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/>
  <mc:AlternateContent xmlns:mc="http://schemas.openxmlformats.org/markup-compatibility/2006">
    <mc:Choice Requires="x15">
      <x15ac:absPath xmlns:x15ac="http://schemas.microsoft.com/office/spreadsheetml/2010/11/ac" url="/Users/trungnguyen/GitHub/MATLAB/application/"/>
    </mc:Choice>
  </mc:AlternateContent>
  <bookViews>
    <workbookView xWindow="0" yWindow="460" windowWidth="25600" windowHeight="15540" activeTab="6"/>
  </bookViews>
  <sheets>
    <sheet name="Übersicht" sheetId="4" r:id="rId1"/>
    <sheet name="Korrelation" sheetId="2" r:id="rId2"/>
    <sheet name="Zeitreihen" sheetId="1" r:id="rId3"/>
    <sheet name="Datum" sheetId="3" r:id="rId4"/>
    <sheet name="Fehlende Kurse" sheetId="8" r:id="rId5"/>
    <sheet name="KorrelationJavier" sheetId="9" r:id="rId6"/>
    <sheet name="CorrelationTrung" sheetId="10" r:id="rId7"/>
  </sheets>
  <definedNames>
    <definedName name="R_T" localSheetId="5">#REF!</definedName>
    <definedName name="R_T">#REF!</definedName>
    <definedName name="RENDITExLAMBDA" localSheetId="5">#REF!</definedName>
    <definedName name="RENDITExLAMBDA">#REF!</definedName>
    <definedName name="RxL" localSheetId="5">#REF!</definedName>
    <definedName name="RxL">#REF!</definedName>
    <definedName name="RxLAMBDA" localSheetId="5">#REF!</definedName>
    <definedName name="RxLAMBDA">#REF!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5" i="10" l="1"/>
  <c r="A16" i="10"/>
  <c r="C16" i="10"/>
  <c r="E15" i="10"/>
  <c r="A17" i="10"/>
  <c r="C17" i="10"/>
  <c r="E16" i="10"/>
  <c r="G15" i="10"/>
  <c r="A18" i="10"/>
  <c r="C18" i="10"/>
  <c r="E17" i="10"/>
  <c r="G16" i="10"/>
  <c r="A19" i="10"/>
  <c r="C19" i="10"/>
  <c r="E18" i="10"/>
  <c r="G17" i="10"/>
  <c r="A20" i="10"/>
  <c r="C20" i="10"/>
  <c r="E19" i="10"/>
  <c r="G18" i="10"/>
  <c r="A21" i="10"/>
  <c r="C21" i="10"/>
  <c r="E20" i="10"/>
  <c r="G19" i="10"/>
  <c r="A22" i="10"/>
  <c r="C22" i="10"/>
  <c r="E21" i="10"/>
  <c r="G20" i="10"/>
  <c r="A23" i="10"/>
  <c r="C23" i="10"/>
  <c r="E22" i="10"/>
  <c r="G21" i="10"/>
  <c r="A24" i="10"/>
  <c r="C24" i="10"/>
  <c r="E23" i="10"/>
  <c r="G22" i="10"/>
  <c r="A25" i="10"/>
  <c r="C25" i="10"/>
  <c r="E24" i="10"/>
  <c r="G23" i="10"/>
  <c r="A26" i="10"/>
  <c r="C26" i="10"/>
  <c r="E25" i="10"/>
  <c r="G24" i="10"/>
  <c r="A27" i="10"/>
  <c r="C27" i="10"/>
  <c r="E26" i="10"/>
  <c r="G25" i="10"/>
  <c r="A28" i="10"/>
  <c r="C28" i="10"/>
  <c r="E27" i="10"/>
  <c r="G26" i="10"/>
  <c r="A29" i="10"/>
  <c r="C29" i="10"/>
  <c r="E28" i="10"/>
  <c r="G27" i="10"/>
  <c r="A30" i="10"/>
  <c r="C30" i="10"/>
  <c r="E29" i="10"/>
  <c r="G28" i="10"/>
  <c r="A31" i="10"/>
  <c r="C31" i="10"/>
  <c r="E30" i="10"/>
  <c r="G29" i="10"/>
  <c r="A32" i="10"/>
  <c r="C32" i="10"/>
  <c r="E31" i="10"/>
  <c r="G30" i="10"/>
  <c r="A33" i="10"/>
  <c r="C33" i="10"/>
  <c r="E32" i="10"/>
  <c r="G31" i="10"/>
  <c r="A34" i="10"/>
  <c r="C34" i="10"/>
  <c r="E33" i="10"/>
  <c r="G32" i="10"/>
  <c r="A35" i="10"/>
  <c r="C35" i="10"/>
  <c r="E34" i="10"/>
  <c r="G33" i="10"/>
  <c r="A36" i="10"/>
  <c r="C36" i="10"/>
  <c r="E35" i="10"/>
  <c r="G34" i="10"/>
  <c r="A37" i="10"/>
  <c r="C37" i="10"/>
  <c r="E36" i="10"/>
  <c r="G35" i="10"/>
  <c r="A38" i="10"/>
  <c r="C38" i="10"/>
  <c r="E37" i="10"/>
  <c r="G36" i="10"/>
  <c r="A39" i="10"/>
  <c r="C39" i="10"/>
  <c r="E38" i="10"/>
  <c r="G37" i="10"/>
  <c r="A40" i="10"/>
  <c r="C40" i="10"/>
  <c r="E39" i="10"/>
  <c r="G38" i="10"/>
  <c r="A41" i="10"/>
  <c r="C41" i="10"/>
  <c r="E40" i="10"/>
  <c r="G39" i="10"/>
  <c r="A42" i="10"/>
  <c r="C42" i="10"/>
  <c r="E41" i="10"/>
  <c r="G40" i="10"/>
  <c r="A43" i="10"/>
  <c r="C43" i="10"/>
  <c r="E42" i="10"/>
  <c r="G41" i="10"/>
  <c r="A44" i="10"/>
  <c r="C44" i="10"/>
  <c r="E43" i="10"/>
  <c r="G42" i="10"/>
  <c r="A45" i="10"/>
  <c r="C45" i="10"/>
  <c r="E44" i="10"/>
  <c r="G43" i="10"/>
  <c r="A46" i="10"/>
  <c r="C46" i="10"/>
  <c r="E45" i="10"/>
  <c r="G44" i="10"/>
  <c r="A47" i="10"/>
  <c r="C47" i="10"/>
  <c r="E46" i="10"/>
  <c r="G45" i="10"/>
  <c r="A48" i="10"/>
  <c r="C48" i="10"/>
  <c r="E47" i="10"/>
  <c r="G46" i="10"/>
  <c r="A49" i="10"/>
  <c r="C49" i="10"/>
  <c r="E48" i="10"/>
  <c r="G47" i="10"/>
  <c r="A50" i="10"/>
  <c r="C50" i="10"/>
  <c r="E49" i="10"/>
  <c r="G48" i="10"/>
  <c r="A51" i="10"/>
  <c r="C51" i="10"/>
  <c r="E50" i="10"/>
  <c r="G49" i="10"/>
  <c r="A52" i="10"/>
  <c r="C52" i="10"/>
  <c r="E51" i="10"/>
  <c r="G50" i="10"/>
  <c r="A53" i="10"/>
  <c r="C53" i="10"/>
  <c r="E52" i="10"/>
  <c r="G51" i="10"/>
  <c r="A54" i="10"/>
  <c r="C54" i="10"/>
  <c r="E53" i="10"/>
  <c r="G52" i="10"/>
  <c r="A55" i="10"/>
  <c r="C55" i="10"/>
  <c r="E54" i="10"/>
  <c r="G53" i="10"/>
  <c r="A56" i="10"/>
  <c r="C56" i="10"/>
  <c r="E55" i="10"/>
  <c r="G54" i="10"/>
  <c r="A57" i="10"/>
  <c r="C57" i="10"/>
  <c r="E56" i="10"/>
  <c r="G55" i="10"/>
  <c r="A58" i="10"/>
  <c r="C58" i="10"/>
  <c r="E57" i="10"/>
  <c r="G56" i="10"/>
  <c r="A59" i="10"/>
  <c r="C59" i="10"/>
  <c r="E58" i="10"/>
  <c r="G57" i="10"/>
  <c r="A60" i="10"/>
  <c r="C60" i="10"/>
  <c r="E59" i="10"/>
  <c r="G58" i="10"/>
  <c r="A61" i="10"/>
  <c r="C61" i="10"/>
  <c r="E60" i="10"/>
  <c r="G59" i="10"/>
  <c r="A62" i="10"/>
  <c r="C62" i="10"/>
  <c r="E61" i="10"/>
  <c r="G60" i="10"/>
  <c r="A63" i="10"/>
  <c r="C63" i="10"/>
  <c r="E62" i="10"/>
  <c r="G61" i="10"/>
  <c r="A64" i="10"/>
  <c r="C64" i="10"/>
  <c r="E63" i="10"/>
  <c r="G62" i="10"/>
  <c r="A65" i="10"/>
  <c r="C65" i="10"/>
  <c r="E64" i="10"/>
  <c r="G63" i="10"/>
  <c r="A66" i="10"/>
  <c r="C66" i="10"/>
  <c r="E65" i="10"/>
  <c r="G64" i="10"/>
  <c r="A67" i="10"/>
  <c r="C67" i="10"/>
  <c r="E66" i="10"/>
  <c r="G65" i="10"/>
  <c r="A68" i="10"/>
  <c r="C68" i="10"/>
  <c r="E67" i="10"/>
  <c r="G66" i="10"/>
  <c r="A69" i="10"/>
  <c r="C69" i="10"/>
  <c r="E68" i="10"/>
  <c r="G67" i="10"/>
  <c r="A70" i="10"/>
  <c r="C70" i="10"/>
  <c r="E69" i="10"/>
  <c r="G68" i="10"/>
  <c r="A71" i="10"/>
  <c r="C71" i="10"/>
  <c r="E70" i="10"/>
  <c r="G69" i="10"/>
  <c r="A72" i="10"/>
  <c r="C72" i="10"/>
  <c r="E71" i="10"/>
  <c r="G70" i="10"/>
  <c r="A73" i="10"/>
  <c r="C73" i="10"/>
  <c r="E72" i="10"/>
  <c r="G71" i="10"/>
  <c r="A74" i="10"/>
  <c r="C74" i="10"/>
  <c r="E73" i="10"/>
  <c r="G72" i="10"/>
  <c r="A75" i="10"/>
  <c r="C75" i="10"/>
  <c r="E74" i="10"/>
  <c r="G73" i="10"/>
  <c r="A76" i="10"/>
  <c r="C76" i="10"/>
  <c r="E75" i="10"/>
  <c r="G74" i="10"/>
  <c r="A77" i="10"/>
  <c r="C77" i="10"/>
  <c r="E76" i="10"/>
  <c r="G75" i="10"/>
  <c r="A78" i="10"/>
  <c r="C78" i="10"/>
  <c r="E77" i="10"/>
  <c r="G76" i="10"/>
  <c r="A79" i="10"/>
  <c r="C79" i="10"/>
  <c r="E78" i="10"/>
  <c r="G77" i="10"/>
  <c r="A80" i="10"/>
  <c r="C80" i="10"/>
  <c r="E79" i="10"/>
  <c r="G78" i="10"/>
  <c r="A81" i="10"/>
  <c r="C81" i="10"/>
  <c r="E80" i="10"/>
  <c r="G79" i="10"/>
  <c r="A82" i="10"/>
  <c r="C82" i="10"/>
  <c r="E81" i="10"/>
  <c r="G80" i="10"/>
  <c r="A83" i="10"/>
  <c r="C83" i="10"/>
  <c r="E82" i="10"/>
  <c r="G81" i="10"/>
  <c r="A84" i="10"/>
  <c r="C84" i="10"/>
  <c r="E83" i="10"/>
  <c r="G82" i="10"/>
  <c r="A85" i="10"/>
  <c r="C85" i="10"/>
  <c r="E84" i="10"/>
  <c r="G83" i="10"/>
  <c r="A86" i="10"/>
  <c r="C86" i="10"/>
  <c r="E85" i="10"/>
  <c r="G84" i="10"/>
  <c r="A87" i="10"/>
  <c r="C87" i="10"/>
  <c r="E86" i="10"/>
  <c r="G85" i="10"/>
  <c r="A88" i="10"/>
  <c r="C88" i="10"/>
  <c r="E87" i="10"/>
  <c r="G86" i="10"/>
  <c r="A89" i="10"/>
  <c r="C89" i="10"/>
  <c r="E88" i="10"/>
  <c r="G87" i="10"/>
  <c r="A90" i="10"/>
  <c r="C90" i="10"/>
  <c r="E89" i="10"/>
  <c r="G88" i="10"/>
  <c r="A91" i="10"/>
  <c r="C91" i="10"/>
  <c r="E90" i="10"/>
  <c r="G89" i="10"/>
  <c r="A92" i="10"/>
  <c r="C92" i="10"/>
  <c r="E91" i="10"/>
  <c r="G90" i="10"/>
  <c r="A93" i="10"/>
  <c r="C93" i="10"/>
  <c r="E92" i="10"/>
  <c r="G91" i="10"/>
  <c r="A94" i="10"/>
  <c r="C94" i="10"/>
  <c r="E93" i="10"/>
  <c r="G92" i="10"/>
  <c r="A95" i="10"/>
  <c r="C95" i="10"/>
  <c r="E94" i="10"/>
  <c r="G93" i="10"/>
  <c r="A96" i="10"/>
  <c r="C96" i="10"/>
  <c r="E95" i="10"/>
  <c r="G94" i="10"/>
  <c r="A97" i="10"/>
  <c r="C97" i="10"/>
  <c r="E96" i="10"/>
  <c r="G95" i="10"/>
  <c r="A98" i="10"/>
  <c r="C98" i="10"/>
  <c r="E97" i="10"/>
  <c r="G96" i="10"/>
  <c r="A99" i="10"/>
  <c r="C99" i="10"/>
  <c r="E98" i="10"/>
  <c r="G97" i="10"/>
  <c r="A100" i="10"/>
  <c r="C100" i="10"/>
  <c r="E99" i="10"/>
  <c r="G98" i="10"/>
  <c r="A101" i="10"/>
  <c r="C101" i="10"/>
  <c r="E100" i="10"/>
  <c r="G99" i="10"/>
  <c r="A102" i="10"/>
  <c r="C102" i="10"/>
  <c r="E101" i="10"/>
  <c r="G100" i="10"/>
  <c r="A103" i="10"/>
  <c r="C103" i="10"/>
  <c r="E102" i="10"/>
  <c r="G101" i="10"/>
  <c r="A104" i="10"/>
  <c r="C104" i="10"/>
  <c r="E103" i="10"/>
  <c r="G102" i="10"/>
  <c r="A105" i="10"/>
  <c r="C105" i="10"/>
  <c r="E104" i="10"/>
  <c r="G103" i="10"/>
  <c r="A106" i="10"/>
  <c r="C106" i="10"/>
  <c r="E105" i="10"/>
  <c r="G104" i="10"/>
  <c r="A107" i="10"/>
  <c r="C107" i="10"/>
  <c r="E106" i="10"/>
  <c r="G105" i="10"/>
  <c r="A108" i="10"/>
  <c r="C108" i="10"/>
  <c r="E107" i="10"/>
  <c r="G106" i="10"/>
  <c r="A109" i="10"/>
  <c r="C109" i="10"/>
  <c r="E108" i="10"/>
  <c r="G107" i="10"/>
  <c r="A110" i="10"/>
  <c r="C110" i="10"/>
  <c r="E109" i="10"/>
  <c r="G108" i="10"/>
  <c r="A111" i="10"/>
  <c r="C111" i="10"/>
  <c r="E110" i="10"/>
  <c r="G109" i="10"/>
  <c r="A112" i="10"/>
  <c r="C112" i="10"/>
  <c r="E111" i="10"/>
  <c r="G110" i="10"/>
  <c r="A113" i="10"/>
  <c r="C113" i="10"/>
  <c r="E112" i="10"/>
  <c r="G111" i="10"/>
  <c r="A114" i="10"/>
  <c r="C114" i="10"/>
  <c r="E113" i="10"/>
  <c r="G112" i="10"/>
  <c r="A115" i="10"/>
  <c r="C115" i="10"/>
  <c r="E114" i="10"/>
  <c r="G113" i="10"/>
  <c r="A116" i="10"/>
  <c r="C116" i="10"/>
  <c r="E115" i="10"/>
  <c r="G114" i="10"/>
  <c r="A117" i="10"/>
  <c r="C117" i="10"/>
  <c r="E116" i="10"/>
  <c r="G115" i="10"/>
  <c r="A118" i="10"/>
  <c r="C118" i="10"/>
  <c r="E117" i="10"/>
  <c r="G116" i="10"/>
  <c r="A119" i="10"/>
  <c r="C119" i="10"/>
  <c r="E118" i="10"/>
  <c r="G117" i="10"/>
  <c r="A120" i="10"/>
  <c r="C120" i="10"/>
  <c r="E119" i="10"/>
  <c r="G118" i="10"/>
  <c r="A121" i="10"/>
  <c r="C121" i="10"/>
  <c r="E120" i="10"/>
  <c r="G119" i="10"/>
  <c r="A122" i="10"/>
  <c r="C122" i="10"/>
  <c r="E121" i="10"/>
  <c r="G120" i="10"/>
  <c r="A123" i="10"/>
  <c r="C123" i="10"/>
  <c r="E122" i="10"/>
  <c r="G121" i="10"/>
  <c r="A124" i="10"/>
  <c r="C124" i="10"/>
  <c r="E123" i="10"/>
  <c r="G122" i="10"/>
  <c r="A125" i="10"/>
  <c r="C125" i="10"/>
  <c r="E124" i="10"/>
  <c r="G123" i="10"/>
  <c r="A126" i="10"/>
  <c r="C126" i="10"/>
  <c r="E125" i="10"/>
  <c r="G124" i="10"/>
  <c r="A127" i="10"/>
  <c r="C127" i="10"/>
  <c r="E126" i="10"/>
  <c r="G125" i="10"/>
  <c r="A128" i="10"/>
  <c r="C128" i="10"/>
  <c r="E127" i="10"/>
  <c r="G126" i="10"/>
  <c r="A129" i="10"/>
  <c r="C129" i="10"/>
  <c r="E128" i="10"/>
  <c r="G127" i="10"/>
  <c r="A130" i="10"/>
  <c r="C130" i="10"/>
  <c r="E129" i="10"/>
  <c r="G128" i="10"/>
  <c r="A131" i="10"/>
  <c r="C131" i="10"/>
  <c r="E130" i="10"/>
  <c r="G129" i="10"/>
  <c r="A132" i="10"/>
  <c r="C132" i="10"/>
  <c r="E131" i="10"/>
  <c r="G130" i="10"/>
  <c r="A133" i="10"/>
  <c r="C133" i="10"/>
  <c r="E132" i="10"/>
  <c r="G131" i="10"/>
  <c r="A134" i="10"/>
  <c r="C134" i="10"/>
  <c r="E133" i="10"/>
  <c r="G132" i="10"/>
  <c r="A135" i="10"/>
  <c r="C135" i="10"/>
  <c r="E134" i="10"/>
  <c r="G133" i="10"/>
  <c r="A136" i="10"/>
  <c r="C136" i="10"/>
  <c r="E135" i="10"/>
  <c r="G134" i="10"/>
  <c r="A137" i="10"/>
  <c r="C137" i="10"/>
  <c r="E136" i="10"/>
  <c r="G135" i="10"/>
  <c r="A138" i="10"/>
  <c r="C138" i="10"/>
  <c r="E137" i="10"/>
  <c r="G136" i="10"/>
  <c r="A139" i="10"/>
  <c r="C139" i="10"/>
  <c r="E138" i="10"/>
  <c r="G137" i="10"/>
  <c r="A140" i="10"/>
  <c r="C140" i="10"/>
  <c r="E139" i="10"/>
  <c r="G138" i="10"/>
  <c r="A141" i="10"/>
  <c r="C141" i="10"/>
  <c r="E140" i="10"/>
  <c r="G139" i="10"/>
  <c r="A142" i="10"/>
  <c r="C142" i="10"/>
  <c r="E141" i="10"/>
  <c r="G140" i="10"/>
  <c r="A143" i="10"/>
  <c r="C143" i="10"/>
  <c r="E142" i="10"/>
  <c r="G141" i="10"/>
  <c r="A144" i="10"/>
  <c r="C144" i="10"/>
  <c r="E143" i="10"/>
  <c r="G142" i="10"/>
  <c r="A145" i="10"/>
  <c r="C145" i="10"/>
  <c r="E144" i="10"/>
  <c r="G143" i="10"/>
  <c r="A146" i="10"/>
  <c r="C146" i="10"/>
  <c r="E145" i="10"/>
  <c r="G144" i="10"/>
  <c r="A147" i="10"/>
  <c r="C147" i="10"/>
  <c r="E146" i="10"/>
  <c r="G145" i="10"/>
  <c r="A148" i="10"/>
  <c r="C148" i="10"/>
  <c r="E147" i="10"/>
  <c r="G146" i="10"/>
  <c r="A149" i="10"/>
  <c r="C149" i="10"/>
  <c r="E148" i="10"/>
  <c r="G147" i="10"/>
  <c r="A150" i="10"/>
  <c r="C150" i="10"/>
  <c r="E149" i="10"/>
  <c r="G148" i="10"/>
  <c r="A151" i="10"/>
  <c r="C151" i="10"/>
  <c r="E150" i="10"/>
  <c r="G149" i="10"/>
  <c r="A152" i="10"/>
  <c r="C152" i="10"/>
  <c r="E151" i="10"/>
  <c r="G150" i="10"/>
  <c r="A153" i="10"/>
  <c r="C153" i="10"/>
  <c r="E152" i="10"/>
  <c r="G151" i="10"/>
  <c r="A154" i="10"/>
  <c r="C154" i="10"/>
  <c r="E153" i="10"/>
  <c r="G152" i="10"/>
  <c r="A155" i="10"/>
  <c r="C155" i="10"/>
  <c r="E154" i="10"/>
  <c r="G153" i="10"/>
  <c r="A156" i="10"/>
  <c r="C156" i="10"/>
  <c r="E155" i="10"/>
  <c r="G154" i="10"/>
  <c r="A157" i="10"/>
  <c r="C157" i="10"/>
  <c r="E156" i="10"/>
  <c r="G155" i="10"/>
  <c r="A158" i="10"/>
  <c r="C158" i="10"/>
  <c r="E157" i="10"/>
  <c r="G156" i="10"/>
  <c r="A159" i="10"/>
  <c r="C159" i="10"/>
  <c r="E158" i="10"/>
  <c r="G157" i="10"/>
  <c r="A160" i="10"/>
  <c r="C160" i="10"/>
  <c r="E159" i="10"/>
  <c r="G158" i="10"/>
  <c r="A161" i="10"/>
  <c r="C161" i="10"/>
  <c r="E160" i="10"/>
  <c r="G159" i="10"/>
  <c r="A162" i="10"/>
  <c r="C162" i="10"/>
  <c r="E161" i="10"/>
  <c r="G160" i="10"/>
  <c r="A163" i="10"/>
  <c r="C163" i="10"/>
  <c r="E162" i="10"/>
  <c r="G161" i="10"/>
  <c r="A164" i="10"/>
  <c r="C164" i="10"/>
  <c r="E163" i="10"/>
  <c r="G162" i="10"/>
  <c r="A165" i="10"/>
  <c r="C165" i="10"/>
  <c r="E164" i="10"/>
  <c r="G163" i="10"/>
  <c r="A166" i="10"/>
  <c r="C166" i="10"/>
  <c r="E165" i="10"/>
  <c r="G164" i="10"/>
  <c r="A167" i="10"/>
  <c r="C167" i="10"/>
  <c r="E166" i="10"/>
  <c r="G165" i="10"/>
  <c r="A168" i="10"/>
  <c r="C168" i="10"/>
  <c r="E167" i="10"/>
  <c r="G166" i="10"/>
  <c r="A169" i="10"/>
  <c r="C169" i="10"/>
  <c r="E168" i="10"/>
  <c r="G167" i="10"/>
  <c r="A170" i="10"/>
  <c r="C170" i="10"/>
  <c r="E169" i="10"/>
  <c r="G168" i="10"/>
  <c r="A171" i="10"/>
  <c r="C171" i="10"/>
  <c r="E170" i="10"/>
  <c r="G169" i="10"/>
  <c r="A172" i="10"/>
  <c r="C172" i="10"/>
  <c r="E171" i="10"/>
  <c r="G170" i="10"/>
  <c r="A173" i="10"/>
  <c r="C173" i="10"/>
  <c r="E172" i="10"/>
  <c r="G171" i="10"/>
  <c r="A174" i="10"/>
  <c r="C174" i="10"/>
  <c r="E173" i="10"/>
  <c r="G172" i="10"/>
  <c r="A175" i="10"/>
  <c r="C175" i="10"/>
  <c r="E174" i="10"/>
  <c r="G173" i="10"/>
  <c r="A176" i="10"/>
  <c r="C176" i="10"/>
  <c r="E175" i="10"/>
  <c r="G174" i="10"/>
  <c r="A177" i="10"/>
  <c r="C177" i="10"/>
  <c r="E176" i="10"/>
  <c r="G175" i="10"/>
  <c r="A178" i="10"/>
  <c r="C178" i="10"/>
  <c r="E177" i="10"/>
  <c r="G176" i="10"/>
  <c r="A179" i="10"/>
  <c r="C179" i="10"/>
  <c r="E178" i="10"/>
  <c r="G177" i="10"/>
  <c r="A180" i="10"/>
  <c r="C180" i="10"/>
  <c r="E179" i="10"/>
  <c r="G178" i="10"/>
  <c r="A181" i="10"/>
  <c r="C181" i="10"/>
  <c r="E180" i="10"/>
  <c r="G179" i="10"/>
  <c r="A182" i="10"/>
  <c r="C182" i="10"/>
  <c r="E181" i="10"/>
  <c r="G180" i="10"/>
  <c r="A183" i="10"/>
  <c r="C183" i="10"/>
  <c r="E182" i="10"/>
  <c r="G181" i="10"/>
  <c r="A184" i="10"/>
  <c r="C184" i="10"/>
  <c r="E183" i="10"/>
  <c r="G182" i="10"/>
  <c r="A185" i="10"/>
  <c r="C185" i="10"/>
  <c r="E184" i="10"/>
  <c r="G183" i="10"/>
  <c r="A186" i="10"/>
  <c r="C186" i="10"/>
  <c r="E185" i="10"/>
  <c r="G184" i="10"/>
  <c r="A187" i="10"/>
  <c r="C187" i="10"/>
  <c r="E186" i="10"/>
  <c r="G185" i="10"/>
  <c r="A188" i="10"/>
  <c r="C188" i="10"/>
  <c r="E187" i="10"/>
  <c r="G186" i="10"/>
  <c r="A189" i="10"/>
  <c r="C189" i="10"/>
  <c r="E188" i="10"/>
  <c r="G187" i="10"/>
  <c r="A190" i="10"/>
  <c r="C190" i="10"/>
  <c r="E189" i="10"/>
  <c r="G188" i="10"/>
  <c r="A191" i="10"/>
  <c r="C191" i="10"/>
  <c r="E190" i="10"/>
  <c r="G189" i="10"/>
  <c r="A192" i="10"/>
  <c r="C192" i="10"/>
  <c r="E191" i="10"/>
  <c r="G190" i="10"/>
  <c r="A193" i="10"/>
  <c r="C193" i="10"/>
  <c r="E192" i="10"/>
  <c r="G191" i="10"/>
  <c r="A194" i="10"/>
  <c r="C194" i="10"/>
  <c r="E193" i="10"/>
  <c r="G192" i="10"/>
  <c r="A195" i="10"/>
  <c r="C195" i="10"/>
  <c r="E194" i="10"/>
  <c r="G193" i="10"/>
  <c r="A196" i="10"/>
  <c r="C196" i="10"/>
  <c r="E195" i="10"/>
  <c r="G194" i="10"/>
  <c r="A197" i="10"/>
  <c r="C197" i="10"/>
  <c r="E196" i="10"/>
  <c r="G195" i="10"/>
  <c r="A198" i="10"/>
  <c r="C198" i="10"/>
  <c r="E197" i="10"/>
  <c r="G196" i="10"/>
  <c r="A199" i="10"/>
  <c r="C199" i="10"/>
  <c r="E198" i="10"/>
  <c r="G197" i="10"/>
  <c r="A200" i="10"/>
  <c r="C200" i="10"/>
  <c r="E199" i="10"/>
  <c r="G198" i="10"/>
  <c r="A201" i="10"/>
  <c r="C201" i="10"/>
  <c r="E200" i="10"/>
  <c r="G199" i="10"/>
  <c r="A202" i="10"/>
  <c r="C202" i="10"/>
  <c r="E201" i="10"/>
  <c r="G200" i="10"/>
  <c r="A203" i="10"/>
  <c r="C203" i="10"/>
  <c r="E202" i="10"/>
  <c r="G201" i="10"/>
  <c r="A204" i="10"/>
  <c r="C204" i="10"/>
  <c r="E203" i="10"/>
  <c r="G202" i="10"/>
  <c r="A205" i="10"/>
  <c r="C205" i="10"/>
  <c r="E204" i="10"/>
  <c r="G203" i="10"/>
  <c r="A206" i="10"/>
  <c r="C206" i="10"/>
  <c r="E205" i="10"/>
  <c r="G204" i="10"/>
  <c r="A207" i="10"/>
  <c r="C207" i="10"/>
  <c r="E206" i="10"/>
  <c r="G205" i="10"/>
  <c r="A208" i="10"/>
  <c r="C208" i="10"/>
  <c r="E207" i="10"/>
  <c r="G206" i="10"/>
  <c r="A209" i="10"/>
  <c r="C209" i="10"/>
  <c r="E208" i="10"/>
  <c r="G207" i="10"/>
  <c r="A210" i="10"/>
  <c r="C210" i="10"/>
  <c r="E209" i="10"/>
  <c r="G208" i="10"/>
  <c r="A211" i="10"/>
  <c r="C211" i="10"/>
  <c r="E210" i="10"/>
  <c r="G209" i="10"/>
  <c r="A212" i="10"/>
  <c r="C212" i="10"/>
  <c r="E211" i="10"/>
  <c r="G210" i="10"/>
  <c r="A213" i="10"/>
  <c r="C213" i="10"/>
  <c r="E212" i="10"/>
  <c r="G211" i="10"/>
  <c r="A214" i="10"/>
  <c r="C214" i="10"/>
  <c r="E213" i="10"/>
  <c r="G212" i="10"/>
  <c r="A215" i="10"/>
  <c r="C215" i="10"/>
  <c r="E214" i="10"/>
  <c r="G213" i="10"/>
  <c r="A216" i="10"/>
  <c r="C216" i="10"/>
  <c r="E215" i="10"/>
  <c r="G214" i="10"/>
  <c r="A217" i="10"/>
  <c r="C217" i="10"/>
  <c r="E216" i="10"/>
  <c r="G215" i="10"/>
  <c r="A218" i="10"/>
  <c r="C218" i="10"/>
  <c r="E217" i="10"/>
  <c r="G216" i="10"/>
  <c r="A219" i="10"/>
  <c r="C219" i="10"/>
  <c r="E218" i="10"/>
  <c r="G217" i="10"/>
  <c r="A220" i="10"/>
  <c r="C220" i="10"/>
  <c r="E219" i="10"/>
  <c r="G218" i="10"/>
  <c r="A221" i="10"/>
  <c r="C221" i="10"/>
  <c r="E220" i="10"/>
  <c r="G219" i="10"/>
  <c r="A222" i="10"/>
  <c r="C222" i="10"/>
  <c r="E221" i="10"/>
  <c r="G220" i="10"/>
  <c r="A223" i="10"/>
  <c r="C223" i="10"/>
  <c r="E222" i="10"/>
  <c r="G221" i="10"/>
  <c r="A224" i="10"/>
  <c r="C224" i="10"/>
  <c r="E223" i="10"/>
  <c r="G222" i="10"/>
  <c r="A225" i="10"/>
  <c r="C225" i="10"/>
  <c r="E224" i="10"/>
  <c r="G223" i="10"/>
  <c r="A226" i="10"/>
  <c r="C226" i="10"/>
  <c r="E225" i="10"/>
  <c r="G224" i="10"/>
  <c r="A227" i="10"/>
  <c r="C227" i="10"/>
  <c r="E226" i="10"/>
  <c r="G225" i="10"/>
  <c r="A228" i="10"/>
  <c r="C228" i="10"/>
  <c r="E227" i="10"/>
  <c r="G226" i="10"/>
  <c r="A229" i="10"/>
  <c r="C229" i="10"/>
  <c r="E228" i="10"/>
  <c r="G227" i="10"/>
  <c r="A230" i="10"/>
  <c r="C230" i="10"/>
  <c r="E229" i="10"/>
  <c r="G228" i="10"/>
  <c r="A231" i="10"/>
  <c r="C231" i="10"/>
  <c r="E230" i="10"/>
  <c r="G229" i="10"/>
  <c r="A232" i="10"/>
  <c r="C232" i="10"/>
  <c r="E231" i="10"/>
  <c r="G230" i="10"/>
  <c r="A233" i="10"/>
  <c r="C233" i="10"/>
  <c r="E232" i="10"/>
  <c r="G231" i="10"/>
  <c r="A234" i="10"/>
  <c r="C234" i="10"/>
  <c r="E233" i="10"/>
  <c r="G232" i="10"/>
  <c r="A235" i="10"/>
  <c r="C235" i="10"/>
  <c r="E234" i="10"/>
  <c r="G233" i="10"/>
  <c r="A236" i="10"/>
  <c r="C236" i="10"/>
  <c r="E235" i="10"/>
  <c r="G234" i="10"/>
  <c r="A237" i="10"/>
  <c r="C237" i="10"/>
  <c r="E236" i="10"/>
  <c r="G235" i="10"/>
  <c r="A238" i="10"/>
  <c r="C238" i="10"/>
  <c r="E237" i="10"/>
  <c r="G236" i="10"/>
  <c r="A239" i="10"/>
  <c r="C239" i="10"/>
  <c r="E238" i="10"/>
  <c r="G237" i="10"/>
  <c r="A240" i="10"/>
  <c r="C240" i="10"/>
  <c r="E239" i="10"/>
  <c r="G238" i="10"/>
  <c r="A241" i="10"/>
  <c r="C241" i="10"/>
  <c r="E240" i="10"/>
  <c r="G239" i="10"/>
  <c r="A242" i="10"/>
  <c r="C242" i="10"/>
  <c r="E241" i="10"/>
  <c r="G240" i="10"/>
  <c r="A243" i="10"/>
  <c r="C243" i="10"/>
  <c r="E242" i="10"/>
  <c r="G241" i="10"/>
  <c r="A244" i="10"/>
  <c r="C244" i="10"/>
  <c r="E243" i="10"/>
  <c r="G242" i="10"/>
  <c r="A245" i="10"/>
  <c r="C245" i="10"/>
  <c r="E244" i="10"/>
  <c r="G243" i="10"/>
  <c r="A246" i="10"/>
  <c r="C246" i="10"/>
  <c r="E245" i="10"/>
  <c r="G244" i="10"/>
  <c r="A247" i="10"/>
  <c r="C247" i="10"/>
  <c r="E246" i="10"/>
  <c r="G245" i="10"/>
  <c r="A248" i="10"/>
  <c r="C248" i="10"/>
  <c r="E247" i="10"/>
  <c r="G246" i="10"/>
  <c r="A249" i="10"/>
  <c r="C249" i="10"/>
  <c r="E248" i="10"/>
  <c r="G247" i="10"/>
  <c r="A250" i="10"/>
  <c r="C250" i="10"/>
  <c r="E249" i="10"/>
  <c r="G248" i="10"/>
  <c r="A251" i="10"/>
  <c r="C251" i="10"/>
  <c r="E250" i="10"/>
  <c r="G249" i="10"/>
  <c r="A252" i="10"/>
  <c r="C252" i="10"/>
  <c r="E251" i="10"/>
  <c r="G250" i="10"/>
  <c r="A253" i="10"/>
  <c r="C253" i="10"/>
  <c r="E252" i="10"/>
  <c r="G251" i="10"/>
  <c r="A254" i="10"/>
  <c r="C254" i="10"/>
  <c r="E253" i="10"/>
  <c r="G252" i="10"/>
  <c r="A255" i="10"/>
  <c r="C255" i="10"/>
  <c r="E254" i="10"/>
  <c r="G253" i="10"/>
  <c r="A256" i="10"/>
  <c r="C256" i="10"/>
  <c r="E255" i="10"/>
  <c r="G254" i="10"/>
  <c r="A257" i="10"/>
  <c r="C257" i="10"/>
  <c r="E256" i="10"/>
  <c r="G255" i="10"/>
  <c r="A258" i="10"/>
  <c r="C258" i="10"/>
  <c r="E257" i="10"/>
  <c r="G256" i="10"/>
  <c r="A259" i="10"/>
  <c r="C259" i="10"/>
  <c r="E258" i="10"/>
  <c r="G257" i="10"/>
  <c r="A260" i="10"/>
  <c r="C260" i="10"/>
  <c r="E259" i="10"/>
  <c r="G258" i="10"/>
  <c r="A261" i="10"/>
  <c r="C261" i="10"/>
  <c r="E260" i="10"/>
  <c r="G259" i="10"/>
  <c r="A262" i="10"/>
  <c r="C262" i="10"/>
  <c r="E261" i="10"/>
  <c r="G260" i="10"/>
  <c r="A263" i="10"/>
  <c r="C263" i="10"/>
  <c r="E262" i="10"/>
  <c r="G261" i="10"/>
  <c r="A264" i="10"/>
  <c r="C264" i="10"/>
  <c r="E263" i="10"/>
  <c r="G262" i="10"/>
  <c r="A265" i="10"/>
  <c r="C265" i="10"/>
  <c r="E264" i="10"/>
  <c r="G263" i="10"/>
  <c r="A266" i="10"/>
  <c r="C266" i="10"/>
  <c r="E265" i="10"/>
  <c r="G264" i="10"/>
  <c r="A267" i="10"/>
  <c r="C267" i="10"/>
  <c r="E266" i="10"/>
  <c r="G265" i="10"/>
  <c r="D2" i="10"/>
  <c r="I8" i="10"/>
  <c r="J15" i="10"/>
  <c r="L15" i="10"/>
  <c r="H16" i="10"/>
  <c r="J16" i="10"/>
  <c r="L16" i="10"/>
  <c r="H17" i="10"/>
  <c r="J17" i="10"/>
  <c r="L17" i="10"/>
  <c r="H18" i="10"/>
  <c r="J18" i="10"/>
  <c r="L18" i="10"/>
  <c r="H19" i="10"/>
  <c r="J19" i="10"/>
  <c r="L19" i="10"/>
  <c r="H20" i="10"/>
  <c r="J20" i="10"/>
  <c r="L20" i="10"/>
  <c r="H21" i="10"/>
  <c r="J21" i="10"/>
  <c r="L21" i="10"/>
  <c r="H22" i="10"/>
  <c r="J22" i="10"/>
  <c r="L22" i="10"/>
  <c r="H23" i="10"/>
  <c r="J23" i="10"/>
  <c r="L23" i="10"/>
  <c r="H24" i="10"/>
  <c r="J24" i="10"/>
  <c r="L24" i="10"/>
  <c r="H25" i="10"/>
  <c r="J25" i="10"/>
  <c r="L25" i="10"/>
  <c r="H26" i="10"/>
  <c r="J26" i="10"/>
  <c r="L26" i="10"/>
  <c r="H27" i="10"/>
  <c r="J27" i="10"/>
  <c r="L27" i="10"/>
  <c r="H28" i="10"/>
  <c r="J28" i="10"/>
  <c r="L28" i="10"/>
  <c r="H29" i="10"/>
  <c r="J29" i="10"/>
  <c r="L29" i="10"/>
  <c r="H30" i="10"/>
  <c r="J30" i="10"/>
  <c r="L30" i="10"/>
  <c r="H31" i="10"/>
  <c r="J31" i="10"/>
  <c r="L31" i="10"/>
  <c r="H32" i="10"/>
  <c r="J32" i="10"/>
  <c r="L32" i="10"/>
  <c r="H33" i="10"/>
  <c r="J33" i="10"/>
  <c r="L33" i="10"/>
  <c r="H34" i="10"/>
  <c r="J34" i="10"/>
  <c r="L34" i="10"/>
  <c r="H35" i="10"/>
  <c r="J35" i="10"/>
  <c r="L35" i="10"/>
  <c r="H36" i="10"/>
  <c r="J36" i="10"/>
  <c r="L36" i="10"/>
  <c r="H37" i="10"/>
  <c r="J37" i="10"/>
  <c r="L37" i="10"/>
  <c r="H38" i="10"/>
  <c r="J38" i="10"/>
  <c r="L38" i="10"/>
  <c r="H39" i="10"/>
  <c r="J39" i="10"/>
  <c r="L39" i="10"/>
  <c r="H40" i="10"/>
  <c r="J40" i="10"/>
  <c r="L40" i="10"/>
  <c r="H41" i="10"/>
  <c r="J41" i="10"/>
  <c r="L41" i="10"/>
  <c r="H42" i="10"/>
  <c r="J42" i="10"/>
  <c r="L42" i="10"/>
  <c r="H43" i="10"/>
  <c r="J43" i="10"/>
  <c r="L43" i="10"/>
  <c r="H44" i="10"/>
  <c r="J44" i="10"/>
  <c r="L44" i="10"/>
  <c r="H45" i="10"/>
  <c r="J45" i="10"/>
  <c r="L45" i="10"/>
  <c r="H46" i="10"/>
  <c r="J46" i="10"/>
  <c r="L46" i="10"/>
  <c r="H47" i="10"/>
  <c r="J47" i="10"/>
  <c r="L47" i="10"/>
  <c r="H48" i="10"/>
  <c r="J48" i="10"/>
  <c r="L48" i="10"/>
  <c r="H49" i="10"/>
  <c r="J49" i="10"/>
  <c r="L49" i="10"/>
  <c r="H50" i="10"/>
  <c r="J50" i="10"/>
  <c r="L50" i="10"/>
  <c r="H51" i="10"/>
  <c r="J51" i="10"/>
  <c r="L51" i="10"/>
  <c r="H52" i="10"/>
  <c r="J52" i="10"/>
  <c r="L52" i="10"/>
  <c r="H53" i="10"/>
  <c r="J53" i="10"/>
  <c r="L53" i="10"/>
  <c r="H54" i="10"/>
  <c r="J54" i="10"/>
  <c r="L54" i="10"/>
  <c r="H55" i="10"/>
  <c r="J55" i="10"/>
  <c r="L55" i="10"/>
  <c r="H56" i="10"/>
  <c r="J56" i="10"/>
  <c r="L56" i="10"/>
  <c r="H57" i="10"/>
  <c r="J57" i="10"/>
  <c r="L57" i="10"/>
  <c r="H58" i="10"/>
  <c r="J58" i="10"/>
  <c r="L58" i="10"/>
  <c r="H59" i="10"/>
  <c r="J59" i="10"/>
  <c r="L59" i="10"/>
  <c r="H60" i="10"/>
  <c r="J60" i="10"/>
  <c r="L60" i="10"/>
  <c r="H61" i="10"/>
  <c r="J61" i="10"/>
  <c r="L61" i="10"/>
  <c r="H62" i="10"/>
  <c r="J62" i="10"/>
  <c r="L62" i="10"/>
  <c r="H63" i="10"/>
  <c r="J63" i="10"/>
  <c r="L63" i="10"/>
  <c r="H64" i="10"/>
  <c r="J64" i="10"/>
  <c r="L64" i="10"/>
  <c r="H65" i="10"/>
  <c r="J65" i="10"/>
  <c r="L65" i="10"/>
  <c r="H66" i="10"/>
  <c r="J66" i="10"/>
  <c r="L66" i="10"/>
  <c r="H67" i="10"/>
  <c r="J67" i="10"/>
  <c r="L67" i="10"/>
  <c r="H68" i="10"/>
  <c r="J68" i="10"/>
  <c r="L68" i="10"/>
  <c r="H69" i="10"/>
  <c r="J69" i="10"/>
  <c r="L69" i="10"/>
  <c r="H70" i="10"/>
  <c r="J70" i="10"/>
  <c r="L70" i="10"/>
  <c r="H71" i="10"/>
  <c r="J71" i="10"/>
  <c r="L71" i="10"/>
  <c r="H72" i="10"/>
  <c r="J72" i="10"/>
  <c r="L72" i="10"/>
  <c r="H73" i="10"/>
  <c r="J73" i="10"/>
  <c r="L73" i="10"/>
  <c r="H74" i="10"/>
  <c r="J74" i="10"/>
  <c r="L74" i="10"/>
  <c r="H75" i="10"/>
  <c r="J75" i="10"/>
  <c r="L75" i="10"/>
  <c r="H76" i="10"/>
  <c r="J76" i="10"/>
  <c r="L76" i="10"/>
  <c r="H77" i="10"/>
  <c r="J77" i="10"/>
  <c r="L77" i="10"/>
  <c r="H78" i="10"/>
  <c r="J78" i="10"/>
  <c r="L78" i="10"/>
  <c r="H79" i="10"/>
  <c r="J79" i="10"/>
  <c r="L79" i="10"/>
  <c r="H80" i="10"/>
  <c r="J80" i="10"/>
  <c r="L80" i="10"/>
  <c r="H81" i="10"/>
  <c r="J81" i="10"/>
  <c r="L81" i="10"/>
  <c r="H82" i="10"/>
  <c r="J82" i="10"/>
  <c r="L82" i="10"/>
  <c r="H83" i="10"/>
  <c r="J83" i="10"/>
  <c r="L83" i="10"/>
  <c r="H84" i="10"/>
  <c r="J84" i="10"/>
  <c r="L84" i="10"/>
  <c r="H85" i="10"/>
  <c r="J85" i="10"/>
  <c r="L85" i="10"/>
  <c r="H86" i="10"/>
  <c r="J86" i="10"/>
  <c r="L86" i="10"/>
  <c r="H87" i="10"/>
  <c r="J87" i="10"/>
  <c r="L87" i="10"/>
  <c r="H88" i="10"/>
  <c r="J88" i="10"/>
  <c r="L88" i="10"/>
  <c r="H89" i="10"/>
  <c r="J89" i="10"/>
  <c r="L89" i="10"/>
  <c r="H90" i="10"/>
  <c r="J90" i="10"/>
  <c r="L90" i="10"/>
  <c r="H91" i="10"/>
  <c r="J91" i="10"/>
  <c r="L91" i="10"/>
  <c r="H92" i="10"/>
  <c r="J92" i="10"/>
  <c r="L92" i="10"/>
  <c r="H93" i="10"/>
  <c r="J93" i="10"/>
  <c r="L93" i="10"/>
  <c r="H94" i="10"/>
  <c r="J94" i="10"/>
  <c r="L94" i="10"/>
  <c r="H95" i="10"/>
  <c r="J95" i="10"/>
  <c r="L95" i="10"/>
  <c r="H96" i="10"/>
  <c r="J96" i="10"/>
  <c r="L96" i="10"/>
  <c r="H97" i="10"/>
  <c r="J97" i="10"/>
  <c r="L97" i="10"/>
  <c r="H98" i="10"/>
  <c r="J98" i="10"/>
  <c r="L98" i="10"/>
  <c r="H99" i="10"/>
  <c r="J99" i="10"/>
  <c r="L99" i="10"/>
  <c r="H100" i="10"/>
  <c r="J100" i="10"/>
  <c r="L100" i="10"/>
  <c r="H101" i="10"/>
  <c r="J101" i="10"/>
  <c r="L101" i="10"/>
  <c r="H102" i="10"/>
  <c r="J102" i="10"/>
  <c r="L102" i="10"/>
  <c r="H103" i="10"/>
  <c r="J103" i="10"/>
  <c r="L103" i="10"/>
  <c r="H104" i="10"/>
  <c r="J104" i="10"/>
  <c r="L104" i="10"/>
  <c r="H105" i="10"/>
  <c r="J105" i="10"/>
  <c r="L105" i="10"/>
  <c r="H106" i="10"/>
  <c r="J106" i="10"/>
  <c r="L106" i="10"/>
  <c r="H107" i="10"/>
  <c r="J107" i="10"/>
  <c r="L107" i="10"/>
  <c r="H108" i="10"/>
  <c r="J108" i="10"/>
  <c r="L108" i="10"/>
  <c r="H109" i="10"/>
  <c r="J109" i="10"/>
  <c r="L109" i="10"/>
  <c r="H110" i="10"/>
  <c r="J110" i="10"/>
  <c r="L110" i="10"/>
  <c r="H111" i="10"/>
  <c r="J111" i="10"/>
  <c r="L111" i="10"/>
  <c r="H112" i="10"/>
  <c r="J112" i="10"/>
  <c r="L112" i="10"/>
  <c r="H113" i="10"/>
  <c r="J113" i="10"/>
  <c r="L113" i="10"/>
  <c r="H114" i="10"/>
  <c r="J114" i="10"/>
  <c r="L114" i="10"/>
  <c r="H115" i="10"/>
  <c r="J115" i="10"/>
  <c r="L115" i="10"/>
  <c r="H116" i="10"/>
  <c r="J116" i="10"/>
  <c r="L116" i="10"/>
  <c r="H117" i="10"/>
  <c r="J117" i="10"/>
  <c r="L117" i="10"/>
  <c r="H118" i="10"/>
  <c r="J118" i="10"/>
  <c r="L118" i="10"/>
  <c r="H119" i="10"/>
  <c r="J119" i="10"/>
  <c r="L119" i="10"/>
  <c r="H120" i="10"/>
  <c r="J120" i="10"/>
  <c r="L120" i="10"/>
  <c r="H121" i="10"/>
  <c r="J121" i="10"/>
  <c r="L121" i="10"/>
  <c r="H122" i="10"/>
  <c r="J122" i="10"/>
  <c r="L122" i="10"/>
  <c r="H123" i="10"/>
  <c r="J123" i="10"/>
  <c r="L123" i="10"/>
  <c r="H124" i="10"/>
  <c r="J124" i="10"/>
  <c r="L124" i="10"/>
  <c r="H125" i="10"/>
  <c r="J125" i="10"/>
  <c r="L125" i="10"/>
  <c r="H126" i="10"/>
  <c r="J126" i="10"/>
  <c r="L126" i="10"/>
  <c r="H127" i="10"/>
  <c r="J127" i="10"/>
  <c r="L127" i="10"/>
  <c r="H128" i="10"/>
  <c r="J128" i="10"/>
  <c r="L128" i="10"/>
  <c r="H129" i="10"/>
  <c r="J129" i="10"/>
  <c r="L129" i="10"/>
  <c r="H130" i="10"/>
  <c r="J130" i="10"/>
  <c r="L130" i="10"/>
  <c r="H131" i="10"/>
  <c r="J131" i="10"/>
  <c r="L131" i="10"/>
  <c r="H132" i="10"/>
  <c r="J132" i="10"/>
  <c r="L132" i="10"/>
  <c r="H133" i="10"/>
  <c r="J133" i="10"/>
  <c r="L133" i="10"/>
  <c r="H134" i="10"/>
  <c r="J134" i="10"/>
  <c r="L134" i="10"/>
  <c r="H135" i="10"/>
  <c r="J135" i="10"/>
  <c r="L135" i="10"/>
  <c r="H136" i="10"/>
  <c r="J136" i="10"/>
  <c r="L136" i="10"/>
  <c r="H137" i="10"/>
  <c r="J137" i="10"/>
  <c r="L137" i="10"/>
  <c r="H138" i="10"/>
  <c r="J138" i="10"/>
  <c r="L138" i="10"/>
  <c r="H139" i="10"/>
  <c r="J139" i="10"/>
  <c r="L139" i="10"/>
  <c r="H140" i="10"/>
  <c r="J140" i="10"/>
  <c r="L140" i="10"/>
  <c r="H141" i="10"/>
  <c r="J141" i="10"/>
  <c r="L141" i="10"/>
  <c r="H142" i="10"/>
  <c r="J142" i="10"/>
  <c r="L142" i="10"/>
  <c r="H143" i="10"/>
  <c r="J143" i="10"/>
  <c r="L143" i="10"/>
  <c r="H144" i="10"/>
  <c r="J144" i="10"/>
  <c r="L144" i="10"/>
  <c r="H145" i="10"/>
  <c r="J145" i="10"/>
  <c r="L145" i="10"/>
  <c r="H146" i="10"/>
  <c r="J146" i="10"/>
  <c r="L146" i="10"/>
  <c r="H147" i="10"/>
  <c r="J147" i="10"/>
  <c r="L147" i="10"/>
  <c r="H148" i="10"/>
  <c r="J148" i="10"/>
  <c r="L148" i="10"/>
  <c r="H149" i="10"/>
  <c r="J149" i="10"/>
  <c r="L149" i="10"/>
  <c r="H150" i="10"/>
  <c r="J150" i="10"/>
  <c r="L150" i="10"/>
  <c r="H151" i="10"/>
  <c r="J151" i="10"/>
  <c r="L151" i="10"/>
  <c r="H152" i="10"/>
  <c r="J152" i="10"/>
  <c r="L152" i="10"/>
  <c r="H153" i="10"/>
  <c r="J153" i="10"/>
  <c r="L153" i="10"/>
  <c r="H154" i="10"/>
  <c r="J154" i="10"/>
  <c r="L154" i="10"/>
  <c r="H155" i="10"/>
  <c r="J155" i="10"/>
  <c r="L155" i="10"/>
  <c r="H156" i="10"/>
  <c r="J156" i="10"/>
  <c r="L156" i="10"/>
  <c r="H157" i="10"/>
  <c r="J157" i="10"/>
  <c r="L157" i="10"/>
  <c r="H158" i="10"/>
  <c r="J158" i="10"/>
  <c r="L158" i="10"/>
  <c r="H159" i="10"/>
  <c r="J159" i="10"/>
  <c r="L159" i="10"/>
  <c r="H160" i="10"/>
  <c r="J160" i="10"/>
  <c r="L160" i="10"/>
  <c r="H161" i="10"/>
  <c r="J161" i="10"/>
  <c r="L161" i="10"/>
  <c r="H162" i="10"/>
  <c r="J162" i="10"/>
  <c r="L162" i="10"/>
  <c r="H163" i="10"/>
  <c r="J163" i="10"/>
  <c r="L163" i="10"/>
  <c r="H164" i="10"/>
  <c r="J164" i="10"/>
  <c r="L164" i="10"/>
  <c r="H165" i="10"/>
  <c r="J165" i="10"/>
  <c r="L165" i="10"/>
  <c r="H166" i="10"/>
  <c r="J166" i="10"/>
  <c r="L166" i="10"/>
  <c r="H167" i="10"/>
  <c r="J167" i="10"/>
  <c r="L167" i="10"/>
  <c r="H168" i="10"/>
  <c r="J168" i="10"/>
  <c r="L168" i="10"/>
  <c r="H169" i="10"/>
  <c r="J169" i="10"/>
  <c r="L169" i="10"/>
  <c r="H170" i="10"/>
  <c r="J170" i="10"/>
  <c r="L170" i="10"/>
  <c r="H171" i="10"/>
  <c r="J171" i="10"/>
  <c r="L171" i="10"/>
  <c r="H172" i="10"/>
  <c r="J172" i="10"/>
  <c r="L172" i="10"/>
  <c r="H173" i="10"/>
  <c r="J173" i="10"/>
  <c r="L173" i="10"/>
  <c r="H174" i="10"/>
  <c r="J174" i="10"/>
  <c r="L174" i="10"/>
  <c r="H175" i="10"/>
  <c r="J175" i="10"/>
  <c r="L175" i="10"/>
  <c r="H176" i="10"/>
  <c r="J176" i="10"/>
  <c r="L176" i="10"/>
  <c r="H177" i="10"/>
  <c r="J177" i="10"/>
  <c r="L177" i="10"/>
  <c r="H178" i="10"/>
  <c r="J178" i="10"/>
  <c r="L178" i="10"/>
  <c r="H179" i="10"/>
  <c r="J179" i="10"/>
  <c r="L179" i="10"/>
  <c r="H180" i="10"/>
  <c r="J180" i="10"/>
  <c r="L180" i="10"/>
  <c r="H181" i="10"/>
  <c r="J181" i="10"/>
  <c r="L181" i="10"/>
  <c r="H182" i="10"/>
  <c r="J182" i="10"/>
  <c r="L182" i="10"/>
  <c r="H183" i="10"/>
  <c r="J183" i="10"/>
  <c r="L183" i="10"/>
  <c r="H184" i="10"/>
  <c r="J184" i="10"/>
  <c r="L184" i="10"/>
  <c r="H185" i="10"/>
  <c r="J185" i="10"/>
  <c r="L185" i="10"/>
  <c r="H186" i="10"/>
  <c r="J186" i="10"/>
  <c r="L186" i="10"/>
  <c r="H187" i="10"/>
  <c r="J187" i="10"/>
  <c r="L187" i="10"/>
  <c r="H188" i="10"/>
  <c r="J188" i="10"/>
  <c r="L188" i="10"/>
  <c r="H189" i="10"/>
  <c r="J189" i="10"/>
  <c r="L189" i="10"/>
  <c r="H190" i="10"/>
  <c r="J190" i="10"/>
  <c r="L190" i="10"/>
  <c r="H191" i="10"/>
  <c r="J191" i="10"/>
  <c r="L191" i="10"/>
  <c r="H192" i="10"/>
  <c r="J192" i="10"/>
  <c r="L192" i="10"/>
  <c r="H193" i="10"/>
  <c r="J193" i="10"/>
  <c r="L193" i="10"/>
  <c r="H194" i="10"/>
  <c r="J194" i="10"/>
  <c r="L194" i="10"/>
  <c r="H195" i="10"/>
  <c r="J195" i="10"/>
  <c r="L195" i="10"/>
  <c r="H196" i="10"/>
  <c r="J196" i="10"/>
  <c r="L196" i="10"/>
  <c r="H197" i="10"/>
  <c r="J197" i="10"/>
  <c r="L197" i="10"/>
  <c r="H198" i="10"/>
  <c r="J198" i="10"/>
  <c r="L198" i="10"/>
  <c r="H199" i="10"/>
  <c r="J199" i="10"/>
  <c r="L199" i="10"/>
  <c r="H200" i="10"/>
  <c r="J200" i="10"/>
  <c r="L200" i="10"/>
  <c r="H201" i="10"/>
  <c r="J201" i="10"/>
  <c r="L201" i="10"/>
  <c r="H202" i="10"/>
  <c r="J202" i="10"/>
  <c r="L202" i="10"/>
  <c r="H203" i="10"/>
  <c r="J203" i="10"/>
  <c r="L203" i="10"/>
  <c r="H204" i="10"/>
  <c r="J204" i="10"/>
  <c r="L204" i="10"/>
  <c r="H205" i="10"/>
  <c r="J205" i="10"/>
  <c r="L205" i="10"/>
  <c r="H206" i="10"/>
  <c r="J206" i="10"/>
  <c r="L206" i="10"/>
  <c r="H207" i="10"/>
  <c r="J207" i="10"/>
  <c r="L207" i="10"/>
  <c r="H208" i="10"/>
  <c r="J208" i="10"/>
  <c r="L208" i="10"/>
  <c r="H209" i="10"/>
  <c r="J209" i="10"/>
  <c r="L209" i="10"/>
  <c r="H210" i="10"/>
  <c r="J210" i="10"/>
  <c r="L210" i="10"/>
  <c r="H211" i="10"/>
  <c r="J211" i="10"/>
  <c r="L211" i="10"/>
  <c r="H212" i="10"/>
  <c r="J212" i="10"/>
  <c r="L212" i="10"/>
  <c r="H213" i="10"/>
  <c r="J213" i="10"/>
  <c r="L213" i="10"/>
  <c r="H214" i="10"/>
  <c r="J214" i="10"/>
  <c r="L214" i="10"/>
  <c r="H215" i="10"/>
  <c r="J215" i="10"/>
  <c r="L215" i="10"/>
  <c r="H216" i="10"/>
  <c r="J216" i="10"/>
  <c r="L216" i="10"/>
  <c r="H217" i="10"/>
  <c r="J217" i="10"/>
  <c r="L217" i="10"/>
  <c r="H218" i="10"/>
  <c r="J218" i="10"/>
  <c r="L218" i="10"/>
  <c r="H219" i="10"/>
  <c r="J219" i="10"/>
  <c r="L219" i="10"/>
  <c r="H220" i="10"/>
  <c r="J220" i="10"/>
  <c r="L220" i="10"/>
  <c r="H221" i="10"/>
  <c r="J221" i="10"/>
  <c r="L221" i="10"/>
  <c r="H222" i="10"/>
  <c r="J222" i="10"/>
  <c r="L222" i="10"/>
  <c r="H223" i="10"/>
  <c r="J223" i="10"/>
  <c r="L223" i="10"/>
  <c r="H224" i="10"/>
  <c r="J224" i="10"/>
  <c r="L224" i="10"/>
  <c r="H225" i="10"/>
  <c r="J225" i="10"/>
  <c r="L225" i="10"/>
  <c r="H226" i="10"/>
  <c r="J226" i="10"/>
  <c r="L226" i="10"/>
  <c r="H227" i="10"/>
  <c r="J227" i="10"/>
  <c r="L227" i="10"/>
  <c r="H228" i="10"/>
  <c r="J228" i="10"/>
  <c r="L228" i="10"/>
  <c r="H229" i="10"/>
  <c r="J229" i="10"/>
  <c r="L229" i="10"/>
  <c r="H230" i="10"/>
  <c r="J230" i="10"/>
  <c r="L230" i="10"/>
  <c r="H231" i="10"/>
  <c r="J231" i="10"/>
  <c r="L231" i="10"/>
  <c r="H232" i="10"/>
  <c r="J232" i="10"/>
  <c r="L232" i="10"/>
  <c r="H233" i="10"/>
  <c r="J233" i="10"/>
  <c r="L233" i="10"/>
  <c r="H234" i="10"/>
  <c r="J234" i="10"/>
  <c r="L234" i="10"/>
  <c r="H235" i="10"/>
  <c r="J235" i="10"/>
  <c r="L235" i="10"/>
  <c r="H236" i="10"/>
  <c r="J236" i="10"/>
  <c r="L236" i="10"/>
  <c r="H237" i="10"/>
  <c r="J237" i="10"/>
  <c r="L237" i="10"/>
  <c r="H238" i="10"/>
  <c r="J238" i="10"/>
  <c r="L238" i="10"/>
  <c r="H239" i="10"/>
  <c r="J239" i="10"/>
  <c r="L239" i="10"/>
  <c r="H240" i="10"/>
  <c r="J240" i="10"/>
  <c r="L240" i="10"/>
  <c r="H241" i="10"/>
  <c r="J241" i="10"/>
  <c r="L241" i="10"/>
  <c r="H242" i="10"/>
  <c r="J242" i="10"/>
  <c r="L242" i="10"/>
  <c r="H243" i="10"/>
  <c r="J243" i="10"/>
  <c r="L243" i="10"/>
  <c r="H244" i="10"/>
  <c r="J244" i="10"/>
  <c r="L244" i="10"/>
  <c r="H245" i="10"/>
  <c r="J245" i="10"/>
  <c r="L245" i="10"/>
  <c r="H246" i="10"/>
  <c r="J246" i="10"/>
  <c r="L246" i="10"/>
  <c r="H247" i="10"/>
  <c r="J247" i="10"/>
  <c r="L247" i="10"/>
  <c r="H248" i="10"/>
  <c r="J248" i="10"/>
  <c r="L248" i="10"/>
  <c r="H249" i="10"/>
  <c r="J249" i="10"/>
  <c r="L249" i="10"/>
  <c r="H250" i="10"/>
  <c r="J250" i="10"/>
  <c r="L250" i="10"/>
  <c r="H251" i="10"/>
  <c r="J251" i="10"/>
  <c r="L251" i="10"/>
  <c r="H252" i="10"/>
  <c r="J252" i="10"/>
  <c r="L252" i="10"/>
  <c r="H253" i="10"/>
  <c r="J253" i="10"/>
  <c r="L253" i="10"/>
  <c r="H254" i="10"/>
  <c r="J254" i="10"/>
  <c r="L254" i="10"/>
  <c r="H255" i="10"/>
  <c r="J255" i="10"/>
  <c r="L255" i="10"/>
  <c r="H256" i="10"/>
  <c r="J256" i="10"/>
  <c r="L256" i="10"/>
  <c r="H257" i="10"/>
  <c r="J257" i="10"/>
  <c r="L257" i="10"/>
  <c r="H258" i="10"/>
  <c r="J258" i="10"/>
  <c r="L258" i="10"/>
  <c r="H259" i="10"/>
  <c r="J259" i="10"/>
  <c r="L259" i="10"/>
  <c r="H260" i="10"/>
  <c r="J260" i="10"/>
  <c r="L260" i="10"/>
  <c r="H261" i="10"/>
  <c r="J261" i="10"/>
  <c r="L261" i="10"/>
  <c r="H262" i="10"/>
  <c r="J262" i="10"/>
  <c r="L262" i="10"/>
  <c r="H263" i="10"/>
  <c r="J263" i="10"/>
  <c r="L263" i="10"/>
  <c r="H264" i="10"/>
  <c r="J264" i="10"/>
  <c r="L264" i="10"/>
  <c r="H265" i="10"/>
  <c r="J265" i="10"/>
  <c r="L265" i="10"/>
  <c r="D8" i="10"/>
  <c r="D5" i="10"/>
  <c r="D12" i="10"/>
  <c r="I5" i="10"/>
  <c r="I2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15" i="10"/>
  <c r="AJ15" i="9"/>
  <c r="AK15" i="9"/>
  <c r="C15" i="9"/>
  <c r="A15" i="9"/>
  <c r="A16" i="9"/>
  <c r="AJ16" i="9"/>
  <c r="AK16" i="9"/>
  <c r="AM15" i="9"/>
  <c r="A17" i="9"/>
  <c r="AJ17" i="9"/>
  <c r="AK17" i="9"/>
  <c r="AM16" i="9"/>
  <c r="A18" i="9"/>
  <c r="AJ18" i="9"/>
  <c r="AK18" i="9"/>
  <c r="AM17" i="9"/>
  <c r="A19" i="9"/>
  <c r="AJ19" i="9"/>
  <c r="AK19" i="9"/>
  <c r="AM18" i="9"/>
  <c r="A20" i="9"/>
  <c r="AJ20" i="9"/>
  <c r="AK20" i="9"/>
  <c r="AM19" i="9"/>
  <c r="A21" i="9"/>
  <c r="AJ21" i="9"/>
  <c r="AK21" i="9"/>
  <c r="AM20" i="9"/>
  <c r="A22" i="9"/>
  <c r="AJ22" i="9"/>
  <c r="AK22" i="9"/>
  <c r="AM21" i="9"/>
  <c r="A23" i="9"/>
  <c r="AJ23" i="9"/>
  <c r="AK23" i="9"/>
  <c r="AM22" i="9"/>
  <c r="A24" i="9"/>
  <c r="AJ24" i="9"/>
  <c r="AK24" i="9"/>
  <c r="AM23" i="9"/>
  <c r="A25" i="9"/>
  <c r="AJ25" i="9"/>
  <c r="AK25" i="9"/>
  <c r="AM24" i="9"/>
  <c r="A26" i="9"/>
  <c r="AJ26" i="9"/>
  <c r="AK26" i="9"/>
  <c r="AM25" i="9"/>
  <c r="A27" i="9"/>
  <c r="AJ27" i="9"/>
  <c r="AK27" i="9"/>
  <c r="AM26" i="9"/>
  <c r="A28" i="9"/>
  <c r="AJ28" i="9"/>
  <c r="AK28" i="9"/>
  <c r="AM27" i="9"/>
  <c r="A29" i="9"/>
  <c r="AJ29" i="9"/>
  <c r="AK29" i="9"/>
  <c r="AM28" i="9"/>
  <c r="A30" i="9"/>
  <c r="AJ30" i="9"/>
  <c r="AK30" i="9"/>
  <c r="AM29" i="9"/>
  <c r="A31" i="9"/>
  <c r="AJ31" i="9"/>
  <c r="AK31" i="9"/>
  <c r="AM30" i="9"/>
  <c r="A32" i="9"/>
  <c r="AJ32" i="9"/>
  <c r="AK32" i="9"/>
  <c r="AM31" i="9"/>
  <c r="A33" i="9"/>
  <c r="AJ33" i="9"/>
  <c r="AK33" i="9"/>
  <c r="AM32" i="9"/>
  <c r="A34" i="9"/>
  <c r="AJ34" i="9"/>
  <c r="AK34" i="9"/>
  <c r="AM33" i="9"/>
  <c r="A35" i="9"/>
  <c r="AJ35" i="9"/>
  <c r="AK35" i="9"/>
  <c r="AM34" i="9"/>
  <c r="A36" i="9"/>
  <c r="AJ36" i="9"/>
  <c r="AK36" i="9"/>
  <c r="AM35" i="9"/>
  <c r="A37" i="9"/>
  <c r="AJ37" i="9"/>
  <c r="AK37" i="9"/>
  <c r="AM36" i="9"/>
  <c r="A38" i="9"/>
  <c r="AJ38" i="9"/>
  <c r="AK38" i="9"/>
  <c r="AM37" i="9"/>
  <c r="A39" i="9"/>
  <c r="AJ39" i="9"/>
  <c r="AK39" i="9"/>
  <c r="AM38" i="9"/>
  <c r="A40" i="9"/>
  <c r="AJ40" i="9"/>
  <c r="AK40" i="9"/>
  <c r="AM39" i="9"/>
  <c r="A41" i="9"/>
  <c r="AJ41" i="9"/>
  <c r="AK41" i="9"/>
  <c r="AM40" i="9"/>
  <c r="A42" i="9"/>
  <c r="AJ42" i="9"/>
  <c r="AK42" i="9"/>
  <c r="AM41" i="9"/>
  <c r="A43" i="9"/>
  <c r="AJ43" i="9"/>
  <c r="AK43" i="9"/>
  <c r="AM42" i="9"/>
  <c r="A44" i="9"/>
  <c r="AJ44" i="9"/>
  <c r="AK44" i="9"/>
  <c r="AM43" i="9"/>
  <c r="A45" i="9"/>
  <c r="AJ45" i="9"/>
  <c r="AK45" i="9"/>
  <c r="AM44" i="9"/>
  <c r="A46" i="9"/>
  <c r="AJ46" i="9"/>
  <c r="AK46" i="9"/>
  <c r="AM45" i="9"/>
  <c r="A47" i="9"/>
  <c r="AJ47" i="9"/>
  <c r="AK47" i="9"/>
  <c r="AM46" i="9"/>
  <c r="A48" i="9"/>
  <c r="AJ48" i="9"/>
  <c r="AK48" i="9"/>
  <c r="AM47" i="9"/>
  <c r="A49" i="9"/>
  <c r="AJ49" i="9"/>
  <c r="AK49" i="9"/>
  <c r="AM48" i="9"/>
  <c r="A50" i="9"/>
  <c r="AJ50" i="9"/>
  <c r="AK50" i="9"/>
  <c r="AM49" i="9"/>
  <c r="A51" i="9"/>
  <c r="AJ51" i="9"/>
  <c r="AK51" i="9"/>
  <c r="AM50" i="9"/>
  <c r="A52" i="9"/>
  <c r="AJ52" i="9"/>
  <c r="AK52" i="9"/>
  <c r="AM51" i="9"/>
  <c r="A53" i="9"/>
  <c r="AJ53" i="9"/>
  <c r="AK53" i="9"/>
  <c r="AM52" i="9"/>
  <c r="A54" i="9"/>
  <c r="AJ54" i="9"/>
  <c r="AK54" i="9"/>
  <c r="AM53" i="9"/>
  <c r="A55" i="9"/>
  <c r="AJ55" i="9"/>
  <c r="AK55" i="9"/>
  <c r="AM54" i="9"/>
  <c r="A56" i="9"/>
  <c r="AJ56" i="9"/>
  <c r="AK56" i="9"/>
  <c r="AM55" i="9"/>
  <c r="A57" i="9"/>
  <c r="AJ57" i="9"/>
  <c r="AK57" i="9"/>
  <c r="AM56" i="9"/>
  <c r="A58" i="9"/>
  <c r="AJ58" i="9"/>
  <c r="AK58" i="9"/>
  <c r="AM57" i="9"/>
  <c r="A59" i="9"/>
  <c r="AJ59" i="9"/>
  <c r="AK59" i="9"/>
  <c r="AM58" i="9"/>
  <c r="A60" i="9"/>
  <c r="AJ60" i="9"/>
  <c r="AK60" i="9"/>
  <c r="AM59" i="9"/>
  <c r="A61" i="9"/>
  <c r="AJ61" i="9"/>
  <c r="AK61" i="9"/>
  <c r="AM60" i="9"/>
  <c r="A62" i="9"/>
  <c r="AJ62" i="9"/>
  <c r="AK62" i="9"/>
  <c r="AM61" i="9"/>
  <c r="A63" i="9"/>
  <c r="AJ63" i="9"/>
  <c r="AK63" i="9"/>
  <c r="AM62" i="9"/>
  <c r="A64" i="9"/>
  <c r="AJ64" i="9"/>
  <c r="AK64" i="9"/>
  <c r="AM63" i="9"/>
  <c r="A65" i="9"/>
  <c r="AJ65" i="9"/>
  <c r="AK65" i="9"/>
  <c r="AM64" i="9"/>
  <c r="A66" i="9"/>
  <c r="AJ66" i="9"/>
  <c r="AK66" i="9"/>
  <c r="AM65" i="9"/>
  <c r="A67" i="9"/>
  <c r="AJ67" i="9"/>
  <c r="AK67" i="9"/>
  <c r="AM66" i="9"/>
  <c r="A68" i="9"/>
  <c r="AJ68" i="9"/>
  <c r="AK68" i="9"/>
  <c r="AM67" i="9"/>
  <c r="A69" i="9"/>
  <c r="AJ69" i="9"/>
  <c r="AK69" i="9"/>
  <c r="AM68" i="9"/>
  <c r="A70" i="9"/>
  <c r="AJ70" i="9"/>
  <c r="AK70" i="9"/>
  <c r="AM69" i="9"/>
  <c r="A71" i="9"/>
  <c r="AJ71" i="9"/>
  <c r="AK71" i="9"/>
  <c r="AM70" i="9"/>
  <c r="A72" i="9"/>
  <c r="AJ72" i="9"/>
  <c r="AK72" i="9"/>
  <c r="AM71" i="9"/>
  <c r="A73" i="9"/>
  <c r="AJ73" i="9"/>
  <c r="AK73" i="9"/>
  <c r="AM72" i="9"/>
  <c r="A74" i="9"/>
  <c r="AJ74" i="9"/>
  <c r="AK74" i="9"/>
  <c r="AM73" i="9"/>
  <c r="A75" i="9"/>
  <c r="AJ75" i="9"/>
  <c r="AK75" i="9"/>
  <c r="AM74" i="9"/>
  <c r="A76" i="9"/>
  <c r="AJ76" i="9"/>
  <c r="AK76" i="9"/>
  <c r="AM75" i="9"/>
  <c r="A77" i="9"/>
  <c r="AJ77" i="9"/>
  <c r="AK77" i="9"/>
  <c r="AM76" i="9"/>
  <c r="A78" i="9"/>
  <c r="AJ78" i="9"/>
  <c r="AK78" i="9"/>
  <c r="AM77" i="9"/>
  <c r="A79" i="9"/>
  <c r="AJ79" i="9"/>
  <c r="AK79" i="9"/>
  <c r="AM78" i="9"/>
  <c r="A80" i="9"/>
  <c r="AJ80" i="9"/>
  <c r="AK80" i="9"/>
  <c r="AM79" i="9"/>
  <c r="A81" i="9"/>
  <c r="AJ81" i="9"/>
  <c r="AK81" i="9"/>
  <c r="AM80" i="9"/>
  <c r="A82" i="9"/>
  <c r="AJ82" i="9"/>
  <c r="AK82" i="9"/>
  <c r="AM81" i="9"/>
  <c r="A83" i="9"/>
  <c r="AJ83" i="9"/>
  <c r="AK83" i="9"/>
  <c r="AM82" i="9"/>
  <c r="A84" i="9"/>
  <c r="AJ84" i="9"/>
  <c r="AK84" i="9"/>
  <c r="AM83" i="9"/>
  <c r="A85" i="9"/>
  <c r="AJ85" i="9"/>
  <c r="AK85" i="9"/>
  <c r="AM84" i="9"/>
  <c r="A86" i="9"/>
  <c r="AJ86" i="9"/>
  <c r="AK86" i="9"/>
  <c r="AM85" i="9"/>
  <c r="A87" i="9"/>
  <c r="AJ87" i="9"/>
  <c r="AK87" i="9"/>
  <c r="AM86" i="9"/>
  <c r="A88" i="9"/>
  <c r="AJ88" i="9"/>
  <c r="AK88" i="9"/>
  <c r="AM87" i="9"/>
  <c r="A89" i="9"/>
  <c r="AJ89" i="9"/>
  <c r="AK89" i="9"/>
  <c r="AM88" i="9"/>
  <c r="A90" i="9"/>
  <c r="AJ90" i="9"/>
  <c r="AK90" i="9"/>
  <c r="AM89" i="9"/>
  <c r="A91" i="9"/>
  <c r="AJ91" i="9"/>
  <c r="AK91" i="9"/>
  <c r="AM90" i="9"/>
  <c r="A92" i="9"/>
  <c r="AJ92" i="9"/>
  <c r="AK92" i="9"/>
  <c r="AM91" i="9"/>
  <c r="A93" i="9"/>
  <c r="AJ93" i="9"/>
  <c r="AK93" i="9"/>
  <c r="AM92" i="9"/>
  <c r="A94" i="9"/>
  <c r="AJ94" i="9"/>
  <c r="AK94" i="9"/>
  <c r="AM93" i="9"/>
  <c r="A95" i="9"/>
  <c r="AJ95" i="9"/>
  <c r="AK95" i="9"/>
  <c r="AM94" i="9"/>
  <c r="A96" i="9"/>
  <c r="AJ96" i="9"/>
  <c r="AK96" i="9"/>
  <c r="AM95" i="9"/>
  <c r="A97" i="9"/>
  <c r="AJ97" i="9"/>
  <c r="AK97" i="9"/>
  <c r="AM96" i="9"/>
  <c r="A98" i="9"/>
  <c r="AJ98" i="9"/>
  <c r="AK98" i="9"/>
  <c r="AM97" i="9"/>
  <c r="A99" i="9"/>
  <c r="AJ99" i="9"/>
  <c r="AK99" i="9"/>
  <c r="AM98" i="9"/>
  <c r="A100" i="9"/>
  <c r="AJ100" i="9"/>
  <c r="AK100" i="9"/>
  <c r="AM99" i="9"/>
  <c r="A101" i="9"/>
  <c r="AJ101" i="9"/>
  <c r="AK101" i="9"/>
  <c r="AM100" i="9"/>
  <c r="A102" i="9"/>
  <c r="AJ102" i="9"/>
  <c r="AK102" i="9"/>
  <c r="AM101" i="9"/>
  <c r="A103" i="9"/>
  <c r="AJ103" i="9"/>
  <c r="AK103" i="9"/>
  <c r="AM102" i="9"/>
  <c r="A104" i="9"/>
  <c r="AJ104" i="9"/>
  <c r="AK104" i="9"/>
  <c r="AM103" i="9"/>
  <c r="A105" i="9"/>
  <c r="AJ105" i="9"/>
  <c r="AK105" i="9"/>
  <c r="AM104" i="9"/>
  <c r="A106" i="9"/>
  <c r="AJ106" i="9"/>
  <c r="AK106" i="9"/>
  <c r="AM105" i="9"/>
  <c r="A107" i="9"/>
  <c r="AJ107" i="9"/>
  <c r="AK107" i="9"/>
  <c r="AM106" i="9"/>
  <c r="A108" i="9"/>
  <c r="AJ108" i="9"/>
  <c r="AK108" i="9"/>
  <c r="AM107" i="9"/>
  <c r="A109" i="9"/>
  <c r="AJ109" i="9"/>
  <c r="AK109" i="9"/>
  <c r="AM108" i="9"/>
  <c r="A110" i="9"/>
  <c r="AJ110" i="9"/>
  <c r="AK110" i="9"/>
  <c r="AM109" i="9"/>
  <c r="A111" i="9"/>
  <c r="AJ111" i="9"/>
  <c r="AK111" i="9"/>
  <c r="AM110" i="9"/>
  <c r="A112" i="9"/>
  <c r="AJ112" i="9"/>
  <c r="AK112" i="9"/>
  <c r="AM111" i="9"/>
  <c r="A113" i="9"/>
  <c r="AJ113" i="9"/>
  <c r="AK113" i="9"/>
  <c r="AM112" i="9"/>
  <c r="A114" i="9"/>
  <c r="AJ114" i="9"/>
  <c r="AK114" i="9"/>
  <c r="AM113" i="9"/>
  <c r="A115" i="9"/>
  <c r="AJ115" i="9"/>
  <c r="AK115" i="9"/>
  <c r="AM114" i="9"/>
  <c r="A116" i="9"/>
  <c r="AJ116" i="9"/>
  <c r="AK116" i="9"/>
  <c r="AM115" i="9"/>
  <c r="A117" i="9"/>
  <c r="AJ117" i="9"/>
  <c r="AK117" i="9"/>
  <c r="AM116" i="9"/>
  <c r="A118" i="9"/>
  <c r="AJ118" i="9"/>
  <c r="AK118" i="9"/>
  <c r="AM117" i="9"/>
  <c r="A119" i="9"/>
  <c r="AJ119" i="9"/>
  <c r="AK119" i="9"/>
  <c r="AM118" i="9"/>
  <c r="A120" i="9"/>
  <c r="AJ120" i="9"/>
  <c r="AK120" i="9"/>
  <c r="AM119" i="9"/>
  <c r="A121" i="9"/>
  <c r="AJ121" i="9"/>
  <c r="AK121" i="9"/>
  <c r="AM120" i="9"/>
  <c r="A122" i="9"/>
  <c r="AJ122" i="9"/>
  <c r="AK122" i="9"/>
  <c r="AM121" i="9"/>
  <c r="A123" i="9"/>
  <c r="AJ123" i="9"/>
  <c r="AK123" i="9"/>
  <c r="AM122" i="9"/>
  <c r="A124" i="9"/>
  <c r="AJ124" i="9"/>
  <c r="AK124" i="9"/>
  <c r="AM123" i="9"/>
  <c r="A125" i="9"/>
  <c r="AJ125" i="9"/>
  <c r="AK125" i="9"/>
  <c r="AM124" i="9"/>
  <c r="A126" i="9"/>
  <c r="AJ126" i="9"/>
  <c r="AK126" i="9"/>
  <c r="AM125" i="9"/>
  <c r="A127" i="9"/>
  <c r="AJ127" i="9"/>
  <c r="AK127" i="9"/>
  <c r="AM126" i="9"/>
  <c r="A128" i="9"/>
  <c r="AJ128" i="9"/>
  <c r="AK128" i="9"/>
  <c r="AM127" i="9"/>
  <c r="A129" i="9"/>
  <c r="AJ129" i="9"/>
  <c r="AK129" i="9"/>
  <c r="AM128" i="9"/>
  <c r="A130" i="9"/>
  <c r="AJ130" i="9"/>
  <c r="AK130" i="9"/>
  <c r="AM129" i="9"/>
  <c r="A131" i="9"/>
  <c r="AJ131" i="9"/>
  <c r="AK131" i="9"/>
  <c r="AM130" i="9"/>
  <c r="A132" i="9"/>
  <c r="AJ132" i="9"/>
  <c r="AK132" i="9"/>
  <c r="AM131" i="9"/>
  <c r="A133" i="9"/>
  <c r="AJ133" i="9"/>
  <c r="AK133" i="9"/>
  <c r="AM132" i="9"/>
  <c r="A134" i="9"/>
  <c r="AJ134" i="9"/>
  <c r="AK134" i="9"/>
  <c r="AM133" i="9"/>
  <c r="A135" i="9"/>
  <c r="AJ135" i="9"/>
  <c r="AK135" i="9"/>
  <c r="AM134" i="9"/>
  <c r="A136" i="9"/>
  <c r="AJ136" i="9"/>
  <c r="AK136" i="9"/>
  <c r="AM135" i="9"/>
  <c r="A137" i="9"/>
  <c r="AJ137" i="9"/>
  <c r="AK137" i="9"/>
  <c r="AM136" i="9"/>
  <c r="A138" i="9"/>
  <c r="AJ138" i="9"/>
  <c r="AK138" i="9"/>
  <c r="AM137" i="9"/>
  <c r="A139" i="9"/>
  <c r="AJ139" i="9"/>
  <c r="AK139" i="9"/>
  <c r="AM138" i="9"/>
  <c r="A140" i="9"/>
  <c r="AJ140" i="9"/>
  <c r="AK140" i="9"/>
  <c r="AM139" i="9"/>
  <c r="A141" i="9"/>
  <c r="AJ141" i="9"/>
  <c r="AK141" i="9"/>
  <c r="AM140" i="9"/>
  <c r="A142" i="9"/>
  <c r="AJ142" i="9"/>
  <c r="AK142" i="9"/>
  <c r="AM141" i="9"/>
  <c r="A143" i="9"/>
  <c r="AJ143" i="9"/>
  <c r="AK143" i="9"/>
  <c r="AM142" i="9"/>
  <c r="A144" i="9"/>
  <c r="AJ144" i="9"/>
  <c r="AK144" i="9"/>
  <c r="AM143" i="9"/>
  <c r="A145" i="9"/>
  <c r="AJ145" i="9"/>
  <c r="AK145" i="9"/>
  <c r="AM144" i="9"/>
  <c r="A146" i="9"/>
  <c r="AJ146" i="9"/>
  <c r="AK146" i="9"/>
  <c r="AM145" i="9"/>
  <c r="A147" i="9"/>
  <c r="AJ147" i="9"/>
  <c r="AK147" i="9"/>
  <c r="AM146" i="9"/>
  <c r="A148" i="9"/>
  <c r="AJ148" i="9"/>
  <c r="AK148" i="9"/>
  <c r="AM147" i="9"/>
  <c r="A149" i="9"/>
  <c r="AJ149" i="9"/>
  <c r="AK149" i="9"/>
  <c r="AM148" i="9"/>
  <c r="A150" i="9"/>
  <c r="AJ150" i="9"/>
  <c r="AK150" i="9"/>
  <c r="AM149" i="9"/>
  <c r="A151" i="9"/>
  <c r="AJ151" i="9"/>
  <c r="AK151" i="9"/>
  <c r="AM150" i="9"/>
  <c r="A152" i="9"/>
  <c r="AJ152" i="9"/>
  <c r="AK152" i="9"/>
  <c r="AM151" i="9"/>
  <c r="A153" i="9"/>
  <c r="AJ153" i="9"/>
  <c r="AK153" i="9"/>
  <c r="AM152" i="9"/>
  <c r="A154" i="9"/>
  <c r="AJ154" i="9"/>
  <c r="AK154" i="9"/>
  <c r="AM153" i="9"/>
  <c r="A155" i="9"/>
  <c r="AJ155" i="9"/>
  <c r="AK155" i="9"/>
  <c r="AM154" i="9"/>
  <c r="A156" i="9"/>
  <c r="AJ156" i="9"/>
  <c r="AK156" i="9"/>
  <c r="AM155" i="9"/>
  <c r="A157" i="9"/>
  <c r="AJ157" i="9"/>
  <c r="AK157" i="9"/>
  <c r="AM156" i="9"/>
  <c r="A158" i="9"/>
  <c r="AJ158" i="9"/>
  <c r="AK158" i="9"/>
  <c r="AM157" i="9"/>
  <c r="A159" i="9"/>
  <c r="AJ159" i="9"/>
  <c r="AK159" i="9"/>
  <c r="AM158" i="9"/>
  <c r="A160" i="9"/>
  <c r="AJ160" i="9"/>
  <c r="AK160" i="9"/>
  <c r="AM159" i="9"/>
  <c r="A161" i="9"/>
  <c r="AJ161" i="9"/>
  <c r="AK161" i="9"/>
  <c r="AM160" i="9"/>
  <c r="A162" i="9"/>
  <c r="AJ162" i="9"/>
  <c r="AK162" i="9"/>
  <c r="AM161" i="9"/>
  <c r="A163" i="9"/>
  <c r="AJ163" i="9"/>
  <c r="AK163" i="9"/>
  <c r="AM162" i="9"/>
  <c r="A164" i="9"/>
  <c r="AJ164" i="9"/>
  <c r="AK164" i="9"/>
  <c r="AM163" i="9"/>
  <c r="A165" i="9"/>
  <c r="AJ165" i="9"/>
  <c r="AK165" i="9"/>
  <c r="AM164" i="9"/>
  <c r="A166" i="9"/>
  <c r="AJ166" i="9"/>
  <c r="AK166" i="9"/>
  <c r="AM165" i="9"/>
  <c r="A167" i="9"/>
  <c r="AJ167" i="9"/>
  <c r="AK167" i="9"/>
  <c r="AM166" i="9"/>
  <c r="A168" i="9"/>
  <c r="AJ168" i="9"/>
  <c r="AK168" i="9"/>
  <c r="AM167" i="9"/>
  <c r="A169" i="9"/>
  <c r="AJ169" i="9"/>
  <c r="AK169" i="9"/>
  <c r="AM168" i="9"/>
  <c r="A170" i="9"/>
  <c r="AJ170" i="9"/>
  <c r="AK170" i="9"/>
  <c r="AM169" i="9"/>
  <c r="A171" i="9"/>
  <c r="AJ171" i="9"/>
  <c r="AK171" i="9"/>
  <c r="AM170" i="9"/>
  <c r="A172" i="9"/>
  <c r="AJ172" i="9"/>
  <c r="AK172" i="9"/>
  <c r="AM171" i="9"/>
  <c r="A173" i="9"/>
  <c r="AJ173" i="9"/>
  <c r="AK173" i="9"/>
  <c r="AM172" i="9"/>
  <c r="A174" i="9"/>
  <c r="AJ174" i="9"/>
  <c r="AK174" i="9"/>
  <c r="AM173" i="9"/>
  <c r="A175" i="9"/>
  <c r="AJ175" i="9"/>
  <c r="AK175" i="9"/>
  <c r="AM174" i="9"/>
  <c r="A176" i="9"/>
  <c r="AJ176" i="9"/>
  <c r="AK176" i="9"/>
  <c r="AM175" i="9"/>
  <c r="A177" i="9"/>
  <c r="AJ177" i="9"/>
  <c r="AK177" i="9"/>
  <c r="AM176" i="9"/>
  <c r="A178" i="9"/>
  <c r="AJ178" i="9"/>
  <c r="AK178" i="9"/>
  <c r="AM177" i="9"/>
  <c r="A179" i="9"/>
  <c r="AJ179" i="9"/>
  <c r="AK179" i="9"/>
  <c r="AM178" i="9"/>
  <c r="A180" i="9"/>
  <c r="AJ180" i="9"/>
  <c r="AK180" i="9"/>
  <c r="AM179" i="9"/>
  <c r="A181" i="9"/>
  <c r="AJ181" i="9"/>
  <c r="AK181" i="9"/>
  <c r="AM180" i="9"/>
  <c r="A182" i="9"/>
  <c r="AJ182" i="9"/>
  <c r="AK182" i="9"/>
  <c r="AM181" i="9"/>
  <c r="A183" i="9"/>
  <c r="AJ183" i="9"/>
  <c r="AK183" i="9"/>
  <c r="AM182" i="9"/>
  <c r="A184" i="9"/>
  <c r="AJ184" i="9"/>
  <c r="AK184" i="9"/>
  <c r="AM183" i="9"/>
  <c r="A185" i="9"/>
  <c r="AJ185" i="9"/>
  <c r="AK185" i="9"/>
  <c r="AM184" i="9"/>
  <c r="A186" i="9"/>
  <c r="AJ186" i="9"/>
  <c r="AK186" i="9"/>
  <c r="AM185" i="9"/>
  <c r="A187" i="9"/>
  <c r="AJ187" i="9"/>
  <c r="AK187" i="9"/>
  <c r="AM186" i="9"/>
  <c r="A188" i="9"/>
  <c r="AJ188" i="9"/>
  <c r="AK188" i="9"/>
  <c r="AM187" i="9"/>
  <c r="A189" i="9"/>
  <c r="AJ189" i="9"/>
  <c r="AK189" i="9"/>
  <c r="AM188" i="9"/>
  <c r="A190" i="9"/>
  <c r="AJ190" i="9"/>
  <c r="AK190" i="9"/>
  <c r="AM189" i="9"/>
  <c r="A191" i="9"/>
  <c r="AJ191" i="9"/>
  <c r="AK191" i="9"/>
  <c r="AM190" i="9"/>
  <c r="A192" i="9"/>
  <c r="AJ192" i="9"/>
  <c r="AK192" i="9"/>
  <c r="AM191" i="9"/>
  <c r="A193" i="9"/>
  <c r="AJ193" i="9"/>
  <c r="AK193" i="9"/>
  <c r="AM192" i="9"/>
  <c r="A194" i="9"/>
  <c r="AJ194" i="9"/>
  <c r="AK194" i="9"/>
  <c r="AM193" i="9"/>
  <c r="A195" i="9"/>
  <c r="AJ195" i="9"/>
  <c r="AK195" i="9"/>
  <c r="AM194" i="9"/>
  <c r="A196" i="9"/>
  <c r="AJ196" i="9"/>
  <c r="AK196" i="9"/>
  <c r="AM195" i="9"/>
  <c r="A197" i="9"/>
  <c r="AJ197" i="9"/>
  <c r="AK197" i="9"/>
  <c r="AM196" i="9"/>
  <c r="A198" i="9"/>
  <c r="AJ198" i="9"/>
  <c r="AK198" i="9"/>
  <c r="AM197" i="9"/>
  <c r="A199" i="9"/>
  <c r="AJ199" i="9"/>
  <c r="AK199" i="9"/>
  <c r="AM198" i="9"/>
  <c r="A200" i="9"/>
  <c r="AJ200" i="9"/>
  <c r="AK200" i="9"/>
  <c r="AM199" i="9"/>
  <c r="A201" i="9"/>
  <c r="AJ201" i="9"/>
  <c r="AK201" i="9"/>
  <c r="AM200" i="9"/>
  <c r="A202" i="9"/>
  <c r="AJ202" i="9"/>
  <c r="AK202" i="9"/>
  <c r="AM201" i="9"/>
  <c r="A203" i="9"/>
  <c r="AJ203" i="9"/>
  <c r="AK203" i="9"/>
  <c r="AM202" i="9"/>
  <c r="A204" i="9"/>
  <c r="AJ204" i="9"/>
  <c r="AK204" i="9"/>
  <c r="AM203" i="9"/>
  <c r="A205" i="9"/>
  <c r="AJ205" i="9"/>
  <c r="AK205" i="9"/>
  <c r="AM204" i="9"/>
  <c r="A206" i="9"/>
  <c r="AJ206" i="9"/>
  <c r="AK206" i="9"/>
  <c r="AM205" i="9"/>
  <c r="A207" i="9"/>
  <c r="AJ207" i="9"/>
  <c r="AK207" i="9"/>
  <c r="AM206" i="9"/>
  <c r="A208" i="9"/>
  <c r="AJ208" i="9"/>
  <c r="AK208" i="9"/>
  <c r="AM207" i="9"/>
  <c r="A209" i="9"/>
  <c r="AJ209" i="9"/>
  <c r="AK209" i="9"/>
  <c r="AM208" i="9"/>
  <c r="A210" i="9"/>
  <c r="AJ210" i="9"/>
  <c r="AK210" i="9"/>
  <c r="AM209" i="9"/>
  <c r="A211" i="9"/>
  <c r="AJ211" i="9"/>
  <c r="AK211" i="9"/>
  <c r="AM210" i="9"/>
  <c r="A212" i="9"/>
  <c r="AJ212" i="9"/>
  <c r="AK212" i="9"/>
  <c r="AM211" i="9"/>
  <c r="A213" i="9"/>
  <c r="AJ213" i="9"/>
  <c r="AK213" i="9"/>
  <c r="AM212" i="9"/>
  <c r="A214" i="9"/>
  <c r="AJ214" i="9"/>
  <c r="AK214" i="9"/>
  <c r="AM213" i="9"/>
  <c r="A215" i="9"/>
  <c r="AJ215" i="9"/>
  <c r="AK215" i="9"/>
  <c r="AM214" i="9"/>
  <c r="A216" i="9"/>
  <c r="AJ216" i="9"/>
  <c r="AK216" i="9"/>
  <c r="AM215" i="9"/>
  <c r="A217" i="9"/>
  <c r="AJ217" i="9"/>
  <c r="AK217" i="9"/>
  <c r="AM216" i="9"/>
  <c r="A218" i="9"/>
  <c r="AJ218" i="9"/>
  <c r="AK218" i="9"/>
  <c r="AM217" i="9"/>
  <c r="A219" i="9"/>
  <c r="AJ219" i="9"/>
  <c r="AK219" i="9"/>
  <c r="AM218" i="9"/>
  <c r="A220" i="9"/>
  <c r="AJ220" i="9"/>
  <c r="AK220" i="9"/>
  <c r="AM219" i="9"/>
  <c r="A221" i="9"/>
  <c r="AJ221" i="9"/>
  <c r="AK221" i="9"/>
  <c r="AM220" i="9"/>
  <c r="A222" i="9"/>
  <c r="AJ222" i="9"/>
  <c r="AK222" i="9"/>
  <c r="AM221" i="9"/>
  <c r="A223" i="9"/>
  <c r="AJ223" i="9"/>
  <c r="AK223" i="9"/>
  <c r="AM222" i="9"/>
  <c r="A224" i="9"/>
  <c r="AJ224" i="9"/>
  <c r="AK224" i="9"/>
  <c r="AM223" i="9"/>
  <c r="A225" i="9"/>
  <c r="AJ225" i="9"/>
  <c r="AK225" i="9"/>
  <c r="AM224" i="9"/>
  <c r="A226" i="9"/>
  <c r="AJ226" i="9"/>
  <c r="AK226" i="9"/>
  <c r="AM225" i="9"/>
  <c r="A227" i="9"/>
  <c r="AJ227" i="9"/>
  <c r="AK227" i="9"/>
  <c r="AM226" i="9"/>
  <c r="A228" i="9"/>
  <c r="AJ228" i="9"/>
  <c r="AK228" i="9"/>
  <c r="AM227" i="9"/>
  <c r="A229" i="9"/>
  <c r="AJ229" i="9"/>
  <c r="AK229" i="9"/>
  <c r="AM228" i="9"/>
  <c r="A230" i="9"/>
  <c r="AJ230" i="9"/>
  <c r="AK230" i="9"/>
  <c r="AM229" i="9"/>
  <c r="A231" i="9"/>
  <c r="AJ231" i="9"/>
  <c r="AK231" i="9"/>
  <c r="AM230" i="9"/>
  <c r="A232" i="9"/>
  <c r="AJ232" i="9"/>
  <c r="AK232" i="9"/>
  <c r="AM231" i="9"/>
  <c r="A233" i="9"/>
  <c r="AJ233" i="9"/>
  <c r="AK233" i="9"/>
  <c r="AM232" i="9"/>
  <c r="A234" i="9"/>
  <c r="AJ234" i="9"/>
  <c r="AK234" i="9"/>
  <c r="AM233" i="9"/>
  <c r="A235" i="9"/>
  <c r="AJ235" i="9"/>
  <c r="AK235" i="9"/>
  <c r="AM234" i="9"/>
  <c r="A236" i="9"/>
  <c r="AJ236" i="9"/>
  <c r="AK236" i="9"/>
  <c r="AM235" i="9"/>
  <c r="A237" i="9"/>
  <c r="AJ237" i="9"/>
  <c r="AK237" i="9"/>
  <c r="AM236" i="9"/>
  <c r="A238" i="9"/>
  <c r="AJ238" i="9"/>
  <c r="AK238" i="9"/>
  <c r="AM237" i="9"/>
  <c r="A239" i="9"/>
  <c r="AJ239" i="9"/>
  <c r="AK239" i="9"/>
  <c r="AM238" i="9"/>
  <c r="A240" i="9"/>
  <c r="AJ240" i="9"/>
  <c r="AK240" i="9"/>
  <c r="AM239" i="9"/>
  <c r="A241" i="9"/>
  <c r="AJ241" i="9"/>
  <c r="AK241" i="9"/>
  <c r="AM240" i="9"/>
  <c r="A242" i="9"/>
  <c r="AJ242" i="9"/>
  <c r="AK242" i="9"/>
  <c r="AM241" i="9"/>
  <c r="A243" i="9"/>
  <c r="AJ243" i="9"/>
  <c r="AK243" i="9"/>
  <c r="AM242" i="9"/>
  <c r="A244" i="9"/>
  <c r="AJ244" i="9"/>
  <c r="AK244" i="9"/>
  <c r="AM243" i="9"/>
  <c r="A245" i="9"/>
  <c r="AJ245" i="9"/>
  <c r="AK245" i="9"/>
  <c r="AM244" i="9"/>
  <c r="A246" i="9"/>
  <c r="AJ246" i="9"/>
  <c r="AK246" i="9"/>
  <c r="AM245" i="9"/>
  <c r="A247" i="9"/>
  <c r="AJ247" i="9"/>
  <c r="AK247" i="9"/>
  <c r="AM246" i="9"/>
  <c r="A248" i="9"/>
  <c r="AJ248" i="9"/>
  <c r="AK248" i="9"/>
  <c r="AM247" i="9"/>
  <c r="A249" i="9"/>
  <c r="AJ249" i="9"/>
  <c r="AK249" i="9"/>
  <c r="AM248" i="9"/>
  <c r="A250" i="9"/>
  <c r="AJ250" i="9"/>
  <c r="AK250" i="9"/>
  <c r="AM249" i="9"/>
  <c r="A251" i="9"/>
  <c r="AJ251" i="9"/>
  <c r="AK251" i="9"/>
  <c r="AM250" i="9"/>
  <c r="A252" i="9"/>
  <c r="AJ252" i="9"/>
  <c r="AK252" i="9"/>
  <c r="AM251" i="9"/>
  <c r="A253" i="9"/>
  <c r="AJ253" i="9"/>
  <c r="AK253" i="9"/>
  <c r="AM252" i="9"/>
  <c r="A254" i="9"/>
  <c r="AJ254" i="9"/>
  <c r="AK254" i="9"/>
  <c r="AM253" i="9"/>
  <c r="A255" i="9"/>
  <c r="AJ255" i="9"/>
  <c r="AK255" i="9"/>
  <c r="AM254" i="9"/>
  <c r="A256" i="9"/>
  <c r="AJ256" i="9"/>
  <c r="AK256" i="9"/>
  <c r="AM255" i="9"/>
  <c r="A257" i="9"/>
  <c r="AJ257" i="9"/>
  <c r="AK257" i="9"/>
  <c r="AM256" i="9"/>
  <c r="A258" i="9"/>
  <c r="AJ258" i="9"/>
  <c r="AK258" i="9"/>
  <c r="AM257" i="9"/>
  <c r="A259" i="9"/>
  <c r="AJ259" i="9"/>
  <c r="AK259" i="9"/>
  <c r="AM258" i="9"/>
  <c r="A260" i="9"/>
  <c r="AJ260" i="9"/>
  <c r="AK260" i="9"/>
  <c r="AM259" i="9"/>
  <c r="A261" i="9"/>
  <c r="AJ261" i="9"/>
  <c r="AK261" i="9"/>
  <c r="AM260" i="9"/>
  <c r="A262" i="9"/>
  <c r="AJ262" i="9"/>
  <c r="AK262" i="9"/>
  <c r="AM261" i="9"/>
  <c r="A263" i="9"/>
  <c r="AJ263" i="9"/>
  <c r="AK263" i="9"/>
  <c r="AM262" i="9"/>
  <c r="A264" i="9"/>
  <c r="AJ264" i="9"/>
  <c r="AK264" i="9"/>
  <c r="AM263" i="9"/>
  <c r="A265" i="9"/>
  <c r="AJ265" i="9"/>
  <c r="AK265" i="9"/>
  <c r="AM264" i="9"/>
  <c r="A266" i="9"/>
  <c r="AJ266" i="9"/>
  <c r="AK266" i="9"/>
  <c r="AM265" i="9"/>
  <c r="AJ4" i="9"/>
  <c r="AL15" i="9"/>
  <c r="AL16" i="9"/>
  <c r="AN15" i="9"/>
  <c r="AL17" i="9"/>
  <c r="AN16" i="9"/>
  <c r="AL18" i="9"/>
  <c r="AN17" i="9"/>
  <c r="AL19" i="9"/>
  <c r="AN18" i="9"/>
  <c r="AL20" i="9"/>
  <c r="AN19" i="9"/>
  <c r="AL21" i="9"/>
  <c r="AN20" i="9"/>
  <c r="AL22" i="9"/>
  <c r="AN21" i="9"/>
  <c r="AL23" i="9"/>
  <c r="AN22" i="9"/>
  <c r="AL24" i="9"/>
  <c r="AN23" i="9"/>
  <c r="AL25" i="9"/>
  <c r="AN24" i="9"/>
  <c r="AL26" i="9"/>
  <c r="AN25" i="9"/>
  <c r="AL27" i="9"/>
  <c r="AN26" i="9"/>
  <c r="AL28" i="9"/>
  <c r="AN27" i="9"/>
  <c r="AL29" i="9"/>
  <c r="AN28" i="9"/>
  <c r="AL30" i="9"/>
  <c r="AN29" i="9"/>
  <c r="AL31" i="9"/>
  <c r="AN30" i="9"/>
  <c r="AL32" i="9"/>
  <c r="AN31" i="9"/>
  <c r="AL33" i="9"/>
  <c r="AN32" i="9"/>
  <c r="AL34" i="9"/>
  <c r="AN33" i="9"/>
  <c r="AL35" i="9"/>
  <c r="AN34" i="9"/>
  <c r="AL36" i="9"/>
  <c r="AN35" i="9"/>
  <c r="AL37" i="9"/>
  <c r="AN36" i="9"/>
  <c r="AL38" i="9"/>
  <c r="AN37" i="9"/>
  <c r="AL39" i="9"/>
  <c r="AN38" i="9"/>
  <c r="AL40" i="9"/>
  <c r="AN39" i="9"/>
  <c r="AL41" i="9"/>
  <c r="AN40" i="9"/>
  <c r="AL42" i="9"/>
  <c r="AN41" i="9"/>
  <c r="AL43" i="9"/>
  <c r="AN42" i="9"/>
  <c r="AL44" i="9"/>
  <c r="AN43" i="9"/>
  <c r="AL45" i="9"/>
  <c r="AN44" i="9"/>
  <c r="AL46" i="9"/>
  <c r="AN45" i="9"/>
  <c r="AL47" i="9"/>
  <c r="AN46" i="9"/>
  <c r="AL48" i="9"/>
  <c r="AN47" i="9"/>
  <c r="AL49" i="9"/>
  <c r="AN48" i="9"/>
  <c r="AL50" i="9"/>
  <c r="AN49" i="9"/>
  <c r="AL51" i="9"/>
  <c r="AN50" i="9"/>
  <c r="AL52" i="9"/>
  <c r="AN51" i="9"/>
  <c r="AL53" i="9"/>
  <c r="AN52" i="9"/>
  <c r="AL54" i="9"/>
  <c r="AN53" i="9"/>
  <c r="AL55" i="9"/>
  <c r="AN54" i="9"/>
  <c r="AL56" i="9"/>
  <c r="AN55" i="9"/>
  <c r="AL57" i="9"/>
  <c r="AN56" i="9"/>
  <c r="AL58" i="9"/>
  <c r="AN57" i="9"/>
  <c r="AL59" i="9"/>
  <c r="AN58" i="9"/>
  <c r="AL60" i="9"/>
  <c r="AN59" i="9"/>
  <c r="AL61" i="9"/>
  <c r="AN60" i="9"/>
  <c r="AL62" i="9"/>
  <c r="AN61" i="9"/>
  <c r="AL63" i="9"/>
  <c r="AN62" i="9"/>
  <c r="AL64" i="9"/>
  <c r="AN63" i="9"/>
  <c r="AL65" i="9"/>
  <c r="AN64" i="9"/>
  <c r="AL66" i="9"/>
  <c r="AN65" i="9"/>
  <c r="AL67" i="9"/>
  <c r="AN66" i="9"/>
  <c r="AL68" i="9"/>
  <c r="AN67" i="9"/>
  <c r="AL69" i="9"/>
  <c r="AN68" i="9"/>
  <c r="AL70" i="9"/>
  <c r="AN69" i="9"/>
  <c r="AL71" i="9"/>
  <c r="AN70" i="9"/>
  <c r="AL72" i="9"/>
  <c r="AN71" i="9"/>
  <c r="AL73" i="9"/>
  <c r="AN72" i="9"/>
  <c r="AL74" i="9"/>
  <c r="AN73" i="9"/>
  <c r="AL75" i="9"/>
  <c r="AN74" i="9"/>
  <c r="AL76" i="9"/>
  <c r="AN75" i="9"/>
  <c r="AL77" i="9"/>
  <c r="AN76" i="9"/>
  <c r="AL78" i="9"/>
  <c r="AN77" i="9"/>
  <c r="AL79" i="9"/>
  <c r="AN78" i="9"/>
  <c r="AL80" i="9"/>
  <c r="AN79" i="9"/>
  <c r="AL81" i="9"/>
  <c r="AN80" i="9"/>
  <c r="AL82" i="9"/>
  <c r="AN81" i="9"/>
  <c r="AL83" i="9"/>
  <c r="AN82" i="9"/>
  <c r="AL84" i="9"/>
  <c r="AN83" i="9"/>
  <c r="AL85" i="9"/>
  <c r="AN84" i="9"/>
  <c r="AL86" i="9"/>
  <c r="AN85" i="9"/>
  <c r="AL87" i="9"/>
  <c r="AN86" i="9"/>
  <c r="AL88" i="9"/>
  <c r="AN87" i="9"/>
  <c r="AL89" i="9"/>
  <c r="AN88" i="9"/>
  <c r="AL90" i="9"/>
  <c r="AN89" i="9"/>
  <c r="AL91" i="9"/>
  <c r="AN90" i="9"/>
  <c r="AL92" i="9"/>
  <c r="AN91" i="9"/>
  <c r="AL93" i="9"/>
  <c r="AN92" i="9"/>
  <c r="AL94" i="9"/>
  <c r="AN93" i="9"/>
  <c r="AL95" i="9"/>
  <c r="AN94" i="9"/>
  <c r="AL96" i="9"/>
  <c r="AN95" i="9"/>
  <c r="AL97" i="9"/>
  <c r="AN96" i="9"/>
  <c r="AL98" i="9"/>
  <c r="AN97" i="9"/>
  <c r="AL99" i="9"/>
  <c r="AN98" i="9"/>
  <c r="AL100" i="9"/>
  <c r="AN99" i="9"/>
  <c r="AL101" i="9"/>
  <c r="AN100" i="9"/>
  <c r="AL102" i="9"/>
  <c r="AN101" i="9"/>
  <c r="AL103" i="9"/>
  <c r="AN102" i="9"/>
  <c r="AL104" i="9"/>
  <c r="AN103" i="9"/>
  <c r="AL105" i="9"/>
  <c r="AN104" i="9"/>
  <c r="AL106" i="9"/>
  <c r="AN105" i="9"/>
  <c r="AL107" i="9"/>
  <c r="AN106" i="9"/>
  <c r="AL108" i="9"/>
  <c r="AN107" i="9"/>
  <c r="AL109" i="9"/>
  <c r="AN108" i="9"/>
  <c r="AL110" i="9"/>
  <c r="AN109" i="9"/>
  <c r="AL111" i="9"/>
  <c r="AN110" i="9"/>
  <c r="AL112" i="9"/>
  <c r="AN111" i="9"/>
  <c r="AL113" i="9"/>
  <c r="AN112" i="9"/>
  <c r="AL114" i="9"/>
  <c r="AN113" i="9"/>
  <c r="AL115" i="9"/>
  <c r="AN114" i="9"/>
  <c r="AL116" i="9"/>
  <c r="AN115" i="9"/>
  <c r="AL117" i="9"/>
  <c r="AN116" i="9"/>
  <c r="AL118" i="9"/>
  <c r="AN117" i="9"/>
  <c r="AL119" i="9"/>
  <c r="AN118" i="9"/>
  <c r="AL120" i="9"/>
  <c r="AN119" i="9"/>
  <c r="AL121" i="9"/>
  <c r="AN120" i="9"/>
  <c r="AL122" i="9"/>
  <c r="AN121" i="9"/>
  <c r="AL123" i="9"/>
  <c r="AN122" i="9"/>
  <c r="AL124" i="9"/>
  <c r="AN123" i="9"/>
  <c r="AL125" i="9"/>
  <c r="AN124" i="9"/>
  <c r="AL126" i="9"/>
  <c r="AN125" i="9"/>
  <c r="AL127" i="9"/>
  <c r="AN126" i="9"/>
  <c r="AL128" i="9"/>
  <c r="AN127" i="9"/>
  <c r="AL129" i="9"/>
  <c r="AN128" i="9"/>
  <c r="AL130" i="9"/>
  <c r="AN129" i="9"/>
  <c r="AL131" i="9"/>
  <c r="AN130" i="9"/>
  <c r="AL132" i="9"/>
  <c r="AN131" i="9"/>
  <c r="AL133" i="9"/>
  <c r="AN132" i="9"/>
  <c r="AL134" i="9"/>
  <c r="AN133" i="9"/>
  <c r="AL135" i="9"/>
  <c r="AN134" i="9"/>
  <c r="AL136" i="9"/>
  <c r="AN135" i="9"/>
  <c r="AL137" i="9"/>
  <c r="AN136" i="9"/>
  <c r="AL138" i="9"/>
  <c r="AN137" i="9"/>
  <c r="AL139" i="9"/>
  <c r="AN138" i="9"/>
  <c r="AL140" i="9"/>
  <c r="AN139" i="9"/>
  <c r="AL141" i="9"/>
  <c r="AN140" i="9"/>
  <c r="AL142" i="9"/>
  <c r="AN141" i="9"/>
  <c r="AL143" i="9"/>
  <c r="AN142" i="9"/>
  <c r="AL144" i="9"/>
  <c r="AN143" i="9"/>
  <c r="AL145" i="9"/>
  <c r="AN144" i="9"/>
  <c r="AL146" i="9"/>
  <c r="AN145" i="9"/>
  <c r="AL147" i="9"/>
  <c r="AN146" i="9"/>
  <c r="AL148" i="9"/>
  <c r="AN147" i="9"/>
  <c r="AL149" i="9"/>
  <c r="AN148" i="9"/>
  <c r="AL150" i="9"/>
  <c r="AN149" i="9"/>
  <c r="AL151" i="9"/>
  <c r="AN150" i="9"/>
  <c r="AL152" i="9"/>
  <c r="AN151" i="9"/>
  <c r="AL153" i="9"/>
  <c r="AN152" i="9"/>
  <c r="AL154" i="9"/>
  <c r="AN153" i="9"/>
  <c r="AL155" i="9"/>
  <c r="AN154" i="9"/>
  <c r="AL156" i="9"/>
  <c r="AN155" i="9"/>
  <c r="AL157" i="9"/>
  <c r="AN156" i="9"/>
  <c r="AL158" i="9"/>
  <c r="AN157" i="9"/>
  <c r="AL159" i="9"/>
  <c r="AN158" i="9"/>
  <c r="AL160" i="9"/>
  <c r="AN159" i="9"/>
  <c r="AL161" i="9"/>
  <c r="AN160" i="9"/>
  <c r="AL162" i="9"/>
  <c r="AN161" i="9"/>
  <c r="AL163" i="9"/>
  <c r="AN162" i="9"/>
  <c r="AL164" i="9"/>
  <c r="AN163" i="9"/>
  <c r="AL165" i="9"/>
  <c r="AN164" i="9"/>
  <c r="AL166" i="9"/>
  <c r="AN165" i="9"/>
  <c r="AL167" i="9"/>
  <c r="AN166" i="9"/>
  <c r="AL168" i="9"/>
  <c r="AN167" i="9"/>
  <c r="AL169" i="9"/>
  <c r="AN168" i="9"/>
  <c r="AL170" i="9"/>
  <c r="AN169" i="9"/>
  <c r="AL171" i="9"/>
  <c r="AN170" i="9"/>
  <c r="AL172" i="9"/>
  <c r="AN171" i="9"/>
  <c r="AL173" i="9"/>
  <c r="AN172" i="9"/>
  <c r="AL174" i="9"/>
  <c r="AN173" i="9"/>
  <c r="AL175" i="9"/>
  <c r="AN174" i="9"/>
  <c r="AL176" i="9"/>
  <c r="AN175" i="9"/>
  <c r="AL177" i="9"/>
  <c r="AN176" i="9"/>
  <c r="AL178" i="9"/>
  <c r="AN177" i="9"/>
  <c r="AL179" i="9"/>
  <c r="AN178" i="9"/>
  <c r="AL180" i="9"/>
  <c r="AN179" i="9"/>
  <c r="AL181" i="9"/>
  <c r="AN180" i="9"/>
  <c r="AL182" i="9"/>
  <c r="AN181" i="9"/>
  <c r="AL183" i="9"/>
  <c r="AN182" i="9"/>
  <c r="AL184" i="9"/>
  <c r="AN183" i="9"/>
  <c r="AL185" i="9"/>
  <c r="AN184" i="9"/>
  <c r="AL186" i="9"/>
  <c r="AN185" i="9"/>
  <c r="AL187" i="9"/>
  <c r="AN186" i="9"/>
  <c r="AL188" i="9"/>
  <c r="AN187" i="9"/>
  <c r="AL189" i="9"/>
  <c r="AN188" i="9"/>
  <c r="AL190" i="9"/>
  <c r="AN189" i="9"/>
  <c r="AL191" i="9"/>
  <c r="AN190" i="9"/>
  <c r="AL192" i="9"/>
  <c r="AN191" i="9"/>
  <c r="AL193" i="9"/>
  <c r="AN192" i="9"/>
  <c r="AL194" i="9"/>
  <c r="AN193" i="9"/>
  <c r="AL195" i="9"/>
  <c r="AN194" i="9"/>
  <c r="AL196" i="9"/>
  <c r="AN195" i="9"/>
  <c r="AL197" i="9"/>
  <c r="AN196" i="9"/>
  <c r="AL198" i="9"/>
  <c r="AN197" i="9"/>
  <c r="AL199" i="9"/>
  <c r="AN198" i="9"/>
  <c r="AL200" i="9"/>
  <c r="AN199" i="9"/>
  <c r="AL201" i="9"/>
  <c r="AN200" i="9"/>
  <c r="AL202" i="9"/>
  <c r="AN201" i="9"/>
  <c r="AL203" i="9"/>
  <c r="AN202" i="9"/>
  <c r="AL204" i="9"/>
  <c r="AN203" i="9"/>
  <c r="AL205" i="9"/>
  <c r="AN204" i="9"/>
  <c r="AL206" i="9"/>
  <c r="AN205" i="9"/>
  <c r="AL207" i="9"/>
  <c r="AN206" i="9"/>
  <c r="AL208" i="9"/>
  <c r="AN207" i="9"/>
  <c r="AL209" i="9"/>
  <c r="AN208" i="9"/>
  <c r="AL210" i="9"/>
  <c r="AN209" i="9"/>
  <c r="AL211" i="9"/>
  <c r="AN210" i="9"/>
  <c r="AL212" i="9"/>
  <c r="AN211" i="9"/>
  <c r="AL213" i="9"/>
  <c r="AN212" i="9"/>
  <c r="AL214" i="9"/>
  <c r="AN213" i="9"/>
  <c r="AL215" i="9"/>
  <c r="AN214" i="9"/>
  <c r="AL216" i="9"/>
  <c r="AN215" i="9"/>
  <c r="AL217" i="9"/>
  <c r="AN216" i="9"/>
  <c r="AL218" i="9"/>
  <c r="AN217" i="9"/>
  <c r="AL219" i="9"/>
  <c r="AN218" i="9"/>
  <c r="AL220" i="9"/>
  <c r="AN219" i="9"/>
  <c r="AL221" i="9"/>
  <c r="AN220" i="9"/>
  <c r="AL222" i="9"/>
  <c r="AN221" i="9"/>
  <c r="AL223" i="9"/>
  <c r="AN222" i="9"/>
  <c r="AL224" i="9"/>
  <c r="AN223" i="9"/>
  <c r="AL225" i="9"/>
  <c r="AN224" i="9"/>
  <c r="AL226" i="9"/>
  <c r="AN225" i="9"/>
  <c r="AL227" i="9"/>
  <c r="AN226" i="9"/>
  <c r="AL228" i="9"/>
  <c r="AN227" i="9"/>
  <c r="AL229" i="9"/>
  <c r="AN228" i="9"/>
  <c r="AL230" i="9"/>
  <c r="AN229" i="9"/>
  <c r="AL231" i="9"/>
  <c r="AN230" i="9"/>
  <c r="AL232" i="9"/>
  <c r="AN231" i="9"/>
  <c r="AL233" i="9"/>
  <c r="AN232" i="9"/>
  <c r="AL234" i="9"/>
  <c r="AN233" i="9"/>
  <c r="AL235" i="9"/>
  <c r="AN234" i="9"/>
  <c r="AL236" i="9"/>
  <c r="AN235" i="9"/>
  <c r="AL237" i="9"/>
  <c r="AN236" i="9"/>
  <c r="AL238" i="9"/>
  <c r="AN237" i="9"/>
  <c r="AL239" i="9"/>
  <c r="AN238" i="9"/>
  <c r="AL240" i="9"/>
  <c r="AN239" i="9"/>
  <c r="AL241" i="9"/>
  <c r="AN240" i="9"/>
  <c r="AL242" i="9"/>
  <c r="AN241" i="9"/>
  <c r="AL243" i="9"/>
  <c r="AN242" i="9"/>
  <c r="AL244" i="9"/>
  <c r="AN243" i="9"/>
  <c r="AL245" i="9"/>
  <c r="AN244" i="9"/>
  <c r="AL246" i="9"/>
  <c r="AN245" i="9"/>
  <c r="AL247" i="9"/>
  <c r="AN246" i="9"/>
  <c r="AL248" i="9"/>
  <c r="AN247" i="9"/>
  <c r="AL249" i="9"/>
  <c r="AN248" i="9"/>
  <c r="AL250" i="9"/>
  <c r="AN249" i="9"/>
  <c r="AL251" i="9"/>
  <c r="AN250" i="9"/>
  <c r="AL252" i="9"/>
  <c r="AN251" i="9"/>
  <c r="AL253" i="9"/>
  <c r="AN252" i="9"/>
  <c r="AL254" i="9"/>
  <c r="AN253" i="9"/>
  <c r="AL255" i="9"/>
  <c r="AN254" i="9"/>
  <c r="AL256" i="9"/>
  <c r="AN255" i="9"/>
  <c r="AL257" i="9"/>
  <c r="AN256" i="9"/>
  <c r="AL258" i="9"/>
  <c r="AN257" i="9"/>
  <c r="AL259" i="9"/>
  <c r="AN258" i="9"/>
  <c r="AL260" i="9"/>
  <c r="AN259" i="9"/>
  <c r="AL261" i="9"/>
  <c r="AN260" i="9"/>
  <c r="AL262" i="9"/>
  <c r="AN261" i="9"/>
  <c r="AL263" i="9"/>
  <c r="AN262" i="9"/>
  <c r="AL264" i="9"/>
  <c r="AN263" i="9"/>
  <c r="AL265" i="9"/>
  <c r="AN264" i="9"/>
  <c r="AL266" i="9"/>
  <c r="AN265" i="9"/>
  <c r="AK4" i="9"/>
  <c r="AO15" i="9"/>
  <c r="AR15" i="9"/>
  <c r="AO16" i="9"/>
  <c r="AR16" i="9"/>
  <c r="AO17" i="9"/>
  <c r="AR17" i="9"/>
  <c r="AO18" i="9"/>
  <c r="AR18" i="9"/>
  <c r="AO19" i="9"/>
  <c r="AR19" i="9"/>
  <c r="AO20" i="9"/>
  <c r="AR20" i="9"/>
  <c r="AO21" i="9"/>
  <c r="AR21" i="9"/>
  <c r="AO22" i="9"/>
  <c r="AR22" i="9"/>
  <c r="AO23" i="9"/>
  <c r="AR23" i="9"/>
  <c r="AO24" i="9"/>
  <c r="AR24" i="9"/>
  <c r="AO25" i="9"/>
  <c r="AR25" i="9"/>
  <c r="AO26" i="9"/>
  <c r="AR26" i="9"/>
  <c r="AO27" i="9"/>
  <c r="AR27" i="9"/>
  <c r="AO28" i="9"/>
  <c r="AR28" i="9"/>
  <c r="AO29" i="9"/>
  <c r="AR29" i="9"/>
  <c r="AO30" i="9"/>
  <c r="AR30" i="9"/>
  <c r="AO31" i="9"/>
  <c r="AR31" i="9"/>
  <c r="AO32" i="9"/>
  <c r="AR32" i="9"/>
  <c r="AO33" i="9"/>
  <c r="AR33" i="9"/>
  <c r="AO34" i="9"/>
  <c r="AR34" i="9"/>
  <c r="AO35" i="9"/>
  <c r="AR35" i="9"/>
  <c r="AO36" i="9"/>
  <c r="AR36" i="9"/>
  <c r="AO37" i="9"/>
  <c r="AR37" i="9"/>
  <c r="AO38" i="9"/>
  <c r="AR38" i="9"/>
  <c r="AO39" i="9"/>
  <c r="AR39" i="9"/>
  <c r="AO40" i="9"/>
  <c r="AR40" i="9"/>
  <c r="AO41" i="9"/>
  <c r="AR41" i="9"/>
  <c r="AO42" i="9"/>
  <c r="AR42" i="9"/>
  <c r="AO43" i="9"/>
  <c r="AR43" i="9"/>
  <c r="AO44" i="9"/>
  <c r="AR44" i="9"/>
  <c r="AO45" i="9"/>
  <c r="AR45" i="9"/>
  <c r="AO46" i="9"/>
  <c r="AR46" i="9"/>
  <c r="AO47" i="9"/>
  <c r="AR47" i="9"/>
  <c r="AO48" i="9"/>
  <c r="AR48" i="9"/>
  <c r="AO49" i="9"/>
  <c r="AR49" i="9"/>
  <c r="AO50" i="9"/>
  <c r="AR50" i="9"/>
  <c r="AO51" i="9"/>
  <c r="AR51" i="9"/>
  <c r="AO52" i="9"/>
  <c r="AR52" i="9"/>
  <c r="AO53" i="9"/>
  <c r="AR53" i="9"/>
  <c r="AO54" i="9"/>
  <c r="AR54" i="9"/>
  <c r="AO55" i="9"/>
  <c r="AR55" i="9"/>
  <c r="AO56" i="9"/>
  <c r="AR56" i="9"/>
  <c r="AO57" i="9"/>
  <c r="AR57" i="9"/>
  <c r="AO58" i="9"/>
  <c r="AR58" i="9"/>
  <c r="AO59" i="9"/>
  <c r="AR59" i="9"/>
  <c r="AO60" i="9"/>
  <c r="AR60" i="9"/>
  <c r="AO61" i="9"/>
  <c r="AR61" i="9"/>
  <c r="AO62" i="9"/>
  <c r="AR62" i="9"/>
  <c r="AO63" i="9"/>
  <c r="AR63" i="9"/>
  <c r="AO64" i="9"/>
  <c r="AR64" i="9"/>
  <c r="AO65" i="9"/>
  <c r="AR65" i="9"/>
  <c r="AO66" i="9"/>
  <c r="AR66" i="9"/>
  <c r="AO67" i="9"/>
  <c r="AR67" i="9"/>
  <c r="AO68" i="9"/>
  <c r="AR68" i="9"/>
  <c r="AO69" i="9"/>
  <c r="AR69" i="9"/>
  <c r="AO70" i="9"/>
  <c r="AR70" i="9"/>
  <c r="AO71" i="9"/>
  <c r="AR71" i="9"/>
  <c r="AO72" i="9"/>
  <c r="AR72" i="9"/>
  <c r="AO73" i="9"/>
  <c r="AR73" i="9"/>
  <c r="AO74" i="9"/>
  <c r="AR74" i="9"/>
  <c r="AO75" i="9"/>
  <c r="AR75" i="9"/>
  <c r="AO76" i="9"/>
  <c r="AR76" i="9"/>
  <c r="AO77" i="9"/>
  <c r="AR77" i="9"/>
  <c r="AO78" i="9"/>
  <c r="AR78" i="9"/>
  <c r="AO79" i="9"/>
  <c r="AR79" i="9"/>
  <c r="AO80" i="9"/>
  <c r="AR80" i="9"/>
  <c r="AO81" i="9"/>
  <c r="AR81" i="9"/>
  <c r="AO82" i="9"/>
  <c r="AR82" i="9"/>
  <c r="AO83" i="9"/>
  <c r="AR83" i="9"/>
  <c r="AO84" i="9"/>
  <c r="AR84" i="9"/>
  <c r="AO85" i="9"/>
  <c r="AR85" i="9"/>
  <c r="AO86" i="9"/>
  <c r="AR86" i="9"/>
  <c r="AO87" i="9"/>
  <c r="AR87" i="9"/>
  <c r="AO88" i="9"/>
  <c r="AR88" i="9"/>
  <c r="AO89" i="9"/>
  <c r="AR89" i="9"/>
  <c r="AO90" i="9"/>
  <c r="AR90" i="9"/>
  <c r="AO91" i="9"/>
  <c r="AR91" i="9"/>
  <c r="AO92" i="9"/>
  <c r="AR92" i="9"/>
  <c r="AO93" i="9"/>
  <c r="AR93" i="9"/>
  <c r="AO94" i="9"/>
  <c r="AR94" i="9"/>
  <c r="AO95" i="9"/>
  <c r="AR95" i="9"/>
  <c r="AO96" i="9"/>
  <c r="AR96" i="9"/>
  <c r="AO97" i="9"/>
  <c r="AR97" i="9"/>
  <c r="AO98" i="9"/>
  <c r="AR98" i="9"/>
  <c r="AO99" i="9"/>
  <c r="AR99" i="9"/>
  <c r="AO100" i="9"/>
  <c r="AR100" i="9"/>
  <c r="AO101" i="9"/>
  <c r="AR101" i="9"/>
  <c r="AO102" i="9"/>
  <c r="AR102" i="9"/>
  <c r="AO103" i="9"/>
  <c r="AR103" i="9"/>
  <c r="AO104" i="9"/>
  <c r="AR104" i="9"/>
  <c r="AO105" i="9"/>
  <c r="AR105" i="9"/>
  <c r="AO106" i="9"/>
  <c r="AR106" i="9"/>
  <c r="AO107" i="9"/>
  <c r="AR107" i="9"/>
  <c r="AO108" i="9"/>
  <c r="AR108" i="9"/>
  <c r="AO109" i="9"/>
  <c r="AR109" i="9"/>
  <c r="AO110" i="9"/>
  <c r="AR110" i="9"/>
  <c r="AO111" i="9"/>
  <c r="AR111" i="9"/>
  <c r="AO112" i="9"/>
  <c r="AR112" i="9"/>
  <c r="AO113" i="9"/>
  <c r="AR113" i="9"/>
  <c r="AO114" i="9"/>
  <c r="AR114" i="9"/>
  <c r="AO115" i="9"/>
  <c r="AR115" i="9"/>
  <c r="AO116" i="9"/>
  <c r="AR116" i="9"/>
  <c r="AO117" i="9"/>
  <c r="AR117" i="9"/>
  <c r="AO118" i="9"/>
  <c r="AR118" i="9"/>
  <c r="AO119" i="9"/>
  <c r="AR119" i="9"/>
  <c r="AO120" i="9"/>
  <c r="AR120" i="9"/>
  <c r="AO121" i="9"/>
  <c r="AR121" i="9"/>
  <c r="AO122" i="9"/>
  <c r="AR122" i="9"/>
  <c r="AO123" i="9"/>
  <c r="AR123" i="9"/>
  <c r="AO124" i="9"/>
  <c r="AR124" i="9"/>
  <c r="AO125" i="9"/>
  <c r="AR125" i="9"/>
  <c r="AO126" i="9"/>
  <c r="AR126" i="9"/>
  <c r="AO127" i="9"/>
  <c r="AR127" i="9"/>
  <c r="AO128" i="9"/>
  <c r="AR128" i="9"/>
  <c r="AO129" i="9"/>
  <c r="AR129" i="9"/>
  <c r="AO130" i="9"/>
  <c r="AR130" i="9"/>
  <c r="AO131" i="9"/>
  <c r="AR131" i="9"/>
  <c r="AO132" i="9"/>
  <c r="AR132" i="9"/>
  <c r="AO133" i="9"/>
  <c r="AR133" i="9"/>
  <c r="AO134" i="9"/>
  <c r="AR134" i="9"/>
  <c r="AO135" i="9"/>
  <c r="AR135" i="9"/>
  <c r="AO136" i="9"/>
  <c r="AR136" i="9"/>
  <c r="AO137" i="9"/>
  <c r="AR137" i="9"/>
  <c r="AO138" i="9"/>
  <c r="AR138" i="9"/>
  <c r="AO139" i="9"/>
  <c r="AR139" i="9"/>
  <c r="AO140" i="9"/>
  <c r="AR140" i="9"/>
  <c r="AO141" i="9"/>
  <c r="AR141" i="9"/>
  <c r="AO142" i="9"/>
  <c r="AR142" i="9"/>
  <c r="AO143" i="9"/>
  <c r="AR143" i="9"/>
  <c r="AO144" i="9"/>
  <c r="AR144" i="9"/>
  <c r="AO145" i="9"/>
  <c r="AR145" i="9"/>
  <c r="AO146" i="9"/>
  <c r="AR146" i="9"/>
  <c r="AO147" i="9"/>
  <c r="AR147" i="9"/>
  <c r="AO148" i="9"/>
  <c r="AR148" i="9"/>
  <c r="AO149" i="9"/>
  <c r="AR149" i="9"/>
  <c r="AO150" i="9"/>
  <c r="AR150" i="9"/>
  <c r="AO151" i="9"/>
  <c r="AR151" i="9"/>
  <c r="AO152" i="9"/>
  <c r="AR152" i="9"/>
  <c r="AO153" i="9"/>
  <c r="AR153" i="9"/>
  <c r="AO154" i="9"/>
  <c r="AR154" i="9"/>
  <c r="AO155" i="9"/>
  <c r="AR155" i="9"/>
  <c r="AO156" i="9"/>
  <c r="AR156" i="9"/>
  <c r="AO157" i="9"/>
  <c r="AR157" i="9"/>
  <c r="AO158" i="9"/>
  <c r="AR158" i="9"/>
  <c r="AO159" i="9"/>
  <c r="AR159" i="9"/>
  <c r="AO160" i="9"/>
  <c r="AR160" i="9"/>
  <c r="AO161" i="9"/>
  <c r="AR161" i="9"/>
  <c r="AO162" i="9"/>
  <c r="AR162" i="9"/>
  <c r="AO163" i="9"/>
  <c r="AR163" i="9"/>
  <c r="AO164" i="9"/>
  <c r="AR164" i="9"/>
  <c r="AO165" i="9"/>
  <c r="AR165" i="9"/>
  <c r="AO166" i="9"/>
  <c r="AR166" i="9"/>
  <c r="AO167" i="9"/>
  <c r="AR167" i="9"/>
  <c r="AO168" i="9"/>
  <c r="AR168" i="9"/>
  <c r="AO169" i="9"/>
  <c r="AR169" i="9"/>
  <c r="AO170" i="9"/>
  <c r="AR170" i="9"/>
  <c r="AO171" i="9"/>
  <c r="AR171" i="9"/>
  <c r="AO172" i="9"/>
  <c r="AR172" i="9"/>
  <c r="AO173" i="9"/>
  <c r="AR173" i="9"/>
  <c r="AO174" i="9"/>
  <c r="AR174" i="9"/>
  <c r="AO175" i="9"/>
  <c r="AR175" i="9"/>
  <c r="AO176" i="9"/>
  <c r="AR176" i="9"/>
  <c r="AO177" i="9"/>
  <c r="AR177" i="9"/>
  <c r="AO178" i="9"/>
  <c r="AR178" i="9"/>
  <c r="AO179" i="9"/>
  <c r="AR179" i="9"/>
  <c r="AO180" i="9"/>
  <c r="AR180" i="9"/>
  <c r="AO181" i="9"/>
  <c r="AR181" i="9"/>
  <c r="AO182" i="9"/>
  <c r="AR182" i="9"/>
  <c r="AO183" i="9"/>
  <c r="AR183" i="9"/>
  <c r="AO184" i="9"/>
  <c r="AR184" i="9"/>
  <c r="AO185" i="9"/>
  <c r="AR185" i="9"/>
  <c r="AO186" i="9"/>
  <c r="AR186" i="9"/>
  <c r="AO187" i="9"/>
  <c r="AR187" i="9"/>
  <c r="AO188" i="9"/>
  <c r="AR188" i="9"/>
  <c r="AO189" i="9"/>
  <c r="AR189" i="9"/>
  <c r="AO190" i="9"/>
  <c r="AR190" i="9"/>
  <c r="AO191" i="9"/>
  <c r="AR191" i="9"/>
  <c r="AO192" i="9"/>
  <c r="AR192" i="9"/>
  <c r="AO193" i="9"/>
  <c r="AR193" i="9"/>
  <c r="AO194" i="9"/>
  <c r="AR194" i="9"/>
  <c r="AO195" i="9"/>
  <c r="AR195" i="9"/>
  <c r="AO196" i="9"/>
  <c r="AR196" i="9"/>
  <c r="AO197" i="9"/>
  <c r="AR197" i="9"/>
  <c r="AO198" i="9"/>
  <c r="AR198" i="9"/>
  <c r="AO199" i="9"/>
  <c r="AR199" i="9"/>
  <c r="AO200" i="9"/>
  <c r="AR200" i="9"/>
  <c r="AO201" i="9"/>
  <c r="AR201" i="9"/>
  <c r="AO202" i="9"/>
  <c r="AR202" i="9"/>
  <c r="AO203" i="9"/>
  <c r="AR203" i="9"/>
  <c r="AO204" i="9"/>
  <c r="AR204" i="9"/>
  <c r="AO205" i="9"/>
  <c r="AR205" i="9"/>
  <c r="AO206" i="9"/>
  <c r="AR206" i="9"/>
  <c r="AO207" i="9"/>
  <c r="AR207" i="9"/>
  <c r="AO208" i="9"/>
  <c r="AR208" i="9"/>
  <c r="AO209" i="9"/>
  <c r="AR209" i="9"/>
  <c r="AO210" i="9"/>
  <c r="AR210" i="9"/>
  <c r="AO211" i="9"/>
  <c r="AR211" i="9"/>
  <c r="AO212" i="9"/>
  <c r="AR212" i="9"/>
  <c r="AO213" i="9"/>
  <c r="AR213" i="9"/>
  <c r="AO214" i="9"/>
  <c r="AR214" i="9"/>
  <c r="AO215" i="9"/>
  <c r="AR215" i="9"/>
  <c r="AO216" i="9"/>
  <c r="AR216" i="9"/>
  <c r="AO217" i="9"/>
  <c r="AR217" i="9"/>
  <c r="AO218" i="9"/>
  <c r="AR218" i="9"/>
  <c r="AO219" i="9"/>
  <c r="AR219" i="9"/>
  <c r="AO220" i="9"/>
  <c r="AR220" i="9"/>
  <c r="AO221" i="9"/>
  <c r="AR221" i="9"/>
  <c r="AO222" i="9"/>
  <c r="AR222" i="9"/>
  <c r="AO223" i="9"/>
  <c r="AR223" i="9"/>
  <c r="AO224" i="9"/>
  <c r="AR224" i="9"/>
  <c r="AO225" i="9"/>
  <c r="AR225" i="9"/>
  <c r="AO226" i="9"/>
  <c r="AR226" i="9"/>
  <c r="AO227" i="9"/>
  <c r="AR227" i="9"/>
  <c r="AO228" i="9"/>
  <c r="AR228" i="9"/>
  <c r="AO229" i="9"/>
  <c r="AR229" i="9"/>
  <c r="AO230" i="9"/>
  <c r="AR230" i="9"/>
  <c r="AO231" i="9"/>
  <c r="AR231" i="9"/>
  <c r="AO232" i="9"/>
  <c r="AR232" i="9"/>
  <c r="AO233" i="9"/>
  <c r="AR233" i="9"/>
  <c r="AO234" i="9"/>
  <c r="AR234" i="9"/>
  <c r="AO235" i="9"/>
  <c r="AR235" i="9"/>
  <c r="AO236" i="9"/>
  <c r="AR236" i="9"/>
  <c r="AO237" i="9"/>
  <c r="AR237" i="9"/>
  <c r="AO238" i="9"/>
  <c r="AR238" i="9"/>
  <c r="AO239" i="9"/>
  <c r="AR239" i="9"/>
  <c r="AO240" i="9"/>
  <c r="AR240" i="9"/>
  <c r="AO241" i="9"/>
  <c r="AR241" i="9"/>
  <c r="AO242" i="9"/>
  <c r="AR242" i="9"/>
  <c r="AO243" i="9"/>
  <c r="AR243" i="9"/>
  <c r="AO244" i="9"/>
  <c r="AR244" i="9"/>
  <c r="AO245" i="9"/>
  <c r="AR245" i="9"/>
  <c r="AO246" i="9"/>
  <c r="AR246" i="9"/>
  <c r="AO247" i="9"/>
  <c r="AR247" i="9"/>
  <c r="AO248" i="9"/>
  <c r="AR248" i="9"/>
  <c r="AO249" i="9"/>
  <c r="AR249" i="9"/>
  <c r="AO250" i="9"/>
  <c r="AR250" i="9"/>
  <c r="AO251" i="9"/>
  <c r="AR251" i="9"/>
  <c r="AO252" i="9"/>
  <c r="AR252" i="9"/>
  <c r="AO253" i="9"/>
  <c r="AR253" i="9"/>
  <c r="AO254" i="9"/>
  <c r="AR254" i="9"/>
  <c r="AO255" i="9"/>
  <c r="AR255" i="9"/>
  <c r="AO256" i="9"/>
  <c r="AR256" i="9"/>
  <c r="AO257" i="9"/>
  <c r="AR257" i="9"/>
  <c r="AO258" i="9"/>
  <c r="AR258" i="9"/>
  <c r="AO259" i="9"/>
  <c r="AR259" i="9"/>
  <c r="AO260" i="9"/>
  <c r="AR260" i="9"/>
  <c r="AO261" i="9"/>
  <c r="AR261" i="9"/>
  <c r="AO262" i="9"/>
  <c r="AR262" i="9"/>
  <c r="AO263" i="9"/>
  <c r="AR263" i="9"/>
  <c r="AO264" i="9"/>
  <c r="AR264" i="9"/>
  <c r="AO265" i="9"/>
  <c r="AR265" i="9"/>
  <c r="AK5" i="9"/>
  <c r="H15" i="9"/>
  <c r="AP15" i="9"/>
  <c r="H16" i="9"/>
  <c r="AP16" i="9"/>
  <c r="H17" i="9"/>
  <c r="AP17" i="9"/>
  <c r="H18" i="9"/>
  <c r="AP18" i="9"/>
  <c r="H19" i="9"/>
  <c r="AP19" i="9"/>
  <c r="H20" i="9"/>
  <c r="AP20" i="9"/>
  <c r="H21" i="9"/>
  <c r="AP21" i="9"/>
  <c r="H22" i="9"/>
  <c r="AP22" i="9"/>
  <c r="H23" i="9"/>
  <c r="AP23" i="9"/>
  <c r="H24" i="9"/>
  <c r="AP24" i="9"/>
  <c r="H25" i="9"/>
  <c r="AP25" i="9"/>
  <c r="H26" i="9"/>
  <c r="AP26" i="9"/>
  <c r="H27" i="9"/>
  <c r="AP27" i="9"/>
  <c r="H28" i="9"/>
  <c r="AP28" i="9"/>
  <c r="H29" i="9"/>
  <c r="AP29" i="9"/>
  <c r="H30" i="9"/>
  <c r="AP30" i="9"/>
  <c r="H31" i="9"/>
  <c r="AP31" i="9"/>
  <c r="H32" i="9"/>
  <c r="AP32" i="9"/>
  <c r="H33" i="9"/>
  <c r="AP33" i="9"/>
  <c r="H34" i="9"/>
  <c r="AP34" i="9"/>
  <c r="H35" i="9"/>
  <c r="AP35" i="9"/>
  <c r="H36" i="9"/>
  <c r="AP36" i="9"/>
  <c r="H37" i="9"/>
  <c r="AP37" i="9"/>
  <c r="H38" i="9"/>
  <c r="AP38" i="9"/>
  <c r="H39" i="9"/>
  <c r="AP39" i="9"/>
  <c r="H40" i="9"/>
  <c r="AP40" i="9"/>
  <c r="H41" i="9"/>
  <c r="AP41" i="9"/>
  <c r="H42" i="9"/>
  <c r="AP42" i="9"/>
  <c r="H43" i="9"/>
  <c r="AP43" i="9"/>
  <c r="H44" i="9"/>
  <c r="AP44" i="9"/>
  <c r="H45" i="9"/>
  <c r="AP45" i="9"/>
  <c r="H46" i="9"/>
  <c r="AP46" i="9"/>
  <c r="H47" i="9"/>
  <c r="AP47" i="9"/>
  <c r="H48" i="9"/>
  <c r="AP48" i="9"/>
  <c r="H49" i="9"/>
  <c r="AP49" i="9"/>
  <c r="H50" i="9"/>
  <c r="AP50" i="9"/>
  <c r="H51" i="9"/>
  <c r="AP51" i="9"/>
  <c r="H52" i="9"/>
  <c r="AP52" i="9"/>
  <c r="H53" i="9"/>
  <c r="AP53" i="9"/>
  <c r="H54" i="9"/>
  <c r="AP54" i="9"/>
  <c r="H55" i="9"/>
  <c r="AP55" i="9"/>
  <c r="H56" i="9"/>
  <c r="AP56" i="9"/>
  <c r="H57" i="9"/>
  <c r="AP57" i="9"/>
  <c r="H58" i="9"/>
  <c r="AP58" i="9"/>
  <c r="H59" i="9"/>
  <c r="AP59" i="9"/>
  <c r="H60" i="9"/>
  <c r="AP60" i="9"/>
  <c r="H61" i="9"/>
  <c r="AP61" i="9"/>
  <c r="H62" i="9"/>
  <c r="AP62" i="9"/>
  <c r="H63" i="9"/>
  <c r="AP63" i="9"/>
  <c r="H64" i="9"/>
  <c r="AP64" i="9"/>
  <c r="H65" i="9"/>
  <c r="AP65" i="9"/>
  <c r="H66" i="9"/>
  <c r="AP66" i="9"/>
  <c r="H67" i="9"/>
  <c r="AP67" i="9"/>
  <c r="H68" i="9"/>
  <c r="AP68" i="9"/>
  <c r="H69" i="9"/>
  <c r="AP69" i="9"/>
  <c r="H70" i="9"/>
  <c r="AP70" i="9"/>
  <c r="H71" i="9"/>
  <c r="AP71" i="9"/>
  <c r="H72" i="9"/>
  <c r="AP72" i="9"/>
  <c r="H73" i="9"/>
  <c r="AP73" i="9"/>
  <c r="H74" i="9"/>
  <c r="AP74" i="9"/>
  <c r="H75" i="9"/>
  <c r="AP75" i="9"/>
  <c r="H76" i="9"/>
  <c r="AP76" i="9"/>
  <c r="H77" i="9"/>
  <c r="AP77" i="9"/>
  <c r="H78" i="9"/>
  <c r="AP78" i="9"/>
  <c r="H79" i="9"/>
  <c r="AP79" i="9"/>
  <c r="H80" i="9"/>
  <c r="AP80" i="9"/>
  <c r="H81" i="9"/>
  <c r="AP81" i="9"/>
  <c r="H82" i="9"/>
  <c r="AP82" i="9"/>
  <c r="H83" i="9"/>
  <c r="AP83" i="9"/>
  <c r="H84" i="9"/>
  <c r="AP84" i="9"/>
  <c r="H85" i="9"/>
  <c r="AP85" i="9"/>
  <c r="H86" i="9"/>
  <c r="AP86" i="9"/>
  <c r="H87" i="9"/>
  <c r="AP87" i="9"/>
  <c r="H88" i="9"/>
  <c r="AP88" i="9"/>
  <c r="H89" i="9"/>
  <c r="AP89" i="9"/>
  <c r="H90" i="9"/>
  <c r="AP90" i="9"/>
  <c r="H91" i="9"/>
  <c r="AP91" i="9"/>
  <c r="H92" i="9"/>
  <c r="AP92" i="9"/>
  <c r="H93" i="9"/>
  <c r="AP93" i="9"/>
  <c r="H94" i="9"/>
  <c r="AP94" i="9"/>
  <c r="H95" i="9"/>
  <c r="AP95" i="9"/>
  <c r="H96" i="9"/>
  <c r="AP96" i="9"/>
  <c r="H97" i="9"/>
  <c r="AP97" i="9"/>
  <c r="H98" i="9"/>
  <c r="AP98" i="9"/>
  <c r="H99" i="9"/>
  <c r="AP99" i="9"/>
  <c r="H100" i="9"/>
  <c r="AP100" i="9"/>
  <c r="H101" i="9"/>
  <c r="AP101" i="9"/>
  <c r="H102" i="9"/>
  <c r="AP102" i="9"/>
  <c r="H103" i="9"/>
  <c r="AP103" i="9"/>
  <c r="H104" i="9"/>
  <c r="AP104" i="9"/>
  <c r="H105" i="9"/>
  <c r="AP105" i="9"/>
  <c r="H106" i="9"/>
  <c r="AP106" i="9"/>
  <c r="H107" i="9"/>
  <c r="AP107" i="9"/>
  <c r="H108" i="9"/>
  <c r="AP108" i="9"/>
  <c r="H109" i="9"/>
  <c r="AP109" i="9"/>
  <c r="H110" i="9"/>
  <c r="AP110" i="9"/>
  <c r="H111" i="9"/>
  <c r="AP111" i="9"/>
  <c r="H112" i="9"/>
  <c r="AP112" i="9"/>
  <c r="H113" i="9"/>
  <c r="AP113" i="9"/>
  <c r="H114" i="9"/>
  <c r="AP114" i="9"/>
  <c r="H115" i="9"/>
  <c r="AP115" i="9"/>
  <c r="H116" i="9"/>
  <c r="AP116" i="9"/>
  <c r="H117" i="9"/>
  <c r="AP117" i="9"/>
  <c r="H118" i="9"/>
  <c r="AP118" i="9"/>
  <c r="H119" i="9"/>
  <c r="AP119" i="9"/>
  <c r="H120" i="9"/>
  <c r="AP120" i="9"/>
  <c r="H121" i="9"/>
  <c r="AP121" i="9"/>
  <c r="H122" i="9"/>
  <c r="AP122" i="9"/>
  <c r="H123" i="9"/>
  <c r="AP123" i="9"/>
  <c r="H124" i="9"/>
  <c r="AP124" i="9"/>
  <c r="H125" i="9"/>
  <c r="AP125" i="9"/>
  <c r="H126" i="9"/>
  <c r="AP126" i="9"/>
  <c r="H127" i="9"/>
  <c r="AP127" i="9"/>
  <c r="H128" i="9"/>
  <c r="AP128" i="9"/>
  <c r="H129" i="9"/>
  <c r="AP129" i="9"/>
  <c r="H130" i="9"/>
  <c r="AP130" i="9"/>
  <c r="H131" i="9"/>
  <c r="AP131" i="9"/>
  <c r="H132" i="9"/>
  <c r="AP132" i="9"/>
  <c r="H133" i="9"/>
  <c r="AP133" i="9"/>
  <c r="H134" i="9"/>
  <c r="AP134" i="9"/>
  <c r="H135" i="9"/>
  <c r="AP135" i="9"/>
  <c r="H136" i="9"/>
  <c r="AP136" i="9"/>
  <c r="H137" i="9"/>
  <c r="AP137" i="9"/>
  <c r="H138" i="9"/>
  <c r="AP138" i="9"/>
  <c r="H139" i="9"/>
  <c r="AP139" i="9"/>
  <c r="H140" i="9"/>
  <c r="AP140" i="9"/>
  <c r="H141" i="9"/>
  <c r="AP141" i="9"/>
  <c r="H142" i="9"/>
  <c r="AP142" i="9"/>
  <c r="H143" i="9"/>
  <c r="AP143" i="9"/>
  <c r="H144" i="9"/>
  <c r="AP144" i="9"/>
  <c r="H145" i="9"/>
  <c r="AP145" i="9"/>
  <c r="H146" i="9"/>
  <c r="AP146" i="9"/>
  <c r="H147" i="9"/>
  <c r="AP147" i="9"/>
  <c r="H148" i="9"/>
  <c r="AP148" i="9"/>
  <c r="H149" i="9"/>
  <c r="AP149" i="9"/>
  <c r="H150" i="9"/>
  <c r="AP150" i="9"/>
  <c r="H151" i="9"/>
  <c r="AP151" i="9"/>
  <c r="H152" i="9"/>
  <c r="AP152" i="9"/>
  <c r="H153" i="9"/>
  <c r="AP153" i="9"/>
  <c r="H154" i="9"/>
  <c r="AP154" i="9"/>
  <c r="H155" i="9"/>
  <c r="AP155" i="9"/>
  <c r="H156" i="9"/>
  <c r="AP156" i="9"/>
  <c r="H157" i="9"/>
  <c r="AP157" i="9"/>
  <c r="H158" i="9"/>
  <c r="AP158" i="9"/>
  <c r="H159" i="9"/>
  <c r="AP159" i="9"/>
  <c r="H160" i="9"/>
  <c r="AP160" i="9"/>
  <c r="H161" i="9"/>
  <c r="AP161" i="9"/>
  <c r="H162" i="9"/>
  <c r="AP162" i="9"/>
  <c r="H163" i="9"/>
  <c r="AP163" i="9"/>
  <c r="H164" i="9"/>
  <c r="AP164" i="9"/>
  <c r="H165" i="9"/>
  <c r="AP165" i="9"/>
  <c r="H166" i="9"/>
  <c r="AP166" i="9"/>
  <c r="H167" i="9"/>
  <c r="AP167" i="9"/>
  <c r="H168" i="9"/>
  <c r="AP168" i="9"/>
  <c r="H169" i="9"/>
  <c r="AP169" i="9"/>
  <c r="H170" i="9"/>
  <c r="AP170" i="9"/>
  <c r="H171" i="9"/>
  <c r="AP171" i="9"/>
  <c r="H172" i="9"/>
  <c r="AP172" i="9"/>
  <c r="H173" i="9"/>
  <c r="AP173" i="9"/>
  <c r="H174" i="9"/>
  <c r="AP174" i="9"/>
  <c r="H175" i="9"/>
  <c r="AP175" i="9"/>
  <c r="H176" i="9"/>
  <c r="AP176" i="9"/>
  <c r="H177" i="9"/>
  <c r="AP177" i="9"/>
  <c r="H178" i="9"/>
  <c r="AP178" i="9"/>
  <c r="H179" i="9"/>
  <c r="AP179" i="9"/>
  <c r="H180" i="9"/>
  <c r="AP180" i="9"/>
  <c r="H181" i="9"/>
  <c r="AP181" i="9"/>
  <c r="H182" i="9"/>
  <c r="AP182" i="9"/>
  <c r="H183" i="9"/>
  <c r="AP183" i="9"/>
  <c r="H184" i="9"/>
  <c r="AP184" i="9"/>
  <c r="H185" i="9"/>
  <c r="AP185" i="9"/>
  <c r="H186" i="9"/>
  <c r="AP186" i="9"/>
  <c r="H187" i="9"/>
  <c r="AP187" i="9"/>
  <c r="H188" i="9"/>
  <c r="AP188" i="9"/>
  <c r="H189" i="9"/>
  <c r="AP189" i="9"/>
  <c r="H190" i="9"/>
  <c r="AP190" i="9"/>
  <c r="H191" i="9"/>
  <c r="AP191" i="9"/>
  <c r="H192" i="9"/>
  <c r="AP192" i="9"/>
  <c r="H193" i="9"/>
  <c r="AP193" i="9"/>
  <c r="H194" i="9"/>
  <c r="AP194" i="9"/>
  <c r="H195" i="9"/>
  <c r="AP195" i="9"/>
  <c r="H196" i="9"/>
  <c r="AP196" i="9"/>
  <c r="H197" i="9"/>
  <c r="AP197" i="9"/>
  <c r="H198" i="9"/>
  <c r="AP198" i="9"/>
  <c r="H199" i="9"/>
  <c r="AP199" i="9"/>
  <c r="H200" i="9"/>
  <c r="AP200" i="9"/>
  <c r="H201" i="9"/>
  <c r="AP201" i="9"/>
  <c r="H202" i="9"/>
  <c r="AP202" i="9"/>
  <c r="H203" i="9"/>
  <c r="AP203" i="9"/>
  <c r="H204" i="9"/>
  <c r="AP204" i="9"/>
  <c r="H205" i="9"/>
  <c r="AP205" i="9"/>
  <c r="H206" i="9"/>
  <c r="AP206" i="9"/>
  <c r="H207" i="9"/>
  <c r="AP207" i="9"/>
  <c r="H208" i="9"/>
  <c r="AP208" i="9"/>
  <c r="H209" i="9"/>
  <c r="AP209" i="9"/>
  <c r="H210" i="9"/>
  <c r="AP210" i="9"/>
  <c r="H211" i="9"/>
  <c r="AP211" i="9"/>
  <c r="H212" i="9"/>
  <c r="AP212" i="9"/>
  <c r="H213" i="9"/>
  <c r="AP213" i="9"/>
  <c r="H214" i="9"/>
  <c r="AP214" i="9"/>
  <c r="H215" i="9"/>
  <c r="AP215" i="9"/>
  <c r="H216" i="9"/>
  <c r="AP216" i="9"/>
  <c r="H217" i="9"/>
  <c r="AP217" i="9"/>
  <c r="H218" i="9"/>
  <c r="AP218" i="9"/>
  <c r="H219" i="9"/>
  <c r="AP219" i="9"/>
  <c r="H220" i="9"/>
  <c r="AP220" i="9"/>
  <c r="H221" i="9"/>
  <c r="AP221" i="9"/>
  <c r="H222" i="9"/>
  <c r="AP222" i="9"/>
  <c r="H223" i="9"/>
  <c r="AP223" i="9"/>
  <c r="H224" i="9"/>
  <c r="AP224" i="9"/>
  <c r="H225" i="9"/>
  <c r="AP225" i="9"/>
  <c r="H226" i="9"/>
  <c r="AP226" i="9"/>
  <c r="H227" i="9"/>
  <c r="AP227" i="9"/>
  <c r="H228" i="9"/>
  <c r="AP228" i="9"/>
  <c r="H229" i="9"/>
  <c r="AP229" i="9"/>
  <c r="H230" i="9"/>
  <c r="AP230" i="9"/>
  <c r="H231" i="9"/>
  <c r="AP231" i="9"/>
  <c r="H232" i="9"/>
  <c r="AP232" i="9"/>
  <c r="H233" i="9"/>
  <c r="AP233" i="9"/>
  <c r="H234" i="9"/>
  <c r="AP234" i="9"/>
  <c r="H235" i="9"/>
  <c r="AP235" i="9"/>
  <c r="H236" i="9"/>
  <c r="AP236" i="9"/>
  <c r="H237" i="9"/>
  <c r="AP237" i="9"/>
  <c r="H238" i="9"/>
  <c r="AP238" i="9"/>
  <c r="H239" i="9"/>
  <c r="AP239" i="9"/>
  <c r="H240" i="9"/>
  <c r="AP240" i="9"/>
  <c r="H241" i="9"/>
  <c r="AP241" i="9"/>
  <c r="H242" i="9"/>
  <c r="AP242" i="9"/>
  <c r="H243" i="9"/>
  <c r="AP243" i="9"/>
  <c r="H244" i="9"/>
  <c r="AP244" i="9"/>
  <c r="H245" i="9"/>
  <c r="AP245" i="9"/>
  <c r="H246" i="9"/>
  <c r="AP246" i="9"/>
  <c r="H247" i="9"/>
  <c r="AP247" i="9"/>
  <c r="H248" i="9"/>
  <c r="AP248" i="9"/>
  <c r="H249" i="9"/>
  <c r="AP249" i="9"/>
  <c r="H250" i="9"/>
  <c r="AP250" i="9"/>
  <c r="H251" i="9"/>
  <c r="AP251" i="9"/>
  <c r="H252" i="9"/>
  <c r="AP252" i="9"/>
  <c r="H253" i="9"/>
  <c r="AP253" i="9"/>
  <c r="H254" i="9"/>
  <c r="AP254" i="9"/>
  <c r="H255" i="9"/>
  <c r="AP255" i="9"/>
  <c r="H256" i="9"/>
  <c r="AP256" i="9"/>
  <c r="H257" i="9"/>
  <c r="AP257" i="9"/>
  <c r="H258" i="9"/>
  <c r="AP258" i="9"/>
  <c r="H259" i="9"/>
  <c r="AP259" i="9"/>
  <c r="H260" i="9"/>
  <c r="AP260" i="9"/>
  <c r="H261" i="9"/>
  <c r="AP261" i="9"/>
  <c r="H262" i="9"/>
  <c r="AP262" i="9"/>
  <c r="H263" i="9"/>
  <c r="AP263" i="9"/>
  <c r="H264" i="9"/>
  <c r="AP264" i="9"/>
  <c r="H265" i="9"/>
  <c r="AP265" i="9"/>
  <c r="AJ2" i="9"/>
  <c r="AP11" i="9"/>
  <c r="F15" i="10"/>
  <c r="I15" i="10"/>
  <c r="M15" i="10"/>
  <c r="F16" i="10"/>
  <c r="I16" i="10"/>
  <c r="M16" i="10"/>
  <c r="F17" i="10"/>
  <c r="I17" i="10"/>
  <c r="M17" i="10"/>
  <c r="F18" i="10"/>
  <c r="I18" i="10"/>
  <c r="M18" i="10"/>
  <c r="F19" i="10"/>
  <c r="I19" i="10"/>
  <c r="M19" i="10"/>
  <c r="F20" i="10"/>
  <c r="I20" i="10"/>
  <c r="M20" i="10"/>
  <c r="F21" i="10"/>
  <c r="I21" i="10"/>
  <c r="M21" i="10"/>
  <c r="F22" i="10"/>
  <c r="I22" i="10"/>
  <c r="M22" i="10"/>
  <c r="F23" i="10"/>
  <c r="I23" i="10"/>
  <c r="M23" i="10"/>
  <c r="F24" i="10"/>
  <c r="I24" i="10"/>
  <c r="M24" i="10"/>
  <c r="F25" i="10"/>
  <c r="I25" i="10"/>
  <c r="M25" i="10"/>
  <c r="F26" i="10"/>
  <c r="I26" i="10"/>
  <c r="M26" i="10"/>
  <c r="F27" i="10"/>
  <c r="I27" i="10"/>
  <c r="M27" i="10"/>
  <c r="F28" i="10"/>
  <c r="I28" i="10"/>
  <c r="M28" i="10"/>
  <c r="F29" i="10"/>
  <c r="I29" i="10"/>
  <c r="M29" i="10"/>
  <c r="F30" i="10"/>
  <c r="I30" i="10"/>
  <c r="M30" i="10"/>
  <c r="F31" i="10"/>
  <c r="I31" i="10"/>
  <c r="M31" i="10"/>
  <c r="F32" i="10"/>
  <c r="I32" i="10"/>
  <c r="M32" i="10"/>
  <c r="F33" i="10"/>
  <c r="I33" i="10"/>
  <c r="M33" i="10"/>
  <c r="F34" i="10"/>
  <c r="I34" i="10"/>
  <c r="M34" i="10"/>
  <c r="F35" i="10"/>
  <c r="I35" i="10"/>
  <c r="M35" i="10"/>
  <c r="F36" i="10"/>
  <c r="I36" i="10"/>
  <c r="M36" i="10"/>
  <c r="F37" i="10"/>
  <c r="I37" i="10"/>
  <c r="M37" i="10"/>
  <c r="F38" i="10"/>
  <c r="I38" i="10"/>
  <c r="M38" i="10"/>
  <c r="F39" i="10"/>
  <c r="I39" i="10"/>
  <c r="M39" i="10"/>
  <c r="F40" i="10"/>
  <c r="I40" i="10"/>
  <c r="M40" i="10"/>
  <c r="F41" i="10"/>
  <c r="I41" i="10"/>
  <c r="M41" i="10"/>
  <c r="F42" i="10"/>
  <c r="I42" i="10"/>
  <c r="M42" i="10"/>
  <c r="F43" i="10"/>
  <c r="I43" i="10"/>
  <c r="M43" i="10"/>
  <c r="F44" i="10"/>
  <c r="I44" i="10"/>
  <c r="M44" i="10"/>
  <c r="F45" i="10"/>
  <c r="I45" i="10"/>
  <c r="M45" i="10"/>
  <c r="F46" i="10"/>
  <c r="I46" i="10"/>
  <c r="M46" i="10"/>
  <c r="F47" i="10"/>
  <c r="I47" i="10"/>
  <c r="M47" i="10"/>
  <c r="F48" i="10"/>
  <c r="I48" i="10"/>
  <c r="M48" i="10"/>
  <c r="F49" i="10"/>
  <c r="I49" i="10"/>
  <c r="M49" i="10"/>
  <c r="F50" i="10"/>
  <c r="I50" i="10"/>
  <c r="M50" i="10"/>
  <c r="F51" i="10"/>
  <c r="I51" i="10"/>
  <c r="M51" i="10"/>
  <c r="F52" i="10"/>
  <c r="I52" i="10"/>
  <c r="M52" i="10"/>
  <c r="F53" i="10"/>
  <c r="I53" i="10"/>
  <c r="M53" i="10"/>
  <c r="F54" i="10"/>
  <c r="I54" i="10"/>
  <c r="M54" i="10"/>
  <c r="F55" i="10"/>
  <c r="I55" i="10"/>
  <c r="M55" i="10"/>
  <c r="F56" i="10"/>
  <c r="I56" i="10"/>
  <c r="M56" i="10"/>
  <c r="F57" i="10"/>
  <c r="I57" i="10"/>
  <c r="M57" i="10"/>
  <c r="F58" i="10"/>
  <c r="I58" i="10"/>
  <c r="M58" i="10"/>
  <c r="F59" i="10"/>
  <c r="I59" i="10"/>
  <c r="M59" i="10"/>
  <c r="F60" i="10"/>
  <c r="I60" i="10"/>
  <c r="M60" i="10"/>
  <c r="F61" i="10"/>
  <c r="I61" i="10"/>
  <c r="M61" i="10"/>
  <c r="F62" i="10"/>
  <c r="I62" i="10"/>
  <c r="M62" i="10"/>
  <c r="F63" i="10"/>
  <c r="I63" i="10"/>
  <c r="M63" i="10"/>
  <c r="F64" i="10"/>
  <c r="I64" i="10"/>
  <c r="M64" i="10"/>
  <c r="F65" i="10"/>
  <c r="I65" i="10"/>
  <c r="M65" i="10"/>
  <c r="F66" i="10"/>
  <c r="I66" i="10"/>
  <c r="M66" i="10"/>
  <c r="F67" i="10"/>
  <c r="I67" i="10"/>
  <c r="M67" i="10"/>
  <c r="F68" i="10"/>
  <c r="I68" i="10"/>
  <c r="M68" i="10"/>
  <c r="F69" i="10"/>
  <c r="I69" i="10"/>
  <c r="M69" i="10"/>
  <c r="F70" i="10"/>
  <c r="I70" i="10"/>
  <c r="M70" i="10"/>
  <c r="F71" i="10"/>
  <c r="I71" i="10"/>
  <c r="M71" i="10"/>
  <c r="F72" i="10"/>
  <c r="I72" i="10"/>
  <c r="M72" i="10"/>
  <c r="F73" i="10"/>
  <c r="I73" i="10"/>
  <c r="M73" i="10"/>
  <c r="F74" i="10"/>
  <c r="I74" i="10"/>
  <c r="M74" i="10"/>
  <c r="F75" i="10"/>
  <c r="I75" i="10"/>
  <c r="M75" i="10"/>
  <c r="F76" i="10"/>
  <c r="I76" i="10"/>
  <c r="M76" i="10"/>
  <c r="F77" i="10"/>
  <c r="I77" i="10"/>
  <c r="M77" i="10"/>
  <c r="F78" i="10"/>
  <c r="I78" i="10"/>
  <c r="M78" i="10"/>
  <c r="F79" i="10"/>
  <c r="I79" i="10"/>
  <c r="M79" i="10"/>
  <c r="F80" i="10"/>
  <c r="I80" i="10"/>
  <c r="M80" i="10"/>
  <c r="F81" i="10"/>
  <c r="I81" i="10"/>
  <c r="M81" i="10"/>
  <c r="F82" i="10"/>
  <c r="I82" i="10"/>
  <c r="M82" i="10"/>
  <c r="F83" i="10"/>
  <c r="I83" i="10"/>
  <c r="M83" i="10"/>
  <c r="F84" i="10"/>
  <c r="I84" i="10"/>
  <c r="M84" i="10"/>
  <c r="F85" i="10"/>
  <c r="I85" i="10"/>
  <c r="M85" i="10"/>
  <c r="F86" i="10"/>
  <c r="I86" i="10"/>
  <c r="M86" i="10"/>
  <c r="F87" i="10"/>
  <c r="I87" i="10"/>
  <c r="M87" i="10"/>
  <c r="F88" i="10"/>
  <c r="I88" i="10"/>
  <c r="M88" i="10"/>
  <c r="F89" i="10"/>
  <c r="I89" i="10"/>
  <c r="M89" i="10"/>
  <c r="F90" i="10"/>
  <c r="I90" i="10"/>
  <c r="M90" i="10"/>
  <c r="F91" i="10"/>
  <c r="I91" i="10"/>
  <c r="M91" i="10"/>
  <c r="F92" i="10"/>
  <c r="I92" i="10"/>
  <c r="M92" i="10"/>
  <c r="F93" i="10"/>
  <c r="I93" i="10"/>
  <c r="M93" i="10"/>
  <c r="F94" i="10"/>
  <c r="I94" i="10"/>
  <c r="M94" i="10"/>
  <c r="F95" i="10"/>
  <c r="I95" i="10"/>
  <c r="M95" i="10"/>
  <c r="F96" i="10"/>
  <c r="I96" i="10"/>
  <c r="M96" i="10"/>
  <c r="F97" i="10"/>
  <c r="I97" i="10"/>
  <c r="M97" i="10"/>
  <c r="F98" i="10"/>
  <c r="I98" i="10"/>
  <c r="M98" i="10"/>
  <c r="F99" i="10"/>
  <c r="I99" i="10"/>
  <c r="M99" i="10"/>
  <c r="F100" i="10"/>
  <c r="I100" i="10"/>
  <c r="M100" i="10"/>
  <c r="F101" i="10"/>
  <c r="I101" i="10"/>
  <c r="M101" i="10"/>
  <c r="F102" i="10"/>
  <c r="I102" i="10"/>
  <c r="M102" i="10"/>
  <c r="F103" i="10"/>
  <c r="I103" i="10"/>
  <c r="M103" i="10"/>
  <c r="F104" i="10"/>
  <c r="I104" i="10"/>
  <c r="M104" i="10"/>
  <c r="F105" i="10"/>
  <c r="I105" i="10"/>
  <c r="M105" i="10"/>
  <c r="F106" i="10"/>
  <c r="I106" i="10"/>
  <c r="M106" i="10"/>
  <c r="F107" i="10"/>
  <c r="I107" i="10"/>
  <c r="M107" i="10"/>
  <c r="F108" i="10"/>
  <c r="I108" i="10"/>
  <c r="M108" i="10"/>
  <c r="F109" i="10"/>
  <c r="I109" i="10"/>
  <c r="M109" i="10"/>
  <c r="F110" i="10"/>
  <c r="I110" i="10"/>
  <c r="M110" i="10"/>
  <c r="F111" i="10"/>
  <c r="I111" i="10"/>
  <c r="M111" i="10"/>
  <c r="F112" i="10"/>
  <c r="I112" i="10"/>
  <c r="M112" i="10"/>
  <c r="F113" i="10"/>
  <c r="I113" i="10"/>
  <c r="M113" i="10"/>
  <c r="F114" i="10"/>
  <c r="I114" i="10"/>
  <c r="M114" i="10"/>
  <c r="F115" i="10"/>
  <c r="I115" i="10"/>
  <c r="M115" i="10"/>
  <c r="F116" i="10"/>
  <c r="I116" i="10"/>
  <c r="M116" i="10"/>
  <c r="F117" i="10"/>
  <c r="I117" i="10"/>
  <c r="M117" i="10"/>
  <c r="F118" i="10"/>
  <c r="I118" i="10"/>
  <c r="M118" i="10"/>
  <c r="F119" i="10"/>
  <c r="I119" i="10"/>
  <c r="M119" i="10"/>
  <c r="F120" i="10"/>
  <c r="I120" i="10"/>
  <c r="M120" i="10"/>
  <c r="F121" i="10"/>
  <c r="I121" i="10"/>
  <c r="M121" i="10"/>
  <c r="F122" i="10"/>
  <c r="I122" i="10"/>
  <c r="M122" i="10"/>
  <c r="F123" i="10"/>
  <c r="I123" i="10"/>
  <c r="M123" i="10"/>
  <c r="F124" i="10"/>
  <c r="I124" i="10"/>
  <c r="M124" i="10"/>
  <c r="F125" i="10"/>
  <c r="I125" i="10"/>
  <c r="M125" i="10"/>
  <c r="F126" i="10"/>
  <c r="I126" i="10"/>
  <c r="M126" i="10"/>
  <c r="F127" i="10"/>
  <c r="I127" i="10"/>
  <c r="M127" i="10"/>
  <c r="F128" i="10"/>
  <c r="I128" i="10"/>
  <c r="M128" i="10"/>
  <c r="F129" i="10"/>
  <c r="I129" i="10"/>
  <c r="M129" i="10"/>
  <c r="F130" i="10"/>
  <c r="I130" i="10"/>
  <c r="M130" i="10"/>
  <c r="F131" i="10"/>
  <c r="I131" i="10"/>
  <c r="M131" i="10"/>
  <c r="F132" i="10"/>
  <c r="I132" i="10"/>
  <c r="M132" i="10"/>
  <c r="F133" i="10"/>
  <c r="I133" i="10"/>
  <c r="M133" i="10"/>
  <c r="F134" i="10"/>
  <c r="I134" i="10"/>
  <c r="M134" i="10"/>
  <c r="F135" i="10"/>
  <c r="I135" i="10"/>
  <c r="M135" i="10"/>
  <c r="F136" i="10"/>
  <c r="I136" i="10"/>
  <c r="M136" i="10"/>
  <c r="F137" i="10"/>
  <c r="I137" i="10"/>
  <c r="M137" i="10"/>
  <c r="F138" i="10"/>
  <c r="I138" i="10"/>
  <c r="M138" i="10"/>
  <c r="F139" i="10"/>
  <c r="I139" i="10"/>
  <c r="M139" i="10"/>
  <c r="F140" i="10"/>
  <c r="I140" i="10"/>
  <c r="M140" i="10"/>
  <c r="F141" i="10"/>
  <c r="I141" i="10"/>
  <c r="M141" i="10"/>
  <c r="F142" i="10"/>
  <c r="I142" i="10"/>
  <c r="M142" i="10"/>
  <c r="F143" i="10"/>
  <c r="I143" i="10"/>
  <c r="M143" i="10"/>
  <c r="F144" i="10"/>
  <c r="I144" i="10"/>
  <c r="M144" i="10"/>
  <c r="F145" i="10"/>
  <c r="I145" i="10"/>
  <c r="M145" i="10"/>
  <c r="F146" i="10"/>
  <c r="I146" i="10"/>
  <c r="M146" i="10"/>
  <c r="F147" i="10"/>
  <c r="I147" i="10"/>
  <c r="M147" i="10"/>
  <c r="F148" i="10"/>
  <c r="I148" i="10"/>
  <c r="M148" i="10"/>
  <c r="F149" i="10"/>
  <c r="I149" i="10"/>
  <c r="M149" i="10"/>
  <c r="F150" i="10"/>
  <c r="I150" i="10"/>
  <c r="M150" i="10"/>
  <c r="F151" i="10"/>
  <c r="I151" i="10"/>
  <c r="M151" i="10"/>
  <c r="F152" i="10"/>
  <c r="I152" i="10"/>
  <c r="M152" i="10"/>
  <c r="F153" i="10"/>
  <c r="I153" i="10"/>
  <c r="M153" i="10"/>
  <c r="F154" i="10"/>
  <c r="I154" i="10"/>
  <c r="M154" i="10"/>
  <c r="F155" i="10"/>
  <c r="I155" i="10"/>
  <c r="M155" i="10"/>
  <c r="F156" i="10"/>
  <c r="I156" i="10"/>
  <c r="M156" i="10"/>
  <c r="F157" i="10"/>
  <c r="I157" i="10"/>
  <c r="M157" i="10"/>
  <c r="F158" i="10"/>
  <c r="I158" i="10"/>
  <c r="M158" i="10"/>
  <c r="F159" i="10"/>
  <c r="I159" i="10"/>
  <c r="M159" i="10"/>
  <c r="F160" i="10"/>
  <c r="I160" i="10"/>
  <c r="M160" i="10"/>
  <c r="F161" i="10"/>
  <c r="I161" i="10"/>
  <c r="M161" i="10"/>
  <c r="F162" i="10"/>
  <c r="I162" i="10"/>
  <c r="M162" i="10"/>
  <c r="F163" i="10"/>
  <c r="I163" i="10"/>
  <c r="M163" i="10"/>
  <c r="F164" i="10"/>
  <c r="I164" i="10"/>
  <c r="M164" i="10"/>
  <c r="F165" i="10"/>
  <c r="I165" i="10"/>
  <c r="M165" i="10"/>
  <c r="F166" i="10"/>
  <c r="I166" i="10"/>
  <c r="M166" i="10"/>
  <c r="F167" i="10"/>
  <c r="I167" i="10"/>
  <c r="M167" i="10"/>
  <c r="F168" i="10"/>
  <c r="I168" i="10"/>
  <c r="M168" i="10"/>
  <c r="F169" i="10"/>
  <c r="I169" i="10"/>
  <c r="M169" i="10"/>
  <c r="F170" i="10"/>
  <c r="I170" i="10"/>
  <c r="M170" i="10"/>
  <c r="F171" i="10"/>
  <c r="I171" i="10"/>
  <c r="M171" i="10"/>
  <c r="F172" i="10"/>
  <c r="I172" i="10"/>
  <c r="M172" i="10"/>
  <c r="F173" i="10"/>
  <c r="I173" i="10"/>
  <c r="M173" i="10"/>
  <c r="F174" i="10"/>
  <c r="I174" i="10"/>
  <c r="M174" i="10"/>
  <c r="F175" i="10"/>
  <c r="I175" i="10"/>
  <c r="M175" i="10"/>
  <c r="F176" i="10"/>
  <c r="I176" i="10"/>
  <c r="M176" i="10"/>
  <c r="F177" i="10"/>
  <c r="I177" i="10"/>
  <c r="M177" i="10"/>
  <c r="F178" i="10"/>
  <c r="I178" i="10"/>
  <c r="M178" i="10"/>
  <c r="F179" i="10"/>
  <c r="I179" i="10"/>
  <c r="M179" i="10"/>
  <c r="F180" i="10"/>
  <c r="I180" i="10"/>
  <c r="M180" i="10"/>
  <c r="F181" i="10"/>
  <c r="I181" i="10"/>
  <c r="M181" i="10"/>
  <c r="F182" i="10"/>
  <c r="I182" i="10"/>
  <c r="M182" i="10"/>
  <c r="F183" i="10"/>
  <c r="I183" i="10"/>
  <c r="M183" i="10"/>
  <c r="F184" i="10"/>
  <c r="I184" i="10"/>
  <c r="M184" i="10"/>
  <c r="F185" i="10"/>
  <c r="I185" i="10"/>
  <c r="M185" i="10"/>
  <c r="F186" i="10"/>
  <c r="I186" i="10"/>
  <c r="M186" i="10"/>
  <c r="F187" i="10"/>
  <c r="I187" i="10"/>
  <c r="M187" i="10"/>
  <c r="F188" i="10"/>
  <c r="I188" i="10"/>
  <c r="M188" i="10"/>
  <c r="F189" i="10"/>
  <c r="I189" i="10"/>
  <c r="M189" i="10"/>
  <c r="F190" i="10"/>
  <c r="I190" i="10"/>
  <c r="M190" i="10"/>
  <c r="F191" i="10"/>
  <c r="I191" i="10"/>
  <c r="M191" i="10"/>
  <c r="F192" i="10"/>
  <c r="I192" i="10"/>
  <c r="M192" i="10"/>
  <c r="F193" i="10"/>
  <c r="I193" i="10"/>
  <c r="M193" i="10"/>
  <c r="F194" i="10"/>
  <c r="I194" i="10"/>
  <c r="M194" i="10"/>
  <c r="F195" i="10"/>
  <c r="I195" i="10"/>
  <c r="M195" i="10"/>
  <c r="F196" i="10"/>
  <c r="I196" i="10"/>
  <c r="M196" i="10"/>
  <c r="F197" i="10"/>
  <c r="I197" i="10"/>
  <c r="M197" i="10"/>
  <c r="F198" i="10"/>
  <c r="I198" i="10"/>
  <c r="M198" i="10"/>
  <c r="F199" i="10"/>
  <c r="I199" i="10"/>
  <c r="M199" i="10"/>
  <c r="F200" i="10"/>
  <c r="I200" i="10"/>
  <c r="M200" i="10"/>
  <c r="F201" i="10"/>
  <c r="I201" i="10"/>
  <c r="M201" i="10"/>
  <c r="F202" i="10"/>
  <c r="I202" i="10"/>
  <c r="M202" i="10"/>
  <c r="F203" i="10"/>
  <c r="I203" i="10"/>
  <c r="M203" i="10"/>
  <c r="F204" i="10"/>
  <c r="I204" i="10"/>
  <c r="M204" i="10"/>
  <c r="F205" i="10"/>
  <c r="I205" i="10"/>
  <c r="M205" i="10"/>
  <c r="F206" i="10"/>
  <c r="I206" i="10"/>
  <c r="M206" i="10"/>
  <c r="F207" i="10"/>
  <c r="I207" i="10"/>
  <c r="M207" i="10"/>
  <c r="F208" i="10"/>
  <c r="I208" i="10"/>
  <c r="M208" i="10"/>
  <c r="F209" i="10"/>
  <c r="I209" i="10"/>
  <c r="M209" i="10"/>
  <c r="F210" i="10"/>
  <c r="I210" i="10"/>
  <c r="M210" i="10"/>
  <c r="F211" i="10"/>
  <c r="I211" i="10"/>
  <c r="M211" i="10"/>
  <c r="F212" i="10"/>
  <c r="I212" i="10"/>
  <c r="M212" i="10"/>
  <c r="F213" i="10"/>
  <c r="I213" i="10"/>
  <c r="M213" i="10"/>
  <c r="F214" i="10"/>
  <c r="I214" i="10"/>
  <c r="M214" i="10"/>
  <c r="F215" i="10"/>
  <c r="I215" i="10"/>
  <c r="M215" i="10"/>
  <c r="F216" i="10"/>
  <c r="I216" i="10"/>
  <c r="M216" i="10"/>
  <c r="F217" i="10"/>
  <c r="I217" i="10"/>
  <c r="M217" i="10"/>
  <c r="F218" i="10"/>
  <c r="I218" i="10"/>
  <c r="M218" i="10"/>
  <c r="F219" i="10"/>
  <c r="I219" i="10"/>
  <c r="M219" i="10"/>
  <c r="F220" i="10"/>
  <c r="I220" i="10"/>
  <c r="M220" i="10"/>
  <c r="F221" i="10"/>
  <c r="I221" i="10"/>
  <c r="M221" i="10"/>
  <c r="F222" i="10"/>
  <c r="I222" i="10"/>
  <c r="M222" i="10"/>
  <c r="F223" i="10"/>
  <c r="I223" i="10"/>
  <c r="M223" i="10"/>
  <c r="F224" i="10"/>
  <c r="I224" i="10"/>
  <c r="M224" i="10"/>
  <c r="F225" i="10"/>
  <c r="I225" i="10"/>
  <c r="M225" i="10"/>
  <c r="F226" i="10"/>
  <c r="I226" i="10"/>
  <c r="M226" i="10"/>
  <c r="F227" i="10"/>
  <c r="I227" i="10"/>
  <c r="M227" i="10"/>
  <c r="F228" i="10"/>
  <c r="I228" i="10"/>
  <c r="M228" i="10"/>
  <c r="F229" i="10"/>
  <c r="I229" i="10"/>
  <c r="M229" i="10"/>
  <c r="F230" i="10"/>
  <c r="I230" i="10"/>
  <c r="M230" i="10"/>
  <c r="F231" i="10"/>
  <c r="I231" i="10"/>
  <c r="M231" i="10"/>
  <c r="F232" i="10"/>
  <c r="I232" i="10"/>
  <c r="M232" i="10"/>
  <c r="F233" i="10"/>
  <c r="I233" i="10"/>
  <c r="M233" i="10"/>
  <c r="F234" i="10"/>
  <c r="I234" i="10"/>
  <c r="M234" i="10"/>
  <c r="F235" i="10"/>
  <c r="I235" i="10"/>
  <c r="M235" i="10"/>
  <c r="F236" i="10"/>
  <c r="I236" i="10"/>
  <c r="M236" i="10"/>
  <c r="F237" i="10"/>
  <c r="I237" i="10"/>
  <c r="M237" i="10"/>
  <c r="F238" i="10"/>
  <c r="I238" i="10"/>
  <c r="M238" i="10"/>
  <c r="F239" i="10"/>
  <c r="I239" i="10"/>
  <c r="M239" i="10"/>
  <c r="F240" i="10"/>
  <c r="I240" i="10"/>
  <c r="M240" i="10"/>
  <c r="F241" i="10"/>
  <c r="I241" i="10"/>
  <c r="M241" i="10"/>
  <c r="F242" i="10"/>
  <c r="I242" i="10"/>
  <c r="M242" i="10"/>
  <c r="F243" i="10"/>
  <c r="I243" i="10"/>
  <c r="M243" i="10"/>
  <c r="F244" i="10"/>
  <c r="I244" i="10"/>
  <c r="M244" i="10"/>
  <c r="F245" i="10"/>
  <c r="I245" i="10"/>
  <c r="M245" i="10"/>
  <c r="F246" i="10"/>
  <c r="I246" i="10"/>
  <c r="M246" i="10"/>
  <c r="F247" i="10"/>
  <c r="I247" i="10"/>
  <c r="M247" i="10"/>
  <c r="F248" i="10"/>
  <c r="I248" i="10"/>
  <c r="M248" i="10"/>
  <c r="F249" i="10"/>
  <c r="I249" i="10"/>
  <c r="M249" i="10"/>
  <c r="F250" i="10"/>
  <c r="I250" i="10"/>
  <c r="M250" i="10"/>
  <c r="F251" i="10"/>
  <c r="I251" i="10"/>
  <c r="M251" i="10"/>
  <c r="F252" i="10"/>
  <c r="I252" i="10"/>
  <c r="M252" i="10"/>
  <c r="F253" i="10"/>
  <c r="I253" i="10"/>
  <c r="M253" i="10"/>
  <c r="F254" i="10"/>
  <c r="I254" i="10"/>
  <c r="M254" i="10"/>
  <c r="F255" i="10"/>
  <c r="I255" i="10"/>
  <c r="M255" i="10"/>
  <c r="F256" i="10"/>
  <c r="I256" i="10"/>
  <c r="M256" i="10"/>
  <c r="F257" i="10"/>
  <c r="I257" i="10"/>
  <c r="M257" i="10"/>
  <c r="F258" i="10"/>
  <c r="I258" i="10"/>
  <c r="M258" i="10"/>
  <c r="F259" i="10"/>
  <c r="I259" i="10"/>
  <c r="M259" i="10"/>
  <c r="F260" i="10"/>
  <c r="I260" i="10"/>
  <c r="M260" i="10"/>
  <c r="F261" i="10"/>
  <c r="I261" i="10"/>
  <c r="M261" i="10"/>
  <c r="F262" i="10"/>
  <c r="I262" i="10"/>
  <c r="M262" i="10"/>
  <c r="F263" i="10"/>
  <c r="I263" i="10"/>
  <c r="M263" i="10"/>
  <c r="F264" i="10"/>
  <c r="I264" i="10"/>
  <c r="M264" i="10"/>
  <c r="F265" i="10"/>
  <c r="I265" i="10"/>
  <c r="M265" i="10"/>
  <c r="D10" i="10"/>
  <c r="D4" i="10"/>
  <c r="D1" i="10"/>
  <c r="G6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D7" i="10"/>
  <c r="G2" i="10"/>
  <c r="G4" i="10"/>
  <c r="G8" i="10"/>
  <c r="B16" i="10"/>
  <c r="B17" i="10"/>
  <c r="B18" i="10"/>
  <c r="B19" i="10"/>
  <c r="B20" i="10"/>
  <c r="B15" i="10"/>
  <c r="E15" i="9"/>
  <c r="C16" i="9"/>
  <c r="E16" i="9"/>
  <c r="G15" i="9"/>
  <c r="C17" i="9"/>
  <c r="E17" i="9"/>
  <c r="G16" i="9"/>
  <c r="C18" i="9"/>
  <c r="E18" i="9"/>
  <c r="G17" i="9"/>
  <c r="C19" i="9"/>
  <c r="E19" i="9"/>
  <c r="G18" i="9"/>
  <c r="C20" i="9"/>
  <c r="E20" i="9"/>
  <c r="G19" i="9"/>
  <c r="C21" i="9"/>
  <c r="E21" i="9"/>
  <c r="G20" i="9"/>
  <c r="C22" i="9"/>
  <c r="E22" i="9"/>
  <c r="G21" i="9"/>
  <c r="C23" i="9"/>
  <c r="E23" i="9"/>
  <c r="G22" i="9"/>
  <c r="C24" i="9"/>
  <c r="E24" i="9"/>
  <c r="G23" i="9"/>
  <c r="C25" i="9"/>
  <c r="E25" i="9"/>
  <c r="G24" i="9"/>
  <c r="C26" i="9"/>
  <c r="E26" i="9"/>
  <c r="G25" i="9"/>
  <c r="C27" i="9"/>
  <c r="E27" i="9"/>
  <c r="G26" i="9"/>
  <c r="C28" i="9"/>
  <c r="E28" i="9"/>
  <c r="G27" i="9"/>
  <c r="C29" i="9"/>
  <c r="E29" i="9"/>
  <c r="G28" i="9"/>
  <c r="C30" i="9"/>
  <c r="E30" i="9"/>
  <c r="G29" i="9"/>
  <c r="C31" i="9"/>
  <c r="E31" i="9"/>
  <c r="G30" i="9"/>
  <c r="C32" i="9"/>
  <c r="E32" i="9"/>
  <c r="G31" i="9"/>
  <c r="C33" i="9"/>
  <c r="E33" i="9"/>
  <c r="G32" i="9"/>
  <c r="C34" i="9"/>
  <c r="E34" i="9"/>
  <c r="G33" i="9"/>
  <c r="C35" i="9"/>
  <c r="E35" i="9"/>
  <c r="G34" i="9"/>
  <c r="C36" i="9"/>
  <c r="E36" i="9"/>
  <c r="G35" i="9"/>
  <c r="C37" i="9"/>
  <c r="E37" i="9"/>
  <c r="G36" i="9"/>
  <c r="C38" i="9"/>
  <c r="E38" i="9"/>
  <c r="G37" i="9"/>
  <c r="C39" i="9"/>
  <c r="E39" i="9"/>
  <c r="G38" i="9"/>
  <c r="C40" i="9"/>
  <c r="E40" i="9"/>
  <c r="G39" i="9"/>
  <c r="C41" i="9"/>
  <c r="E41" i="9"/>
  <c r="G40" i="9"/>
  <c r="C42" i="9"/>
  <c r="E42" i="9"/>
  <c r="G41" i="9"/>
  <c r="C43" i="9"/>
  <c r="E43" i="9"/>
  <c r="G42" i="9"/>
  <c r="C44" i="9"/>
  <c r="E44" i="9"/>
  <c r="G43" i="9"/>
  <c r="C45" i="9"/>
  <c r="E45" i="9"/>
  <c r="G44" i="9"/>
  <c r="C46" i="9"/>
  <c r="E46" i="9"/>
  <c r="G45" i="9"/>
  <c r="C47" i="9"/>
  <c r="E47" i="9"/>
  <c r="G46" i="9"/>
  <c r="C48" i="9"/>
  <c r="E48" i="9"/>
  <c r="G47" i="9"/>
  <c r="C49" i="9"/>
  <c r="E49" i="9"/>
  <c r="G48" i="9"/>
  <c r="C50" i="9"/>
  <c r="E50" i="9"/>
  <c r="G49" i="9"/>
  <c r="C51" i="9"/>
  <c r="E51" i="9"/>
  <c r="G50" i="9"/>
  <c r="C52" i="9"/>
  <c r="E52" i="9"/>
  <c r="G51" i="9"/>
  <c r="C53" i="9"/>
  <c r="E53" i="9"/>
  <c r="G52" i="9"/>
  <c r="C54" i="9"/>
  <c r="E54" i="9"/>
  <c r="G53" i="9"/>
  <c r="C55" i="9"/>
  <c r="E55" i="9"/>
  <c r="G54" i="9"/>
  <c r="C56" i="9"/>
  <c r="E56" i="9"/>
  <c r="G55" i="9"/>
  <c r="C57" i="9"/>
  <c r="E57" i="9"/>
  <c r="G56" i="9"/>
  <c r="C58" i="9"/>
  <c r="E58" i="9"/>
  <c r="G57" i="9"/>
  <c r="C59" i="9"/>
  <c r="E59" i="9"/>
  <c r="G58" i="9"/>
  <c r="C60" i="9"/>
  <c r="E60" i="9"/>
  <c r="G59" i="9"/>
  <c r="C61" i="9"/>
  <c r="E61" i="9"/>
  <c r="G60" i="9"/>
  <c r="C62" i="9"/>
  <c r="E62" i="9"/>
  <c r="G61" i="9"/>
  <c r="C63" i="9"/>
  <c r="E63" i="9"/>
  <c r="G62" i="9"/>
  <c r="C64" i="9"/>
  <c r="E64" i="9"/>
  <c r="G63" i="9"/>
  <c r="C65" i="9"/>
  <c r="E65" i="9"/>
  <c r="G64" i="9"/>
  <c r="C66" i="9"/>
  <c r="E66" i="9"/>
  <c r="G65" i="9"/>
  <c r="C67" i="9"/>
  <c r="E67" i="9"/>
  <c r="G66" i="9"/>
  <c r="C68" i="9"/>
  <c r="E68" i="9"/>
  <c r="G67" i="9"/>
  <c r="C69" i="9"/>
  <c r="E69" i="9"/>
  <c r="G68" i="9"/>
  <c r="C70" i="9"/>
  <c r="E70" i="9"/>
  <c r="G69" i="9"/>
  <c r="C71" i="9"/>
  <c r="E71" i="9"/>
  <c r="G70" i="9"/>
  <c r="C72" i="9"/>
  <c r="E72" i="9"/>
  <c r="G71" i="9"/>
  <c r="C73" i="9"/>
  <c r="E73" i="9"/>
  <c r="G72" i="9"/>
  <c r="C74" i="9"/>
  <c r="E74" i="9"/>
  <c r="G73" i="9"/>
  <c r="C75" i="9"/>
  <c r="E75" i="9"/>
  <c r="G74" i="9"/>
  <c r="C76" i="9"/>
  <c r="E76" i="9"/>
  <c r="G75" i="9"/>
  <c r="C77" i="9"/>
  <c r="E77" i="9"/>
  <c r="G76" i="9"/>
  <c r="C78" i="9"/>
  <c r="E78" i="9"/>
  <c r="G77" i="9"/>
  <c r="C79" i="9"/>
  <c r="E79" i="9"/>
  <c r="G78" i="9"/>
  <c r="C80" i="9"/>
  <c r="E80" i="9"/>
  <c r="G79" i="9"/>
  <c r="C81" i="9"/>
  <c r="E81" i="9"/>
  <c r="G80" i="9"/>
  <c r="C82" i="9"/>
  <c r="E82" i="9"/>
  <c r="G81" i="9"/>
  <c r="C83" i="9"/>
  <c r="E83" i="9"/>
  <c r="G82" i="9"/>
  <c r="C84" i="9"/>
  <c r="E84" i="9"/>
  <c r="G83" i="9"/>
  <c r="C85" i="9"/>
  <c r="E85" i="9"/>
  <c r="G84" i="9"/>
  <c r="C86" i="9"/>
  <c r="E86" i="9"/>
  <c r="G85" i="9"/>
  <c r="C87" i="9"/>
  <c r="E87" i="9"/>
  <c r="G86" i="9"/>
  <c r="C88" i="9"/>
  <c r="E88" i="9"/>
  <c r="G87" i="9"/>
  <c r="C89" i="9"/>
  <c r="E89" i="9"/>
  <c r="G88" i="9"/>
  <c r="C90" i="9"/>
  <c r="E90" i="9"/>
  <c r="G89" i="9"/>
  <c r="C91" i="9"/>
  <c r="E91" i="9"/>
  <c r="G90" i="9"/>
  <c r="C92" i="9"/>
  <c r="E92" i="9"/>
  <c r="G91" i="9"/>
  <c r="C93" i="9"/>
  <c r="E93" i="9"/>
  <c r="G92" i="9"/>
  <c r="C94" i="9"/>
  <c r="E94" i="9"/>
  <c r="G93" i="9"/>
  <c r="C95" i="9"/>
  <c r="E95" i="9"/>
  <c r="G94" i="9"/>
  <c r="C96" i="9"/>
  <c r="E96" i="9"/>
  <c r="G95" i="9"/>
  <c r="C97" i="9"/>
  <c r="E97" i="9"/>
  <c r="G96" i="9"/>
  <c r="C98" i="9"/>
  <c r="E98" i="9"/>
  <c r="G97" i="9"/>
  <c r="C99" i="9"/>
  <c r="E99" i="9"/>
  <c r="G98" i="9"/>
  <c r="C100" i="9"/>
  <c r="E100" i="9"/>
  <c r="G99" i="9"/>
  <c r="C101" i="9"/>
  <c r="E101" i="9"/>
  <c r="G100" i="9"/>
  <c r="C102" i="9"/>
  <c r="E102" i="9"/>
  <c r="G101" i="9"/>
  <c r="C103" i="9"/>
  <c r="E103" i="9"/>
  <c r="G102" i="9"/>
  <c r="C104" i="9"/>
  <c r="E104" i="9"/>
  <c r="G103" i="9"/>
  <c r="C105" i="9"/>
  <c r="E105" i="9"/>
  <c r="G104" i="9"/>
  <c r="C106" i="9"/>
  <c r="E106" i="9"/>
  <c r="G105" i="9"/>
  <c r="C107" i="9"/>
  <c r="E107" i="9"/>
  <c r="G106" i="9"/>
  <c r="C108" i="9"/>
  <c r="E108" i="9"/>
  <c r="G107" i="9"/>
  <c r="C109" i="9"/>
  <c r="E109" i="9"/>
  <c r="G108" i="9"/>
  <c r="C110" i="9"/>
  <c r="E110" i="9"/>
  <c r="G109" i="9"/>
  <c r="C111" i="9"/>
  <c r="E111" i="9"/>
  <c r="G110" i="9"/>
  <c r="C112" i="9"/>
  <c r="E112" i="9"/>
  <c r="G111" i="9"/>
  <c r="C113" i="9"/>
  <c r="E113" i="9"/>
  <c r="G112" i="9"/>
  <c r="C114" i="9"/>
  <c r="E114" i="9"/>
  <c r="G113" i="9"/>
  <c r="C115" i="9"/>
  <c r="E115" i="9"/>
  <c r="G114" i="9"/>
  <c r="C116" i="9"/>
  <c r="E116" i="9"/>
  <c r="G115" i="9"/>
  <c r="C117" i="9"/>
  <c r="E117" i="9"/>
  <c r="G116" i="9"/>
  <c r="C118" i="9"/>
  <c r="E118" i="9"/>
  <c r="G117" i="9"/>
  <c r="C119" i="9"/>
  <c r="E119" i="9"/>
  <c r="G118" i="9"/>
  <c r="C120" i="9"/>
  <c r="E120" i="9"/>
  <c r="G119" i="9"/>
  <c r="C121" i="9"/>
  <c r="E121" i="9"/>
  <c r="G120" i="9"/>
  <c r="C122" i="9"/>
  <c r="E122" i="9"/>
  <c r="G121" i="9"/>
  <c r="C123" i="9"/>
  <c r="E123" i="9"/>
  <c r="G122" i="9"/>
  <c r="C124" i="9"/>
  <c r="E124" i="9"/>
  <c r="G123" i="9"/>
  <c r="C125" i="9"/>
  <c r="E125" i="9"/>
  <c r="G124" i="9"/>
  <c r="C126" i="9"/>
  <c r="E126" i="9"/>
  <c r="G125" i="9"/>
  <c r="C127" i="9"/>
  <c r="E127" i="9"/>
  <c r="G126" i="9"/>
  <c r="C128" i="9"/>
  <c r="E128" i="9"/>
  <c r="G127" i="9"/>
  <c r="C129" i="9"/>
  <c r="E129" i="9"/>
  <c r="G128" i="9"/>
  <c r="C130" i="9"/>
  <c r="E130" i="9"/>
  <c r="G129" i="9"/>
  <c r="C131" i="9"/>
  <c r="E131" i="9"/>
  <c r="G130" i="9"/>
  <c r="C132" i="9"/>
  <c r="E132" i="9"/>
  <c r="G131" i="9"/>
  <c r="C133" i="9"/>
  <c r="E133" i="9"/>
  <c r="G132" i="9"/>
  <c r="C134" i="9"/>
  <c r="E134" i="9"/>
  <c r="G133" i="9"/>
  <c r="C135" i="9"/>
  <c r="E135" i="9"/>
  <c r="G134" i="9"/>
  <c r="C136" i="9"/>
  <c r="E136" i="9"/>
  <c r="G135" i="9"/>
  <c r="C137" i="9"/>
  <c r="E137" i="9"/>
  <c r="G136" i="9"/>
  <c r="C138" i="9"/>
  <c r="E138" i="9"/>
  <c r="G137" i="9"/>
  <c r="C139" i="9"/>
  <c r="E139" i="9"/>
  <c r="G138" i="9"/>
  <c r="C140" i="9"/>
  <c r="E140" i="9"/>
  <c r="G139" i="9"/>
  <c r="C141" i="9"/>
  <c r="E141" i="9"/>
  <c r="G140" i="9"/>
  <c r="C142" i="9"/>
  <c r="E142" i="9"/>
  <c r="G141" i="9"/>
  <c r="C143" i="9"/>
  <c r="E143" i="9"/>
  <c r="G142" i="9"/>
  <c r="C144" i="9"/>
  <c r="E144" i="9"/>
  <c r="G143" i="9"/>
  <c r="C145" i="9"/>
  <c r="E145" i="9"/>
  <c r="G144" i="9"/>
  <c r="C146" i="9"/>
  <c r="E146" i="9"/>
  <c r="G145" i="9"/>
  <c r="C147" i="9"/>
  <c r="E147" i="9"/>
  <c r="G146" i="9"/>
  <c r="C148" i="9"/>
  <c r="E148" i="9"/>
  <c r="G147" i="9"/>
  <c r="C149" i="9"/>
  <c r="E149" i="9"/>
  <c r="G148" i="9"/>
  <c r="C150" i="9"/>
  <c r="E150" i="9"/>
  <c r="G149" i="9"/>
  <c r="C151" i="9"/>
  <c r="E151" i="9"/>
  <c r="G150" i="9"/>
  <c r="C152" i="9"/>
  <c r="E152" i="9"/>
  <c r="G151" i="9"/>
  <c r="C153" i="9"/>
  <c r="E153" i="9"/>
  <c r="G152" i="9"/>
  <c r="C154" i="9"/>
  <c r="E154" i="9"/>
  <c r="G153" i="9"/>
  <c r="C155" i="9"/>
  <c r="E155" i="9"/>
  <c r="G154" i="9"/>
  <c r="C156" i="9"/>
  <c r="E156" i="9"/>
  <c r="G155" i="9"/>
  <c r="C157" i="9"/>
  <c r="E157" i="9"/>
  <c r="G156" i="9"/>
  <c r="C158" i="9"/>
  <c r="E158" i="9"/>
  <c r="G157" i="9"/>
  <c r="C159" i="9"/>
  <c r="E159" i="9"/>
  <c r="G158" i="9"/>
  <c r="C160" i="9"/>
  <c r="E160" i="9"/>
  <c r="G159" i="9"/>
  <c r="C161" i="9"/>
  <c r="E161" i="9"/>
  <c r="G160" i="9"/>
  <c r="C162" i="9"/>
  <c r="E162" i="9"/>
  <c r="G161" i="9"/>
  <c r="C163" i="9"/>
  <c r="E163" i="9"/>
  <c r="G162" i="9"/>
  <c r="C164" i="9"/>
  <c r="E164" i="9"/>
  <c r="G163" i="9"/>
  <c r="C165" i="9"/>
  <c r="E165" i="9"/>
  <c r="G164" i="9"/>
  <c r="C166" i="9"/>
  <c r="E166" i="9"/>
  <c r="G165" i="9"/>
  <c r="C167" i="9"/>
  <c r="E167" i="9"/>
  <c r="G166" i="9"/>
  <c r="C168" i="9"/>
  <c r="E168" i="9"/>
  <c r="G167" i="9"/>
  <c r="C169" i="9"/>
  <c r="E169" i="9"/>
  <c r="G168" i="9"/>
  <c r="C170" i="9"/>
  <c r="E170" i="9"/>
  <c r="G169" i="9"/>
  <c r="C171" i="9"/>
  <c r="E171" i="9"/>
  <c r="G170" i="9"/>
  <c r="C172" i="9"/>
  <c r="E172" i="9"/>
  <c r="G171" i="9"/>
  <c r="C173" i="9"/>
  <c r="E173" i="9"/>
  <c r="G172" i="9"/>
  <c r="C174" i="9"/>
  <c r="E174" i="9"/>
  <c r="G173" i="9"/>
  <c r="C175" i="9"/>
  <c r="E175" i="9"/>
  <c r="G174" i="9"/>
  <c r="C176" i="9"/>
  <c r="E176" i="9"/>
  <c r="G175" i="9"/>
  <c r="C177" i="9"/>
  <c r="E177" i="9"/>
  <c r="G176" i="9"/>
  <c r="C178" i="9"/>
  <c r="E178" i="9"/>
  <c r="G177" i="9"/>
  <c r="C179" i="9"/>
  <c r="E179" i="9"/>
  <c r="G178" i="9"/>
  <c r="C180" i="9"/>
  <c r="E180" i="9"/>
  <c r="G179" i="9"/>
  <c r="C181" i="9"/>
  <c r="E181" i="9"/>
  <c r="G180" i="9"/>
  <c r="C182" i="9"/>
  <c r="E182" i="9"/>
  <c r="G181" i="9"/>
  <c r="C183" i="9"/>
  <c r="E183" i="9"/>
  <c r="G182" i="9"/>
  <c r="C184" i="9"/>
  <c r="E184" i="9"/>
  <c r="G183" i="9"/>
  <c r="C185" i="9"/>
  <c r="E185" i="9"/>
  <c r="G184" i="9"/>
  <c r="C186" i="9"/>
  <c r="E186" i="9"/>
  <c r="G185" i="9"/>
  <c r="C187" i="9"/>
  <c r="E187" i="9"/>
  <c r="G186" i="9"/>
  <c r="C188" i="9"/>
  <c r="E188" i="9"/>
  <c r="G187" i="9"/>
  <c r="C189" i="9"/>
  <c r="E189" i="9"/>
  <c r="G188" i="9"/>
  <c r="C190" i="9"/>
  <c r="E190" i="9"/>
  <c r="G189" i="9"/>
  <c r="C191" i="9"/>
  <c r="E191" i="9"/>
  <c r="G190" i="9"/>
  <c r="C192" i="9"/>
  <c r="E192" i="9"/>
  <c r="G191" i="9"/>
  <c r="C193" i="9"/>
  <c r="E193" i="9"/>
  <c r="G192" i="9"/>
  <c r="C194" i="9"/>
  <c r="E194" i="9"/>
  <c r="G193" i="9"/>
  <c r="C195" i="9"/>
  <c r="E195" i="9"/>
  <c r="G194" i="9"/>
  <c r="C196" i="9"/>
  <c r="E196" i="9"/>
  <c r="G195" i="9"/>
  <c r="C197" i="9"/>
  <c r="E197" i="9"/>
  <c r="G196" i="9"/>
  <c r="C198" i="9"/>
  <c r="E198" i="9"/>
  <c r="G197" i="9"/>
  <c r="C199" i="9"/>
  <c r="E199" i="9"/>
  <c r="G198" i="9"/>
  <c r="C200" i="9"/>
  <c r="E200" i="9"/>
  <c r="G199" i="9"/>
  <c r="C201" i="9"/>
  <c r="E201" i="9"/>
  <c r="G200" i="9"/>
  <c r="C202" i="9"/>
  <c r="E202" i="9"/>
  <c r="G201" i="9"/>
  <c r="C203" i="9"/>
  <c r="E203" i="9"/>
  <c r="G202" i="9"/>
  <c r="C204" i="9"/>
  <c r="E204" i="9"/>
  <c r="G203" i="9"/>
  <c r="C205" i="9"/>
  <c r="E205" i="9"/>
  <c r="G204" i="9"/>
  <c r="C206" i="9"/>
  <c r="E206" i="9"/>
  <c r="G205" i="9"/>
  <c r="C207" i="9"/>
  <c r="E207" i="9"/>
  <c r="G206" i="9"/>
  <c r="C208" i="9"/>
  <c r="E208" i="9"/>
  <c r="G207" i="9"/>
  <c r="C209" i="9"/>
  <c r="E209" i="9"/>
  <c r="G208" i="9"/>
  <c r="C210" i="9"/>
  <c r="E210" i="9"/>
  <c r="G209" i="9"/>
  <c r="C211" i="9"/>
  <c r="E211" i="9"/>
  <c r="G210" i="9"/>
  <c r="C212" i="9"/>
  <c r="E212" i="9"/>
  <c r="G211" i="9"/>
  <c r="C213" i="9"/>
  <c r="E213" i="9"/>
  <c r="G212" i="9"/>
  <c r="C214" i="9"/>
  <c r="E214" i="9"/>
  <c r="G213" i="9"/>
  <c r="C215" i="9"/>
  <c r="E215" i="9"/>
  <c r="G214" i="9"/>
  <c r="C216" i="9"/>
  <c r="E216" i="9"/>
  <c r="G215" i="9"/>
  <c r="C217" i="9"/>
  <c r="E217" i="9"/>
  <c r="G216" i="9"/>
  <c r="C218" i="9"/>
  <c r="E218" i="9"/>
  <c r="G217" i="9"/>
  <c r="C219" i="9"/>
  <c r="E219" i="9"/>
  <c r="G218" i="9"/>
  <c r="C220" i="9"/>
  <c r="E220" i="9"/>
  <c r="G219" i="9"/>
  <c r="C221" i="9"/>
  <c r="E221" i="9"/>
  <c r="G220" i="9"/>
  <c r="C222" i="9"/>
  <c r="E222" i="9"/>
  <c r="G221" i="9"/>
  <c r="C223" i="9"/>
  <c r="E223" i="9"/>
  <c r="G222" i="9"/>
  <c r="C224" i="9"/>
  <c r="E224" i="9"/>
  <c r="G223" i="9"/>
  <c r="C225" i="9"/>
  <c r="E225" i="9"/>
  <c r="G224" i="9"/>
  <c r="C226" i="9"/>
  <c r="E226" i="9"/>
  <c r="G225" i="9"/>
  <c r="C227" i="9"/>
  <c r="E227" i="9"/>
  <c r="G226" i="9"/>
  <c r="C228" i="9"/>
  <c r="E228" i="9"/>
  <c r="G227" i="9"/>
  <c r="C229" i="9"/>
  <c r="E229" i="9"/>
  <c r="G228" i="9"/>
  <c r="C230" i="9"/>
  <c r="E230" i="9"/>
  <c r="G229" i="9"/>
  <c r="C231" i="9"/>
  <c r="E231" i="9"/>
  <c r="G230" i="9"/>
  <c r="C232" i="9"/>
  <c r="E232" i="9"/>
  <c r="G231" i="9"/>
  <c r="C233" i="9"/>
  <c r="E233" i="9"/>
  <c r="G232" i="9"/>
  <c r="C234" i="9"/>
  <c r="E234" i="9"/>
  <c r="G233" i="9"/>
  <c r="C235" i="9"/>
  <c r="E235" i="9"/>
  <c r="G234" i="9"/>
  <c r="C236" i="9"/>
  <c r="E236" i="9"/>
  <c r="G235" i="9"/>
  <c r="C237" i="9"/>
  <c r="E237" i="9"/>
  <c r="G236" i="9"/>
  <c r="C238" i="9"/>
  <c r="E238" i="9"/>
  <c r="G237" i="9"/>
  <c r="C239" i="9"/>
  <c r="E239" i="9"/>
  <c r="G238" i="9"/>
  <c r="C240" i="9"/>
  <c r="E240" i="9"/>
  <c r="G239" i="9"/>
  <c r="C241" i="9"/>
  <c r="E241" i="9"/>
  <c r="G240" i="9"/>
  <c r="C242" i="9"/>
  <c r="E242" i="9"/>
  <c r="G241" i="9"/>
  <c r="C243" i="9"/>
  <c r="E243" i="9"/>
  <c r="G242" i="9"/>
  <c r="C244" i="9"/>
  <c r="E244" i="9"/>
  <c r="G243" i="9"/>
  <c r="C245" i="9"/>
  <c r="E245" i="9"/>
  <c r="G244" i="9"/>
  <c r="C246" i="9"/>
  <c r="E246" i="9"/>
  <c r="G245" i="9"/>
  <c r="C247" i="9"/>
  <c r="E247" i="9"/>
  <c r="G246" i="9"/>
  <c r="C248" i="9"/>
  <c r="E248" i="9"/>
  <c r="G247" i="9"/>
  <c r="C249" i="9"/>
  <c r="E249" i="9"/>
  <c r="G248" i="9"/>
  <c r="C250" i="9"/>
  <c r="E250" i="9"/>
  <c r="G249" i="9"/>
  <c r="C251" i="9"/>
  <c r="E251" i="9"/>
  <c r="G250" i="9"/>
  <c r="C252" i="9"/>
  <c r="E252" i="9"/>
  <c r="G251" i="9"/>
  <c r="C253" i="9"/>
  <c r="E253" i="9"/>
  <c r="G252" i="9"/>
  <c r="C254" i="9"/>
  <c r="E254" i="9"/>
  <c r="G253" i="9"/>
  <c r="C255" i="9"/>
  <c r="E255" i="9"/>
  <c r="G254" i="9"/>
  <c r="C256" i="9"/>
  <c r="E256" i="9"/>
  <c r="G255" i="9"/>
  <c r="C257" i="9"/>
  <c r="E257" i="9"/>
  <c r="G256" i="9"/>
  <c r="C258" i="9"/>
  <c r="E258" i="9"/>
  <c r="G257" i="9"/>
  <c r="C259" i="9"/>
  <c r="E259" i="9"/>
  <c r="G258" i="9"/>
  <c r="C260" i="9"/>
  <c r="E260" i="9"/>
  <c r="G259" i="9"/>
  <c r="C261" i="9"/>
  <c r="E261" i="9"/>
  <c r="G260" i="9"/>
  <c r="C262" i="9"/>
  <c r="E262" i="9"/>
  <c r="G261" i="9"/>
  <c r="C263" i="9"/>
  <c r="E263" i="9"/>
  <c r="G262" i="9"/>
  <c r="C264" i="9"/>
  <c r="E264" i="9"/>
  <c r="G263" i="9"/>
  <c r="C265" i="9"/>
  <c r="E265" i="9"/>
  <c r="G264" i="9"/>
  <c r="C266" i="9"/>
  <c r="E266" i="9"/>
  <c r="G265" i="9"/>
  <c r="A267" i="9"/>
  <c r="C267" i="9"/>
  <c r="E267" i="9"/>
  <c r="G266" i="9"/>
  <c r="A268" i="9"/>
  <c r="C268" i="9"/>
  <c r="E268" i="9"/>
  <c r="G267" i="9"/>
  <c r="A269" i="9"/>
  <c r="C269" i="9"/>
  <c r="E269" i="9"/>
  <c r="G268" i="9"/>
  <c r="A270" i="9"/>
  <c r="C270" i="9"/>
  <c r="E270" i="9"/>
  <c r="G269" i="9"/>
  <c r="A271" i="9"/>
  <c r="C271" i="9"/>
  <c r="E271" i="9"/>
  <c r="G270" i="9"/>
  <c r="G12" i="9"/>
  <c r="D15" i="9"/>
  <c r="D16" i="9"/>
  <c r="F15" i="9"/>
  <c r="D17" i="9"/>
  <c r="F16" i="9"/>
  <c r="D18" i="9"/>
  <c r="F17" i="9"/>
  <c r="D19" i="9"/>
  <c r="F18" i="9"/>
  <c r="D20" i="9"/>
  <c r="F19" i="9"/>
  <c r="D21" i="9"/>
  <c r="F20" i="9"/>
  <c r="D22" i="9"/>
  <c r="F21" i="9"/>
  <c r="D23" i="9"/>
  <c r="F22" i="9"/>
  <c r="D24" i="9"/>
  <c r="F23" i="9"/>
  <c r="D25" i="9"/>
  <c r="F24" i="9"/>
  <c r="D26" i="9"/>
  <c r="F25" i="9"/>
  <c r="D27" i="9"/>
  <c r="F26" i="9"/>
  <c r="D28" i="9"/>
  <c r="F27" i="9"/>
  <c r="D29" i="9"/>
  <c r="F28" i="9"/>
  <c r="D30" i="9"/>
  <c r="F29" i="9"/>
  <c r="D31" i="9"/>
  <c r="F30" i="9"/>
  <c r="D32" i="9"/>
  <c r="F31" i="9"/>
  <c r="D33" i="9"/>
  <c r="F32" i="9"/>
  <c r="D34" i="9"/>
  <c r="F33" i="9"/>
  <c r="D35" i="9"/>
  <c r="F34" i="9"/>
  <c r="D36" i="9"/>
  <c r="F35" i="9"/>
  <c r="D37" i="9"/>
  <c r="F36" i="9"/>
  <c r="D38" i="9"/>
  <c r="F37" i="9"/>
  <c r="D39" i="9"/>
  <c r="F38" i="9"/>
  <c r="D40" i="9"/>
  <c r="F39" i="9"/>
  <c r="D41" i="9"/>
  <c r="F40" i="9"/>
  <c r="D42" i="9"/>
  <c r="F41" i="9"/>
  <c r="D43" i="9"/>
  <c r="F42" i="9"/>
  <c r="D44" i="9"/>
  <c r="F43" i="9"/>
  <c r="D45" i="9"/>
  <c r="F44" i="9"/>
  <c r="D46" i="9"/>
  <c r="F45" i="9"/>
  <c r="D47" i="9"/>
  <c r="F46" i="9"/>
  <c r="D48" i="9"/>
  <c r="F47" i="9"/>
  <c r="D49" i="9"/>
  <c r="F48" i="9"/>
  <c r="D50" i="9"/>
  <c r="F49" i="9"/>
  <c r="D51" i="9"/>
  <c r="F50" i="9"/>
  <c r="D52" i="9"/>
  <c r="F51" i="9"/>
  <c r="D53" i="9"/>
  <c r="F52" i="9"/>
  <c r="D54" i="9"/>
  <c r="F53" i="9"/>
  <c r="D55" i="9"/>
  <c r="F54" i="9"/>
  <c r="D56" i="9"/>
  <c r="F55" i="9"/>
  <c r="D57" i="9"/>
  <c r="F56" i="9"/>
  <c r="D58" i="9"/>
  <c r="F57" i="9"/>
  <c r="D59" i="9"/>
  <c r="F58" i="9"/>
  <c r="D60" i="9"/>
  <c r="F59" i="9"/>
  <c r="D61" i="9"/>
  <c r="F60" i="9"/>
  <c r="D62" i="9"/>
  <c r="F61" i="9"/>
  <c r="D63" i="9"/>
  <c r="F62" i="9"/>
  <c r="D64" i="9"/>
  <c r="F63" i="9"/>
  <c r="D65" i="9"/>
  <c r="F64" i="9"/>
  <c r="D66" i="9"/>
  <c r="F65" i="9"/>
  <c r="D67" i="9"/>
  <c r="F66" i="9"/>
  <c r="D68" i="9"/>
  <c r="F67" i="9"/>
  <c r="D69" i="9"/>
  <c r="F68" i="9"/>
  <c r="D70" i="9"/>
  <c r="F69" i="9"/>
  <c r="D71" i="9"/>
  <c r="F70" i="9"/>
  <c r="D72" i="9"/>
  <c r="F71" i="9"/>
  <c r="D73" i="9"/>
  <c r="F72" i="9"/>
  <c r="D74" i="9"/>
  <c r="F73" i="9"/>
  <c r="D75" i="9"/>
  <c r="F74" i="9"/>
  <c r="D76" i="9"/>
  <c r="F75" i="9"/>
  <c r="D77" i="9"/>
  <c r="F76" i="9"/>
  <c r="D78" i="9"/>
  <c r="F77" i="9"/>
  <c r="D79" i="9"/>
  <c r="F78" i="9"/>
  <c r="D80" i="9"/>
  <c r="F79" i="9"/>
  <c r="D81" i="9"/>
  <c r="F80" i="9"/>
  <c r="D82" i="9"/>
  <c r="F81" i="9"/>
  <c r="D83" i="9"/>
  <c r="F82" i="9"/>
  <c r="D84" i="9"/>
  <c r="F83" i="9"/>
  <c r="D85" i="9"/>
  <c r="F84" i="9"/>
  <c r="D86" i="9"/>
  <c r="F85" i="9"/>
  <c r="D87" i="9"/>
  <c r="F86" i="9"/>
  <c r="D88" i="9"/>
  <c r="F87" i="9"/>
  <c r="D89" i="9"/>
  <c r="F88" i="9"/>
  <c r="D90" i="9"/>
  <c r="F89" i="9"/>
  <c r="D91" i="9"/>
  <c r="F90" i="9"/>
  <c r="D92" i="9"/>
  <c r="F91" i="9"/>
  <c r="D93" i="9"/>
  <c r="F92" i="9"/>
  <c r="D94" i="9"/>
  <c r="F93" i="9"/>
  <c r="D95" i="9"/>
  <c r="F94" i="9"/>
  <c r="D96" i="9"/>
  <c r="F95" i="9"/>
  <c r="D97" i="9"/>
  <c r="F96" i="9"/>
  <c r="D98" i="9"/>
  <c r="F97" i="9"/>
  <c r="D99" i="9"/>
  <c r="F98" i="9"/>
  <c r="D100" i="9"/>
  <c r="F99" i="9"/>
  <c r="D101" i="9"/>
  <c r="F100" i="9"/>
  <c r="D102" i="9"/>
  <c r="F101" i="9"/>
  <c r="D103" i="9"/>
  <c r="F102" i="9"/>
  <c r="D104" i="9"/>
  <c r="F103" i="9"/>
  <c r="D105" i="9"/>
  <c r="F104" i="9"/>
  <c r="D106" i="9"/>
  <c r="F105" i="9"/>
  <c r="D107" i="9"/>
  <c r="F106" i="9"/>
  <c r="D108" i="9"/>
  <c r="F107" i="9"/>
  <c r="D109" i="9"/>
  <c r="F108" i="9"/>
  <c r="D110" i="9"/>
  <c r="F109" i="9"/>
  <c r="D111" i="9"/>
  <c r="F110" i="9"/>
  <c r="D112" i="9"/>
  <c r="F111" i="9"/>
  <c r="D113" i="9"/>
  <c r="F112" i="9"/>
  <c r="D114" i="9"/>
  <c r="F113" i="9"/>
  <c r="D115" i="9"/>
  <c r="F114" i="9"/>
  <c r="D116" i="9"/>
  <c r="F115" i="9"/>
  <c r="D117" i="9"/>
  <c r="F116" i="9"/>
  <c r="D118" i="9"/>
  <c r="F117" i="9"/>
  <c r="D119" i="9"/>
  <c r="F118" i="9"/>
  <c r="D120" i="9"/>
  <c r="F119" i="9"/>
  <c r="D121" i="9"/>
  <c r="F120" i="9"/>
  <c r="D122" i="9"/>
  <c r="F121" i="9"/>
  <c r="D123" i="9"/>
  <c r="F122" i="9"/>
  <c r="D124" i="9"/>
  <c r="F123" i="9"/>
  <c r="D125" i="9"/>
  <c r="F124" i="9"/>
  <c r="D126" i="9"/>
  <c r="F125" i="9"/>
  <c r="D127" i="9"/>
  <c r="F126" i="9"/>
  <c r="D128" i="9"/>
  <c r="F127" i="9"/>
  <c r="D129" i="9"/>
  <c r="F128" i="9"/>
  <c r="D130" i="9"/>
  <c r="F129" i="9"/>
  <c r="D131" i="9"/>
  <c r="F130" i="9"/>
  <c r="D132" i="9"/>
  <c r="F131" i="9"/>
  <c r="D133" i="9"/>
  <c r="F132" i="9"/>
  <c r="D134" i="9"/>
  <c r="F133" i="9"/>
  <c r="D135" i="9"/>
  <c r="F134" i="9"/>
  <c r="D136" i="9"/>
  <c r="F135" i="9"/>
  <c r="D137" i="9"/>
  <c r="F136" i="9"/>
  <c r="D138" i="9"/>
  <c r="F137" i="9"/>
  <c r="D139" i="9"/>
  <c r="F138" i="9"/>
  <c r="D140" i="9"/>
  <c r="F139" i="9"/>
  <c r="D141" i="9"/>
  <c r="F140" i="9"/>
  <c r="D142" i="9"/>
  <c r="F141" i="9"/>
  <c r="D143" i="9"/>
  <c r="F142" i="9"/>
  <c r="D144" i="9"/>
  <c r="F143" i="9"/>
  <c r="D145" i="9"/>
  <c r="F144" i="9"/>
  <c r="D146" i="9"/>
  <c r="F145" i="9"/>
  <c r="D147" i="9"/>
  <c r="F146" i="9"/>
  <c r="D148" i="9"/>
  <c r="F147" i="9"/>
  <c r="D149" i="9"/>
  <c r="F148" i="9"/>
  <c r="D150" i="9"/>
  <c r="F149" i="9"/>
  <c r="D151" i="9"/>
  <c r="F150" i="9"/>
  <c r="D152" i="9"/>
  <c r="F151" i="9"/>
  <c r="D153" i="9"/>
  <c r="F152" i="9"/>
  <c r="D154" i="9"/>
  <c r="F153" i="9"/>
  <c r="D155" i="9"/>
  <c r="F154" i="9"/>
  <c r="D156" i="9"/>
  <c r="F155" i="9"/>
  <c r="D157" i="9"/>
  <c r="F156" i="9"/>
  <c r="D158" i="9"/>
  <c r="F157" i="9"/>
  <c r="D159" i="9"/>
  <c r="F158" i="9"/>
  <c r="D160" i="9"/>
  <c r="F159" i="9"/>
  <c r="D161" i="9"/>
  <c r="F160" i="9"/>
  <c r="D162" i="9"/>
  <c r="F161" i="9"/>
  <c r="D163" i="9"/>
  <c r="F162" i="9"/>
  <c r="D164" i="9"/>
  <c r="F163" i="9"/>
  <c r="D165" i="9"/>
  <c r="F164" i="9"/>
  <c r="D166" i="9"/>
  <c r="F165" i="9"/>
  <c r="D167" i="9"/>
  <c r="F166" i="9"/>
  <c r="D168" i="9"/>
  <c r="F167" i="9"/>
  <c r="D169" i="9"/>
  <c r="F168" i="9"/>
  <c r="D170" i="9"/>
  <c r="F169" i="9"/>
  <c r="D171" i="9"/>
  <c r="F170" i="9"/>
  <c r="D172" i="9"/>
  <c r="F171" i="9"/>
  <c r="D173" i="9"/>
  <c r="F172" i="9"/>
  <c r="D174" i="9"/>
  <c r="F173" i="9"/>
  <c r="D175" i="9"/>
  <c r="F174" i="9"/>
  <c r="D176" i="9"/>
  <c r="F175" i="9"/>
  <c r="D177" i="9"/>
  <c r="F176" i="9"/>
  <c r="D178" i="9"/>
  <c r="F177" i="9"/>
  <c r="D179" i="9"/>
  <c r="F178" i="9"/>
  <c r="D180" i="9"/>
  <c r="F179" i="9"/>
  <c r="D181" i="9"/>
  <c r="F180" i="9"/>
  <c r="D182" i="9"/>
  <c r="F181" i="9"/>
  <c r="D183" i="9"/>
  <c r="F182" i="9"/>
  <c r="D184" i="9"/>
  <c r="F183" i="9"/>
  <c r="D185" i="9"/>
  <c r="F184" i="9"/>
  <c r="D186" i="9"/>
  <c r="F185" i="9"/>
  <c r="D187" i="9"/>
  <c r="F186" i="9"/>
  <c r="D188" i="9"/>
  <c r="F187" i="9"/>
  <c r="D189" i="9"/>
  <c r="F188" i="9"/>
  <c r="D190" i="9"/>
  <c r="F189" i="9"/>
  <c r="D191" i="9"/>
  <c r="F190" i="9"/>
  <c r="D192" i="9"/>
  <c r="F191" i="9"/>
  <c r="D193" i="9"/>
  <c r="F192" i="9"/>
  <c r="D194" i="9"/>
  <c r="F193" i="9"/>
  <c r="D195" i="9"/>
  <c r="F194" i="9"/>
  <c r="D196" i="9"/>
  <c r="F195" i="9"/>
  <c r="D197" i="9"/>
  <c r="F196" i="9"/>
  <c r="D198" i="9"/>
  <c r="F197" i="9"/>
  <c r="D199" i="9"/>
  <c r="F198" i="9"/>
  <c r="D200" i="9"/>
  <c r="F199" i="9"/>
  <c r="D201" i="9"/>
  <c r="F200" i="9"/>
  <c r="D202" i="9"/>
  <c r="F201" i="9"/>
  <c r="D203" i="9"/>
  <c r="F202" i="9"/>
  <c r="D204" i="9"/>
  <c r="F203" i="9"/>
  <c r="D205" i="9"/>
  <c r="F204" i="9"/>
  <c r="D206" i="9"/>
  <c r="F205" i="9"/>
  <c r="D207" i="9"/>
  <c r="F206" i="9"/>
  <c r="D208" i="9"/>
  <c r="F207" i="9"/>
  <c r="D209" i="9"/>
  <c r="F208" i="9"/>
  <c r="D210" i="9"/>
  <c r="F209" i="9"/>
  <c r="D211" i="9"/>
  <c r="F210" i="9"/>
  <c r="D212" i="9"/>
  <c r="F211" i="9"/>
  <c r="D213" i="9"/>
  <c r="F212" i="9"/>
  <c r="D214" i="9"/>
  <c r="F213" i="9"/>
  <c r="D215" i="9"/>
  <c r="F214" i="9"/>
  <c r="D216" i="9"/>
  <c r="F215" i="9"/>
  <c r="D217" i="9"/>
  <c r="F216" i="9"/>
  <c r="D218" i="9"/>
  <c r="F217" i="9"/>
  <c r="D219" i="9"/>
  <c r="F218" i="9"/>
  <c r="D220" i="9"/>
  <c r="F219" i="9"/>
  <c r="D221" i="9"/>
  <c r="F220" i="9"/>
  <c r="D222" i="9"/>
  <c r="F221" i="9"/>
  <c r="D223" i="9"/>
  <c r="F222" i="9"/>
  <c r="D224" i="9"/>
  <c r="F223" i="9"/>
  <c r="D225" i="9"/>
  <c r="F224" i="9"/>
  <c r="D226" i="9"/>
  <c r="F225" i="9"/>
  <c r="D227" i="9"/>
  <c r="F226" i="9"/>
  <c r="D228" i="9"/>
  <c r="F227" i="9"/>
  <c r="D229" i="9"/>
  <c r="F228" i="9"/>
  <c r="D230" i="9"/>
  <c r="F229" i="9"/>
  <c r="D231" i="9"/>
  <c r="F230" i="9"/>
  <c r="D232" i="9"/>
  <c r="F231" i="9"/>
  <c r="D233" i="9"/>
  <c r="F232" i="9"/>
  <c r="D234" i="9"/>
  <c r="F233" i="9"/>
  <c r="D235" i="9"/>
  <c r="F234" i="9"/>
  <c r="D236" i="9"/>
  <c r="F235" i="9"/>
  <c r="D237" i="9"/>
  <c r="F236" i="9"/>
  <c r="D238" i="9"/>
  <c r="F237" i="9"/>
  <c r="D239" i="9"/>
  <c r="F238" i="9"/>
  <c r="D240" i="9"/>
  <c r="F239" i="9"/>
  <c r="D241" i="9"/>
  <c r="F240" i="9"/>
  <c r="D242" i="9"/>
  <c r="F241" i="9"/>
  <c r="D243" i="9"/>
  <c r="F242" i="9"/>
  <c r="D244" i="9"/>
  <c r="F243" i="9"/>
  <c r="D245" i="9"/>
  <c r="F244" i="9"/>
  <c r="D246" i="9"/>
  <c r="F245" i="9"/>
  <c r="D247" i="9"/>
  <c r="F246" i="9"/>
  <c r="D248" i="9"/>
  <c r="F247" i="9"/>
  <c r="D249" i="9"/>
  <c r="F248" i="9"/>
  <c r="D250" i="9"/>
  <c r="F249" i="9"/>
  <c r="D251" i="9"/>
  <c r="F250" i="9"/>
  <c r="D252" i="9"/>
  <c r="F251" i="9"/>
  <c r="D253" i="9"/>
  <c r="F252" i="9"/>
  <c r="D254" i="9"/>
  <c r="F253" i="9"/>
  <c r="D255" i="9"/>
  <c r="F254" i="9"/>
  <c r="D256" i="9"/>
  <c r="F255" i="9"/>
  <c r="D257" i="9"/>
  <c r="F256" i="9"/>
  <c r="D258" i="9"/>
  <c r="F257" i="9"/>
  <c r="D259" i="9"/>
  <c r="F258" i="9"/>
  <c r="D260" i="9"/>
  <c r="F259" i="9"/>
  <c r="D261" i="9"/>
  <c r="F260" i="9"/>
  <c r="D262" i="9"/>
  <c r="F261" i="9"/>
  <c r="D263" i="9"/>
  <c r="F262" i="9"/>
  <c r="D264" i="9"/>
  <c r="F263" i="9"/>
  <c r="D265" i="9"/>
  <c r="F264" i="9"/>
  <c r="D266" i="9"/>
  <c r="F265" i="9"/>
  <c r="D267" i="9"/>
  <c r="F266" i="9"/>
  <c r="D268" i="9"/>
  <c r="F267" i="9"/>
  <c r="D269" i="9"/>
  <c r="F268" i="9"/>
  <c r="D270" i="9"/>
  <c r="F269" i="9"/>
  <c r="D271" i="9"/>
  <c r="F270" i="9"/>
  <c r="F12" i="9"/>
  <c r="C4" i="9"/>
  <c r="D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H266" i="9"/>
  <c r="K266" i="9"/>
  <c r="H267" i="9"/>
  <c r="K267" i="9"/>
  <c r="H268" i="9"/>
  <c r="K268" i="9"/>
  <c r="H269" i="9"/>
  <c r="K269" i="9"/>
  <c r="H270" i="9"/>
  <c r="K270" i="9"/>
  <c r="D5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11" i="9"/>
  <c r="C2" i="9"/>
  <c r="C3" i="9"/>
  <c r="DC15" i="9"/>
  <c r="DC16" i="9"/>
  <c r="DC17" i="9"/>
  <c r="DC18" i="9"/>
  <c r="DC19" i="9"/>
  <c r="DC20" i="9"/>
  <c r="DC21" i="9"/>
  <c r="DC22" i="9"/>
  <c r="DC23" i="9"/>
  <c r="DC24" i="9"/>
  <c r="DC25" i="9"/>
  <c r="DC26" i="9"/>
  <c r="DC27" i="9"/>
  <c r="DC28" i="9"/>
  <c r="DC29" i="9"/>
  <c r="DC30" i="9"/>
  <c r="DC31" i="9"/>
  <c r="DC32" i="9"/>
  <c r="DC33" i="9"/>
  <c r="DC34" i="9"/>
  <c r="DC35" i="9"/>
  <c r="DC36" i="9"/>
  <c r="DC37" i="9"/>
  <c r="DC38" i="9"/>
  <c r="DC39" i="9"/>
  <c r="DC40" i="9"/>
  <c r="DC41" i="9"/>
  <c r="DC42" i="9"/>
  <c r="DC43" i="9"/>
  <c r="DC44" i="9"/>
  <c r="DC45" i="9"/>
  <c r="DC46" i="9"/>
  <c r="DC47" i="9"/>
  <c r="DC48" i="9"/>
  <c r="DC49" i="9"/>
  <c r="DC50" i="9"/>
  <c r="DC51" i="9"/>
  <c r="DC52" i="9"/>
  <c r="DC53" i="9"/>
  <c r="DC54" i="9"/>
  <c r="DC55" i="9"/>
  <c r="DC56" i="9"/>
  <c r="DC57" i="9"/>
  <c r="DC58" i="9"/>
  <c r="DC59" i="9"/>
  <c r="DC60" i="9"/>
  <c r="DC61" i="9"/>
  <c r="DC62" i="9"/>
  <c r="DC63" i="9"/>
  <c r="DC64" i="9"/>
  <c r="DC65" i="9"/>
  <c r="DC66" i="9"/>
  <c r="DC67" i="9"/>
  <c r="DC68" i="9"/>
  <c r="DC69" i="9"/>
  <c r="DC70" i="9"/>
  <c r="DC71" i="9"/>
  <c r="DC72" i="9"/>
  <c r="DC73" i="9"/>
  <c r="DC74" i="9"/>
  <c r="DC75" i="9"/>
  <c r="DC76" i="9"/>
  <c r="DC77" i="9"/>
  <c r="DC78" i="9"/>
  <c r="DC79" i="9"/>
  <c r="DC80" i="9"/>
  <c r="DC81" i="9"/>
  <c r="DC82" i="9"/>
  <c r="DC83" i="9"/>
  <c r="DC84" i="9"/>
  <c r="DC85" i="9"/>
  <c r="DC86" i="9"/>
  <c r="DC87" i="9"/>
  <c r="DC88" i="9"/>
  <c r="DC89" i="9"/>
  <c r="DC90" i="9"/>
  <c r="DC91" i="9"/>
  <c r="DC92" i="9"/>
  <c r="DC93" i="9"/>
  <c r="DC94" i="9"/>
  <c r="DC95" i="9"/>
  <c r="DC96" i="9"/>
  <c r="DC97" i="9"/>
  <c r="DC98" i="9"/>
  <c r="DC99" i="9"/>
  <c r="DC100" i="9"/>
  <c r="DC101" i="9"/>
  <c r="DC102" i="9"/>
  <c r="DC103" i="9"/>
  <c r="DC104" i="9"/>
  <c r="DC105" i="9"/>
  <c r="DC106" i="9"/>
  <c r="DC107" i="9"/>
  <c r="DC108" i="9"/>
  <c r="DC109" i="9"/>
  <c r="DC110" i="9"/>
  <c r="DC111" i="9"/>
  <c r="DC112" i="9"/>
  <c r="DC113" i="9"/>
  <c r="DC114" i="9"/>
  <c r="DC115" i="9"/>
  <c r="DC116" i="9"/>
  <c r="DC117" i="9"/>
  <c r="DC118" i="9"/>
  <c r="DC119" i="9"/>
  <c r="DC120" i="9"/>
  <c r="DC121" i="9"/>
  <c r="DC122" i="9"/>
  <c r="DC123" i="9"/>
  <c r="DC124" i="9"/>
  <c r="DC125" i="9"/>
  <c r="DC126" i="9"/>
  <c r="DC127" i="9"/>
  <c r="DC128" i="9"/>
  <c r="DC129" i="9"/>
  <c r="DC130" i="9"/>
  <c r="DC131" i="9"/>
  <c r="DC132" i="9"/>
  <c r="DC133" i="9"/>
  <c r="DC134" i="9"/>
  <c r="DC135" i="9"/>
  <c r="DC136" i="9"/>
  <c r="DC137" i="9"/>
  <c r="DC138" i="9"/>
  <c r="DC139" i="9"/>
  <c r="DC140" i="9"/>
  <c r="DC141" i="9"/>
  <c r="DC142" i="9"/>
  <c r="DC143" i="9"/>
  <c r="DC144" i="9"/>
  <c r="DC145" i="9"/>
  <c r="DC146" i="9"/>
  <c r="DC147" i="9"/>
  <c r="DC148" i="9"/>
  <c r="DC149" i="9"/>
  <c r="DC150" i="9"/>
  <c r="DC151" i="9"/>
  <c r="DC152" i="9"/>
  <c r="DC153" i="9"/>
  <c r="DC154" i="9"/>
  <c r="DC155" i="9"/>
  <c r="DC156" i="9"/>
  <c r="DC157" i="9"/>
  <c r="DC158" i="9"/>
  <c r="DC159" i="9"/>
  <c r="DC160" i="9"/>
  <c r="DC161" i="9"/>
  <c r="DC162" i="9"/>
  <c r="DC163" i="9"/>
  <c r="DC164" i="9"/>
  <c r="DC165" i="9"/>
  <c r="DC166" i="9"/>
  <c r="DC167" i="9"/>
  <c r="DC168" i="9"/>
  <c r="DC169" i="9"/>
  <c r="DC170" i="9"/>
  <c r="DC171" i="9"/>
  <c r="DC172" i="9"/>
  <c r="DC173" i="9"/>
  <c r="DC174" i="9"/>
  <c r="DC175" i="9"/>
  <c r="DC176" i="9"/>
  <c r="DC177" i="9"/>
  <c r="DC178" i="9"/>
  <c r="DC179" i="9"/>
  <c r="DC180" i="9"/>
  <c r="DC181" i="9"/>
  <c r="DC182" i="9"/>
  <c r="DC183" i="9"/>
  <c r="DC184" i="9"/>
  <c r="DC185" i="9"/>
  <c r="DC186" i="9"/>
  <c r="DC187" i="9"/>
  <c r="DC188" i="9"/>
  <c r="DC189" i="9"/>
  <c r="DC190" i="9"/>
  <c r="DC191" i="9"/>
  <c r="DC192" i="9"/>
  <c r="DC193" i="9"/>
  <c r="DC194" i="9"/>
  <c r="DC195" i="9"/>
  <c r="DC196" i="9"/>
  <c r="DC197" i="9"/>
  <c r="DC198" i="9"/>
  <c r="DC199" i="9"/>
  <c r="DC200" i="9"/>
  <c r="DC201" i="9"/>
  <c r="DC202" i="9"/>
  <c r="DC203" i="9"/>
  <c r="DC204" i="9"/>
  <c r="DC205" i="9"/>
  <c r="DC206" i="9"/>
  <c r="DC207" i="9"/>
  <c r="DC208" i="9"/>
  <c r="DC209" i="9"/>
  <c r="DC210" i="9"/>
  <c r="DC211" i="9"/>
  <c r="DC212" i="9"/>
  <c r="DC213" i="9"/>
  <c r="DC214" i="9"/>
  <c r="DC215" i="9"/>
  <c r="DC216" i="9"/>
  <c r="DC217" i="9"/>
  <c r="DC218" i="9"/>
  <c r="DC219" i="9"/>
  <c r="DC220" i="9"/>
  <c r="DC221" i="9"/>
  <c r="DC222" i="9"/>
  <c r="DC223" i="9"/>
  <c r="DC224" i="9"/>
  <c r="DC225" i="9"/>
  <c r="DC226" i="9"/>
  <c r="DC227" i="9"/>
  <c r="DC228" i="9"/>
  <c r="DC229" i="9"/>
  <c r="DC230" i="9"/>
  <c r="DC231" i="9"/>
  <c r="DC232" i="9"/>
  <c r="DC233" i="9"/>
  <c r="DC234" i="9"/>
  <c r="DC235" i="9"/>
  <c r="DC236" i="9"/>
  <c r="DC237" i="9"/>
  <c r="DC238" i="9"/>
  <c r="DC239" i="9"/>
  <c r="DC240" i="9"/>
  <c r="DC241" i="9"/>
  <c r="DC242" i="9"/>
  <c r="DC243" i="9"/>
  <c r="DC244" i="9"/>
  <c r="DC245" i="9"/>
  <c r="DC246" i="9"/>
  <c r="DC247" i="9"/>
  <c r="DC248" i="9"/>
  <c r="DC249" i="9"/>
  <c r="DC250" i="9"/>
  <c r="DC251" i="9"/>
  <c r="DC252" i="9"/>
  <c r="DC253" i="9"/>
  <c r="DC254" i="9"/>
  <c r="DC255" i="9"/>
  <c r="DC256" i="9"/>
  <c r="DC257" i="9"/>
  <c r="DC258" i="9"/>
  <c r="DC259" i="9"/>
  <c r="DC260" i="9"/>
  <c r="DC261" i="9"/>
  <c r="DC262" i="9"/>
  <c r="DC263" i="9"/>
  <c r="DC264" i="9"/>
  <c r="DC265" i="9"/>
  <c r="DC266" i="9"/>
  <c r="DC267" i="9"/>
  <c r="DC268" i="9"/>
  <c r="DC269" i="9"/>
  <c r="DC270" i="9"/>
  <c r="CX15" i="9"/>
  <c r="CW15" i="9"/>
  <c r="CR15" i="9"/>
  <c r="CR16" i="9"/>
  <c r="CR17" i="9"/>
  <c r="CR18" i="9"/>
  <c r="CR19" i="9"/>
  <c r="CR20" i="9"/>
  <c r="CR21" i="9"/>
  <c r="CR22" i="9"/>
  <c r="CR23" i="9"/>
  <c r="CR24" i="9"/>
  <c r="CR25" i="9"/>
  <c r="CR26" i="9"/>
  <c r="CR27" i="9"/>
  <c r="CR28" i="9"/>
  <c r="CR29" i="9"/>
  <c r="CR30" i="9"/>
  <c r="CR31" i="9"/>
  <c r="CR32" i="9"/>
  <c r="CR33" i="9"/>
  <c r="CR34" i="9"/>
  <c r="CR35" i="9"/>
  <c r="CR36" i="9"/>
  <c r="CR37" i="9"/>
  <c r="CR38" i="9"/>
  <c r="CR39" i="9"/>
  <c r="CR40" i="9"/>
  <c r="CR41" i="9"/>
  <c r="CR42" i="9"/>
  <c r="CR43" i="9"/>
  <c r="CR44" i="9"/>
  <c r="CR45" i="9"/>
  <c r="CR46" i="9"/>
  <c r="CR47" i="9"/>
  <c r="CR48" i="9"/>
  <c r="CR49" i="9"/>
  <c r="CR50" i="9"/>
  <c r="CR51" i="9"/>
  <c r="CR52" i="9"/>
  <c r="CR53" i="9"/>
  <c r="CR54" i="9"/>
  <c r="CR55" i="9"/>
  <c r="CR56" i="9"/>
  <c r="CR57" i="9"/>
  <c r="CR58" i="9"/>
  <c r="CR59" i="9"/>
  <c r="CR60" i="9"/>
  <c r="CR61" i="9"/>
  <c r="CR62" i="9"/>
  <c r="CR63" i="9"/>
  <c r="CR64" i="9"/>
  <c r="CR65" i="9"/>
  <c r="CR66" i="9"/>
  <c r="CR67" i="9"/>
  <c r="CR68" i="9"/>
  <c r="CR69" i="9"/>
  <c r="CR70" i="9"/>
  <c r="CR71" i="9"/>
  <c r="CR72" i="9"/>
  <c r="CR73" i="9"/>
  <c r="CR74" i="9"/>
  <c r="CR75" i="9"/>
  <c r="CR76" i="9"/>
  <c r="CR77" i="9"/>
  <c r="CR78" i="9"/>
  <c r="CR79" i="9"/>
  <c r="CR80" i="9"/>
  <c r="CR81" i="9"/>
  <c r="CR82" i="9"/>
  <c r="CR83" i="9"/>
  <c r="CR84" i="9"/>
  <c r="CR85" i="9"/>
  <c r="CR86" i="9"/>
  <c r="CR87" i="9"/>
  <c r="CR88" i="9"/>
  <c r="CR89" i="9"/>
  <c r="CR90" i="9"/>
  <c r="CR91" i="9"/>
  <c r="CR92" i="9"/>
  <c r="CR93" i="9"/>
  <c r="CR94" i="9"/>
  <c r="CR95" i="9"/>
  <c r="CR96" i="9"/>
  <c r="CR97" i="9"/>
  <c r="CR98" i="9"/>
  <c r="CR99" i="9"/>
  <c r="CR100" i="9"/>
  <c r="CR101" i="9"/>
  <c r="CR102" i="9"/>
  <c r="CR103" i="9"/>
  <c r="CR104" i="9"/>
  <c r="CR105" i="9"/>
  <c r="CR106" i="9"/>
  <c r="CR107" i="9"/>
  <c r="CR108" i="9"/>
  <c r="CR109" i="9"/>
  <c r="CR110" i="9"/>
  <c r="CR111" i="9"/>
  <c r="CR112" i="9"/>
  <c r="CR113" i="9"/>
  <c r="CR114" i="9"/>
  <c r="CR115" i="9"/>
  <c r="CR116" i="9"/>
  <c r="CR117" i="9"/>
  <c r="CR118" i="9"/>
  <c r="CR119" i="9"/>
  <c r="CR120" i="9"/>
  <c r="CR121" i="9"/>
  <c r="CR122" i="9"/>
  <c r="CR123" i="9"/>
  <c r="CR124" i="9"/>
  <c r="CR125" i="9"/>
  <c r="CR126" i="9"/>
  <c r="CR127" i="9"/>
  <c r="CR128" i="9"/>
  <c r="CR129" i="9"/>
  <c r="CR130" i="9"/>
  <c r="CR131" i="9"/>
  <c r="CR132" i="9"/>
  <c r="CR133" i="9"/>
  <c r="CR134" i="9"/>
  <c r="CR135" i="9"/>
  <c r="CR136" i="9"/>
  <c r="CR137" i="9"/>
  <c r="CR138" i="9"/>
  <c r="CR139" i="9"/>
  <c r="CR140" i="9"/>
  <c r="CR141" i="9"/>
  <c r="CR142" i="9"/>
  <c r="CR143" i="9"/>
  <c r="CR144" i="9"/>
  <c r="CR145" i="9"/>
  <c r="CR146" i="9"/>
  <c r="CR147" i="9"/>
  <c r="CR148" i="9"/>
  <c r="CR149" i="9"/>
  <c r="CR150" i="9"/>
  <c r="CR151" i="9"/>
  <c r="CR152" i="9"/>
  <c r="CR153" i="9"/>
  <c r="CR154" i="9"/>
  <c r="CR155" i="9"/>
  <c r="CR156" i="9"/>
  <c r="CR157" i="9"/>
  <c r="CR158" i="9"/>
  <c r="CR159" i="9"/>
  <c r="CR160" i="9"/>
  <c r="CR161" i="9"/>
  <c r="CR162" i="9"/>
  <c r="CR163" i="9"/>
  <c r="CR164" i="9"/>
  <c r="CR165" i="9"/>
  <c r="CR166" i="9"/>
  <c r="CR167" i="9"/>
  <c r="CR168" i="9"/>
  <c r="CR169" i="9"/>
  <c r="CR170" i="9"/>
  <c r="CR171" i="9"/>
  <c r="CR172" i="9"/>
  <c r="CR173" i="9"/>
  <c r="CR174" i="9"/>
  <c r="CR175" i="9"/>
  <c r="CR176" i="9"/>
  <c r="CR177" i="9"/>
  <c r="CR178" i="9"/>
  <c r="CR179" i="9"/>
  <c r="CR180" i="9"/>
  <c r="CR181" i="9"/>
  <c r="CR182" i="9"/>
  <c r="CR183" i="9"/>
  <c r="CR184" i="9"/>
  <c r="CR185" i="9"/>
  <c r="CR186" i="9"/>
  <c r="CR187" i="9"/>
  <c r="CR188" i="9"/>
  <c r="CR189" i="9"/>
  <c r="CR190" i="9"/>
  <c r="CR191" i="9"/>
  <c r="CR192" i="9"/>
  <c r="CR193" i="9"/>
  <c r="CR194" i="9"/>
  <c r="CR195" i="9"/>
  <c r="CR196" i="9"/>
  <c r="CR197" i="9"/>
  <c r="CR198" i="9"/>
  <c r="CR199" i="9"/>
  <c r="CR200" i="9"/>
  <c r="CR201" i="9"/>
  <c r="CR202" i="9"/>
  <c r="CR203" i="9"/>
  <c r="CR204" i="9"/>
  <c r="CR205" i="9"/>
  <c r="CR206" i="9"/>
  <c r="CR207" i="9"/>
  <c r="CR208" i="9"/>
  <c r="CR209" i="9"/>
  <c r="CR210" i="9"/>
  <c r="CR211" i="9"/>
  <c r="CR212" i="9"/>
  <c r="CR213" i="9"/>
  <c r="CR214" i="9"/>
  <c r="CR215" i="9"/>
  <c r="CR216" i="9"/>
  <c r="CR217" i="9"/>
  <c r="CR218" i="9"/>
  <c r="CR219" i="9"/>
  <c r="CR220" i="9"/>
  <c r="CR221" i="9"/>
  <c r="CR222" i="9"/>
  <c r="CR223" i="9"/>
  <c r="CR224" i="9"/>
  <c r="CR225" i="9"/>
  <c r="CR226" i="9"/>
  <c r="CR227" i="9"/>
  <c r="CR228" i="9"/>
  <c r="CR229" i="9"/>
  <c r="CR230" i="9"/>
  <c r="CR231" i="9"/>
  <c r="CR232" i="9"/>
  <c r="CR233" i="9"/>
  <c r="CR234" i="9"/>
  <c r="CR235" i="9"/>
  <c r="CR236" i="9"/>
  <c r="CR237" i="9"/>
  <c r="CR238" i="9"/>
  <c r="CR239" i="9"/>
  <c r="CR240" i="9"/>
  <c r="CR241" i="9"/>
  <c r="CR242" i="9"/>
  <c r="CR243" i="9"/>
  <c r="CR244" i="9"/>
  <c r="CR245" i="9"/>
  <c r="CR246" i="9"/>
  <c r="CR247" i="9"/>
  <c r="CR248" i="9"/>
  <c r="CR249" i="9"/>
  <c r="CR250" i="9"/>
  <c r="CR251" i="9"/>
  <c r="CR252" i="9"/>
  <c r="CR253" i="9"/>
  <c r="CR254" i="9"/>
  <c r="CR255" i="9"/>
  <c r="CR256" i="9"/>
  <c r="CR257" i="9"/>
  <c r="CR258" i="9"/>
  <c r="CR259" i="9"/>
  <c r="CR260" i="9"/>
  <c r="CR261" i="9"/>
  <c r="CR262" i="9"/>
  <c r="CR263" i="9"/>
  <c r="CR264" i="9"/>
  <c r="CR265" i="9"/>
  <c r="CR266" i="9"/>
  <c r="CR267" i="9"/>
  <c r="CR268" i="9"/>
  <c r="CR269" i="9"/>
  <c r="CR270" i="9"/>
  <c r="CM15" i="9"/>
  <c r="CN15" i="9"/>
  <c r="CG15" i="9"/>
  <c r="CG16" i="9"/>
  <c r="CG17" i="9"/>
  <c r="CG18" i="9"/>
  <c r="CG19" i="9"/>
  <c r="CG20" i="9"/>
  <c r="CG21" i="9"/>
  <c r="CG22" i="9"/>
  <c r="CG23" i="9"/>
  <c r="CG24" i="9"/>
  <c r="CG25" i="9"/>
  <c r="CG26" i="9"/>
  <c r="CG27" i="9"/>
  <c r="CG28" i="9"/>
  <c r="CG29" i="9"/>
  <c r="CG30" i="9"/>
  <c r="CG31" i="9"/>
  <c r="CG32" i="9"/>
  <c r="CG33" i="9"/>
  <c r="CG34" i="9"/>
  <c r="CG35" i="9"/>
  <c r="CG36" i="9"/>
  <c r="CG37" i="9"/>
  <c r="CG38" i="9"/>
  <c r="CG39" i="9"/>
  <c r="CG40" i="9"/>
  <c r="CG41" i="9"/>
  <c r="CG42" i="9"/>
  <c r="CG43" i="9"/>
  <c r="CG44" i="9"/>
  <c r="CG45" i="9"/>
  <c r="CG46" i="9"/>
  <c r="CG47" i="9"/>
  <c r="CG48" i="9"/>
  <c r="CG49" i="9"/>
  <c r="CG50" i="9"/>
  <c r="CG51" i="9"/>
  <c r="CG52" i="9"/>
  <c r="CG53" i="9"/>
  <c r="CG54" i="9"/>
  <c r="CG55" i="9"/>
  <c r="CG56" i="9"/>
  <c r="CG57" i="9"/>
  <c r="CG58" i="9"/>
  <c r="CG59" i="9"/>
  <c r="CG60" i="9"/>
  <c r="CG61" i="9"/>
  <c r="CG62" i="9"/>
  <c r="CG63" i="9"/>
  <c r="CG64" i="9"/>
  <c r="CG65" i="9"/>
  <c r="CG66" i="9"/>
  <c r="CG67" i="9"/>
  <c r="CG68" i="9"/>
  <c r="CG69" i="9"/>
  <c r="CG70" i="9"/>
  <c r="CG71" i="9"/>
  <c r="CG72" i="9"/>
  <c r="CG73" i="9"/>
  <c r="CG74" i="9"/>
  <c r="CG75" i="9"/>
  <c r="CG76" i="9"/>
  <c r="CG77" i="9"/>
  <c r="CG78" i="9"/>
  <c r="CG79" i="9"/>
  <c r="CG80" i="9"/>
  <c r="CG81" i="9"/>
  <c r="CG82" i="9"/>
  <c r="CG83" i="9"/>
  <c r="CG84" i="9"/>
  <c r="CG85" i="9"/>
  <c r="CG86" i="9"/>
  <c r="CG87" i="9"/>
  <c r="CG88" i="9"/>
  <c r="CG89" i="9"/>
  <c r="CG90" i="9"/>
  <c r="CG91" i="9"/>
  <c r="CG92" i="9"/>
  <c r="CG93" i="9"/>
  <c r="CG94" i="9"/>
  <c r="CG95" i="9"/>
  <c r="CG96" i="9"/>
  <c r="CG97" i="9"/>
  <c r="CG98" i="9"/>
  <c r="CG99" i="9"/>
  <c r="CG100" i="9"/>
  <c r="CG101" i="9"/>
  <c r="CG102" i="9"/>
  <c r="CG103" i="9"/>
  <c r="CG104" i="9"/>
  <c r="CG105" i="9"/>
  <c r="CG106" i="9"/>
  <c r="CG107" i="9"/>
  <c r="CG108" i="9"/>
  <c r="CG109" i="9"/>
  <c r="CG110" i="9"/>
  <c r="CG111" i="9"/>
  <c r="CG112" i="9"/>
  <c r="CG113" i="9"/>
  <c r="CG114" i="9"/>
  <c r="CG115" i="9"/>
  <c r="CG116" i="9"/>
  <c r="CG117" i="9"/>
  <c r="CG118" i="9"/>
  <c r="CG119" i="9"/>
  <c r="CG120" i="9"/>
  <c r="CG121" i="9"/>
  <c r="CG122" i="9"/>
  <c r="CG123" i="9"/>
  <c r="CG124" i="9"/>
  <c r="CG125" i="9"/>
  <c r="CG126" i="9"/>
  <c r="CG127" i="9"/>
  <c r="CG128" i="9"/>
  <c r="CG129" i="9"/>
  <c r="CG130" i="9"/>
  <c r="CG131" i="9"/>
  <c r="CG132" i="9"/>
  <c r="CG133" i="9"/>
  <c r="CG134" i="9"/>
  <c r="CG135" i="9"/>
  <c r="CG136" i="9"/>
  <c r="CG137" i="9"/>
  <c r="CG138" i="9"/>
  <c r="CG139" i="9"/>
  <c r="CG140" i="9"/>
  <c r="CG141" i="9"/>
  <c r="CG142" i="9"/>
  <c r="CG143" i="9"/>
  <c r="CG144" i="9"/>
  <c r="CG145" i="9"/>
  <c r="CG146" i="9"/>
  <c r="CG147" i="9"/>
  <c r="CG148" i="9"/>
  <c r="CG149" i="9"/>
  <c r="CG150" i="9"/>
  <c r="CG151" i="9"/>
  <c r="CG152" i="9"/>
  <c r="CG153" i="9"/>
  <c r="CG154" i="9"/>
  <c r="CG155" i="9"/>
  <c r="CG156" i="9"/>
  <c r="CG157" i="9"/>
  <c r="CG158" i="9"/>
  <c r="CG159" i="9"/>
  <c r="CG160" i="9"/>
  <c r="CG161" i="9"/>
  <c r="CG162" i="9"/>
  <c r="CG163" i="9"/>
  <c r="CG164" i="9"/>
  <c r="CG165" i="9"/>
  <c r="CG166" i="9"/>
  <c r="CG167" i="9"/>
  <c r="CG168" i="9"/>
  <c r="CG169" i="9"/>
  <c r="CG170" i="9"/>
  <c r="CG171" i="9"/>
  <c r="CG172" i="9"/>
  <c r="CG173" i="9"/>
  <c r="CG174" i="9"/>
  <c r="CG175" i="9"/>
  <c r="CG176" i="9"/>
  <c r="CG177" i="9"/>
  <c r="CG178" i="9"/>
  <c r="CG179" i="9"/>
  <c r="CG180" i="9"/>
  <c r="CG181" i="9"/>
  <c r="CG182" i="9"/>
  <c r="CG183" i="9"/>
  <c r="CG184" i="9"/>
  <c r="CG185" i="9"/>
  <c r="CG186" i="9"/>
  <c r="CG187" i="9"/>
  <c r="CG188" i="9"/>
  <c r="CG189" i="9"/>
  <c r="CG190" i="9"/>
  <c r="CG191" i="9"/>
  <c r="CG192" i="9"/>
  <c r="CG193" i="9"/>
  <c r="CG194" i="9"/>
  <c r="CG195" i="9"/>
  <c r="CG196" i="9"/>
  <c r="CG197" i="9"/>
  <c r="CG198" i="9"/>
  <c r="CG199" i="9"/>
  <c r="CG200" i="9"/>
  <c r="CG201" i="9"/>
  <c r="CG202" i="9"/>
  <c r="CG203" i="9"/>
  <c r="CG204" i="9"/>
  <c r="CG205" i="9"/>
  <c r="CG206" i="9"/>
  <c r="CG207" i="9"/>
  <c r="CG208" i="9"/>
  <c r="CG209" i="9"/>
  <c r="CG210" i="9"/>
  <c r="CG211" i="9"/>
  <c r="CG212" i="9"/>
  <c r="CG213" i="9"/>
  <c r="CG214" i="9"/>
  <c r="CG215" i="9"/>
  <c r="CG216" i="9"/>
  <c r="CG217" i="9"/>
  <c r="CG218" i="9"/>
  <c r="CG219" i="9"/>
  <c r="CG220" i="9"/>
  <c r="CG221" i="9"/>
  <c r="CG222" i="9"/>
  <c r="CG223" i="9"/>
  <c r="CG224" i="9"/>
  <c r="CG225" i="9"/>
  <c r="CG226" i="9"/>
  <c r="CG227" i="9"/>
  <c r="CG228" i="9"/>
  <c r="CG229" i="9"/>
  <c r="CG230" i="9"/>
  <c r="CG231" i="9"/>
  <c r="CG232" i="9"/>
  <c r="CG233" i="9"/>
  <c r="CG234" i="9"/>
  <c r="CG235" i="9"/>
  <c r="CG236" i="9"/>
  <c r="CG237" i="9"/>
  <c r="CG238" i="9"/>
  <c r="CG239" i="9"/>
  <c r="CG240" i="9"/>
  <c r="CG241" i="9"/>
  <c r="CG242" i="9"/>
  <c r="CG243" i="9"/>
  <c r="CG244" i="9"/>
  <c r="CG245" i="9"/>
  <c r="CG246" i="9"/>
  <c r="CG247" i="9"/>
  <c r="CG248" i="9"/>
  <c r="CG249" i="9"/>
  <c r="CG250" i="9"/>
  <c r="CG251" i="9"/>
  <c r="CG252" i="9"/>
  <c r="CG253" i="9"/>
  <c r="CG254" i="9"/>
  <c r="CG255" i="9"/>
  <c r="CG256" i="9"/>
  <c r="CG257" i="9"/>
  <c r="CG258" i="9"/>
  <c r="CG259" i="9"/>
  <c r="CG260" i="9"/>
  <c r="CG261" i="9"/>
  <c r="CG262" i="9"/>
  <c r="CG263" i="9"/>
  <c r="CG264" i="9"/>
  <c r="CG265" i="9"/>
  <c r="CG266" i="9"/>
  <c r="CG267" i="9"/>
  <c r="CG268" i="9"/>
  <c r="CG269" i="9"/>
  <c r="CG270" i="9"/>
  <c r="CB15" i="9"/>
  <c r="CA15" i="9"/>
  <c r="BV15" i="9"/>
  <c r="BV16" i="9"/>
  <c r="BV17" i="9"/>
  <c r="BV18" i="9"/>
  <c r="BV19" i="9"/>
  <c r="BV20" i="9"/>
  <c r="BV21" i="9"/>
  <c r="BV22" i="9"/>
  <c r="BV23" i="9"/>
  <c r="BV24" i="9"/>
  <c r="BV25" i="9"/>
  <c r="BV26" i="9"/>
  <c r="BV27" i="9"/>
  <c r="BV28" i="9"/>
  <c r="BV29" i="9"/>
  <c r="BV30" i="9"/>
  <c r="BV31" i="9"/>
  <c r="BV32" i="9"/>
  <c r="BV33" i="9"/>
  <c r="BV34" i="9"/>
  <c r="BV35" i="9"/>
  <c r="BV36" i="9"/>
  <c r="BV37" i="9"/>
  <c r="BV38" i="9"/>
  <c r="BV39" i="9"/>
  <c r="BV40" i="9"/>
  <c r="BV41" i="9"/>
  <c r="BV42" i="9"/>
  <c r="BV43" i="9"/>
  <c r="BV44" i="9"/>
  <c r="BV45" i="9"/>
  <c r="BV46" i="9"/>
  <c r="BV47" i="9"/>
  <c r="BV48" i="9"/>
  <c r="BV49" i="9"/>
  <c r="BV50" i="9"/>
  <c r="BV51" i="9"/>
  <c r="BV52" i="9"/>
  <c r="BV53" i="9"/>
  <c r="BV54" i="9"/>
  <c r="BV55" i="9"/>
  <c r="BV56" i="9"/>
  <c r="BV57" i="9"/>
  <c r="BV58" i="9"/>
  <c r="BV59" i="9"/>
  <c r="BV60" i="9"/>
  <c r="BV61" i="9"/>
  <c r="BV62" i="9"/>
  <c r="BV63" i="9"/>
  <c r="BV64" i="9"/>
  <c r="BV65" i="9"/>
  <c r="BV66" i="9"/>
  <c r="BV67" i="9"/>
  <c r="BV68" i="9"/>
  <c r="BV69" i="9"/>
  <c r="BV70" i="9"/>
  <c r="BV71" i="9"/>
  <c r="BV72" i="9"/>
  <c r="BV73" i="9"/>
  <c r="BV74" i="9"/>
  <c r="BV75" i="9"/>
  <c r="BV76" i="9"/>
  <c r="BV77" i="9"/>
  <c r="BV78" i="9"/>
  <c r="BV79" i="9"/>
  <c r="BV80" i="9"/>
  <c r="BV81" i="9"/>
  <c r="BV82" i="9"/>
  <c r="BV83" i="9"/>
  <c r="BV84" i="9"/>
  <c r="BV85" i="9"/>
  <c r="BV86" i="9"/>
  <c r="BV87" i="9"/>
  <c r="BV88" i="9"/>
  <c r="BV89" i="9"/>
  <c r="BV90" i="9"/>
  <c r="BV91" i="9"/>
  <c r="BV92" i="9"/>
  <c r="BV93" i="9"/>
  <c r="BV94" i="9"/>
  <c r="BV95" i="9"/>
  <c r="BV96" i="9"/>
  <c r="BV97" i="9"/>
  <c r="BV98" i="9"/>
  <c r="BV99" i="9"/>
  <c r="BV100" i="9"/>
  <c r="BV101" i="9"/>
  <c r="BV102" i="9"/>
  <c r="BV103" i="9"/>
  <c r="BV104" i="9"/>
  <c r="BV105" i="9"/>
  <c r="BV106" i="9"/>
  <c r="BV107" i="9"/>
  <c r="BV108" i="9"/>
  <c r="BV109" i="9"/>
  <c r="BV110" i="9"/>
  <c r="BV111" i="9"/>
  <c r="BV112" i="9"/>
  <c r="BV113" i="9"/>
  <c r="BV114" i="9"/>
  <c r="BV115" i="9"/>
  <c r="BV116" i="9"/>
  <c r="BV117" i="9"/>
  <c r="BV118" i="9"/>
  <c r="BV119" i="9"/>
  <c r="BV120" i="9"/>
  <c r="BV121" i="9"/>
  <c r="BV122" i="9"/>
  <c r="BV123" i="9"/>
  <c r="BV124" i="9"/>
  <c r="BV125" i="9"/>
  <c r="BV126" i="9"/>
  <c r="BV127" i="9"/>
  <c r="BV128" i="9"/>
  <c r="BV129" i="9"/>
  <c r="BV130" i="9"/>
  <c r="BV131" i="9"/>
  <c r="BV132" i="9"/>
  <c r="BV133" i="9"/>
  <c r="BV134" i="9"/>
  <c r="BV135" i="9"/>
  <c r="BV136" i="9"/>
  <c r="BV137" i="9"/>
  <c r="BV138" i="9"/>
  <c r="BV139" i="9"/>
  <c r="BV140" i="9"/>
  <c r="BV141" i="9"/>
  <c r="BV142" i="9"/>
  <c r="BV143" i="9"/>
  <c r="BV144" i="9"/>
  <c r="BV145" i="9"/>
  <c r="BV146" i="9"/>
  <c r="BV147" i="9"/>
  <c r="BV148" i="9"/>
  <c r="BV149" i="9"/>
  <c r="BV150" i="9"/>
  <c r="BV151" i="9"/>
  <c r="BV152" i="9"/>
  <c r="BV153" i="9"/>
  <c r="BV154" i="9"/>
  <c r="BV155" i="9"/>
  <c r="BV156" i="9"/>
  <c r="BV157" i="9"/>
  <c r="BV158" i="9"/>
  <c r="BV159" i="9"/>
  <c r="BV160" i="9"/>
  <c r="BV161" i="9"/>
  <c r="BV162" i="9"/>
  <c r="BV163" i="9"/>
  <c r="BV164" i="9"/>
  <c r="BV165" i="9"/>
  <c r="BV166" i="9"/>
  <c r="BV167" i="9"/>
  <c r="BV168" i="9"/>
  <c r="BV169" i="9"/>
  <c r="BV170" i="9"/>
  <c r="BV171" i="9"/>
  <c r="BV172" i="9"/>
  <c r="BV173" i="9"/>
  <c r="BV174" i="9"/>
  <c r="BV175" i="9"/>
  <c r="BV176" i="9"/>
  <c r="BV177" i="9"/>
  <c r="BV178" i="9"/>
  <c r="BV179" i="9"/>
  <c r="BV180" i="9"/>
  <c r="BV181" i="9"/>
  <c r="BV182" i="9"/>
  <c r="BV183" i="9"/>
  <c r="BV184" i="9"/>
  <c r="BV185" i="9"/>
  <c r="BV186" i="9"/>
  <c r="BV187" i="9"/>
  <c r="BV188" i="9"/>
  <c r="BV189" i="9"/>
  <c r="BV190" i="9"/>
  <c r="BV191" i="9"/>
  <c r="BV192" i="9"/>
  <c r="BV193" i="9"/>
  <c r="BV194" i="9"/>
  <c r="BV195" i="9"/>
  <c r="BV196" i="9"/>
  <c r="BV197" i="9"/>
  <c r="BV198" i="9"/>
  <c r="BV199" i="9"/>
  <c r="BV200" i="9"/>
  <c r="BV201" i="9"/>
  <c r="BV202" i="9"/>
  <c r="BV203" i="9"/>
  <c r="BV204" i="9"/>
  <c r="BV205" i="9"/>
  <c r="BV206" i="9"/>
  <c r="BV207" i="9"/>
  <c r="BV208" i="9"/>
  <c r="BV209" i="9"/>
  <c r="BV210" i="9"/>
  <c r="BV211" i="9"/>
  <c r="BV212" i="9"/>
  <c r="BV213" i="9"/>
  <c r="BV214" i="9"/>
  <c r="BV215" i="9"/>
  <c r="BV216" i="9"/>
  <c r="BV217" i="9"/>
  <c r="BV218" i="9"/>
  <c r="BV219" i="9"/>
  <c r="BV220" i="9"/>
  <c r="BV221" i="9"/>
  <c r="BV222" i="9"/>
  <c r="BV223" i="9"/>
  <c r="BV224" i="9"/>
  <c r="BV225" i="9"/>
  <c r="BV226" i="9"/>
  <c r="BV227" i="9"/>
  <c r="BV228" i="9"/>
  <c r="BV229" i="9"/>
  <c r="BV230" i="9"/>
  <c r="BV231" i="9"/>
  <c r="BV232" i="9"/>
  <c r="BV233" i="9"/>
  <c r="BV234" i="9"/>
  <c r="BV235" i="9"/>
  <c r="BV236" i="9"/>
  <c r="BV237" i="9"/>
  <c r="BV238" i="9"/>
  <c r="BV239" i="9"/>
  <c r="BV240" i="9"/>
  <c r="BV241" i="9"/>
  <c r="BV242" i="9"/>
  <c r="BV243" i="9"/>
  <c r="BV244" i="9"/>
  <c r="BV245" i="9"/>
  <c r="BV246" i="9"/>
  <c r="BV247" i="9"/>
  <c r="BV248" i="9"/>
  <c r="BV249" i="9"/>
  <c r="BV250" i="9"/>
  <c r="BV251" i="9"/>
  <c r="BV252" i="9"/>
  <c r="BV253" i="9"/>
  <c r="BV254" i="9"/>
  <c r="BV255" i="9"/>
  <c r="BV256" i="9"/>
  <c r="BV257" i="9"/>
  <c r="BV258" i="9"/>
  <c r="BV259" i="9"/>
  <c r="BV260" i="9"/>
  <c r="BV261" i="9"/>
  <c r="BV262" i="9"/>
  <c r="BV263" i="9"/>
  <c r="BV264" i="9"/>
  <c r="BV265" i="9"/>
  <c r="BV266" i="9"/>
  <c r="BV267" i="9"/>
  <c r="BV268" i="9"/>
  <c r="BV269" i="9"/>
  <c r="BV270" i="9"/>
  <c r="BQ15" i="9"/>
  <c r="BR15" i="9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47" i="9"/>
  <c r="BK48" i="9"/>
  <c r="BK49" i="9"/>
  <c r="BK50" i="9"/>
  <c r="BK51" i="9"/>
  <c r="BK52" i="9"/>
  <c r="BK53" i="9"/>
  <c r="BK54" i="9"/>
  <c r="BK55" i="9"/>
  <c r="BK56" i="9"/>
  <c r="BK57" i="9"/>
  <c r="BK58" i="9"/>
  <c r="BK59" i="9"/>
  <c r="BK60" i="9"/>
  <c r="BK61" i="9"/>
  <c r="BK62" i="9"/>
  <c r="BK63" i="9"/>
  <c r="BK64" i="9"/>
  <c r="BK65" i="9"/>
  <c r="BK66" i="9"/>
  <c r="BK67" i="9"/>
  <c r="BK68" i="9"/>
  <c r="BK69" i="9"/>
  <c r="BK70" i="9"/>
  <c r="BK71" i="9"/>
  <c r="BK72" i="9"/>
  <c r="BK73" i="9"/>
  <c r="BK74" i="9"/>
  <c r="BK75" i="9"/>
  <c r="BK76" i="9"/>
  <c r="BK77" i="9"/>
  <c r="BK78" i="9"/>
  <c r="BK79" i="9"/>
  <c r="BK80" i="9"/>
  <c r="BK81" i="9"/>
  <c r="BK82" i="9"/>
  <c r="BK83" i="9"/>
  <c r="BK84" i="9"/>
  <c r="BK85" i="9"/>
  <c r="BK86" i="9"/>
  <c r="BK87" i="9"/>
  <c r="BK88" i="9"/>
  <c r="BK89" i="9"/>
  <c r="BK90" i="9"/>
  <c r="BK91" i="9"/>
  <c r="BK92" i="9"/>
  <c r="BK93" i="9"/>
  <c r="BK94" i="9"/>
  <c r="BK95" i="9"/>
  <c r="BK96" i="9"/>
  <c r="BK97" i="9"/>
  <c r="BK98" i="9"/>
  <c r="BK99" i="9"/>
  <c r="BK100" i="9"/>
  <c r="BK101" i="9"/>
  <c r="BK102" i="9"/>
  <c r="BK103" i="9"/>
  <c r="BK104" i="9"/>
  <c r="BK105" i="9"/>
  <c r="BK106" i="9"/>
  <c r="BK107" i="9"/>
  <c r="BK108" i="9"/>
  <c r="BK109" i="9"/>
  <c r="BK110" i="9"/>
  <c r="BK111" i="9"/>
  <c r="BK112" i="9"/>
  <c r="BK113" i="9"/>
  <c r="BK114" i="9"/>
  <c r="BK115" i="9"/>
  <c r="BK116" i="9"/>
  <c r="BK117" i="9"/>
  <c r="BK118" i="9"/>
  <c r="BK119" i="9"/>
  <c r="BK120" i="9"/>
  <c r="BK121" i="9"/>
  <c r="BK122" i="9"/>
  <c r="BK123" i="9"/>
  <c r="BK124" i="9"/>
  <c r="BK125" i="9"/>
  <c r="BK126" i="9"/>
  <c r="BK127" i="9"/>
  <c r="BK128" i="9"/>
  <c r="BK129" i="9"/>
  <c r="BK130" i="9"/>
  <c r="BK131" i="9"/>
  <c r="BK132" i="9"/>
  <c r="BK133" i="9"/>
  <c r="BK134" i="9"/>
  <c r="BK135" i="9"/>
  <c r="BK136" i="9"/>
  <c r="BK137" i="9"/>
  <c r="BK138" i="9"/>
  <c r="BK139" i="9"/>
  <c r="BK140" i="9"/>
  <c r="BK141" i="9"/>
  <c r="BK142" i="9"/>
  <c r="BK143" i="9"/>
  <c r="BK144" i="9"/>
  <c r="BK145" i="9"/>
  <c r="BK146" i="9"/>
  <c r="BK147" i="9"/>
  <c r="BK148" i="9"/>
  <c r="BK149" i="9"/>
  <c r="BK150" i="9"/>
  <c r="BK151" i="9"/>
  <c r="BK152" i="9"/>
  <c r="BK153" i="9"/>
  <c r="BK154" i="9"/>
  <c r="BK155" i="9"/>
  <c r="BK156" i="9"/>
  <c r="BK157" i="9"/>
  <c r="BK158" i="9"/>
  <c r="BK159" i="9"/>
  <c r="BK160" i="9"/>
  <c r="BK161" i="9"/>
  <c r="BK162" i="9"/>
  <c r="BK163" i="9"/>
  <c r="BK164" i="9"/>
  <c r="BK165" i="9"/>
  <c r="BK166" i="9"/>
  <c r="BK167" i="9"/>
  <c r="BK168" i="9"/>
  <c r="BK169" i="9"/>
  <c r="BK170" i="9"/>
  <c r="BK171" i="9"/>
  <c r="BK172" i="9"/>
  <c r="BK173" i="9"/>
  <c r="BK174" i="9"/>
  <c r="BK175" i="9"/>
  <c r="BK176" i="9"/>
  <c r="BK177" i="9"/>
  <c r="BK178" i="9"/>
  <c r="BK179" i="9"/>
  <c r="BK180" i="9"/>
  <c r="BK181" i="9"/>
  <c r="BK182" i="9"/>
  <c r="BK183" i="9"/>
  <c r="BK184" i="9"/>
  <c r="BK185" i="9"/>
  <c r="BK186" i="9"/>
  <c r="BK187" i="9"/>
  <c r="BK188" i="9"/>
  <c r="BK189" i="9"/>
  <c r="BK190" i="9"/>
  <c r="BK191" i="9"/>
  <c r="BK192" i="9"/>
  <c r="BK193" i="9"/>
  <c r="BK194" i="9"/>
  <c r="BK195" i="9"/>
  <c r="BK196" i="9"/>
  <c r="BK197" i="9"/>
  <c r="BK198" i="9"/>
  <c r="BK199" i="9"/>
  <c r="BK200" i="9"/>
  <c r="BK201" i="9"/>
  <c r="BK202" i="9"/>
  <c r="BK203" i="9"/>
  <c r="BK204" i="9"/>
  <c r="BK205" i="9"/>
  <c r="BK206" i="9"/>
  <c r="BK207" i="9"/>
  <c r="BK208" i="9"/>
  <c r="BK209" i="9"/>
  <c r="BK210" i="9"/>
  <c r="BK211" i="9"/>
  <c r="BK212" i="9"/>
  <c r="BK213" i="9"/>
  <c r="BK214" i="9"/>
  <c r="BK215" i="9"/>
  <c r="BK216" i="9"/>
  <c r="BK217" i="9"/>
  <c r="BK218" i="9"/>
  <c r="BK219" i="9"/>
  <c r="BK220" i="9"/>
  <c r="BK221" i="9"/>
  <c r="BK222" i="9"/>
  <c r="BK223" i="9"/>
  <c r="BK224" i="9"/>
  <c r="BK225" i="9"/>
  <c r="BK226" i="9"/>
  <c r="BK227" i="9"/>
  <c r="BK228" i="9"/>
  <c r="BK229" i="9"/>
  <c r="BK230" i="9"/>
  <c r="BK231" i="9"/>
  <c r="BK232" i="9"/>
  <c r="BK233" i="9"/>
  <c r="BK234" i="9"/>
  <c r="BK235" i="9"/>
  <c r="BK236" i="9"/>
  <c r="BK237" i="9"/>
  <c r="BK238" i="9"/>
  <c r="BK239" i="9"/>
  <c r="BK240" i="9"/>
  <c r="BK241" i="9"/>
  <c r="BK242" i="9"/>
  <c r="BK243" i="9"/>
  <c r="BK244" i="9"/>
  <c r="BK245" i="9"/>
  <c r="BK246" i="9"/>
  <c r="BK247" i="9"/>
  <c r="BK248" i="9"/>
  <c r="BK249" i="9"/>
  <c r="BK250" i="9"/>
  <c r="BK251" i="9"/>
  <c r="BK252" i="9"/>
  <c r="BK253" i="9"/>
  <c r="BK254" i="9"/>
  <c r="BK255" i="9"/>
  <c r="BK256" i="9"/>
  <c r="BK257" i="9"/>
  <c r="BK258" i="9"/>
  <c r="BK259" i="9"/>
  <c r="BK260" i="9"/>
  <c r="BK261" i="9"/>
  <c r="BK262" i="9"/>
  <c r="BK263" i="9"/>
  <c r="BK264" i="9"/>
  <c r="BK265" i="9"/>
  <c r="BK266" i="9"/>
  <c r="BK267" i="9"/>
  <c r="BK268" i="9"/>
  <c r="BK269" i="9"/>
  <c r="BK270" i="9"/>
  <c r="BF15" i="9"/>
  <c r="BE15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U15" i="9"/>
  <c r="AV15" i="9"/>
  <c r="AO266" i="9"/>
  <c r="AO267" i="9"/>
  <c r="AO268" i="9"/>
  <c r="AO269" i="9"/>
  <c r="AO270" i="9"/>
  <c r="AI15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71" i="9"/>
  <c r="AD72" i="9"/>
  <c r="AD73" i="9"/>
  <c r="AD74" i="9"/>
  <c r="AD75" i="9"/>
  <c r="AD76" i="9"/>
  <c r="AD77" i="9"/>
  <c r="AD78" i="9"/>
  <c r="AD79" i="9"/>
  <c r="AD80" i="9"/>
  <c r="AD81" i="9"/>
  <c r="AD82" i="9"/>
  <c r="AD83" i="9"/>
  <c r="AD84" i="9"/>
  <c r="AD85" i="9"/>
  <c r="AD86" i="9"/>
  <c r="AD87" i="9"/>
  <c r="AD88" i="9"/>
  <c r="AD89" i="9"/>
  <c r="AD90" i="9"/>
  <c r="AD91" i="9"/>
  <c r="AD92" i="9"/>
  <c r="AD93" i="9"/>
  <c r="AD94" i="9"/>
  <c r="AD95" i="9"/>
  <c r="AD96" i="9"/>
  <c r="AD97" i="9"/>
  <c r="AD98" i="9"/>
  <c r="AD99" i="9"/>
  <c r="AD100" i="9"/>
  <c r="AD101" i="9"/>
  <c r="AD102" i="9"/>
  <c r="AD103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D117" i="9"/>
  <c r="AD118" i="9"/>
  <c r="AD119" i="9"/>
  <c r="AD120" i="9"/>
  <c r="AD121" i="9"/>
  <c r="AD122" i="9"/>
  <c r="AD123" i="9"/>
  <c r="AD124" i="9"/>
  <c r="AD125" i="9"/>
  <c r="AD126" i="9"/>
  <c r="AD127" i="9"/>
  <c r="AD128" i="9"/>
  <c r="AD129" i="9"/>
  <c r="AD130" i="9"/>
  <c r="AD131" i="9"/>
  <c r="AD132" i="9"/>
  <c r="AD133" i="9"/>
  <c r="AD134" i="9"/>
  <c r="AD135" i="9"/>
  <c r="AD136" i="9"/>
  <c r="AD137" i="9"/>
  <c r="AD138" i="9"/>
  <c r="AD139" i="9"/>
  <c r="AD140" i="9"/>
  <c r="AD141" i="9"/>
  <c r="AD142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171" i="9"/>
  <c r="AD172" i="9"/>
  <c r="AD173" i="9"/>
  <c r="AD174" i="9"/>
  <c r="AD175" i="9"/>
  <c r="AD176" i="9"/>
  <c r="AD177" i="9"/>
  <c r="AD178" i="9"/>
  <c r="AD179" i="9"/>
  <c r="AD180" i="9"/>
  <c r="AD181" i="9"/>
  <c r="AD182" i="9"/>
  <c r="AD183" i="9"/>
  <c r="AD184" i="9"/>
  <c r="AD185" i="9"/>
  <c r="AD186" i="9"/>
  <c r="AD187" i="9"/>
  <c r="AD188" i="9"/>
  <c r="AD189" i="9"/>
  <c r="AD190" i="9"/>
  <c r="AD191" i="9"/>
  <c r="AD192" i="9"/>
  <c r="AD193" i="9"/>
  <c r="AD194" i="9"/>
  <c r="AD195" i="9"/>
  <c r="AD196" i="9"/>
  <c r="AD197" i="9"/>
  <c r="AD198" i="9"/>
  <c r="AD199" i="9"/>
  <c r="AD200" i="9"/>
  <c r="AD201" i="9"/>
  <c r="AD202" i="9"/>
  <c r="AD203" i="9"/>
  <c r="AD204" i="9"/>
  <c r="AD205" i="9"/>
  <c r="AD206" i="9"/>
  <c r="AD207" i="9"/>
  <c r="AD208" i="9"/>
  <c r="AD209" i="9"/>
  <c r="AD210" i="9"/>
  <c r="AD211" i="9"/>
  <c r="AD212" i="9"/>
  <c r="AD213" i="9"/>
  <c r="AD214" i="9"/>
  <c r="AD215" i="9"/>
  <c r="AD216" i="9"/>
  <c r="AD217" i="9"/>
  <c r="AD218" i="9"/>
  <c r="AD219" i="9"/>
  <c r="AD220" i="9"/>
  <c r="AD221" i="9"/>
  <c r="AD222" i="9"/>
  <c r="AD223" i="9"/>
  <c r="AD224" i="9"/>
  <c r="AD225" i="9"/>
  <c r="AD226" i="9"/>
  <c r="AD227" i="9"/>
  <c r="AD228" i="9"/>
  <c r="AD229" i="9"/>
  <c r="AD230" i="9"/>
  <c r="AD231" i="9"/>
  <c r="AD232" i="9"/>
  <c r="AD233" i="9"/>
  <c r="AD234" i="9"/>
  <c r="AD235" i="9"/>
  <c r="AD236" i="9"/>
  <c r="AD237" i="9"/>
  <c r="AD238" i="9"/>
  <c r="AD239" i="9"/>
  <c r="AD240" i="9"/>
  <c r="AD241" i="9"/>
  <c r="AD242" i="9"/>
  <c r="AD243" i="9"/>
  <c r="AD244" i="9"/>
  <c r="AD245" i="9"/>
  <c r="AD246" i="9"/>
  <c r="AD247" i="9"/>
  <c r="AD248" i="9"/>
  <c r="AD249" i="9"/>
  <c r="AD250" i="9"/>
  <c r="AD251" i="9"/>
  <c r="AD252" i="9"/>
  <c r="AD253" i="9"/>
  <c r="AD254" i="9"/>
  <c r="AD255" i="9"/>
  <c r="AD256" i="9"/>
  <c r="AD257" i="9"/>
  <c r="AD258" i="9"/>
  <c r="AD259" i="9"/>
  <c r="AD260" i="9"/>
  <c r="AD261" i="9"/>
  <c r="AD262" i="9"/>
  <c r="AD263" i="9"/>
  <c r="AD264" i="9"/>
  <c r="AD265" i="9"/>
  <c r="AD266" i="9"/>
  <c r="AD267" i="9"/>
  <c r="AD268" i="9"/>
  <c r="AD269" i="9"/>
  <c r="AD270" i="9"/>
  <c r="Y15" i="9"/>
  <c r="Z15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N15" i="9"/>
  <c r="M15" i="9"/>
  <c r="DE14" i="9"/>
  <c r="DD14" i="9"/>
  <c r="DB14" i="9"/>
  <c r="DA14" i="9"/>
  <c r="CT14" i="9"/>
  <c r="CS14" i="9"/>
  <c r="CQ14" i="9"/>
  <c r="CP14" i="9"/>
  <c r="CI14" i="9"/>
  <c r="CH14" i="9"/>
  <c r="CF14" i="9"/>
  <c r="CE14" i="9"/>
  <c r="BX14" i="9"/>
  <c r="BW14" i="9"/>
  <c r="BU14" i="9"/>
  <c r="BT14" i="9"/>
  <c r="BM14" i="9"/>
  <c r="BL14" i="9"/>
  <c r="BJ14" i="9"/>
  <c r="BI14" i="9"/>
  <c r="BB14" i="9"/>
  <c r="BA14" i="9"/>
  <c r="AY14" i="9"/>
  <c r="AX14" i="9"/>
  <c r="AQ14" i="9"/>
  <c r="AP14" i="9"/>
  <c r="AN14" i="9"/>
  <c r="AM14" i="9"/>
  <c r="AF14" i="9"/>
  <c r="AE14" i="9"/>
  <c r="AC14" i="9"/>
  <c r="AB14" i="9"/>
  <c r="U14" i="9"/>
  <c r="T14" i="9"/>
  <c r="R14" i="9"/>
  <c r="Q14" i="9"/>
  <c r="J14" i="9"/>
  <c r="I14" i="9"/>
  <c r="G14" i="9"/>
  <c r="F14" i="9"/>
  <c r="CY1" i="9"/>
  <c r="CX1" i="9"/>
  <c r="CN1" i="9"/>
  <c r="CM1" i="9"/>
  <c r="CC1" i="9"/>
  <c r="CB1" i="9"/>
  <c r="BR1" i="9"/>
  <c r="BQ1" i="9"/>
  <c r="BG1" i="9"/>
  <c r="BF1" i="9"/>
  <c r="AV1" i="9"/>
  <c r="AU1" i="9"/>
  <c r="AK1" i="9"/>
  <c r="AJ1" i="9"/>
  <c r="Z1" i="9"/>
  <c r="Y1" i="9"/>
  <c r="O1" i="9"/>
  <c r="N1" i="9"/>
  <c r="D1" i="9"/>
  <c r="C1" i="9"/>
  <c r="C11" i="2"/>
  <c r="BH15" i="9"/>
  <c r="CZ15" i="9"/>
  <c r="P15" i="9"/>
  <c r="O15" i="9"/>
  <c r="CC15" i="9"/>
  <c r="CD15" i="9"/>
  <c r="BG15" i="9"/>
  <c r="CY15" i="9"/>
  <c r="X15" i="9"/>
  <c r="BP15" i="9"/>
  <c r="CL15" i="9"/>
  <c r="AA15" i="9"/>
  <c r="AW15" i="9"/>
  <c r="BS15" i="9"/>
  <c r="CO15" i="9"/>
  <c r="B15" i="9"/>
  <c r="AT15" i="9"/>
  <c r="A11" i="2"/>
  <c r="A12" i="2"/>
  <c r="E11" i="2"/>
  <c r="N11" i="2"/>
  <c r="P11" i="2"/>
  <c r="Y11" i="2"/>
  <c r="AA11" i="2"/>
  <c r="AJ11" i="2"/>
  <c r="AU11" i="2"/>
  <c r="AW11" i="2"/>
  <c r="BF11" i="2"/>
  <c r="BE11" i="2"/>
  <c r="BQ11" i="2"/>
  <c r="BR11" i="2"/>
  <c r="BS11" i="2"/>
  <c r="CB11" i="2"/>
  <c r="CM11" i="2"/>
  <c r="CN11" i="2"/>
  <c r="CO11" i="2"/>
  <c r="CX11" i="2"/>
  <c r="B21" i="4"/>
  <c r="B29" i="4"/>
  <c r="C29" i="4"/>
  <c r="D29" i="4"/>
  <c r="E29" i="4"/>
  <c r="G29" i="4"/>
  <c r="I29" i="4"/>
  <c r="J29" i="4"/>
  <c r="K29" i="4"/>
  <c r="L29" i="4"/>
  <c r="N29" i="4"/>
  <c r="O29" i="4"/>
  <c r="P29" i="4"/>
  <c r="Q29" i="4"/>
  <c r="A29" i="4"/>
  <c r="F3" i="8"/>
  <c r="F4" i="8"/>
  <c r="F5" i="8"/>
  <c r="F7" i="8"/>
  <c r="F6" i="8"/>
  <c r="F8" i="8"/>
  <c r="F9" i="8"/>
  <c r="F10" i="8"/>
  <c r="F12" i="8"/>
  <c r="F11" i="8"/>
  <c r="F13" i="8"/>
  <c r="F14" i="8"/>
  <c r="F15" i="8"/>
  <c r="F17" i="8"/>
  <c r="F16" i="8"/>
  <c r="F18" i="8"/>
  <c r="F19" i="8"/>
  <c r="F20" i="8"/>
  <c r="F22" i="8"/>
  <c r="F21" i="8"/>
  <c r="F23" i="8"/>
  <c r="F24" i="8"/>
  <c r="F25" i="8"/>
  <c r="F27" i="8"/>
  <c r="F26" i="8"/>
  <c r="F28" i="8"/>
  <c r="F29" i="8"/>
  <c r="F30" i="8"/>
  <c r="F32" i="8"/>
  <c r="F31" i="8"/>
  <c r="F33" i="8"/>
  <c r="F34" i="8"/>
  <c r="F35" i="8"/>
  <c r="F37" i="8"/>
  <c r="F36" i="8"/>
  <c r="F38" i="8"/>
  <c r="F39" i="8"/>
  <c r="F40" i="8"/>
  <c r="F42" i="8"/>
  <c r="F41" i="8"/>
  <c r="F43" i="8"/>
  <c r="F44" i="8"/>
  <c r="F45" i="8"/>
  <c r="F47" i="8"/>
  <c r="F46" i="8"/>
  <c r="F48" i="8"/>
  <c r="F49" i="8"/>
  <c r="F50" i="8"/>
  <c r="F52" i="8"/>
  <c r="F51" i="8"/>
  <c r="F53" i="8"/>
  <c r="F54" i="8"/>
  <c r="F56" i="8"/>
  <c r="F55" i="8"/>
  <c r="F58" i="8"/>
  <c r="F57" i="8"/>
  <c r="F59" i="8"/>
  <c r="F60" i="8"/>
  <c r="F61" i="8"/>
  <c r="F63" i="8"/>
  <c r="F62" i="8"/>
  <c r="F64" i="8"/>
  <c r="F65" i="8"/>
  <c r="F66" i="8"/>
  <c r="F68" i="8"/>
  <c r="F67" i="8"/>
  <c r="F69" i="8"/>
  <c r="F70" i="8"/>
  <c r="F71" i="8"/>
  <c r="F73" i="8"/>
  <c r="F72" i="8"/>
  <c r="F74" i="8"/>
  <c r="F75" i="8"/>
  <c r="F76" i="8"/>
  <c r="F78" i="8"/>
  <c r="F77" i="8"/>
  <c r="F79" i="8"/>
  <c r="F80" i="8"/>
  <c r="F81" i="8"/>
  <c r="F83" i="8"/>
  <c r="F82" i="8"/>
  <c r="F84" i="8"/>
  <c r="F85" i="8"/>
  <c r="F86" i="8"/>
  <c r="F88" i="8"/>
  <c r="F87" i="8"/>
  <c r="F89" i="8"/>
  <c r="F90" i="8"/>
  <c r="F91" i="8"/>
  <c r="F93" i="8"/>
  <c r="F92" i="8"/>
  <c r="F94" i="8"/>
  <c r="F95" i="8"/>
  <c r="F96" i="8"/>
  <c r="F98" i="8"/>
  <c r="F97" i="8"/>
  <c r="F99" i="8"/>
  <c r="F100" i="8"/>
  <c r="F101" i="8"/>
  <c r="F108" i="8"/>
  <c r="F107" i="8"/>
  <c r="F106" i="8"/>
  <c r="F105" i="8"/>
  <c r="F104" i="8"/>
  <c r="F103" i="8"/>
  <c r="F102" i="8"/>
  <c r="F109" i="8"/>
  <c r="F110" i="8"/>
  <c r="F111" i="8"/>
  <c r="F113" i="8"/>
  <c r="F112" i="8"/>
  <c r="F114" i="8"/>
  <c r="F115" i="8"/>
  <c r="F116" i="8"/>
  <c r="F118" i="8"/>
  <c r="F117" i="8"/>
  <c r="F119" i="8"/>
  <c r="F120" i="8"/>
  <c r="F123" i="8"/>
  <c r="F122" i="8"/>
  <c r="F121" i="8"/>
  <c r="F124" i="8"/>
  <c r="F125" i="8"/>
  <c r="F126" i="8"/>
  <c r="F128" i="8"/>
  <c r="F127" i="8"/>
  <c r="F129" i="8"/>
  <c r="F130" i="8"/>
  <c r="F131" i="8"/>
  <c r="F133" i="8"/>
  <c r="F132" i="8"/>
  <c r="F134" i="8"/>
  <c r="F135" i="8"/>
  <c r="F136" i="8"/>
  <c r="F138" i="8"/>
  <c r="F137" i="8"/>
  <c r="F139" i="8"/>
  <c r="F140" i="8"/>
  <c r="F141" i="8"/>
  <c r="F143" i="8"/>
  <c r="F142" i="8"/>
  <c r="F144" i="8"/>
  <c r="F145" i="8"/>
  <c r="F146" i="8"/>
  <c r="F148" i="8"/>
  <c r="F147" i="8"/>
  <c r="F149" i="8"/>
  <c r="F150" i="8"/>
  <c r="F156" i="8"/>
  <c r="F155" i="8"/>
  <c r="F154" i="8"/>
  <c r="F153" i="8"/>
  <c r="F152" i="8"/>
  <c r="F151" i="8"/>
  <c r="F158" i="8"/>
  <c r="F157" i="8"/>
  <c r="F159" i="8"/>
  <c r="F160" i="8"/>
  <c r="F161" i="8"/>
  <c r="F163" i="8"/>
  <c r="F162" i="8"/>
  <c r="F164" i="8"/>
  <c r="F165" i="8"/>
  <c r="F166" i="8"/>
  <c r="F168" i="8"/>
  <c r="F167" i="8"/>
  <c r="F169" i="8"/>
  <c r="F170" i="8"/>
  <c r="F171" i="8"/>
  <c r="F173" i="8"/>
  <c r="F172" i="8"/>
  <c r="F174" i="8"/>
  <c r="F175" i="8"/>
  <c r="F176" i="8"/>
  <c r="F178" i="8"/>
  <c r="F177" i="8"/>
  <c r="F179" i="8"/>
  <c r="F180" i="8"/>
  <c r="F181" i="8"/>
  <c r="F184" i="8"/>
  <c r="F183" i="8"/>
  <c r="F182" i="8"/>
  <c r="F185" i="8"/>
  <c r="F186" i="8"/>
  <c r="F189" i="8"/>
  <c r="F188" i="8"/>
  <c r="F187" i="8"/>
  <c r="F190" i="8"/>
  <c r="F191" i="8"/>
  <c r="F194" i="8"/>
  <c r="F193" i="8"/>
  <c r="F192" i="8"/>
  <c r="F195" i="8"/>
  <c r="F196" i="8"/>
  <c r="F199" i="8"/>
  <c r="F198" i="8"/>
  <c r="F197" i="8"/>
  <c r="F200" i="8"/>
  <c r="F201" i="8"/>
  <c r="F204" i="8"/>
  <c r="F203" i="8"/>
  <c r="F202" i="8"/>
  <c r="F205" i="8"/>
  <c r="F206" i="8"/>
  <c r="F209" i="8"/>
  <c r="F208" i="8"/>
  <c r="F207" i="8"/>
  <c r="F210" i="8"/>
  <c r="F213" i="8"/>
  <c r="F212" i="8"/>
  <c r="F211" i="8"/>
  <c r="F214" i="8"/>
  <c r="F215" i="8"/>
  <c r="F217" i="8"/>
  <c r="F216" i="8"/>
  <c r="F218" i="8"/>
  <c r="F219" i="8"/>
  <c r="F222" i="8"/>
  <c r="F221" i="8"/>
  <c r="F220" i="8"/>
  <c r="F223" i="8"/>
  <c r="F226" i="8"/>
  <c r="F225" i="8"/>
  <c r="F224" i="8"/>
  <c r="F227" i="8"/>
  <c r="F228" i="8"/>
  <c r="F231" i="8"/>
  <c r="F230" i="8"/>
  <c r="F229" i="8"/>
  <c r="F232" i="8"/>
  <c r="F233" i="8"/>
  <c r="F236" i="8"/>
  <c r="F235" i="8"/>
  <c r="F234" i="8"/>
  <c r="F237" i="8"/>
  <c r="F238" i="8"/>
  <c r="F241" i="8"/>
  <c r="F240" i="8"/>
  <c r="F239" i="8"/>
  <c r="F242" i="8"/>
  <c r="F244" i="8"/>
  <c r="F243" i="8"/>
  <c r="F245" i="8"/>
  <c r="F246" i="8"/>
  <c r="F249" i="8"/>
  <c r="F248" i="8"/>
  <c r="F247" i="8"/>
  <c r="F250" i="8"/>
  <c r="F251" i="8"/>
  <c r="F254" i="8"/>
  <c r="F253" i="8"/>
  <c r="F252" i="8"/>
  <c r="F255" i="8"/>
  <c r="F256" i="8"/>
  <c r="F259" i="8"/>
  <c r="F258" i="8"/>
  <c r="F257" i="8"/>
  <c r="F260" i="8"/>
  <c r="F261" i="8"/>
  <c r="F2" i="8"/>
  <c r="D6" i="4"/>
  <c r="I1" i="4"/>
  <c r="A11" i="4"/>
  <c r="A12" i="4"/>
  <c r="C3" i="4"/>
  <c r="K3" i="4"/>
  <c r="A13" i="4"/>
  <c r="A14" i="4"/>
  <c r="B14" i="4"/>
  <c r="C5" i="4"/>
  <c r="B13" i="4"/>
  <c r="C2" i="4"/>
  <c r="J2" i="4"/>
  <c r="C12" i="4"/>
  <c r="C11" i="4"/>
  <c r="B20" i="4"/>
  <c r="CY1" i="2"/>
  <c r="CX1" i="2"/>
  <c r="CN1" i="2"/>
  <c r="CM1" i="2"/>
  <c r="CC1" i="2"/>
  <c r="CB1" i="2"/>
  <c r="BR1" i="2"/>
  <c r="BQ1" i="2"/>
  <c r="BG1" i="2"/>
  <c r="BF1" i="2"/>
  <c r="AV1" i="2"/>
  <c r="AU1" i="2"/>
  <c r="AK1" i="2"/>
  <c r="AJ1" i="2"/>
  <c r="Z1" i="2"/>
  <c r="Y1" i="2"/>
  <c r="O1" i="2"/>
  <c r="N1" i="2"/>
  <c r="D1" i="2"/>
  <c r="C1" i="2"/>
  <c r="DC11" i="2"/>
  <c r="DC12" i="2"/>
  <c r="DC13" i="2"/>
  <c r="DC14" i="2"/>
  <c r="DC15" i="2"/>
  <c r="DC16" i="2"/>
  <c r="DC17" i="2"/>
  <c r="DC18" i="2"/>
  <c r="DC19" i="2"/>
  <c r="DC20" i="2"/>
  <c r="DC21" i="2"/>
  <c r="DC22" i="2"/>
  <c r="DC23" i="2"/>
  <c r="DC24" i="2"/>
  <c r="DC25" i="2"/>
  <c r="DC26" i="2"/>
  <c r="DC27" i="2"/>
  <c r="DC28" i="2"/>
  <c r="DC29" i="2"/>
  <c r="DC30" i="2"/>
  <c r="DC31" i="2"/>
  <c r="DC32" i="2"/>
  <c r="DC33" i="2"/>
  <c r="DC34" i="2"/>
  <c r="DC35" i="2"/>
  <c r="DC36" i="2"/>
  <c r="DC37" i="2"/>
  <c r="DC38" i="2"/>
  <c r="DC39" i="2"/>
  <c r="DC40" i="2"/>
  <c r="DC41" i="2"/>
  <c r="DC42" i="2"/>
  <c r="DC43" i="2"/>
  <c r="DC44" i="2"/>
  <c r="DC45" i="2"/>
  <c r="DC46" i="2"/>
  <c r="DC47" i="2"/>
  <c r="DC48" i="2"/>
  <c r="DC49" i="2"/>
  <c r="DC50" i="2"/>
  <c r="DC51" i="2"/>
  <c r="DC52" i="2"/>
  <c r="DC53" i="2"/>
  <c r="DC54" i="2"/>
  <c r="DC55" i="2"/>
  <c r="DC56" i="2"/>
  <c r="DC57" i="2"/>
  <c r="DC58" i="2"/>
  <c r="DC59" i="2"/>
  <c r="DC60" i="2"/>
  <c r="DC61" i="2"/>
  <c r="DC62" i="2"/>
  <c r="DC63" i="2"/>
  <c r="DC64" i="2"/>
  <c r="DC65" i="2"/>
  <c r="DC66" i="2"/>
  <c r="DC67" i="2"/>
  <c r="DC68" i="2"/>
  <c r="DC69" i="2"/>
  <c r="DC70" i="2"/>
  <c r="DC71" i="2"/>
  <c r="DC72" i="2"/>
  <c r="DC73" i="2"/>
  <c r="DC74" i="2"/>
  <c r="DC75" i="2"/>
  <c r="DC76" i="2"/>
  <c r="DC77" i="2"/>
  <c r="DC78" i="2"/>
  <c r="DC79" i="2"/>
  <c r="DC80" i="2"/>
  <c r="DC81" i="2"/>
  <c r="DC82" i="2"/>
  <c r="DC83" i="2"/>
  <c r="DC84" i="2"/>
  <c r="DC85" i="2"/>
  <c r="DC86" i="2"/>
  <c r="DC87" i="2"/>
  <c r="DC88" i="2"/>
  <c r="DC89" i="2"/>
  <c r="DC90" i="2"/>
  <c r="DC91" i="2"/>
  <c r="DC92" i="2"/>
  <c r="DC93" i="2"/>
  <c r="DC94" i="2"/>
  <c r="DC95" i="2"/>
  <c r="DC96" i="2"/>
  <c r="DC97" i="2"/>
  <c r="DC98" i="2"/>
  <c r="DC99" i="2"/>
  <c r="DC100" i="2"/>
  <c r="DC101" i="2"/>
  <c r="DC102" i="2"/>
  <c r="DC103" i="2"/>
  <c r="DC104" i="2"/>
  <c r="DC105" i="2"/>
  <c r="DC106" i="2"/>
  <c r="DC107" i="2"/>
  <c r="DC108" i="2"/>
  <c r="DC109" i="2"/>
  <c r="DC110" i="2"/>
  <c r="DC111" i="2"/>
  <c r="DC112" i="2"/>
  <c r="DC113" i="2"/>
  <c r="DC114" i="2"/>
  <c r="DC115" i="2"/>
  <c r="DC116" i="2"/>
  <c r="DC117" i="2"/>
  <c r="DC118" i="2"/>
  <c r="DC119" i="2"/>
  <c r="DC120" i="2"/>
  <c r="DC121" i="2"/>
  <c r="DC122" i="2"/>
  <c r="DC123" i="2"/>
  <c r="DC124" i="2"/>
  <c r="DC125" i="2"/>
  <c r="DC126" i="2"/>
  <c r="DC127" i="2"/>
  <c r="DC128" i="2"/>
  <c r="DC129" i="2"/>
  <c r="DC130" i="2"/>
  <c r="DC131" i="2"/>
  <c r="DC132" i="2"/>
  <c r="DC133" i="2"/>
  <c r="DC134" i="2"/>
  <c r="DC135" i="2"/>
  <c r="DC136" i="2"/>
  <c r="DC137" i="2"/>
  <c r="DC138" i="2"/>
  <c r="DC139" i="2"/>
  <c r="DC140" i="2"/>
  <c r="DC141" i="2"/>
  <c r="DC142" i="2"/>
  <c r="DC143" i="2"/>
  <c r="DC144" i="2"/>
  <c r="DC145" i="2"/>
  <c r="DC146" i="2"/>
  <c r="DC147" i="2"/>
  <c r="DC148" i="2"/>
  <c r="DC149" i="2"/>
  <c r="DC150" i="2"/>
  <c r="DC151" i="2"/>
  <c r="DC152" i="2"/>
  <c r="DC153" i="2"/>
  <c r="DC154" i="2"/>
  <c r="DC155" i="2"/>
  <c r="DC156" i="2"/>
  <c r="DC157" i="2"/>
  <c r="DC158" i="2"/>
  <c r="DC159" i="2"/>
  <c r="DC160" i="2"/>
  <c r="DC161" i="2"/>
  <c r="DC162" i="2"/>
  <c r="DC163" i="2"/>
  <c r="DC164" i="2"/>
  <c r="DC165" i="2"/>
  <c r="DC166" i="2"/>
  <c r="DC167" i="2"/>
  <c r="DC168" i="2"/>
  <c r="DC169" i="2"/>
  <c r="DC170" i="2"/>
  <c r="DC171" i="2"/>
  <c r="DC172" i="2"/>
  <c r="DC173" i="2"/>
  <c r="DC174" i="2"/>
  <c r="DC175" i="2"/>
  <c r="DC176" i="2"/>
  <c r="DC177" i="2"/>
  <c r="DC178" i="2"/>
  <c r="DC179" i="2"/>
  <c r="DC180" i="2"/>
  <c r="DC181" i="2"/>
  <c r="DC182" i="2"/>
  <c r="DC183" i="2"/>
  <c r="DC184" i="2"/>
  <c r="DC185" i="2"/>
  <c r="DC186" i="2"/>
  <c r="DC187" i="2"/>
  <c r="DC188" i="2"/>
  <c r="DC189" i="2"/>
  <c r="DC190" i="2"/>
  <c r="DC191" i="2"/>
  <c r="DC192" i="2"/>
  <c r="DC193" i="2"/>
  <c r="DC194" i="2"/>
  <c r="DC195" i="2"/>
  <c r="DC196" i="2"/>
  <c r="DC197" i="2"/>
  <c r="DC198" i="2"/>
  <c r="DC199" i="2"/>
  <c r="DC200" i="2"/>
  <c r="DC201" i="2"/>
  <c r="DC202" i="2"/>
  <c r="DC203" i="2"/>
  <c r="DC204" i="2"/>
  <c r="DC205" i="2"/>
  <c r="DC206" i="2"/>
  <c r="DC207" i="2"/>
  <c r="DC208" i="2"/>
  <c r="DC209" i="2"/>
  <c r="DC210" i="2"/>
  <c r="DC211" i="2"/>
  <c r="DC212" i="2"/>
  <c r="DC213" i="2"/>
  <c r="DC214" i="2"/>
  <c r="DC215" i="2"/>
  <c r="DC216" i="2"/>
  <c r="DC217" i="2"/>
  <c r="DC218" i="2"/>
  <c r="DC219" i="2"/>
  <c r="DC220" i="2"/>
  <c r="DC221" i="2"/>
  <c r="DC222" i="2"/>
  <c r="DC223" i="2"/>
  <c r="DC224" i="2"/>
  <c r="DC225" i="2"/>
  <c r="DC226" i="2"/>
  <c r="DC227" i="2"/>
  <c r="DC228" i="2"/>
  <c r="DC229" i="2"/>
  <c r="DC230" i="2"/>
  <c r="DC231" i="2"/>
  <c r="DC232" i="2"/>
  <c r="DC233" i="2"/>
  <c r="DC234" i="2"/>
  <c r="DC235" i="2"/>
  <c r="DC236" i="2"/>
  <c r="DC237" i="2"/>
  <c r="DC238" i="2"/>
  <c r="DC239" i="2"/>
  <c r="DC240" i="2"/>
  <c r="DC241" i="2"/>
  <c r="DC242" i="2"/>
  <c r="DC243" i="2"/>
  <c r="DC244" i="2"/>
  <c r="DC245" i="2"/>
  <c r="DC246" i="2"/>
  <c r="DC247" i="2"/>
  <c r="DC248" i="2"/>
  <c r="DC249" i="2"/>
  <c r="DC250" i="2"/>
  <c r="DC251" i="2"/>
  <c r="DC252" i="2"/>
  <c r="DC253" i="2"/>
  <c r="DC254" i="2"/>
  <c r="DC255" i="2"/>
  <c r="DC256" i="2"/>
  <c r="DC257" i="2"/>
  <c r="DC258" i="2"/>
  <c r="DC259" i="2"/>
  <c r="DC260" i="2"/>
  <c r="DC261" i="2"/>
  <c r="DC262" i="2"/>
  <c r="DC263" i="2"/>
  <c r="DC264" i="2"/>
  <c r="DC265" i="2"/>
  <c r="DC266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CR11" i="2"/>
  <c r="CR12" i="2"/>
  <c r="CR13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1" i="2"/>
  <c r="CR42" i="2"/>
  <c r="CR43" i="2"/>
  <c r="CR44" i="2"/>
  <c r="CR45" i="2"/>
  <c r="CR46" i="2"/>
  <c r="CR47" i="2"/>
  <c r="CR48" i="2"/>
  <c r="CR49" i="2"/>
  <c r="CR50" i="2"/>
  <c r="CR51" i="2"/>
  <c r="CR52" i="2"/>
  <c r="CR53" i="2"/>
  <c r="CR54" i="2"/>
  <c r="CR55" i="2"/>
  <c r="CR56" i="2"/>
  <c r="CR57" i="2"/>
  <c r="CR58" i="2"/>
  <c r="CR59" i="2"/>
  <c r="CR60" i="2"/>
  <c r="CR61" i="2"/>
  <c r="CR62" i="2"/>
  <c r="CR63" i="2"/>
  <c r="CR64" i="2"/>
  <c r="CR65" i="2"/>
  <c r="CR66" i="2"/>
  <c r="CR67" i="2"/>
  <c r="CR68" i="2"/>
  <c r="CR69" i="2"/>
  <c r="CR70" i="2"/>
  <c r="CR71" i="2"/>
  <c r="CR72" i="2"/>
  <c r="CR73" i="2"/>
  <c r="CR74" i="2"/>
  <c r="CR75" i="2"/>
  <c r="CR76" i="2"/>
  <c r="CR77" i="2"/>
  <c r="CR78" i="2"/>
  <c r="CR79" i="2"/>
  <c r="CR80" i="2"/>
  <c r="CR81" i="2"/>
  <c r="CR82" i="2"/>
  <c r="CR83" i="2"/>
  <c r="CR84" i="2"/>
  <c r="CR85" i="2"/>
  <c r="CR86" i="2"/>
  <c r="CR87" i="2"/>
  <c r="CR88" i="2"/>
  <c r="CR89" i="2"/>
  <c r="CR90" i="2"/>
  <c r="CR91" i="2"/>
  <c r="CR92" i="2"/>
  <c r="CR93" i="2"/>
  <c r="CR94" i="2"/>
  <c r="CR95" i="2"/>
  <c r="CR96" i="2"/>
  <c r="CR97" i="2"/>
  <c r="CR98" i="2"/>
  <c r="CR99" i="2"/>
  <c r="CR100" i="2"/>
  <c r="CR101" i="2"/>
  <c r="CR102" i="2"/>
  <c r="CR103" i="2"/>
  <c r="CR104" i="2"/>
  <c r="CR105" i="2"/>
  <c r="CR106" i="2"/>
  <c r="CR107" i="2"/>
  <c r="CR108" i="2"/>
  <c r="CR109" i="2"/>
  <c r="CR110" i="2"/>
  <c r="CR111" i="2"/>
  <c r="CR112" i="2"/>
  <c r="CR113" i="2"/>
  <c r="CR114" i="2"/>
  <c r="CR115" i="2"/>
  <c r="CR116" i="2"/>
  <c r="CR117" i="2"/>
  <c r="CR118" i="2"/>
  <c r="CR119" i="2"/>
  <c r="CR120" i="2"/>
  <c r="CR121" i="2"/>
  <c r="CR122" i="2"/>
  <c r="CR123" i="2"/>
  <c r="CR124" i="2"/>
  <c r="CR125" i="2"/>
  <c r="CR126" i="2"/>
  <c r="CR127" i="2"/>
  <c r="CR128" i="2"/>
  <c r="CR129" i="2"/>
  <c r="CR130" i="2"/>
  <c r="CR131" i="2"/>
  <c r="CR132" i="2"/>
  <c r="CR133" i="2"/>
  <c r="CR134" i="2"/>
  <c r="CR135" i="2"/>
  <c r="CR136" i="2"/>
  <c r="CR137" i="2"/>
  <c r="CR138" i="2"/>
  <c r="CR139" i="2"/>
  <c r="CR140" i="2"/>
  <c r="CR141" i="2"/>
  <c r="CR142" i="2"/>
  <c r="CR143" i="2"/>
  <c r="CR144" i="2"/>
  <c r="CR145" i="2"/>
  <c r="CR146" i="2"/>
  <c r="CR147" i="2"/>
  <c r="CR148" i="2"/>
  <c r="CR149" i="2"/>
  <c r="CR150" i="2"/>
  <c r="CR151" i="2"/>
  <c r="CR152" i="2"/>
  <c r="CR153" i="2"/>
  <c r="CR154" i="2"/>
  <c r="CR155" i="2"/>
  <c r="CR156" i="2"/>
  <c r="CR157" i="2"/>
  <c r="CR158" i="2"/>
  <c r="CR159" i="2"/>
  <c r="CR160" i="2"/>
  <c r="CR161" i="2"/>
  <c r="CR162" i="2"/>
  <c r="CR163" i="2"/>
  <c r="CR164" i="2"/>
  <c r="CR165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CR198" i="2"/>
  <c r="CR199" i="2"/>
  <c r="CR200" i="2"/>
  <c r="CR201" i="2"/>
  <c r="CR202" i="2"/>
  <c r="CR203" i="2"/>
  <c r="CR204" i="2"/>
  <c r="CR205" i="2"/>
  <c r="CR206" i="2"/>
  <c r="CR207" i="2"/>
  <c r="CR208" i="2"/>
  <c r="CR209" i="2"/>
  <c r="CR210" i="2"/>
  <c r="CR211" i="2"/>
  <c r="CR212" i="2"/>
  <c r="CR213" i="2"/>
  <c r="CR214" i="2"/>
  <c r="CR215" i="2"/>
  <c r="CR216" i="2"/>
  <c r="CR217" i="2"/>
  <c r="CR218" i="2"/>
  <c r="CR219" i="2"/>
  <c r="CR220" i="2"/>
  <c r="CR221" i="2"/>
  <c r="CR222" i="2"/>
  <c r="CR223" i="2"/>
  <c r="CR224" i="2"/>
  <c r="CR225" i="2"/>
  <c r="CR226" i="2"/>
  <c r="CR227" i="2"/>
  <c r="CR228" i="2"/>
  <c r="CR229" i="2"/>
  <c r="CR230" i="2"/>
  <c r="CR231" i="2"/>
  <c r="CR232" i="2"/>
  <c r="CR233" i="2"/>
  <c r="CR234" i="2"/>
  <c r="CR235" i="2"/>
  <c r="CR236" i="2"/>
  <c r="CR237" i="2"/>
  <c r="CR238" i="2"/>
  <c r="CR239" i="2"/>
  <c r="CR240" i="2"/>
  <c r="CR241" i="2"/>
  <c r="CR242" i="2"/>
  <c r="CR243" i="2"/>
  <c r="CR244" i="2"/>
  <c r="CR245" i="2"/>
  <c r="CR246" i="2"/>
  <c r="CR247" i="2"/>
  <c r="CR248" i="2"/>
  <c r="CR249" i="2"/>
  <c r="CR250" i="2"/>
  <c r="CR251" i="2"/>
  <c r="CR252" i="2"/>
  <c r="CR253" i="2"/>
  <c r="CR254" i="2"/>
  <c r="CR255" i="2"/>
  <c r="CR256" i="2"/>
  <c r="CR257" i="2"/>
  <c r="CR258" i="2"/>
  <c r="CR259" i="2"/>
  <c r="CR260" i="2"/>
  <c r="CR261" i="2"/>
  <c r="CR262" i="2"/>
  <c r="CR263" i="2"/>
  <c r="CR264" i="2"/>
  <c r="CR265" i="2"/>
  <c r="CR266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26" i="2"/>
  <c r="CG27" i="2"/>
  <c r="CG28" i="2"/>
  <c r="CG29" i="2"/>
  <c r="CG30" i="2"/>
  <c r="CG31" i="2"/>
  <c r="CG32" i="2"/>
  <c r="CG33" i="2"/>
  <c r="CG34" i="2"/>
  <c r="CG35" i="2"/>
  <c r="CG36" i="2"/>
  <c r="CG37" i="2"/>
  <c r="CG38" i="2"/>
  <c r="CG39" i="2"/>
  <c r="CG40" i="2"/>
  <c r="CG41" i="2"/>
  <c r="CG42" i="2"/>
  <c r="CG43" i="2"/>
  <c r="CG44" i="2"/>
  <c r="CG45" i="2"/>
  <c r="CG46" i="2"/>
  <c r="CG47" i="2"/>
  <c r="CG48" i="2"/>
  <c r="CG49" i="2"/>
  <c r="CG50" i="2"/>
  <c r="CG51" i="2"/>
  <c r="CG52" i="2"/>
  <c r="CG53" i="2"/>
  <c r="CG54" i="2"/>
  <c r="CG55" i="2"/>
  <c r="CG56" i="2"/>
  <c r="CG57" i="2"/>
  <c r="CG58" i="2"/>
  <c r="CG59" i="2"/>
  <c r="CG60" i="2"/>
  <c r="CG61" i="2"/>
  <c r="CG62" i="2"/>
  <c r="CG63" i="2"/>
  <c r="CG64" i="2"/>
  <c r="CG65" i="2"/>
  <c r="CG66" i="2"/>
  <c r="CG67" i="2"/>
  <c r="CG68" i="2"/>
  <c r="CG69" i="2"/>
  <c r="CG70" i="2"/>
  <c r="CG71" i="2"/>
  <c r="CG72" i="2"/>
  <c r="CG73" i="2"/>
  <c r="CG74" i="2"/>
  <c r="CG75" i="2"/>
  <c r="CG76" i="2"/>
  <c r="CG77" i="2"/>
  <c r="CG78" i="2"/>
  <c r="CG79" i="2"/>
  <c r="CG80" i="2"/>
  <c r="CG81" i="2"/>
  <c r="CG82" i="2"/>
  <c r="CG83" i="2"/>
  <c r="CG84" i="2"/>
  <c r="CG85" i="2"/>
  <c r="CG86" i="2"/>
  <c r="CG87" i="2"/>
  <c r="CG88" i="2"/>
  <c r="CG89" i="2"/>
  <c r="CG90" i="2"/>
  <c r="CG91" i="2"/>
  <c r="CG92" i="2"/>
  <c r="CG93" i="2"/>
  <c r="CG94" i="2"/>
  <c r="CG95" i="2"/>
  <c r="CG96" i="2"/>
  <c r="CG97" i="2"/>
  <c r="CG98" i="2"/>
  <c r="CG99" i="2"/>
  <c r="CG100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CG115" i="2"/>
  <c r="CG116" i="2"/>
  <c r="CG117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CG138" i="2"/>
  <c r="CG139" i="2"/>
  <c r="CG140" i="2"/>
  <c r="CG141" i="2"/>
  <c r="CG142" i="2"/>
  <c r="CG143" i="2"/>
  <c r="CG144" i="2"/>
  <c r="CG145" i="2"/>
  <c r="CG146" i="2"/>
  <c r="CG147" i="2"/>
  <c r="CG148" i="2"/>
  <c r="CG149" i="2"/>
  <c r="CG150" i="2"/>
  <c r="CG151" i="2"/>
  <c r="CG152" i="2"/>
  <c r="CG153" i="2"/>
  <c r="CG154" i="2"/>
  <c r="CG155" i="2"/>
  <c r="CG156" i="2"/>
  <c r="CG157" i="2"/>
  <c r="CG158" i="2"/>
  <c r="CG159" i="2"/>
  <c r="CG160" i="2"/>
  <c r="CG161" i="2"/>
  <c r="CG162" i="2"/>
  <c r="CG163" i="2"/>
  <c r="CG164" i="2"/>
  <c r="CG165" i="2"/>
  <c r="CG166" i="2"/>
  <c r="CG167" i="2"/>
  <c r="CG168" i="2"/>
  <c r="CG169" i="2"/>
  <c r="CG170" i="2"/>
  <c r="CG171" i="2"/>
  <c r="CG172" i="2"/>
  <c r="CG173" i="2"/>
  <c r="CG174" i="2"/>
  <c r="CG175" i="2"/>
  <c r="CG176" i="2"/>
  <c r="CG177" i="2"/>
  <c r="CG178" i="2"/>
  <c r="CG179" i="2"/>
  <c r="CG180" i="2"/>
  <c r="CG181" i="2"/>
  <c r="CG182" i="2"/>
  <c r="CG183" i="2"/>
  <c r="CG184" i="2"/>
  <c r="CG185" i="2"/>
  <c r="CG186" i="2"/>
  <c r="CG187" i="2"/>
  <c r="CG188" i="2"/>
  <c r="CG189" i="2"/>
  <c r="CG190" i="2"/>
  <c r="CG191" i="2"/>
  <c r="CG192" i="2"/>
  <c r="CG193" i="2"/>
  <c r="CG194" i="2"/>
  <c r="CG195" i="2"/>
  <c r="CG196" i="2"/>
  <c r="CG197" i="2"/>
  <c r="CG198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231" i="2"/>
  <c r="CG232" i="2"/>
  <c r="CG233" i="2"/>
  <c r="CG234" i="2"/>
  <c r="CG235" i="2"/>
  <c r="CG236" i="2"/>
  <c r="CG237" i="2"/>
  <c r="CG238" i="2"/>
  <c r="CG239" i="2"/>
  <c r="CG240" i="2"/>
  <c r="CG241" i="2"/>
  <c r="CG242" i="2"/>
  <c r="CG243" i="2"/>
  <c r="CG244" i="2"/>
  <c r="CG245" i="2"/>
  <c r="CG246" i="2"/>
  <c r="CG247" i="2"/>
  <c r="CG248" i="2"/>
  <c r="CG249" i="2"/>
  <c r="CG250" i="2"/>
  <c r="CG251" i="2"/>
  <c r="CG252" i="2"/>
  <c r="CG253" i="2"/>
  <c r="CG254" i="2"/>
  <c r="CG255" i="2"/>
  <c r="CG256" i="2"/>
  <c r="CG257" i="2"/>
  <c r="CG258" i="2"/>
  <c r="CG259" i="2"/>
  <c r="CG260" i="2"/>
  <c r="CG261" i="2"/>
  <c r="CG262" i="2"/>
  <c r="CG263" i="2"/>
  <c r="CG264" i="2"/>
  <c r="CG265" i="2"/>
  <c r="CG266" i="2"/>
  <c r="BV11" i="2"/>
  <c r="BV12" i="2"/>
  <c r="BV13" i="2"/>
  <c r="BV14" i="2"/>
  <c r="BV15" i="2"/>
  <c r="BV16" i="2"/>
  <c r="BV17" i="2"/>
  <c r="BV18" i="2"/>
  <c r="BV19" i="2"/>
  <c r="BV20" i="2"/>
  <c r="BV21" i="2"/>
  <c r="BV22" i="2"/>
  <c r="BV23" i="2"/>
  <c r="BV24" i="2"/>
  <c r="BV25" i="2"/>
  <c r="BV26" i="2"/>
  <c r="BV27" i="2"/>
  <c r="BV28" i="2"/>
  <c r="BV29" i="2"/>
  <c r="BV30" i="2"/>
  <c r="BV31" i="2"/>
  <c r="BV32" i="2"/>
  <c r="BV33" i="2"/>
  <c r="BV34" i="2"/>
  <c r="BV35" i="2"/>
  <c r="BV36" i="2"/>
  <c r="BV37" i="2"/>
  <c r="BV38" i="2"/>
  <c r="BV39" i="2"/>
  <c r="BV40" i="2"/>
  <c r="BV41" i="2"/>
  <c r="BV42" i="2"/>
  <c r="BV43" i="2"/>
  <c r="BV44" i="2"/>
  <c r="BV45" i="2"/>
  <c r="BV46" i="2"/>
  <c r="BV47" i="2"/>
  <c r="BV48" i="2"/>
  <c r="BV49" i="2"/>
  <c r="BV50" i="2"/>
  <c r="BV51" i="2"/>
  <c r="BV52" i="2"/>
  <c r="BV53" i="2"/>
  <c r="BV54" i="2"/>
  <c r="BV55" i="2"/>
  <c r="BV56" i="2"/>
  <c r="BV57" i="2"/>
  <c r="BV58" i="2"/>
  <c r="BV59" i="2"/>
  <c r="BV60" i="2"/>
  <c r="BV61" i="2"/>
  <c r="BV62" i="2"/>
  <c r="BV63" i="2"/>
  <c r="BV64" i="2"/>
  <c r="BV65" i="2"/>
  <c r="BV66" i="2"/>
  <c r="BV67" i="2"/>
  <c r="BV68" i="2"/>
  <c r="BV69" i="2"/>
  <c r="BV70" i="2"/>
  <c r="BV71" i="2"/>
  <c r="BV72" i="2"/>
  <c r="BV73" i="2"/>
  <c r="BV74" i="2"/>
  <c r="BV75" i="2"/>
  <c r="BV76" i="2"/>
  <c r="BV77" i="2"/>
  <c r="BV78" i="2"/>
  <c r="BV79" i="2"/>
  <c r="BV80" i="2"/>
  <c r="BV81" i="2"/>
  <c r="BV82" i="2"/>
  <c r="BV83" i="2"/>
  <c r="BV84" i="2"/>
  <c r="BV85" i="2"/>
  <c r="BV86" i="2"/>
  <c r="BV87" i="2"/>
  <c r="BV88" i="2"/>
  <c r="BV89" i="2"/>
  <c r="BV90" i="2"/>
  <c r="BV91" i="2"/>
  <c r="BV92" i="2"/>
  <c r="BV93" i="2"/>
  <c r="BV94" i="2"/>
  <c r="BV95" i="2"/>
  <c r="BV96" i="2"/>
  <c r="BV97" i="2"/>
  <c r="BV98" i="2"/>
  <c r="BV99" i="2"/>
  <c r="BV100" i="2"/>
  <c r="BV101" i="2"/>
  <c r="BV102" i="2"/>
  <c r="BV103" i="2"/>
  <c r="BV104" i="2"/>
  <c r="BV105" i="2"/>
  <c r="BV106" i="2"/>
  <c r="BV107" i="2"/>
  <c r="BV108" i="2"/>
  <c r="BV109" i="2"/>
  <c r="BV110" i="2"/>
  <c r="BV111" i="2"/>
  <c r="BV112" i="2"/>
  <c r="BV113" i="2"/>
  <c r="BV114" i="2"/>
  <c r="BV115" i="2"/>
  <c r="BV116" i="2"/>
  <c r="BV117" i="2"/>
  <c r="BV118" i="2"/>
  <c r="BV119" i="2"/>
  <c r="BV120" i="2"/>
  <c r="BV121" i="2"/>
  <c r="BV122" i="2"/>
  <c r="BV123" i="2"/>
  <c r="BV124" i="2"/>
  <c r="BV125" i="2"/>
  <c r="BV126" i="2"/>
  <c r="BV127" i="2"/>
  <c r="BV128" i="2"/>
  <c r="BV129" i="2"/>
  <c r="BV130" i="2"/>
  <c r="BV131" i="2"/>
  <c r="BV132" i="2"/>
  <c r="BV133" i="2"/>
  <c r="BV134" i="2"/>
  <c r="BV135" i="2"/>
  <c r="BV136" i="2"/>
  <c r="BV137" i="2"/>
  <c r="BV138" i="2"/>
  <c r="BV139" i="2"/>
  <c r="BV140" i="2"/>
  <c r="BV141" i="2"/>
  <c r="BV142" i="2"/>
  <c r="BV143" i="2"/>
  <c r="BV144" i="2"/>
  <c r="BV145" i="2"/>
  <c r="BV146" i="2"/>
  <c r="BV147" i="2"/>
  <c r="BV148" i="2"/>
  <c r="BV149" i="2"/>
  <c r="BV150" i="2"/>
  <c r="BV151" i="2"/>
  <c r="BV152" i="2"/>
  <c r="BV153" i="2"/>
  <c r="BV154" i="2"/>
  <c r="BV155" i="2"/>
  <c r="BV156" i="2"/>
  <c r="BV157" i="2"/>
  <c r="BV158" i="2"/>
  <c r="BV159" i="2"/>
  <c r="BV160" i="2"/>
  <c r="BV161" i="2"/>
  <c r="BV162" i="2"/>
  <c r="BV163" i="2"/>
  <c r="BV164" i="2"/>
  <c r="BV165" i="2"/>
  <c r="BV166" i="2"/>
  <c r="BV167" i="2"/>
  <c r="BV168" i="2"/>
  <c r="BV169" i="2"/>
  <c r="BV170" i="2"/>
  <c r="BV171" i="2"/>
  <c r="BV172" i="2"/>
  <c r="BV173" i="2"/>
  <c r="BV174" i="2"/>
  <c r="BV175" i="2"/>
  <c r="BV176" i="2"/>
  <c r="BV177" i="2"/>
  <c r="BV178" i="2"/>
  <c r="BV179" i="2"/>
  <c r="BV180" i="2"/>
  <c r="BV181" i="2"/>
  <c r="BV182" i="2"/>
  <c r="BV183" i="2"/>
  <c r="BV184" i="2"/>
  <c r="BV185" i="2"/>
  <c r="BV186" i="2"/>
  <c r="BV187" i="2"/>
  <c r="BV188" i="2"/>
  <c r="BV189" i="2"/>
  <c r="BV190" i="2"/>
  <c r="BV191" i="2"/>
  <c r="BV192" i="2"/>
  <c r="BV193" i="2"/>
  <c r="BV194" i="2"/>
  <c r="BV195" i="2"/>
  <c r="BV196" i="2"/>
  <c r="BV197" i="2"/>
  <c r="BV198" i="2"/>
  <c r="BV199" i="2"/>
  <c r="BV200" i="2"/>
  <c r="BV201" i="2"/>
  <c r="BV202" i="2"/>
  <c r="BV203" i="2"/>
  <c r="BV204" i="2"/>
  <c r="BV205" i="2"/>
  <c r="BV206" i="2"/>
  <c r="BV207" i="2"/>
  <c r="BV208" i="2"/>
  <c r="BV209" i="2"/>
  <c r="BV210" i="2"/>
  <c r="BV211" i="2"/>
  <c r="BV212" i="2"/>
  <c r="BV213" i="2"/>
  <c r="BV214" i="2"/>
  <c r="BV215" i="2"/>
  <c r="BV216" i="2"/>
  <c r="BV217" i="2"/>
  <c r="BV218" i="2"/>
  <c r="BV219" i="2"/>
  <c r="BV220" i="2"/>
  <c r="BV221" i="2"/>
  <c r="BV222" i="2"/>
  <c r="BV223" i="2"/>
  <c r="BV224" i="2"/>
  <c r="BV225" i="2"/>
  <c r="BV226" i="2"/>
  <c r="BV227" i="2"/>
  <c r="BV228" i="2"/>
  <c r="BV229" i="2"/>
  <c r="BV230" i="2"/>
  <c r="BV231" i="2"/>
  <c r="BV232" i="2"/>
  <c r="BV233" i="2"/>
  <c r="BV234" i="2"/>
  <c r="BV235" i="2"/>
  <c r="BV236" i="2"/>
  <c r="BV237" i="2"/>
  <c r="BV238" i="2"/>
  <c r="BV239" i="2"/>
  <c r="BV240" i="2"/>
  <c r="BV241" i="2"/>
  <c r="BV242" i="2"/>
  <c r="BV243" i="2"/>
  <c r="BV244" i="2"/>
  <c r="BV245" i="2"/>
  <c r="BV246" i="2"/>
  <c r="BV247" i="2"/>
  <c r="BV248" i="2"/>
  <c r="BV249" i="2"/>
  <c r="BV250" i="2"/>
  <c r="BV251" i="2"/>
  <c r="BV252" i="2"/>
  <c r="BV253" i="2"/>
  <c r="BV254" i="2"/>
  <c r="BV255" i="2"/>
  <c r="BV256" i="2"/>
  <c r="BV257" i="2"/>
  <c r="BV258" i="2"/>
  <c r="BV259" i="2"/>
  <c r="BV260" i="2"/>
  <c r="BV261" i="2"/>
  <c r="BV262" i="2"/>
  <c r="BV263" i="2"/>
  <c r="BV264" i="2"/>
  <c r="BV265" i="2"/>
  <c r="BV266" i="2"/>
  <c r="BK11" i="2"/>
  <c r="BK12" i="2"/>
  <c r="BK13" i="2"/>
  <c r="BK14" i="2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K66" i="2"/>
  <c r="BK67" i="2"/>
  <c r="BK68" i="2"/>
  <c r="BK69" i="2"/>
  <c r="BK70" i="2"/>
  <c r="BK71" i="2"/>
  <c r="BK72" i="2"/>
  <c r="BK73" i="2"/>
  <c r="BK74" i="2"/>
  <c r="BK75" i="2"/>
  <c r="BK76" i="2"/>
  <c r="BK77" i="2"/>
  <c r="BK78" i="2"/>
  <c r="BK79" i="2"/>
  <c r="BK80" i="2"/>
  <c r="BK81" i="2"/>
  <c r="BK82" i="2"/>
  <c r="BK83" i="2"/>
  <c r="BK84" i="2"/>
  <c r="BK85" i="2"/>
  <c r="BK86" i="2"/>
  <c r="BK87" i="2"/>
  <c r="BK88" i="2"/>
  <c r="BK89" i="2"/>
  <c r="BK90" i="2"/>
  <c r="BK91" i="2"/>
  <c r="BK92" i="2"/>
  <c r="BK93" i="2"/>
  <c r="BK94" i="2"/>
  <c r="BK95" i="2"/>
  <c r="BK96" i="2"/>
  <c r="BK97" i="2"/>
  <c r="BK98" i="2"/>
  <c r="BK99" i="2"/>
  <c r="BK100" i="2"/>
  <c r="BK101" i="2"/>
  <c r="BK102" i="2"/>
  <c r="BK103" i="2"/>
  <c r="BK104" i="2"/>
  <c r="BK105" i="2"/>
  <c r="BK106" i="2"/>
  <c r="BK107" i="2"/>
  <c r="BK108" i="2"/>
  <c r="BK109" i="2"/>
  <c r="BK110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124" i="2"/>
  <c r="BK125" i="2"/>
  <c r="BK126" i="2"/>
  <c r="BK127" i="2"/>
  <c r="BK128" i="2"/>
  <c r="BK129" i="2"/>
  <c r="BK130" i="2"/>
  <c r="BK131" i="2"/>
  <c r="BK132" i="2"/>
  <c r="BK133" i="2"/>
  <c r="BK134" i="2"/>
  <c r="BK135" i="2"/>
  <c r="BK136" i="2"/>
  <c r="BK137" i="2"/>
  <c r="BK138" i="2"/>
  <c r="BK139" i="2"/>
  <c r="BK140" i="2"/>
  <c r="BK141" i="2"/>
  <c r="BK142" i="2"/>
  <c r="BK143" i="2"/>
  <c r="BK144" i="2"/>
  <c r="BK145" i="2"/>
  <c r="BK146" i="2"/>
  <c r="BK147" i="2"/>
  <c r="BK148" i="2"/>
  <c r="BK149" i="2"/>
  <c r="BK150" i="2"/>
  <c r="BK151" i="2"/>
  <c r="BK152" i="2"/>
  <c r="BK153" i="2"/>
  <c r="BK154" i="2"/>
  <c r="BK155" i="2"/>
  <c r="BK156" i="2"/>
  <c r="BK157" i="2"/>
  <c r="BK158" i="2"/>
  <c r="BK159" i="2"/>
  <c r="BK160" i="2"/>
  <c r="BK161" i="2"/>
  <c r="BK162" i="2"/>
  <c r="BK163" i="2"/>
  <c r="BK164" i="2"/>
  <c r="BK165" i="2"/>
  <c r="BK166" i="2"/>
  <c r="BK167" i="2"/>
  <c r="BK168" i="2"/>
  <c r="BK169" i="2"/>
  <c r="BK170" i="2"/>
  <c r="BK171" i="2"/>
  <c r="BK172" i="2"/>
  <c r="BK173" i="2"/>
  <c r="BK174" i="2"/>
  <c r="BK175" i="2"/>
  <c r="BK176" i="2"/>
  <c r="BK177" i="2"/>
  <c r="BK178" i="2"/>
  <c r="BK179" i="2"/>
  <c r="BK180" i="2"/>
  <c r="BK181" i="2"/>
  <c r="BK182" i="2"/>
  <c r="BK183" i="2"/>
  <c r="BK184" i="2"/>
  <c r="BK185" i="2"/>
  <c r="BK186" i="2"/>
  <c r="BK187" i="2"/>
  <c r="BK188" i="2"/>
  <c r="BK189" i="2"/>
  <c r="BK190" i="2"/>
  <c r="BK191" i="2"/>
  <c r="BK192" i="2"/>
  <c r="BK193" i="2"/>
  <c r="BK194" i="2"/>
  <c r="BK195" i="2"/>
  <c r="BK196" i="2"/>
  <c r="BK197" i="2"/>
  <c r="BK198" i="2"/>
  <c r="BK199" i="2"/>
  <c r="BK200" i="2"/>
  <c r="BK201" i="2"/>
  <c r="BK202" i="2"/>
  <c r="BK203" i="2"/>
  <c r="BK204" i="2"/>
  <c r="BK205" i="2"/>
  <c r="BK206" i="2"/>
  <c r="BK207" i="2"/>
  <c r="BK208" i="2"/>
  <c r="BK209" i="2"/>
  <c r="BK210" i="2"/>
  <c r="BK211" i="2"/>
  <c r="BK212" i="2"/>
  <c r="BK213" i="2"/>
  <c r="BK214" i="2"/>
  <c r="BK215" i="2"/>
  <c r="BK216" i="2"/>
  <c r="BK217" i="2"/>
  <c r="BK218" i="2"/>
  <c r="BK219" i="2"/>
  <c r="BK220" i="2"/>
  <c r="BK221" i="2"/>
  <c r="BK222" i="2"/>
  <c r="BK223" i="2"/>
  <c r="BK224" i="2"/>
  <c r="BK225" i="2"/>
  <c r="BK226" i="2"/>
  <c r="BK227" i="2"/>
  <c r="BK228" i="2"/>
  <c r="BK229" i="2"/>
  <c r="BK230" i="2"/>
  <c r="BK231" i="2"/>
  <c r="BK232" i="2"/>
  <c r="BK233" i="2"/>
  <c r="BK234" i="2"/>
  <c r="BK235" i="2"/>
  <c r="BK236" i="2"/>
  <c r="BK237" i="2"/>
  <c r="BK238" i="2"/>
  <c r="BK239" i="2"/>
  <c r="BK240" i="2"/>
  <c r="BK241" i="2"/>
  <c r="BK242" i="2"/>
  <c r="BK243" i="2"/>
  <c r="BK244" i="2"/>
  <c r="BK245" i="2"/>
  <c r="BK246" i="2"/>
  <c r="BK247" i="2"/>
  <c r="BK248" i="2"/>
  <c r="BK249" i="2"/>
  <c r="BK250" i="2"/>
  <c r="BK251" i="2"/>
  <c r="BK252" i="2"/>
  <c r="BK253" i="2"/>
  <c r="BK254" i="2"/>
  <c r="BK255" i="2"/>
  <c r="BK256" i="2"/>
  <c r="BK257" i="2"/>
  <c r="BK258" i="2"/>
  <c r="BK259" i="2"/>
  <c r="BK260" i="2"/>
  <c r="BK261" i="2"/>
  <c r="BK262" i="2"/>
  <c r="BK263" i="2"/>
  <c r="BK264" i="2"/>
  <c r="BK265" i="2"/>
  <c r="BK266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Z261" i="2"/>
  <c r="AZ262" i="2"/>
  <c r="AZ263" i="2"/>
  <c r="AZ264" i="2"/>
  <c r="AZ265" i="2"/>
  <c r="AZ266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CW11" i="2"/>
  <c r="DE10" i="2"/>
  <c r="DD10" i="2"/>
  <c r="DB10" i="2"/>
  <c r="DA10" i="2"/>
  <c r="CL11" i="2"/>
  <c r="CT10" i="2"/>
  <c r="CS10" i="2"/>
  <c r="CQ10" i="2"/>
  <c r="CP10" i="2"/>
  <c r="CA11" i="2"/>
  <c r="CI10" i="2"/>
  <c r="CH10" i="2"/>
  <c r="CF10" i="2"/>
  <c r="CE10" i="2"/>
  <c r="BP11" i="2"/>
  <c r="BX10" i="2"/>
  <c r="BW10" i="2"/>
  <c r="BU10" i="2"/>
  <c r="BT10" i="2"/>
  <c r="BM10" i="2"/>
  <c r="BL10" i="2"/>
  <c r="BJ10" i="2"/>
  <c r="BI10" i="2"/>
  <c r="AT11" i="2"/>
  <c r="BB10" i="2"/>
  <c r="BA10" i="2"/>
  <c r="AY10" i="2"/>
  <c r="AX10" i="2"/>
  <c r="AI11" i="2"/>
  <c r="AQ10" i="2"/>
  <c r="AP10" i="2"/>
  <c r="AN10" i="2"/>
  <c r="AM10" i="2"/>
  <c r="AF10" i="2"/>
  <c r="AE10" i="2"/>
  <c r="AC10" i="2"/>
  <c r="AB10" i="2"/>
  <c r="M11" i="2"/>
  <c r="U10" i="2"/>
  <c r="T10" i="2"/>
  <c r="R10" i="2"/>
  <c r="Q10" i="2"/>
  <c r="H1" i="4"/>
  <c r="G1" i="4"/>
  <c r="F1" i="4"/>
  <c r="E1" i="4"/>
  <c r="D5" i="4"/>
  <c r="D4" i="4"/>
  <c r="D3" i="4"/>
  <c r="D2" i="4"/>
  <c r="J10" i="2"/>
  <c r="I10" i="2"/>
  <c r="G10" i="2"/>
  <c r="F10" i="2"/>
  <c r="B11" i="2"/>
  <c r="CM16" i="9"/>
  <c r="BQ16" i="9"/>
  <c r="AU16" i="9"/>
  <c r="Y16" i="9"/>
  <c r="CB16" i="9"/>
  <c r="BF16" i="9"/>
  <c r="N16" i="9"/>
  <c r="CX16" i="9"/>
  <c r="CB12" i="2"/>
  <c r="CM12" i="2"/>
  <c r="BF12" i="2"/>
  <c r="CX12" i="2"/>
  <c r="AJ12" i="2"/>
  <c r="AI12" i="2"/>
  <c r="X11" i="2"/>
  <c r="C4" i="4"/>
  <c r="L4" i="4"/>
  <c r="Z11" i="2"/>
  <c r="D11" i="2"/>
  <c r="AV11" i="2"/>
  <c r="O11" i="2"/>
  <c r="CY12" i="2"/>
  <c r="CW12" i="2"/>
  <c r="M5" i="4"/>
  <c r="C6" i="4"/>
  <c r="CZ12" i="2"/>
  <c r="CY11" i="2"/>
  <c r="DA11" i="2"/>
  <c r="CZ11" i="2"/>
  <c r="CC11" i="2"/>
  <c r="CD11" i="2"/>
  <c r="BG11" i="2"/>
  <c r="BH11" i="2"/>
  <c r="C12" i="2"/>
  <c r="A13" i="2"/>
  <c r="N12" i="2"/>
  <c r="Y12" i="2"/>
  <c r="AU12" i="2"/>
  <c r="BQ12" i="2"/>
  <c r="AK11" i="2"/>
  <c r="AL11" i="2"/>
  <c r="CX17" i="9"/>
  <c r="BF17" i="9"/>
  <c r="N17" i="9"/>
  <c r="CM17" i="9"/>
  <c r="BQ17" i="9"/>
  <c r="AU17" i="9"/>
  <c r="Y17" i="9"/>
  <c r="CB17" i="9"/>
  <c r="BH16" i="9"/>
  <c r="BE16" i="9"/>
  <c r="BG16" i="9"/>
  <c r="AW16" i="9"/>
  <c r="AT16" i="9"/>
  <c r="AV16" i="9"/>
  <c r="P16" i="9"/>
  <c r="M16" i="9"/>
  <c r="O16" i="9"/>
  <c r="Z16" i="9"/>
  <c r="AA16" i="9"/>
  <c r="X16" i="9"/>
  <c r="CZ16" i="9"/>
  <c r="CW16" i="9"/>
  <c r="CY16" i="9"/>
  <c r="B16" i="9"/>
  <c r="CL16" i="9"/>
  <c r="CN16" i="9"/>
  <c r="CO16" i="9"/>
  <c r="AI16" i="9"/>
  <c r="CD16" i="9"/>
  <c r="CC16" i="9"/>
  <c r="CA16" i="9"/>
  <c r="BS16" i="9"/>
  <c r="BR16" i="9"/>
  <c r="BP16" i="9"/>
  <c r="DB11" i="2"/>
  <c r="CC12" i="2"/>
  <c r="CA12" i="2"/>
  <c r="CD12" i="2"/>
  <c r="CF11" i="2"/>
  <c r="CO12" i="2"/>
  <c r="CQ11" i="2"/>
  <c r="CL12" i="2"/>
  <c r="CN12" i="2"/>
  <c r="CP11" i="2"/>
  <c r="AK12" i="2"/>
  <c r="AM11" i="2"/>
  <c r="CE11" i="2"/>
  <c r="BG12" i="2"/>
  <c r="BI11" i="2"/>
  <c r="BH12" i="2"/>
  <c r="BE12" i="2"/>
  <c r="BJ11" i="2"/>
  <c r="AL12" i="2"/>
  <c r="AN11" i="2"/>
  <c r="BS12" i="2"/>
  <c r="BP12" i="2"/>
  <c r="BR12" i="2"/>
  <c r="AA12" i="2"/>
  <c r="Z12" i="2"/>
  <c r="X12" i="2"/>
  <c r="C13" i="2"/>
  <c r="A14" i="2"/>
  <c r="AJ13" i="2"/>
  <c r="BF13" i="2"/>
  <c r="CB13" i="2"/>
  <c r="N13" i="2"/>
  <c r="Y13" i="2"/>
  <c r="AU13" i="2"/>
  <c r="BQ13" i="2"/>
  <c r="CX13" i="2"/>
  <c r="CM13" i="2"/>
  <c r="N6" i="4"/>
  <c r="AW12" i="2"/>
  <c r="AT12" i="2"/>
  <c r="AV12" i="2"/>
  <c r="P12" i="2"/>
  <c r="O12" i="2"/>
  <c r="M12" i="2"/>
  <c r="D12" i="2"/>
  <c r="E12" i="2"/>
  <c r="B12" i="2"/>
  <c r="CF15" i="9"/>
  <c r="CQ15" i="9"/>
  <c r="DB15" i="9"/>
  <c r="CE15" i="9"/>
  <c r="AB15" i="9"/>
  <c r="AX15" i="9"/>
  <c r="B17" i="9"/>
  <c r="CL17" i="9"/>
  <c r="CN17" i="9"/>
  <c r="CO17" i="9"/>
  <c r="CQ16" i="9"/>
  <c r="CX18" i="9"/>
  <c r="CB18" i="9"/>
  <c r="BF18" i="9"/>
  <c r="N18" i="9"/>
  <c r="BQ18" i="9"/>
  <c r="Y18" i="9"/>
  <c r="CM18" i="9"/>
  <c r="AU18" i="9"/>
  <c r="DA15" i="9"/>
  <c r="AC15" i="9"/>
  <c r="R15" i="9"/>
  <c r="BI15" i="9"/>
  <c r="CC17" i="9"/>
  <c r="CE16" i="9"/>
  <c r="CD17" i="9"/>
  <c r="CA17" i="9"/>
  <c r="BP17" i="9"/>
  <c r="BR17" i="9"/>
  <c r="BS17" i="9"/>
  <c r="BU16" i="9"/>
  <c r="CY17" i="9"/>
  <c r="CW17" i="9"/>
  <c r="CZ17" i="9"/>
  <c r="BU15" i="9"/>
  <c r="CP16" i="9"/>
  <c r="CP15" i="9"/>
  <c r="AY15" i="9"/>
  <c r="AI17" i="9"/>
  <c r="AT17" i="9"/>
  <c r="AV17" i="9"/>
  <c r="AX16" i="9"/>
  <c r="AW17" i="9"/>
  <c r="BG17" i="9"/>
  <c r="BI16" i="9"/>
  <c r="BE17" i="9"/>
  <c r="BH17" i="9"/>
  <c r="BJ16" i="9"/>
  <c r="BT16" i="9"/>
  <c r="BT15" i="9"/>
  <c r="Q15" i="9"/>
  <c r="BJ15" i="9"/>
  <c r="X17" i="9"/>
  <c r="Z17" i="9"/>
  <c r="AA17" i="9"/>
  <c r="O17" i="9"/>
  <c r="M17" i="9"/>
  <c r="P17" i="9"/>
  <c r="R16" i="9"/>
  <c r="F11" i="2"/>
  <c r="Q11" i="2"/>
  <c r="AX11" i="2"/>
  <c r="AY11" i="2"/>
  <c r="CN13" i="2"/>
  <c r="CO13" i="2"/>
  <c r="CL13" i="2"/>
  <c r="BR13" i="2"/>
  <c r="BS13" i="2"/>
  <c r="BU12" i="2"/>
  <c r="BP13" i="2"/>
  <c r="Z13" i="2"/>
  <c r="AA13" i="2"/>
  <c r="X13" i="2"/>
  <c r="CC13" i="2"/>
  <c r="CD13" i="2"/>
  <c r="CA13" i="2"/>
  <c r="AK13" i="2"/>
  <c r="AL13" i="2"/>
  <c r="AI13" i="2"/>
  <c r="D13" i="2"/>
  <c r="F12" i="2"/>
  <c r="E13" i="2"/>
  <c r="B13" i="2"/>
  <c r="AB12" i="2"/>
  <c r="AB11" i="2"/>
  <c r="BT12" i="2"/>
  <c r="BT11" i="2"/>
  <c r="BU11" i="2"/>
  <c r="G11" i="2"/>
  <c r="R11" i="2"/>
  <c r="CW13" i="2"/>
  <c r="CY13" i="2"/>
  <c r="CZ13" i="2"/>
  <c r="AV13" i="2"/>
  <c r="AX12" i="2"/>
  <c r="AW13" i="2"/>
  <c r="AT13" i="2"/>
  <c r="O13" i="2"/>
  <c r="P13" i="2"/>
  <c r="R12" i="2"/>
  <c r="M13" i="2"/>
  <c r="BG13" i="2"/>
  <c r="BH13" i="2"/>
  <c r="BE13" i="2"/>
  <c r="C14" i="2"/>
  <c r="A15" i="2"/>
  <c r="N14" i="2"/>
  <c r="Y14" i="2"/>
  <c r="AJ14" i="2"/>
  <c r="AU14" i="2"/>
  <c r="BQ14" i="2"/>
  <c r="CM14" i="2"/>
  <c r="BF14" i="2"/>
  <c r="CB14" i="2"/>
  <c r="CX14" i="2"/>
  <c r="AC12" i="2"/>
  <c r="AC11" i="2"/>
  <c r="AI18" i="9"/>
  <c r="P18" i="9"/>
  <c r="R17" i="9"/>
  <c r="O18" i="9"/>
  <c r="Q17" i="9"/>
  <c r="M18" i="9"/>
  <c r="CZ18" i="9"/>
  <c r="DB17" i="9"/>
  <c r="CY18" i="9"/>
  <c r="DA17" i="9"/>
  <c r="CW18" i="9"/>
  <c r="B18" i="9"/>
  <c r="AA18" i="9"/>
  <c r="AC17" i="9"/>
  <c r="Z18" i="9"/>
  <c r="AB17" i="9"/>
  <c r="X18" i="9"/>
  <c r="BH18" i="9"/>
  <c r="BJ17" i="9"/>
  <c r="BG18" i="9"/>
  <c r="BI17" i="9"/>
  <c r="BE18" i="9"/>
  <c r="AB16" i="9"/>
  <c r="DB16" i="9"/>
  <c r="CF16" i="9"/>
  <c r="CM19" i="9"/>
  <c r="AU19" i="9"/>
  <c r="CX19" i="9"/>
  <c r="CB19" i="9"/>
  <c r="BF19" i="9"/>
  <c r="N19" i="9"/>
  <c r="BQ19" i="9"/>
  <c r="Y19" i="9"/>
  <c r="CO18" i="9"/>
  <c r="CQ17" i="9"/>
  <c r="CL18" i="9"/>
  <c r="CN18" i="9"/>
  <c r="AW18" i="9"/>
  <c r="AY17" i="9"/>
  <c r="AT18" i="9"/>
  <c r="AV18" i="9"/>
  <c r="AX17" i="9"/>
  <c r="BS18" i="9"/>
  <c r="BU17" i="9"/>
  <c r="BR18" i="9"/>
  <c r="BP18" i="9"/>
  <c r="CA18" i="9"/>
  <c r="CC18" i="9"/>
  <c r="CE17" i="9"/>
  <c r="CD18" i="9"/>
  <c r="AC16" i="9"/>
  <c r="AY16" i="9"/>
  <c r="Q16" i="9"/>
  <c r="DA16" i="9"/>
  <c r="CY14" i="2"/>
  <c r="CW14" i="2"/>
  <c r="CZ14" i="2"/>
  <c r="BG14" i="2"/>
  <c r="BE14" i="2"/>
  <c r="BH14" i="2"/>
  <c r="BJ13" i="2"/>
  <c r="BS14" i="2"/>
  <c r="BR14" i="2"/>
  <c r="BP14" i="2"/>
  <c r="AK14" i="2"/>
  <c r="AM13" i="2"/>
  <c r="AL14" i="2"/>
  <c r="AI14" i="2"/>
  <c r="P14" i="2"/>
  <c r="O14" i="2"/>
  <c r="M14" i="2"/>
  <c r="D14" i="2"/>
  <c r="E14" i="2"/>
  <c r="G13" i="2"/>
  <c r="B14" i="2"/>
  <c r="BJ12" i="2"/>
  <c r="Q13" i="2"/>
  <c r="DB13" i="2"/>
  <c r="DB12" i="2"/>
  <c r="AM12" i="2"/>
  <c r="CF12" i="2"/>
  <c r="BU13" i="2"/>
  <c r="CP12" i="2"/>
  <c r="AY12" i="2"/>
  <c r="Q12" i="2"/>
  <c r="CC14" i="2"/>
  <c r="CA14" i="2"/>
  <c r="CD14" i="2"/>
  <c r="CO14" i="2"/>
  <c r="CQ13" i="2"/>
  <c r="CL14" i="2"/>
  <c r="CN14" i="2"/>
  <c r="AW14" i="2"/>
  <c r="AV14" i="2"/>
  <c r="AX13" i="2"/>
  <c r="AT14" i="2"/>
  <c r="AA14" i="2"/>
  <c r="AC13" i="2"/>
  <c r="X14" i="2"/>
  <c r="Z14" i="2"/>
  <c r="C15" i="2"/>
  <c r="A16" i="2"/>
  <c r="N15" i="2"/>
  <c r="AJ15" i="2"/>
  <c r="Y15" i="2"/>
  <c r="BF15" i="2"/>
  <c r="CB15" i="2"/>
  <c r="CX15" i="2"/>
  <c r="AU15" i="2"/>
  <c r="BQ15" i="2"/>
  <c r="CM15" i="2"/>
  <c r="BI13" i="2"/>
  <c r="BI12" i="2"/>
  <c r="DA12" i="2"/>
  <c r="G12" i="2"/>
  <c r="F13" i="2"/>
  <c r="AN12" i="2"/>
  <c r="CE12" i="2"/>
  <c r="BT13" i="2"/>
  <c r="CQ12" i="2"/>
  <c r="Z19" i="9"/>
  <c r="AB18" i="9"/>
  <c r="AA19" i="9"/>
  <c r="AC18" i="9"/>
  <c r="X19" i="9"/>
  <c r="AI19" i="9"/>
  <c r="B19" i="9"/>
  <c r="M19" i="9"/>
  <c r="O19" i="9"/>
  <c r="Q18" i="9"/>
  <c r="P19" i="9"/>
  <c r="R18" i="9"/>
  <c r="CW19" i="9"/>
  <c r="CY19" i="9"/>
  <c r="DA18" i="9"/>
  <c r="CZ19" i="9"/>
  <c r="DB18" i="9"/>
  <c r="CM20" i="9"/>
  <c r="BQ20" i="9"/>
  <c r="AU20" i="9"/>
  <c r="Y20" i="9"/>
  <c r="CB20" i="9"/>
  <c r="BF20" i="9"/>
  <c r="N20" i="9"/>
  <c r="CX20" i="9"/>
  <c r="CA19" i="9"/>
  <c r="CC19" i="9"/>
  <c r="CD19" i="9"/>
  <c r="CF18" i="9"/>
  <c r="CN19" i="9"/>
  <c r="CL19" i="9"/>
  <c r="CO19" i="9"/>
  <c r="CQ18" i="9"/>
  <c r="BT17" i="9"/>
  <c r="CF17" i="9"/>
  <c r="CP17" i="9"/>
  <c r="BR19" i="9"/>
  <c r="BS19" i="9"/>
  <c r="BU18" i="9"/>
  <c r="BP19" i="9"/>
  <c r="BE19" i="9"/>
  <c r="BG19" i="9"/>
  <c r="BH19" i="9"/>
  <c r="AV19" i="9"/>
  <c r="AX18" i="9"/>
  <c r="AT19" i="9"/>
  <c r="AW19" i="9"/>
  <c r="AY18" i="9"/>
  <c r="CE18" i="9"/>
  <c r="CN15" i="2"/>
  <c r="CO15" i="2"/>
  <c r="CL15" i="2"/>
  <c r="AV15" i="2"/>
  <c r="AX14" i="2"/>
  <c r="AW15" i="2"/>
  <c r="AY14" i="2"/>
  <c r="AT15" i="2"/>
  <c r="CD15" i="2"/>
  <c r="CC15" i="2"/>
  <c r="CA15" i="2"/>
  <c r="Z15" i="2"/>
  <c r="AA15" i="2"/>
  <c r="X15" i="2"/>
  <c r="O15" i="2"/>
  <c r="Q14" i="2"/>
  <c r="P15" i="2"/>
  <c r="M15" i="2"/>
  <c r="D15" i="2"/>
  <c r="F14" i="2"/>
  <c r="E15" i="2"/>
  <c r="B15" i="2"/>
  <c r="CF14" i="2"/>
  <c r="G14" i="2"/>
  <c r="R14" i="2"/>
  <c r="CE13" i="2"/>
  <c r="AN13" i="2"/>
  <c r="DA13" i="2"/>
  <c r="R13" i="2"/>
  <c r="BR15" i="2"/>
  <c r="BS15" i="2"/>
  <c r="BP15" i="2"/>
  <c r="CY15" i="2"/>
  <c r="CZ15" i="2"/>
  <c r="CW15" i="2"/>
  <c r="BH15" i="2"/>
  <c r="BJ14" i="2"/>
  <c r="BG15" i="2"/>
  <c r="BE15" i="2"/>
  <c r="AK15" i="2"/>
  <c r="AL15" i="2"/>
  <c r="AI15" i="2"/>
  <c r="C16" i="2"/>
  <c r="A17" i="2"/>
  <c r="N16" i="2"/>
  <c r="Y16" i="2"/>
  <c r="AU16" i="2"/>
  <c r="BQ16" i="2"/>
  <c r="BF16" i="2"/>
  <c r="CB16" i="2"/>
  <c r="CM16" i="2"/>
  <c r="AJ16" i="2"/>
  <c r="CX16" i="2"/>
  <c r="AB14" i="2"/>
  <c r="AC14" i="2"/>
  <c r="CP14" i="2"/>
  <c r="CQ14" i="2"/>
  <c r="CP13" i="2"/>
  <c r="AB13" i="2"/>
  <c r="CF13" i="2"/>
  <c r="AY13" i="2"/>
  <c r="AM14" i="2"/>
  <c r="BT14" i="2"/>
  <c r="CX21" i="9"/>
  <c r="BF21" i="9"/>
  <c r="N21" i="9"/>
  <c r="CM21" i="9"/>
  <c r="BQ21" i="9"/>
  <c r="AU21" i="9"/>
  <c r="Y21" i="9"/>
  <c r="CB21" i="9"/>
  <c r="BH20" i="9"/>
  <c r="BJ19" i="9"/>
  <c r="BG20" i="9"/>
  <c r="BE20" i="9"/>
  <c r="AW20" i="9"/>
  <c r="AY19" i="9"/>
  <c r="AV20" i="9"/>
  <c r="AX19" i="9"/>
  <c r="AT20" i="9"/>
  <c r="P20" i="9"/>
  <c r="R19" i="9"/>
  <c r="O20" i="9"/>
  <c r="Q19" i="9"/>
  <c r="M20" i="9"/>
  <c r="X20" i="9"/>
  <c r="Z20" i="9"/>
  <c r="AB19" i="9"/>
  <c r="AA20" i="9"/>
  <c r="CZ20" i="9"/>
  <c r="DB19" i="9"/>
  <c r="CW20" i="9"/>
  <c r="CY20" i="9"/>
  <c r="DA19" i="9"/>
  <c r="B20" i="9"/>
  <c r="CN20" i="9"/>
  <c r="CP19" i="9"/>
  <c r="CO20" i="9"/>
  <c r="CL20" i="9"/>
  <c r="BI19" i="9"/>
  <c r="BI18" i="9"/>
  <c r="BJ18" i="9"/>
  <c r="BT18" i="9"/>
  <c r="AI20" i="9"/>
  <c r="CD20" i="9"/>
  <c r="CF19" i="9"/>
  <c r="CA20" i="9"/>
  <c r="CC20" i="9"/>
  <c r="BP20" i="9"/>
  <c r="BR20" i="9"/>
  <c r="BT19" i="9"/>
  <c r="BS20" i="9"/>
  <c r="BU19" i="9"/>
  <c r="CP18" i="9"/>
  <c r="AK16" i="2"/>
  <c r="AM15" i="2"/>
  <c r="AL16" i="2"/>
  <c r="AN15" i="2"/>
  <c r="AI16" i="2"/>
  <c r="CC16" i="2"/>
  <c r="CA16" i="2"/>
  <c r="CD16" i="2"/>
  <c r="BS16" i="2"/>
  <c r="BP16" i="2"/>
  <c r="BR16" i="2"/>
  <c r="BT15" i="2"/>
  <c r="AA16" i="2"/>
  <c r="Z16" i="2"/>
  <c r="X16" i="2"/>
  <c r="C17" i="2"/>
  <c r="A18" i="2"/>
  <c r="AJ17" i="2"/>
  <c r="N17" i="2"/>
  <c r="BF17" i="2"/>
  <c r="CB17" i="2"/>
  <c r="AU17" i="2"/>
  <c r="BQ17" i="2"/>
  <c r="CX17" i="2"/>
  <c r="Y17" i="2"/>
  <c r="CM17" i="2"/>
  <c r="BU15" i="2"/>
  <c r="DA14" i="2"/>
  <c r="BU14" i="2"/>
  <c r="AB15" i="2"/>
  <c r="BI14" i="2"/>
  <c r="CY16" i="2"/>
  <c r="CW16" i="2"/>
  <c r="CZ16" i="2"/>
  <c r="CO16" i="2"/>
  <c r="CL16" i="2"/>
  <c r="CN16" i="2"/>
  <c r="CP15" i="2"/>
  <c r="BG16" i="2"/>
  <c r="BE16" i="2"/>
  <c r="BH16" i="2"/>
  <c r="AW16" i="2"/>
  <c r="AY15" i="2"/>
  <c r="AT16" i="2"/>
  <c r="AV16" i="2"/>
  <c r="AX15" i="2"/>
  <c r="P16" i="2"/>
  <c r="O16" i="2"/>
  <c r="Q15" i="2"/>
  <c r="M16" i="2"/>
  <c r="D16" i="2"/>
  <c r="F15" i="2"/>
  <c r="E16" i="2"/>
  <c r="B16" i="2"/>
  <c r="DB15" i="2"/>
  <c r="DB14" i="2"/>
  <c r="AN14" i="2"/>
  <c r="CE14" i="2"/>
  <c r="G15" i="2"/>
  <c r="AC15" i="2"/>
  <c r="B21" i="9"/>
  <c r="BP21" i="9"/>
  <c r="BR21" i="9"/>
  <c r="BT20" i="9"/>
  <c r="BS21" i="9"/>
  <c r="BU20" i="9"/>
  <c r="CY21" i="9"/>
  <c r="DA20" i="9"/>
  <c r="CW21" i="9"/>
  <c r="CZ21" i="9"/>
  <c r="DB20" i="9"/>
  <c r="AI21" i="9"/>
  <c r="AT21" i="9"/>
  <c r="AV21" i="9"/>
  <c r="AX20" i="9"/>
  <c r="AW21" i="9"/>
  <c r="AY20" i="9"/>
  <c r="BG21" i="9"/>
  <c r="BI20" i="9"/>
  <c r="BE21" i="9"/>
  <c r="BH21" i="9"/>
  <c r="AC19" i="9"/>
  <c r="CQ19" i="9"/>
  <c r="CL21" i="9"/>
  <c r="CN21" i="9"/>
  <c r="CP20" i="9"/>
  <c r="CO21" i="9"/>
  <c r="CQ20" i="9"/>
  <c r="CX22" i="9"/>
  <c r="CB22" i="9"/>
  <c r="BF22" i="9"/>
  <c r="N22" i="9"/>
  <c r="CM22" i="9"/>
  <c r="BQ22" i="9"/>
  <c r="Y22" i="9"/>
  <c r="AU22" i="9"/>
  <c r="CC21" i="9"/>
  <c r="CD21" i="9"/>
  <c r="CF20" i="9"/>
  <c r="CA21" i="9"/>
  <c r="X21" i="9"/>
  <c r="Z21" i="9"/>
  <c r="AA21" i="9"/>
  <c r="AC20" i="9"/>
  <c r="O21" i="9"/>
  <c r="M21" i="9"/>
  <c r="P21" i="9"/>
  <c r="R20" i="9"/>
  <c r="CE19" i="9"/>
  <c r="DA15" i="2"/>
  <c r="Z17" i="2"/>
  <c r="AA17" i="2"/>
  <c r="X17" i="2"/>
  <c r="BR17" i="2"/>
  <c r="BS17" i="2"/>
  <c r="BU16" i="2"/>
  <c r="BP17" i="2"/>
  <c r="CC17" i="2"/>
  <c r="CE16" i="2"/>
  <c r="CD17" i="2"/>
  <c r="CA17" i="2"/>
  <c r="O17" i="2"/>
  <c r="P17" i="2"/>
  <c r="M17" i="2"/>
  <c r="C18" i="2"/>
  <c r="A19" i="2"/>
  <c r="N18" i="2"/>
  <c r="Y18" i="2"/>
  <c r="AJ18" i="2"/>
  <c r="AU18" i="2"/>
  <c r="BQ18" i="2"/>
  <c r="CM18" i="2"/>
  <c r="BF18" i="2"/>
  <c r="CB18" i="2"/>
  <c r="CX18" i="2"/>
  <c r="AC16" i="2"/>
  <c r="CF15" i="2"/>
  <c r="BJ15" i="2"/>
  <c r="CQ15" i="2"/>
  <c r="CE15" i="2"/>
  <c r="R15" i="2"/>
  <c r="BI15" i="2"/>
  <c r="CN17" i="2"/>
  <c r="CO17" i="2"/>
  <c r="CL17" i="2"/>
  <c r="CW17" i="2"/>
  <c r="CY17" i="2"/>
  <c r="CZ17" i="2"/>
  <c r="DB16" i="2"/>
  <c r="AV17" i="2"/>
  <c r="AW17" i="2"/>
  <c r="AT17" i="2"/>
  <c r="BG17" i="2"/>
  <c r="BH17" i="2"/>
  <c r="BE17" i="2"/>
  <c r="AK17" i="2"/>
  <c r="AL17" i="2"/>
  <c r="AI17" i="2"/>
  <c r="D17" i="2"/>
  <c r="F16" i="2"/>
  <c r="E17" i="2"/>
  <c r="B17" i="2"/>
  <c r="AB16" i="2"/>
  <c r="CO22" i="9"/>
  <c r="CQ21" i="9"/>
  <c r="CL22" i="9"/>
  <c r="CN22" i="9"/>
  <c r="CP21" i="9"/>
  <c r="BS22" i="9"/>
  <c r="BR22" i="9"/>
  <c r="BT21" i="9"/>
  <c r="BP22" i="9"/>
  <c r="AI22" i="9"/>
  <c r="CM23" i="9"/>
  <c r="BQ23" i="9"/>
  <c r="Y23" i="9"/>
  <c r="CX23" i="9"/>
  <c r="CB23" i="9"/>
  <c r="BF23" i="9"/>
  <c r="N23" i="9"/>
  <c r="AU23" i="9"/>
  <c r="P22" i="9"/>
  <c r="R21" i="9"/>
  <c r="O22" i="9"/>
  <c r="Q21" i="9"/>
  <c r="M22" i="9"/>
  <c r="CW22" i="9"/>
  <c r="CY22" i="9"/>
  <c r="DA21" i="9"/>
  <c r="CZ22" i="9"/>
  <c r="DB21" i="9"/>
  <c r="Q20" i="9"/>
  <c r="BJ20" i="9"/>
  <c r="CE20" i="9"/>
  <c r="AB20" i="9"/>
  <c r="AW22" i="9"/>
  <c r="AY21" i="9"/>
  <c r="AT22" i="9"/>
  <c r="AV22" i="9"/>
  <c r="CA22" i="9"/>
  <c r="CC22" i="9"/>
  <c r="CD22" i="9"/>
  <c r="B22" i="9"/>
  <c r="BH22" i="9"/>
  <c r="BJ21" i="9"/>
  <c r="BG22" i="9"/>
  <c r="BE22" i="9"/>
  <c r="AA22" i="9"/>
  <c r="AC21" i="9"/>
  <c r="Z22" i="9"/>
  <c r="X22" i="9"/>
  <c r="CP16" i="2"/>
  <c r="AX16" i="2"/>
  <c r="CC18" i="2"/>
  <c r="CA18" i="2"/>
  <c r="CD18" i="2"/>
  <c r="CF17" i="2"/>
  <c r="CO18" i="2"/>
  <c r="CQ17" i="2"/>
  <c r="CL18" i="2"/>
  <c r="CN18" i="2"/>
  <c r="CP17" i="2"/>
  <c r="AW18" i="2"/>
  <c r="AV18" i="2"/>
  <c r="AX17" i="2"/>
  <c r="AT18" i="2"/>
  <c r="AA18" i="2"/>
  <c r="AC17" i="2"/>
  <c r="Z18" i="2"/>
  <c r="X18" i="2"/>
  <c r="C19" i="2"/>
  <c r="A20" i="2"/>
  <c r="N19" i="2"/>
  <c r="AJ19" i="2"/>
  <c r="Y19" i="2"/>
  <c r="BF19" i="2"/>
  <c r="CB19" i="2"/>
  <c r="CX19" i="2"/>
  <c r="AU19" i="2"/>
  <c r="BQ19" i="2"/>
  <c r="CM19" i="2"/>
  <c r="BJ16" i="2"/>
  <c r="G16" i="2"/>
  <c r="AM16" i="2"/>
  <c r="BT16" i="2"/>
  <c r="AY17" i="2"/>
  <c r="CQ16" i="2"/>
  <c r="AY16" i="2"/>
  <c r="Q16" i="2"/>
  <c r="AN16" i="2"/>
  <c r="CF16" i="2"/>
  <c r="CY18" i="2"/>
  <c r="CW18" i="2"/>
  <c r="CZ18" i="2"/>
  <c r="BG18" i="2"/>
  <c r="BE18" i="2"/>
  <c r="BH18" i="2"/>
  <c r="BS18" i="2"/>
  <c r="BR18" i="2"/>
  <c r="BP18" i="2"/>
  <c r="AK18" i="2"/>
  <c r="AM17" i="2"/>
  <c r="AL18" i="2"/>
  <c r="AI18" i="2"/>
  <c r="P18" i="2"/>
  <c r="O18" i="2"/>
  <c r="M18" i="2"/>
  <c r="D18" i="2"/>
  <c r="E18" i="2"/>
  <c r="B18" i="2"/>
  <c r="R17" i="2"/>
  <c r="BU17" i="2"/>
  <c r="DA16" i="2"/>
  <c r="BI16" i="2"/>
  <c r="R16" i="2"/>
  <c r="CA23" i="9"/>
  <c r="CD23" i="9"/>
  <c r="CF22" i="9"/>
  <c r="CC23" i="9"/>
  <c r="CE22" i="9"/>
  <c r="BE23" i="9"/>
  <c r="BG23" i="9"/>
  <c r="BI22" i="9"/>
  <c r="BH23" i="9"/>
  <c r="BJ22" i="9"/>
  <c r="M23" i="9"/>
  <c r="O23" i="9"/>
  <c r="Q22" i="9"/>
  <c r="P23" i="9"/>
  <c r="R22" i="9"/>
  <c r="CW23" i="9"/>
  <c r="CY23" i="9"/>
  <c r="DA22" i="9"/>
  <c r="CZ23" i="9"/>
  <c r="DB22" i="9"/>
  <c r="CM24" i="9"/>
  <c r="BQ24" i="9"/>
  <c r="AU24" i="9"/>
  <c r="Y24" i="9"/>
  <c r="CB24" i="9"/>
  <c r="CX24" i="9"/>
  <c r="BF24" i="9"/>
  <c r="N24" i="9"/>
  <c r="CF21" i="9"/>
  <c r="BU21" i="9"/>
  <c r="CE21" i="9"/>
  <c r="AV23" i="9"/>
  <c r="AX22" i="9"/>
  <c r="AW23" i="9"/>
  <c r="AY22" i="9"/>
  <c r="AT23" i="9"/>
  <c r="CN23" i="9"/>
  <c r="CO23" i="9"/>
  <c r="CL23" i="9"/>
  <c r="B23" i="9"/>
  <c r="BR23" i="9"/>
  <c r="BT22" i="9"/>
  <c r="BP23" i="9"/>
  <c r="BS23" i="9"/>
  <c r="AI23" i="9"/>
  <c r="Z23" i="9"/>
  <c r="X23" i="9"/>
  <c r="AA23" i="9"/>
  <c r="AC22" i="9"/>
  <c r="BI21" i="9"/>
  <c r="AB21" i="9"/>
  <c r="AX21" i="9"/>
  <c r="AN17" i="2"/>
  <c r="CN19" i="2"/>
  <c r="CO19" i="2"/>
  <c r="CL19" i="2"/>
  <c r="AV19" i="2"/>
  <c r="AW19" i="2"/>
  <c r="AT19" i="2"/>
  <c r="CD19" i="2"/>
  <c r="CC19" i="2"/>
  <c r="CE18" i="2"/>
  <c r="CA19" i="2"/>
  <c r="Z19" i="2"/>
  <c r="AA19" i="2"/>
  <c r="X19" i="2"/>
  <c r="O19" i="2"/>
  <c r="P19" i="2"/>
  <c r="M19" i="2"/>
  <c r="D19" i="2"/>
  <c r="E19" i="2"/>
  <c r="B19" i="2"/>
  <c r="AY18" i="2"/>
  <c r="CF18" i="2"/>
  <c r="AB17" i="2"/>
  <c r="CE17" i="2"/>
  <c r="Q18" i="2"/>
  <c r="DB17" i="2"/>
  <c r="BI17" i="2"/>
  <c r="F17" i="2"/>
  <c r="BT17" i="2"/>
  <c r="Q17" i="2"/>
  <c r="BR19" i="2"/>
  <c r="BT18" i="2"/>
  <c r="BS19" i="2"/>
  <c r="BP19" i="2"/>
  <c r="CY19" i="2"/>
  <c r="CZ19" i="2"/>
  <c r="CW19" i="2"/>
  <c r="BH19" i="2"/>
  <c r="BG19" i="2"/>
  <c r="BE19" i="2"/>
  <c r="AK19" i="2"/>
  <c r="AL19" i="2"/>
  <c r="AI19" i="2"/>
  <c r="C20" i="2"/>
  <c r="A21" i="2"/>
  <c r="N20" i="2"/>
  <c r="Y20" i="2"/>
  <c r="AU20" i="2"/>
  <c r="BQ20" i="2"/>
  <c r="AJ20" i="2"/>
  <c r="BF20" i="2"/>
  <c r="CB20" i="2"/>
  <c r="CM20" i="2"/>
  <c r="CX20" i="2"/>
  <c r="AC18" i="2"/>
  <c r="CP18" i="2"/>
  <c r="DA17" i="2"/>
  <c r="BJ17" i="2"/>
  <c r="G17" i="2"/>
  <c r="CZ24" i="9"/>
  <c r="CY24" i="9"/>
  <c r="DA23" i="9"/>
  <c r="CW24" i="9"/>
  <c r="CN24" i="9"/>
  <c r="CP23" i="9"/>
  <c r="CO24" i="9"/>
  <c r="CL24" i="9"/>
  <c r="BH24" i="9"/>
  <c r="BJ23" i="9"/>
  <c r="BG24" i="9"/>
  <c r="BI23" i="9"/>
  <c r="BE24" i="9"/>
  <c r="BS24" i="9"/>
  <c r="BU23" i="9"/>
  <c r="BP24" i="9"/>
  <c r="BR24" i="9"/>
  <c r="BT23" i="9"/>
  <c r="CB25" i="9"/>
  <c r="CM25" i="9"/>
  <c r="BQ25" i="9"/>
  <c r="AU25" i="9"/>
  <c r="Y25" i="9"/>
  <c r="CX25" i="9"/>
  <c r="BF25" i="9"/>
  <c r="N25" i="9"/>
  <c r="AA24" i="9"/>
  <c r="AC23" i="9"/>
  <c r="X24" i="9"/>
  <c r="Z24" i="9"/>
  <c r="AB23" i="9"/>
  <c r="AB22" i="9"/>
  <c r="CQ22" i="9"/>
  <c r="B24" i="9"/>
  <c r="CD24" i="9"/>
  <c r="CF23" i="9"/>
  <c r="CA24" i="9"/>
  <c r="CC24" i="9"/>
  <c r="CE23" i="9"/>
  <c r="P24" i="9"/>
  <c r="R23" i="9"/>
  <c r="O24" i="9"/>
  <c r="M24" i="9"/>
  <c r="AI24" i="9"/>
  <c r="AV24" i="9"/>
  <c r="AX23" i="9"/>
  <c r="AW24" i="9"/>
  <c r="AY23" i="9"/>
  <c r="AT24" i="9"/>
  <c r="CP22" i="9"/>
  <c r="BU22" i="9"/>
  <c r="CO20" i="2"/>
  <c r="CL20" i="2"/>
  <c r="CN20" i="2"/>
  <c r="BG20" i="2"/>
  <c r="BE20" i="2"/>
  <c r="BH20" i="2"/>
  <c r="BJ19" i="2"/>
  <c r="BS20" i="2"/>
  <c r="BU19" i="2"/>
  <c r="BP20" i="2"/>
  <c r="BR20" i="2"/>
  <c r="AA20" i="2"/>
  <c r="AC19" i="2"/>
  <c r="Z20" i="2"/>
  <c r="X20" i="2"/>
  <c r="C21" i="2"/>
  <c r="A22" i="2"/>
  <c r="AJ21" i="2"/>
  <c r="BF21" i="2"/>
  <c r="CB21" i="2"/>
  <c r="N21" i="2"/>
  <c r="Y21" i="2"/>
  <c r="AU21" i="2"/>
  <c r="BQ21" i="2"/>
  <c r="CX21" i="2"/>
  <c r="CM21" i="2"/>
  <c r="BI19" i="2"/>
  <c r="BI18" i="2"/>
  <c r="AB19" i="2"/>
  <c r="AV20" i="2"/>
  <c r="AX19" i="2"/>
  <c r="DA18" i="2"/>
  <c r="BU18" i="2"/>
  <c r="R18" i="2"/>
  <c r="CQ18" i="2"/>
  <c r="AX18" i="2"/>
  <c r="CY20" i="2"/>
  <c r="CW20" i="2"/>
  <c r="CZ20" i="2"/>
  <c r="DB19" i="2"/>
  <c r="CC20" i="2"/>
  <c r="CA20" i="2"/>
  <c r="CD20" i="2"/>
  <c r="CF19" i="2"/>
  <c r="AK20" i="2"/>
  <c r="AL20" i="2"/>
  <c r="AI20" i="2"/>
  <c r="AW20" i="2"/>
  <c r="AY19" i="2"/>
  <c r="AT20" i="2"/>
  <c r="P20" i="2"/>
  <c r="O20" i="2"/>
  <c r="M20" i="2"/>
  <c r="D20" i="2"/>
  <c r="F19" i="2"/>
  <c r="E20" i="2"/>
  <c r="G19" i="2"/>
  <c r="B20" i="2"/>
  <c r="AN19" i="2"/>
  <c r="BJ18" i="2"/>
  <c r="AM18" i="2"/>
  <c r="F18" i="2"/>
  <c r="AB18" i="2"/>
  <c r="Q19" i="2"/>
  <c r="DB18" i="2"/>
  <c r="AN18" i="2"/>
  <c r="G18" i="2"/>
  <c r="O25" i="9"/>
  <c r="Q24" i="9"/>
  <c r="M25" i="9"/>
  <c r="P25" i="9"/>
  <c r="AI25" i="9"/>
  <c r="CL25" i="9"/>
  <c r="CN25" i="9"/>
  <c r="CO25" i="9"/>
  <c r="CQ24" i="9"/>
  <c r="BG25" i="9"/>
  <c r="BI24" i="9"/>
  <c r="BE25" i="9"/>
  <c r="BH25" i="9"/>
  <c r="AT25" i="9"/>
  <c r="AV25" i="9"/>
  <c r="AX24" i="9"/>
  <c r="AW25" i="9"/>
  <c r="CC25" i="9"/>
  <c r="CE24" i="9"/>
  <c r="CD25" i="9"/>
  <c r="CF24" i="9"/>
  <c r="CA25" i="9"/>
  <c r="CQ23" i="9"/>
  <c r="X25" i="9"/>
  <c r="AA25" i="9"/>
  <c r="Z25" i="9"/>
  <c r="AB24" i="9"/>
  <c r="B25" i="9"/>
  <c r="CY25" i="9"/>
  <c r="DA24" i="9"/>
  <c r="CZ25" i="9"/>
  <c r="CW25" i="9"/>
  <c r="BP25" i="9"/>
  <c r="BS25" i="9"/>
  <c r="BU24" i="9"/>
  <c r="BR25" i="9"/>
  <c r="BT24" i="9"/>
  <c r="CX26" i="9"/>
  <c r="CB26" i="9"/>
  <c r="BF26" i="9"/>
  <c r="N26" i="9"/>
  <c r="BQ26" i="9"/>
  <c r="AU26" i="9"/>
  <c r="CM26" i="9"/>
  <c r="Y26" i="9"/>
  <c r="DB23" i="9"/>
  <c r="AY24" i="9"/>
  <c r="Q23" i="9"/>
  <c r="CN21" i="2"/>
  <c r="CO21" i="2"/>
  <c r="CL21" i="2"/>
  <c r="BR21" i="2"/>
  <c r="BS21" i="2"/>
  <c r="BP21" i="2"/>
  <c r="Z21" i="2"/>
  <c r="AA21" i="2"/>
  <c r="AC20" i="2"/>
  <c r="X21" i="2"/>
  <c r="CC21" i="2"/>
  <c r="CE20" i="2"/>
  <c r="CD21" i="2"/>
  <c r="CA21" i="2"/>
  <c r="AK21" i="2"/>
  <c r="AL21" i="2"/>
  <c r="AI21" i="2"/>
  <c r="D21" i="2"/>
  <c r="F20" i="2"/>
  <c r="E21" i="2"/>
  <c r="B21" i="2"/>
  <c r="AB20" i="2"/>
  <c r="BT20" i="2"/>
  <c r="BU20" i="2"/>
  <c r="CQ20" i="2"/>
  <c r="CP19" i="2"/>
  <c r="BT19" i="2"/>
  <c r="AV21" i="2"/>
  <c r="AX20" i="2"/>
  <c r="AN20" i="2"/>
  <c r="CQ19" i="2"/>
  <c r="CE19" i="2"/>
  <c r="R19" i="2"/>
  <c r="DA19" i="2"/>
  <c r="AM19" i="2"/>
  <c r="CW21" i="2"/>
  <c r="CY21" i="2"/>
  <c r="CZ21" i="2"/>
  <c r="AW21" i="2"/>
  <c r="AT21" i="2"/>
  <c r="O21" i="2"/>
  <c r="P21" i="2"/>
  <c r="R20" i="2"/>
  <c r="M21" i="2"/>
  <c r="BG21" i="2"/>
  <c r="BI20" i="2"/>
  <c r="BH21" i="2"/>
  <c r="BJ20" i="2"/>
  <c r="BE21" i="2"/>
  <c r="C22" i="2"/>
  <c r="A23" i="2"/>
  <c r="N22" i="2"/>
  <c r="Y22" i="2"/>
  <c r="AJ22" i="2"/>
  <c r="AU22" i="2"/>
  <c r="BQ22" i="2"/>
  <c r="CM22" i="2"/>
  <c r="BF22" i="2"/>
  <c r="CB22" i="2"/>
  <c r="CX22" i="2"/>
  <c r="AI26" i="9"/>
  <c r="O26" i="9"/>
  <c r="Q25" i="9"/>
  <c r="P26" i="9"/>
  <c r="R25" i="9"/>
  <c r="M26" i="9"/>
  <c r="AA26" i="9"/>
  <c r="AC25" i="9"/>
  <c r="Z26" i="9"/>
  <c r="X26" i="9"/>
  <c r="AW26" i="9"/>
  <c r="AY25" i="9"/>
  <c r="AT26" i="9"/>
  <c r="AV26" i="9"/>
  <c r="BG26" i="9"/>
  <c r="BI25" i="9"/>
  <c r="BH26" i="9"/>
  <c r="BE26" i="9"/>
  <c r="AB25" i="9"/>
  <c r="BJ24" i="9"/>
  <c r="B26" i="9"/>
  <c r="BQ27" i="9"/>
  <c r="AU27" i="9"/>
  <c r="CX27" i="9"/>
  <c r="CB27" i="9"/>
  <c r="BF27" i="9"/>
  <c r="N27" i="9"/>
  <c r="CM27" i="9"/>
  <c r="Y27" i="9"/>
  <c r="CZ26" i="9"/>
  <c r="DB25" i="9"/>
  <c r="CY26" i="9"/>
  <c r="DA25" i="9"/>
  <c r="CW26" i="9"/>
  <c r="CO26" i="9"/>
  <c r="CQ25" i="9"/>
  <c r="CL26" i="9"/>
  <c r="CN26" i="9"/>
  <c r="CP25" i="9"/>
  <c r="BS26" i="9"/>
  <c r="BU25" i="9"/>
  <c r="BR26" i="9"/>
  <c r="BP26" i="9"/>
  <c r="CA26" i="9"/>
  <c r="CC26" i="9"/>
  <c r="CE25" i="9"/>
  <c r="CD26" i="9"/>
  <c r="CF25" i="9"/>
  <c r="AC24" i="9"/>
  <c r="DB24" i="9"/>
  <c r="CP24" i="9"/>
  <c r="R24" i="9"/>
  <c r="AX25" i="9"/>
  <c r="CY22" i="2"/>
  <c r="DA21" i="2"/>
  <c r="CW22" i="2"/>
  <c r="CZ22" i="2"/>
  <c r="BG22" i="2"/>
  <c r="BE22" i="2"/>
  <c r="BH22" i="2"/>
  <c r="BS22" i="2"/>
  <c r="BR22" i="2"/>
  <c r="BP22" i="2"/>
  <c r="AK22" i="2"/>
  <c r="AL22" i="2"/>
  <c r="AI22" i="2"/>
  <c r="P22" i="2"/>
  <c r="R21" i="2"/>
  <c r="O22" i="2"/>
  <c r="Q21" i="2"/>
  <c r="M22" i="2"/>
  <c r="D22" i="2"/>
  <c r="E22" i="2"/>
  <c r="B22" i="2"/>
  <c r="DB21" i="2"/>
  <c r="G21" i="2"/>
  <c r="AM21" i="2"/>
  <c r="BU21" i="2"/>
  <c r="CN22" i="2"/>
  <c r="CP21" i="2"/>
  <c r="DB20" i="2"/>
  <c r="CC22" i="2"/>
  <c r="CA22" i="2"/>
  <c r="CD22" i="2"/>
  <c r="CO22" i="2"/>
  <c r="CL22" i="2"/>
  <c r="AW22" i="2"/>
  <c r="AV22" i="2"/>
  <c r="AT22" i="2"/>
  <c r="AA22" i="2"/>
  <c r="X22" i="2"/>
  <c r="Z22" i="2"/>
  <c r="AB21" i="2"/>
  <c r="C23" i="2"/>
  <c r="A24" i="2"/>
  <c r="N23" i="2"/>
  <c r="AJ23" i="2"/>
  <c r="Y23" i="2"/>
  <c r="BF23" i="2"/>
  <c r="CB23" i="2"/>
  <c r="CX23" i="2"/>
  <c r="AU23" i="2"/>
  <c r="BQ23" i="2"/>
  <c r="CM23" i="2"/>
  <c r="AX21" i="2"/>
  <c r="CF20" i="2"/>
  <c r="AY20" i="2"/>
  <c r="Q20" i="2"/>
  <c r="CP20" i="2"/>
  <c r="AN21" i="2"/>
  <c r="AC21" i="2"/>
  <c r="CQ21" i="2"/>
  <c r="DA20" i="2"/>
  <c r="AM20" i="2"/>
  <c r="G20" i="2"/>
  <c r="BE27" i="9"/>
  <c r="BG27" i="9"/>
  <c r="BH27" i="9"/>
  <c r="Z27" i="9"/>
  <c r="AA27" i="9"/>
  <c r="AC26" i="9"/>
  <c r="X27" i="9"/>
  <c r="B27" i="9"/>
  <c r="CM28" i="9"/>
  <c r="BQ28" i="9"/>
  <c r="AU28" i="9"/>
  <c r="Y28" i="9"/>
  <c r="CB28" i="9"/>
  <c r="N28" i="9"/>
  <c r="CX28" i="9"/>
  <c r="BF28" i="9"/>
  <c r="CA27" i="9"/>
  <c r="CC27" i="9"/>
  <c r="CE26" i="9"/>
  <c r="CD27" i="9"/>
  <c r="BR27" i="9"/>
  <c r="BT26" i="9"/>
  <c r="BS27" i="9"/>
  <c r="BU26" i="9"/>
  <c r="BP27" i="9"/>
  <c r="BJ25" i="9"/>
  <c r="CN27" i="9"/>
  <c r="CP26" i="9"/>
  <c r="CL27" i="9"/>
  <c r="CO27" i="9"/>
  <c r="CQ26" i="9"/>
  <c r="AV27" i="9"/>
  <c r="AX26" i="9"/>
  <c r="AT27" i="9"/>
  <c r="AW27" i="9"/>
  <c r="AI27" i="9"/>
  <c r="M27" i="9"/>
  <c r="O27" i="9"/>
  <c r="Q26" i="9"/>
  <c r="P27" i="9"/>
  <c r="CW27" i="9"/>
  <c r="CZ27" i="9"/>
  <c r="CY27" i="9"/>
  <c r="DA26" i="9"/>
  <c r="BT25" i="9"/>
  <c r="CN23" i="2"/>
  <c r="CP22" i="2"/>
  <c r="CO23" i="2"/>
  <c r="CL23" i="2"/>
  <c r="AV23" i="2"/>
  <c r="AX22" i="2"/>
  <c r="AW23" i="2"/>
  <c r="AY22" i="2"/>
  <c r="AT23" i="2"/>
  <c r="CD23" i="2"/>
  <c r="CC23" i="2"/>
  <c r="CA23" i="2"/>
  <c r="Z23" i="2"/>
  <c r="AA23" i="2"/>
  <c r="X23" i="2"/>
  <c r="O23" i="2"/>
  <c r="P23" i="2"/>
  <c r="M23" i="2"/>
  <c r="D23" i="2"/>
  <c r="E23" i="2"/>
  <c r="G22" i="2"/>
  <c r="B23" i="2"/>
  <c r="CF22" i="2"/>
  <c r="Q22" i="2"/>
  <c r="BT21" i="2"/>
  <c r="CE21" i="2"/>
  <c r="F21" i="2"/>
  <c r="BI21" i="2"/>
  <c r="BR23" i="2"/>
  <c r="BT22" i="2"/>
  <c r="BS23" i="2"/>
  <c r="BP23" i="2"/>
  <c r="CY23" i="2"/>
  <c r="DA22" i="2"/>
  <c r="CZ23" i="2"/>
  <c r="DB22" i="2"/>
  <c r="CW23" i="2"/>
  <c r="BH23" i="2"/>
  <c r="BG23" i="2"/>
  <c r="BE23" i="2"/>
  <c r="AK23" i="2"/>
  <c r="AL23" i="2"/>
  <c r="AN22" i="2"/>
  <c r="AI23" i="2"/>
  <c r="C24" i="2"/>
  <c r="A25" i="2"/>
  <c r="N24" i="2"/>
  <c r="Y24" i="2"/>
  <c r="AU24" i="2"/>
  <c r="BQ24" i="2"/>
  <c r="BF24" i="2"/>
  <c r="CB24" i="2"/>
  <c r="CM24" i="2"/>
  <c r="AJ24" i="2"/>
  <c r="CX24" i="2"/>
  <c r="AB22" i="2"/>
  <c r="AC22" i="2"/>
  <c r="CQ22" i="2"/>
  <c r="CF21" i="2"/>
  <c r="AY21" i="2"/>
  <c r="BJ21" i="2"/>
  <c r="R22" i="2"/>
  <c r="BU22" i="2"/>
  <c r="B28" i="9"/>
  <c r="CD28" i="9"/>
  <c r="CC28" i="9"/>
  <c r="CA28" i="9"/>
  <c r="CB29" i="9"/>
  <c r="CM29" i="9"/>
  <c r="BQ29" i="9"/>
  <c r="AU29" i="9"/>
  <c r="Y29" i="9"/>
  <c r="CX29" i="9"/>
  <c r="BF29" i="9"/>
  <c r="N29" i="9"/>
  <c r="Z28" i="9"/>
  <c r="AB27" i="9"/>
  <c r="AA28" i="9"/>
  <c r="AC27" i="9"/>
  <c r="X28" i="9"/>
  <c r="BI26" i="9"/>
  <c r="CF26" i="9"/>
  <c r="BJ26" i="9"/>
  <c r="CZ28" i="9"/>
  <c r="DB27" i="9"/>
  <c r="CY28" i="9"/>
  <c r="CW28" i="9"/>
  <c r="CL28" i="9"/>
  <c r="CN28" i="9"/>
  <c r="CP27" i="9"/>
  <c r="CO28" i="9"/>
  <c r="CQ27" i="9"/>
  <c r="BH28" i="9"/>
  <c r="BJ27" i="9"/>
  <c r="BE28" i="9"/>
  <c r="BG28" i="9"/>
  <c r="BS28" i="9"/>
  <c r="BR28" i="9"/>
  <c r="BT27" i="9"/>
  <c r="BP28" i="9"/>
  <c r="AI28" i="9"/>
  <c r="P28" i="9"/>
  <c r="R27" i="9"/>
  <c r="M28" i="9"/>
  <c r="O28" i="9"/>
  <c r="AT28" i="9"/>
  <c r="AV28" i="9"/>
  <c r="AW28" i="9"/>
  <c r="AY27" i="9"/>
  <c r="AB26" i="9"/>
  <c r="DB26" i="9"/>
  <c r="AY26" i="9"/>
  <c r="DA27" i="9"/>
  <c r="R26" i="9"/>
  <c r="AK24" i="2"/>
  <c r="AL24" i="2"/>
  <c r="AI24" i="2"/>
  <c r="CC24" i="2"/>
  <c r="CE23" i="2"/>
  <c r="CA24" i="2"/>
  <c r="CD24" i="2"/>
  <c r="BS24" i="2"/>
  <c r="BP24" i="2"/>
  <c r="BR24" i="2"/>
  <c r="BT23" i="2"/>
  <c r="AA24" i="2"/>
  <c r="AC23" i="2"/>
  <c r="Z24" i="2"/>
  <c r="X24" i="2"/>
  <c r="C25" i="2"/>
  <c r="A26" i="2"/>
  <c r="AJ25" i="2"/>
  <c r="N25" i="2"/>
  <c r="BF25" i="2"/>
  <c r="CB25" i="2"/>
  <c r="AU25" i="2"/>
  <c r="BQ25" i="2"/>
  <c r="CX25" i="2"/>
  <c r="Y25" i="2"/>
  <c r="CM25" i="2"/>
  <c r="BU23" i="2"/>
  <c r="BI22" i="2"/>
  <c r="CY24" i="2"/>
  <c r="CW24" i="2"/>
  <c r="CZ24" i="2"/>
  <c r="DB23" i="2"/>
  <c r="CO24" i="2"/>
  <c r="CL24" i="2"/>
  <c r="CN24" i="2"/>
  <c r="BG24" i="2"/>
  <c r="BI23" i="2"/>
  <c r="BE24" i="2"/>
  <c r="BH24" i="2"/>
  <c r="BJ23" i="2"/>
  <c r="AW24" i="2"/>
  <c r="AY23" i="2"/>
  <c r="AT24" i="2"/>
  <c r="AV24" i="2"/>
  <c r="P24" i="2"/>
  <c r="R23" i="2"/>
  <c r="O24" i="2"/>
  <c r="M24" i="2"/>
  <c r="D24" i="2"/>
  <c r="E24" i="2"/>
  <c r="G23" i="2"/>
  <c r="B24" i="2"/>
  <c r="AN23" i="2"/>
  <c r="BJ22" i="2"/>
  <c r="AM22" i="2"/>
  <c r="F22" i="2"/>
  <c r="CE22" i="2"/>
  <c r="CF23" i="2"/>
  <c r="AT29" i="9"/>
  <c r="AV29" i="9"/>
  <c r="AX28" i="9"/>
  <c r="AW29" i="9"/>
  <c r="X29" i="9"/>
  <c r="Z29" i="9"/>
  <c r="AB28" i="9"/>
  <c r="AA29" i="9"/>
  <c r="AC28" i="9"/>
  <c r="CY29" i="9"/>
  <c r="DA28" i="9"/>
  <c r="CZ29" i="9"/>
  <c r="DB28" i="9"/>
  <c r="CW29" i="9"/>
  <c r="BP29" i="9"/>
  <c r="BR29" i="9"/>
  <c r="BT28" i="9"/>
  <c r="BS29" i="9"/>
  <c r="BU28" i="9"/>
  <c r="CX30" i="9"/>
  <c r="CB30" i="9"/>
  <c r="BF30" i="9"/>
  <c r="N30" i="9"/>
  <c r="CM30" i="9"/>
  <c r="AU30" i="9"/>
  <c r="BQ30" i="9"/>
  <c r="Y30" i="9"/>
  <c r="CF27" i="9"/>
  <c r="BI27" i="9"/>
  <c r="BG29" i="9"/>
  <c r="BH29" i="9"/>
  <c r="BJ28" i="9"/>
  <c r="BE29" i="9"/>
  <c r="CC29" i="9"/>
  <c r="CA29" i="9"/>
  <c r="CD29" i="9"/>
  <c r="O29" i="9"/>
  <c r="M29" i="9"/>
  <c r="P29" i="9"/>
  <c r="AI29" i="9"/>
  <c r="B29" i="9"/>
  <c r="CL29" i="9"/>
  <c r="CN29" i="9"/>
  <c r="CP28" i="9"/>
  <c r="CO29" i="9"/>
  <c r="Q27" i="9"/>
  <c r="AY28" i="9"/>
  <c r="BU27" i="9"/>
  <c r="AX27" i="9"/>
  <c r="CE27" i="9"/>
  <c r="CQ23" i="2"/>
  <c r="CN25" i="2"/>
  <c r="CP24" i="2"/>
  <c r="CO25" i="2"/>
  <c r="CL25" i="2"/>
  <c r="CW25" i="2"/>
  <c r="CY25" i="2"/>
  <c r="DA24" i="2"/>
  <c r="CZ25" i="2"/>
  <c r="AV25" i="2"/>
  <c r="AX24" i="2"/>
  <c r="AW25" i="2"/>
  <c r="AT25" i="2"/>
  <c r="BG25" i="2"/>
  <c r="BI24" i="2"/>
  <c r="BH25" i="2"/>
  <c r="BE25" i="2"/>
  <c r="AK25" i="2"/>
  <c r="AM24" i="2"/>
  <c r="AL25" i="2"/>
  <c r="AI25" i="2"/>
  <c r="D25" i="2"/>
  <c r="E25" i="2"/>
  <c r="G24" i="2"/>
  <c r="B25" i="2"/>
  <c r="CP23" i="2"/>
  <c r="Q23" i="2"/>
  <c r="BJ24" i="2"/>
  <c r="AX23" i="2"/>
  <c r="AB23" i="2"/>
  <c r="F23" i="2"/>
  <c r="DA23" i="2"/>
  <c r="AM23" i="2"/>
  <c r="Z25" i="2"/>
  <c r="AA25" i="2"/>
  <c r="AC24" i="2"/>
  <c r="X25" i="2"/>
  <c r="BR25" i="2"/>
  <c r="BT24" i="2"/>
  <c r="BS25" i="2"/>
  <c r="BP25" i="2"/>
  <c r="CC25" i="2"/>
  <c r="CD25" i="2"/>
  <c r="CA25" i="2"/>
  <c r="O25" i="2"/>
  <c r="P25" i="2"/>
  <c r="M25" i="2"/>
  <c r="C26" i="2"/>
  <c r="A27" i="2"/>
  <c r="N26" i="2"/>
  <c r="Y26" i="2"/>
  <c r="AJ26" i="2"/>
  <c r="AU26" i="2"/>
  <c r="BQ26" i="2"/>
  <c r="CM26" i="2"/>
  <c r="BF26" i="2"/>
  <c r="CB26" i="2"/>
  <c r="CX26" i="2"/>
  <c r="CF24" i="2"/>
  <c r="AN24" i="2"/>
  <c r="BS30" i="9"/>
  <c r="BP30" i="9"/>
  <c r="BR30" i="9"/>
  <c r="CO30" i="9"/>
  <c r="CQ29" i="9"/>
  <c r="CN30" i="9"/>
  <c r="CP29" i="9"/>
  <c r="CL30" i="9"/>
  <c r="AA30" i="9"/>
  <c r="AC29" i="9"/>
  <c r="X30" i="9"/>
  <c r="Z30" i="9"/>
  <c r="AB29" i="9"/>
  <c r="BE30" i="9"/>
  <c r="BG30" i="9"/>
  <c r="BI29" i="9"/>
  <c r="BH30" i="9"/>
  <c r="BJ29" i="9"/>
  <c r="CM31" i="9"/>
  <c r="BQ31" i="9"/>
  <c r="Y31" i="9"/>
  <c r="CX31" i="9"/>
  <c r="CB31" i="9"/>
  <c r="BF31" i="9"/>
  <c r="N31" i="9"/>
  <c r="AU31" i="9"/>
  <c r="M30" i="9"/>
  <c r="O30" i="9"/>
  <c r="Q29" i="9"/>
  <c r="P30" i="9"/>
  <c r="R29" i="9"/>
  <c r="CW30" i="9"/>
  <c r="CY30" i="9"/>
  <c r="CZ30" i="9"/>
  <c r="DB29" i="9"/>
  <c r="R28" i="9"/>
  <c r="BI28" i="9"/>
  <c r="CD30" i="9"/>
  <c r="CF29" i="9"/>
  <c r="CC30" i="9"/>
  <c r="CA30" i="9"/>
  <c r="AW30" i="9"/>
  <c r="AV30" i="9"/>
  <c r="AX29" i="9"/>
  <c r="AT30" i="9"/>
  <c r="B30" i="9"/>
  <c r="AI30" i="9"/>
  <c r="CQ28" i="9"/>
  <c r="BT29" i="9"/>
  <c r="Q28" i="9"/>
  <c r="CE28" i="9"/>
  <c r="CF28" i="9"/>
  <c r="CY26" i="2"/>
  <c r="CW26" i="2"/>
  <c r="CZ26" i="2"/>
  <c r="BG26" i="2"/>
  <c r="BE26" i="2"/>
  <c r="BH26" i="2"/>
  <c r="BJ25" i="2"/>
  <c r="BS26" i="2"/>
  <c r="BR26" i="2"/>
  <c r="BP26" i="2"/>
  <c r="AK26" i="2"/>
  <c r="AM25" i="2"/>
  <c r="AL26" i="2"/>
  <c r="AN25" i="2"/>
  <c r="AI26" i="2"/>
  <c r="P26" i="2"/>
  <c r="R25" i="2"/>
  <c r="M26" i="2"/>
  <c r="O26" i="2"/>
  <c r="Q25" i="2"/>
  <c r="D26" i="2"/>
  <c r="F25" i="2"/>
  <c r="E26" i="2"/>
  <c r="B26" i="2"/>
  <c r="BU25" i="2"/>
  <c r="R24" i="2"/>
  <c r="BI25" i="2"/>
  <c r="AW26" i="2"/>
  <c r="AY25" i="2"/>
  <c r="F24" i="2"/>
  <c r="CE24" i="2"/>
  <c r="CC26" i="2"/>
  <c r="CA26" i="2"/>
  <c r="CD26" i="2"/>
  <c r="CO26" i="2"/>
  <c r="CL26" i="2"/>
  <c r="CN26" i="2"/>
  <c r="CP25" i="2"/>
  <c r="AV26" i="2"/>
  <c r="AT26" i="2"/>
  <c r="AA26" i="2"/>
  <c r="Z26" i="2"/>
  <c r="X26" i="2"/>
  <c r="C27" i="2"/>
  <c r="N27" i="2"/>
  <c r="AJ27" i="2"/>
  <c r="A28" i="2"/>
  <c r="Y27" i="2"/>
  <c r="BF27" i="2"/>
  <c r="CB27" i="2"/>
  <c r="CX27" i="2"/>
  <c r="AU27" i="2"/>
  <c r="BQ27" i="2"/>
  <c r="CM27" i="2"/>
  <c r="CF25" i="2"/>
  <c r="BT25" i="2"/>
  <c r="DB24" i="2"/>
  <c r="BU24" i="2"/>
  <c r="AB24" i="2"/>
  <c r="AX25" i="2"/>
  <c r="CQ24" i="2"/>
  <c r="AY24" i="2"/>
  <c r="Q24" i="2"/>
  <c r="B31" i="9"/>
  <c r="Z31" i="9"/>
  <c r="X31" i="9"/>
  <c r="AA31" i="9"/>
  <c r="AC30" i="9"/>
  <c r="M31" i="9"/>
  <c r="O31" i="9"/>
  <c r="P31" i="9"/>
  <c r="R30" i="9"/>
  <c r="CM32" i="9"/>
  <c r="BQ32" i="9"/>
  <c r="AU32" i="9"/>
  <c r="Y32" i="9"/>
  <c r="CB32" i="9"/>
  <c r="N32" i="9"/>
  <c r="CX32" i="9"/>
  <c r="BF32" i="9"/>
  <c r="CA31" i="9"/>
  <c r="CC31" i="9"/>
  <c r="CE30" i="9"/>
  <c r="CD31" i="9"/>
  <c r="CF30" i="9"/>
  <c r="CN31" i="9"/>
  <c r="CP30" i="9"/>
  <c r="CL31" i="9"/>
  <c r="CO31" i="9"/>
  <c r="CQ30" i="9"/>
  <c r="BU29" i="9"/>
  <c r="AI31" i="9"/>
  <c r="CW31" i="9"/>
  <c r="CY31" i="9"/>
  <c r="DA30" i="9"/>
  <c r="CZ31" i="9"/>
  <c r="DB30" i="9"/>
  <c r="AV31" i="9"/>
  <c r="AW31" i="9"/>
  <c r="AY30" i="9"/>
  <c r="AT31" i="9"/>
  <c r="BE31" i="9"/>
  <c r="BG31" i="9"/>
  <c r="BH31" i="9"/>
  <c r="BJ30" i="9"/>
  <c r="BR31" i="9"/>
  <c r="BP31" i="9"/>
  <c r="BS31" i="9"/>
  <c r="AY29" i="9"/>
  <c r="CE29" i="9"/>
  <c r="DA29" i="9"/>
  <c r="BR27" i="2"/>
  <c r="BS27" i="2"/>
  <c r="BP27" i="2"/>
  <c r="CY27" i="2"/>
  <c r="CZ27" i="2"/>
  <c r="DB26" i="2"/>
  <c r="CW27" i="2"/>
  <c r="BH27" i="2"/>
  <c r="BG27" i="2"/>
  <c r="BE27" i="2"/>
  <c r="C28" i="2"/>
  <c r="A29" i="2"/>
  <c r="N28" i="2"/>
  <c r="Y28" i="2"/>
  <c r="AU28" i="2"/>
  <c r="BQ28" i="2"/>
  <c r="AJ28" i="2"/>
  <c r="BF28" i="2"/>
  <c r="CB28" i="2"/>
  <c r="CM28" i="2"/>
  <c r="CX28" i="2"/>
  <c r="O27" i="2"/>
  <c r="Q26" i="2"/>
  <c r="P27" i="2"/>
  <c r="R26" i="2"/>
  <c r="M27" i="2"/>
  <c r="CQ25" i="2"/>
  <c r="BU26" i="2"/>
  <c r="DA26" i="2"/>
  <c r="DA25" i="2"/>
  <c r="G25" i="2"/>
  <c r="AC25" i="2"/>
  <c r="CN27" i="2"/>
  <c r="CO27" i="2"/>
  <c r="CL27" i="2"/>
  <c r="AV27" i="2"/>
  <c r="AW27" i="2"/>
  <c r="AY26" i="2"/>
  <c r="AT27" i="2"/>
  <c r="CD27" i="2"/>
  <c r="CC27" i="2"/>
  <c r="CA27" i="2"/>
  <c r="Z27" i="2"/>
  <c r="AA27" i="2"/>
  <c r="X27" i="2"/>
  <c r="AK27" i="2"/>
  <c r="AM26" i="2"/>
  <c r="AL27" i="2"/>
  <c r="AI27" i="2"/>
  <c r="D27" i="2"/>
  <c r="F26" i="2"/>
  <c r="E27" i="2"/>
  <c r="B27" i="2"/>
  <c r="CF26" i="2"/>
  <c r="CE26" i="2"/>
  <c r="DB25" i="2"/>
  <c r="AB25" i="2"/>
  <c r="CE25" i="2"/>
  <c r="BT26" i="2"/>
  <c r="BI26" i="2"/>
  <c r="CX33" i="9"/>
  <c r="CB33" i="9"/>
  <c r="N33" i="9"/>
  <c r="CM33" i="9"/>
  <c r="BQ33" i="9"/>
  <c r="AU33" i="9"/>
  <c r="Y33" i="9"/>
  <c r="BF33" i="9"/>
  <c r="AI32" i="9"/>
  <c r="AV32" i="9"/>
  <c r="AX31" i="9"/>
  <c r="AW32" i="9"/>
  <c r="AY31" i="9"/>
  <c r="AT32" i="9"/>
  <c r="P32" i="9"/>
  <c r="O32" i="9"/>
  <c r="M32" i="9"/>
  <c r="AA32" i="9"/>
  <c r="AC31" i="9"/>
  <c r="X32" i="9"/>
  <c r="Z32" i="9"/>
  <c r="AB31" i="9"/>
  <c r="CZ32" i="9"/>
  <c r="CW32" i="9"/>
  <c r="CY32" i="9"/>
  <c r="DA31" i="9"/>
  <c r="B32" i="9"/>
  <c r="CL32" i="9"/>
  <c r="CN32" i="9"/>
  <c r="CP31" i="9"/>
  <c r="CO32" i="9"/>
  <c r="CQ31" i="9"/>
  <c r="BH32" i="9"/>
  <c r="BJ31" i="9"/>
  <c r="BE32" i="9"/>
  <c r="BG32" i="9"/>
  <c r="CD32" i="9"/>
  <c r="CC32" i="9"/>
  <c r="CA32" i="9"/>
  <c r="BS32" i="9"/>
  <c r="BR32" i="9"/>
  <c r="BT31" i="9"/>
  <c r="BP32" i="9"/>
  <c r="Q31" i="9"/>
  <c r="Q30" i="9"/>
  <c r="AB30" i="9"/>
  <c r="AX30" i="9"/>
  <c r="BI30" i="9"/>
  <c r="DB31" i="9"/>
  <c r="BT30" i="9"/>
  <c r="BU30" i="9"/>
  <c r="AN26" i="2"/>
  <c r="CQ26" i="2"/>
  <c r="AX26" i="2"/>
  <c r="CO28" i="2"/>
  <c r="CL28" i="2"/>
  <c r="CN28" i="2"/>
  <c r="BG28" i="2"/>
  <c r="BE28" i="2"/>
  <c r="BH28" i="2"/>
  <c r="BJ27" i="2"/>
  <c r="BS28" i="2"/>
  <c r="BP28" i="2"/>
  <c r="BR28" i="2"/>
  <c r="AA28" i="2"/>
  <c r="AC27" i="2"/>
  <c r="Z28" i="2"/>
  <c r="X28" i="2"/>
  <c r="C29" i="2"/>
  <c r="A30" i="2"/>
  <c r="AJ29" i="2"/>
  <c r="BF29" i="2"/>
  <c r="CB29" i="2"/>
  <c r="N29" i="2"/>
  <c r="Y29" i="2"/>
  <c r="AU29" i="2"/>
  <c r="BQ29" i="2"/>
  <c r="CX29" i="2"/>
  <c r="CM29" i="2"/>
  <c r="BJ26" i="2"/>
  <c r="AB26" i="2"/>
  <c r="G26" i="2"/>
  <c r="CP26" i="2"/>
  <c r="AC26" i="2"/>
  <c r="CY28" i="2"/>
  <c r="DA27" i="2"/>
  <c r="CW28" i="2"/>
  <c r="CZ28" i="2"/>
  <c r="DB27" i="2"/>
  <c r="CC28" i="2"/>
  <c r="CA28" i="2"/>
  <c r="CD28" i="2"/>
  <c r="AK28" i="2"/>
  <c r="AL28" i="2"/>
  <c r="AI28" i="2"/>
  <c r="AW28" i="2"/>
  <c r="AT28" i="2"/>
  <c r="AV28" i="2"/>
  <c r="P28" i="2"/>
  <c r="R27" i="2"/>
  <c r="O28" i="2"/>
  <c r="M28" i="2"/>
  <c r="D28" i="2"/>
  <c r="E28" i="2"/>
  <c r="G27" i="2"/>
  <c r="B28" i="2"/>
  <c r="BI27" i="2"/>
  <c r="O33" i="9"/>
  <c r="Q32" i="9"/>
  <c r="M33" i="9"/>
  <c r="P33" i="9"/>
  <c r="R32" i="9"/>
  <c r="CL33" i="9"/>
  <c r="CO33" i="9"/>
  <c r="CQ32" i="9"/>
  <c r="CN33" i="9"/>
  <c r="CP32" i="9"/>
  <c r="BP33" i="9"/>
  <c r="BS33" i="9"/>
  <c r="BU32" i="9"/>
  <c r="BR33" i="9"/>
  <c r="CC33" i="9"/>
  <c r="CE32" i="9"/>
  <c r="CD33" i="9"/>
  <c r="CF32" i="9"/>
  <c r="CA33" i="9"/>
  <c r="X33" i="9"/>
  <c r="Z33" i="9"/>
  <c r="AB32" i="9"/>
  <c r="AA33" i="9"/>
  <c r="AC32" i="9"/>
  <c r="CX34" i="9"/>
  <c r="CB34" i="9"/>
  <c r="BF34" i="9"/>
  <c r="N34" i="9"/>
  <c r="CM34" i="9"/>
  <c r="AU34" i="9"/>
  <c r="BQ34" i="9"/>
  <c r="Y34" i="9"/>
  <c r="B33" i="9"/>
  <c r="CY33" i="9"/>
  <c r="DA32" i="9"/>
  <c r="CZ33" i="9"/>
  <c r="DB32" i="9"/>
  <c r="CW33" i="9"/>
  <c r="BG33" i="9"/>
  <c r="BI32" i="9"/>
  <c r="BE33" i="9"/>
  <c r="BH33" i="9"/>
  <c r="AT33" i="9"/>
  <c r="AV33" i="9"/>
  <c r="AW33" i="9"/>
  <c r="AY32" i="9"/>
  <c r="AI33" i="9"/>
  <c r="CF31" i="9"/>
  <c r="BU31" i="9"/>
  <c r="R31" i="9"/>
  <c r="CE31" i="9"/>
  <c r="BI31" i="9"/>
  <c r="D29" i="2"/>
  <c r="F28" i="2"/>
  <c r="AY27" i="2"/>
  <c r="CN29" i="2"/>
  <c r="CO29" i="2"/>
  <c r="CL29" i="2"/>
  <c r="BR29" i="2"/>
  <c r="BS29" i="2"/>
  <c r="BP29" i="2"/>
  <c r="Z29" i="2"/>
  <c r="AA29" i="2"/>
  <c r="AC28" i="2"/>
  <c r="X29" i="2"/>
  <c r="CC29" i="2"/>
  <c r="CE28" i="2"/>
  <c r="CD29" i="2"/>
  <c r="CA29" i="2"/>
  <c r="AK29" i="2"/>
  <c r="AM28" i="2"/>
  <c r="AL29" i="2"/>
  <c r="AN28" i="2"/>
  <c r="AI29" i="2"/>
  <c r="E29" i="2"/>
  <c r="G28" i="2"/>
  <c r="B29" i="2"/>
  <c r="AB28" i="2"/>
  <c r="BT28" i="2"/>
  <c r="BU28" i="2"/>
  <c r="CQ28" i="2"/>
  <c r="CQ27" i="2"/>
  <c r="CE27" i="2"/>
  <c r="AN27" i="2"/>
  <c r="BU27" i="2"/>
  <c r="CP27" i="2"/>
  <c r="CF27" i="2"/>
  <c r="AM27" i="2"/>
  <c r="BT27" i="2"/>
  <c r="CW29" i="2"/>
  <c r="CY29" i="2"/>
  <c r="CZ29" i="2"/>
  <c r="AV29" i="2"/>
  <c r="AW29" i="2"/>
  <c r="AT29" i="2"/>
  <c r="O29" i="2"/>
  <c r="P29" i="2"/>
  <c r="M29" i="2"/>
  <c r="BG29" i="2"/>
  <c r="BH29" i="2"/>
  <c r="BE29" i="2"/>
  <c r="C30" i="2"/>
  <c r="A31" i="2"/>
  <c r="N30" i="2"/>
  <c r="Y30" i="2"/>
  <c r="AJ30" i="2"/>
  <c r="AU30" i="2"/>
  <c r="BQ30" i="2"/>
  <c r="CM30" i="2"/>
  <c r="BF30" i="2"/>
  <c r="CB30" i="2"/>
  <c r="CX30" i="2"/>
  <c r="BJ28" i="2"/>
  <c r="BI28" i="2"/>
  <c r="Q27" i="2"/>
  <c r="AX27" i="2"/>
  <c r="AB27" i="2"/>
  <c r="F27" i="2"/>
  <c r="AI34" i="9"/>
  <c r="CM35" i="9"/>
  <c r="AU35" i="9"/>
  <c r="CX35" i="9"/>
  <c r="CB35" i="9"/>
  <c r="BF35" i="9"/>
  <c r="N35" i="9"/>
  <c r="BQ35" i="9"/>
  <c r="Y35" i="9"/>
  <c r="CW34" i="9"/>
  <c r="CY34" i="9"/>
  <c r="CZ34" i="9"/>
  <c r="DB33" i="9"/>
  <c r="BS34" i="9"/>
  <c r="BP34" i="9"/>
  <c r="BR34" i="9"/>
  <c r="BT33" i="9"/>
  <c r="CO34" i="9"/>
  <c r="CN34" i="9"/>
  <c r="CP33" i="9"/>
  <c r="CL34" i="9"/>
  <c r="CD34" i="9"/>
  <c r="CF33" i="9"/>
  <c r="CC34" i="9"/>
  <c r="CA34" i="9"/>
  <c r="CQ33" i="9"/>
  <c r="B34" i="9"/>
  <c r="M34" i="9"/>
  <c r="O34" i="9"/>
  <c r="P34" i="9"/>
  <c r="AA34" i="9"/>
  <c r="Z34" i="9"/>
  <c r="AB33" i="9"/>
  <c r="X34" i="9"/>
  <c r="AW34" i="9"/>
  <c r="AV34" i="9"/>
  <c r="AX33" i="9"/>
  <c r="AT34" i="9"/>
  <c r="BE34" i="9"/>
  <c r="BG34" i="9"/>
  <c r="BI33" i="9"/>
  <c r="BH34" i="9"/>
  <c r="BJ32" i="9"/>
  <c r="AY33" i="9"/>
  <c r="AX32" i="9"/>
  <c r="BT32" i="9"/>
  <c r="BU33" i="9"/>
  <c r="CC30" i="2"/>
  <c r="CA30" i="2"/>
  <c r="CD30" i="2"/>
  <c r="CO30" i="2"/>
  <c r="CL30" i="2"/>
  <c r="CN30" i="2"/>
  <c r="AW30" i="2"/>
  <c r="AV30" i="2"/>
  <c r="AT30" i="2"/>
  <c r="AA30" i="2"/>
  <c r="X30" i="2"/>
  <c r="Z30" i="2"/>
  <c r="C31" i="2"/>
  <c r="A32" i="2"/>
  <c r="N31" i="2"/>
  <c r="AJ31" i="2"/>
  <c r="Y31" i="2"/>
  <c r="BF31" i="2"/>
  <c r="CB31" i="2"/>
  <c r="CX31" i="2"/>
  <c r="AU31" i="2"/>
  <c r="BQ31" i="2"/>
  <c r="CM31" i="2"/>
  <c r="AX29" i="2"/>
  <c r="DA28" i="2"/>
  <c r="CF29" i="2"/>
  <c r="AX28" i="2"/>
  <c r="CY30" i="2"/>
  <c r="CW30" i="2"/>
  <c r="CZ30" i="2"/>
  <c r="BG30" i="2"/>
  <c r="BE30" i="2"/>
  <c r="BH30" i="2"/>
  <c r="BS30" i="2"/>
  <c r="BU29" i="2"/>
  <c r="BR30" i="2"/>
  <c r="BP30" i="2"/>
  <c r="AK30" i="2"/>
  <c r="AL30" i="2"/>
  <c r="AN29" i="2"/>
  <c r="AI30" i="2"/>
  <c r="P30" i="2"/>
  <c r="O30" i="2"/>
  <c r="Q29" i="2"/>
  <c r="M30" i="2"/>
  <c r="D30" i="2"/>
  <c r="F29" i="2"/>
  <c r="E30" i="2"/>
  <c r="G29" i="2"/>
  <c r="B30" i="2"/>
  <c r="AY29" i="2"/>
  <c r="DB29" i="2"/>
  <c r="DB28" i="2"/>
  <c r="R28" i="2"/>
  <c r="CP28" i="2"/>
  <c r="CE29" i="2"/>
  <c r="BT29" i="2"/>
  <c r="CF28" i="2"/>
  <c r="AY28" i="2"/>
  <c r="Q28" i="2"/>
  <c r="CA35" i="9"/>
  <c r="CC35" i="9"/>
  <c r="CD35" i="9"/>
  <c r="BR35" i="9"/>
  <c r="BT34" i="9"/>
  <c r="BP35" i="9"/>
  <c r="BS35" i="9"/>
  <c r="BU34" i="9"/>
  <c r="CN35" i="9"/>
  <c r="CP34" i="9"/>
  <c r="CL35" i="9"/>
  <c r="CO35" i="9"/>
  <c r="CQ34" i="9"/>
  <c r="Z35" i="9"/>
  <c r="AB34" i="9"/>
  <c r="AA35" i="9"/>
  <c r="X35" i="9"/>
  <c r="AI35" i="9"/>
  <c r="AV35" i="9"/>
  <c r="AT35" i="9"/>
  <c r="AW35" i="9"/>
  <c r="AY34" i="9"/>
  <c r="AC33" i="9"/>
  <c r="CM36" i="9"/>
  <c r="BQ36" i="9"/>
  <c r="AU36" i="9"/>
  <c r="Y36" i="9"/>
  <c r="CX36" i="9"/>
  <c r="BF36" i="9"/>
  <c r="N36" i="9"/>
  <c r="CB36" i="9"/>
  <c r="BE35" i="9"/>
  <c r="BG35" i="9"/>
  <c r="BI34" i="9"/>
  <c r="BH35" i="9"/>
  <c r="BJ34" i="9"/>
  <c r="B35" i="9"/>
  <c r="M35" i="9"/>
  <c r="O35" i="9"/>
  <c r="Q34" i="9"/>
  <c r="P35" i="9"/>
  <c r="CW35" i="9"/>
  <c r="CY35" i="9"/>
  <c r="DA34" i="9"/>
  <c r="CZ35" i="9"/>
  <c r="CE33" i="9"/>
  <c r="BJ33" i="9"/>
  <c r="Q33" i="9"/>
  <c r="R33" i="9"/>
  <c r="DA33" i="9"/>
  <c r="CF34" i="9"/>
  <c r="O31" i="2"/>
  <c r="Q30" i="2"/>
  <c r="BR31" i="2"/>
  <c r="BT30" i="2"/>
  <c r="BI29" i="2"/>
  <c r="BS31" i="2"/>
  <c r="BP31" i="2"/>
  <c r="CY31" i="2"/>
  <c r="CZ31" i="2"/>
  <c r="CW31" i="2"/>
  <c r="BH31" i="2"/>
  <c r="BG31" i="2"/>
  <c r="BE31" i="2"/>
  <c r="AK31" i="2"/>
  <c r="AL31" i="2"/>
  <c r="AN30" i="2"/>
  <c r="AI31" i="2"/>
  <c r="C32" i="2"/>
  <c r="A33" i="2"/>
  <c r="N32" i="2"/>
  <c r="Y32" i="2"/>
  <c r="AU32" i="2"/>
  <c r="BQ32" i="2"/>
  <c r="BF32" i="2"/>
  <c r="CB32" i="2"/>
  <c r="CM32" i="2"/>
  <c r="AJ32" i="2"/>
  <c r="CX32" i="2"/>
  <c r="CQ29" i="2"/>
  <c r="AC29" i="2"/>
  <c r="BJ29" i="2"/>
  <c r="DB30" i="2"/>
  <c r="CP29" i="2"/>
  <c r="AB29" i="2"/>
  <c r="AM29" i="2"/>
  <c r="DA29" i="2"/>
  <c r="R29" i="2"/>
  <c r="CN31" i="2"/>
  <c r="CO31" i="2"/>
  <c r="CL31" i="2"/>
  <c r="AV31" i="2"/>
  <c r="AW31" i="2"/>
  <c r="AY30" i="2"/>
  <c r="AT31" i="2"/>
  <c r="CD31" i="2"/>
  <c r="CC31" i="2"/>
  <c r="CA31" i="2"/>
  <c r="Z31" i="2"/>
  <c r="AA31" i="2"/>
  <c r="X31" i="2"/>
  <c r="P31" i="2"/>
  <c r="M31" i="2"/>
  <c r="D31" i="2"/>
  <c r="E31" i="2"/>
  <c r="G30" i="2"/>
  <c r="B31" i="2"/>
  <c r="CF30" i="2"/>
  <c r="CX37" i="9"/>
  <c r="BF37" i="9"/>
  <c r="N37" i="9"/>
  <c r="CM37" i="9"/>
  <c r="BQ37" i="9"/>
  <c r="AU37" i="9"/>
  <c r="Y37" i="9"/>
  <c r="CB37" i="9"/>
  <c r="AW36" i="9"/>
  <c r="AT36" i="9"/>
  <c r="AV36" i="9"/>
  <c r="AX35" i="9"/>
  <c r="P36" i="9"/>
  <c r="R35" i="9"/>
  <c r="M36" i="9"/>
  <c r="O36" i="9"/>
  <c r="Q35" i="9"/>
  <c r="CD36" i="9"/>
  <c r="CF35" i="9"/>
  <c r="CC36" i="9"/>
  <c r="CE35" i="9"/>
  <c r="CA36" i="9"/>
  <c r="B36" i="9"/>
  <c r="CO36" i="9"/>
  <c r="CQ35" i="9"/>
  <c r="CL36" i="9"/>
  <c r="CN36" i="9"/>
  <c r="BH36" i="9"/>
  <c r="BE36" i="9"/>
  <c r="BG36" i="9"/>
  <c r="BI35" i="9"/>
  <c r="Z36" i="9"/>
  <c r="AA36" i="9"/>
  <c r="X36" i="9"/>
  <c r="AI36" i="9"/>
  <c r="CZ36" i="9"/>
  <c r="CW36" i="9"/>
  <c r="CY36" i="9"/>
  <c r="DA35" i="9"/>
  <c r="BR36" i="9"/>
  <c r="BS36" i="9"/>
  <c r="BU35" i="9"/>
  <c r="BP36" i="9"/>
  <c r="BJ35" i="9"/>
  <c r="R34" i="9"/>
  <c r="AC34" i="9"/>
  <c r="AX34" i="9"/>
  <c r="DB34" i="9"/>
  <c r="CE34" i="9"/>
  <c r="AY35" i="9"/>
  <c r="CO32" i="2"/>
  <c r="CQ31" i="2"/>
  <c r="CQ30" i="2"/>
  <c r="AX30" i="2"/>
  <c r="AB30" i="2"/>
  <c r="AK32" i="2"/>
  <c r="AM31" i="2"/>
  <c r="AL32" i="2"/>
  <c r="AN31" i="2"/>
  <c r="AI32" i="2"/>
  <c r="CC32" i="2"/>
  <c r="CA32" i="2"/>
  <c r="CD32" i="2"/>
  <c r="CF31" i="2"/>
  <c r="BS32" i="2"/>
  <c r="BU31" i="2"/>
  <c r="BP32" i="2"/>
  <c r="BR32" i="2"/>
  <c r="BT31" i="2"/>
  <c r="AA32" i="2"/>
  <c r="Z32" i="2"/>
  <c r="X32" i="2"/>
  <c r="C33" i="2"/>
  <c r="A34" i="2"/>
  <c r="AJ33" i="2"/>
  <c r="N33" i="2"/>
  <c r="BF33" i="2"/>
  <c r="CB33" i="2"/>
  <c r="AU33" i="2"/>
  <c r="BQ33" i="2"/>
  <c r="CX33" i="2"/>
  <c r="Y33" i="2"/>
  <c r="CM33" i="2"/>
  <c r="BI30" i="2"/>
  <c r="CE30" i="2"/>
  <c r="DA30" i="2"/>
  <c r="BU30" i="2"/>
  <c r="R30" i="2"/>
  <c r="CP30" i="2"/>
  <c r="AC30" i="2"/>
  <c r="CY32" i="2"/>
  <c r="CW32" i="2"/>
  <c r="CZ32" i="2"/>
  <c r="DB31" i="2"/>
  <c r="CL32" i="2"/>
  <c r="CN32" i="2"/>
  <c r="CP31" i="2"/>
  <c r="BG32" i="2"/>
  <c r="BE32" i="2"/>
  <c r="BH32" i="2"/>
  <c r="AW32" i="2"/>
  <c r="AT32" i="2"/>
  <c r="AV32" i="2"/>
  <c r="P32" i="2"/>
  <c r="O32" i="2"/>
  <c r="Q31" i="2"/>
  <c r="M32" i="2"/>
  <c r="D32" i="2"/>
  <c r="E32" i="2"/>
  <c r="B32" i="2"/>
  <c r="BJ30" i="2"/>
  <c r="AM30" i="2"/>
  <c r="F30" i="2"/>
  <c r="CL37" i="9"/>
  <c r="CN37" i="9"/>
  <c r="CP36" i="9"/>
  <c r="CO37" i="9"/>
  <c r="CC37" i="9"/>
  <c r="CD37" i="9"/>
  <c r="CF36" i="9"/>
  <c r="CA37" i="9"/>
  <c r="BP37" i="9"/>
  <c r="BR37" i="9"/>
  <c r="BT36" i="9"/>
  <c r="BS37" i="9"/>
  <c r="BU36" i="9"/>
  <c r="AI37" i="9"/>
  <c r="AT37" i="9"/>
  <c r="AW37" i="9"/>
  <c r="AY36" i="9"/>
  <c r="AV37" i="9"/>
  <c r="AX36" i="9"/>
  <c r="BG37" i="9"/>
  <c r="BI36" i="9"/>
  <c r="BH37" i="9"/>
  <c r="BE37" i="9"/>
  <c r="B37" i="9"/>
  <c r="CX38" i="9"/>
  <c r="CB38" i="9"/>
  <c r="BF38" i="9"/>
  <c r="N38" i="9"/>
  <c r="BQ38" i="9"/>
  <c r="Y38" i="9"/>
  <c r="CM38" i="9"/>
  <c r="AU38" i="9"/>
  <c r="CY37" i="9"/>
  <c r="DA36" i="9"/>
  <c r="CW37" i="9"/>
  <c r="CZ37" i="9"/>
  <c r="X37" i="9"/>
  <c r="Z37" i="9"/>
  <c r="AA37" i="9"/>
  <c r="AC36" i="9"/>
  <c r="O37" i="9"/>
  <c r="P37" i="9"/>
  <c r="M37" i="9"/>
  <c r="AB35" i="9"/>
  <c r="CP35" i="9"/>
  <c r="BT35" i="9"/>
  <c r="AC35" i="9"/>
  <c r="DB35" i="9"/>
  <c r="CQ36" i="9"/>
  <c r="DA31" i="2"/>
  <c r="Z33" i="2"/>
  <c r="AA33" i="2"/>
  <c r="X33" i="2"/>
  <c r="BR33" i="2"/>
  <c r="BT32" i="2"/>
  <c r="BS33" i="2"/>
  <c r="BP33" i="2"/>
  <c r="CC33" i="2"/>
  <c r="CD33" i="2"/>
  <c r="CF32" i="2"/>
  <c r="CA33" i="2"/>
  <c r="O33" i="2"/>
  <c r="P33" i="2"/>
  <c r="M33" i="2"/>
  <c r="C34" i="2"/>
  <c r="A35" i="2"/>
  <c r="N34" i="2"/>
  <c r="Y34" i="2"/>
  <c r="AJ34" i="2"/>
  <c r="AU34" i="2"/>
  <c r="BQ34" i="2"/>
  <c r="CM34" i="2"/>
  <c r="BF34" i="2"/>
  <c r="CB34" i="2"/>
  <c r="CX34" i="2"/>
  <c r="AC32" i="2"/>
  <c r="CE31" i="2"/>
  <c r="R31" i="2"/>
  <c r="BJ31" i="2"/>
  <c r="Q32" i="2"/>
  <c r="AY31" i="2"/>
  <c r="AC31" i="2"/>
  <c r="G31" i="2"/>
  <c r="BI31" i="2"/>
  <c r="CN33" i="2"/>
  <c r="CP32" i="2"/>
  <c r="CO33" i="2"/>
  <c r="CL33" i="2"/>
  <c r="CW33" i="2"/>
  <c r="CY33" i="2"/>
  <c r="DA32" i="2"/>
  <c r="CZ33" i="2"/>
  <c r="AV33" i="2"/>
  <c r="AX32" i="2"/>
  <c r="AW33" i="2"/>
  <c r="AT33" i="2"/>
  <c r="BG33" i="2"/>
  <c r="BH33" i="2"/>
  <c r="BE33" i="2"/>
  <c r="AK33" i="2"/>
  <c r="AM32" i="2"/>
  <c r="AL33" i="2"/>
  <c r="AI33" i="2"/>
  <c r="D33" i="2"/>
  <c r="E33" i="2"/>
  <c r="B33" i="2"/>
  <c r="AX31" i="2"/>
  <c r="AB31" i="2"/>
  <c r="F31" i="2"/>
  <c r="BS38" i="9"/>
  <c r="BU37" i="9"/>
  <c r="BR38" i="9"/>
  <c r="BT37" i="9"/>
  <c r="BP38" i="9"/>
  <c r="B38" i="9"/>
  <c r="BH38" i="9"/>
  <c r="BJ37" i="9"/>
  <c r="BG38" i="9"/>
  <c r="BE38" i="9"/>
  <c r="CM39" i="9"/>
  <c r="AU39" i="9"/>
  <c r="CX39" i="9"/>
  <c r="CB39" i="9"/>
  <c r="BF39" i="9"/>
  <c r="N39" i="9"/>
  <c r="BQ39" i="9"/>
  <c r="Y39" i="9"/>
  <c r="AI38" i="9"/>
  <c r="DB36" i="9"/>
  <c r="CE36" i="9"/>
  <c r="AW38" i="9"/>
  <c r="AT38" i="9"/>
  <c r="AV38" i="9"/>
  <c r="AX37" i="9"/>
  <c r="CA38" i="9"/>
  <c r="CC38" i="9"/>
  <c r="CE37" i="9"/>
  <c r="CD38" i="9"/>
  <c r="CF37" i="9"/>
  <c r="AA38" i="9"/>
  <c r="Z38" i="9"/>
  <c r="AB37" i="9"/>
  <c r="X38" i="9"/>
  <c r="CO38" i="9"/>
  <c r="CL38" i="9"/>
  <c r="CN38" i="9"/>
  <c r="CP37" i="9"/>
  <c r="P38" i="9"/>
  <c r="R37" i="9"/>
  <c r="O38" i="9"/>
  <c r="Q37" i="9"/>
  <c r="M38" i="9"/>
  <c r="CZ38" i="9"/>
  <c r="DB37" i="9"/>
  <c r="CY38" i="9"/>
  <c r="DA37" i="9"/>
  <c r="CW38" i="9"/>
  <c r="BJ36" i="9"/>
  <c r="Q36" i="9"/>
  <c r="R36" i="9"/>
  <c r="AB36" i="9"/>
  <c r="BI37" i="9"/>
  <c r="F32" i="2"/>
  <c r="AN32" i="2"/>
  <c r="CY34" i="2"/>
  <c r="DA33" i="2"/>
  <c r="CW34" i="2"/>
  <c r="CZ34" i="2"/>
  <c r="BG34" i="2"/>
  <c r="BI33" i="2"/>
  <c r="BE34" i="2"/>
  <c r="BH34" i="2"/>
  <c r="BJ33" i="2"/>
  <c r="BS34" i="2"/>
  <c r="BU33" i="2"/>
  <c r="BR34" i="2"/>
  <c r="BT33" i="2"/>
  <c r="BP34" i="2"/>
  <c r="AK34" i="2"/>
  <c r="AL34" i="2"/>
  <c r="AI34" i="2"/>
  <c r="P34" i="2"/>
  <c r="O34" i="2"/>
  <c r="Q33" i="2"/>
  <c r="M34" i="2"/>
  <c r="D34" i="2"/>
  <c r="F33" i="2"/>
  <c r="E34" i="2"/>
  <c r="B34" i="2"/>
  <c r="R33" i="2"/>
  <c r="BI32" i="2"/>
  <c r="R32" i="2"/>
  <c r="BU32" i="2"/>
  <c r="AB32" i="2"/>
  <c r="G33" i="2"/>
  <c r="AM33" i="2"/>
  <c r="CQ32" i="2"/>
  <c r="AY32" i="2"/>
  <c r="CE32" i="2"/>
  <c r="CC34" i="2"/>
  <c r="CA34" i="2"/>
  <c r="CD34" i="2"/>
  <c r="CF33" i="2"/>
  <c r="CO34" i="2"/>
  <c r="CL34" i="2"/>
  <c r="CN34" i="2"/>
  <c r="AW34" i="2"/>
  <c r="AV34" i="2"/>
  <c r="AT34" i="2"/>
  <c r="AA34" i="2"/>
  <c r="AC33" i="2"/>
  <c r="Z34" i="2"/>
  <c r="X34" i="2"/>
  <c r="C35" i="2"/>
  <c r="A36" i="2"/>
  <c r="N35" i="2"/>
  <c r="AJ35" i="2"/>
  <c r="Y35" i="2"/>
  <c r="BF35" i="2"/>
  <c r="CB35" i="2"/>
  <c r="CX35" i="2"/>
  <c r="AU35" i="2"/>
  <c r="BQ35" i="2"/>
  <c r="CM35" i="2"/>
  <c r="DB32" i="2"/>
  <c r="BJ32" i="2"/>
  <c r="G32" i="2"/>
  <c r="CW39" i="9"/>
  <c r="CY39" i="9"/>
  <c r="DA38" i="9"/>
  <c r="CZ39" i="9"/>
  <c r="DB38" i="9"/>
  <c r="CM40" i="9"/>
  <c r="BQ40" i="9"/>
  <c r="AU40" i="9"/>
  <c r="Y40" i="9"/>
  <c r="BF40" i="9"/>
  <c r="N40" i="9"/>
  <c r="CX40" i="9"/>
  <c r="CB40" i="9"/>
  <c r="BR39" i="9"/>
  <c r="BS39" i="9"/>
  <c r="BU38" i="9"/>
  <c r="BP39" i="9"/>
  <c r="BE39" i="9"/>
  <c r="BG39" i="9"/>
  <c r="BI38" i="9"/>
  <c r="BH39" i="9"/>
  <c r="BJ38" i="9"/>
  <c r="AV39" i="9"/>
  <c r="AX38" i="9"/>
  <c r="AT39" i="9"/>
  <c r="AW39" i="9"/>
  <c r="AY38" i="9"/>
  <c r="CQ37" i="9"/>
  <c r="M39" i="9"/>
  <c r="O39" i="9"/>
  <c r="Q38" i="9"/>
  <c r="P39" i="9"/>
  <c r="CA39" i="9"/>
  <c r="CC39" i="9"/>
  <c r="CE38" i="9"/>
  <c r="CD39" i="9"/>
  <c r="CN39" i="9"/>
  <c r="CL39" i="9"/>
  <c r="CO39" i="9"/>
  <c r="CQ38" i="9"/>
  <c r="Z39" i="9"/>
  <c r="AB38" i="9"/>
  <c r="AA39" i="9"/>
  <c r="AC38" i="9"/>
  <c r="X39" i="9"/>
  <c r="AI39" i="9"/>
  <c r="B39" i="9"/>
  <c r="AC37" i="9"/>
  <c r="AY37" i="9"/>
  <c r="BT38" i="9"/>
  <c r="CN35" i="2"/>
  <c r="CO35" i="2"/>
  <c r="CL35" i="2"/>
  <c r="AV35" i="2"/>
  <c r="AW35" i="2"/>
  <c r="AT35" i="2"/>
  <c r="CD35" i="2"/>
  <c r="CF34" i="2"/>
  <c r="CC35" i="2"/>
  <c r="CA35" i="2"/>
  <c r="Z35" i="2"/>
  <c r="AA35" i="2"/>
  <c r="AC34" i="2"/>
  <c r="X35" i="2"/>
  <c r="O35" i="2"/>
  <c r="P35" i="2"/>
  <c r="R34" i="2"/>
  <c r="M35" i="2"/>
  <c r="D35" i="2"/>
  <c r="E35" i="2"/>
  <c r="B35" i="2"/>
  <c r="AY34" i="2"/>
  <c r="CE34" i="2"/>
  <c r="G34" i="2"/>
  <c r="DB33" i="2"/>
  <c r="BR35" i="2"/>
  <c r="BT34" i="2"/>
  <c r="BS35" i="2"/>
  <c r="BP35" i="2"/>
  <c r="CY35" i="2"/>
  <c r="CZ35" i="2"/>
  <c r="CW35" i="2"/>
  <c r="BH35" i="2"/>
  <c r="BG35" i="2"/>
  <c r="BE35" i="2"/>
  <c r="AK35" i="2"/>
  <c r="AM34" i="2"/>
  <c r="AL35" i="2"/>
  <c r="AI35" i="2"/>
  <c r="C36" i="2"/>
  <c r="A37" i="2"/>
  <c r="N36" i="2"/>
  <c r="Y36" i="2"/>
  <c r="AU36" i="2"/>
  <c r="BQ36" i="2"/>
  <c r="AJ36" i="2"/>
  <c r="BF36" i="2"/>
  <c r="CB36" i="2"/>
  <c r="CM36" i="2"/>
  <c r="CX36" i="2"/>
  <c r="CP34" i="2"/>
  <c r="CP33" i="2"/>
  <c r="AX33" i="2"/>
  <c r="AB33" i="2"/>
  <c r="CE33" i="2"/>
  <c r="F34" i="2"/>
  <c r="Q34" i="2"/>
  <c r="BJ34" i="2"/>
  <c r="CQ33" i="2"/>
  <c r="AY33" i="2"/>
  <c r="AN33" i="2"/>
  <c r="CD40" i="9"/>
  <c r="CF39" i="9"/>
  <c r="CA40" i="9"/>
  <c r="CC40" i="9"/>
  <c r="CE39" i="9"/>
  <c r="BP40" i="9"/>
  <c r="BR40" i="9"/>
  <c r="BT39" i="9"/>
  <c r="BS40" i="9"/>
  <c r="BU39" i="9"/>
  <c r="AI40" i="9"/>
  <c r="AW40" i="9"/>
  <c r="AV40" i="9"/>
  <c r="AX39" i="9"/>
  <c r="AT40" i="9"/>
  <c r="CX41" i="9"/>
  <c r="CM41" i="9"/>
  <c r="BQ41" i="9"/>
  <c r="AU41" i="9"/>
  <c r="Y41" i="9"/>
  <c r="CB41" i="9"/>
  <c r="BF41" i="9"/>
  <c r="N41" i="9"/>
  <c r="X40" i="9"/>
  <c r="Z40" i="9"/>
  <c r="AA40" i="9"/>
  <c r="AC39" i="9"/>
  <c r="BH40" i="9"/>
  <c r="BJ39" i="9"/>
  <c r="BG40" i="9"/>
  <c r="BE40" i="9"/>
  <c r="P40" i="9"/>
  <c r="R39" i="9"/>
  <c r="O40" i="9"/>
  <c r="Q39" i="9"/>
  <c r="M40" i="9"/>
  <c r="CZ40" i="9"/>
  <c r="CY40" i="9"/>
  <c r="DA39" i="9"/>
  <c r="CW40" i="9"/>
  <c r="B40" i="9"/>
  <c r="CN40" i="9"/>
  <c r="CO40" i="9"/>
  <c r="CQ39" i="9"/>
  <c r="CL40" i="9"/>
  <c r="CF38" i="9"/>
  <c r="R38" i="9"/>
  <c r="CP38" i="9"/>
  <c r="CO36" i="2"/>
  <c r="CL36" i="2"/>
  <c r="CN36" i="2"/>
  <c r="CP35" i="2"/>
  <c r="BG36" i="2"/>
  <c r="BE36" i="2"/>
  <c r="BH36" i="2"/>
  <c r="BJ35" i="2"/>
  <c r="BS36" i="2"/>
  <c r="BU35" i="2"/>
  <c r="BP36" i="2"/>
  <c r="BR36" i="2"/>
  <c r="AA36" i="2"/>
  <c r="AC35" i="2"/>
  <c r="Z36" i="2"/>
  <c r="AB35" i="2"/>
  <c r="X36" i="2"/>
  <c r="C37" i="2"/>
  <c r="A38" i="2"/>
  <c r="AJ37" i="2"/>
  <c r="BF37" i="2"/>
  <c r="CB37" i="2"/>
  <c r="Y37" i="2"/>
  <c r="AU37" i="2"/>
  <c r="BQ37" i="2"/>
  <c r="CX37" i="2"/>
  <c r="N37" i="2"/>
  <c r="CM37" i="2"/>
  <c r="BI35" i="2"/>
  <c r="DA34" i="2"/>
  <c r="BU34" i="2"/>
  <c r="BI34" i="2"/>
  <c r="CQ34" i="2"/>
  <c r="AX34" i="2"/>
  <c r="CY36" i="2"/>
  <c r="CW36" i="2"/>
  <c r="CZ36" i="2"/>
  <c r="DB35" i="2"/>
  <c r="CC36" i="2"/>
  <c r="CA36" i="2"/>
  <c r="CD36" i="2"/>
  <c r="CF35" i="2"/>
  <c r="AK36" i="2"/>
  <c r="AL36" i="2"/>
  <c r="AN35" i="2"/>
  <c r="AI36" i="2"/>
  <c r="AW36" i="2"/>
  <c r="AY35" i="2"/>
  <c r="AT36" i="2"/>
  <c r="AV36" i="2"/>
  <c r="AX35" i="2"/>
  <c r="P36" i="2"/>
  <c r="O36" i="2"/>
  <c r="Q35" i="2"/>
  <c r="M36" i="2"/>
  <c r="D36" i="2"/>
  <c r="F35" i="2"/>
  <c r="E36" i="2"/>
  <c r="B36" i="2"/>
  <c r="DB34" i="2"/>
  <c r="AN34" i="2"/>
  <c r="AB34" i="2"/>
  <c r="CC41" i="9"/>
  <c r="CE40" i="9"/>
  <c r="CD41" i="9"/>
  <c r="CF40" i="9"/>
  <c r="CA41" i="9"/>
  <c r="AT41" i="9"/>
  <c r="AV41" i="9"/>
  <c r="AX40" i="9"/>
  <c r="AW41" i="9"/>
  <c r="AY40" i="9"/>
  <c r="O41" i="9"/>
  <c r="Q40" i="9"/>
  <c r="M41" i="9"/>
  <c r="P41" i="9"/>
  <c r="X41" i="9"/>
  <c r="AA41" i="9"/>
  <c r="AC40" i="9"/>
  <c r="Z41" i="9"/>
  <c r="AI41" i="9"/>
  <c r="AY39" i="9"/>
  <c r="CP39" i="9"/>
  <c r="BP41" i="9"/>
  <c r="BS41" i="9"/>
  <c r="BU40" i="9"/>
  <c r="BR41" i="9"/>
  <c r="CX42" i="9"/>
  <c r="CB42" i="9"/>
  <c r="BF42" i="9"/>
  <c r="N42" i="9"/>
  <c r="BQ42" i="9"/>
  <c r="CM42" i="9"/>
  <c r="AU42" i="9"/>
  <c r="Y42" i="9"/>
  <c r="BG41" i="9"/>
  <c r="BE41" i="9"/>
  <c r="BH41" i="9"/>
  <c r="BJ40" i="9"/>
  <c r="CY41" i="9"/>
  <c r="CZ41" i="9"/>
  <c r="DB40" i="9"/>
  <c r="CW41" i="9"/>
  <c r="B41" i="9"/>
  <c r="CL41" i="9"/>
  <c r="CN41" i="9"/>
  <c r="CO41" i="9"/>
  <c r="DB39" i="9"/>
  <c r="BI39" i="9"/>
  <c r="AB39" i="9"/>
  <c r="CY37" i="2"/>
  <c r="DA36" i="2"/>
  <c r="CN37" i="2"/>
  <c r="CP36" i="2"/>
  <c r="CO37" i="2"/>
  <c r="CL37" i="2"/>
  <c r="CW37" i="2"/>
  <c r="CZ37" i="2"/>
  <c r="AV37" i="2"/>
  <c r="AX36" i="2"/>
  <c r="AW37" i="2"/>
  <c r="AT37" i="2"/>
  <c r="CC37" i="2"/>
  <c r="CE36" i="2"/>
  <c r="CD37" i="2"/>
  <c r="CF36" i="2"/>
  <c r="CA37" i="2"/>
  <c r="AK37" i="2"/>
  <c r="AM36" i="2"/>
  <c r="AL37" i="2"/>
  <c r="AI37" i="2"/>
  <c r="D37" i="2"/>
  <c r="F36" i="2"/>
  <c r="E37" i="2"/>
  <c r="G36" i="2"/>
  <c r="B37" i="2"/>
  <c r="G35" i="2"/>
  <c r="BT35" i="2"/>
  <c r="AN36" i="2"/>
  <c r="CQ35" i="2"/>
  <c r="CE35" i="2"/>
  <c r="R35" i="2"/>
  <c r="DA35" i="2"/>
  <c r="AM35" i="2"/>
  <c r="O37" i="2"/>
  <c r="P37" i="2"/>
  <c r="M37" i="2"/>
  <c r="BR37" i="2"/>
  <c r="BS37" i="2"/>
  <c r="BP37" i="2"/>
  <c r="Z37" i="2"/>
  <c r="AA37" i="2"/>
  <c r="X37" i="2"/>
  <c r="BG37" i="2"/>
  <c r="BH37" i="2"/>
  <c r="BE37" i="2"/>
  <c r="C38" i="2"/>
  <c r="A39" i="2"/>
  <c r="N38" i="2"/>
  <c r="Y38" i="2"/>
  <c r="AJ38" i="2"/>
  <c r="AU38" i="2"/>
  <c r="BQ38" i="2"/>
  <c r="CM38" i="2"/>
  <c r="BF38" i="2"/>
  <c r="CB38" i="2"/>
  <c r="CX38" i="2"/>
  <c r="AC36" i="2"/>
  <c r="BJ36" i="2"/>
  <c r="BI36" i="2"/>
  <c r="CO42" i="9"/>
  <c r="CL42" i="9"/>
  <c r="CN42" i="9"/>
  <c r="CP41" i="9"/>
  <c r="O42" i="9"/>
  <c r="Q41" i="9"/>
  <c r="P42" i="9"/>
  <c r="R41" i="9"/>
  <c r="M42" i="9"/>
  <c r="BS42" i="9"/>
  <c r="BR42" i="9"/>
  <c r="BP42" i="9"/>
  <c r="AA42" i="9"/>
  <c r="AC41" i="9"/>
  <c r="Z42" i="9"/>
  <c r="AB41" i="9"/>
  <c r="X42" i="9"/>
  <c r="B42" i="9"/>
  <c r="BH42" i="9"/>
  <c r="BG42" i="9"/>
  <c r="BI41" i="9"/>
  <c r="BE42" i="9"/>
  <c r="R40" i="9"/>
  <c r="CZ42" i="9"/>
  <c r="CY42" i="9"/>
  <c r="DA41" i="9"/>
  <c r="CW42" i="9"/>
  <c r="AW42" i="9"/>
  <c r="AY41" i="9"/>
  <c r="AT42" i="9"/>
  <c r="AV42" i="9"/>
  <c r="CA42" i="9"/>
  <c r="CC42" i="9"/>
  <c r="CE41" i="9"/>
  <c r="CD42" i="9"/>
  <c r="CF41" i="9"/>
  <c r="BQ43" i="9"/>
  <c r="CX43" i="9"/>
  <c r="CB43" i="9"/>
  <c r="BF43" i="9"/>
  <c r="N43" i="9"/>
  <c r="CM43" i="9"/>
  <c r="AU43" i="9"/>
  <c r="Y43" i="9"/>
  <c r="AI42" i="9"/>
  <c r="CQ40" i="9"/>
  <c r="AX41" i="9"/>
  <c r="BI40" i="9"/>
  <c r="AB40" i="9"/>
  <c r="BT40" i="9"/>
  <c r="CP40" i="9"/>
  <c r="DA40" i="9"/>
  <c r="CC38" i="2"/>
  <c r="CA38" i="2"/>
  <c r="CD38" i="2"/>
  <c r="CF37" i="2"/>
  <c r="CO38" i="2"/>
  <c r="CL38" i="2"/>
  <c r="CN38" i="2"/>
  <c r="CP37" i="2"/>
  <c r="AW38" i="2"/>
  <c r="AV38" i="2"/>
  <c r="AT38" i="2"/>
  <c r="AA38" i="2"/>
  <c r="X38" i="2"/>
  <c r="Z38" i="2"/>
  <c r="C39" i="2"/>
  <c r="A40" i="2"/>
  <c r="N39" i="2"/>
  <c r="AJ39" i="2"/>
  <c r="Y39" i="2"/>
  <c r="BF39" i="2"/>
  <c r="CB39" i="2"/>
  <c r="CX39" i="2"/>
  <c r="AU39" i="2"/>
  <c r="BQ39" i="2"/>
  <c r="CM39" i="2"/>
  <c r="BT36" i="2"/>
  <c r="CE37" i="2"/>
  <c r="AY37" i="2"/>
  <c r="CQ37" i="2"/>
  <c r="CY38" i="2"/>
  <c r="CW38" i="2"/>
  <c r="CZ38" i="2"/>
  <c r="BG38" i="2"/>
  <c r="BE38" i="2"/>
  <c r="BH38" i="2"/>
  <c r="BS38" i="2"/>
  <c r="BU37" i="2"/>
  <c r="BR38" i="2"/>
  <c r="BP38" i="2"/>
  <c r="AK38" i="2"/>
  <c r="AM37" i="2"/>
  <c r="AL38" i="2"/>
  <c r="AN37" i="2"/>
  <c r="AI38" i="2"/>
  <c r="P38" i="2"/>
  <c r="O38" i="2"/>
  <c r="Q37" i="2"/>
  <c r="M38" i="2"/>
  <c r="D38" i="2"/>
  <c r="E38" i="2"/>
  <c r="B38" i="2"/>
  <c r="AB37" i="2"/>
  <c r="AY36" i="2"/>
  <c r="Q36" i="2"/>
  <c r="CQ36" i="2"/>
  <c r="BU36" i="2"/>
  <c r="AB36" i="2"/>
  <c r="G37" i="2"/>
  <c r="AX37" i="2"/>
  <c r="DA37" i="2"/>
  <c r="DB36" i="2"/>
  <c r="R36" i="2"/>
  <c r="Z43" i="9"/>
  <c r="AA43" i="9"/>
  <c r="AC42" i="9"/>
  <c r="X43" i="9"/>
  <c r="B43" i="9"/>
  <c r="M43" i="9"/>
  <c r="O43" i="9"/>
  <c r="Q42" i="9"/>
  <c r="P43" i="9"/>
  <c r="R42" i="9"/>
  <c r="CN43" i="9"/>
  <c r="CO43" i="9"/>
  <c r="CL43" i="9"/>
  <c r="CA43" i="9"/>
  <c r="CC43" i="9"/>
  <c r="CD43" i="9"/>
  <c r="CM44" i="9"/>
  <c r="BQ44" i="9"/>
  <c r="AU44" i="9"/>
  <c r="Y44" i="9"/>
  <c r="CX44" i="9"/>
  <c r="BF44" i="9"/>
  <c r="CB44" i="9"/>
  <c r="N44" i="9"/>
  <c r="BU41" i="9"/>
  <c r="DB41" i="9"/>
  <c r="CQ41" i="9"/>
  <c r="AI43" i="9"/>
  <c r="CW43" i="9"/>
  <c r="CY43" i="9"/>
  <c r="CZ43" i="9"/>
  <c r="AV43" i="9"/>
  <c r="AT43" i="9"/>
  <c r="AW43" i="9"/>
  <c r="AY42" i="9"/>
  <c r="BE43" i="9"/>
  <c r="BH43" i="9"/>
  <c r="BG43" i="9"/>
  <c r="BR43" i="9"/>
  <c r="BT42" i="9"/>
  <c r="BS43" i="9"/>
  <c r="BU42" i="9"/>
  <c r="BP43" i="9"/>
  <c r="BJ41" i="9"/>
  <c r="BT41" i="9"/>
  <c r="BT37" i="2"/>
  <c r="BI37" i="2"/>
  <c r="BR39" i="2"/>
  <c r="BS39" i="2"/>
  <c r="BP39" i="2"/>
  <c r="CY39" i="2"/>
  <c r="DA38" i="2"/>
  <c r="CZ39" i="2"/>
  <c r="DB38" i="2"/>
  <c r="CW39" i="2"/>
  <c r="BH39" i="2"/>
  <c r="BG39" i="2"/>
  <c r="BI38" i="2"/>
  <c r="BE39" i="2"/>
  <c r="AK39" i="2"/>
  <c r="AL39" i="2"/>
  <c r="AN38" i="2"/>
  <c r="AI39" i="2"/>
  <c r="C40" i="2"/>
  <c r="A41" i="2"/>
  <c r="N40" i="2"/>
  <c r="Y40" i="2"/>
  <c r="AU40" i="2"/>
  <c r="BQ40" i="2"/>
  <c r="BF40" i="2"/>
  <c r="CB40" i="2"/>
  <c r="CM40" i="2"/>
  <c r="AJ40" i="2"/>
  <c r="CX40" i="2"/>
  <c r="BJ37" i="2"/>
  <c r="BU38" i="2"/>
  <c r="DB37" i="2"/>
  <c r="F37" i="2"/>
  <c r="R37" i="2"/>
  <c r="AC37" i="2"/>
  <c r="CN39" i="2"/>
  <c r="CO39" i="2"/>
  <c r="CL39" i="2"/>
  <c r="AV39" i="2"/>
  <c r="AW39" i="2"/>
  <c r="AY38" i="2"/>
  <c r="AT39" i="2"/>
  <c r="CD39" i="2"/>
  <c r="CC39" i="2"/>
  <c r="CA39" i="2"/>
  <c r="Z39" i="2"/>
  <c r="AA39" i="2"/>
  <c r="X39" i="2"/>
  <c r="O39" i="2"/>
  <c r="P39" i="2"/>
  <c r="M39" i="2"/>
  <c r="D39" i="2"/>
  <c r="E39" i="2"/>
  <c r="B39" i="2"/>
  <c r="CE38" i="2"/>
  <c r="P44" i="9"/>
  <c r="R43" i="9"/>
  <c r="M44" i="9"/>
  <c r="O44" i="9"/>
  <c r="Q43" i="9"/>
  <c r="AW44" i="9"/>
  <c r="AY43" i="9"/>
  <c r="AT44" i="9"/>
  <c r="AV44" i="9"/>
  <c r="AX43" i="9"/>
  <c r="AI44" i="9"/>
  <c r="CB45" i="9"/>
  <c r="CM45" i="9"/>
  <c r="BQ45" i="9"/>
  <c r="AU45" i="9"/>
  <c r="Y45" i="9"/>
  <c r="CX45" i="9"/>
  <c r="BF45" i="9"/>
  <c r="N45" i="9"/>
  <c r="B44" i="9"/>
  <c r="CO44" i="9"/>
  <c r="CN44" i="9"/>
  <c r="CP43" i="9"/>
  <c r="CL44" i="9"/>
  <c r="AX42" i="9"/>
  <c r="BH44" i="9"/>
  <c r="BE44" i="9"/>
  <c r="BG44" i="9"/>
  <c r="BI43" i="9"/>
  <c r="AA44" i="9"/>
  <c r="Z44" i="9"/>
  <c r="AB43" i="9"/>
  <c r="X44" i="9"/>
  <c r="CD44" i="9"/>
  <c r="CF43" i="9"/>
  <c r="CC44" i="9"/>
  <c r="CE43" i="9"/>
  <c r="CA44" i="9"/>
  <c r="CZ44" i="9"/>
  <c r="CY44" i="9"/>
  <c r="DA43" i="9"/>
  <c r="CW44" i="9"/>
  <c r="BR44" i="9"/>
  <c r="BS44" i="9"/>
  <c r="BU43" i="9"/>
  <c r="BP44" i="9"/>
  <c r="CP42" i="9"/>
  <c r="DA42" i="9"/>
  <c r="DB42" i="9"/>
  <c r="CQ43" i="9"/>
  <c r="AB42" i="9"/>
  <c r="CF42" i="9"/>
  <c r="BI42" i="9"/>
  <c r="CE42" i="9"/>
  <c r="BJ42" i="9"/>
  <c r="CQ42" i="9"/>
  <c r="CN40" i="2"/>
  <c r="CP39" i="2"/>
  <c r="G38" i="2"/>
  <c r="CP38" i="2"/>
  <c r="AC38" i="2"/>
  <c r="CY40" i="2"/>
  <c r="CW40" i="2"/>
  <c r="CZ40" i="2"/>
  <c r="DB39" i="2"/>
  <c r="CO40" i="2"/>
  <c r="CL40" i="2"/>
  <c r="BG40" i="2"/>
  <c r="BE40" i="2"/>
  <c r="BH40" i="2"/>
  <c r="AW40" i="2"/>
  <c r="AT40" i="2"/>
  <c r="AV40" i="2"/>
  <c r="AX39" i="2"/>
  <c r="P40" i="2"/>
  <c r="R39" i="2"/>
  <c r="O40" i="2"/>
  <c r="Q39" i="2"/>
  <c r="M40" i="2"/>
  <c r="D40" i="2"/>
  <c r="F39" i="2"/>
  <c r="E40" i="2"/>
  <c r="B40" i="2"/>
  <c r="BT38" i="2"/>
  <c r="Q38" i="2"/>
  <c r="CF38" i="2"/>
  <c r="CQ39" i="2"/>
  <c r="R38" i="2"/>
  <c r="CQ38" i="2"/>
  <c r="AX38" i="2"/>
  <c r="AB38" i="2"/>
  <c r="AK40" i="2"/>
  <c r="AL40" i="2"/>
  <c r="AN39" i="2"/>
  <c r="AI40" i="2"/>
  <c r="CC40" i="2"/>
  <c r="CE39" i="2"/>
  <c r="CA40" i="2"/>
  <c r="CD40" i="2"/>
  <c r="CF39" i="2"/>
  <c r="BS40" i="2"/>
  <c r="BP40" i="2"/>
  <c r="BR40" i="2"/>
  <c r="AA40" i="2"/>
  <c r="Z40" i="2"/>
  <c r="X40" i="2"/>
  <c r="C41" i="2"/>
  <c r="A42" i="2"/>
  <c r="AJ41" i="2"/>
  <c r="N41" i="2"/>
  <c r="BF41" i="2"/>
  <c r="CB41" i="2"/>
  <c r="AU41" i="2"/>
  <c r="BQ41" i="2"/>
  <c r="CX41" i="2"/>
  <c r="Y41" i="2"/>
  <c r="CM41" i="2"/>
  <c r="BI39" i="2"/>
  <c r="BU39" i="2"/>
  <c r="BJ38" i="2"/>
  <c r="AM38" i="2"/>
  <c r="F38" i="2"/>
  <c r="CY45" i="9"/>
  <c r="DA44" i="9"/>
  <c r="CW45" i="9"/>
  <c r="CZ45" i="9"/>
  <c r="DB44" i="9"/>
  <c r="BG45" i="9"/>
  <c r="BI44" i="9"/>
  <c r="BH45" i="9"/>
  <c r="BJ44" i="9"/>
  <c r="BE45" i="9"/>
  <c r="CC45" i="9"/>
  <c r="CE44" i="9"/>
  <c r="CD45" i="9"/>
  <c r="CA45" i="9"/>
  <c r="O45" i="9"/>
  <c r="Q44" i="9"/>
  <c r="P45" i="9"/>
  <c r="M45" i="9"/>
  <c r="X45" i="9"/>
  <c r="Z45" i="9"/>
  <c r="AB44" i="9"/>
  <c r="AA45" i="9"/>
  <c r="AI45" i="9"/>
  <c r="CF44" i="9"/>
  <c r="BP45" i="9"/>
  <c r="BS45" i="9"/>
  <c r="BU44" i="9"/>
  <c r="BR45" i="9"/>
  <c r="BF46" i="9"/>
  <c r="N46" i="9"/>
  <c r="CM46" i="9"/>
  <c r="CB46" i="9"/>
  <c r="BQ46" i="9"/>
  <c r="Y46" i="9"/>
  <c r="CX46" i="9"/>
  <c r="AU46" i="9"/>
  <c r="AT45" i="9"/>
  <c r="AV45" i="9"/>
  <c r="AW45" i="9"/>
  <c r="B45" i="9"/>
  <c r="CL45" i="9"/>
  <c r="CN45" i="9"/>
  <c r="CP44" i="9"/>
  <c r="CO45" i="9"/>
  <c r="AC43" i="9"/>
  <c r="BJ43" i="9"/>
  <c r="BT43" i="9"/>
  <c r="DB43" i="9"/>
  <c r="CN41" i="2"/>
  <c r="CO41" i="2"/>
  <c r="CL41" i="2"/>
  <c r="CW41" i="2"/>
  <c r="CY41" i="2"/>
  <c r="DA40" i="2"/>
  <c r="CZ41" i="2"/>
  <c r="DB40" i="2"/>
  <c r="AV41" i="2"/>
  <c r="AX40" i="2"/>
  <c r="AW41" i="2"/>
  <c r="AT41" i="2"/>
  <c r="BG41" i="2"/>
  <c r="BH41" i="2"/>
  <c r="BJ40" i="2"/>
  <c r="BE41" i="2"/>
  <c r="AK41" i="2"/>
  <c r="AM40" i="2"/>
  <c r="AL41" i="2"/>
  <c r="AN40" i="2"/>
  <c r="AI41" i="2"/>
  <c r="D41" i="2"/>
  <c r="E41" i="2"/>
  <c r="B41" i="2"/>
  <c r="G40" i="2"/>
  <c r="DA39" i="2"/>
  <c r="AM39" i="2"/>
  <c r="Z41" i="2"/>
  <c r="AA41" i="2"/>
  <c r="X41" i="2"/>
  <c r="BR41" i="2"/>
  <c r="BT40" i="2"/>
  <c r="BS41" i="2"/>
  <c r="BP41" i="2"/>
  <c r="CC41" i="2"/>
  <c r="CD41" i="2"/>
  <c r="CF40" i="2"/>
  <c r="CA41" i="2"/>
  <c r="O41" i="2"/>
  <c r="P41" i="2"/>
  <c r="M41" i="2"/>
  <c r="C42" i="2"/>
  <c r="A43" i="2"/>
  <c r="N42" i="2"/>
  <c r="Y42" i="2"/>
  <c r="AJ42" i="2"/>
  <c r="AU42" i="2"/>
  <c r="BQ42" i="2"/>
  <c r="CM42" i="2"/>
  <c r="BF42" i="2"/>
  <c r="CB42" i="2"/>
  <c r="CX42" i="2"/>
  <c r="AC40" i="2"/>
  <c r="AB39" i="2"/>
  <c r="BT39" i="2"/>
  <c r="BJ39" i="2"/>
  <c r="F40" i="2"/>
  <c r="Q40" i="2"/>
  <c r="CP40" i="2"/>
  <c r="AY39" i="2"/>
  <c r="AC39" i="2"/>
  <c r="G39" i="2"/>
  <c r="AA46" i="9"/>
  <c r="AC45" i="9"/>
  <c r="X46" i="9"/>
  <c r="Z46" i="9"/>
  <c r="AB45" i="9"/>
  <c r="CN46" i="9"/>
  <c r="CL46" i="9"/>
  <c r="CO46" i="9"/>
  <c r="CQ45" i="9"/>
  <c r="CM47" i="9"/>
  <c r="BQ47" i="9"/>
  <c r="AU47" i="9"/>
  <c r="Y47" i="9"/>
  <c r="CX47" i="9"/>
  <c r="N47" i="9"/>
  <c r="CB47" i="9"/>
  <c r="BF47" i="9"/>
  <c r="AW46" i="9"/>
  <c r="AY45" i="9"/>
  <c r="AV46" i="9"/>
  <c r="AT46" i="9"/>
  <c r="CA46" i="9"/>
  <c r="CD46" i="9"/>
  <c r="CF45" i="9"/>
  <c r="CC46" i="9"/>
  <c r="BH46" i="9"/>
  <c r="BE46" i="9"/>
  <c r="BG46" i="9"/>
  <c r="BI45" i="9"/>
  <c r="AX44" i="9"/>
  <c r="AC44" i="9"/>
  <c r="BT44" i="9"/>
  <c r="P46" i="9"/>
  <c r="M46" i="9"/>
  <c r="O46" i="9"/>
  <c r="CW46" i="9"/>
  <c r="CY46" i="9"/>
  <c r="CZ46" i="9"/>
  <c r="DB45" i="9"/>
  <c r="B46" i="9"/>
  <c r="BS46" i="9"/>
  <c r="BP46" i="9"/>
  <c r="BR46" i="9"/>
  <c r="BT45" i="9"/>
  <c r="AI46" i="9"/>
  <c r="R45" i="9"/>
  <c r="CQ44" i="9"/>
  <c r="R44" i="9"/>
  <c r="AY44" i="9"/>
  <c r="Q45" i="9"/>
  <c r="CY42" i="2"/>
  <c r="CW42" i="2"/>
  <c r="CZ42" i="2"/>
  <c r="BG42" i="2"/>
  <c r="BE42" i="2"/>
  <c r="BH42" i="2"/>
  <c r="BJ41" i="2"/>
  <c r="BS42" i="2"/>
  <c r="BU41" i="2"/>
  <c r="BR42" i="2"/>
  <c r="BP42" i="2"/>
  <c r="AK42" i="2"/>
  <c r="AM41" i="2"/>
  <c r="AL42" i="2"/>
  <c r="AN41" i="2"/>
  <c r="AI42" i="2"/>
  <c r="P42" i="2"/>
  <c r="O42" i="2"/>
  <c r="Q41" i="2"/>
  <c r="M42" i="2"/>
  <c r="D42" i="2"/>
  <c r="B42" i="2"/>
  <c r="E42" i="2"/>
  <c r="R41" i="2"/>
  <c r="F41" i="2"/>
  <c r="BI41" i="2"/>
  <c r="CQ40" i="2"/>
  <c r="AY40" i="2"/>
  <c r="CE40" i="2"/>
  <c r="CC42" i="2"/>
  <c r="CA42" i="2"/>
  <c r="CD42" i="2"/>
  <c r="CF41" i="2"/>
  <c r="CO42" i="2"/>
  <c r="CL42" i="2"/>
  <c r="CN42" i="2"/>
  <c r="AW42" i="2"/>
  <c r="AY41" i="2"/>
  <c r="AV42" i="2"/>
  <c r="AT42" i="2"/>
  <c r="AA42" i="2"/>
  <c r="Z42" i="2"/>
  <c r="X42" i="2"/>
  <c r="C43" i="2"/>
  <c r="N43" i="2"/>
  <c r="AJ43" i="2"/>
  <c r="Y43" i="2"/>
  <c r="BF43" i="2"/>
  <c r="CB43" i="2"/>
  <c r="A44" i="2"/>
  <c r="CX43" i="2"/>
  <c r="AU43" i="2"/>
  <c r="BQ43" i="2"/>
  <c r="CM43" i="2"/>
  <c r="BT41" i="2"/>
  <c r="BI40" i="2"/>
  <c r="R40" i="2"/>
  <c r="BU40" i="2"/>
  <c r="AB40" i="2"/>
  <c r="G41" i="2"/>
  <c r="DA41" i="2"/>
  <c r="P47" i="9"/>
  <c r="R46" i="9"/>
  <c r="M47" i="9"/>
  <c r="O47" i="9"/>
  <c r="Q46" i="9"/>
  <c r="CD47" i="9"/>
  <c r="CA47" i="9"/>
  <c r="CC47" i="9"/>
  <c r="CE46" i="9"/>
  <c r="Y48" i="9"/>
  <c r="CB48" i="9"/>
  <c r="BQ48" i="9"/>
  <c r="BF48" i="9"/>
  <c r="AU48" i="9"/>
  <c r="CX48" i="9"/>
  <c r="CM48" i="9"/>
  <c r="N48" i="9"/>
  <c r="BH47" i="9"/>
  <c r="BJ46" i="9"/>
  <c r="BG47" i="9"/>
  <c r="BI46" i="9"/>
  <c r="BE47" i="9"/>
  <c r="AI47" i="9"/>
  <c r="AV47" i="9"/>
  <c r="AW47" i="9"/>
  <c r="AY46" i="9"/>
  <c r="AT47" i="9"/>
  <c r="CP45" i="9"/>
  <c r="DA45" i="9"/>
  <c r="B47" i="9"/>
  <c r="CL47" i="9"/>
  <c r="CN47" i="9"/>
  <c r="CO47" i="9"/>
  <c r="CQ46" i="9"/>
  <c r="BS47" i="9"/>
  <c r="BU46" i="9"/>
  <c r="BP47" i="9"/>
  <c r="BR47" i="9"/>
  <c r="BT46" i="9"/>
  <c r="CZ47" i="9"/>
  <c r="CW47" i="9"/>
  <c r="CY47" i="9"/>
  <c r="DA46" i="9"/>
  <c r="X47" i="9"/>
  <c r="AA47" i="9"/>
  <c r="AC46" i="9"/>
  <c r="Z47" i="9"/>
  <c r="AB46" i="9"/>
  <c r="CE45" i="9"/>
  <c r="BU45" i="9"/>
  <c r="BJ45" i="9"/>
  <c r="AX45" i="9"/>
  <c r="BR43" i="2"/>
  <c r="BT42" i="2"/>
  <c r="BS43" i="2"/>
  <c r="BP43" i="2"/>
  <c r="CY43" i="2"/>
  <c r="CZ43" i="2"/>
  <c r="DB42" i="2"/>
  <c r="CW43" i="2"/>
  <c r="CD43" i="2"/>
  <c r="CC43" i="2"/>
  <c r="CA43" i="2"/>
  <c r="Z43" i="2"/>
  <c r="AB42" i="2"/>
  <c r="AA43" i="2"/>
  <c r="AC42" i="2"/>
  <c r="X43" i="2"/>
  <c r="O43" i="2"/>
  <c r="Q42" i="2"/>
  <c r="P43" i="2"/>
  <c r="R42" i="2"/>
  <c r="M43" i="2"/>
  <c r="CQ41" i="2"/>
  <c r="BU42" i="2"/>
  <c r="DA42" i="2"/>
  <c r="CP41" i="2"/>
  <c r="AX41" i="2"/>
  <c r="AC41" i="2"/>
  <c r="CN43" i="2"/>
  <c r="CO43" i="2"/>
  <c r="CL43" i="2"/>
  <c r="AV43" i="2"/>
  <c r="AW43" i="2"/>
  <c r="AT43" i="2"/>
  <c r="C44" i="2"/>
  <c r="A45" i="2"/>
  <c r="N44" i="2"/>
  <c r="Y44" i="2"/>
  <c r="AU44" i="2"/>
  <c r="BQ44" i="2"/>
  <c r="AJ44" i="2"/>
  <c r="BF44" i="2"/>
  <c r="CB44" i="2"/>
  <c r="CM44" i="2"/>
  <c r="CX44" i="2"/>
  <c r="BH43" i="2"/>
  <c r="BJ42" i="2"/>
  <c r="BG43" i="2"/>
  <c r="BE43" i="2"/>
  <c r="AK43" i="2"/>
  <c r="AL43" i="2"/>
  <c r="AI43" i="2"/>
  <c r="D43" i="2"/>
  <c r="F42" i="2"/>
  <c r="E43" i="2"/>
  <c r="G42" i="2"/>
  <c r="B43" i="2"/>
  <c r="CF42" i="2"/>
  <c r="DB41" i="2"/>
  <c r="AB41" i="2"/>
  <c r="CE41" i="2"/>
  <c r="BI42" i="2"/>
  <c r="BG48" i="9"/>
  <c r="BI47" i="9"/>
  <c r="BH48" i="9"/>
  <c r="BJ47" i="9"/>
  <c r="BE48" i="9"/>
  <c r="AT48" i="9"/>
  <c r="AV48" i="9"/>
  <c r="AX47" i="9"/>
  <c r="AW48" i="9"/>
  <c r="CL48" i="9"/>
  <c r="CN48" i="9"/>
  <c r="CO48" i="9"/>
  <c r="CQ47" i="9"/>
  <c r="BP48" i="9"/>
  <c r="BS48" i="9"/>
  <c r="BR48" i="9"/>
  <c r="BT47" i="9"/>
  <c r="CX49" i="9"/>
  <c r="CB49" i="9"/>
  <c r="BF49" i="9"/>
  <c r="N49" i="9"/>
  <c r="Y49" i="9"/>
  <c r="AU49" i="9"/>
  <c r="CM49" i="9"/>
  <c r="BQ49" i="9"/>
  <c r="CF46" i="9"/>
  <c r="CP47" i="9"/>
  <c r="CP46" i="9"/>
  <c r="O48" i="9"/>
  <c r="Q47" i="9"/>
  <c r="M48" i="9"/>
  <c r="P48" i="9"/>
  <c r="AI48" i="9"/>
  <c r="B48" i="9"/>
  <c r="X48" i="9"/>
  <c r="Z48" i="9"/>
  <c r="AA48" i="9"/>
  <c r="CY48" i="9"/>
  <c r="DA47" i="9"/>
  <c r="CW48" i="9"/>
  <c r="CZ48" i="9"/>
  <c r="CC48" i="9"/>
  <c r="CA48" i="9"/>
  <c r="CD48" i="9"/>
  <c r="CF47" i="9"/>
  <c r="DB46" i="9"/>
  <c r="AX46" i="9"/>
  <c r="E44" i="2"/>
  <c r="G43" i="2"/>
  <c r="CY44" i="2"/>
  <c r="CW44" i="2"/>
  <c r="CZ44" i="2"/>
  <c r="CC44" i="2"/>
  <c r="CE43" i="2"/>
  <c r="CA44" i="2"/>
  <c r="CD44" i="2"/>
  <c r="AK44" i="2"/>
  <c r="AL44" i="2"/>
  <c r="AI44" i="2"/>
  <c r="AW44" i="2"/>
  <c r="AT44" i="2"/>
  <c r="AV44" i="2"/>
  <c r="AX43" i="2"/>
  <c r="P44" i="2"/>
  <c r="O44" i="2"/>
  <c r="M44" i="2"/>
  <c r="D44" i="2"/>
  <c r="F43" i="2"/>
  <c r="B44" i="2"/>
  <c r="CP42" i="2"/>
  <c r="R43" i="2"/>
  <c r="DA43" i="2"/>
  <c r="AM42" i="2"/>
  <c r="CE42" i="2"/>
  <c r="AY42" i="2"/>
  <c r="CO44" i="2"/>
  <c r="CL44" i="2"/>
  <c r="CN44" i="2"/>
  <c r="CP43" i="2"/>
  <c r="BG44" i="2"/>
  <c r="BE44" i="2"/>
  <c r="BH44" i="2"/>
  <c r="BS44" i="2"/>
  <c r="BU43" i="2"/>
  <c r="BP44" i="2"/>
  <c r="BR44" i="2"/>
  <c r="AA44" i="2"/>
  <c r="AC43" i="2"/>
  <c r="Z44" i="2"/>
  <c r="X44" i="2"/>
  <c r="C45" i="2"/>
  <c r="A46" i="2"/>
  <c r="AJ45" i="2"/>
  <c r="BF45" i="2"/>
  <c r="CB45" i="2"/>
  <c r="N45" i="2"/>
  <c r="Y45" i="2"/>
  <c r="AU45" i="2"/>
  <c r="BQ45" i="2"/>
  <c r="CX45" i="2"/>
  <c r="CM45" i="2"/>
  <c r="CQ43" i="2"/>
  <c r="AN42" i="2"/>
  <c r="CQ42" i="2"/>
  <c r="AX42" i="2"/>
  <c r="DB43" i="2"/>
  <c r="BT43" i="2"/>
  <c r="CX50" i="9"/>
  <c r="Y50" i="9"/>
  <c r="N50" i="9"/>
  <c r="BQ50" i="9"/>
  <c r="BF50" i="9"/>
  <c r="AU50" i="9"/>
  <c r="CM50" i="9"/>
  <c r="CB50" i="9"/>
  <c r="BH49" i="9"/>
  <c r="BG49" i="9"/>
  <c r="BE49" i="9"/>
  <c r="CO49" i="9"/>
  <c r="CL49" i="9"/>
  <c r="CN49" i="9"/>
  <c r="BS49" i="9"/>
  <c r="BR49" i="9"/>
  <c r="BT48" i="9"/>
  <c r="BP49" i="9"/>
  <c r="AA49" i="9"/>
  <c r="AC48" i="9"/>
  <c r="X49" i="9"/>
  <c r="Z49" i="9"/>
  <c r="AB48" i="9"/>
  <c r="CD49" i="9"/>
  <c r="CF48" i="9"/>
  <c r="CA49" i="9"/>
  <c r="CC49" i="9"/>
  <c r="CE48" i="9"/>
  <c r="CE47" i="9"/>
  <c r="R47" i="9"/>
  <c r="AW49" i="9"/>
  <c r="AV49" i="9"/>
  <c r="AT49" i="9"/>
  <c r="AI49" i="9"/>
  <c r="B49" i="9"/>
  <c r="M49" i="9"/>
  <c r="P49" i="9"/>
  <c r="R48" i="9"/>
  <c r="O49" i="9"/>
  <c r="Q48" i="9"/>
  <c r="CW49" i="9"/>
  <c r="CY49" i="9"/>
  <c r="CZ49" i="9"/>
  <c r="DB48" i="9"/>
  <c r="BU48" i="9"/>
  <c r="AB47" i="9"/>
  <c r="DB47" i="9"/>
  <c r="AY47" i="9"/>
  <c r="AC47" i="9"/>
  <c r="BU47" i="9"/>
  <c r="CQ48" i="9"/>
  <c r="CW45" i="2"/>
  <c r="CY45" i="2"/>
  <c r="CZ45" i="2"/>
  <c r="AV45" i="2"/>
  <c r="AW45" i="2"/>
  <c r="AT45" i="2"/>
  <c r="O45" i="2"/>
  <c r="P45" i="2"/>
  <c r="M45" i="2"/>
  <c r="BG45" i="2"/>
  <c r="BH45" i="2"/>
  <c r="BE45" i="2"/>
  <c r="C46" i="2"/>
  <c r="A47" i="2"/>
  <c r="N46" i="2"/>
  <c r="Y46" i="2"/>
  <c r="AJ46" i="2"/>
  <c r="AU46" i="2"/>
  <c r="BQ46" i="2"/>
  <c r="CM46" i="2"/>
  <c r="BF46" i="2"/>
  <c r="CB46" i="2"/>
  <c r="CX46" i="2"/>
  <c r="BJ44" i="2"/>
  <c r="BI44" i="2"/>
  <c r="BJ43" i="2"/>
  <c r="Q44" i="2"/>
  <c r="AX44" i="2"/>
  <c r="AY44" i="2"/>
  <c r="BI43" i="2"/>
  <c r="CF43" i="2"/>
  <c r="Q43" i="2"/>
  <c r="CN45" i="2"/>
  <c r="CP44" i="2"/>
  <c r="CO45" i="2"/>
  <c r="CL45" i="2"/>
  <c r="BR45" i="2"/>
  <c r="BS45" i="2"/>
  <c r="BP45" i="2"/>
  <c r="Z45" i="2"/>
  <c r="AA45" i="2"/>
  <c r="X45" i="2"/>
  <c r="CC45" i="2"/>
  <c r="CD45" i="2"/>
  <c r="CF44" i="2"/>
  <c r="CA45" i="2"/>
  <c r="AK45" i="2"/>
  <c r="AM44" i="2"/>
  <c r="AL45" i="2"/>
  <c r="AI45" i="2"/>
  <c r="D45" i="2"/>
  <c r="E45" i="2"/>
  <c r="G44" i="2"/>
  <c r="B45" i="2"/>
  <c r="AB44" i="2"/>
  <c r="BT44" i="2"/>
  <c r="BU44" i="2"/>
  <c r="AN43" i="2"/>
  <c r="AB43" i="2"/>
  <c r="AY43" i="2"/>
  <c r="R44" i="2"/>
  <c r="DA44" i="2"/>
  <c r="AM43" i="2"/>
  <c r="BR50" i="9"/>
  <c r="BT49" i="9"/>
  <c r="BS50" i="9"/>
  <c r="BP50" i="9"/>
  <c r="CA50" i="9"/>
  <c r="CC50" i="9"/>
  <c r="CE49" i="9"/>
  <c r="CD50" i="9"/>
  <c r="CF49" i="9"/>
  <c r="BE50" i="9"/>
  <c r="BH50" i="9"/>
  <c r="BG50" i="9"/>
  <c r="BI49" i="9"/>
  <c r="CM51" i="9"/>
  <c r="BQ51" i="9"/>
  <c r="AU51" i="9"/>
  <c r="Y51" i="9"/>
  <c r="CX51" i="9"/>
  <c r="N51" i="9"/>
  <c r="CB51" i="9"/>
  <c r="BF51" i="9"/>
  <c r="AI50" i="9"/>
  <c r="M50" i="9"/>
  <c r="O50" i="9"/>
  <c r="Q49" i="9"/>
  <c r="P50" i="9"/>
  <c r="BJ49" i="9"/>
  <c r="CP48" i="9"/>
  <c r="BJ48" i="9"/>
  <c r="AY48" i="9"/>
  <c r="AX48" i="9"/>
  <c r="CN50" i="9"/>
  <c r="CL50" i="9"/>
  <c r="CO50" i="9"/>
  <c r="CQ49" i="9"/>
  <c r="CW50" i="9"/>
  <c r="CZ50" i="9"/>
  <c r="DB49" i="9"/>
  <c r="CY50" i="9"/>
  <c r="DA49" i="9"/>
  <c r="B50" i="9"/>
  <c r="AV50" i="9"/>
  <c r="AW50" i="9"/>
  <c r="AT50" i="9"/>
  <c r="Z50" i="9"/>
  <c r="AB49" i="9"/>
  <c r="X50" i="9"/>
  <c r="AA50" i="9"/>
  <c r="AC49" i="9"/>
  <c r="BI48" i="9"/>
  <c r="DA48" i="9"/>
  <c r="CY46" i="2"/>
  <c r="DA45" i="2"/>
  <c r="CW46" i="2"/>
  <c r="CZ46" i="2"/>
  <c r="BG46" i="2"/>
  <c r="BE46" i="2"/>
  <c r="BH46" i="2"/>
  <c r="BS46" i="2"/>
  <c r="BR46" i="2"/>
  <c r="BP46" i="2"/>
  <c r="AK46" i="2"/>
  <c r="AL46" i="2"/>
  <c r="AI46" i="2"/>
  <c r="P46" i="2"/>
  <c r="R45" i="2"/>
  <c r="O46" i="2"/>
  <c r="Q45" i="2"/>
  <c r="M46" i="2"/>
  <c r="D46" i="2"/>
  <c r="E46" i="2"/>
  <c r="G45" i="2"/>
  <c r="B46" i="2"/>
  <c r="DB45" i="2"/>
  <c r="DB44" i="2"/>
  <c r="CQ44" i="2"/>
  <c r="BU45" i="2"/>
  <c r="CE44" i="2"/>
  <c r="AN44" i="2"/>
  <c r="F44" i="2"/>
  <c r="AC44" i="2"/>
  <c r="CC46" i="2"/>
  <c r="CA46" i="2"/>
  <c r="CD46" i="2"/>
  <c r="CO46" i="2"/>
  <c r="CL46" i="2"/>
  <c r="CN46" i="2"/>
  <c r="AW46" i="2"/>
  <c r="AV46" i="2"/>
  <c r="AT46" i="2"/>
  <c r="AA46" i="2"/>
  <c r="X46" i="2"/>
  <c r="Z46" i="2"/>
  <c r="C47" i="2"/>
  <c r="A48" i="2"/>
  <c r="N47" i="2"/>
  <c r="AJ47" i="2"/>
  <c r="Y47" i="2"/>
  <c r="BF47" i="2"/>
  <c r="CB47" i="2"/>
  <c r="CX47" i="2"/>
  <c r="AU47" i="2"/>
  <c r="BQ47" i="2"/>
  <c r="CM47" i="2"/>
  <c r="AX45" i="2"/>
  <c r="CD51" i="9"/>
  <c r="CF50" i="9"/>
  <c r="CA51" i="9"/>
  <c r="CC51" i="9"/>
  <c r="CL51" i="9"/>
  <c r="CN51" i="9"/>
  <c r="CP50" i="9"/>
  <c r="CO51" i="9"/>
  <c r="CZ51" i="9"/>
  <c r="CW51" i="9"/>
  <c r="CY51" i="9"/>
  <c r="DA50" i="9"/>
  <c r="CX52" i="9"/>
  <c r="CM52" i="9"/>
  <c r="N52" i="9"/>
  <c r="BF52" i="9"/>
  <c r="AU52" i="9"/>
  <c r="Y52" i="9"/>
  <c r="CB52" i="9"/>
  <c r="BQ52" i="9"/>
  <c r="Z51" i="9"/>
  <c r="AB50" i="9"/>
  <c r="AA51" i="9"/>
  <c r="AC50" i="9"/>
  <c r="X51" i="9"/>
  <c r="CE50" i="9"/>
  <c r="B51" i="9"/>
  <c r="BH51" i="9"/>
  <c r="BJ50" i="9"/>
  <c r="BE51" i="9"/>
  <c r="BG51" i="9"/>
  <c r="BP51" i="9"/>
  <c r="BR51" i="9"/>
  <c r="BS51" i="9"/>
  <c r="BU50" i="9"/>
  <c r="AI51" i="9"/>
  <c r="P51" i="9"/>
  <c r="O51" i="9"/>
  <c r="Q50" i="9"/>
  <c r="M51" i="9"/>
  <c r="AW51" i="9"/>
  <c r="AT51" i="9"/>
  <c r="AV51" i="9"/>
  <c r="AX50" i="9"/>
  <c r="CP49" i="9"/>
  <c r="AY49" i="9"/>
  <c r="BU49" i="9"/>
  <c r="R49" i="9"/>
  <c r="AX49" i="9"/>
  <c r="CN47" i="2"/>
  <c r="CP46" i="2"/>
  <c r="CO47" i="2"/>
  <c r="CQ46" i="2"/>
  <c r="CL47" i="2"/>
  <c r="AV47" i="2"/>
  <c r="AW47" i="2"/>
  <c r="AY46" i="2"/>
  <c r="AT47" i="2"/>
  <c r="CD47" i="2"/>
  <c r="CC47" i="2"/>
  <c r="CA47" i="2"/>
  <c r="Z47" i="2"/>
  <c r="AB46" i="2"/>
  <c r="AA47" i="2"/>
  <c r="X47" i="2"/>
  <c r="O47" i="2"/>
  <c r="Q46" i="2"/>
  <c r="P47" i="2"/>
  <c r="M47" i="2"/>
  <c r="D47" i="2"/>
  <c r="E47" i="2"/>
  <c r="B47" i="2"/>
  <c r="CF46" i="2"/>
  <c r="CF45" i="2"/>
  <c r="BT45" i="2"/>
  <c r="CE45" i="2"/>
  <c r="F45" i="2"/>
  <c r="BI45" i="2"/>
  <c r="BR47" i="2"/>
  <c r="BT46" i="2"/>
  <c r="BS47" i="2"/>
  <c r="BU46" i="2"/>
  <c r="BP47" i="2"/>
  <c r="CY47" i="2"/>
  <c r="CZ47" i="2"/>
  <c r="DB46" i="2"/>
  <c r="CW47" i="2"/>
  <c r="BH47" i="2"/>
  <c r="BG47" i="2"/>
  <c r="BE47" i="2"/>
  <c r="AK47" i="2"/>
  <c r="AL47" i="2"/>
  <c r="AI47" i="2"/>
  <c r="C48" i="2"/>
  <c r="A49" i="2"/>
  <c r="N48" i="2"/>
  <c r="Y48" i="2"/>
  <c r="AU48" i="2"/>
  <c r="BQ48" i="2"/>
  <c r="BF48" i="2"/>
  <c r="CB48" i="2"/>
  <c r="CM48" i="2"/>
  <c r="AJ48" i="2"/>
  <c r="CX48" i="2"/>
  <c r="AC46" i="2"/>
  <c r="AX46" i="2"/>
  <c r="CP45" i="2"/>
  <c r="AB45" i="2"/>
  <c r="AM45" i="2"/>
  <c r="AY45" i="2"/>
  <c r="BJ45" i="2"/>
  <c r="G46" i="2"/>
  <c r="R46" i="2"/>
  <c r="AN46" i="2"/>
  <c r="DA46" i="2"/>
  <c r="CQ45" i="2"/>
  <c r="AC45" i="2"/>
  <c r="AN45" i="2"/>
  <c r="AT52" i="9"/>
  <c r="AW52" i="9"/>
  <c r="AY51" i="9"/>
  <c r="AV52" i="9"/>
  <c r="O52" i="9"/>
  <c r="M52" i="9"/>
  <c r="P52" i="9"/>
  <c r="R51" i="9"/>
  <c r="CC52" i="9"/>
  <c r="CA52" i="9"/>
  <c r="CD52" i="9"/>
  <c r="CF51" i="9"/>
  <c r="BG52" i="9"/>
  <c r="BI51" i="9"/>
  <c r="BH52" i="9"/>
  <c r="BE52" i="9"/>
  <c r="CX53" i="9"/>
  <c r="CB53" i="9"/>
  <c r="BF53" i="9"/>
  <c r="N53" i="9"/>
  <c r="Y53" i="9"/>
  <c r="CM53" i="9"/>
  <c r="AU53" i="9"/>
  <c r="BQ53" i="9"/>
  <c r="R50" i="9"/>
  <c r="BP52" i="9"/>
  <c r="BR52" i="9"/>
  <c r="BT51" i="9"/>
  <c r="BS52" i="9"/>
  <c r="BU51" i="9"/>
  <c r="CL52" i="9"/>
  <c r="CO52" i="9"/>
  <c r="CN52" i="9"/>
  <c r="AI52" i="9"/>
  <c r="X52" i="9"/>
  <c r="Z52" i="9"/>
  <c r="AB51" i="9"/>
  <c r="AA52" i="9"/>
  <c r="AC51" i="9"/>
  <c r="B52" i="9"/>
  <c r="CY52" i="9"/>
  <c r="CZ52" i="9"/>
  <c r="DB51" i="9"/>
  <c r="CW52" i="9"/>
  <c r="BI50" i="9"/>
  <c r="AY50" i="9"/>
  <c r="CQ50" i="9"/>
  <c r="AX51" i="9"/>
  <c r="Q51" i="9"/>
  <c r="BT50" i="9"/>
  <c r="DB50" i="9"/>
  <c r="AK48" i="2"/>
  <c r="AM47" i="2"/>
  <c r="AL48" i="2"/>
  <c r="AI48" i="2"/>
  <c r="CC48" i="2"/>
  <c r="CA48" i="2"/>
  <c r="CD48" i="2"/>
  <c r="BS48" i="2"/>
  <c r="BP48" i="2"/>
  <c r="BR48" i="2"/>
  <c r="BT47" i="2"/>
  <c r="AA48" i="2"/>
  <c r="Z48" i="2"/>
  <c r="X48" i="2"/>
  <c r="C49" i="2"/>
  <c r="A50" i="2"/>
  <c r="AJ49" i="2"/>
  <c r="N49" i="2"/>
  <c r="BF49" i="2"/>
  <c r="CB49" i="2"/>
  <c r="AU49" i="2"/>
  <c r="BQ49" i="2"/>
  <c r="CX49" i="2"/>
  <c r="Y49" i="2"/>
  <c r="CM49" i="2"/>
  <c r="BU47" i="2"/>
  <c r="BI46" i="2"/>
  <c r="AB47" i="2"/>
  <c r="CY48" i="2"/>
  <c r="DA47" i="2"/>
  <c r="CW48" i="2"/>
  <c r="CZ48" i="2"/>
  <c r="CO48" i="2"/>
  <c r="CL48" i="2"/>
  <c r="CN48" i="2"/>
  <c r="BG48" i="2"/>
  <c r="BE48" i="2"/>
  <c r="BH48" i="2"/>
  <c r="BJ47" i="2"/>
  <c r="AW48" i="2"/>
  <c r="AT48" i="2"/>
  <c r="AV48" i="2"/>
  <c r="P48" i="2"/>
  <c r="O48" i="2"/>
  <c r="Q47" i="2"/>
  <c r="M48" i="2"/>
  <c r="D48" i="2"/>
  <c r="E48" i="2"/>
  <c r="G47" i="2"/>
  <c r="B48" i="2"/>
  <c r="DB47" i="2"/>
  <c r="BJ46" i="2"/>
  <c r="AM46" i="2"/>
  <c r="F46" i="2"/>
  <c r="CE46" i="2"/>
  <c r="CF47" i="2"/>
  <c r="CP47" i="2"/>
  <c r="BR53" i="9"/>
  <c r="BT52" i="9"/>
  <c r="BS53" i="9"/>
  <c r="BU52" i="9"/>
  <c r="BP53" i="9"/>
  <c r="BE53" i="9"/>
  <c r="BG53" i="9"/>
  <c r="BI52" i="9"/>
  <c r="BH53" i="9"/>
  <c r="BJ52" i="9"/>
  <c r="AI53" i="9"/>
  <c r="AV53" i="9"/>
  <c r="AX52" i="9"/>
  <c r="AW53" i="9"/>
  <c r="AY52" i="9"/>
  <c r="AT53" i="9"/>
  <c r="M53" i="9"/>
  <c r="P53" i="9"/>
  <c r="R52" i="9"/>
  <c r="O53" i="9"/>
  <c r="Q52" i="9"/>
  <c r="CW53" i="9"/>
  <c r="CY53" i="9"/>
  <c r="CZ53" i="9"/>
  <c r="DB52" i="9"/>
  <c r="DA51" i="9"/>
  <c r="Z53" i="9"/>
  <c r="AA53" i="9"/>
  <c r="AC52" i="9"/>
  <c r="X53" i="9"/>
  <c r="CN53" i="9"/>
  <c r="CO53" i="9"/>
  <c r="CQ52" i="9"/>
  <c r="CL53" i="9"/>
  <c r="B53" i="9"/>
  <c r="CM54" i="9"/>
  <c r="BQ54" i="9"/>
  <c r="AU54" i="9"/>
  <c r="Y54" i="9"/>
  <c r="CX54" i="9"/>
  <c r="BF54" i="9"/>
  <c r="N54" i="9"/>
  <c r="CB54" i="9"/>
  <c r="CA53" i="9"/>
  <c r="CC53" i="9"/>
  <c r="CE52" i="9"/>
  <c r="CD53" i="9"/>
  <c r="AB52" i="9"/>
  <c r="BJ51" i="9"/>
  <c r="CP51" i="9"/>
  <c r="CE51" i="9"/>
  <c r="CQ51" i="9"/>
  <c r="D49" i="2"/>
  <c r="F48" i="2"/>
  <c r="AX47" i="2"/>
  <c r="F47" i="2"/>
  <c r="Z49" i="2"/>
  <c r="AA49" i="2"/>
  <c r="AC48" i="2"/>
  <c r="X49" i="2"/>
  <c r="BR49" i="2"/>
  <c r="BS49" i="2"/>
  <c r="BP49" i="2"/>
  <c r="CC49" i="2"/>
  <c r="CD49" i="2"/>
  <c r="CA49" i="2"/>
  <c r="O49" i="2"/>
  <c r="P49" i="2"/>
  <c r="R48" i="2"/>
  <c r="M49" i="2"/>
  <c r="C50" i="2"/>
  <c r="A51" i="2"/>
  <c r="N50" i="2"/>
  <c r="Y50" i="2"/>
  <c r="AJ50" i="2"/>
  <c r="AU50" i="2"/>
  <c r="BQ50" i="2"/>
  <c r="CM50" i="2"/>
  <c r="BF50" i="2"/>
  <c r="CB50" i="2"/>
  <c r="CX50" i="2"/>
  <c r="CF48" i="2"/>
  <c r="AY47" i="2"/>
  <c r="AC47" i="2"/>
  <c r="AN47" i="2"/>
  <c r="CQ47" i="2"/>
  <c r="CE47" i="2"/>
  <c r="R47" i="2"/>
  <c r="BI47" i="2"/>
  <c r="CN49" i="2"/>
  <c r="CO49" i="2"/>
  <c r="CL49" i="2"/>
  <c r="CW49" i="2"/>
  <c r="CY49" i="2"/>
  <c r="CZ49" i="2"/>
  <c r="AV49" i="2"/>
  <c r="AW49" i="2"/>
  <c r="AT49" i="2"/>
  <c r="BG49" i="2"/>
  <c r="BI48" i="2"/>
  <c r="BH49" i="2"/>
  <c r="BE49" i="2"/>
  <c r="AK49" i="2"/>
  <c r="AL49" i="2"/>
  <c r="AN48" i="2"/>
  <c r="AI49" i="2"/>
  <c r="E49" i="2"/>
  <c r="B49" i="2"/>
  <c r="AB48" i="2"/>
  <c r="BT48" i="2"/>
  <c r="BU48" i="2"/>
  <c r="BH54" i="9"/>
  <c r="BJ53" i="9"/>
  <c r="BE54" i="9"/>
  <c r="BG54" i="9"/>
  <c r="BI53" i="9"/>
  <c r="P54" i="9"/>
  <c r="M54" i="9"/>
  <c r="O54" i="9"/>
  <c r="Q53" i="9"/>
  <c r="CM55" i="9"/>
  <c r="BQ55" i="9"/>
  <c r="AU55" i="9"/>
  <c r="Y55" i="9"/>
  <c r="BF55" i="9"/>
  <c r="CB55" i="9"/>
  <c r="CX55" i="9"/>
  <c r="N55" i="9"/>
  <c r="CZ54" i="9"/>
  <c r="DB53" i="9"/>
  <c r="CW54" i="9"/>
  <c r="CY54" i="9"/>
  <c r="BR54" i="9"/>
  <c r="BT53" i="9"/>
  <c r="BS54" i="9"/>
  <c r="BU53" i="9"/>
  <c r="BP54" i="9"/>
  <c r="CF52" i="9"/>
  <c r="CD54" i="9"/>
  <c r="CF53" i="9"/>
  <c r="CA54" i="9"/>
  <c r="CC54" i="9"/>
  <c r="CE53" i="9"/>
  <c r="AV54" i="9"/>
  <c r="AX53" i="9"/>
  <c r="AW54" i="9"/>
  <c r="AT54" i="9"/>
  <c r="Z54" i="9"/>
  <c r="X54" i="9"/>
  <c r="AA54" i="9"/>
  <c r="AC53" i="9"/>
  <c r="AI54" i="9"/>
  <c r="B54" i="9"/>
  <c r="CN54" i="9"/>
  <c r="CO54" i="9"/>
  <c r="CQ53" i="9"/>
  <c r="CL54" i="9"/>
  <c r="CP52" i="9"/>
  <c r="DA53" i="9"/>
  <c r="DA52" i="9"/>
  <c r="R53" i="9"/>
  <c r="DA48" i="2"/>
  <c r="CY50" i="2"/>
  <c r="CW50" i="2"/>
  <c r="CZ50" i="2"/>
  <c r="DB49" i="2"/>
  <c r="BG50" i="2"/>
  <c r="BI49" i="2"/>
  <c r="BE50" i="2"/>
  <c r="BH50" i="2"/>
  <c r="BS50" i="2"/>
  <c r="BR50" i="2"/>
  <c r="BP50" i="2"/>
  <c r="AK50" i="2"/>
  <c r="AL50" i="2"/>
  <c r="AN49" i="2"/>
  <c r="AI50" i="2"/>
  <c r="P50" i="2"/>
  <c r="R49" i="2"/>
  <c r="O50" i="2"/>
  <c r="M50" i="2"/>
  <c r="D50" i="2"/>
  <c r="E50" i="2"/>
  <c r="B50" i="2"/>
  <c r="BU49" i="2"/>
  <c r="CP48" i="2"/>
  <c r="AX48" i="2"/>
  <c r="AM48" i="2"/>
  <c r="F49" i="2"/>
  <c r="DB48" i="2"/>
  <c r="BJ48" i="2"/>
  <c r="G48" i="2"/>
  <c r="CE48" i="2"/>
  <c r="CC50" i="2"/>
  <c r="CA50" i="2"/>
  <c r="CD50" i="2"/>
  <c r="CF49" i="2"/>
  <c r="CO50" i="2"/>
  <c r="CL50" i="2"/>
  <c r="CN50" i="2"/>
  <c r="CP49" i="2"/>
  <c r="AW50" i="2"/>
  <c r="AV50" i="2"/>
  <c r="AX49" i="2"/>
  <c r="AT50" i="2"/>
  <c r="AA50" i="2"/>
  <c r="Z50" i="2"/>
  <c r="X50" i="2"/>
  <c r="C51" i="2"/>
  <c r="A52" i="2"/>
  <c r="N51" i="2"/>
  <c r="AJ51" i="2"/>
  <c r="Y51" i="2"/>
  <c r="BF51" i="2"/>
  <c r="CB51" i="2"/>
  <c r="CX51" i="2"/>
  <c r="AU51" i="2"/>
  <c r="BQ51" i="2"/>
  <c r="CM51" i="2"/>
  <c r="AC49" i="2"/>
  <c r="CQ48" i="2"/>
  <c r="AY48" i="2"/>
  <c r="Q48" i="2"/>
  <c r="O55" i="9"/>
  <c r="P55" i="9"/>
  <c r="R54" i="9"/>
  <c r="M55" i="9"/>
  <c r="BP55" i="9"/>
  <c r="BR55" i="9"/>
  <c r="BT54" i="9"/>
  <c r="BS55" i="9"/>
  <c r="BU54" i="9"/>
  <c r="CC55" i="9"/>
  <c r="CD55" i="9"/>
  <c r="CF54" i="9"/>
  <c r="CA55" i="9"/>
  <c r="CY55" i="9"/>
  <c r="CZ55" i="9"/>
  <c r="DB54" i="9"/>
  <c r="CW55" i="9"/>
  <c r="B55" i="9"/>
  <c r="CL55" i="9"/>
  <c r="CO55" i="9"/>
  <c r="CQ54" i="9"/>
  <c r="CN55" i="9"/>
  <c r="BG55" i="9"/>
  <c r="BI54" i="9"/>
  <c r="BH55" i="9"/>
  <c r="BJ54" i="9"/>
  <c r="BE55" i="9"/>
  <c r="AT55" i="9"/>
  <c r="AV55" i="9"/>
  <c r="AX54" i="9"/>
  <c r="AW55" i="9"/>
  <c r="AY54" i="9"/>
  <c r="AI55" i="9"/>
  <c r="X55" i="9"/>
  <c r="Z55" i="9"/>
  <c r="AA55" i="9"/>
  <c r="CX56" i="9"/>
  <c r="CB56" i="9"/>
  <c r="BF56" i="9"/>
  <c r="N56" i="9"/>
  <c r="CM56" i="9"/>
  <c r="AU56" i="9"/>
  <c r="BQ56" i="9"/>
  <c r="Y56" i="9"/>
  <c r="CE54" i="9"/>
  <c r="AB53" i="9"/>
  <c r="CP53" i="9"/>
  <c r="AY53" i="9"/>
  <c r="CN51" i="2"/>
  <c r="CP50" i="2"/>
  <c r="CO51" i="2"/>
  <c r="CL51" i="2"/>
  <c r="AV51" i="2"/>
  <c r="AW51" i="2"/>
  <c r="AY50" i="2"/>
  <c r="AT51" i="2"/>
  <c r="CD51" i="2"/>
  <c r="CC51" i="2"/>
  <c r="CA51" i="2"/>
  <c r="Z51" i="2"/>
  <c r="AA51" i="2"/>
  <c r="X51" i="2"/>
  <c r="O51" i="2"/>
  <c r="Q50" i="2"/>
  <c r="P51" i="2"/>
  <c r="R50" i="2"/>
  <c r="M51" i="2"/>
  <c r="D51" i="2"/>
  <c r="F50" i="2"/>
  <c r="E51" i="2"/>
  <c r="G50" i="2"/>
  <c r="B51" i="2"/>
  <c r="CF50" i="2"/>
  <c r="CE50" i="2"/>
  <c r="AB49" i="2"/>
  <c r="CE49" i="2"/>
  <c r="AM49" i="2"/>
  <c r="BT49" i="2"/>
  <c r="Q49" i="2"/>
  <c r="BR51" i="2"/>
  <c r="BS51" i="2"/>
  <c r="BP51" i="2"/>
  <c r="CY51" i="2"/>
  <c r="DA50" i="2"/>
  <c r="CZ51" i="2"/>
  <c r="CW51" i="2"/>
  <c r="BH51" i="2"/>
  <c r="BG51" i="2"/>
  <c r="BE51" i="2"/>
  <c r="AK51" i="2"/>
  <c r="AM50" i="2"/>
  <c r="AL51" i="2"/>
  <c r="AI51" i="2"/>
  <c r="C52" i="2"/>
  <c r="A53" i="2"/>
  <c r="N52" i="2"/>
  <c r="Y52" i="2"/>
  <c r="AU52" i="2"/>
  <c r="BQ52" i="2"/>
  <c r="AJ52" i="2"/>
  <c r="BF52" i="2"/>
  <c r="CB52" i="2"/>
  <c r="CM52" i="2"/>
  <c r="CX52" i="2"/>
  <c r="AC50" i="2"/>
  <c r="AX50" i="2"/>
  <c r="CQ50" i="2"/>
  <c r="CQ49" i="2"/>
  <c r="AY49" i="2"/>
  <c r="BU50" i="2"/>
  <c r="DA49" i="2"/>
  <c r="BJ49" i="2"/>
  <c r="G49" i="2"/>
  <c r="BS56" i="9"/>
  <c r="BU55" i="9"/>
  <c r="BP56" i="9"/>
  <c r="BR56" i="9"/>
  <c r="CX57" i="9"/>
  <c r="CB57" i="9"/>
  <c r="BF57" i="9"/>
  <c r="N57" i="9"/>
  <c r="CM57" i="9"/>
  <c r="BQ57" i="9"/>
  <c r="Y57" i="9"/>
  <c r="AU57" i="9"/>
  <c r="CO56" i="9"/>
  <c r="CQ55" i="9"/>
  <c r="CL56" i="9"/>
  <c r="CN56" i="9"/>
  <c r="CP55" i="9"/>
  <c r="AI56" i="9"/>
  <c r="B56" i="9"/>
  <c r="O56" i="9"/>
  <c r="P56" i="9"/>
  <c r="R55" i="9"/>
  <c r="M56" i="9"/>
  <c r="CY56" i="9"/>
  <c r="CZ56" i="9"/>
  <c r="DB55" i="9"/>
  <c r="CW56" i="9"/>
  <c r="AB54" i="9"/>
  <c r="CC56" i="9"/>
  <c r="CE55" i="9"/>
  <c r="CD56" i="9"/>
  <c r="CF55" i="9"/>
  <c r="CA56" i="9"/>
  <c r="AA56" i="9"/>
  <c r="AC55" i="9"/>
  <c r="X56" i="9"/>
  <c r="Z56" i="9"/>
  <c r="BG56" i="9"/>
  <c r="BE56" i="9"/>
  <c r="BH56" i="9"/>
  <c r="BJ55" i="9"/>
  <c r="AW56" i="9"/>
  <c r="AY55" i="9"/>
  <c r="AT56" i="9"/>
  <c r="AV56" i="9"/>
  <c r="AX55" i="9"/>
  <c r="DA54" i="9"/>
  <c r="Q54" i="9"/>
  <c r="AC54" i="9"/>
  <c r="CP54" i="9"/>
  <c r="CY52" i="2"/>
  <c r="DA51" i="2"/>
  <c r="CW52" i="2"/>
  <c r="CZ52" i="2"/>
  <c r="CC52" i="2"/>
  <c r="CA52" i="2"/>
  <c r="CD52" i="2"/>
  <c r="AK52" i="2"/>
  <c r="AL52" i="2"/>
  <c r="AI52" i="2"/>
  <c r="AW52" i="2"/>
  <c r="AT52" i="2"/>
  <c r="AV52" i="2"/>
  <c r="P52" i="2"/>
  <c r="R51" i="2"/>
  <c r="O52" i="2"/>
  <c r="M52" i="2"/>
  <c r="D52" i="2"/>
  <c r="E52" i="2"/>
  <c r="G51" i="2"/>
  <c r="B52" i="2"/>
  <c r="DB51" i="2"/>
  <c r="BJ50" i="2"/>
  <c r="CE51" i="2"/>
  <c r="DB50" i="2"/>
  <c r="AN50" i="2"/>
  <c r="CO52" i="2"/>
  <c r="CQ51" i="2"/>
  <c r="CL52" i="2"/>
  <c r="CN52" i="2"/>
  <c r="CP51" i="2"/>
  <c r="BG52" i="2"/>
  <c r="BE52" i="2"/>
  <c r="BH52" i="2"/>
  <c r="BS52" i="2"/>
  <c r="BU51" i="2"/>
  <c r="BP52" i="2"/>
  <c r="BR52" i="2"/>
  <c r="BT51" i="2"/>
  <c r="AA52" i="2"/>
  <c r="Z52" i="2"/>
  <c r="X52" i="2"/>
  <c r="C53" i="2"/>
  <c r="A54" i="2"/>
  <c r="AJ53" i="2"/>
  <c r="BF53" i="2"/>
  <c r="CB53" i="2"/>
  <c r="N53" i="2"/>
  <c r="Y53" i="2"/>
  <c r="AU53" i="2"/>
  <c r="BQ53" i="2"/>
  <c r="CX53" i="2"/>
  <c r="CM53" i="2"/>
  <c r="AM51" i="2"/>
  <c r="BI50" i="2"/>
  <c r="BT50" i="2"/>
  <c r="AB50" i="2"/>
  <c r="AC51" i="2"/>
  <c r="AY51" i="2"/>
  <c r="B57" i="9"/>
  <c r="AI57" i="9"/>
  <c r="BR57" i="9"/>
  <c r="BS57" i="9"/>
  <c r="BP57" i="9"/>
  <c r="CW57" i="9"/>
  <c r="CY57" i="9"/>
  <c r="DA56" i="9"/>
  <c r="CZ57" i="9"/>
  <c r="AV57" i="9"/>
  <c r="AX56" i="9"/>
  <c r="AW57" i="9"/>
  <c r="AY56" i="9"/>
  <c r="AT57" i="9"/>
  <c r="CN57" i="9"/>
  <c r="CO57" i="9"/>
  <c r="CQ56" i="9"/>
  <c r="CL57" i="9"/>
  <c r="BE57" i="9"/>
  <c r="BG57" i="9"/>
  <c r="BI56" i="9"/>
  <c r="BH57" i="9"/>
  <c r="Q55" i="9"/>
  <c r="BI55" i="9"/>
  <c r="M57" i="9"/>
  <c r="O57" i="9"/>
  <c r="Q56" i="9"/>
  <c r="P57" i="9"/>
  <c r="R56" i="9"/>
  <c r="Z57" i="9"/>
  <c r="AA57" i="9"/>
  <c r="AC56" i="9"/>
  <c r="X57" i="9"/>
  <c r="CM58" i="9"/>
  <c r="BQ58" i="9"/>
  <c r="AU58" i="9"/>
  <c r="Y58" i="9"/>
  <c r="CB58" i="9"/>
  <c r="CX58" i="9"/>
  <c r="BF58" i="9"/>
  <c r="N58" i="9"/>
  <c r="CA57" i="9"/>
  <c r="CC57" i="9"/>
  <c r="CD57" i="9"/>
  <c r="CF56" i="9"/>
  <c r="CP56" i="9"/>
  <c r="DA55" i="9"/>
  <c r="BT55" i="9"/>
  <c r="AB55" i="9"/>
  <c r="BU56" i="9"/>
  <c r="CW53" i="2"/>
  <c r="CY53" i="2"/>
  <c r="DA52" i="2"/>
  <c r="CZ53" i="2"/>
  <c r="AV53" i="2"/>
  <c r="AW53" i="2"/>
  <c r="AY52" i="2"/>
  <c r="AT53" i="2"/>
  <c r="O53" i="2"/>
  <c r="P53" i="2"/>
  <c r="M53" i="2"/>
  <c r="BG53" i="2"/>
  <c r="BH53" i="2"/>
  <c r="BE53" i="2"/>
  <c r="C54" i="2"/>
  <c r="A55" i="2"/>
  <c r="N54" i="2"/>
  <c r="Y54" i="2"/>
  <c r="AJ54" i="2"/>
  <c r="AU54" i="2"/>
  <c r="BQ54" i="2"/>
  <c r="CM54" i="2"/>
  <c r="BF54" i="2"/>
  <c r="CB54" i="2"/>
  <c r="CX54" i="2"/>
  <c r="BJ52" i="2"/>
  <c r="BI52" i="2"/>
  <c r="BJ51" i="2"/>
  <c r="Q52" i="2"/>
  <c r="CF51" i="2"/>
  <c r="Q51" i="2"/>
  <c r="BI51" i="2"/>
  <c r="CN53" i="2"/>
  <c r="CO53" i="2"/>
  <c r="CL53" i="2"/>
  <c r="BR53" i="2"/>
  <c r="BS53" i="2"/>
  <c r="BP53" i="2"/>
  <c r="Z53" i="2"/>
  <c r="AA53" i="2"/>
  <c r="AC52" i="2"/>
  <c r="X53" i="2"/>
  <c r="CC53" i="2"/>
  <c r="CD53" i="2"/>
  <c r="CA53" i="2"/>
  <c r="AK53" i="2"/>
  <c r="AM52" i="2"/>
  <c r="AL53" i="2"/>
  <c r="AI53" i="2"/>
  <c r="D53" i="2"/>
  <c r="E53" i="2"/>
  <c r="G52" i="2"/>
  <c r="B53" i="2"/>
  <c r="AB52" i="2"/>
  <c r="BT52" i="2"/>
  <c r="BU52" i="2"/>
  <c r="CQ52" i="2"/>
  <c r="AX51" i="2"/>
  <c r="AB51" i="2"/>
  <c r="F51" i="2"/>
  <c r="AN51" i="2"/>
  <c r="DB52" i="2"/>
  <c r="CM59" i="9"/>
  <c r="BQ59" i="9"/>
  <c r="AU59" i="9"/>
  <c r="Y59" i="9"/>
  <c r="CB59" i="9"/>
  <c r="CX59" i="9"/>
  <c r="BF59" i="9"/>
  <c r="N59" i="9"/>
  <c r="AV58" i="9"/>
  <c r="AX57" i="9"/>
  <c r="AT58" i="9"/>
  <c r="AW58" i="9"/>
  <c r="Z58" i="9"/>
  <c r="AB57" i="9"/>
  <c r="AA58" i="9"/>
  <c r="X58" i="9"/>
  <c r="P58" i="9"/>
  <c r="R57" i="9"/>
  <c r="M58" i="9"/>
  <c r="O58" i="9"/>
  <c r="CD58" i="9"/>
  <c r="CF57" i="9"/>
  <c r="CA58" i="9"/>
  <c r="CC58" i="9"/>
  <c r="BR58" i="9"/>
  <c r="BS58" i="9"/>
  <c r="BU57" i="9"/>
  <c r="BP58" i="9"/>
  <c r="BT57" i="9"/>
  <c r="BT56" i="9"/>
  <c r="AY57" i="9"/>
  <c r="AB56" i="9"/>
  <c r="AI58" i="9"/>
  <c r="CZ58" i="9"/>
  <c r="CW58" i="9"/>
  <c r="CY58" i="9"/>
  <c r="DA57" i="9"/>
  <c r="BH58" i="9"/>
  <c r="BE58" i="9"/>
  <c r="BG58" i="9"/>
  <c r="BI57" i="9"/>
  <c r="B58" i="9"/>
  <c r="CN58" i="9"/>
  <c r="CL58" i="9"/>
  <c r="CO58" i="9"/>
  <c r="CQ57" i="9"/>
  <c r="AC57" i="9"/>
  <c r="Q57" i="9"/>
  <c r="BJ56" i="9"/>
  <c r="DB56" i="9"/>
  <c r="CE56" i="9"/>
  <c r="AK54" i="2"/>
  <c r="AM53" i="2"/>
  <c r="CF52" i="2"/>
  <c r="CC54" i="2"/>
  <c r="CA54" i="2"/>
  <c r="CD54" i="2"/>
  <c r="CO54" i="2"/>
  <c r="CL54" i="2"/>
  <c r="CN54" i="2"/>
  <c r="CP53" i="2"/>
  <c r="AW54" i="2"/>
  <c r="AY53" i="2"/>
  <c r="AV54" i="2"/>
  <c r="AT54" i="2"/>
  <c r="AA54" i="2"/>
  <c r="X54" i="2"/>
  <c r="Z54" i="2"/>
  <c r="AB53" i="2"/>
  <c r="A56" i="2"/>
  <c r="C55" i="2"/>
  <c r="N55" i="2"/>
  <c r="AJ55" i="2"/>
  <c r="Y55" i="2"/>
  <c r="BF55" i="2"/>
  <c r="CB55" i="2"/>
  <c r="CX55" i="2"/>
  <c r="AU55" i="2"/>
  <c r="BQ55" i="2"/>
  <c r="CM55" i="2"/>
  <c r="AX53" i="2"/>
  <c r="R52" i="2"/>
  <c r="CP52" i="2"/>
  <c r="AC53" i="2"/>
  <c r="CQ53" i="2"/>
  <c r="CE52" i="2"/>
  <c r="AN52" i="2"/>
  <c r="AX52" i="2"/>
  <c r="F52" i="2"/>
  <c r="CY54" i="2"/>
  <c r="CW54" i="2"/>
  <c r="CZ54" i="2"/>
  <c r="BG54" i="2"/>
  <c r="BE54" i="2"/>
  <c r="BH54" i="2"/>
  <c r="BS54" i="2"/>
  <c r="BR54" i="2"/>
  <c r="BP54" i="2"/>
  <c r="AL54" i="2"/>
  <c r="AI54" i="2"/>
  <c r="P54" i="2"/>
  <c r="O54" i="2"/>
  <c r="M54" i="2"/>
  <c r="D54" i="2"/>
  <c r="E54" i="2"/>
  <c r="B54" i="2"/>
  <c r="BJ53" i="2"/>
  <c r="Q53" i="2"/>
  <c r="X59" i="9"/>
  <c r="Z59" i="9"/>
  <c r="AA59" i="9"/>
  <c r="AC58" i="9"/>
  <c r="B59" i="9"/>
  <c r="CY59" i="9"/>
  <c r="CZ59" i="9"/>
  <c r="CW59" i="9"/>
  <c r="AT59" i="9"/>
  <c r="AV59" i="9"/>
  <c r="AW59" i="9"/>
  <c r="AY58" i="9"/>
  <c r="BG59" i="9"/>
  <c r="BI58" i="9"/>
  <c r="BH59" i="9"/>
  <c r="BJ58" i="9"/>
  <c r="BE59" i="9"/>
  <c r="CX60" i="9"/>
  <c r="CB60" i="9"/>
  <c r="BF60" i="9"/>
  <c r="N60" i="9"/>
  <c r="BQ60" i="9"/>
  <c r="Y60" i="9"/>
  <c r="AU60" i="9"/>
  <c r="CM60" i="9"/>
  <c r="O59" i="9"/>
  <c r="Q58" i="9"/>
  <c r="P59" i="9"/>
  <c r="M59" i="9"/>
  <c r="CL59" i="9"/>
  <c r="CN59" i="9"/>
  <c r="CO59" i="9"/>
  <c r="AI59" i="9"/>
  <c r="CC59" i="9"/>
  <c r="CE58" i="9"/>
  <c r="CD59" i="9"/>
  <c r="CA59" i="9"/>
  <c r="BP59" i="9"/>
  <c r="BR59" i="9"/>
  <c r="BS59" i="9"/>
  <c r="DB58" i="9"/>
  <c r="AB58" i="9"/>
  <c r="CQ58" i="9"/>
  <c r="CE57" i="9"/>
  <c r="DB57" i="9"/>
  <c r="DA58" i="9"/>
  <c r="CP57" i="9"/>
  <c r="BJ57" i="9"/>
  <c r="AN53" i="2"/>
  <c r="DA53" i="2"/>
  <c r="R53" i="2"/>
  <c r="CN55" i="2"/>
  <c r="CO55" i="2"/>
  <c r="CL55" i="2"/>
  <c r="AV55" i="2"/>
  <c r="AW55" i="2"/>
  <c r="AY54" i="2"/>
  <c r="AT55" i="2"/>
  <c r="CD55" i="2"/>
  <c r="CC55" i="2"/>
  <c r="CA55" i="2"/>
  <c r="Z55" i="2"/>
  <c r="AA55" i="2"/>
  <c r="AC54" i="2"/>
  <c r="X55" i="2"/>
  <c r="O55" i="2"/>
  <c r="Q54" i="2"/>
  <c r="P55" i="2"/>
  <c r="M55" i="2"/>
  <c r="A57" i="2"/>
  <c r="C56" i="2"/>
  <c r="N56" i="2"/>
  <c r="Y56" i="2"/>
  <c r="AU56" i="2"/>
  <c r="BQ56" i="2"/>
  <c r="BF56" i="2"/>
  <c r="CB56" i="2"/>
  <c r="CM56" i="2"/>
  <c r="AJ56" i="2"/>
  <c r="CX56" i="2"/>
  <c r="CF54" i="2"/>
  <c r="DB53" i="2"/>
  <c r="BT53" i="2"/>
  <c r="CE53" i="2"/>
  <c r="F53" i="2"/>
  <c r="BI53" i="2"/>
  <c r="BR55" i="2"/>
  <c r="BS55" i="2"/>
  <c r="BP55" i="2"/>
  <c r="CY55" i="2"/>
  <c r="CZ55" i="2"/>
  <c r="CW55" i="2"/>
  <c r="BH55" i="2"/>
  <c r="BG55" i="2"/>
  <c r="BE55" i="2"/>
  <c r="AK55" i="2"/>
  <c r="AM54" i="2"/>
  <c r="AL55" i="2"/>
  <c r="AI55" i="2"/>
  <c r="D55" i="2"/>
  <c r="E55" i="2"/>
  <c r="G54" i="2"/>
  <c r="B55" i="2"/>
  <c r="CP54" i="2"/>
  <c r="BU53" i="2"/>
  <c r="CF53" i="2"/>
  <c r="G53" i="2"/>
  <c r="AA60" i="9"/>
  <c r="AC59" i="9"/>
  <c r="X60" i="9"/>
  <c r="Z60" i="9"/>
  <c r="AW60" i="9"/>
  <c r="AT60" i="9"/>
  <c r="AV60" i="9"/>
  <c r="AX59" i="9"/>
  <c r="CY60" i="9"/>
  <c r="CZ60" i="9"/>
  <c r="DB59" i="9"/>
  <c r="CW60" i="9"/>
  <c r="B60" i="9"/>
  <c r="BS60" i="9"/>
  <c r="BU59" i="9"/>
  <c r="BP60" i="9"/>
  <c r="BR60" i="9"/>
  <c r="BG60" i="9"/>
  <c r="BH60" i="9"/>
  <c r="BE60" i="9"/>
  <c r="AX58" i="9"/>
  <c r="AI60" i="9"/>
  <c r="O60" i="9"/>
  <c r="Q59" i="9"/>
  <c r="P60" i="9"/>
  <c r="R59" i="9"/>
  <c r="M60" i="9"/>
  <c r="CO60" i="9"/>
  <c r="CQ59" i="9"/>
  <c r="CL60" i="9"/>
  <c r="CN60" i="9"/>
  <c r="CP59" i="9"/>
  <c r="CX61" i="9"/>
  <c r="CB61" i="9"/>
  <c r="BF61" i="9"/>
  <c r="N61" i="9"/>
  <c r="Y61" i="9"/>
  <c r="CM61" i="9"/>
  <c r="AU61" i="9"/>
  <c r="BQ61" i="9"/>
  <c r="CC60" i="9"/>
  <c r="CE59" i="9"/>
  <c r="CD60" i="9"/>
  <c r="CA60" i="9"/>
  <c r="BU58" i="9"/>
  <c r="DA59" i="9"/>
  <c r="CF58" i="9"/>
  <c r="AY59" i="9"/>
  <c r="BI59" i="9"/>
  <c r="R58" i="9"/>
  <c r="CP58" i="9"/>
  <c r="BT58" i="9"/>
  <c r="BJ54" i="2"/>
  <c r="F54" i="2"/>
  <c r="CY56" i="2"/>
  <c r="DA55" i="2"/>
  <c r="CW56" i="2"/>
  <c r="CZ56" i="2"/>
  <c r="DB55" i="2"/>
  <c r="CO56" i="2"/>
  <c r="CL56" i="2"/>
  <c r="CN56" i="2"/>
  <c r="BG56" i="2"/>
  <c r="BI55" i="2"/>
  <c r="BE56" i="2"/>
  <c r="BH56" i="2"/>
  <c r="AW56" i="2"/>
  <c r="AT56" i="2"/>
  <c r="AV56" i="2"/>
  <c r="P56" i="2"/>
  <c r="R55" i="2"/>
  <c r="O56" i="2"/>
  <c r="M56" i="2"/>
  <c r="A58" i="2"/>
  <c r="AJ57" i="2"/>
  <c r="C57" i="2"/>
  <c r="N57" i="2"/>
  <c r="BF57" i="2"/>
  <c r="CB57" i="2"/>
  <c r="AU57" i="2"/>
  <c r="BQ57" i="2"/>
  <c r="CX57" i="2"/>
  <c r="Y57" i="2"/>
  <c r="CM57" i="2"/>
  <c r="AX55" i="2"/>
  <c r="DB54" i="2"/>
  <c r="AN54" i="2"/>
  <c r="CQ54" i="2"/>
  <c r="AX54" i="2"/>
  <c r="AB54" i="2"/>
  <c r="BI54" i="2"/>
  <c r="BT54" i="2"/>
  <c r="CE54" i="2"/>
  <c r="AK56" i="2"/>
  <c r="AL56" i="2"/>
  <c r="AN55" i="2"/>
  <c r="AI56" i="2"/>
  <c r="CC56" i="2"/>
  <c r="CA56" i="2"/>
  <c r="CD56" i="2"/>
  <c r="CF55" i="2"/>
  <c r="BS56" i="2"/>
  <c r="BP56" i="2"/>
  <c r="BR56" i="2"/>
  <c r="AA56" i="2"/>
  <c r="AC55" i="2"/>
  <c r="Z56" i="2"/>
  <c r="X56" i="2"/>
  <c r="D56" i="2"/>
  <c r="E56" i="2"/>
  <c r="G55" i="2"/>
  <c r="B56" i="2"/>
  <c r="AY55" i="2"/>
  <c r="DA54" i="2"/>
  <c r="BU54" i="2"/>
  <c r="R54" i="2"/>
  <c r="BR61" i="9"/>
  <c r="BT60" i="9"/>
  <c r="BS61" i="9"/>
  <c r="BU60" i="9"/>
  <c r="BP61" i="9"/>
  <c r="BE61" i="9"/>
  <c r="BG61" i="9"/>
  <c r="BI60" i="9"/>
  <c r="BH61" i="9"/>
  <c r="CN61" i="9"/>
  <c r="CP60" i="9"/>
  <c r="CO61" i="9"/>
  <c r="CL61" i="9"/>
  <c r="B61" i="9"/>
  <c r="CM62" i="9"/>
  <c r="BQ62" i="9"/>
  <c r="AU62" i="9"/>
  <c r="Y62" i="9"/>
  <c r="CX62" i="9"/>
  <c r="BF62" i="9"/>
  <c r="N62" i="9"/>
  <c r="CB62" i="9"/>
  <c r="CA61" i="9"/>
  <c r="CC61" i="9"/>
  <c r="CE60" i="9"/>
  <c r="CD61" i="9"/>
  <c r="CF60" i="9"/>
  <c r="CQ60" i="9"/>
  <c r="BJ60" i="9"/>
  <c r="Z61" i="9"/>
  <c r="AB60" i="9"/>
  <c r="AA61" i="9"/>
  <c r="AC60" i="9"/>
  <c r="X61" i="9"/>
  <c r="AI61" i="9"/>
  <c r="AV61" i="9"/>
  <c r="AW61" i="9"/>
  <c r="AY60" i="9"/>
  <c r="AT61" i="9"/>
  <c r="M61" i="9"/>
  <c r="O61" i="9"/>
  <c r="Q60" i="9"/>
  <c r="P61" i="9"/>
  <c r="CW61" i="9"/>
  <c r="CY61" i="9"/>
  <c r="DA60" i="9"/>
  <c r="CZ61" i="9"/>
  <c r="DB60" i="9"/>
  <c r="AB59" i="9"/>
  <c r="BJ59" i="9"/>
  <c r="BT59" i="9"/>
  <c r="CF59" i="9"/>
  <c r="Z57" i="2"/>
  <c r="AB56" i="2"/>
  <c r="BU55" i="2"/>
  <c r="AB55" i="2"/>
  <c r="CN57" i="2"/>
  <c r="CO57" i="2"/>
  <c r="CQ56" i="2"/>
  <c r="CL57" i="2"/>
  <c r="CW57" i="2"/>
  <c r="CY57" i="2"/>
  <c r="CZ57" i="2"/>
  <c r="DB56" i="2"/>
  <c r="AV57" i="2"/>
  <c r="AW57" i="2"/>
  <c r="AT57" i="2"/>
  <c r="BG57" i="2"/>
  <c r="BH57" i="2"/>
  <c r="BE57" i="2"/>
  <c r="D57" i="2"/>
  <c r="E57" i="2"/>
  <c r="G56" i="2"/>
  <c r="B57" i="2"/>
  <c r="A59" i="2"/>
  <c r="C58" i="2"/>
  <c r="N58" i="2"/>
  <c r="Y58" i="2"/>
  <c r="AJ58" i="2"/>
  <c r="AU58" i="2"/>
  <c r="BQ58" i="2"/>
  <c r="CM58" i="2"/>
  <c r="BF58" i="2"/>
  <c r="CB58" i="2"/>
  <c r="CX58" i="2"/>
  <c r="AY56" i="2"/>
  <c r="CP55" i="2"/>
  <c r="Q55" i="2"/>
  <c r="AM55" i="2"/>
  <c r="CQ55" i="2"/>
  <c r="CE55" i="2"/>
  <c r="AA57" i="2"/>
  <c r="X57" i="2"/>
  <c r="BR57" i="2"/>
  <c r="BS57" i="2"/>
  <c r="BU56" i="2"/>
  <c r="BP57" i="2"/>
  <c r="CC57" i="2"/>
  <c r="CD57" i="2"/>
  <c r="CA57" i="2"/>
  <c r="O57" i="2"/>
  <c r="P57" i="2"/>
  <c r="R56" i="2"/>
  <c r="M57" i="2"/>
  <c r="AK57" i="2"/>
  <c r="AL57" i="2"/>
  <c r="AI57" i="2"/>
  <c r="BI56" i="2"/>
  <c r="DA56" i="2"/>
  <c r="BT55" i="2"/>
  <c r="BJ55" i="2"/>
  <c r="F55" i="2"/>
  <c r="P62" i="9"/>
  <c r="R61" i="9"/>
  <c r="M62" i="9"/>
  <c r="O62" i="9"/>
  <c r="Q61" i="9"/>
  <c r="CD62" i="9"/>
  <c r="CA62" i="9"/>
  <c r="CC62" i="9"/>
  <c r="CN62" i="9"/>
  <c r="CP61" i="9"/>
  <c r="CO62" i="9"/>
  <c r="CL62" i="9"/>
  <c r="CM63" i="9"/>
  <c r="BQ63" i="9"/>
  <c r="AU63" i="9"/>
  <c r="Y63" i="9"/>
  <c r="BF63" i="9"/>
  <c r="CB63" i="9"/>
  <c r="CX63" i="9"/>
  <c r="N63" i="9"/>
  <c r="BH62" i="9"/>
  <c r="BJ61" i="9"/>
  <c r="BE62" i="9"/>
  <c r="BG62" i="9"/>
  <c r="BI61" i="9"/>
  <c r="AV62" i="9"/>
  <c r="AX61" i="9"/>
  <c r="AW62" i="9"/>
  <c r="AT62" i="9"/>
  <c r="R60" i="9"/>
  <c r="AX60" i="9"/>
  <c r="Z62" i="9"/>
  <c r="X62" i="9"/>
  <c r="AA62" i="9"/>
  <c r="AC61" i="9"/>
  <c r="B62" i="9"/>
  <c r="AI62" i="9"/>
  <c r="CZ62" i="9"/>
  <c r="DB61" i="9"/>
  <c r="CW62" i="9"/>
  <c r="CY62" i="9"/>
  <c r="BR62" i="9"/>
  <c r="BT61" i="9"/>
  <c r="BP62" i="9"/>
  <c r="BS62" i="9"/>
  <c r="BU61" i="9"/>
  <c r="CF61" i="9"/>
  <c r="CQ61" i="9"/>
  <c r="AN56" i="2"/>
  <c r="CF56" i="2"/>
  <c r="Q56" i="2"/>
  <c r="CC58" i="2"/>
  <c r="CA58" i="2"/>
  <c r="CD58" i="2"/>
  <c r="CO58" i="2"/>
  <c r="CQ57" i="2"/>
  <c r="CL58" i="2"/>
  <c r="CN58" i="2"/>
  <c r="CP57" i="2"/>
  <c r="AW58" i="2"/>
  <c r="AV58" i="2"/>
  <c r="AX57" i="2"/>
  <c r="AT58" i="2"/>
  <c r="AA58" i="2"/>
  <c r="AC57" i="2"/>
  <c r="Z58" i="2"/>
  <c r="AB57" i="2"/>
  <c r="X58" i="2"/>
  <c r="D58" i="2"/>
  <c r="E58" i="2"/>
  <c r="B58" i="2"/>
  <c r="BJ56" i="2"/>
  <c r="CE57" i="2"/>
  <c r="CE56" i="2"/>
  <c r="AC56" i="2"/>
  <c r="CP56" i="2"/>
  <c r="AX56" i="2"/>
  <c r="CY58" i="2"/>
  <c r="DA57" i="2"/>
  <c r="CW58" i="2"/>
  <c r="CZ58" i="2"/>
  <c r="DB57" i="2"/>
  <c r="BG58" i="2"/>
  <c r="BE58" i="2"/>
  <c r="BH58" i="2"/>
  <c r="BS58" i="2"/>
  <c r="BR58" i="2"/>
  <c r="BP58" i="2"/>
  <c r="AK58" i="2"/>
  <c r="AL58" i="2"/>
  <c r="AN57" i="2"/>
  <c r="AI58" i="2"/>
  <c r="P58" i="2"/>
  <c r="M58" i="2"/>
  <c r="O58" i="2"/>
  <c r="A60" i="2"/>
  <c r="C59" i="2"/>
  <c r="N59" i="2"/>
  <c r="AJ59" i="2"/>
  <c r="Y59" i="2"/>
  <c r="BF59" i="2"/>
  <c r="CB59" i="2"/>
  <c r="CX59" i="2"/>
  <c r="AU59" i="2"/>
  <c r="BQ59" i="2"/>
  <c r="CM59" i="2"/>
  <c r="G57" i="2"/>
  <c r="BI57" i="2"/>
  <c r="AM56" i="2"/>
  <c r="BT56" i="2"/>
  <c r="F56" i="2"/>
  <c r="O63" i="9"/>
  <c r="Q62" i="9"/>
  <c r="P63" i="9"/>
  <c r="R62" i="9"/>
  <c r="M63" i="9"/>
  <c r="BP63" i="9"/>
  <c r="BR63" i="9"/>
  <c r="BT62" i="9"/>
  <c r="BS63" i="9"/>
  <c r="BU62" i="9"/>
  <c r="CC63" i="9"/>
  <c r="CE62" i="9"/>
  <c r="CD63" i="9"/>
  <c r="CF62" i="9"/>
  <c r="CA63" i="9"/>
  <c r="AT63" i="9"/>
  <c r="AV63" i="9"/>
  <c r="AW63" i="9"/>
  <c r="AI63" i="9"/>
  <c r="X63" i="9"/>
  <c r="Z63" i="9"/>
  <c r="AA63" i="9"/>
  <c r="AC62" i="9"/>
  <c r="CX64" i="9"/>
  <c r="CB64" i="9"/>
  <c r="BF64" i="9"/>
  <c r="N64" i="9"/>
  <c r="CM64" i="9"/>
  <c r="AU64" i="9"/>
  <c r="Y64" i="9"/>
  <c r="BQ64" i="9"/>
  <c r="AB61" i="9"/>
  <c r="AY61" i="9"/>
  <c r="BG63" i="9"/>
  <c r="BH63" i="9"/>
  <c r="BJ62" i="9"/>
  <c r="BE63" i="9"/>
  <c r="CY63" i="9"/>
  <c r="DA62" i="9"/>
  <c r="CZ63" i="9"/>
  <c r="DB62" i="9"/>
  <c r="CW63" i="9"/>
  <c r="B63" i="9"/>
  <c r="CL63" i="9"/>
  <c r="CN63" i="9"/>
  <c r="CO63" i="9"/>
  <c r="CQ62" i="9"/>
  <c r="CE61" i="9"/>
  <c r="DA61" i="9"/>
  <c r="CN59" i="2"/>
  <c r="CO59" i="2"/>
  <c r="CL59" i="2"/>
  <c r="AV59" i="2"/>
  <c r="AW59" i="2"/>
  <c r="AY58" i="2"/>
  <c r="AT59" i="2"/>
  <c r="CD59" i="2"/>
  <c r="CF58" i="2"/>
  <c r="CC59" i="2"/>
  <c r="CA59" i="2"/>
  <c r="Z59" i="2"/>
  <c r="AA59" i="2"/>
  <c r="X59" i="2"/>
  <c r="O59" i="2"/>
  <c r="Q58" i="2"/>
  <c r="P59" i="2"/>
  <c r="R58" i="2"/>
  <c r="M59" i="2"/>
  <c r="A61" i="2"/>
  <c r="C60" i="2"/>
  <c r="N60" i="2"/>
  <c r="Y60" i="2"/>
  <c r="AU60" i="2"/>
  <c r="BQ60" i="2"/>
  <c r="AJ60" i="2"/>
  <c r="BF60" i="2"/>
  <c r="CB60" i="2"/>
  <c r="CM60" i="2"/>
  <c r="CX60" i="2"/>
  <c r="AM57" i="2"/>
  <c r="BJ57" i="2"/>
  <c r="CE58" i="2"/>
  <c r="CF57" i="2"/>
  <c r="AY57" i="2"/>
  <c r="BR59" i="2"/>
  <c r="BS59" i="2"/>
  <c r="BU58" i="2"/>
  <c r="BP59" i="2"/>
  <c r="CY59" i="2"/>
  <c r="CZ59" i="2"/>
  <c r="CW59" i="2"/>
  <c r="BH59" i="2"/>
  <c r="BG59" i="2"/>
  <c r="BI58" i="2"/>
  <c r="BE59" i="2"/>
  <c r="AK59" i="2"/>
  <c r="AL59" i="2"/>
  <c r="AI59" i="2"/>
  <c r="D59" i="2"/>
  <c r="E59" i="2"/>
  <c r="G58" i="2"/>
  <c r="B59" i="2"/>
  <c r="DA58" i="2"/>
  <c r="BU57" i="2"/>
  <c r="R57" i="2"/>
  <c r="F57" i="2"/>
  <c r="AC58" i="2"/>
  <c r="CP58" i="2"/>
  <c r="BT57" i="2"/>
  <c r="Q57" i="2"/>
  <c r="CO64" i="9"/>
  <c r="CQ63" i="9"/>
  <c r="CL64" i="9"/>
  <c r="CN64" i="9"/>
  <c r="CP63" i="9"/>
  <c r="AW64" i="9"/>
  <c r="AT64" i="9"/>
  <c r="AV64" i="9"/>
  <c r="AX63" i="9"/>
  <c r="B64" i="9"/>
  <c r="O64" i="9"/>
  <c r="M64" i="9"/>
  <c r="P64" i="9"/>
  <c r="CY64" i="9"/>
  <c r="DA63" i="9"/>
  <c r="CW64" i="9"/>
  <c r="CZ64" i="9"/>
  <c r="AX62" i="9"/>
  <c r="AB62" i="9"/>
  <c r="AY63" i="9"/>
  <c r="BS64" i="9"/>
  <c r="BU63" i="9"/>
  <c r="BP64" i="9"/>
  <c r="BR64" i="9"/>
  <c r="BG64" i="9"/>
  <c r="BI63" i="9"/>
  <c r="BH64" i="9"/>
  <c r="BE64" i="9"/>
  <c r="AI64" i="9"/>
  <c r="AA64" i="9"/>
  <c r="AC63" i="9"/>
  <c r="X64" i="9"/>
  <c r="Z64" i="9"/>
  <c r="CX65" i="9"/>
  <c r="CB65" i="9"/>
  <c r="BF65" i="9"/>
  <c r="N65" i="9"/>
  <c r="CM65" i="9"/>
  <c r="BQ65" i="9"/>
  <c r="Y65" i="9"/>
  <c r="AU65" i="9"/>
  <c r="CC64" i="9"/>
  <c r="CE63" i="9"/>
  <c r="CD64" i="9"/>
  <c r="CA64" i="9"/>
  <c r="CP62" i="9"/>
  <c r="BI62" i="9"/>
  <c r="DB63" i="9"/>
  <c r="AY62" i="9"/>
  <c r="R63" i="9"/>
  <c r="F58" i="2"/>
  <c r="BT58" i="2"/>
  <c r="CY60" i="2"/>
  <c r="DA59" i="2"/>
  <c r="CW60" i="2"/>
  <c r="CZ60" i="2"/>
  <c r="CC60" i="2"/>
  <c r="CA60" i="2"/>
  <c r="CD60" i="2"/>
  <c r="AK60" i="2"/>
  <c r="AL60" i="2"/>
  <c r="AI60" i="2"/>
  <c r="AW60" i="2"/>
  <c r="AT60" i="2"/>
  <c r="AV60" i="2"/>
  <c r="AX59" i="2"/>
  <c r="P60" i="2"/>
  <c r="R59" i="2"/>
  <c r="O60" i="2"/>
  <c r="M60" i="2"/>
  <c r="A62" i="2"/>
  <c r="C61" i="2"/>
  <c r="AJ61" i="2"/>
  <c r="BF61" i="2"/>
  <c r="CB61" i="2"/>
  <c r="N61" i="2"/>
  <c r="Y61" i="2"/>
  <c r="AU61" i="2"/>
  <c r="BQ61" i="2"/>
  <c r="CX61" i="2"/>
  <c r="CM61" i="2"/>
  <c r="CQ58" i="2"/>
  <c r="AX58" i="2"/>
  <c r="DB58" i="2"/>
  <c r="AN58" i="2"/>
  <c r="AM59" i="2"/>
  <c r="AB58" i="2"/>
  <c r="BJ58" i="2"/>
  <c r="AM58" i="2"/>
  <c r="CO60" i="2"/>
  <c r="CL60" i="2"/>
  <c r="CN60" i="2"/>
  <c r="BG60" i="2"/>
  <c r="BE60" i="2"/>
  <c r="BH60" i="2"/>
  <c r="BS60" i="2"/>
  <c r="BU59" i="2"/>
  <c r="BP60" i="2"/>
  <c r="BR60" i="2"/>
  <c r="BT59" i="2"/>
  <c r="AA60" i="2"/>
  <c r="Z60" i="2"/>
  <c r="AB59" i="2"/>
  <c r="X60" i="2"/>
  <c r="D60" i="2"/>
  <c r="F59" i="2"/>
  <c r="E60" i="2"/>
  <c r="B60" i="2"/>
  <c r="Q59" i="2"/>
  <c r="CF59" i="2"/>
  <c r="CP59" i="2"/>
  <c r="M65" i="9"/>
  <c r="O65" i="9"/>
  <c r="Q64" i="9"/>
  <c r="P65" i="9"/>
  <c r="CW65" i="9"/>
  <c r="CY65" i="9"/>
  <c r="CZ65" i="9"/>
  <c r="DB64" i="9"/>
  <c r="AV65" i="9"/>
  <c r="AX64" i="9"/>
  <c r="AW65" i="9"/>
  <c r="AT65" i="9"/>
  <c r="CM66" i="9"/>
  <c r="BQ66" i="9"/>
  <c r="AU66" i="9"/>
  <c r="Y66" i="9"/>
  <c r="CB66" i="9"/>
  <c r="BF66" i="9"/>
  <c r="N66" i="9"/>
  <c r="CX66" i="9"/>
  <c r="B65" i="9"/>
  <c r="CN65" i="9"/>
  <c r="CO65" i="9"/>
  <c r="CQ64" i="9"/>
  <c r="CL65" i="9"/>
  <c r="BE65" i="9"/>
  <c r="BG65" i="9"/>
  <c r="BH65" i="9"/>
  <c r="CF63" i="9"/>
  <c r="BT63" i="9"/>
  <c r="Z65" i="9"/>
  <c r="AA65" i="9"/>
  <c r="AC64" i="9"/>
  <c r="X65" i="9"/>
  <c r="CA65" i="9"/>
  <c r="CC65" i="9"/>
  <c r="CE64" i="9"/>
  <c r="CD65" i="9"/>
  <c r="CF64" i="9"/>
  <c r="BR65" i="9"/>
  <c r="BT64" i="9"/>
  <c r="BS65" i="9"/>
  <c r="BU64" i="9"/>
  <c r="BP65" i="9"/>
  <c r="AI65" i="9"/>
  <c r="CP64" i="9"/>
  <c r="BJ63" i="9"/>
  <c r="BI64" i="9"/>
  <c r="Q63" i="9"/>
  <c r="AB63" i="9"/>
  <c r="R64" i="9"/>
  <c r="AA61" i="2"/>
  <c r="AC60" i="2"/>
  <c r="BI59" i="2"/>
  <c r="G59" i="2"/>
  <c r="CN61" i="2"/>
  <c r="CO61" i="2"/>
  <c r="CQ60" i="2"/>
  <c r="CL61" i="2"/>
  <c r="BR61" i="2"/>
  <c r="BS61" i="2"/>
  <c r="BU60" i="2"/>
  <c r="BP61" i="2"/>
  <c r="Z61" i="2"/>
  <c r="AB60" i="2"/>
  <c r="X61" i="2"/>
  <c r="CC61" i="2"/>
  <c r="CE60" i="2"/>
  <c r="CD61" i="2"/>
  <c r="CF60" i="2"/>
  <c r="CA61" i="2"/>
  <c r="AK61" i="2"/>
  <c r="AM60" i="2"/>
  <c r="AL61" i="2"/>
  <c r="AN60" i="2"/>
  <c r="AI61" i="2"/>
  <c r="A63" i="2"/>
  <c r="C62" i="2"/>
  <c r="N62" i="2"/>
  <c r="Y62" i="2"/>
  <c r="AJ62" i="2"/>
  <c r="AU62" i="2"/>
  <c r="BQ62" i="2"/>
  <c r="CM62" i="2"/>
  <c r="BF62" i="2"/>
  <c r="CB62" i="2"/>
  <c r="CX62" i="2"/>
  <c r="BJ59" i="2"/>
  <c r="AY59" i="2"/>
  <c r="AC59" i="2"/>
  <c r="BT60" i="2"/>
  <c r="CQ59" i="2"/>
  <c r="CE59" i="2"/>
  <c r="CW61" i="2"/>
  <c r="CY61" i="2"/>
  <c r="CZ61" i="2"/>
  <c r="AV61" i="2"/>
  <c r="AW61" i="2"/>
  <c r="AT61" i="2"/>
  <c r="O61" i="2"/>
  <c r="P61" i="2"/>
  <c r="M61" i="2"/>
  <c r="BG61" i="2"/>
  <c r="BI60" i="2"/>
  <c r="BH61" i="2"/>
  <c r="BE61" i="2"/>
  <c r="D61" i="2"/>
  <c r="E61" i="2"/>
  <c r="B61" i="2"/>
  <c r="R60" i="2"/>
  <c r="DA60" i="2"/>
  <c r="DB59" i="2"/>
  <c r="AN59" i="2"/>
  <c r="AI66" i="9"/>
  <c r="Z66" i="9"/>
  <c r="AA66" i="9"/>
  <c r="AC65" i="9"/>
  <c r="X66" i="9"/>
  <c r="P66" i="9"/>
  <c r="R65" i="9"/>
  <c r="M66" i="9"/>
  <c r="O66" i="9"/>
  <c r="Q65" i="9"/>
  <c r="B66" i="9"/>
  <c r="CN66" i="9"/>
  <c r="CP65" i="9"/>
  <c r="CO66" i="9"/>
  <c r="CQ65" i="9"/>
  <c r="CL66" i="9"/>
  <c r="AY64" i="9"/>
  <c r="CM67" i="9"/>
  <c r="BQ67" i="9"/>
  <c r="AU67" i="9"/>
  <c r="Y67" i="9"/>
  <c r="CB67" i="9"/>
  <c r="CX67" i="9"/>
  <c r="BF67" i="9"/>
  <c r="N67" i="9"/>
  <c r="AV66" i="9"/>
  <c r="AT66" i="9"/>
  <c r="AW66" i="9"/>
  <c r="AY65" i="9"/>
  <c r="BH66" i="9"/>
  <c r="BJ65" i="9"/>
  <c r="BE66" i="9"/>
  <c r="BG66" i="9"/>
  <c r="BI65" i="9"/>
  <c r="CZ66" i="9"/>
  <c r="DB65" i="9"/>
  <c r="CW66" i="9"/>
  <c r="CY66" i="9"/>
  <c r="DA65" i="9"/>
  <c r="CD66" i="9"/>
  <c r="CA66" i="9"/>
  <c r="CC66" i="9"/>
  <c r="BR66" i="9"/>
  <c r="BT65" i="9"/>
  <c r="BS66" i="9"/>
  <c r="BU65" i="9"/>
  <c r="BP66" i="9"/>
  <c r="AB65" i="9"/>
  <c r="AB64" i="9"/>
  <c r="DA64" i="9"/>
  <c r="BJ64" i="9"/>
  <c r="BH62" i="2"/>
  <c r="BJ61" i="2"/>
  <c r="AY60" i="2"/>
  <c r="Q60" i="2"/>
  <c r="CC62" i="2"/>
  <c r="CA62" i="2"/>
  <c r="CD62" i="2"/>
  <c r="CF61" i="2"/>
  <c r="CO62" i="2"/>
  <c r="CL62" i="2"/>
  <c r="CN62" i="2"/>
  <c r="CP61" i="2"/>
  <c r="AW62" i="2"/>
  <c r="AY61" i="2"/>
  <c r="AV62" i="2"/>
  <c r="AT62" i="2"/>
  <c r="AA62" i="2"/>
  <c r="AC61" i="2"/>
  <c r="X62" i="2"/>
  <c r="Z62" i="2"/>
  <c r="AB61" i="2"/>
  <c r="D62" i="2"/>
  <c r="E62" i="2"/>
  <c r="B62" i="2"/>
  <c r="DB60" i="2"/>
  <c r="AX61" i="2"/>
  <c r="CP60" i="2"/>
  <c r="F60" i="2"/>
  <c r="AX60" i="2"/>
  <c r="CY62" i="2"/>
  <c r="CW62" i="2"/>
  <c r="CZ62" i="2"/>
  <c r="BG62" i="2"/>
  <c r="BI61" i="2"/>
  <c r="BE62" i="2"/>
  <c r="BS62" i="2"/>
  <c r="BR62" i="2"/>
  <c r="BT61" i="2"/>
  <c r="BP62" i="2"/>
  <c r="AK62" i="2"/>
  <c r="AM61" i="2"/>
  <c r="AL62" i="2"/>
  <c r="AI62" i="2"/>
  <c r="P62" i="2"/>
  <c r="O62" i="2"/>
  <c r="M62" i="2"/>
  <c r="A64" i="2"/>
  <c r="C63" i="2"/>
  <c r="N63" i="2"/>
  <c r="AJ63" i="2"/>
  <c r="Y63" i="2"/>
  <c r="BF63" i="2"/>
  <c r="CB63" i="2"/>
  <c r="CX63" i="2"/>
  <c r="AU63" i="2"/>
  <c r="BQ63" i="2"/>
  <c r="CM63" i="2"/>
  <c r="AN61" i="2"/>
  <c r="CE61" i="2"/>
  <c r="CQ61" i="2"/>
  <c r="BJ60" i="2"/>
  <c r="G60" i="2"/>
  <c r="AI67" i="9"/>
  <c r="BP67" i="9"/>
  <c r="BR67" i="9"/>
  <c r="BT66" i="9"/>
  <c r="BS67" i="9"/>
  <c r="AT67" i="9"/>
  <c r="AV67" i="9"/>
  <c r="AX66" i="9"/>
  <c r="AW67" i="9"/>
  <c r="AY66" i="9"/>
  <c r="BG67" i="9"/>
  <c r="BI66" i="9"/>
  <c r="BH67" i="9"/>
  <c r="BJ66" i="9"/>
  <c r="BE67" i="9"/>
  <c r="X67" i="9"/>
  <c r="AA67" i="9"/>
  <c r="AC66" i="9"/>
  <c r="Z67" i="9"/>
  <c r="AB66" i="9"/>
  <c r="CX68" i="9"/>
  <c r="CB68" i="9"/>
  <c r="BF68" i="9"/>
  <c r="N68" i="9"/>
  <c r="BQ68" i="9"/>
  <c r="Y68" i="9"/>
  <c r="CM68" i="9"/>
  <c r="AU68" i="9"/>
  <c r="CE65" i="9"/>
  <c r="CC67" i="9"/>
  <c r="CD67" i="9"/>
  <c r="CF66" i="9"/>
  <c r="CA67" i="9"/>
  <c r="CY67" i="9"/>
  <c r="DA66" i="9"/>
  <c r="CZ67" i="9"/>
  <c r="DB66" i="9"/>
  <c r="CW67" i="9"/>
  <c r="O67" i="9"/>
  <c r="Q66" i="9"/>
  <c r="P67" i="9"/>
  <c r="R66" i="9"/>
  <c r="M67" i="9"/>
  <c r="B67" i="9"/>
  <c r="CL67" i="9"/>
  <c r="CN67" i="9"/>
  <c r="CO67" i="9"/>
  <c r="CQ66" i="9"/>
  <c r="AX65" i="9"/>
  <c r="CF65" i="9"/>
  <c r="BR63" i="2"/>
  <c r="BS63" i="2"/>
  <c r="BU62" i="2"/>
  <c r="BP63" i="2"/>
  <c r="CY63" i="2"/>
  <c r="CZ63" i="2"/>
  <c r="DB62" i="2"/>
  <c r="CW63" i="2"/>
  <c r="BH63" i="2"/>
  <c r="BG63" i="2"/>
  <c r="BE63" i="2"/>
  <c r="AK63" i="2"/>
  <c r="AL63" i="2"/>
  <c r="AN62" i="2"/>
  <c r="AI63" i="2"/>
  <c r="D63" i="2"/>
  <c r="E63" i="2"/>
  <c r="G62" i="2"/>
  <c r="B63" i="2"/>
  <c r="DA62" i="2"/>
  <c r="CN63" i="2"/>
  <c r="CP62" i="2"/>
  <c r="CO63" i="2"/>
  <c r="CL63" i="2"/>
  <c r="AV63" i="2"/>
  <c r="AW63" i="2"/>
  <c r="AT63" i="2"/>
  <c r="CD63" i="2"/>
  <c r="CF62" i="2"/>
  <c r="CC63" i="2"/>
  <c r="CA63" i="2"/>
  <c r="Z63" i="2"/>
  <c r="AA63" i="2"/>
  <c r="AC62" i="2"/>
  <c r="X63" i="2"/>
  <c r="O63" i="2"/>
  <c r="P63" i="2"/>
  <c r="M63" i="2"/>
  <c r="A65" i="2"/>
  <c r="C64" i="2"/>
  <c r="N64" i="2"/>
  <c r="Y64" i="2"/>
  <c r="AU64" i="2"/>
  <c r="BQ64" i="2"/>
  <c r="BF64" i="2"/>
  <c r="CB64" i="2"/>
  <c r="CM64" i="2"/>
  <c r="AJ64" i="2"/>
  <c r="CX64" i="2"/>
  <c r="Q62" i="2"/>
  <c r="AM62" i="2"/>
  <c r="BJ62" i="2"/>
  <c r="BI62" i="2"/>
  <c r="DA61" i="2"/>
  <c r="R61" i="2"/>
  <c r="G61" i="2"/>
  <c r="BU61" i="2"/>
  <c r="F62" i="2"/>
  <c r="AY62" i="2"/>
  <c r="DB61" i="2"/>
  <c r="Q61" i="2"/>
  <c r="F61" i="2"/>
  <c r="CO68" i="9"/>
  <c r="CQ67" i="9"/>
  <c r="CL68" i="9"/>
  <c r="CN68" i="9"/>
  <c r="CY68" i="9"/>
  <c r="DA67" i="9"/>
  <c r="CZ68" i="9"/>
  <c r="DB67" i="9"/>
  <c r="CW68" i="9"/>
  <c r="B68" i="9"/>
  <c r="CX69" i="9"/>
  <c r="CB69" i="9"/>
  <c r="BF69" i="9"/>
  <c r="N69" i="9"/>
  <c r="BQ69" i="9"/>
  <c r="CM69" i="9"/>
  <c r="AU69" i="9"/>
  <c r="Y69" i="9"/>
  <c r="AW68" i="9"/>
  <c r="AY67" i="9"/>
  <c r="AT68" i="9"/>
  <c r="AV68" i="9"/>
  <c r="BS68" i="9"/>
  <c r="BU67" i="9"/>
  <c r="BP68" i="9"/>
  <c r="BR68" i="9"/>
  <c r="BT67" i="9"/>
  <c r="BG68" i="9"/>
  <c r="BH68" i="9"/>
  <c r="BE68" i="9"/>
  <c r="AX67" i="9"/>
  <c r="O68" i="9"/>
  <c r="Q67" i="9"/>
  <c r="P68" i="9"/>
  <c r="R67" i="9"/>
  <c r="M68" i="9"/>
  <c r="CC68" i="9"/>
  <c r="CA68" i="9"/>
  <c r="CD68" i="9"/>
  <c r="CF67" i="9"/>
  <c r="AA68" i="9"/>
  <c r="X68" i="9"/>
  <c r="Z68" i="9"/>
  <c r="AB67" i="9"/>
  <c r="AI68" i="9"/>
  <c r="BU66" i="9"/>
  <c r="CP66" i="9"/>
  <c r="CE66" i="9"/>
  <c r="CY64" i="2"/>
  <c r="CW64" i="2"/>
  <c r="CZ64" i="2"/>
  <c r="CO64" i="2"/>
  <c r="CL64" i="2"/>
  <c r="CN64" i="2"/>
  <c r="BG64" i="2"/>
  <c r="BE64" i="2"/>
  <c r="BH64" i="2"/>
  <c r="AW64" i="2"/>
  <c r="AT64" i="2"/>
  <c r="AV64" i="2"/>
  <c r="P64" i="2"/>
  <c r="R63" i="2"/>
  <c r="O64" i="2"/>
  <c r="Q63" i="2"/>
  <c r="M64" i="2"/>
  <c r="A66" i="2"/>
  <c r="AJ65" i="2"/>
  <c r="N65" i="2"/>
  <c r="BF65" i="2"/>
  <c r="CB65" i="2"/>
  <c r="C65" i="2"/>
  <c r="AU65" i="2"/>
  <c r="BQ65" i="2"/>
  <c r="CX65" i="2"/>
  <c r="Y65" i="2"/>
  <c r="CM65" i="2"/>
  <c r="AX63" i="2"/>
  <c r="CQ63" i="2"/>
  <c r="DB63" i="2"/>
  <c r="CE62" i="2"/>
  <c r="BT62" i="2"/>
  <c r="AK64" i="2"/>
  <c r="AL64" i="2"/>
  <c r="AI64" i="2"/>
  <c r="CC64" i="2"/>
  <c r="CA64" i="2"/>
  <c r="CD64" i="2"/>
  <c r="CF63" i="2"/>
  <c r="BS64" i="2"/>
  <c r="BP64" i="2"/>
  <c r="BR64" i="2"/>
  <c r="AA64" i="2"/>
  <c r="Z64" i="2"/>
  <c r="X64" i="2"/>
  <c r="D64" i="2"/>
  <c r="E64" i="2"/>
  <c r="G63" i="2"/>
  <c r="B64" i="2"/>
  <c r="AY63" i="2"/>
  <c r="CP63" i="2"/>
  <c r="CQ62" i="2"/>
  <c r="AX62" i="2"/>
  <c r="AB62" i="2"/>
  <c r="R62" i="2"/>
  <c r="AM63" i="2"/>
  <c r="BI63" i="2"/>
  <c r="BU63" i="2"/>
  <c r="CM70" i="9"/>
  <c r="BQ70" i="9"/>
  <c r="AU70" i="9"/>
  <c r="Y70" i="9"/>
  <c r="CX70" i="9"/>
  <c r="BF70" i="9"/>
  <c r="N70" i="9"/>
  <c r="CB70" i="9"/>
  <c r="BR69" i="9"/>
  <c r="BS69" i="9"/>
  <c r="BU68" i="9"/>
  <c r="BP69" i="9"/>
  <c r="CN69" i="9"/>
  <c r="CO69" i="9"/>
  <c r="CL69" i="9"/>
  <c r="AV69" i="9"/>
  <c r="AX68" i="9"/>
  <c r="AW69" i="9"/>
  <c r="AT69" i="9"/>
  <c r="AI69" i="9"/>
  <c r="AC67" i="9"/>
  <c r="CQ68" i="9"/>
  <c r="CA69" i="9"/>
  <c r="CC69" i="9"/>
  <c r="CD69" i="9"/>
  <c r="CF68" i="9"/>
  <c r="Z69" i="9"/>
  <c r="AB68" i="9"/>
  <c r="AA69" i="9"/>
  <c r="X69" i="9"/>
  <c r="BE69" i="9"/>
  <c r="BG69" i="9"/>
  <c r="BI68" i="9"/>
  <c r="BH69" i="9"/>
  <c r="BJ68" i="9"/>
  <c r="B69" i="9"/>
  <c r="M69" i="9"/>
  <c r="O69" i="9"/>
  <c r="Q68" i="9"/>
  <c r="P69" i="9"/>
  <c r="R68" i="9"/>
  <c r="CW69" i="9"/>
  <c r="CY69" i="9"/>
  <c r="CZ69" i="9"/>
  <c r="DB68" i="9"/>
  <c r="CE67" i="9"/>
  <c r="BJ67" i="9"/>
  <c r="BI67" i="9"/>
  <c r="CP67" i="9"/>
  <c r="BT68" i="9"/>
  <c r="AN63" i="2"/>
  <c r="CE63" i="2"/>
  <c r="Z65" i="2"/>
  <c r="AA65" i="2"/>
  <c r="X65" i="2"/>
  <c r="BR65" i="2"/>
  <c r="BS65" i="2"/>
  <c r="BU64" i="2"/>
  <c r="BP65" i="2"/>
  <c r="D65" i="2"/>
  <c r="F64" i="2"/>
  <c r="E65" i="2"/>
  <c r="B65" i="2"/>
  <c r="BG65" i="2"/>
  <c r="BH65" i="2"/>
  <c r="BJ64" i="2"/>
  <c r="BE65" i="2"/>
  <c r="AK65" i="2"/>
  <c r="AL65" i="2"/>
  <c r="AI65" i="2"/>
  <c r="BI64" i="2"/>
  <c r="DA63" i="2"/>
  <c r="AC63" i="2"/>
  <c r="AB64" i="2"/>
  <c r="BT64" i="2"/>
  <c r="AM64" i="2"/>
  <c r="BT63" i="2"/>
  <c r="BJ63" i="2"/>
  <c r="F63" i="2"/>
  <c r="AB63" i="2"/>
  <c r="CN65" i="2"/>
  <c r="CO65" i="2"/>
  <c r="CL65" i="2"/>
  <c r="CW65" i="2"/>
  <c r="CY65" i="2"/>
  <c r="DA64" i="2"/>
  <c r="CZ65" i="2"/>
  <c r="AV65" i="2"/>
  <c r="AW65" i="2"/>
  <c r="AT65" i="2"/>
  <c r="CC65" i="2"/>
  <c r="CD65" i="2"/>
  <c r="CA65" i="2"/>
  <c r="O65" i="2"/>
  <c r="Q64" i="2"/>
  <c r="P65" i="2"/>
  <c r="M65" i="2"/>
  <c r="A67" i="2"/>
  <c r="C66" i="2"/>
  <c r="N66" i="2"/>
  <c r="Y66" i="2"/>
  <c r="AJ66" i="2"/>
  <c r="AU66" i="2"/>
  <c r="BQ66" i="2"/>
  <c r="CM66" i="2"/>
  <c r="BF66" i="2"/>
  <c r="CB66" i="2"/>
  <c r="CX66" i="2"/>
  <c r="AX64" i="2"/>
  <c r="CP64" i="2"/>
  <c r="BH70" i="9"/>
  <c r="BJ69" i="9"/>
  <c r="BE70" i="9"/>
  <c r="BG70" i="9"/>
  <c r="P70" i="9"/>
  <c r="M70" i="9"/>
  <c r="O70" i="9"/>
  <c r="Q69" i="9"/>
  <c r="CD70" i="9"/>
  <c r="CA70" i="9"/>
  <c r="CC70" i="9"/>
  <c r="CE69" i="9"/>
  <c r="CZ70" i="9"/>
  <c r="DB69" i="9"/>
  <c r="CW70" i="9"/>
  <c r="CY70" i="9"/>
  <c r="BR70" i="9"/>
  <c r="BT69" i="9"/>
  <c r="BS70" i="9"/>
  <c r="BU69" i="9"/>
  <c r="BP70" i="9"/>
  <c r="CP68" i="9"/>
  <c r="R69" i="9"/>
  <c r="CE68" i="9"/>
  <c r="AI70" i="9"/>
  <c r="AV70" i="9"/>
  <c r="AW70" i="9"/>
  <c r="AY69" i="9"/>
  <c r="AT70" i="9"/>
  <c r="Z70" i="9"/>
  <c r="AA70" i="9"/>
  <c r="AC69" i="9"/>
  <c r="X70" i="9"/>
  <c r="CM71" i="9"/>
  <c r="BQ71" i="9"/>
  <c r="AU71" i="9"/>
  <c r="Y71" i="9"/>
  <c r="BF71" i="9"/>
  <c r="N71" i="9"/>
  <c r="CB71" i="9"/>
  <c r="CX71" i="9"/>
  <c r="B70" i="9"/>
  <c r="CN70" i="9"/>
  <c r="CO70" i="9"/>
  <c r="CL70" i="9"/>
  <c r="CF69" i="9"/>
  <c r="AY68" i="9"/>
  <c r="DA68" i="9"/>
  <c r="BI69" i="9"/>
  <c r="AC68" i="9"/>
  <c r="CY66" i="2"/>
  <c r="DA65" i="2"/>
  <c r="CW66" i="2"/>
  <c r="CZ66" i="2"/>
  <c r="BG66" i="2"/>
  <c r="BE66" i="2"/>
  <c r="BH66" i="2"/>
  <c r="BS66" i="2"/>
  <c r="BR66" i="2"/>
  <c r="BP66" i="2"/>
  <c r="AK66" i="2"/>
  <c r="AL66" i="2"/>
  <c r="AI66" i="2"/>
  <c r="P66" i="2"/>
  <c r="R65" i="2"/>
  <c r="O66" i="2"/>
  <c r="M66" i="2"/>
  <c r="A68" i="2"/>
  <c r="C67" i="2"/>
  <c r="N67" i="2"/>
  <c r="AJ67" i="2"/>
  <c r="Y67" i="2"/>
  <c r="BF67" i="2"/>
  <c r="CB67" i="2"/>
  <c r="CX67" i="2"/>
  <c r="AU67" i="2"/>
  <c r="BQ67" i="2"/>
  <c r="CM67" i="2"/>
  <c r="R64" i="2"/>
  <c r="BI65" i="2"/>
  <c r="BT65" i="2"/>
  <c r="CE64" i="2"/>
  <c r="AC64" i="2"/>
  <c r="CQ64" i="2"/>
  <c r="AY64" i="2"/>
  <c r="CC66" i="2"/>
  <c r="CA66" i="2"/>
  <c r="CD66" i="2"/>
  <c r="CO66" i="2"/>
  <c r="CQ65" i="2"/>
  <c r="CL66" i="2"/>
  <c r="CN66" i="2"/>
  <c r="CP65" i="2"/>
  <c r="AW66" i="2"/>
  <c r="AV66" i="2"/>
  <c r="AX65" i="2"/>
  <c r="AT66" i="2"/>
  <c r="AA66" i="2"/>
  <c r="Z66" i="2"/>
  <c r="X66" i="2"/>
  <c r="D66" i="2"/>
  <c r="F65" i="2"/>
  <c r="E66" i="2"/>
  <c r="B66" i="2"/>
  <c r="Q65" i="2"/>
  <c r="CF65" i="2"/>
  <c r="DB64" i="2"/>
  <c r="AM65" i="2"/>
  <c r="BJ65" i="2"/>
  <c r="AB65" i="2"/>
  <c r="AN64" i="2"/>
  <c r="CF64" i="2"/>
  <c r="G64" i="2"/>
  <c r="O71" i="9"/>
  <c r="Q70" i="9"/>
  <c r="P71" i="9"/>
  <c r="R70" i="9"/>
  <c r="M71" i="9"/>
  <c r="X71" i="9"/>
  <c r="Z71" i="9"/>
  <c r="AB70" i="9"/>
  <c r="AA71" i="9"/>
  <c r="CX72" i="9"/>
  <c r="CB72" i="9"/>
  <c r="BF72" i="9"/>
  <c r="N72" i="9"/>
  <c r="CM72" i="9"/>
  <c r="AU72" i="9"/>
  <c r="Y72" i="9"/>
  <c r="BQ72" i="9"/>
  <c r="CY71" i="9"/>
  <c r="DA70" i="9"/>
  <c r="CZ71" i="9"/>
  <c r="CW71" i="9"/>
  <c r="BG71" i="9"/>
  <c r="BI70" i="9"/>
  <c r="BH71" i="9"/>
  <c r="BJ70" i="9"/>
  <c r="BE71" i="9"/>
  <c r="BP71" i="9"/>
  <c r="BR71" i="9"/>
  <c r="BT70" i="9"/>
  <c r="BS71" i="9"/>
  <c r="BU70" i="9"/>
  <c r="AX69" i="9"/>
  <c r="DA69" i="9"/>
  <c r="AT71" i="9"/>
  <c r="AV71" i="9"/>
  <c r="AX70" i="9"/>
  <c r="AW71" i="9"/>
  <c r="CC71" i="9"/>
  <c r="CD71" i="9"/>
  <c r="CF70" i="9"/>
  <c r="CA71" i="9"/>
  <c r="AI71" i="9"/>
  <c r="B71" i="9"/>
  <c r="CL71" i="9"/>
  <c r="CO71" i="9"/>
  <c r="CQ70" i="9"/>
  <c r="CN71" i="9"/>
  <c r="CQ69" i="9"/>
  <c r="AB69" i="9"/>
  <c r="AY70" i="9"/>
  <c r="CP69" i="9"/>
  <c r="DB70" i="9"/>
  <c r="AY65" i="2"/>
  <c r="BR67" i="2"/>
  <c r="BS67" i="2"/>
  <c r="BP67" i="2"/>
  <c r="CY67" i="2"/>
  <c r="DA66" i="2"/>
  <c r="CZ67" i="2"/>
  <c r="CW67" i="2"/>
  <c r="BH67" i="2"/>
  <c r="BG67" i="2"/>
  <c r="BE67" i="2"/>
  <c r="AK67" i="2"/>
  <c r="AL67" i="2"/>
  <c r="AN66" i="2"/>
  <c r="AI67" i="2"/>
  <c r="D67" i="2"/>
  <c r="E67" i="2"/>
  <c r="B67" i="2"/>
  <c r="BU66" i="2"/>
  <c r="DB66" i="2"/>
  <c r="BU65" i="2"/>
  <c r="G66" i="2"/>
  <c r="CN67" i="2"/>
  <c r="CP66" i="2"/>
  <c r="AC65" i="2"/>
  <c r="G65" i="2"/>
  <c r="AN65" i="2"/>
  <c r="DB65" i="2"/>
  <c r="CE65" i="2"/>
  <c r="CO67" i="2"/>
  <c r="CL67" i="2"/>
  <c r="AV67" i="2"/>
  <c r="AW67" i="2"/>
  <c r="AY66" i="2"/>
  <c r="AT67" i="2"/>
  <c r="CD67" i="2"/>
  <c r="CC67" i="2"/>
  <c r="CA67" i="2"/>
  <c r="Z67" i="2"/>
  <c r="AA67" i="2"/>
  <c r="AC66" i="2"/>
  <c r="X67" i="2"/>
  <c r="O67" i="2"/>
  <c r="P67" i="2"/>
  <c r="M67" i="2"/>
  <c r="A69" i="2"/>
  <c r="C68" i="2"/>
  <c r="N68" i="2"/>
  <c r="Y68" i="2"/>
  <c r="AU68" i="2"/>
  <c r="BQ68" i="2"/>
  <c r="AJ68" i="2"/>
  <c r="BF68" i="2"/>
  <c r="CB68" i="2"/>
  <c r="CM68" i="2"/>
  <c r="CX68" i="2"/>
  <c r="Q66" i="2"/>
  <c r="AM66" i="2"/>
  <c r="BJ66" i="2"/>
  <c r="BI66" i="2"/>
  <c r="AI72" i="9"/>
  <c r="BS72" i="9"/>
  <c r="BP72" i="9"/>
  <c r="BR72" i="9"/>
  <c r="BT71" i="9"/>
  <c r="CO72" i="9"/>
  <c r="CQ71" i="9"/>
  <c r="CL72" i="9"/>
  <c r="CN72" i="9"/>
  <c r="CP71" i="9"/>
  <c r="BG72" i="9"/>
  <c r="BI71" i="9"/>
  <c r="BH72" i="9"/>
  <c r="BJ71" i="9"/>
  <c r="BE72" i="9"/>
  <c r="CE70" i="9"/>
  <c r="AC70" i="9"/>
  <c r="CP70" i="9"/>
  <c r="AW72" i="9"/>
  <c r="AT72" i="9"/>
  <c r="AV72" i="9"/>
  <c r="AX71" i="9"/>
  <c r="B72" i="9"/>
  <c r="O72" i="9"/>
  <c r="M72" i="9"/>
  <c r="P72" i="9"/>
  <c r="R71" i="9"/>
  <c r="CY72" i="9"/>
  <c r="DA71" i="9"/>
  <c r="CW72" i="9"/>
  <c r="CZ72" i="9"/>
  <c r="DB71" i="9"/>
  <c r="AA72" i="9"/>
  <c r="X72" i="9"/>
  <c r="Z72" i="9"/>
  <c r="AB71" i="9"/>
  <c r="CX73" i="9"/>
  <c r="CB73" i="9"/>
  <c r="BF73" i="9"/>
  <c r="N73" i="9"/>
  <c r="CM73" i="9"/>
  <c r="AU73" i="9"/>
  <c r="BQ73" i="9"/>
  <c r="Y73" i="9"/>
  <c r="CC72" i="9"/>
  <c r="CD72" i="9"/>
  <c r="CA72" i="9"/>
  <c r="BU71" i="9"/>
  <c r="CY68" i="2"/>
  <c r="DA67" i="2"/>
  <c r="CW68" i="2"/>
  <c r="CZ68" i="2"/>
  <c r="CC68" i="2"/>
  <c r="CA68" i="2"/>
  <c r="CD68" i="2"/>
  <c r="AK68" i="2"/>
  <c r="AL68" i="2"/>
  <c r="AI68" i="2"/>
  <c r="AW68" i="2"/>
  <c r="AT68" i="2"/>
  <c r="AV68" i="2"/>
  <c r="P68" i="2"/>
  <c r="R67" i="2"/>
  <c r="O68" i="2"/>
  <c r="Q67" i="2"/>
  <c r="M68" i="2"/>
  <c r="A70" i="2"/>
  <c r="C69" i="2"/>
  <c r="AJ69" i="2"/>
  <c r="BF69" i="2"/>
  <c r="CB69" i="2"/>
  <c r="Y69" i="2"/>
  <c r="AU69" i="2"/>
  <c r="BQ69" i="2"/>
  <c r="CX69" i="2"/>
  <c r="N69" i="2"/>
  <c r="CM69" i="2"/>
  <c r="AX67" i="2"/>
  <c r="AN67" i="2"/>
  <c r="DB67" i="2"/>
  <c r="CE66" i="2"/>
  <c r="F66" i="2"/>
  <c r="BT66" i="2"/>
  <c r="CO68" i="2"/>
  <c r="CL68" i="2"/>
  <c r="CN68" i="2"/>
  <c r="CP67" i="2"/>
  <c r="BG68" i="2"/>
  <c r="BE68" i="2"/>
  <c r="BH68" i="2"/>
  <c r="BS68" i="2"/>
  <c r="BU67" i="2"/>
  <c r="BP68" i="2"/>
  <c r="BR68" i="2"/>
  <c r="AA68" i="2"/>
  <c r="Z68" i="2"/>
  <c r="AB67" i="2"/>
  <c r="X68" i="2"/>
  <c r="D68" i="2"/>
  <c r="E68" i="2"/>
  <c r="B68" i="2"/>
  <c r="CF67" i="2"/>
  <c r="CQ66" i="2"/>
  <c r="AX66" i="2"/>
  <c r="R66" i="2"/>
  <c r="AM67" i="2"/>
  <c r="CF66" i="2"/>
  <c r="AB66" i="2"/>
  <c r="BR73" i="9"/>
  <c r="BT72" i="9"/>
  <c r="BS73" i="9"/>
  <c r="BP73" i="9"/>
  <c r="CW73" i="9"/>
  <c r="CY73" i="9"/>
  <c r="CZ73" i="9"/>
  <c r="CA73" i="9"/>
  <c r="CC73" i="9"/>
  <c r="CD73" i="9"/>
  <c r="AV73" i="9"/>
  <c r="AX72" i="9"/>
  <c r="AW73" i="9"/>
  <c r="AT73" i="9"/>
  <c r="AI73" i="9"/>
  <c r="M73" i="9"/>
  <c r="O73" i="9"/>
  <c r="Q72" i="9"/>
  <c r="P73" i="9"/>
  <c r="R72" i="9"/>
  <c r="Z73" i="9"/>
  <c r="AA73" i="9"/>
  <c r="AC72" i="9"/>
  <c r="X73" i="9"/>
  <c r="CM74" i="9"/>
  <c r="BQ74" i="9"/>
  <c r="AU74" i="9"/>
  <c r="Y74" i="9"/>
  <c r="CB74" i="9"/>
  <c r="N74" i="9"/>
  <c r="CX74" i="9"/>
  <c r="BF74" i="9"/>
  <c r="B73" i="9"/>
  <c r="CN73" i="9"/>
  <c r="CP72" i="9"/>
  <c r="CO73" i="9"/>
  <c r="CQ72" i="9"/>
  <c r="CL73" i="9"/>
  <c r="BE73" i="9"/>
  <c r="BG73" i="9"/>
  <c r="BH73" i="9"/>
  <c r="BU72" i="9"/>
  <c r="CF71" i="9"/>
  <c r="Q71" i="9"/>
  <c r="AY71" i="9"/>
  <c r="AC71" i="9"/>
  <c r="CE71" i="9"/>
  <c r="CN69" i="2"/>
  <c r="CP68" i="2"/>
  <c r="CO69" i="2"/>
  <c r="CQ68" i="2"/>
  <c r="CL69" i="2"/>
  <c r="CW69" i="2"/>
  <c r="CY69" i="2"/>
  <c r="DA68" i="2"/>
  <c r="CZ69" i="2"/>
  <c r="AV69" i="2"/>
  <c r="AW69" i="2"/>
  <c r="AT69" i="2"/>
  <c r="CC69" i="2"/>
  <c r="CD69" i="2"/>
  <c r="CA69" i="2"/>
  <c r="AK69" i="2"/>
  <c r="AM68" i="2"/>
  <c r="AL69" i="2"/>
  <c r="AN68" i="2"/>
  <c r="AI69" i="2"/>
  <c r="A71" i="2"/>
  <c r="C70" i="2"/>
  <c r="N70" i="2"/>
  <c r="Y70" i="2"/>
  <c r="AJ70" i="2"/>
  <c r="AU70" i="2"/>
  <c r="BQ70" i="2"/>
  <c r="CM70" i="2"/>
  <c r="BF70" i="2"/>
  <c r="CB70" i="2"/>
  <c r="CX70" i="2"/>
  <c r="AX68" i="2"/>
  <c r="CF68" i="2"/>
  <c r="CE68" i="2"/>
  <c r="BI67" i="2"/>
  <c r="G67" i="2"/>
  <c r="AY67" i="2"/>
  <c r="AC67" i="2"/>
  <c r="BT67" i="2"/>
  <c r="BJ67" i="2"/>
  <c r="F67" i="2"/>
  <c r="CQ67" i="2"/>
  <c r="CE67" i="2"/>
  <c r="O69" i="2"/>
  <c r="P69" i="2"/>
  <c r="R68" i="2"/>
  <c r="M69" i="2"/>
  <c r="BR69" i="2"/>
  <c r="BS69" i="2"/>
  <c r="BU68" i="2"/>
  <c r="BP69" i="2"/>
  <c r="Z69" i="2"/>
  <c r="AB68" i="2"/>
  <c r="AA69" i="2"/>
  <c r="X69" i="2"/>
  <c r="BG69" i="2"/>
  <c r="BH69" i="2"/>
  <c r="BE69" i="2"/>
  <c r="D69" i="2"/>
  <c r="E69" i="2"/>
  <c r="B69" i="2"/>
  <c r="DB68" i="2"/>
  <c r="CD74" i="9"/>
  <c r="CF73" i="9"/>
  <c r="CA74" i="9"/>
  <c r="CC74" i="9"/>
  <c r="AI74" i="9"/>
  <c r="CM75" i="9"/>
  <c r="BQ75" i="9"/>
  <c r="AU75" i="9"/>
  <c r="Y75" i="9"/>
  <c r="CX75" i="9"/>
  <c r="BF75" i="9"/>
  <c r="N75" i="9"/>
  <c r="CB75" i="9"/>
  <c r="B74" i="9"/>
  <c r="CN74" i="9"/>
  <c r="CP73" i="9"/>
  <c r="CO74" i="9"/>
  <c r="CQ73" i="9"/>
  <c r="CL74" i="9"/>
  <c r="DA72" i="9"/>
  <c r="AB72" i="9"/>
  <c r="CE73" i="9"/>
  <c r="CZ74" i="9"/>
  <c r="DB73" i="9"/>
  <c r="CW74" i="9"/>
  <c r="CY74" i="9"/>
  <c r="DA73" i="9"/>
  <c r="BR74" i="9"/>
  <c r="BS74" i="9"/>
  <c r="BU73" i="9"/>
  <c r="BP74" i="9"/>
  <c r="BH74" i="9"/>
  <c r="BE74" i="9"/>
  <c r="BG74" i="9"/>
  <c r="AV74" i="9"/>
  <c r="AX73" i="9"/>
  <c r="AW74" i="9"/>
  <c r="AY73" i="9"/>
  <c r="AT74" i="9"/>
  <c r="P74" i="9"/>
  <c r="R73" i="9"/>
  <c r="M74" i="9"/>
  <c r="O74" i="9"/>
  <c r="Z74" i="9"/>
  <c r="AB73" i="9"/>
  <c r="AA74" i="9"/>
  <c r="AC73" i="9"/>
  <c r="X74" i="9"/>
  <c r="CF72" i="9"/>
  <c r="AY72" i="9"/>
  <c r="BI72" i="9"/>
  <c r="DB72" i="9"/>
  <c r="BJ72" i="9"/>
  <c r="CE72" i="9"/>
  <c r="CY70" i="2"/>
  <c r="CW70" i="2"/>
  <c r="CZ70" i="2"/>
  <c r="BG70" i="2"/>
  <c r="BE70" i="2"/>
  <c r="BH70" i="2"/>
  <c r="BS70" i="2"/>
  <c r="BR70" i="2"/>
  <c r="BP70" i="2"/>
  <c r="AK70" i="2"/>
  <c r="AL70" i="2"/>
  <c r="AI70" i="2"/>
  <c r="P70" i="2"/>
  <c r="R69" i="2"/>
  <c r="O70" i="2"/>
  <c r="Q69" i="2"/>
  <c r="M70" i="2"/>
  <c r="A72" i="2"/>
  <c r="C71" i="2"/>
  <c r="N71" i="2"/>
  <c r="AJ71" i="2"/>
  <c r="Y71" i="2"/>
  <c r="BF71" i="2"/>
  <c r="CB71" i="2"/>
  <c r="CX71" i="2"/>
  <c r="AU71" i="2"/>
  <c r="BQ71" i="2"/>
  <c r="CM71" i="2"/>
  <c r="AN69" i="2"/>
  <c r="DB69" i="2"/>
  <c r="BI68" i="2"/>
  <c r="AC68" i="2"/>
  <c r="BU69" i="2"/>
  <c r="BT68" i="2"/>
  <c r="F68" i="2"/>
  <c r="AY68" i="2"/>
  <c r="Q68" i="2"/>
  <c r="CC70" i="2"/>
  <c r="CA70" i="2"/>
  <c r="CD70" i="2"/>
  <c r="CO70" i="2"/>
  <c r="CL70" i="2"/>
  <c r="CN70" i="2"/>
  <c r="CP69" i="2"/>
  <c r="AW70" i="2"/>
  <c r="AV70" i="2"/>
  <c r="AT70" i="2"/>
  <c r="AA70" i="2"/>
  <c r="AC69" i="2"/>
  <c r="X70" i="2"/>
  <c r="Z70" i="2"/>
  <c r="AB69" i="2"/>
  <c r="D70" i="2"/>
  <c r="E70" i="2"/>
  <c r="G69" i="2"/>
  <c r="B70" i="2"/>
  <c r="CF69" i="2"/>
  <c r="AX69" i="2"/>
  <c r="DA69" i="2"/>
  <c r="BJ68" i="2"/>
  <c r="G68" i="2"/>
  <c r="O75" i="9"/>
  <c r="Q74" i="9"/>
  <c r="P75" i="9"/>
  <c r="R74" i="9"/>
  <c r="M75" i="9"/>
  <c r="CY75" i="9"/>
  <c r="DA74" i="9"/>
  <c r="CZ75" i="9"/>
  <c r="DB74" i="9"/>
  <c r="CW75" i="9"/>
  <c r="AT75" i="9"/>
  <c r="AV75" i="9"/>
  <c r="AW75" i="9"/>
  <c r="AY74" i="9"/>
  <c r="BJ73" i="9"/>
  <c r="BG75" i="9"/>
  <c r="BI74" i="9"/>
  <c r="BH75" i="9"/>
  <c r="BJ74" i="9"/>
  <c r="BE75" i="9"/>
  <c r="X75" i="9"/>
  <c r="Z75" i="9"/>
  <c r="AB74" i="9"/>
  <c r="AA75" i="9"/>
  <c r="CX76" i="9"/>
  <c r="CB76" i="9"/>
  <c r="BF76" i="9"/>
  <c r="N76" i="9"/>
  <c r="BQ76" i="9"/>
  <c r="Y76" i="9"/>
  <c r="CM76" i="9"/>
  <c r="AU76" i="9"/>
  <c r="B75" i="9"/>
  <c r="CL75" i="9"/>
  <c r="CN75" i="9"/>
  <c r="CP74" i="9"/>
  <c r="CO75" i="9"/>
  <c r="CC75" i="9"/>
  <c r="CE74" i="9"/>
  <c r="CD75" i="9"/>
  <c r="CF74" i="9"/>
  <c r="CA75" i="9"/>
  <c r="AI75" i="9"/>
  <c r="BP75" i="9"/>
  <c r="BR75" i="9"/>
  <c r="BS75" i="9"/>
  <c r="BU74" i="9"/>
  <c r="AX74" i="9"/>
  <c r="Q73" i="9"/>
  <c r="BT73" i="9"/>
  <c r="BI73" i="9"/>
  <c r="AW71" i="2"/>
  <c r="AY70" i="2"/>
  <c r="F69" i="2"/>
  <c r="CE69" i="2"/>
  <c r="CN71" i="2"/>
  <c r="CO71" i="2"/>
  <c r="CQ70" i="2"/>
  <c r="CL71" i="2"/>
  <c r="AV71" i="2"/>
  <c r="AT71" i="2"/>
  <c r="CD71" i="2"/>
  <c r="CC71" i="2"/>
  <c r="CA71" i="2"/>
  <c r="Z71" i="2"/>
  <c r="AB70" i="2"/>
  <c r="AA71" i="2"/>
  <c r="AC70" i="2"/>
  <c r="X71" i="2"/>
  <c r="O71" i="2"/>
  <c r="Q70" i="2"/>
  <c r="P71" i="2"/>
  <c r="R70" i="2"/>
  <c r="M71" i="2"/>
  <c r="A73" i="2"/>
  <c r="C72" i="2"/>
  <c r="N72" i="2"/>
  <c r="Y72" i="2"/>
  <c r="AU72" i="2"/>
  <c r="BQ72" i="2"/>
  <c r="BF72" i="2"/>
  <c r="CB72" i="2"/>
  <c r="CM72" i="2"/>
  <c r="AJ72" i="2"/>
  <c r="CX72" i="2"/>
  <c r="AM69" i="2"/>
  <c r="AX70" i="2"/>
  <c r="CP70" i="2"/>
  <c r="BJ69" i="2"/>
  <c r="CQ69" i="2"/>
  <c r="AY69" i="2"/>
  <c r="BR71" i="2"/>
  <c r="BS71" i="2"/>
  <c r="BP71" i="2"/>
  <c r="CY71" i="2"/>
  <c r="CZ71" i="2"/>
  <c r="DB70" i="2"/>
  <c r="CW71" i="2"/>
  <c r="BH71" i="2"/>
  <c r="BJ70" i="2"/>
  <c r="BG71" i="2"/>
  <c r="BE71" i="2"/>
  <c r="AK71" i="2"/>
  <c r="AL71" i="2"/>
  <c r="AN70" i="2"/>
  <c r="AI71" i="2"/>
  <c r="D71" i="2"/>
  <c r="E71" i="2"/>
  <c r="B71" i="2"/>
  <c r="BU70" i="2"/>
  <c r="DA70" i="2"/>
  <c r="BT69" i="2"/>
  <c r="BI69" i="2"/>
  <c r="CC76" i="9"/>
  <c r="CE75" i="9"/>
  <c r="CA76" i="9"/>
  <c r="CD76" i="9"/>
  <c r="CF75" i="9"/>
  <c r="B76" i="9"/>
  <c r="BG76" i="9"/>
  <c r="BI75" i="9"/>
  <c r="BH76" i="9"/>
  <c r="BE76" i="9"/>
  <c r="CO76" i="9"/>
  <c r="CQ75" i="9"/>
  <c r="CL76" i="9"/>
  <c r="CN76" i="9"/>
  <c r="O76" i="9"/>
  <c r="Q75" i="9"/>
  <c r="P76" i="9"/>
  <c r="R75" i="9"/>
  <c r="M76" i="9"/>
  <c r="CY76" i="9"/>
  <c r="CZ76" i="9"/>
  <c r="CW76" i="9"/>
  <c r="AW76" i="9"/>
  <c r="AY75" i="9"/>
  <c r="AT76" i="9"/>
  <c r="AV76" i="9"/>
  <c r="CX77" i="9"/>
  <c r="CB77" i="9"/>
  <c r="BF77" i="9"/>
  <c r="N77" i="9"/>
  <c r="BQ77" i="9"/>
  <c r="CM77" i="9"/>
  <c r="AU77" i="9"/>
  <c r="Y77" i="9"/>
  <c r="BS76" i="9"/>
  <c r="BP76" i="9"/>
  <c r="BR76" i="9"/>
  <c r="BT75" i="9"/>
  <c r="AA76" i="9"/>
  <c r="AC75" i="9"/>
  <c r="X76" i="9"/>
  <c r="Z76" i="9"/>
  <c r="AI76" i="9"/>
  <c r="CP75" i="9"/>
  <c r="CQ74" i="9"/>
  <c r="AC74" i="9"/>
  <c r="BT74" i="9"/>
  <c r="DA75" i="9"/>
  <c r="CY72" i="2"/>
  <c r="DA71" i="2"/>
  <c r="AM70" i="2"/>
  <c r="CW72" i="2"/>
  <c r="CZ72" i="2"/>
  <c r="CO72" i="2"/>
  <c r="CL72" i="2"/>
  <c r="CN72" i="2"/>
  <c r="BG72" i="2"/>
  <c r="BE72" i="2"/>
  <c r="BH72" i="2"/>
  <c r="AW72" i="2"/>
  <c r="AT72" i="2"/>
  <c r="AV72" i="2"/>
  <c r="P72" i="2"/>
  <c r="O72" i="2"/>
  <c r="M72" i="2"/>
  <c r="A74" i="2"/>
  <c r="AJ73" i="2"/>
  <c r="C73" i="2"/>
  <c r="N73" i="2"/>
  <c r="BF73" i="2"/>
  <c r="CB73" i="2"/>
  <c r="AU73" i="2"/>
  <c r="BQ73" i="2"/>
  <c r="CX73" i="2"/>
  <c r="Y73" i="2"/>
  <c r="CM73" i="2"/>
  <c r="R71" i="2"/>
  <c r="AX71" i="2"/>
  <c r="CE70" i="2"/>
  <c r="BJ71" i="2"/>
  <c r="DB71" i="2"/>
  <c r="G70" i="2"/>
  <c r="BI70" i="2"/>
  <c r="BT70" i="2"/>
  <c r="AK72" i="2"/>
  <c r="AL72" i="2"/>
  <c r="AI72" i="2"/>
  <c r="CC72" i="2"/>
  <c r="CA72" i="2"/>
  <c r="CD72" i="2"/>
  <c r="BS72" i="2"/>
  <c r="BP72" i="2"/>
  <c r="BR72" i="2"/>
  <c r="AA72" i="2"/>
  <c r="AC71" i="2"/>
  <c r="Z72" i="2"/>
  <c r="X72" i="2"/>
  <c r="D72" i="2"/>
  <c r="E72" i="2"/>
  <c r="B72" i="2"/>
  <c r="CF71" i="2"/>
  <c r="AY71" i="2"/>
  <c r="CF70" i="2"/>
  <c r="F70" i="2"/>
  <c r="AI77" i="9"/>
  <c r="Z77" i="9"/>
  <c r="AB76" i="9"/>
  <c r="AA77" i="9"/>
  <c r="AC76" i="9"/>
  <c r="X77" i="9"/>
  <c r="CN77" i="9"/>
  <c r="CP76" i="9"/>
  <c r="CO77" i="9"/>
  <c r="CL77" i="9"/>
  <c r="BE77" i="9"/>
  <c r="BG77" i="9"/>
  <c r="BH77" i="9"/>
  <c r="AV77" i="9"/>
  <c r="AX76" i="9"/>
  <c r="AW77" i="9"/>
  <c r="AT77" i="9"/>
  <c r="B77" i="9"/>
  <c r="M77" i="9"/>
  <c r="O77" i="9"/>
  <c r="Q76" i="9"/>
  <c r="P77" i="9"/>
  <c r="R76" i="9"/>
  <c r="CW77" i="9"/>
  <c r="CY77" i="9"/>
  <c r="CZ77" i="9"/>
  <c r="DB76" i="9"/>
  <c r="CM78" i="9"/>
  <c r="BQ78" i="9"/>
  <c r="AU78" i="9"/>
  <c r="Y78" i="9"/>
  <c r="CX78" i="9"/>
  <c r="BF78" i="9"/>
  <c r="N78" i="9"/>
  <c r="CB78" i="9"/>
  <c r="BR77" i="9"/>
  <c r="BS77" i="9"/>
  <c r="BP77" i="9"/>
  <c r="CA77" i="9"/>
  <c r="CC77" i="9"/>
  <c r="CE76" i="9"/>
  <c r="CD77" i="9"/>
  <c r="BU75" i="9"/>
  <c r="CQ76" i="9"/>
  <c r="AX75" i="9"/>
  <c r="BJ75" i="9"/>
  <c r="AB75" i="9"/>
  <c r="DB75" i="9"/>
  <c r="BT71" i="2"/>
  <c r="F71" i="2"/>
  <c r="AB71" i="2"/>
  <c r="CN73" i="2"/>
  <c r="CP72" i="2"/>
  <c r="CO73" i="2"/>
  <c r="CL73" i="2"/>
  <c r="CW73" i="2"/>
  <c r="CY73" i="2"/>
  <c r="CZ73" i="2"/>
  <c r="AV73" i="2"/>
  <c r="AW73" i="2"/>
  <c r="AT73" i="2"/>
  <c r="BG73" i="2"/>
  <c r="BI72" i="2"/>
  <c r="BH73" i="2"/>
  <c r="BE73" i="2"/>
  <c r="D73" i="2"/>
  <c r="F72" i="2"/>
  <c r="E73" i="2"/>
  <c r="G72" i="2"/>
  <c r="B73" i="2"/>
  <c r="A75" i="2"/>
  <c r="C74" i="2"/>
  <c r="N74" i="2"/>
  <c r="Y74" i="2"/>
  <c r="AJ74" i="2"/>
  <c r="AU74" i="2"/>
  <c r="BQ74" i="2"/>
  <c r="CM74" i="2"/>
  <c r="BF74" i="2"/>
  <c r="CB74" i="2"/>
  <c r="CX74" i="2"/>
  <c r="AX72" i="2"/>
  <c r="AM71" i="2"/>
  <c r="CP71" i="2"/>
  <c r="Q71" i="2"/>
  <c r="AN71" i="2"/>
  <c r="CQ71" i="2"/>
  <c r="CE71" i="2"/>
  <c r="Z73" i="2"/>
  <c r="AA73" i="2"/>
  <c r="X73" i="2"/>
  <c r="BR73" i="2"/>
  <c r="BS73" i="2"/>
  <c r="BP73" i="2"/>
  <c r="CC73" i="2"/>
  <c r="CD73" i="2"/>
  <c r="CA73" i="2"/>
  <c r="O73" i="2"/>
  <c r="P73" i="2"/>
  <c r="R72" i="2"/>
  <c r="M73" i="2"/>
  <c r="AK73" i="2"/>
  <c r="AM72" i="2"/>
  <c r="AL73" i="2"/>
  <c r="AI73" i="2"/>
  <c r="BJ72" i="2"/>
  <c r="DA72" i="2"/>
  <c r="BU71" i="2"/>
  <c r="BI71" i="2"/>
  <c r="G71" i="2"/>
  <c r="P78" i="9"/>
  <c r="R77" i="9"/>
  <c r="M78" i="9"/>
  <c r="O78" i="9"/>
  <c r="Q77" i="9"/>
  <c r="B78" i="9"/>
  <c r="CM79" i="9"/>
  <c r="BQ79" i="9"/>
  <c r="AU79" i="9"/>
  <c r="Y79" i="9"/>
  <c r="CX79" i="9"/>
  <c r="BF79" i="9"/>
  <c r="CB79" i="9"/>
  <c r="N79" i="9"/>
  <c r="CZ78" i="9"/>
  <c r="DB77" i="9"/>
  <c r="CW78" i="9"/>
  <c r="CY78" i="9"/>
  <c r="DA77" i="9"/>
  <c r="BR78" i="9"/>
  <c r="BT77" i="9"/>
  <c r="BS78" i="9"/>
  <c r="BU77" i="9"/>
  <c r="BP78" i="9"/>
  <c r="BT76" i="9"/>
  <c r="Z78" i="9"/>
  <c r="X78" i="9"/>
  <c r="AA78" i="9"/>
  <c r="AC77" i="9"/>
  <c r="AI78" i="9"/>
  <c r="CN78" i="9"/>
  <c r="CO78" i="9"/>
  <c r="CQ77" i="9"/>
  <c r="CL78" i="9"/>
  <c r="CD78" i="9"/>
  <c r="CA78" i="9"/>
  <c r="CC78" i="9"/>
  <c r="BH78" i="9"/>
  <c r="BJ77" i="9"/>
  <c r="BE78" i="9"/>
  <c r="BG78" i="9"/>
  <c r="BI77" i="9"/>
  <c r="AV78" i="9"/>
  <c r="AW78" i="9"/>
  <c r="AT78" i="9"/>
  <c r="CP77" i="9"/>
  <c r="DA76" i="9"/>
  <c r="BU76" i="9"/>
  <c r="BI76" i="9"/>
  <c r="AY76" i="9"/>
  <c r="CF76" i="9"/>
  <c r="BJ76" i="9"/>
  <c r="AL74" i="2"/>
  <c r="AN73" i="2"/>
  <c r="AN72" i="2"/>
  <c r="CF72" i="2"/>
  <c r="CY74" i="2"/>
  <c r="CW74" i="2"/>
  <c r="CZ74" i="2"/>
  <c r="DB73" i="2"/>
  <c r="BG74" i="2"/>
  <c r="BE74" i="2"/>
  <c r="BH74" i="2"/>
  <c r="BJ73" i="2"/>
  <c r="BS74" i="2"/>
  <c r="BR74" i="2"/>
  <c r="BP74" i="2"/>
  <c r="AK74" i="2"/>
  <c r="AI74" i="2"/>
  <c r="P74" i="2"/>
  <c r="R73" i="2"/>
  <c r="O74" i="2"/>
  <c r="M74" i="2"/>
  <c r="A76" i="2"/>
  <c r="C75" i="2"/>
  <c r="N75" i="2"/>
  <c r="AJ75" i="2"/>
  <c r="Y75" i="2"/>
  <c r="BF75" i="2"/>
  <c r="CB75" i="2"/>
  <c r="CX75" i="2"/>
  <c r="AU75" i="2"/>
  <c r="BQ75" i="2"/>
  <c r="CM75" i="2"/>
  <c r="BI73" i="2"/>
  <c r="BT72" i="2"/>
  <c r="DB72" i="2"/>
  <c r="BU73" i="2"/>
  <c r="CE72" i="2"/>
  <c r="AC72" i="2"/>
  <c r="CQ72" i="2"/>
  <c r="AY72" i="2"/>
  <c r="Q72" i="2"/>
  <c r="CC74" i="2"/>
  <c r="CA74" i="2"/>
  <c r="CD74" i="2"/>
  <c r="CO74" i="2"/>
  <c r="CL74" i="2"/>
  <c r="CN74" i="2"/>
  <c r="AW74" i="2"/>
  <c r="AV74" i="2"/>
  <c r="AX73" i="2"/>
  <c r="AT74" i="2"/>
  <c r="AA74" i="2"/>
  <c r="AC73" i="2"/>
  <c r="Z74" i="2"/>
  <c r="X74" i="2"/>
  <c r="D74" i="2"/>
  <c r="B74" i="2"/>
  <c r="E74" i="2"/>
  <c r="DA73" i="2"/>
  <c r="CP73" i="2"/>
  <c r="BU72" i="2"/>
  <c r="AB72" i="2"/>
  <c r="CC79" i="9"/>
  <c r="CE78" i="9"/>
  <c r="CD79" i="9"/>
  <c r="CF78" i="9"/>
  <c r="CA79" i="9"/>
  <c r="X79" i="9"/>
  <c r="Z79" i="9"/>
  <c r="AA79" i="9"/>
  <c r="CX80" i="9"/>
  <c r="CB80" i="9"/>
  <c r="BF80" i="9"/>
  <c r="N80" i="9"/>
  <c r="CM80" i="9"/>
  <c r="AU80" i="9"/>
  <c r="BQ80" i="9"/>
  <c r="Y80" i="9"/>
  <c r="B79" i="9"/>
  <c r="O79" i="9"/>
  <c r="Q78" i="9"/>
  <c r="P79" i="9"/>
  <c r="R78" i="9"/>
  <c r="M79" i="9"/>
  <c r="CY79" i="9"/>
  <c r="CZ79" i="9"/>
  <c r="CW79" i="9"/>
  <c r="BP79" i="9"/>
  <c r="BR79" i="9"/>
  <c r="BT78" i="9"/>
  <c r="BS79" i="9"/>
  <c r="BU78" i="9"/>
  <c r="AX77" i="9"/>
  <c r="AY77" i="9"/>
  <c r="CO79" i="9"/>
  <c r="CQ78" i="9"/>
  <c r="AB77" i="9"/>
  <c r="AI79" i="9"/>
  <c r="CL79" i="9"/>
  <c r="CN79" i="9"/>
  <c r="CP78" i="9"/>
  <c r="BG79" i="9"/>
  <c r="BH79" i="9"/>
  <c r="BJ78" i="9"/>
  <c r="BE79" i="9"/>
  <c r="AT79" i="9"/>
  <c r="AV79" i="9"/>
  <c r="AX78" i="9"/>
  <c r="AW79" i="9"/>
  <c r="AY78" i="9"/>
  <c r="CE77" i="9"/>
  <c r="BI78" i="9"/>
  <c r="CF77" i="9"/>
  <c r="CN75" i="2"/>
  <c r="CP74" i="2"/>
  <c r="CO75" i="2"/>
  <c r="CL75" i="2"/>
  <c r="AV75" i="2"/>
  <c r="AW75" i="2"/>
  <c r="AT75" i="2"/>
  <c r="CD75" i="2"/>
  <c r="CC75" i="2"/>
  <c r="CE74" i="2"/>
  <c r="CA75" i="2"/>
  <c r="Z75" i="2"/>
  <c r="AA75" i="2"/>
  <c r="X75" i="2"/>
  <c r="O75" i="2"/>
  <c r="Q74" i="2"/>
  <c r="P75" i="2"/>
  <c r="R74" i="2"/>
  <c r="M75" i="2"/>
  <c r="A77" i="2"/>
  <c r="C76" i="2"/>
  <c r="N76" i="2"/>
  <c r="Y76" i="2"/>
  <c r="AU76" i="2"/>
  <c r="BQ76" i="2"/>
  <c r="AJ76" i="2"/>
  <c r="BF76" i="2"/>
  <c r="CB76" i="2"/>
  <c r="CM76" i="2"/>
  <c r="CX76" i="2"/>
  <c r="CF73" i="2"/>
  <c r="F73" i="2"/>
  <c r="AC74" i="2"/>
  <c r="AX74" i="2"/>
  <c r="CQ74" i="2"/>
  <c r="AB73" i="2"/>
  <c r="CE73" i="2"/>
  <c r="AM73" i="2"/>
  <c r="CQ73" i="2"/>
  <c r="AY73" i="2"/>
  <c r="G73" i="2"/>
  <c r="BR75" i="2"/>
  <c r="BS75" i="2"/>
  <c r="BU74" i="2"/>
  <c r="BP75" i="2"/>
  <c r="CY75" i="2"/>
  <c r="DA74" i="2"/>
  <c r="CZ75" i="2"/>
  <c r="CW75" i="2"/>
  <c r="BH75" i="2"/>
  <c r="BG75" i="2"/>
  <c r="BI74" i="2"/>
  <c r="BE75" i="2"/>
  <c r="AK75" i="2"/>
  <c r="AL75" i="2"/>
  <c r="AN74" i="2"/>
  <c r="AI75" i="2"/>
  <c r="D75" i="2"/>
  <c r="E75" i="2"/>
  <c r="B75" i="2"/>
  <c r="DB74" i="2"/>
  <c r="BT73" i="2"/>
  <c r="Q73" i="2"/>
  <c r="BS80" i="9"/>
  <c r="BP80" i="9"/>
  <c r="BR80" i="9"/>
  <c r="CX81" i="9"/>
  <c r="CB81" i="9"/>
  <c r="BF81" i="9"/>
  <c r="N81" i="9"/>
  <c r="CM81" i="9"/>
  <c r="BQ81" i="9"/>
  <c r="Y81" i="9"/>
  <c r="AU81" i="9"/>
  <c r="CC80" i="9"/>
  <c r="CE79" i="9"/>
  <c r="CD80" i="9"/>
  <c r="CA80" i="9"/>
  <c r="AA80" i="9"/>
  <c r="AC79" i="9"/>
  <c r="X80" i="9"/>
  <c r="Z80" i="9"/>
  <c r="CO80" i="9"/>
  <c r="CL80" i="9"/>
  <c r="CN80" i="9"/>
  <c r="BG80" i="9"/>
  <c r="BE80" i="9"/>
  <c r="BH80" i="9"/>
  <c r="BJ79" i="9"/>
  <c r="AW80" i="9"/>
  <c r="AY79" i="9"/>
  <c r="AT80" i="9"/>
  <c r="AV80" i="9"/>
  <c r="AX79" i="9"/>
  <c r="AI80" i="9"/>
  <c r="B80" i="9"/>
  <c r="O80" i="9"/>
  <c r="P80" i="9"/>
  <c r="R79" i="9"/>
  <c r="M80" i="9"/>
  <c r="CY80" i="9"/>
  <c r="DA79" i="9"/>
  <c r="CZ80" i="9"/>
  <c r="CW80" i="9"/>
  <c r="BT79" i="9"/>
  <c r="Q79" i="9"/>
  <c r="DB78" i="9"/>
  <c r="CP79" i="9"/>
  <c r="AB78" i="9"/>
  <c r="AC78" i="9"/>
  <c r="DA78" i="9"/>
  <c r="BT74" i="2"/>
  <c r="CO76" i="2"/>
  <c r="CL76" i="2"/>
  <c r="CN76" i="2"/>
  <c r="CP75" i="2"/>
  <c r="BG76" i="2"/>
  <c r="BE76" i="2"/>
  <c r="BH76" i="2"/>
  <c r="BS76" i="2"/>
  <c r="BU75" i="2"/>
  <c r="BP76" i="2"/>
  <c r="BR76" i="2"/>
  <c r="AA76" i="2"/>
  <c r="Z76" i="2"/>
  <c r="X76" i="2"/>
  <c r="D76" i="2"/>
  <c r="E76" i="2"/>
  <c r="B76" i="2"/>
  <c r="AY74" i="2"/>
  <c r="F74" i="2"/>
  <c r="BJ74" i="2"/>
  <c r="AM74" i="2"/>
  <c r="CY76" i="2"/>
  <c r="CW76" i="2"/>
  <c r="CZ76" i="2"/>
  <c r="CC76" i="2"/>
  <c r="CE75" i="2"/>
  <c r="CA76" i="2"/>
  <c r="CD76" i="2"/>
  <c r="CF75" i="2"/>
  <c r="AK76" i="2"/>
  <c r="AL76" i="2"/>
  <c r="AN75" i="2"/>
  <c r="AI76" i="2"/>
  <c r="AW76" i="2"/>
  <c r="AT76" i="2"/>
  <c r="AV76" i="2"/>
  <c r="AX75" i="2"/>
  <c r="P76" i="2"/>
  <c r="R75" i="2"/>
  <c r="O76" i="2"/>
  <c r="Q75" i="2"/>
  <c r="M76" i="2"/>
  <c r="A78" i="2"/>
  <c r="C77" i="2"/>
  <c r="AJ77" i="2"/>
  <c r="BF77" i="2"/>
  <c r="CB77" i="2"/>
  <c r="N77" i="2"/>
  <c r="Y77" i="2"/>
  <c r="AU77" i="2"/>
  <c r="BQ77" i="2"/>
  <c r="CX77" i="2"/>
  <c r="CM77" i="2"/>
  <c r="AB75" i="2"/>
  <c r="CQ75" i="2"/>
  <c r="CF74" i="2"/>
  <c r="AB74" i="2"/>
  <c r="G74" i="2"/>
  <c r="BR81" i="9"/>
  <c r="BT80" i="9"/>
  <c r="BS81" i="9"/>
  <c r="BP81" i="9"/>
  <c r="M81" i="9"/>
  <c r="O81" i="9"/>
  <c r="Q80" i="9"/>
  <c r="P81" i="9"/>
  <c r="CW81" i="9"/>
  <c r="CY81" i="9"/>
  <c r="CZ81" i="9"/>
  <c r="DB80" i="9"/>
  <c r="Z81" i="9"/>
  <c r="AA81" i="9"/>
  <c r="X81" i="9"/>
  <c r="CM82" i="9"/>
  <c r="BQ82" i="9"/>
  <c r="AU82" i="9"/>
  <c r="Y82" i="9"/>
  <c r="CB82" i="9"/>
  <c r="BF82" i="9"/>
  <c r="CX82" i="9"/>
  <c r="N82" i="9"/>
  <c r="CA81" i="9"/>
  <c r="CC81" i="9"/>
  <c r="CE80" i="9"/>
  <c r="CD81" i="9"/>
  <c r="AV81" i="9"/>
  <c r="AW81" i="9"/>
  <c r="AT81" i="9"/>
  <c r="CN81" i="9"/>
  <c r="CO81" i="9"/>
  <c r="CL81" i="9"/>
  <c r="BE81" i="9"/>
  <c r="BG81" i="9"/>
  <c r="BI80" i="9"/>
  <c r="BH81" i="9"/>
  <c r="B81" i="9"/>
  <c r="AI81" i="9"/>
  <c r="CF79" i="9"/>
  <c r="BI79" i="9"/>
  <c r="AB79" i="9"/>
  <c r="AX80" i="9"/>
  <c r="CQ80" i="9"/>
  <c r="BU79" i="9"/>
  <c r="BJ80" i="9"/>
  <c r="CQ79" i="9"/>
  <c r="DB79" i="9"/>
  <c r="CW77" i="2"/>
  <c r="CY77" i="2"/>
  <c r="CZ77" i="2"/>
  <c r="AV77" i="2"/>
  <c r="AW77" i="2"/>
  <c r="AY76" i="2"/>
  <c r="AT77" i="2"/>
  <c r="O77" i="2"/>
  <c r="P77" i="2"/>
  <c r="M77" i="2"/>
  <c r="BG77" i="2"/>
  <c r="BH77" i="2"/>
  <c r="BJ76" i="2"/>
  <c r="BE77" i="2"/>
  <c r="D77" i="2"/>
  <c r="F76" i="2"/>
  <c r="E77" i="2"/>
  <c r="G76" i="2"/>
  <c r="B77" i="2"/>
  <c r="R76" i="2"/>
  <c r="DB76" i="2"/>
  <c r="DA75" i="2"/>
  <c r="AM75" i="2"/>
  <c r="DB75" i="2"/>
  <c r="CN77" i="2"/>
  <c r="CP76" i="2"/>
  <c r="CO77" i="2"/>
  <c r="CL77" i="2"/>
  <c r="BR77" i="2"/>
  <c r="BS77" i="2"/>
  <c r="BP77" i="2"/>
  <c r="Z77" i="2"/>
  <c r="AA77" i="2"/>
  <c r="X77" i="2"/>
  <c r="CC77" i="2"/>
  <c r="CD77" i="2"/>
  <c r="CA77" i="2"/>
  <c r="AK77" i="2"/>
  <c r="AL77" i="2"/>
  <c r="AI77" i="2"/>
  <c r="A79" i="2"/>
  <c r="C78" i="2"/>
  <c r="N78" i="2"/>
  <c r="Y78" i="2"/>
  <c r="AJ78" i="2"/>
  <c r="AU78" i="2"/>
  <c r="BQ78" i="2"/>
  <c r="CM78" i="2"/>
  <c r="BF78" i="2"/>
  <c r="CB78" i="2"/>
  <c r="CX78" i="2"/>
  <c r="Q76" i="2"/>
  <c r="AN76" i="2"/>
  <c r="CF76" i="2"/>
  <c r="CE76" i="2"/>
  <c r="BI75" i="2"/>
  <c r="G75" i="2"/>
  <c r="AY75" i="2"/>
  <c r="AC75" i="2"/>
  <c r="BT76" i="2"/>
  <c r="CQ76" i="2"/>
  <c r="BT75" i="2"/>
  <c r="BJ75" i="2"/>
  <c r="F75" i="2"/>
  <c r="P82" i="9"/>
  <c r="R81" i="9"/>
  <c r="M82" i="9"/>
  <c r="O82" i="9"/>
  <c r="CD82" i="9"/>
  <c r="CA82" i="9"/>
  <c r="CC82" i="9"/>
  <c r="BR82" i="9"/>
  <c r="BT81" i="9"/>
  <c r="BS82" i="9"/>
  <c r="BP82" i="9"/>
  <c r="CM83" i="9"/>
  <c r="BQ83" i="9"/>
  <c r="AU83" i="9"/>
  <c r="Y83" i="9"/>
  <c r="CX83" i="9"/>
  <c r="BF83" i="9"/>
  <c r="N83" i="9"/>
  <c r="CB83" i="9"/>
  <c r="AI82" i="9"/>
  <c r="AV82" i="9"/>
  <c r="AX81" i="9"/>
  <c r="AT82" i="9"/>
  <c r="AW82" i="9"/>
  <c r="AY81" i="9"/>
  <c r="BH82" i="9"/>
  <c r="BE82" i="9"/>
  <c r="BG82" i="9"/>
  <c r="BI81" i="9"/>
  <c r="Z82" i="9"/>
  <c r="AA82" i="9"/>
  <c r="X82" i="9"/>
  <c r="CZ82" i="9"/>
  <c r="DB81" i="9"/>
  <c r="CW82" i="9"/>
  <c r="CY82" i="9"/>
  <c r="B82" i="9"/>
  <c r="CN82" i="9"/>
  <c r="CO82" i="9"/>
  <c r="CL82" i="9"/>
  <c r="CF81" i="9"/>
  <c r="BU81" i="9"/>
  <c r="AB80" i="9"/>
  <c r="AY80" i="9"/>
  <c r="CF80" i="9"/>
  <c r="CP80" i="9"/>
  <c r="R80" i="9"/>
  <c r="AC80" i="9"/>
  <c r="BU80" i="9"/>
  <c r="DA80" i="9"/>
  <c r="CC78" i="2"/>
  <c r="CA78" i="2"/>
  <c r="CD78" i="2"/>
  <c r="CO78" i="2"/>
  <c r="CL78" i="2"/>
  <c r="CN78" i="2"/>
  <c r="AW78" i="2"/>
  <c r="AV78" i="2"/>
  <c r="AT78" i="2"/>
  <c r="AA78" i="2"/>
  <c r="X78" i="2"/>
  <c r="Z78" i="2"/>
  <c r="AB77" i="2"/>
  <c r="D78" i="2"/>
  <c r="F77" i="2"/>
  <c r="E78" i="2"/>
  <c r="G77" i="2"/>
  <c r="B78" i="2"/>
  <c r="CF77" i="2"/>
  <c r="CP77" i="2"/>
  <c r="BU76" i="2"/>
  <c r="AB76" i="2"/>
  <c r="AX76" i="2"/>
  <c r="CY78" i="2"/>
  <c r="CW78" i="2"/>
  <c r="CZ78" i="2"/>
  <c r="BG78" i="2"/>
  <c r="BE78" i="2"/>
  <c r="BH78" i="2"/>
  <c r="BS78" i="2"/>
  <c r="BR78" i="2"/>
  <c r="BT77" i="2"/>
  <c r="BP78" i="2"/>
  <c r="AK78" i="2"/>
  <c r="AM77" i="2"/>
  <c r="AL78" i="2"/>
  <c r="AI78" i="2"/>
  <c r="P78" i="2"/>
  <c r="O78" i="2"/>
  <c r="M78" i="2"/>
  <c r="A80" i="2"/>
  <c r="C79" i="2"/>
  <c r="N79" i="2"/>
  <c r="AJ79" i="2"/>
  <c r="Y79" i="2"/>
  <c r="BF79" i="2"/>
  <c r="CB79" i="2"/>
  <c r="CX79" i="2"/>
  <c r="AU79" i="2"/>
  <c r="BQ79" i="2"/>
  <c r="CM79" i="2"/>
  <c r="AN77" i="2"/>
  <c r="CE77" i="2"/>
  <c r="AC77" i="2"/>
  <c r="CQ77" i="2"/>
  <c r="BI76" i="2"/>
  <c r="AC76" i="2"/>
  <c r="DA76" i="2"/>
  <c r="AM76" i="2"/>
  <c r="BJ77" i="2"/>
  <c r="Q77" i="2"/>
  <c r="AY77" i="2"/>
  <c r="O83" i="9"/>
  <c r="P83" i="9"/>
  <c r="R82" i="9"/>
  <c r="M83" i="9"/>
  <c r="X83" i="9"/>
  <c r="AA83" i="9"/>
  <c r="Z83" i="9"/>
  <c r="AB82" i="9"/>
  <c r="CX84" i="9"/>
  <c r="CB84" i="9"/>
  <c r="BF84" i="9"/>
  <c r="N84" i="9"/>
  <c r="BQ84" i="9"/>
  <c r="Y84" i="9"/>
  <c r="CM84" i="9"/>
  <c r="AU84" i="9"/>
  <c r="CC83" i="9"/>
  <c r="CE82" i="9"/>
  <c r="CD83" i="9"/>
  <c r="CA83" i="9"/>
  <c r="B83" i="9"/>
  <c r="CL83" i="9"/>
  <c r="CN83" i="9"/>
  <c r="CP82" i="9"/>
  <c r="CO83" i="9"/>
  <c r="AI83" i="9"/>
  <c r="CY83" i="9"/>
  <c r="CZ83" i="9"/>
  <c r="CW83" i="9"/>
  <c r="BP83" i="9"/>
  <c r="BR83" i="9"/>
  <c r="BS83" i="9"/>
  <c r="BG83" i="9"/>
  <c r="BH83" i="9"/>
  <c r="BJ82" i="9"/>
  <c r="BE83" i="9"/>
  <c r="AT83" i="9"/>
  <c r="AV83" i="9"/>
  <c r="AW83" i="9"/>
  <c r="AY82" i="9"/>
  <c r="CE81" i="9"/>
  <c r="BJ81" i="9"/>
  <c r="CP81" i="9"/>
  <c r="AB81" i="9"/>
  <c r="AX82" i="9"/>
  <c r="Q81" i="9"/>
  <c r="CQ81" i="9"/>
  <c r="DA81" i="9"/>
  <c r="AC81" i="9"/>
  <c r="BR79" i="2"/>
  <c r="BT78" i="2"/>
  <c r="BS79" i="2"/>
  <c r="BU78" i="2"/>
  <c r="BP79" i="2"/>
  <c r="CY79" i="2"/>
  <c r="CZ79" i="2"/>
  <c r="DB78" i="2"/>
  <c r="CW79" i="2"/>
  <c r="BH79" i="2"/>
  <c r="BG79" i="2"/>
  <c r="BE79" i="2"/>
  <c r="AK79" i="2"/>
  <c r="AL79" i="2"/>
  <c r="AN78" i="2"/>
  <c r="AI79" i="2"/>
  <c r="D79" i="2"/>
  <c r="F78" i="2"/>
  <c r="E79" i="2"/>
  <c r="G78" i="2"/>
  <c r="B79" i="2"/>
  <c r="DA78" i="2"/>
  <c r="DA77" i="2"/>
  <c r="R77" i="2"/>
  <c r="DB77" i="2"/>
  <c r="CN79" i="2"/>
  <c r="CP78" i="2"/>
  <c r="CO79" i="2"/>
  <c r="CL79" i="2"/>
  <c r="AV79" i="2"/>
  <c r="AW79" i="2"/>
  <c r="AT79" i="2"/>
  <c r="CD79" i="2"/>
  <c r="CC79" i="2"/>
  <c r="CE78" i="2"/>
  <c r="CA79" i="2"/>
  <c r="Z79" i="2"/>
  <c r="AA79" i="2"/>
  <c r="AC78" i="2"/>
  <c r="X79" i="2"/>
  <c r="O79" i="2"/>
  <c r="Q78" i="2"/>
  <c r="P79" i="2"/>
  <c r="M79" i="2"/>
  <c r="A81" i="2"/>
  <c r="C80" i="2"/>
  <c r="N80" i="2"/>
  <c r="Y80" i="2"/>
  <c r="AU80" i="2"/>
  <c r="BQ80" i="2"/>
  <c r="BF80" i="2"/>
  <c r="CB80" i="2"/>
  <c r="CM80" i="2"/>
  <c r="AJ80" i="2"/>
  <c r="CX80" i="2"/>
  <c r="AM78" i="2"/>
  <c r="BJ78" i="2"/>
  <c r="AX77" i="2"/>
  <c r="BI77" i="2"/>
  <c r="BU77" i="2"/>
  <c r="AY78" i="2"/>
  <c r="CF78" i="2"/>
  <c r="AW84" i="9"/>
  <c r="AY83" i="9"/>
  <c r="AT84" i="9"/>
  <c r="AV84" i="9"/>
  <c r="CX85" i="9"/>
  <c r="CB85" i="9"/>
  <c r="BF85" i="9"/>
  <c r="N85" i="9"/>
  <c r="Y85" i="9"/>
  <c r="CM85" i="9"/>
  <c r="AU85" i="9"/>
  <c r="BQ85" i="9"/>
  <c r="CC84" i="9"/>
  <c r="CE83" i="9"/>
  <c r="CD84" i="9"/>
  <c r="CA84" i="9"/>
  <c r="B84" i="9"/>
  <c r="BS84" i="9"/>
  <c r="BU83" i="9"/>
  <c r="BP84" i="9"/>
  <c r="BR84" i="9"/>
  <c r="BT83" i="9"/>
  <c r="BG84" i="9"/>
  <c r="BH84" i="9"/>
  <c r="BJ83" i="9"/>
  <c r="BE84" i="9"/>
  <c r="AA84" i="9"/>
  <c r="X84" i="9"/>
  <c r="Z84" i="9"/>
  <c r="AB83" i="9"/>
  <c r="AI84" i="9"/>
  <c r="CO84" i="9"/>
  <c r="CL84" i="9"/>
  <c r="CN84" i="9"/>
  <c r="O84" i="9"/>
  <c r="P84" i="9"/>
  <c r="R83" i="9"/>
  <c r="M84" i="9"/>
  <c r="CY84" i="9"/>
  <c r="CZ84" i="9"/>
  <c r="CW84" i="9"/>
  <c r="DA83" i="9"/>
  <c r="CF83" i="9"/>
  <c r="Q83" i="9"/>
  <c r="DB82" i="9"/>
  <c r="BU82" i="9"/>
  <c r="BT82" i="9"/>
  <c r="DA82" i="9"/>
  <c r="AX83" i="9"/>
  <c r="BI83" i="9"/>
  <c r="BI82" i="9"/>
  <c r="CF82" i="9"/>
  <c r="CQ82" i="9"/>
  <c r="Q82" i="9"/>
  <c r="AC82" i="9"/>
  <c r="CP83" i="9"/>
  <c r="CY80" i="2"/>
  <c r="DA79" i="2"/>
  <c r="CW80" i="2"/>
  <c r="CZ80" i="2"/>
  <c r="CO80" i="2"/>
  <c r="CL80" i="2"/>
  <c r="CN80" i="2"/>
  <c r="BG80" i="2"/>
  <c r="BE80" i="2"/>
  <c r="BH80" i="2"/>
  <c r="BJ79" i="2"/>
  <c r="AW80" i="2"/>
  <c r="AY79" i="2"/>
  <c r="AT80" i="2"/>
  <c r="AV80" i="2"/>
  <c r="P80" i="2"/>
  <c r="R79" i="2"/>
  <c r="O80" i="2"/>
  <c r="M80" i="2"/>
  <c r="A82" i="2"/>
  <c r="AJ81" i="2"/>
  <c r="N81" i="2"/>
  <c r="BF81" i="2"/>
  <c r="CB81" i="2"/>
  <c r="AU81" i="2"/>
  <c r="BQ81" i="2"/>
  <c r="CX81" i="2"/>
  <c r="C81" i="2"/>
  <c r="Y81" i="2"/>
  <c r="CM81" i="2"/>
  <c r="AX79" i="2"/>
  <c r="R78" i="2"/>
  <c r="BI79" i="2"/>
  <c r="BI78" i="2"/>
  <c r="AK80" i="2"/>
  <c r="AL80" i="2"/>
  <c r="AI80" i="2"/>
  <c r="CC80" i="2"/>
  <c r="CA80" i="2"/>
  <c r="CD80" i="2"/>
  <c r="CF79" i="2"/>
  <c r="BS80" i="2"/>
  <c r="BP80" i="2"/>
  <c r="BR80" i="2"/>
  <c r="AA80" i="2"/>
  <c r="Z80" i="2"/>
  <c r="X80" i="2"/>
  <c r="D80" i="2"/>
  <c r="E80" i="2"/>
  <c r="G79" i="2"/>
  <c r="B80" i="2"/>
  <c r="AC79" i="2"/>
  <c r="CQ78" i="2"/>
  <c r="AX78" i="2"/>
  <c r="AB78" i="2"/>
  <c r="AN79" i="2"/>
  <c r="DB79" i="2"/>
  <c r="BR85" i="9"/>
  <c r="BS85" i="9"/>
  <c r="BU84" i="9"/>
  <c r="BP85" i="9"/>
  <c r="CN85" i="9"/>
  <c r="CO85" i="9"/>
  <c r="CQ84" i="9"/>
  <c r="CL85" i="9"/>
  <c r="BE85" i="9"/>
  <c r="BG85" i="9"/>
  <c r="BH85" i="9"/>
  <c r="BJ84" i="9"/>
  <c r="AV85" i="9"/>
  <c r="AX84" i="9"/>
  <c r="AW85" i="9"/>
  <c r="AT85" i="9"/>
  <c r="AI85" i="9"/>
  <c r="B85" i="9"/>
  <c r="M85" i="9"/>
  <c r="O85" i="9"/>
  <c r="P85" i="9"/>
  <c r="CW85" i="9"/>
  <c r="CY85" i="9"/>
  <c r="DA84" i="9"/>
  <c r="CZ85" i="9"/>
  <c r="DB84" i="9"/>
  <c r="CM86" i="9"/>
  <c r="BQ86" i="9"/>
  <c r="AU86" i="9"/>
  <c r="Y86" i="9"/>
  <c r="CX86" i="9"/>
  <c r="BF86" i="9"/>
  <c r="N86" i="9"/>
  <c r="CB86" i="9"/>
  <c r="Z85" i="9"/>
  <c r="AB84" i="9"/>
  <c r="AA85" i="9"/>
  <c r="X85" i="9"/>
  <c r="CA85" i="9"/>
  <c r="CC85" i="9"/>
  <c r="CE84" i="9"/>
  <c r="CD85" i="9"/>
  <c r="CF84" i="9"/>
  <c r="Q84" i="9"/>
  <c r="AC83" i="9"/>
  <c r="DB83" i="9"/>
  <c r="CQ83" i="9"/>
  <c r="D81" i="2"/>
  <c r="F80" i="2"/>
  <c r="BU79" i="2"/>
  <c r="AB79" i="2"/>
  <c r="CN81" i="2"/>
  <c r="CO81" i="2"/>
  <c r="CQ80" i="2"/>
  <c r="CL81" i="2"/>
  <c r="E81" i="2"/>
  <c r="B81" i="2"/>
  <c r="BR81" i="2"/>
  <c r="BS81" i="2"/>
  <c r="BP81" i="2"/>
  <c r="CC81" i="2"/>
  <c r="CE80" i="2"/>
  <c r="CD81" i="2"/>
  <c r="CA81" i="2"/>
  <c r="O81" i="2"/>
  <c r="Q80" i="2"/>
  <c r="P81" i="2"/>
  <c r="R80" i="2"/>
  <c r="M81" i="2"/>
  <c r="A83" i="2"/>
  <c r="C82" i="2"/>
  <c r="N82" i="2"/>
  <c r="Y82" i="2"/>
  <c r="AJ82" i="2"/>
  <c r="AU82" i="2"/>
  <c r="BQ82" i="2"/>
  <c r="CM82" i="2"/>
  <c r="BF82" i="2"/>
  <c r="CB82" i="2"/>
  <c r="CX82" i="2"/>
  <c r="BT79" i="2"/>
  <c r="F79" i="2"/>
  <c r="CP79" i="2"/>
  <c r="Q79" i="2"/>
  <c r="AM79" i="2"/>
  <c r="CQ79" i="2"/>
  <c r="CE79" i="2"/>
  <c r="Z81" i="2"/>
  <c r="AA81" i="2"/>
  <c r="X81" i="2"/>
  <c r="CW81" i="2"/>
  <c r="CY81" i="2"/>
  <c r="DA80" i="2"/>
  <c r="CZ81" i="2"/>
  <c r="AV81" i="2"/>
  <c r="AW81" i="2"/>
  <c r="AT81" i="2"/>
  <c r="BG81" i="2"/>
  <c r="BH81" i="2"/>
  <c r="BJ80" i="2"/>
  <c r="BE81" i="2"/>
  <c r="AK81" i="2"/>
  <c r="AM80" i="2"/>
  <c r="AL81" i="2"/>
  <c r="AI81" i="2"/>
  <c r="BI80" i="2"/>
  <c r="CD86" i="9"/>
  <c r="CF85" i="9"/>
  <c r="CA86" i="9"/>
  <c r="CC86" i="9"/>
  <c r="B86" i="9"/>
  <c r="CN86" i="9"/>
  <c r="CO86" i="9"/>
  <c r="CL86" i="9"/>
  <c r="CX87" i="9"/>
  <c r="CB87" i="9"/>
  <c r="BF87" i="9"/>
  <c r="BQ87" i="9"/>
  <c r="Y87" i="9"/>
  <c r="AU87" i="9"/>
  <c r="CM87" i="9"/>
  <c r="N87" i="9"/>
  <c r="CZ86" i="9"/>
  <c r="CW86" i="9"/>
  <c r="CY86" i="9"/>
  <c r="BR86" i="9"/>
  <c r="BP86" i="9"/>
  <c r="BS86" i="9"/>
  <c r="BU85" i="9"/>
  <c r="AI86" i="9"/>
  <c r="BH86" i="9"/>
  <c r="BJ85" i="9"/>
  <c r="BE86" i="9"/>
  <c r="BG86" i="9"/>
  <c r="BI85" i="9"/>
  <c r="AV86" i="9"/>
  <c r="AW86" i="9"/>
  <c r="AY85" i="9"/>
  <c r="AT86" i="9"/>
  <c r="P86" i="9"/>
  <c r="R85" i="9"/>
  <c r="M86" i="9"/>
  <c r="O86" i="9"/>
  <c r="Q85" i="9"/>
  <c r="Z86" i="9"/>
  <c r="AB85" i="9"/>
  <c r="AA86" i="9"/>
  <c r="X86" i="9"/>
  <c r="BI84" i="9"/>
  <c r="AC84" i="9"/>
  <c r="DA85" i="9"/>
  <c r="CQ85" i="9"/>
  <c r="BT85" i="9"/>
  <c r="AY84" i="9"/>
  <c r="CP84" i="9"/>
  <c r="BT84" i="9"/>
  <c r="R84" i="9"/>
  <c r="AW82" i="2"/>
  <c r="AY81" i="2"/>
  <c r="AC80" i="2"/>
  <c r="AY80" i="2"/>
  <c r="CC82" i="2"/>
  <c r="CA82" i="2"/>
  <c r="CD82" i="2"/>
  <c r="CF81" i="2"/>
  <c r="CO82" i="2"/>
  <c r="CL82" i="2"/>
  <c r="CN82" i="2"/>
  <c r="CP81" i="2"/>
  <c r="AV82" i="2"/>
  <c r="AT82" i="2"/>
  <c r="AA82" i="2"/>
  <c r="Z82" i="2"/>
  <c r="X82" i="2"/>
  <c r="D82" i="2"/>
  <c r="E82" i="2"/>
  <c r="B82" i="2"/>
  <c r="BT80" i="2"/>
  <c r="DB80" i="2"/>
  <c r="AX81" i="2"/>
  <c r="AB81" i="2"/>
  <c r="AN80" i="2"/>
  <c r="CF80" i="2"/>
  <c r="G80" i="2"/>
  <c r="CP80" i="2"/>
  <c r="AX80" i="2"/>
  <c r="CY82" i="2"/>
  <c r="CW82" i="2"/>
  <c r="CZ82" i="2"/>
  <c r="BG82" i="2"/>
  <c r="BE82" i="2"/>
  <c r="BH82" i="2"/>
  <c r="BS82" i="2"/>
  <c r="BU81" i="2"/>
  <c r="BR82" i="2"/>
  <c r="BT81" i="2"/>
  <c r="BP82" i="2"/>
  <c r="AK82" i="2"/>
  <c r="AM81" i="2"/>
  <c r="AL82" i="2"/>
  <c r="AI82" i="2"/>
  <c r="P82" i="2"/>
  <c r="R81" i="2"/>
  <c r="O82" i="2"/>
  <c r="Q81" i="2"/>
  <c r="M82" i="2"/>
  <c r="A84" i="2"/>
  <c r="C83" i="2"/>
  <c r="N83" i="2"/>
  <c r="AJ83" i="2"/>
  <c r="Y83" i="2"/>
  <c r="BF83" i="2"/>
  <c r="CB83" i="2"/>
  <c r="CX83" i="2"/>
  <c r="AU83" i="2"/>
  <c r="BQ83" i="2"/>
  <c r="CM83" i="2"/>
  <c r="CE81" i="2"/>
  <c r="F81" i="2"/>
  <c r="CQ81" i="2"/>
  <c r="BU80" i="2"/>
  <c r="AB80" i="2"/>
  <c r="B87" i="9"/>
  <c r="AI87" i="9"/>
  <c r="AW87" i="9"/>
  <c r="AY86" i="9"/>
  <c r="AT87" i="9"/>
  <c r="AV87" i="9"/>
  <c r="CX88" i="9"/>
  <c r="CB88" i="9"/>
  <c r="BF88" i="9"/>
  <c r="N88" i="9"/>
  <c r="CM88" i="9"/>
  <c r="AU88" i="9"/>
  <c r="BQ88" i="9"/>
  <c r="Y88" i="9"/>
  <c r="CY87" i="9"/>
  <c r="CZ87" i="9"/>
  <c r="DB86" i="9"/>
  <c r="CW87" i="9"/>
  <c r="CO87" i="9"/>
  <c r="CL87" i="9"/>
  <c r="CN87" i="9"/>
  <c r="CP86" i="9"/>
  <c r="BS87" i="9"/>
  <c r="BP87" i="9"/>
  <c r="BR87" i="9"/>
  <c r="BT86" i="9"/>
  <c r="CC87" i="9"/>
  <c r="CA87" i="9"/>
  <c r="CD87" i="9"/>
  <c r="O87" i="9"/>
  <c r="Q86" i="9"/>
  <c r="P87" i="9"/>
  <c r="R86" i="9"/>
  <c r="M87" i="9"/>
  <c r="AA87" i="9"/>
  <c r="Z87" i="9"/>
  <c r="AB86" i="9"/>
  <c r="X87" i="9"/>
  <c r="BG87" i="9"/>
  <c r="BH87" i="9"/>
  <c r="BE87" i="9"/>
  <c r="DB85" i="9"/>
  <c r="CP85" i="9"/>
  <c r="AC86" i="9"/>
  <c r="BU86" i="9"/>
  <c r="CQ86" i="9"/>
  <c r="CF86" i="9"/>
  <c r="CE85" i="9"/>
  <c r="AX85" i="9"/>
  <c r="AC85" i="9"/>
  <c r="BR83" i="2"/>
  <c r="BT82" i="2"/>
  <c r="BS83" i="2"/>
  <c r="BU82" i="2"/>
  <c r="BP83" i="2"/>
  <c r="CY83" i="2"/>
  <c r="CZ83" i="2"/>
  <c r="DB82" i="2"/>
  <c r="CW83" i="2"/>
  <c r="BH83" i="2"/>
  <c r="BG83" i="2"/>
  <c r="BE83" i="2"/>
  <c r="AK83" i="2"/>
  <c r="AM82" i="2"/>
  <c r="AL83" i="2"/>
  <c r="AN82" i="2"/>
  <c r="AI83" i="2"/>
  <c r="D83" i="2"/>
  <c r="E83" i="2"/>
  <c r="B83" i="2"/>
  <c r="DA82" i="2"/>
  <c r="AC81" i="2"/>
  <c r="AN81" i="2"/>
  <c r="CN83" i="2"/>
  <c r="CP82" i="2"/>
  <c r="CO83" i="2"/>
  <c r="CL83" i="2"/>
  <c r="AV83" i="2"/>
  <c r="AW83" i="2"/>
  <c r="AY82" i="2"/>
  <c r="AT83" i="2"/>
  <c r="CD83" i="2"/>
  <c r="CC83" i="2"/>
  <c r="CA83" i="2"/>
  <c r="Z83" i="2"/>
  <c r="AA83" i="2"/>
  <c r="AC82" i="2"/>
  <c r="X83" i="2"/>
  <c r="O83" i="2"/>
  <c r="Q82" i="2"/>
  <c r="P83" i="2"/>
  <c r="M83" i="2"/>
  <c r="A85" i="2"/>
  <c r="C84" i="2"/>
  <c r="N84" i="2"/>
  <c r="Y84" i="2"/>
  <c r="AU84" i="2"/>
  <c r="BQ84" i="2"/>
  <c r="AJ84" i="2"/>
  <c r="BF84" i="2"/>
  <c r="CB84" i="2"/>
  <c r="CM84" i="2"/>
  <c r="CX84" i="2"/>
  <c r="BJ82" i="2"/>
  <c r="DA81" i="2"/>
  <c r="BJ81" i="2"/>
  <c r="G81" i="2"/>
  <c r="F82" i="2"/>
  <c r="CF82" i="2"/>
  <c r="CE82" i="2"/>
  <c r="DB81" i="2"/>
  <c r="BI81" i="2"/>
  <c r="B88" i="9"/>
  <c r="AI88" i="9"/>
  <c r="CM89" i="9"/>
  <c r="BQ89" i="9"/>
  <c r="AU89" i="9"/>
  <c r="Y89" i="9"/>
  <c r="CX89" i="9"/>
  <c r="BF89" i="9"/>
  <c r="N89" i="9"/>
  <c r="CB89" i="9"/>
  <c r="M88" i="9"/>
  <c r="O88" i="9"/>
  <c r="P88" i="9"/>
  <c r="CW88" i="9"/>
  <c r="CZ88" i="9"/>
  <c r="CY88" i="9"/>
  <c r="BR88" i="9"/>
  <c r="BS88" i="9"/>
  <c r="BU87" i="9"/>
  <c r="BP88" i="9"/>
  <c r="CN88" i="9"/>
  <c r="CP87" i="9"/>
  <c r="CO88" i="9"/>
  <c r="CL88" i="9"/>
  <c r="CA88" i="9"/>
  <c r="CC88" i="9"/>
  <c r="CD88" i="9"/>
  <c r="Z88" i="9"/>
  <c r="AB87" i="9"/>
  <c r="AA88" i="9"/>
  <c r="AC87" i="9"/>
  <c r="X88" i="9"/>
  <c r="AV88" i="9"/>
  <c r="AW88" i="9"/>
  <c r="AY87" i="9"/>
  <c r="AT88" i="9"/>
  <c r="BE88" i="9"/>
  <c r="BG88" i="9"/>
  <c r="BH88" i="9"/>
  <c r="BJ87" i="9"/>
  <c r="BT87" i="9"/>
  <c r="DA87" i="9"/>
  <c r="DA86" i="9"/>
  <c r="CE87" i="9"/>
  <c r="CE86" i="9"/>
  <c r="BJ86" i="9"/>
  <c r="AX86" i="9"/>
  <c r="BI86" i="9"/>
  <c r="R87" i="9"/>
  <c r="CF87" i="9"/>
  <c r="CQ87" i="9"/>
  <c r="CY84" i="2"/>
  <c r="CW84" i="2"/>
  <c r="CZ84" i="2"/>
  <c r="CC84" i="2"/>
  <c r="CA84" i="2"/>
  <c r="CD84" i="2"/>
  <c r="AK84" i="2"/>
  <c r="AL84" i="2"/>
  <c r="AI84" i="2"/>
  <c r="AW84" i="2"/>
  <c r="AY83" i="2"/>
  <c r="AT84" i="2"/>
  <c r="AV84" i="2"/>
  <c r="P84" i="2"/>
  <c r="R83" i="2"/>
  <c r="O84" i="2"/>
  <c r="Q83" i="2"/>
  <c r="M84" i="2"/>
  <c r="A86" i="2"/>
  <c r="C85" i="2"/>
  <c r="AJ85" i="2"/>
  <c r="BF85" i="2"/>
  <c r="CB85" i="2"/>
  <c r="N85" i="2"/>
  <c r="Y85" i="2"/>
  <c r="AU85" i="2"/>
  <c r="BQ85" i="2"/>
  <c r="CX85" i="2"/>
  <c r="CM85" i="2"/>
  <c r="CE83" i="2"/>
  <c r="AX83" i="2"/>
  <c r="R82" i="2"/>
  <c r="BG84" i="2"/>
  <c r="BI83" i="2"/>
  <c r="AB82" i="2"/>
  <c r="BI82" i="2"/>
  <c r="CO84" i="2"/>
  <c r="CL84" i="2"/>
  <c r="CN84" i="2"/>
  <c r="BE84" i="2"/>
  <c r="BH84" i="2"/>
  <c r="BJ83" i="2"/>
  <c r="BS84" i="2"/>
  <c r="BP84" i="2"/>
  <c r="BR84" i="2"/>
  <c r="AA84" i="2"/>
  <c r="Z84" i="2"/>
  <c r="X84" i="2"/>
  <c r="D84" i="2"/>
  <c r="E84" i="2"/>
  <c r="G83" i="2"/>
  <c r="B84" i="2"/>
  <c r="AC83" i="2"/>
  <c r="CF83" i="2"/>
  <c r="CQ82" i="2"/>
  <c r="AX82" i="2"/>
  <c r="G82" i="2"/>
  <c r="AN83" i="2"/>
  <c r="DB83" i="2"/>
  <c r="CD89" i="9"/>
  <c r="CA89" i="9"/>
  <c r="CC89" i="9"/>
  <c r="CE88" i="9"/>
  <c r="BH89" i="9"/>
  <c r="BE89" i="9"/>
  <c r="BG89" i="9"/>
  <c r="AV89" i="9"/>
  <c r="AW89" i="9"/>
  <c r="AT89" i="9"/>
  <c r="P89" i="9"/>
  <c r="R88" i="9"/>
  <c r="M89" i="9"/>
  <c r="O89" i="9"/>
  <c r="Z89" i="9"/>
  <c r="AB88" i="9"/>
  <c r="X89" i="9"/>
  <c r="AA89" i="9"/>
  <c r="AC88" i="9"/>
  <c r="CM90" i="9"/>
  <c r="BQ90" i="9"/>
  <c r="AU90" i="9"/>
  <c r="Y90" i="9"/>
  <c r="CB90" i="9"/>
  <c r="CX90" i="9"/>
  <c r="N90" i="9"/>
  <c r="BF90" i="9"/>
  <c r="B89" i="9"/>
  <c r="CN89" i="9"/>
  <c r="CO89" i="9"/>
  <c r="CQ88" i="9"/>
  <c r="CL89" i="9"/>
  <c r="AI89" i="9"/>
  <c r="CZ89" i="9"/>
  <c r="CW89" i="9"/>
  <c r="CY89" i="9"/>
  <c r="BR89" i="9"/>
  <c r="BT88" i="9"/>
  <c r="BP89" i="9"/>
  <c r="BS89" i="9"/>
  <c r="AX88" i="9"/>
  <c r="DB88" i="9"/>
  <c r="DB87" i="9"/>
  <c r="AX87" i="9"/>
  <c r="BJ88" i="9"/>
  <c r="AY88" i="9"/>
  <c r="Q88" i="9"/>
  <c r="Q87" i="9"/>
  <c r="BI87" i="9"/>
  <c r="BU83" i="2"/>
  <c r="CQ83" i="2"/>
  <c r="CW85" i="2"/>
  <c r="CY85" i="2"/>
  <c r="CZ85" i="2"/>
  <c r="AV85" i="2"/>
  <c r="AX84" i="2"/>
  <c r="AW85" i="2"/>
  <c r="AY84" i="2"/>
  <c r="AT85" i="2"/>
  <c r="O85" i="2"/>
  <c r="P85" i="2"/>
  <c r="M85" i="2"/>
  <c r="BG85" i="2"/>
  <c r="BH85" i="2"/>
  <c r="BJ84" i="2"/>
  <c r="BE85" i="2"/>
  <c r="D85" i="2"/>
  <c r="E85" i="2"/>
  <c r="B85" i="2"/>
  <c r="R84" i="2"/>
  <c r="DB84" i="2"/>
  <c r="BT83" i="2"/>
  <c r="F83" i="2"/>
  <c r="CP83" i="2"/>
  <c r="BI84" i="2"/>
  <c r="DA83" i="2"/>
  <c r="AM83" i="2"/>
  <c r="AB83" i="2"/>
  <c r="CN85" i="2"/>
  <c r="CO85" i="2"/>
  <c r="CL85" i="2"/>
  <c r="BR85" i="2"/>
  <c r="BS85" i="2"/>
  <c r="BU84" i="2"/>
  <c r="BP85" i="2"/>
  <c r="Z85" i="2"/>
  <c r="AB84" i="2"/>
  <c r="AA85" i="2"/>
  <c r="X85" i="2"/>
  <c r="CC85" i="2"/>
  <c r="CD85" i="2"/>
  <c r="CF84" i="2"/>
  <c r="CA85" i="2"/>
  <c r="AK85" i="2"/>
  <c r="AL85" i="2"/>
  <c r="AI85" i="2"/>
  <c r="A87" i="2"/>
  <c r="C86" i="2"/>
  <c r="N86" i="2"/>
  <c r="Y86" i="2"/>
  <c r="AJ86" i="2"/>
  <c r="AU86" i="2"/>
  <c r="BQ86" i="2"/>
  <c r="CM86" i="2"/>
  <c r="BF86" i="2"/>
  <c r="CB86" i="2"/>
  <c r="CX86" i="2"/>
  <c r="Q84" i="2"/>
  <c r="AN84" i="2"/>
  <c r="CE84" i="2"/>
  <c r="O90" i="9"/>
  <c r="Q89" i="9"/>
  <c r="P90" i="9"/>
  <c r="R89" i="9"/>
  <c r="M90" i="9"/>
  <c r="CL90" i="9"/>
  <c r="CN90" i="9"/>
  <c r="CP89" i="9"/>
  <c r="CO90" i="9"/>
  <c r="CQ89" i="9"/>
  <c r="CC90" i="9"/>
  <c r="CE89" i="9"/>
  <c r="CD90" i="9"/>
  <c r="CA90" i="9"/>
  <c r="AI90" i="9"/>
  <c r="AT90" i="9"/>
  <c r="AV90" i="9"/>
  <c r="AX89" i="9"/>
  <c r="AW90" i="9"/>
  <c r="CF89" i="9"/>
  <c r="CY90" i="9"/>
  <c r="DA89" i="9"/>
  <c r="CF88" i="9"/>
  <c r="CP88" i="9"/>
  <c r="BI88" i="9"/>
  <c r="B90" i="9"/>
  <c r="BG90" i="9"/>
  <c r="BH90" i="9"/>
  <c r="BE90" i="9"/>
  <c r="BP90" i="9"/>
  <c r="BR90" i="9"/>
  <c r="BS90" i="9"/>
  <c r="CZ90" i="9"/>
  <c r="CW90" i="9"/>
  <c r="X90" i="9"/>
  <c r="Z90" i="9"/>
  <c r="AB89" i="9"/>
  <c r="AA90" i="9"/>
  <c r="CX91" i="9"/>
  <c r="CB91" i="9"/>
  <c r="BF91" i="9"/>
  <c r="N91" i="9"/>
  <c r="CM91" i="9"/>
  <c r="AU91" i="9"/>
  <c r="Y91" i="9"/>
  <c r="BQ91" i="9"/>
  <c r="BT89" i="9"/>
  <c r="DA88" i="9"/>
  <c r="BU88" i="9"/>
  <c r="AY89" i="9"/>
  <c r="CY86" i="2"/>
  <c r="DA85" i="2"/>
  <c r="CW86" i="2"/>
  <c r="CZ86" i="2"/>
  <c r="BG86" i="2"/>
  <c r="BE86" i="2"/>
  <c r="BH86" i="2"/>
  <c r="BS86" i="2"/>
  <c r="BR86" i="2"/>
  <c r="BP86" i="2"/>
  <c r="AK86" i="2"/>
  <c r="AL86" i="2"/>
  <c r="AI86" i="2"/>
  <c r="P86" i="2"/>
  <c r="R85" i="2"/>
  <c r="O86" i="2"/>
  <c r="M86" i="2"/>
  <c r="A88" i="2"/>
  <c r="C87" i="2"/>
  <c r="N87" i="2"/>
  <c r="AJ87" i="2"/>
  <c r="Y87" i="2"/>
  <c r="BF87" i="2"/>
  <c r="CB87" i="2"/>
  <c r="CX87" i="2"/>
  <c r="AU87" i="2"/>
  <c r="BQ87" i="2"/>
  <c r="CM87" i="2"/>
  <c r="AN85" i="2"/>
  <c r="BT85" i="2"/>
  <c r="AC84" i="2"/>
  <c r="BI85" i="2"/>
  <c r="CQ84" i="2"/>
  <c r="CC86" i="2"/>
  <c r="CA86" i="2"/>
  <c r="CD86" i="2"/>
  <c r="CF85" i="2"/>
  <c r="CO86" i="2"/>
  <c r="CL86" i="2"/>
  <c r="CN86" i="2"/>
  <c r="AW86" i="2"/>
  <c r="AY85" i="2"/>
  <c r="AV86" i="2"/>
  <c r="AT86" i="2"/>
  <c r="AA86" i="2"/>
  <c r="X86" i="2"/>
  <c r="Z86" i="2"/>
  <c r="AB85" i="2"/>
  <c r="D86" i="2"/>
  <c r="E86" i="2"/>
  <c r="B86" i="2"/>
  <c r="AM85" i="2"/>
  <c r="CP85" i="2"/>
  <c r="G84" i="2"/>
  <c r="DA84" i="2"/>
  <c r="AM84" i="2"/>
  <c r="F85" i="2"/>
  <c r="BJ85" i="2"/>
  <c r="Q85" i="2"/>
  <c r="CP84" i="2"/>
  <c r="BT84" i="2"/>
  <c r="F84" i="2"/>
  <c r="AI91" i="9"/>
  <c r="O91" i="9"/>
  <c r="Q90" i="9"/>
  <c r="M91" i="9"/>
  <c r="P91" i="9"/>
  <c r="R90" i="9"/>
  <c r="AA91" i="9"/>
  <c r="AC90" i="9"/>
  <c r="X91" i="9"/>
  <c r="Z91" i="9"/>
  <c r="AB90" i="9"/>
  <c r="CX92" i="9"/>
  <c r="CB92" i="9"/>
  <c r="BF92" i="9"/>
  <c r="N92" i="9"/>
  <c r="BQ92" i="9"/>
  <c r="Y92" i="9"/>
  <c r="AU92" i="9"/>
  <c r="CM92" i="9"/>
  <c r="CC91" i="9"/>
  <c r="CE90" i="9"/>
  <c r="CD91" i="9"/>
  <c r="CF90" i="9"/>
  <c r="CA91" i="9"/>
  <c r="BJ89" i="9"/>
  <c r="DB89" i="9"/>
  <c r="AW91" i="9"/>
  <c r="AY90" i="9"/>
  <c r="AT91" i="9"/>
  <c r="AV91" i="9"/>
  <c r="B91" i="9"/>
  <c r="CY91" i="9"/>
  <c r="DA90" i="9"/>
  <c r="CW91" i="9"/>
  <c r="CZ91" i="9"/>
  <c r="BS91" i="9"/>
  <c r="BU90" i="9"/>
  <c r="BP91" i="9"/>
  <c r="BR91" i="9"/>
  <c r="CO91" i="9"/>
  <c r="CQ90" i="9"/>
  <c r="CL91" i="9"/>
  <c r="CN91" i="9"/>
  <c r="BG91" i="9"/>
  <c r="BI90" i="9"/>
  <c r="BE91" i="9"/>
  <c r="BH91" i="9"/>
  <c r="BJ90" i="9"/>
  <c r="AC89" i="9"/>
  <c r="BI89" i="9"/>
  <c r="BU89" i="9"/>
  <c r="G85" i="2"/>
  <c r="CQ85" i="2"/>
  <c r="AC85" i="2"/>
  <c r="BR87" i="2"/>
  <c r="BS87" i="2"/>
  <c r="BU86" i="2"/>
  <c r="BP87" i="2"/>
  <c r="CY87" i="2"/>
  <c r="CZ87" i="2"/>
  <c r="CW87" i="2"/>
  <c r="BH87" i="2"/>
  <c r="BG87" i="2"/>
  <c r="BE87" i="2"/>
  <c r="AK87" i="2"/>
  <c r="AL87" i="2"/>
  <c r="AN86" i="2"/>
  <c r="AI87" i="2"/>
  <c r="D87" i="2"/>
  <c r="E87" i="2"/>
  <c r="B87" i="2"/>
  <c r="DB86" i="2"/>
  <c r="DA86" i="2"/>
  <c r="DB85" i="2"/>
  <c r="BU85" i="2"/>
  <c r="F86" i="2"/>
  <c r="AX85" i="2"/>
  <c r="CE85" i="2"/>
  <c r="CN87" i="2"/>
  <c r="CO87" i="2"/>
  <c r="CL87" i="2"/>
  <c r="AV87" i="2"/>
  <c r="AW87" i="2"/>
  <c r="AT87" i="2"/>
  <c r="CD87" i="2"/>
  <c r="CC87" i="2"/>
  <c r="CA87" i="2"/>
  <c r="Z87" i="2"/>
  <c r="AA87" i="2"/>
  <c r="X87" i="2"/>
  <c r="O87" i="2"/>
  <c r="Q86" i="2"/>
  <c r="P87" i="2"/>
  <c r="R86" i="2"/>
  <c r="M87" i="2"/>
  <c r="A89" i="2"/>
  <c r="C88" i="2"/>
  <c r="N88" i="2"/>
  <c r="Y88" i="2"/>
  <c r="AU88" i="2"/>
  <c r="BQ88" i="2"/>
  <c r="BF88" i="2"/>
  <c r="CB88" i="2"/>
  <c r="CM88" i="2"/>
  <c r="AJ88" i="2"/>
  <c r="CX88" i="2"/>
  <c r="BT86" i="2"/>
  <c r="BJ86" i="2"/>
  <c r="BI86" i="2"/>
  <c r="CN92" i="9"/>
  <c r="CP91" i="9"/>
  <c r="CO92" i="9"/>
  <c r="CQ91" i="9"/>
  <c r="CL92" i="9"/>
  <c r="CA92" i="9"/>
  <c r="CC92" i="9"/>
  <c r="CE91" i="9"/>
  <c r="CD92" i="9"/>
  <c r="BR92" i="9"/>
  <c r="BS92" i="9"/>
  <c r="BP92" i="9"/>
  <c r="Z92" i="9"/>
  <c r="AB91" i="9"/>
  <c r="AA92" i="9"/>
  <c r="AC91" i="9"/>
  <c r="X92" i="9"/>
  <c r="AI92" i="9"/>
  <c r="CM93" i="9"/>
  <c r="BQ93" i="9"/>
  <c r="AU93" i="9"/>
  <c r="Y93" i="9"/>
  <c r="CB93" i="9"/>
  <c r="CX93" i="9"/>
  <c r="N93" i="9"/>
  <c r="BF93" i="9"/>
  <c r="B92" i="9"/>
  <c r="BE92" i="9"/>
  <c r="BG92" i="9"/>
  <c r="BI91" i="9"/>
  <c r="BH92" i="9"/>
  <c r="BJ91" i="9"/>
  <c r="AV92" i="9"/>
  <c r="AW92" i="9"/>
  <c r="AT92" i="9"/>
  <c r="M92" i="9"/>
  <c r="O92" i="9"/>
  <c r="Q91" i="9"/>
  <c r="P92" i="9"/>
  <c r="CW92" i="9"/>
  <c r="CY92" i="9"/>
  <c r="CZ92" i="9"/>
  <c r="DB91" i="9"/>
  <c r="CP90" i="9"/>
  <c r="BT90" i="9"/>
  <c r="BU91" i="9"/>
  <c r="AX90" i="9"/>
  <c r="DB90" i="9"/>
  <c r="AK88" i="2"/>
  <c r="AM87" i="2"/>
  <c r="AL88" i="2"/>
  <c r="AI88" i="2"/>
  <c r="CC88" i="2"/>
  <c r="CA88" i="2"/>
  <c r="CD88" i="2"/>
  <c r="CF87" i="2"/>
  <c r="BS88" i="2"/>
  <c r="BP88" i="2"/>
  <c r="BR88" i="2"/>
  <c r="BT87" i="2"/>
  <c r="AA88" i="2"/>
  <c r="Z88" i="2"/>
  <c r="X88" i="2"/>
  <c r="D88" i="2"/>
  <c r="F87" i="2"/>
  <c r="E88" i="2"/>
  <c r="B88" i="2"/>
  <c r="CF86" i="2"/>
  <c r="BU87" i="2"/>
  <c r="CP86" i="2"/>
  <c r="AC86" i="2"/>
  <c r="G86" i="2"/>
  <c r="AM86" i="2"/>
  <c r="CY88" i="2"/>
  <c r="CW88" i="2"/>
  <c r="CZ88" i="2"/>
  <c r="CO88" i="2"/>
  <c r="CQ87" i="2"/>
  <c r="CL88" i="2"/>
  <c r="CN88" i="2"/>
  <c r="CP87" i="2"/>
  <c r="BG88" i="2"/>
  <c r="BE88" i="2"/>
  <c r="BH88" i="2"/>
  <c r="BJ87" i="2"/>
  <c r="AW88" i="2"/>
  <c r="AT88" i="2"/>
  <c r="AV88" i="2"/>
  <c r="AX87" i="2"/>
  <c r="P88" i="2"/>
  <c r="R87" i="2"/>
  <c r="O88" i="2"/>
  <c r="Q87" i="2"/>
  <c r="M88" i="2"/>
  <c r="A90" i="2"/>
  <c r="AJ89" i="2"/>
  <c r="C89" i="2"/>
  <c r="N89" i="2"/>
  <c r="BF89" i="2"/>
  <c r="CB89" i="2"/>
  <c r="AU89" i="2"/>
  <c r="BQ89" i="2"/>
  <c r="CX89" i="2"/>
  <c r="Y89" i="2"/>
  <c r="CM89" i="2"/>
  <c r="AB87" i="2"/>
  <c r="CE87" i="2"/>
  <c r="CE86" i="2"/>
  <c r="AY86" i="2"/>
  <c r="CQ86" i="2"/>
  <c r="AX86" i="2"/>
  <c r="AB86" i="2"/>
  <c r="AI93" i="9"/>
  <c r="Z93" i="9"/>
  <c r="AA93" i="9"/>
  <c r="AC92" i="9"/>
  <c r="X93" i="9"/>
  <c r="P93" i="9"/>
  <c r="M93" i="9"/>
  <c r="O93" i="9"/>
  <c r="Q92" i="9"/>
  <c r="B93" i="9"/>
  <c r="CN93" i="9"/>
  <c r="CP92" i="9"/>
  <c r="CL93" i="9"/>
  <c r="CO93" i="9"/>
  <c r="CQ92" i="9"/>
  <c r="AY91" i="9"/>
  <c r="CF91" i="9"/>
  <c r="DA91" i="9"/>
  <c r="BT91" i="9"/>
  <c r="CM94" i="9"/>
  <c r="BQ94" i="9"/>
  <c r="AU94" i="9"/>
  <c r="Y94" i="9"/>
  <c r="CX94" i="9"/>
  <c r="BF94" i="9"/>
  <c r="N94" i="9"/>
  <c r="CB94" i="9"/>
  <c r="AV93" i="9"/>
  <c r="AT93" i="9"/>
  <c r="AW93" i="9"/>
  <c r="AY92" i="9"/>
  <c r="CZ93" i="9"/>
  <c r="CW93" i="9"/>
  <c r="CY93" i="9"/>
  <c r="BH93" i="9"/>
  <c r="BJ92" i="9"/>
  <c r="BE93" i="9"/>
  <c r="BG93" i="9"/>
  <c r="BI92" i="9"/>
  <c r="CD93" i="9"/>
  <c r="CF92" i="9"/>
  <c r="CA93" i="9"/>
  <c r="CC93" i="9"/>
  <c r="BR93" i="9"/>
  <c r="BS93" i="9"/>
  <c r="BU92" i="9"/>
  <c r="BP93" i="9"/>
  <c r="AB92" i="9"/>
  <c r="R91" i="9"/>
  <c r="AX91" i="9"/>
  <c r="Z89" i="2"/>
  <c r="AB88" i="2"/>
  <c r="AA89" i="2"/>
  <c r="X89" i="2"/>
  <c r="BR89" i="2"/>
  <c r="BS89" i="2"/>
  <c r="BP89" i="2"/>
  <c r="CC89" i="2"/>
  <c r="CD89" i="2"/>
  <c r="CA89" i="2"/>
  <c r="O89" i="2"/>
  <c r="P89" i="2"/>
  <c r="R88" i="2"/>
  <c r="M89" i="2"/>
  <c r="AK89" i="2"/>
  <c r="AM88" i="2"/>
  <c r="AL89" i="2"/>
  <c r="AN88" i="2"/>
  <c r="AI89" i="2"/>
  <c r="DA87" i="2"/>
  <c r="CF88" i="2"/>
  <c r="CE88" i="2"/>
  <c r="DB87" i="2"/>
  <c r="AN87" i="2"/>
  <c r="CN89" i="2"/>
  <c r="CO89" i="2"/>
  <c r="CL89" i="2"/>
  <c r="CW89" i="2"/>
  <c r="CY89" i="2"/>
  <c r="CZ89" i="2"/>
  <c r="AV89" i="2"/>
  <c r="AW89" i="2"/>
  <c r="AT89" i="2"/>
  <c r="BG89" i="2"/>
  <c r="BI88" i="2"/>
  <c r="BH89" i="2"/>
  <c r="BE89" i="2"/>
  <c r="D89" i="2"/>
  <c r="F88" i="2"/>
  <c r="E89" i="2"/>
  <c r="G88" i="2"/>
  <c r="B89" i="2"/>
  <c r="A91" i="2"/>
  <c r="C90" i="2"/>
  <c r="N90" i="2"/>
  <c r="Y90" i="2"/>
  <c r="AJ90" i="2"/>
  <c r="AU90" i="2"/>
  <c r="BQ90" i="2"/>
  <c r="CM90" i="2"/>
  <c r="BF90" i="2"/>
  <c r="CB90" i="2"/>
  <c r="CX90" i="2"/>
  <c r="Q88" i="2"/>
  <c r="AY88" i="2"/>
  <c r="CQ88" i="2"/>
  <c r="BI87" i="2"/>
  <c r="G87" i="2"/>
  <c r="AY87" i="2"/>
  <c r="AC87" i="2"/>
  <c r="BT88" i="2"/>
  <c r="BU88" i="2"/>
  <c r="CC94" i="9"/>
  <c r="CE93" i="9"/>
  <c r="CD94" i="9"/>
  <c r="CF93" i="9"/>
  <c r="CA94" i="9"/>
  <c r="BP94" i="9"/>
  <c r="BS94" i="9"/>
  <c r="BU93" i="9"/>
  <c r="BR94" i="9"/>
  <c r="BT93" i="9"/>
  <c r="AT94" i="9"/>
  <c r="AV94" i="9"/>
  <c r="AW94" i="9"/>
  <c r="AY93" i="9"/>
  <c r="O94" i="9"/>
  <c r="Q93" i="9"/>
  <c r="P94" i="9"/>
  <c r="M94" i="9"/>
  <c r="X94" i="9"/>
  <c r="Z94" i="9"/>
  <c r="AB93" i="9"/>
  <c r="AA94" i="9"/>
  <c r="CX95" i="9"/>
  <c r="CB95" i="9"/>
  <c r="BF95" i="9"/>
  <c r="N95" i="9"/>
  <c r="BQ95" i="9"/>
  <c r="Y95" i="9"/>
  <c r="CM95" i="9"/>
  <c r="AU95" i="9"/>
  <c r="AX93" i="9"/>
  <c r="R92" i="9"/>
  <c r="DA92" i="9"/>
  <c r="CY94" i="9"/>
  <c r="CZ94" i="9"/>
  <c r="CW94" i="9"/>
  <c r="BG94" i="9"/>
  <c r="BH94" i="9"/>
  <c r="BJ93" i="9"/>
  <c r="BE94" i="9"/>
  <c r="AI94" i="9"/>
  <c r="B94" i="9"/>
  <c r="CL94" i="9"/>
  <c r="CN94" i="9"/>
  <c r="CO94" i="9"/>
  <c r="CE92" i="9"/>
  <c r="DB93" i="9"/>
  <c r="DB92" i="9"/>
  <c r="AX92" i="9"/>
  <c r="BT92" i="9"/>
  <c r="AC93" i="9"/>
  <c r="CC90" i="2"/>
  <c r="CE89" i="2"/>
  <c r="CA90" i="2"/>
  <c r="CD90" i="2"/>
  <c r="CO90" i="2"/>
  <c r="CL90" i="2"/>
  <c r="CN90" i="2"/>
  <c r="AW90" i="2"/>
  <c r="AV90" i="2"/>
  <c r="AT90" i="2"/>
  <c r="AA90" i="2"/>
  <c r="Z90" i="2"/>
  <c r="AB89" i="2"/>
  <c r="X90" i="2"/>
  <c r="D90" i="2"/>
  <c r="F89" i="2"/>
  <c r="E90" i="2"/>
  <c r="B90" i="2"/>
  <c r="AX89" i="2"/>
  <c r="CP89" i="2"/>
  <c r="DA88" i="2"/>
  <c r="CF89" i="2"/>
  <c r="CP88" i="2"/>
  <c r="AX88" i="2"/>
  <c r="CY90" i="2"/>
  <c r="CW90" i="2"/>
  <c r="CZ90" i="2"/>
  <c r="BG90" i="2"/>
  <c r="BE90" i="2"/>
  <c r="BH90" i="2"/>
  <c r="BS90" i="2"/>
  <c r="BR90" i="2"/>
  <c r="BT89" i="2"/>
  <c r="BP90" i="2"/>
  <c r="AK90" i="2"/>
  <c r="AL90" i="2"/>
  <c r="AI90" i="2"/>
  <c r="P90" i="2"/>
  <c r="M90" i="2"/>
  <c r="O90" i="2"/>
  <c r="A92" i="2"/>
  <c r="C91" i="2"/>
  <c r="N91" i="2"/>
  <c r="AJ91" i="2"/>
  <c r="Y91" i="2"/>
  <c r="BF91" i="2"/>
  <c r="CB91" i="2"/>
  <c r="CX91" i="2"/>
  <c r="AU91" i="2"/>
  <c r="BQ91" i="2"/>
  <c r="CM91" i="2"/>
  <c r="G89" i="2"/>
  <c r="BI89" i="2"/>
  <c r="AY89" i="2"/>
  <c r="CQ89" i="2"/>
  <c r="AC88" i="2"/>
  <c r="DB88" i="2"/>
  <c r="BJ88" i="2"/>
  <c r="AM89" i="2"/>
  <c r="R89" i="2"/>
  <c r="BU89" i="2"/>
  <c r="AA95" i="9"/>
  <c r="X95" i="9"/>
  <c r="Z95" i="9"/>
  <c r="CO95" i="9"/>
  <c r="CL95" i="9"/>
  <c r="CN95" i="9"/>
  <c r="CP94" i="9"/>
  <c r="CY95" i="9"/>
  <c r="DA94" i="9"/>
  <c r="CZ95" i="9"/>
  <c r="DB94" i="9"/>
  <c r="CW95" i="9"/>
  <c r="B95" i="9"/>
  <c r="CX96" i="9"/>
  <c r="CB96" i="9"/>
  <c r="BF96" i="9"/>
  <c r="N96" i="9"/>
  <c r="CM96" i="9"/>
  <c r="AU96" i="9"/>
  <c r="BQ96" i="9"/>
  <c r="Y96" i="9"/>
  <c r="CC95" i="9"/>
  <c r="CE94" i="9"/>
  <c r="CA95" i="9"/>
  <c r="CD95" i="9"/>
  <c r="CQ94" i="9"/>
  <c r="DA93" i="9"/>
  <c r="AI95" i="9"/>
  <c r="O95" i="9"/>
  <c r="Q94" i="9"/>
  <c r="P95" i="9"/>
  <c r="R94" i="9"/>
  <c r="M95" i="9"/>
  <c r="AW95" i="9"/>
  <c r="AY94" i="9"/>
  <c r="AT95" i="9"/>
  <c r="AV95" i="9"/>
  <c r="AX94" i="9"/>
  <c r="BS95" i="9"/>
  <c r="BU94" i="9"/>
  <c r="BP95" i="9"/>
  <c r="BR95" i="9"/>
  <c r="BT94" i="9"/>
  <c r="BG95" i="9"/>
  <c r="BH95" i="9"/>
  <c r="BJ94" i="9"/>
  <c r="BE95" i="9"/>
  <c r="R93" i="9"/>
  <c r="CP93" i="9"/>
  <c r="BI93" i="9"/>
  <c r="CQ93" i="9"/>
  <c r="AB94" i="9"/>
  <c r="BR91" i="2"/>
  <c r="BT90" i="2"/>
  <c r="BS91" i="2"/>
  <c r="BP91" i="2"/>
  <c r="CY91" i="2"/>
  <c r="CZ91" i="2"/>
  <c r="CW91" i="2"/>
  <c r="BH91" i="2"/>
  <c r="BG91" i="2"/>
  <c r="BE91" i="2"/>
  <c r="AK91" i="2"/>
  <c r="AL91" i="2"/>
  <c r="AI91" i="2"/>
  <c r="D91" i="2"/>
  <c r="F90" i="2"/>
  <c r="E91" i="2"/>
  <c r="B91" i="2"/>
  <c r="BU90" i="2"/>
  <c r="DA90" i="2"/>
  <c r="Q89" i="2"/>
  <c r="G90" i="2"/>
  <c r="DB89" i="2"/>
  <c r="CN91" i="2"/>
  <c r="CO91" i="2"/>
  <c r="CL91" i="2"/>
  <c r="AV91" i="2"/>
  <c r="AW91" i="2"/>
  <c r="AY90" i="2"/>
  <c r="AT91" i="2"/>
  <c r="CD91" i="2"/>
  <c r="CC91" i="2"/>
  <c r="CA91" i="2"/>
  <c r="Z91" i="2"/>
  <c r="AA91" i="2"/>
  <c r="X91" i="2"/>
  <c r="O91" i="2"/>
  <c r="P91" i="2"/>
  <c r="M91" i="2"/>
  <c r="A93" i="2"/>
  <c r="C92" i="2"/>
  <c r="N92" i="2"/>
  <c r="Y92" i="2"/>
  <c r="AU92" i="2"/>
  <c r="BQ92" i="2"/>
  <c r="AJ92" i="2"/>
  <c r="BF92" i="2"/>
  <c r="CB92" i="2"/>
  <c r="CM92" i="2"/>
  <c r="CX92" i="2"/>
  <c r="AM90" i="2"/>
  <c r="BI90" i="2"/>
  <c r="AC89" i="2"/>
  <c r="AN89" i="2"/>
  <c r="DA89" i="2"/>
  <c r="BJ89" i="2"/>
  <c r="CF90" i="2"/>
  <c r="CE90" i="2"/>
  <c r="CN96" i="9"/>
  <c r="CP95" i="9"/>
  <c r="CO96" i="9"/>
  <c r="CL96" i="9"/>
  <c r="Z96" i="9"/>
  <c r="AA96" i="9"/>
  <c r="AC95" i="9"/>
  <c r="X96" i="9"/>
  <c r="BE96" i="9"/>
  <c r="BG96" i="9"/>
  <c r="BH96" i="9"/>
  <c r="BJ95" i="9"/>
  <c r="B96" i="9"/>
  <c r="AI96" i="9"/>
  <c r="BI95" i="9"/>
  <c r="CQ95" i="9"/>
  <c r="BI94" i="9"/>
  <c r="CM97" i="9"/>
  <c r="BQ97" i="9"/>
  <c r="AU97" i="9"/>
  <c r="Y97" i="9"/>
  <c r="CX97" i="9"/>
  <c r="BF97" i="9"/>
  <c r="N97" i="9"/>
  <c r="CB97" i="9"/>
  <c r="CA96" i="9"/>
  <c r="CC96" i="9"/>
  <c r="CE95" i="9"/>
  <c r="CD96" i="9"/>
  <c r="AV96" i="9"/>
  <c r="AW96" i="9"/>
  <c r="AY95" i="9"/>
  <c r="AT96" i="9"/>
  <c r="BR96" i="9"/>
  <c r="BS96" i="9"/>
  <c r="BU95" i="9"/>
  <c r="BP96" i="9"/>
  <c r="M96" i="9"/>
  <c r="O96" i="9"/>
  <c r="P96" i="9"/>
  <c r="R95" i="9"/>
  <c r="CW96" i="9"/>
  <c r="CY96" i="9"/>
  <c r="CZ96" i="9"/>
  <c r="AX95" i="9"/>
  <c r="CF95" i="9"/>
  <c r="CF94" i="9"/>
  <c r="AC94" i="9"/>
  <c r="AB95" i="9"/>
  <c r="CY92" i="2"/>
  <c r="DA91" i="2"/>
  <c r="CW92" i="2"/>
  <c r="CZ92" i="2"/>
  <c r="CC92" i="2"/>
  <c r="CA92" i="2"/>
  <c r="CD92" i="2"/>
  <c r="AK92" i="2"/>
  <c r="AL92" i="2"/>
  <c r="AI92" i="2"/>
  <c r="AW92" i="2"/>
  <c r="AT92" i="2"/>
  <c r="AV92" i="2"/>
  <c r="P92" i="2"/>
  <c r="R91" i="2"/>
  <c r="O92" i="2"/>
  <c r="Q91" i="2"/>
  <c r="M92" i="2"/>
  <c r="A94" i="2"/>
  <c r="C93" i="2"/>
  <c r="AJ93" i="2"/>
  <c r="BF93" i="2"/>
  <c r="CB93" i="2"/>
  <c r="N93" i="2"/>
  <c r="Y93" i="2"/>
  <c r="AU93" i="2"/>
  <c r="BQ93" i="2"/>
  <c r="CX93" i="2"/>
  <c r="CM93" i="2"/>
  <c r="CE91" i="2"/>
  <c r="AX91" i="2"/>
  <c r="CQ90" i="2"/>
  <c r="AX90" i="2"/>
  <c r="R90" i="2"/>
  <c r="AN91" i="2"/>
  <c r="DB91" i="2"/>
  <c r="AB90" i="2"/>
  <c r="BJ90" i="2"/>
  <c r="CO92" i="2"/>
  <c r="CL92" i="2"/>
  <c r="CN92" i="2"/>
  <c r="BG92" i="2"/>
  <c r="BE92" i="2"/>
  <c r="BH92" i="2"/>
  <c r="BS92" i="2"/>
  <c r="BP92" i="2"/>
  <c r="BR92" i="2"/>
  <c r="AA92" i="2"/>
  <c r="AC91" i="2"/>
  <c r="Z92" i="2"/>
  <c r="X92" i="2"/>
  <c r="D92" i="2"/>
  <c r="E92" i="2"/>
  <c r="G91" i="2"/>
  <c r="B92" i="2"/>
  <c r="CF91" i="2"/>
  <c r="AY91" i="2"/>
  <c r="CP90" i="2"/>
  <c r="AC90" i="2"/>
  <c r="DB90" i="2"/>
  <c r="AN90" i="2"/>
  <c r="Q90" i="2"/>
  <c r="AM91" i="2"/>
  <c r="BI91" i="2"/>
  <c r="BH97" i="9"/>
  <c r="BJ96" i="9"/>
  <c r="BE97" i="9"/>
  <c r="BG97" i="9"/>
  <c r="P97" i="9"/>
  <c r="M97" i="9"/>
  <c r="O97" i="9"/>
  <c r="CD97" i="9"/>
  <c r="CF96" i="9"/>
  <c r="CA97" i="9"/>
  <c r="CC97" i="9"/>
  <c r="CE96" i="9"/>
  <c r="CZ97" i="9"/>
  <c r="DB96" i="9"/>
  <c r="CW97" i="9"/>
  <c r="CY97" i="9"/>
  <c r="BR97" i="9"/>
  <c r="BP97" i="9"/>
  <c r="BS97" i="9"/>
  <c r="BU96" i="9"/>
  <c r="DA96" i="9"/>
  <c r="DB95" i="9"/>
  <c r="BT95" i="9"/>
  <c r="AI97" i="9"/>
  <c r="AV97" i="9"/>
  <c r="AX96" i="9"/>
  <c r="AW97" i="9"/>
  <c r="AT97" i="9"/>
  <c r="Z97" i="9"/>
  <c r="AB96" i="9"/>
  <c r="X97" i="9"/>
  <c r="AA97" i="9"/>
  <c r="CM98" i="9"/>
  <c r="BQ98" i="9"/>
  <c r="AU98" i="9"/>
  <c r="Y98" i="9"/>
  <c r="CB98" i="9"/>
  <c r="CX98" i="9"/>
  <c r="BF98" i="9"/>
  <c r="N98" i="9"/>
  <c r="B97" i="9"/>
  <c r="CN97" i="9"/>
  <c r="CO97" i="9"/>
  <c r="CQ96" i="9"/>
  <c r="CL97" i="9"/>
  <c r="DA95" i="9"/>
  <c r="AY96" i="9"/>
  <c r="R96" i="9"/>
  <c r="Q95" i="9"/>
  <c r="BR93" i="2"/>
  <c r="BT92" i="2"/>
  <c r="CQ91" i="2"/>
  <c r="CW93" i="2"/>
  <c r="CY93" i="2"/>
  <c r="CZ93" i="2"/>
  <c r="AV93" i="2"/>
  <c r="AW93" i="2"/>
  <c r="AY92" i="2"/>
  <c r="AT93" i="2"/>
  <c r="O93" i="2"/>
  <c r="Q92" i="2"/>
  <c r="P93" i="2"/>
  <c r="M93" i="2"/>
  <c r="BG93" i="2"/>
  <c r="BH93" i="2"/>
  <c r="BE93" i="2"/>
  <c r="D93" i="2"/>
  <c r="E93" i="2"/>
  <c r="G92" i="2"/>
  <c r="B93" i="2"/>
  <c r="R92" i="2"/>
  <c r="DA92" i="2"/>
  <c r="BU91" i="2"/>
  <c r="CP91" i="2"/>
  <c r="BI92" i="2"/>
  <c r="BT91" i="2"/>
  <c r="BJ91" i="2"/>
  <c r="F91" i="2"/>
  <c r="AB91" i="2"/>
  <c r="CN93" i="2"/>
  <c r="CO93" i="2"/>
  <c r="CL93" i="2"/>
  <c r="BS93" i="2"/>
  <c r="BP93" i="2"/>
  <c r="Z93" i="2"/>
  <c r="AA93" i="2"/>
  <c r="AC92" i="2"/>
  <c r="X93" i="2"/>
  <c r="CC93" i="2"/>
  <c r="CD93" i="2"/>
  <c r="CF92" i="2"/>
  <c r="CA93" i="2"/>
  <c r="AK93" i="2"/>
  <c r="AL93" i="2"/>
  <c r="AI93" i="2"/>
  <c r="A95" i="2"/>
  <c r="C94" i="2"/>
  <c r="N94" i="2"/>
  <c r="Y94" i="2"/>
  <c r="AJ94" i="2"/>
  <c r="AU94" i="2"/>
  <c r="BQ94" i="2"/>
  <c r="CM94" i="2"/>
  <c r="BF94" i="2"/>
  <c r="CB94" i="2"/>
  <c r="CX94" i="2"/>
  <c r="AX92" i="2"/>
  <c r="AN92" i="2"/>
  <c r="CE92" i="2"/>
  <c r="BG98" i="9"/>
  <c r="BI97" i="9"/>
  <c r="BH98" i="9"/>
  <c r="BE98" i="9"/>
  <c r="CL98" i="9"/>
  <c r="CN98" i="9"/>
  <c r="CP97" i="9"/>
  <c r="CO98" i="9"/>
  <c r="CQ97" i="9"/>
  <c r="CC98" i="9"/>
  <c r="CD98" i="9"/>
  <c r="CA98" i="9"/>
  <c r="AI98" i="9"/>
  <c r="AT98" i="9"/>
  <c r="AV98" i="9"/>
  <c r="AW98" i="9"/>
  <c r="CF97" i="9"/>
  <c r="B98" i="9"/>
  <c r="O98" i="9"/>
  <c r="P98" i="9"/>
  <c r="M98" i="9"/>
  <c r="BP98" i="9"/>
  <c r="BR98" i="9"/>
  <c r="BT97" i="9"/>
  <c r="BS98" i="9"/>
  <c r="CY98" i="9"/>
  <c r="DA97" i="9"/>
  <c r="CZ98" i="9"/>
  <c r="DB97" i="9"/>
  <c r="CW98" i="9"/>
  <c r="X98" i="9"/>
  <c r="Z98" i="9"/>
  <c r="AA98" i="9"/>
  <c r="CX99" i="9"/>
  <c r="CB99" i="9"/>
  <c r="BF99" i="9"/>
  <c r="N99" i="9"/>
  <c r="CM99" i="9"/>
  <c r="AU99" i="9"/>
  <c r="BQ99" i="9"/>
  <c r="Y99" i="9"/>
  <c r="AC97" i="9"/>
  <c r="AC96" i="9"/>
  <c r="BT96" i="9"/>
  <c r="BI96" i="9"/>
  <c r="Q96" i="9"/>
  <c r="CP96" i="9"/>
  <c r="CC94" i="2"/>
  <c r="CE93" i="2"/>
  <c r="CA94" i="2"/>
  <c r="CD94" i="2"/>
  <c r="CF93" i="2"/>
  <c r="CO94" i="2"/>
  <c r="CL94" i="2"/>
  <c r="CN94" i="2"/>
  <c r="AW94" i="2"/>
  <c r="AY93" i="2"/>
  <c r="AV94" i="2"/>
  <c r="AT94" i="2"/>
  <c r="AA94" i="2"/>
  <c r="X94" i="2"/>
  <c r="Z94" i="2"/>
  <c r="AB93" i="2"/>
  <c r="D94" i="2"/>
  <c r="E94" i="2"/>
  <c r="B94" i="2"/>
  <c r="CP93" i="2"/>
  <c r="AM92" i="2"/>
  <c r="F93" i="2"/>
  <c r="CP92" i="2"/>
  <c r="F92" i="2"/>
  <c r="CY94" i="2"/>
  <c r="CW94" i="2"/>
  <c r="CZ94" i="2"/>
  <c r="BG94" i="2"/>
  <c r="BE94" i="2"/>
  <c r="BH94" i="2"/>
  <c r="BJ93" i="2"/>
  <c r="BS94" i="2"/>
  <c r="BR94" i="2"/>
  <c r="BP94" i="2"/>
  <c r="AK94" i="2"/>
  <c r="AM93" i="2"/>
  <c r="AL94" i="2"/>
  <c r="AI94" i="2"/>
  <c r="P94" i="2"/>
  <c r="O94" i="2"/>
  <c r="M94" i="2"/>
  <c r="A96" i="2"/>
  <c r="C95" i="2"/>
  <c r="N95" i="2"/>
  <c r="AJ95" i="2"/>
  <c r="Y95" i="2"/>
  <c r="BF95" i="2"/>
  <c r="CB95" i="2"/>
  <c r="CX95" i="2"/>
  <c r="AU95" i="2"/>
  <c r="BQ95" i="2"/>
  <c r="CM95" i="2"/>
  <c r="AN93" i="2"/>
  <c r="AC93" i="2"/>
  <c r="BT93" i="2"/>
  <c r="CQ93" i="2"/>
  <c r="BJ92" i="2"/>
  <c r="DB92" i="2"/>
  <c r="BI93" i="2"/>
  <c r="AX93" i="2"/>
  <c r="CQ92" i="2"/>
  <c r="BU92" i="2"/>
  <c r="AB92" i="2"/>
  <c r="CC99" i="9"/>
  <c r="CE98" i="9"/>
  <c r="CD99" i="9"/>
  <c r="CF98" i="9"/>
  <c r="CA99" i="9"/>
  <c r="CO99" i="9"/>
  <c r="CL99" i="9"/>
  <c r="CN99" i="9"/>
  <c r="CP98" i="9"/>
  <c r="AW99" i="9"/>
  <c r="AT99" i="9"/>
  <c r="AV99" i="9"/>
  <c r="AI99" i="9"/>
  <c r="R97" i="9"/>
  <c r="AY98" i="9"/>
  <c r="CE97" i="9"/>
  <c r="AB97" i="9"/>
  <c r="CQ98" i="9"/>
  <c r="BS99" i="9"/>
  <c r="BU98" i="9"/>
  <c r="BP99" i="9"/>
  <c r="BR99" i="9"/>
  <c r="CX100" i="9"/>
  <c r="CB100" i="9"/>
  <c r="BF100" i="9"/>
  <c r="N100" i="9"/>
  <c r="BQ100" i="9"/>
  <c r="Y100" i="9"/>
  <c r="CM100" i="9"/>
  <c r="AU100" i="9"/>
  <c r="AA99" i="9"/>
  <c r="AC98" i="9"/>
  <c r="X99" i="9"/>
  <c r="Z99" i="9"/>
  <c r="BG99" i="9"/>
  <c r="BE99" i="9"/>
  <c r="BH99" i="9"/>
  <c r="B99" i="9"/>
  <c r="O99" i="9"/>
  <c r="Q98" i="9"/>
  <c r="M99" i="9"/>
  <c r="P99" i="9"/>
  <c r="CY99" i="9"/>
  <c r="CW99" i="9"/>
  <c r="CZ99" i="9"/>
  <c r="DB98" i="9"/>
  <c r="AX97" i="9"/>
  <c r="DA98" i="9"/>
  <c r="BU97" i="9"/>
  <c r="BT98" i="9"/>
  <c r="BJ97" i="9"/>
  <c r="Q97" i="9"/>
  <c r="AY97" i="9"/>
  <c r="BR95" i="2"/>
  <c r="BS95" i="2"/>
  <c r="BU94" i="2"/>
  <c r="BP95" i="2"/>
  <c r="CY95" i="2"/>
  <c r="CZ95" i="2"/>
  <c r="DB94" i="2"/>
  <c r="CW95" i="2"/>
  <c r="BH95" i="2"/>
  <c r="BG95" i="2"/>
  <c r="BE95" i="2"/>
  <c r="AK95" i="2"/>
  <c r="AM94" i="2"/>
  <c r="AL95" i="2"/>
  <c r="AN94" i="2"/>
  <c r="AI95" i="2"/>
  <c r="D95" i="2"/>
  <c r="F94" i="2"/>
  <c r="E95" i="2"/>
  <c r="G94" i="2"/>
  <c r="B95" i="2"/>
  <c r="DA94" i="2"/>
  <c r="AA95" i="2"/>
  <c r="AC94" i="2"/>
  <c r="DA93" i="2"/>
  <c r="R93" i="2"/>
  <c r="G93" i="2"/>
  <c r="CN95" i="2"/>
  <c r="CP94" i="2"/>
  <c r="CO95" i="2"/>
  <c r="CL95" i="2"/>
  <c r="AV95" i="2"/>
  <c r="AW95" i="2"/>
  <c r="AY94" i="2"/>
  <c r="AT95" i="2"/>
  <c r="CD95" i="2"/>
  <c r="CC95" i="2"/>
  <c r="CA95" i="2"/>
  <c r="Z95" i="2"/>
  <c r="X95" i="2"/>
  <c r="O95" i="2"/>
  <c r="Q94" i="2"/>
  <c r="P95" i="2"/>
  <c r="M95" i="2"/>
  <c r="A97" i="2"/>
  <c r="C96" i="2"/>
  <c r="N96" i="2"/>
  <c r="Y96" i="2"/>
  <c r="AU96" i="2"/>
  <c r="BQ96" i="2"/>
  <c r="BF96" i="2"/>
  <c r="CB96" i="2"/>
  <c r="CM96" i="2"/>
  <c r="AJ96" i="2"/>
  <c r="CX96" i="2"/>
  <c r="BJ94" i="2"/>
  <c r="BI94" i="2"/>
  <c r="DB93" i="2"/>
  <c r="Q93" i="2"/>
  <c r="BU93" i="2"/>
  <c r="CF94" i="2"/>
  <c r="BR100" i="9"/>
  <c r="BT99" i="9"/>
  <c r="BS100" i="9"/>
  <c r="BU99" i="9"/>
  <c r="BP100" i="9"/>
  <c r="Z100" i="9"/>
  <c r="AA100" i="9"/>
  <c r="AC99" i="9"/>
  <c r="X100" i="9"/>
  <c r="AV100" i="9"/>
  <c r="AX99" i="9"/>
  <c r="AW100" i="9"/>
  <c r="AT100" i="9"/>
  <c r="CM101" i="9"/>
  <c r="BQ101" i="9"/>
  <c r="AU101" i="9"/>
  <c r="Y101" i="9"/>
  <c r="CB101" i="9"/>
  <c r="BF101" i="9"/>
  <c r="CX101" i="9"/>
  <c r="N101" i="9"/>
  <c r="CA100" i="9"/>
  <c r="CC100" i="9"/>
  <c r="CE99" i="9"/>
  <c r="CD100" i="9"/>
  <c r="AB98" i="9"/>
  <c r="B100" i="9"/>
  <c r="BE100" i="9"/>
  <c r="BG100" i="9"/>
  <c r="BH100" i="9"/>
  <c r="BJ99" i="9"/>
  <c r="AI100" i="9"/>
  <c r="CN100" i="9"/>
  <c r="CP99" i="9"/>
  <c r="CO100" i="9"/>
  <c r="CL100" i="9"/>
  <c r="M100" i="9"/>
  <c r="O100" i="9"/>
  <c r="Q99" i="9"/>
  <c r="P100" i="9"/>
  <c r="R99" i="9"/>
  <c r="CW100" i="9"/>
  <c r="CY100" i="9"/>
  <c r="DA99" i="9"/>
  <c r="CZ100" i="9"/>
  <c r="DB99" i="9"/>
  <c r="AX98" i="9"/>
  <c r="BJ98" i="9"/>
  <c r="BI98" i="9"/>
  <c r="R98" i="9"/>
  <c r="AY99" i="9"/>
  <c r="CY96" i="2"/>
  <c r="DA95" i="2"/>
  <c r="CW96" i="2"/>
  <c r="CZ96" i="2"/>
  <c r="DB95" i="2"/>
  <c r="CO96" i="2"/>
  <c r="CL96" i="2"/>
  <c r="CN96" i="2"/>
  <c r="BG96" i="2"/>
  <c r="BE96" i="2"/>
  <c r="BH96" i="2"/>
  <c r="BJ95" i="2"/>
  <c r="AW96" i="2"/>
  <c r="AT96" i="2"/>
  <c r="AV96" i="2"/>
  <c r="P96" i="2"/>
  <c r="R95" i="2"/>
  <c r="O96" i="2"/>
  <c r="M96" i="2"/>
  <c r="A98" i="2"/>
  <c r="AJ97" i="2"/>
  <c r="N97" i="2"/>
  <c r="BF97" i="2"/>
  <c r="CB97" i="2"/>
  <c r="C97" i="2"/>
  <c r="AU97" i="2"/>
  <c r="BQ97" i="2"/>
  <c r="CX97" i="2"/>
  <c r="Y97" i="2"/>
  <c r="CM97" i="2"/>
  <c r="AX95" i="2"/>
  <c r="CE94" i="2"/>
  <c r="BT94" i="2"/>
  <c r="AK96" i="2"/>
  <c r="AM95" i="2"/>
  <c r="AL96" i="2"/>
  <c r="AI96" i="2"/>
  <c r="CC96" i="2"/>
  <c r="CA96" i="2"/>
  <c r="CD96" i="2"/>
  <c r="CF95" i="2"/>
  <c r="BS96" i="2"/>
  <c r="BU95" i="2"/>
  <c r="BP96" i="2"/>
  <c r="BR96" i="2"/>
  <c r="AA96" i="2"/>
  <c r="Z96" i="2"/>
  <c r="AB95" i="2"/>
  <c r="X96" i="2"/>
  <c r="D96" i="2"/>
  <c r="E96" i="2"/>
  <c r="B96" i="2"/>
  <c r="Q95" i="2"/>
  <c r="CP95" i="2"/>
  <c r="CQ94" i="2"/>
  <c r="AX94" i="2"/>
  <c r="AB94" i="2"/>
  <c r="R94" i="2"/>
  <c r="BI95" i="2"/>
  <c r="CM102" i="9"/>
  <c r="BQ102" i="9"/>
  <c r="AU102" i="9"/>
  <c r="Y102" i="9"/>
  <c r="CX102" i="9"/>
  <c r="BF102" i="9"/>
  <c r="N102" i="9"/>
  <c r="CB102" i="9"/>
  <c r="BR101" i="9"/>
  <c r="BS101" i="9"/>
  <c r="BU100" i="9"/>
  <c r="BP101" i="9"/>
  <c r="AI101" i="9"/>
  <c r="BH101" i="9"/>
  <c r="BJ100" i="9"/>
  <c r="BE101" i="9"/>
  <c r="BG101" i="9"/>
  <c r="Z101" i="9"/>
  <c r="AA101" i="9"/>
  <c r="X101" i="9"/>
  <c r="CF99" i="9"/>
  <c r="BI100" i="9"/>
  <c r="AB99" i="9"/>
  <c r="BT100" i="9"/>
  <c r="CD101" i="9"/>
  <c r="CF100" i="9"/>
  <c r="CA101" i="9"/>
  <c r="CC101" i="9"/>
  <c r="CE100" i="9"/>
  <c r="P101" i="9"/>
  <c r="M101" i="9"/>
  <c r="O101" i="9"/>
  <c r="Q100" i="9"/>
  <c r="AV101" i="9"/>
  <c r="AX100" i="9"/>
  <c r="AT101" i="9"/>
  <c r="AW101" i="9"/>
  <c r="AY100" i="9"/>
  <c r="CZ101" i="9"/>
  <c r="CW101" i="9"/>
  <c r="CY101" i="9"/>
  <c r="B101" i="9"/>
  <c r="CN101" i="9"/>
  <c r="CP100" i="9"/>
  <c r="CL101" i="9"/>
  <c r="CO101" i="9"/>
  <c r="R100" i="9"/>
  <c r="CQ99" i="9"/>
  <c r="BI99" i="9"/>
  <c r="AN95" i="2"/>
  <c r="CN97" i="2"/>
  <c r="CO97" i="2"/>
  <c r="CL97" i="2"/>
  <c r="CW97" i="2"/>
  <c r="CY97" i="2"/>
  <c r="DA96" i="2"/>
  <c r="CZ97" i="2"/>
  <c r="AV97" i="2"/>
  <c r="AX96" i="2"/>
  <c r="AW97" i="2"/>
  <c r="AT97" i="2"/>
  <c r="CC97" i="2"/>
  <c r="CD97" i="2"/>
  <c r="CF96" i="2"/>
  <c r="CA97" i="2"/>
  <c r="O97" i="2"/>
  <c r="Q96" i="2"/>
  <c r="P97" i="2"/>
  <c r="M97" i="2"/>
  <c r="A99" i="2"/>
  <c r="C98" i="2"/>
  <c r="N98" i="2"/>
  <c r="Y98" i="2"/>
  <c r="AJ98" i="2"/>
  <c r="AU98" i="2"/>
  <c r="BQ98" i="2"/>
  <c r="CM98" i="2"/>
  <c r="BF98" i="2"/>
  <c r="CB98" i="2"/>
  <c r="CX98" i="2"/>
  <c r="CP96" i="2"/>
  <c r="G95" i="2"/>
  <c r="AY95" i="2"/>
  <c r="AC95" i="2"/>
  <c r="BT95" i="2"/>
  <c r="F95" i="2"/>
  <c r="CQ95" i="2"/>
  <c r="CE95" i="2"/>
  <c r="Z97" i="2"/>
  <c r="AA97" i="2"/>
  <c r="X97" i="2"/>
  <c r="BR97" i="2"/>
  <c r="BS97" i="2"/>
  <c r="BP97" i="2"/>
  <c r="D97" i="2"/>
  <c r="F96" i="2"/>
  <c r="E97" i="2"/>
  <c r="B97" i="2"/>
  <c r="BG97" i="2"/>
  <c r="BH97" i="2"/>
  <c r="BE97" i="2"/>
  <c r="AK97" i="2"/>
  <c r="AM96" i="2"/>
  <c r="AL97" i="2"/>
  <c r="AI97" i="2"/>
  <c r="R96" i="2"/>
  <c r="BJ96" i="2"/>
  <c r="BI96" i="2"/>
  <c r="CC102" i="9"/>
  <c r="CE101" i="9"/>
  <c r="CD102" i="9"/>
  <c r="CF101" i="9"/>
  <c r="CA102" i="9"/>
  <c r="BP102" i="9"/>
  <c r="BR102" i="9"/>
  <c r="BT101" i="9"/>
  <c r="BS102" i="9"/>
  <c r="BU101" i="9"/>
  <c r="AT102" i="9"/>
  <c r="AV102" i="9"/>
  <c r="AW102" i="9"/>
  <c r="O102" i="9"/>
  <c r="P102" i="9"/>
  <c r="M102" i="9"/>
  <c r="X102" i="9"/>
  <c r="AA102" i="9"/>
  <c r="AC101" i="9"/>
  <c r="Z102" i="9"/>
  <c r="CX103" i="9"/>
  <c r="CB103" i="9"/>
  <c r="BF103" i="9"/>
  <c r="N103" i="9"/>
  <c r="BQ103" i="9"/>
  <c r="Y103" i="9"/>
  <c r="AU103" i="9"/>
  <c r="CM103" i="9"/>
  <c r="AB101" i="9"/>
  <c r="DB100" i="9"/>
  <c r="R101" i="9"/>
  <c r="DA100" i="9"/>
  <c r="CY102" i="9"/>
  <c r="DA101" i="9"/>
  <c r="CZ102" i="9"/>
  <c r="CW102" i="9"/>
  <c r="BG102" i="9"/>
  <c r="BI101" i="9"/>
  <c r="BH102" i="9"/>
  <c r="BJ101" i="9"/>
  <c r="BE102" i="9"/>
  <c r="AI102" i="9"/>
  <c r="B102" i="9"/>
  <c r="CL102" i="9"/>
  <c r="CN102" i="9"/>
  <c r="CO102" i="9"/>
  <c r="CQ101" i="9"/>
  <c r="CQ100" i="9"/>
  <c r="AC100" i="9"/>
  <c r="AB100" i="9"/>
  <c r="BT96" i="2"/>
  <c r="CY98" i="2"/>
  <c r="CW98" i="2"/>
  <c r="CZ98" i="2"/>
  <c r="BG98" i="2"/>
  <c r="BE98" i="2"/>
  <c r="BH98" i="2"/>
  <c r="BJ97" i="2"/>
  <c r="BS98" i="2"/>
  <c r="BR98" i="2"/>
  <c r="BP98" i="2"/>
  <c r="AK98" i="2"/>
  <c r="AM97" i="2"/>
  <c r="AL98" i="2"/>
  <c r="AI98" i="2"/>
  <c r="P98" i="2"/>
  <c r="R97" i="2"/>
  <c r="O98" i="2"/>
  <c r="M98" i="2"/>
  <c r="A100" i="2"/>
  <c r="C99" i="2"/>
  <c r="N99" i="2"/>
  <c r="AJ99" i="2"/>
  <c r="Y99" i="2"/>
  <c r="BF99" i="2"/>
  <c r="CB99" i="2"/>
  <c r="CX99" i="2"/>
  <c r="AU99" i="2"/>
  <c r="BQ99" i="2"/>
  <c r="CM99" i="2"/>
  <c r="AN96" i="2"/>
  <c r="G96" i="2"/>
  <c r="DB96" i="2"/>
  <c r="BU97" i="2"/>
  <c r="BU96" i="2"/>
  <c r="AB96" i="2"/>
  <c r="CQ96" i="2"/>
  <c r="AY96" i="2"/>
  <c r="CC98" i="2"/>
  <c r="CA98" i="2"/>
  <c r="CD98" i="2"/>
  <c r="CF97" i="2"/>
  <c r="CO98" i="2"/>
  <c r="CQ97" i="2"/>
  <c r="CL98" i="2"/>
  <c r="CN98" i="2"/>
  <c r="AW98" i="2"/>
  <c r="AV98" i="2"/>
  <c r="AX97" i="2"/>
  <c r="AT98" i="2"/>
  <c r="AA98" i="2"/>
  <c r="AC97" i="2"/>
  <c r="Z98" i="2"/>
  <c r="X98" i="2"/>
  <c r="D98" i="2"/>
  <c r="E98" i="2"/>
  <c r="G97" i="2"/>
  <c r="B98" i="2"/>
  <c r="Q97" i="2"/>
  <c r="DA97" i="2"/>
  <c r="CP97" i="2"/>
  <c r="CE96" i="2"/>
  <c r="AC96" i="2"/>
  <c r="CO103" i="9"/>
  <c r="CQ102" i="9"/>
  <c r="CL103" i="9"/>
  <c r="CN103" i="9"/>
  <c r="BG103" i="9"/>
  <c r="BH103" i="9"/>
  <c r="BJ102" i="9"/>
  <c r="BE103" i="9"/>
  <c r="AA103" i="9"/>
  <c r="AC102" i="9"/>
  <c r="X103" i="9"/>
  <c r="Z103" i="9"/>
  <c r="AB102" i="9"/>
  <c r="AI103" i="9"/>
  <c r="AW103" i="9"/>
  <c r="AY102" i="9"/>
  <c r="AT103" i="9"/>
  <c r="AV103" i="9"/>
  <c r="O103" i="9"/>
  <c r="Q102" i="9"/>
  <c r="P103" i="9"/>
  <c r="M103" i="9"/>
  <c r="CY103" i="9"/>
  <c r="CZ103" i="9"/>
  <c r="DB102" i="9"/>
  <c r="CW103" i="9"/>
  <c r="CP102" i="9"/>
  <c r="BS103" i="9"/>
  <c r="BP103" i="9"/>
  <c r="BR103" i="9"/>
  <c r="BT102" i="9"/>
  <c r="B103" i="9"/>
  <c r="CX104" i="9"/>
  <c r="CB104" i="9"/>
  <c r="BF104" i="9"/>
  <c r="N104" i="9"/>
  <c r="CM104" i="9"/>
  <c r="AU104" i="9"/>
  <c r="Y104" i="9"/>
  <c r="BQ104" i="9"/>
  <c r="CC103" i="9"/>
  <c r="CE102" i="9"/>
  <c r="CA103" i="9"/>
  <c r="CD103" i="9"/>
  <c r="AX102" i="9"/>
  <c r="DA102" i="9"/>
  <c r="AY101" i="9"/>
  <c r="Q101" i="9"/>
  <c r="CP101" i="9"/>
  <c r="AX101" i="9"/>
  <c r="DB101" i="9"/>
  <c r="AY97" i="2"/>
  <c r="BR99" i="2"/>
  <c r="BS99" i="2"/>
  <c r="BP99" i="2"/>
  <c r="CY99" i="2"/>
  <c r="DA98" i="2"/>
  <c r="CZ99" i="2"/>
  <c r="CW99" i="2"/>
  <c r="BH99" i="2"/>
  <c r="BG99" i="2"/>
  <c r="BI98" i="2"/>
  <c r="BE99" i="2"/>
  <c r="AK99" i="2"/>
  <c r="AM98" i="2"/>
  <c r="AL99" i="2"/>
  <c r="AN98" i="2"/>
  <c r="AI99" i="2"/>
  <c r="D99" i="2"/>
  <c r="E99" i="2"/>
  <c r="B99" i="2"/>
  <c r="BU98" i="2"/>
  <c r="DB98" i="2"/>
  <c r="AN97" i="2"/>
  <c r="G98" i="2"/>
  <c r="AB97" i="2"/>
  <c r="F97" i="2"/>
  <c r="DB97" i="2"/>
  <c r="CE97" i="2"/>
  <c r="CN99" i="2"/>
  <c r="CO99" i="2"/>
  <c r="CL99" i="2"/>
  <c r="AV99" i="2"/>
  <c r="AW99" i="2"/>
  <c r="AY98" i="2"/>
  <c r="AT99" i="2"/>
  <c r="CD99" i="2"/>
  <c r="CC99" i="2"/>
  <c r="CA99" i="2"/>
  <c r="Z99" i="2"/>
  <c r="AA99" i="2"/>
  <c r="X99" i="2"/>
  <c r="O99" i="2"/>
  <c r="Q98" i="2"/>
  <c r="P99" i="2"/>
  <c r="M99" i="2"/>
  <c r="A101" i="2"/>
  <c r="C100" i="2"/>
  <c r="N100" i="2"/>
  <c r="Y100" i="2"/>
  <c r="AU100" i="2"/>
  <c r="BQ100" i="2"/>
  <c r="AJ100" i="2"/>
  <c r="BF100" i="2"/>
  <c r="CB100" i="2"/>
  <c r="CM100" i="2"/>
  <c r="CX100" i="2"/>
  <c r="BJ98" i="2"/>
  <c r="BT97" i="2"/>
  <c r="BI97" i="2"/>
  <c r="M104" i="9"/>
  <c r="P104" i="9"/>
  <c r="O104" i="9"/>
  <c r="Z104" i="9"/>
  <c r="AA104" i="9"/>
  <c r="AC103" i="9"/>
  <c r="X104" i="9"/>
  <c r="CA104" i="9"/>
  <c r="CC104" i="9"/>
  <c r="CD104" i="9"/>
  <c r="CF103" i="9"/>
  <c r="BR104" i="9"/>
  <c r="BS104" i="9"/>
  <c r="BP104" i="9"/>
  <c r="AV104" i="9"/>
  <c r="AX103" i="9"/>
  <c r="AW104" i="9"/>
  <c r="AT104" i="9"/>
  <c r="BE104" i="9"/>
  <c r="BG104" i="9"/>
  <c r="BI103" i="9"/>
  <c r="BH104" i="9"/>
  <c r="BJ103" i="9"/>
  <c r="Q103" i="9"/>
  <c r="BI102" i="9"/>
  <c r="R103" i="9"/>
  <c r="AB103" i="9"/>
  <c r="BU102" i="9"/>
  <c r="R102" i="9"/>
  <c r="CM105" i="9"/>
  <c r="BQ105" i="9"/>
  <c r="AU105" i="9"/>
  <c r="Y105" i="9"/>
  <c r="CX105" i="9"/>
  <c r="BF105" i="9"/>
  <c r="N105" i="9"/>
  <c r="CB105" i="9"/>
  <c r="CW104" i="9"/>
  <c r="CY104" i="9"/>
  <c r="DA103" i="9"/>
  <c r="CZ104" i="9"/>
  <c r="CN104" i="9"/>
  <c r="CP103" i="9"/>
  <c r="CO104" i="9"/>
  <c r="CL104" i="9"/>
  <c r="B104" i="9"/>
  <c r="AI104" i="9"/>
  <c r="AY103" i="9"/>
  <c r="CE103" i="9"/>
  <c r="CF102" i="9"/>
  <c r="CY100" i="2"/>
  <c r="CW100" i="2"/>
  <c r="CZ100" i="2"/>
  <c r="CC100" i="2"/>
  <c r="CA100" i="2"/>
  <c r="CD100" i="2"/>
  <c r="AK100" i="2"/>
  <c r="AL100" i="2"/>
  <c r="AI100" i="2"/>
  <c r="AW100" i="2"/>
  <c r="AT100" i="2"/>
  <c r="AV100" i="2"/>
  <c r="P100" i="2"/>
  <c r="R99" i="2"/>
  <c r="O100" i="2"/>
  <c r="Q99" i="2"/>
  <c r="M100" i="2"/>
  <c r="A102" i="2"/>
  <c r="C101" i="2"/>
  <c r="AJ101" i="2"/>
  <c r="BF101" i="2"/>
  <c r="CB101" i="2"/>
  <c r="Y101" i="2"/>
  <c r="AU101" i="2"/>
  <c r="BQ101" i="2"/>
  <c r="CX101" i="2"/>
  <c r="N101" i="2"/>
  <c r="CM101" i="2"/>
  <c r="CE99" i="2"/>
  <c r="AX99" i="2"/>
  <c r="CQ98" i="2"/>
  <c r="AX98" i="2"/>
  <c r="AN99" i="2"/>
  <c r="DB99" i="2"/>
  <c r="CE98" i="2"/>
  <c r="F98" i="2"/>
  <c r="BT98" i="2"/>
  <c r="CO100" i="2"/>
  <c r="CQ99" i="2"/>
  <c r="CL100" i="2"/>
  <c r="CN100" i="2"/>
  <c r="BG100" i="2"/>
  <c r="BI99" i="2"/>
  <c r="BE100" i="2"/>
  <c r="BH100" i="2"/>
  <c r="BS100" i="2"/>
  <c r="BU99" i="2"/>
  <c r="BP100" i="2"/>
  <c r="BR100" i="2"/>
  <c r="AA100" i="2"/>
  <c r="Z100" i="2"/>
  <c r="X100" i="2"/>
  <c r="D100" i="2"/>
  <c r="E100" i="2"/>
  <c r="G99" i="2"/>
  <c r="B100" i="2"/>
  <c r="CF99" i="2"/>
  <c r="AY99" i="2"/>
  <c r="CP99" i="2"/>
  <c r="CP98" i="2"/>
  <c r="AC98" i="2"/>
  <c r="R98" i="2"/>
  <c r="CF98" i="2"/>
  <c r="AB98" i="2"/>
  <c r="CD105" i="9"/>
  <c r="CF104" i="9"/>
  <c r="CA105" i="9"/>
  <c r="CC105" i="9"/>
  <c r="AV105" i="9"/>
  <c r="AW105" i="9"/>
  <c r="AY104" i="9"/>
  <c r="AT105" i="9"/>
  <c r="P105" i="9"/>
  <c r="M105" i="9"/>
  <c r="O105" i="9"/>
  <c r="Q104" i="9"/>
  <c r="AI105" i="9"/>
  <c r="CZ105" i="9"/>
  <c r="DB104" i="9"/>
  <c r="CW105" i="9"/>
  <c r="CY105" i="9"/>
  <c r="DA104" i="9"/>
  <c r="BR105" i="9"/>
  <c r="BP105" i="9"/>
  <c r="BS105" i="9"/>
  <c r="BU104" i="9"/>
  <c r="BU103" i="9"/>
  <c r="AX104" i="9"/>
  <c r="BH105" i="9"/>
  <c r="BJ104" i="9"/>
  <c r="BE105" i="9"/>
  <c r="BG105" i="9"/>
  <c r="BI104" i="9"/>
  <c r="Z105" i="9"/>
  <c r="X105" i="9"/>
  <c r="AA105" i="9"/>
  <c r="AC104" i="9"/>
  <c r="CM106" i="9"/>
  <c r="BQ106" i="9"/>
  <c r="AU106" i="9"/>
  <c r="Y106" i="9"/>
  <c r="CB106" i="9"/>
  <c r="BF106" i="9"/>
  <c r="CX106" i="9"/>
  <c r="N106" i="9"/>
  <c r="B105" i="9"/>
  <c r="CN105" i="9"/>
  <c r="CP104" i="9"/>
  <c r="CO105" i="9"/>
  <c r="CQ104" i="9"/>
  <c r="CL105" i="9"/>
  <c r="CQ103" i="9"/>
  <c r="DB103" i="9"/>
  <c r="BT103" i="9"/>
  <c r="R104" i="9"/>
  <c r="O101" i="2"/>
  <c r="P101" i="2"/>
  <c r="R100" i="2"/>
  <c r="M101" i="2"/>
  <c r="BR101" i="2"/>
  <c r="BT100" i="2"/>
  <c r="BS101" i="2"/>
  <c r="BP101" i="2"/>
  <c r="Z101" i="2"/>
  <c r="AA101" i="2"/>
  <c r="X101" i="2"/>
  <c r="BG101" i="2"/>
  <c r="BH101" i="2"/>
  <c r="BE101" i="2"/>
  <c r="D101" i="2"/>
  <c r="E101" i="2"/>
  <c r="G100" i="2"/>
  <c r="B101" i="2"/>
  <c r="DA99" i="2"/>
  <c r="AM99" i="2"/>
  <c r="AC99" i="2"/>
  <c r="F100" i="2"/>
  <c r="BT99" i="2"/>
  <c r="BJ99" i="2"/>
  <c r="F99" i="2"/>
  <c r="AB99" i="2"/>
  <c r="CN101" i="2"/>
  <c r="CP100" i="2"/>
  <c r="CO101" i="2"/>
  <c r="CL101" i="2"/>
  <c r="CW101" i="2"/>
  <c r="CY101" i="2"/>
  <c r="DA100" i="2"/>
  <c r="CZ101" i="2"/>
  <c r="AV101" i="2"/>
  <c r="AW101" i="2"/>
  <c r="AT101" i="2"/>
  <c r="CC101" i="2"/>
  <c r="CD101" i="2"/>
  <c r="CA101" i="2"/>
  <c r="AK101" i="2"/>
  <c r="AM100" i="2"/>
  <c r="AL101" i="2"/>
  <c r="AI101" i="2"/>
  <c r="A103" i="2"/>
  <c r="C102" i="2"/>
  <c r="N102" i="2"/>
  <c r="Y102" i="2"/>
  <c r="AJ102" i="2"/>
  <c r="AU102" i="2"/>
  <c r="BQ102" i="2"/>
  <c r="CM102" i="2"/>
  <c r="BF102" i="2"/>
  <c r="CB102" i="2"/>
  <c r="CX102" i="2"/>
  <c r="AX100" i="2"/>
  <c r="AN100" i="2"/>
  <c r="CF100" i="2"/>
  <c r="CE100" i="2"/>
  <c r="B106" i="9"/>
  <c r="CC106" i="9"/>
  <c r="CD106" i="9"/>
  <c r="CA106" i="9"/>
  <c r="BG106" i="9"/>
  <c r="BH106" i="9"/>
  <c r="BE106" i="9"/>
  <c r="X106" i="9"/>
  <c r="Z106" i="9"/>
  <c r="AA106" i="9"/>
  <c r="CX107" i="9"/>
  <c r="CB107" i="9"/>
  <c r="BF107" i="9"/>
  <c r="N107" i="9"/>
  <c r="CM107" i="9"/>
  <c r="AU107" i="9"/>
  <c r="Y107" i="9"/>
  <c r="BQ107" i="9"/>
  <c r="BJ105" i="9"/>
  <c r="AB104" i="9"/>
  <c r="CY106" i="9"/>
  <c r="DA105" i="9"/>
  <c r="CZ106" i="9"/>
  <c r="DB105" i="9"/>
  <c r="CW106" i="9"/>
  <c r="CL106" i="9"/>
  <c r="CN106" i="9"/>
  <c r="CP105" i="9"/>
  <c r="CO106" i="9"/>
  <c r="O106" i="9"/>
  <c r="P106" i="9"/>
  <c r="M106" i="9"/>
  <c r="BP106" i="9"/>
  <c r="BR106" i="9"/>
  <c r="BT105" i="9"/>
  <c r="BS106" i="9"/>
  <c r="BU105" i="9"/>
  <c r="AI106" i="9"/>
  <c r="AT106" i="9"/>
  <c r="AV106" i="9"/>
  <c r="AX105" i="9"/>
  <c r="AW106" i="9"/>
  <c r="AY105" i="9"/>
  <c r="CE105" i="9"/>
  <c r="CE104" i="9"/>
  <c r="BT104" i="9"/>
  <c r="AC105" i="9"/>
  <c r="Q105" i="9"/>
  <c r="CY102" i="2"/>
  <c r="CW102" i="2"/>
  <c r="CZ102" i="2"/>
  <c r="BG102" i="2"/>
  <c r="BE102" i="2"/>
  <c r="BH102" i="2"/>
  <c r="BS102" i="2"/>
  <c r="BR102" i="2"/>
  <c r="BP102" i="2"/>
  <c r="AK102" i="2"/>
  <c r="AL102" i="2"/>
  <c r="AI102" i="2"/>
  <c r="P102" i="2"/>
  <c r="R101" i="2"/>
  <c r="O102" i="2"/>
  <c r="M102" i="2"/>
  <c r="A104" i="2"/>
  <c r="C103" i="2"/>
  <c r="N103" i="2"/>
  <c r="AJ103" i="2"/>
  <c r="Y103" i="2"/>
  <c r="BF103" i="2"/>
  <c r="CB103" i="2"/>
  <c r="CX103" i="2"/>
  <c r="AU103" i="2"/>
  <c r="BQ103" i="2"/>
  <c r="CM103" i="2"/>
  <c r="AN101" i="2"/>
  <c r="BJ101" i="2"/>
  <c r="BU101" i="2"/>
  <c r="Q101" i="2"/>
  <c r="BJ100" i="2"/>
  <c r="AY100" i="2"/>
  <c r="Q100" i="2"/>
  <c r="CC102" i="2"/>
  <c r="CA102" i="2"/>
  <c r="CD102" i="2"/>
  <c r="CF101" i="2"/>
  <c r="CO102" i="2"/>
  <c r="CL102" i="2"/>
  <c r="CN102" i="2"/>
  <c r="AW102" i="2"/>
  <c r="AY101" i="2"/>
  <c r="AV102" i="2"/>
  <c r="AX101" i="2"/>
  <c r="AT102" i="2"/>
  <c r="AA102" i="2"/>
  <c r="X102" i="2"/>
  <c r="Z102" i="2"/>
  <c r="D102" i="2"/>
  <c r="E102" i="2"/>
  <c r="G101" i="2"/>
  <c r="B102" i="2"/>
  <c r="AM101" i="2"/>
  <c r="CP101" i="2"/>
  <c r="CQ100" i="2"/>
  <c r="BU100" i="2"/>
  <c r="AB100" i="2"/>
  <c r="DB100" i="2"/>
  <c r="BI101" i="2"/>
  <c r="AC101" i="2"/>
  <c r="BT101" i="2"/>
  <c r="BI100" i="2"/>
  <c r="AC100" i="2"/>
  <c r="BS107" i="9"/>
  <c r="BP107" i="9"/>
  <c r="BR107" i="9"/>
  <c r="BG107" i="9"/>
  <c r="BI106" i="9"/>
  <c r="BE107" i="9"/>
  <c r="BH107" i="9"/>
  <c r="BJ106" i="9"/>
  <c r="AW107" i="9"/>
  <c r="AT107" i="9"/>
  <c r="AV107" i="9"/>
  <c r="AX106" i="9"/>
  <c r="AA107" i="9"/>
  <c r="X107" i="9"/>
  <c r="Z107" i="9"/>
  <c r="CX108" i="9"/>
  <c r="CB108" i="9"/>
  <c r="BF108" i="9"/>
  <c r="N108" i="9"/>
  <c r="BQ108" i="9"/>
  <c r="Y108" i="9"/>
  <c r="AU108" i="9"/>
  <c r="CM108" i="9"/>
  <c r="CC107" i="9"/>
  <c r="CD107" i="9"/>
  <c r="CF106" i="9"/>
  <c r="CA107" i="9"/>
  <c r="AY106" i="9"/>
  <c r="AC106" i="9"/>
  <c r="R105" i="9"/>
  <c r="CO107" i="9"/>
  <c r="CQ106" i="9"/>
  <c r="CL107" i="9"/>
  <c r="CN107" i="9"/>
  <c r="CP106" i="9"/>
  <c r="AI107" i="9"/>
  <c r="B107" i="9"/>
  <c r="O107" i="9"/>
  <c r="Q106" i="9"/>
  <c r="M107" i="9"/>
  <c r="P107" i="9"/>
  <c r="CY107" i="9"/>
  <c r="DA106" i="9"/>
  <c r="CW107" i="9"/>
  <c r="CZ107" i="9"/>
  <c r="DB106" i="9"/>
  <c r="AB106" i="9"/>
  <c r="CF105" i="9"/>
  <c r="BT106" i="9"/>
  <c r="BI105" i="9"/>
  <c r="CQ105" i="9"/>
  <c r="AB105" i="9"/>
  <c r="CQ101" i="2"/>
  <c r="BR103" i="2"/>
  <c r="BS103" i="2"/>
  <c r="BP103" i="2"/>
  <c r="CY103" i="2"/>
  <c r="DA102" i="2"/>
  <c r="CZ103" i="2"/>
  <c r="DB102" i="2"/>
  <c r="CW103" i="2"/>
  <c r="BH103" i="2"/>
  <c r="BG103" i="2"/>
  <c r="BE103" i="2"/>
  <c r="AK103" i="2"/>
  <c r="AL103" i="2"/>
  <c r="AI103" i="2"/>
  <c r="D103" i="2"/>
  <c r="E103" i="2"/>
  <c r="B103" i="2"/>
  <c r="AN102" i="2"/>
  <c r="BU102" i="2"/>
  <c r="DA101" i="2"/>
  <c r="F102" i="2"/>
  <c r="AB101" i="2"/>
  <c r="F101" i="2"/>
  <c r="DB101" i="2"/>
  <c r="CE101" i="2"/>
  <c r="CN103" i="2"/>
  <c r="CO103" i="2"/>
  <c r="CL103" i="2"/>
  <c r="AV103" i="2"/>
  <c r="AW103" i="2"/>
  <c r="AT103" i="2"/>
  <c r="CD103" i="2"/>
  <c r="CF102" i="2"/>
  <c r="CC103" i="2"/>
  <c r="CA103" i="2"/>
  <c r="Z103" i="2"/>
  <c r="AA103" i="2"/>
  <c r="X103" i="2"/>
  <c r="O103" i="2"/>
  <c r="Q102" i="2"/>
  <c r="P103" i="2"/>
  <c r="M103" i="2"/>
  <c r="A105" i="2"/>
  <c r="C104" i="2"/>
  <c r="N104" i="2"/>
  <c r="Y104" i="2"/>
  <c r="AU104" i="2"/>
  <c r="BQ104" i="2"/>
  <c r="BF104" i="2"/>
  <c r="CB104" i="2"/>
  <c r="CM104" i="2"/>
  <c r="AJ104" i="2"/>
  <c r="CX104" i="2"/>
  <c r="AM102" i="2"/>
  <c r="BT102" i="2"/>
  <c r="BJ102" i="2"/>
  <c r="B108" i="9"/>
  <c r="BE108" i="9"/>
  <c r="BG108" i="9"/>
  <c r="BI107" i="9"/>
  <c r="BH108" i="9"/>
  <c r="Z108" i="9"/>
  <c r="AA108" i="9"/>
  <c r="X108" i="9"/>
  <c r="AI108" i="9"/>
  <c r="AV108" i="9"/>
  <c r="AW108" i="9"/>
  <c r="AY107" i="9"/>
  <c r="AT108" i="9"/>
  <c r="M108" i="9"/>
  <c r="O108" i="9"/>
  <c r="Q107" i="9"/>
  <c r="P108" i="9"/>
  <c r="CW108" i="9"/>
  <c r="CY108" i="9"/>
  <c r="DA107" i="9"/>
  <c r="CZ108" i="9"/>
  <c r="DB107" i="9"/>
  <c r="BU106" i="9"/>
  <c r="BR108" i="9"/>
  <c r="BT107" i="9"/>
  <c r="BS108" i="9"/>
  <c r="BU107" i="9"/>
  <c r="BP108" i="9"/>
  <c r="CN108" i="9"/>
  <c r="CO108" i="9"/>
  <c r="CL108" i="9"/>
  <c r="CM109" i="9"/>
  <c r="BQ109" i="9"/>
  <c r="AU109" i="9"/>
  <c r="Y109" i="9"/>
  <c r="CB109" i="9"/>
  <c r="CX109" i="9"/>
  <c r="N109" i="9"/>
  <c r="BF109" i="9"/>
  <c r="CA108" i="9"/>
  <c r="CC108" i="9"/>
  <c r="CE107" i="9"/>
  <c r="CD108" i="9"/>
  <c r="CE106" i="9"/>
  <c r="R106" i="9"/>
  <c r="AC107" i="9"/>
  <c r="CY104" i="2"/>
  <c r="DA103" i="2"/>
  <c r="CW104" i="2"/>
  <c r="CZ104" i="2"/>
  <c r="CO104" i="2"/>
  <c r="CL104" i="2"/>
  <c r="CN104" i="2"/>
  <c r="CP103" i="2"/>
  <c r="BG104" i="2"/>
  <c r="BE104" i="2"/>
  <c r="BH104" i="2"/>
  <c r="BJ103" i="2"/>
  <c r="AW104" i="2"/>
  <c r="AT104" i="2"/>
  <c r="AV104" i="2"/>
  <c r="P104" i="2"/>
  <c r="R103" i="2"/>
  <c r="O104" i="2"/>
  <c r="M104" i="2"/>
  <c r="A106" i="2"/>
  <c r="AJ105" i="2"/>
  <c r="C105" i="2"/>
  <c r="N105" i="2"/>
  <c r="BF105" i="2"/>
  <c r="CB105" i="2"/>
  <c r="AU105" i="2"/>
  <c r="BQ105" i="2"/>
  <c r="CX105" i="2"/>
  <c r="Y105" i="2"/>
  <c r="CM105" i="2"/>
  <c r="AX103" i="2"/>
  <c r="R102" i="2"/>
  <c r="BI103" i="2"/>
  <c r="CQ102" i="2"/>
  <c r="AX102" i="2"/>
  <c r="AB102" i="2"/>
  <c r="BI102" i="2"/>
  <c r="AK104" i="2"/>
  <c r="AM103" i="2"/>
  <c r="AL104" i="2"/>
  <c r="AI104" i="2"/>
  <c r="CC104" i="2"/>
  <c r="CA104" i="2"/>
  <c r="CD104" i="2"/>
  <c r="CF103" i="2"/>
  <c r="BS104" i="2"/>
  <c r="BP104" i="2"/>
  <c r="BR104" i="2"/>
  <c r="AA104" i="2"/>
  <c r="Z104" i="2"/>
  <c r="AB103" i="2"/>
  <c r="X104" i="2"/>
  <c r="D104" i="2"/>
  <c r="E104" i="2"/>
  <c r="B104" i="2"/>
  <c r="Q103" i="2"/>
  <c r="CE102" i="2"/>
  <c r="AY102" i="2"/>
  <c r="F103" i="2"/>
  <c r="DB103" i="2"/>
  <c r="BT103" i="2"/>
  <c r="CP102" i="2"/>
  <c r="AC102" i="2"/>
  <c r="G102" i="2"/>
  <c r="CD109" i="9"/>
  <c r="CA109" i="9"/>
  <c r="CC109" i="9"/>
  <c r="CE108" i="9"/>
  <c r="BH109" i="9"/>
  <c r="BJ108" i="9"/>
  <c r="BE109" i="9"/>
  <c r="BG109" i="9"/>
  <c r="BI108" i="9"/>
  <c r="AV109" i="9"/>
  <c r="AX108" i="9"/>
  <c r="AT109" i="9"/>
  <c r="AW109" i="9"/>
  <c r="CZ109" i="9"/>
  <c r="DB108" i="9"/>
  <c r="CW109" i="9"/>
  <c r="CY109" i="9"/>
  <c r="Z109" i="9"/>
  <c r="AB108" i="9"/>
  <c r="AA109" i="9"/>
  <c r="AC108" i="9"/>
  <c r="X109" i="9"/>
  <c r="AX107" i="9"/>
  <c r="BJ107" i="9"/>
  <c r="CM110" i="9"/>
  <c r="BQ110" i="9"/>
  <c r="AU110" i="9"/>
  <c r="Y110" i="9"/>
  <c r="CX110" i="9"/>
  <c r="BF110" i="9"/>
  <c r="N110" i="9"/>
  <c r="CB110" i="9"/>
  <c r="BR109" i="9"/>
  <c r="BS109" i="9"/>
  <c r="BU108" i="9"/>
  <c r="BP109" i="9"/>
  <c r="AI109" i="9"/>
  <c r="P109" i="9"/>
  <c r="R108" i="9"/>
  <c r="M109" i="9"/>
  <c r="O109" i="9"/>
  <c r="Q108" i="9"/>
  <c r="B109" i="9"/>
  <c r="CN109" i="9"/>
  <c r="CP108" i="9"/>
  <c r="CL109" i="9"/>
  <c r="CO109" i="9"/>
  <c r="CF107" i="9"/>
  <c r="AB107" i="9"/>
  <c r="R107" i="9"/>
  <c r="CQ107" i="9"/>
  <c r="CP107" i="9"/>
  <c r="DA108" i="9"/>
  <c r="E105" i="2"/>
  <c r="G104" i="2"/>
  <c r="CN105" i="2"/>
  <c r="CO105" i="2"/>
  <c r="CL105" i="2"/>
  <c r="CW105" i="2"/>
  <c r="CY105" i="2"/>
  <c r="DA104" i="2"/>
  <c r="CZ105" i="2"/>
  <c r="AV105" i="2"/>
  <c r="AW105" i="2"/>
  <c r="AY104" i="2"/>
  <c r="AT105" i="2"/>
  <c r="BG105" i="2"/>
  <c r="BH105" i="2"/>
  <c r="BE105" i="2"/>
  <c r="D105" i="2"/>
  <c r="B105" i="2"/>
  <c r="A107" i="2"/>
  <c r="C106" i="2"/>
  <c r="N106" i="2"/>
  <c r="Y106" i="2"/>
  <c r="AJ106" i="2"/>
  <c r="AU106" i="2"/>
  <c r="BQ106" i="2"/>
  <c r="CM106" i="2"/>
  <c r="BF106" i="2"/>
  <c r="CB106" i="2"/>
  <c r="CX106" i="2"/>
  <c r="CQ104" i="2"/>
  <c r="AN103" i="2"/>
  <c r="AY103" i="2"/>
  <c r="AC103" i="2"/>
  <c r="BU103" i="2"/>
  <c r="G103" i="2"/>
  <c r="CQ103" i="2"/>
  <c r="CE103" i="2"/>
  <c r="Z105" i="2"/>
  <c r="AB104" i="2"/>
  <c r="AA105" i="2"/>
  <c r="X105" i="2"/>
  <c r="BR105" i="2"/>
  <c r="BS105" i="2"/>
  <c r="BP105" i="2"/>
  <c r="CC105" i="2"/>
  <c r="CD105" i="2"/>
  <c r="CF104" i="2"/>
  <c r="CA105" i="2"/>
  <c r="O105" i="2"/>
  <c r="Q104" i="2"/>
  <c r="P105" i="2"/>
  <c r="M105" i="2"/>
  <c r="AK105" i="2"/>
  <c r="AL105" i="2"/>
  <c r="AN104" i="2"/>
  <c r="AI105" i="2"/>
  <c r="BJ104" i="2"/>
  <c r="BI104" i="2"/>
  <c r="DB104" i="2"/>
  <c r="CC110" i="9"/>
  <c r="CE109" i="9"/>
  <c r="CD110" i="9"/>
  <c r="CF109" i="9"/>
  <c r="CA110" i="9"/>
  <c r="BP110" i="9"/>
  <c r="BR110" i="9"/>
  <c r="BT109" i="9"/>
  <c r="BS110" i="9"/>
  <c r="BU109" i="9"/>
  <c r="AT110" i="9"/>
  <c r="AV110" i="9"/>
  <c r="AW110" i="9"/>
  <c r="AY109" i="9"/>
  <c r="AI110" i="9"/>
  <c r="B110" i="9"/>
  <c r="CL110" i="9"/>
  <c r="CN110" i="9"/>
  <c r="CO110" i="9"/>
  <c r="CQ109" i="9"/>
  <c r="CY110" i="9"/>
  <c r="DA109" i="9"/>
  <c r="CZ110" i="9"/>
  <c r="CW110" i="9"/>
  <c r="BG110" i="9"/>
  <c r="BI109" i="9"/>
  <c r="BH110" i="9"/>
  <c r="BJ109" i="9"/>
  <c r="BE110" i="9"/>
  <c r="O110" i="9"/>
  <c r="Q109" i="9"/>
  <c r="P110" i="9"/>
  <c r="R109" i="9"/>
  <c r="M110" i="9"/>
  <c r="X110" i="9"/>
  <c r="Z110" i="9"/>
  <c r="AB109" i="9"/>
  <c r="AA110" i="9"/>
  <c r="AC109" i="9"/>
  <c r="CX111" i="9"/>
  <c r="CB111" i="9"/>
  <c r="BF111" i="9"/>
  <c r="N111" i="9"/>
  <c r="BQ111" i="9"/>
  <c r="Y111" i="9"/>
  <c r="CM111" i="9"/>
  <c r="AU111" i="9"/>
  <c r="CQ108" i="9"/>
  <c r="BT108" i="9"/>
  <c r="AY108" i="9"/>
  <c r="CF108" i="9"/>
  <c r="AX109" i="9"/>
  <c r="CC106" i="2"/>
  <c r="CE105" i="2"/>
  <c r="CA106" i="2"/>
  <c r="CD106" i="2"/>
  <c r="AW106" i="2"/>
  <c r="AV106" i="2"/>
  <c r="AX105" i="2"/>
  <c r="AT106" i="2"/>
  <c r="D106" i="2"/>
  <c r="F105" i="2"/>
  <c r="B106" i="2"/>
  <c r="E106" i="2"/>
  <c r="G105" i="2"/>
  <c r="BU104" i="2"/>
  <c r="CO106" i="2"/>
  <c r="CL106" i="2"/>
  <c r="CN106" i="2"/>
  <c r="AA106" i="2"/>
  <c r="AC105" i="2"/>
  <c r="Z106" i="2"/>
  <c r="X106" i="2"/>
  <c r="R104" i="2"/>
  <c r="CF105" i="2"/>
  <c r="AM104" i="2"/>
  <c r="BT104" i="2"/>
  <c r="F104" i="2"/>
  <c r="CP104" i="2"/>
  <c r="AX104" i="2"/>
  <c r="CY106" i="2"/>
  <c r="DA105" i="2"/>
  <c r="CW106" i="2"/>
  <c r="CZ106" i="2"/>
  <c r="BG106" i="2"/>
  <c r="BE106" i="2"/>
  <c r="BH106" i="2"/>
  <c r="BS106" i="2"/>
  <c r="BU105" i="2"/>
  <c r="BR106" i="2"/>
  <c r="BP106" i="2"/>
  <c r="AK106" i="2"/>
  <c r="AL106" i="2"/>
  <c r="AI106" i="2"/>
  <c r="P106" i="2"/>
  <c r="O106" i="2"/>
  <c r="M106" i="2"/>
  <c r="A108" i="2"/>
  <c r="C107" i="2"/>
  <c r="N107" i="2"/>
  <c r="AJ107" i="2"/>
  <c r="Y107" i="2"/>
  <c r="BF107" i="2"/>
  <c r="CB107" i="2"/>
  <c r="CX107" i="2"/>
  <c r="AU107" i="2"/>
  <c r="BQ107" i="2"/>
  <c r="CM107" i="2"/>
  <c r="BI105" i="2"/>
  <c r="AY105" i="2"/>
  <c r="DB105" i="2"/>
  <c r="CQ105" i="2"/>
  <c r="CE104" i="2"/>
  <c r="AC104" i="2"/>
  <c r="O111" i="9"/>
  <c r="Q110" i="9"/>
  <c r="P111" i="9"/>
  <c r="M111" i="9"/>
  <c r="CC111" i="9"/>
  <c r="CA111" i="9"/>
  <c r="CD111" i="9"/>
  <c r="CF110" i="9"/>
  <c r="BS111" i="9"/>
  <c r="BP111" i="9"/>
  <c r="BR111" i="9"/>
  <c r="BG111" i="9"/>
  <c r="BI110" i="9"/>
  <c r="BH111" i="9"/>
  <c r="BE111" i="9"/>
  <c r="AA111" i="9"/>
  <c r="AC110" i="9"/>
  <c r="X111" i="9"/>
  <c r="Z111" i="9"/>
  <c r="AI111" i="9"/>
  <c r="DB109" i="9"/>
  <c r="CO111" i="9"/>
  <c r="CL111" i="9"/>
  <c r="CN111" i="9"/>
  <c r="CP110" i="9"/>
  <c r="CY111" i="9"/>
  <c r="DA110" i="9"/>
  <c r="CZ111" i="9"/>
  <c r="DB110" i="9"/>
  <c r="CW111" i="9"/>
  <c r="B111" i="9"/>
  <c r="CX112" i="9"/>
  <c r="CB112" i="9"/>
  <c r="BF112" i="9"/>
  <c r="N112" i="9"/>
  <c r="CM112" i="9"/>
  <c r="AU112" i="9"/>
  <c r="Y112" i="9"/>
  <c r="BQ112" i="9"/>
  <c r="AW111" i="9"/>
  <c r="AY110" i="9"/>
  <c r="AT111" i="9"/>
  <c r="AV111" i="9"/>
  <c r="AX110" i="9"/>
  <c r="AB110" i="9"/>
  <c r="BJ110" i="9"/>
  <c r="CP109" i="9"/>
  <c r="BU110" i="9"/>
  <c r="BR107" i="2"/>
  <c r="BT106" i="2"/>
  <c r="BS107" i="2"/>
  <c r="BP107" i="2"/>
  <c r="BH107" i="2"/>
  <c r="BG107" i="2"/>
  <c r="BI106" i="2"/>
  <c r="BE107" i="2"/>
  <c r="AK107" i="2"/>
  <c r="AL107" i="2"/>
  <c r="AI107" i="2"/>
  <c r="CN107" i="2"/>
  <c r="CP106" i="2"/>
  <c r="CO107" i="2"/>
  <c r="CL107" i="2"/>
  <c r="AV107" i="2"/>
  <c r="AW107" i="2"/>
  <c r="AY106" i="2"/>
  <c r="AT107" i="2"/>
  <c r="CD107" i="2"/>
  <c r="CC107" i="2"/>
  <c r="CE106" i="2"/>
  <c r="CA107" i="2"/>
  <c r="Z107" i="2"/>
  <c r="AA107" i="2"/>
  <c r="X107" i="2"/>
  <c r="O107" i="2"/>
  <c r="Q106" i="2"/>
  <c r="P107" i="2"/>
  <c r="R106" i="2"/>
  <c r="M107" i="2"/>
  <c r="A109" i="2"/>
  <c r="C108" i="2"/>
  <c r="N108" i="2"/>
  <c r="Y108" i="2"/>
  <c r="AU108" i="2"/>
  <c r="BQ108" i="2"/>
  <c r="AJ108" i="2"/>
  <c r="BF108" i="2"/>
  <c r="CB108" i="2"/>
  <c r="CM108" i="2"/>
  <c r="CX108" i="2"/>
  <c r="AM106" i="2"/>
  <c r="BT105" i="2"/>
  <c r="Q105" i="2"/>
  <c r="AC106" i="2"/>
  <c r="BJ105" i="2"/>
  <c r="CY107" i="2"/>
  <c r="CZ107" i="2"/>
  <c r="DB106" i="2"/>
  <c r="CW107" i="2"/>
  <c r="D107" i="2"/>
  <c r="F106" i="2"/>
  <c r="E107" i="2"/>
  <c r="G106" i="2"/>
  <c r="B107" i="2"/>
  <c r="AN106" i="2"/>
  <c r="AN105" i="2"/>
  <c r="AB106" i="2"/>
  <c r="CQ106" i="2"/>
  <c r="AB105" i="2"/>
  <c r="AM105" i="2"/>
  <c r="CP105" i="2"/>
  <c r="AX106" i="2"/>
  <c r="R105" i="2"/>
  <c r="AV112" i="9"/>
  <c r="AX111" i="9"/>
  <c r="AW112" i="9"/>
  <c r="AY111" i="9"/>
  <c r="AT112" i="9"/>
  <c r="B112" i="9"/>
  <c r="Z112" i="9"/>
  <c r="AA112" i="9"/>
  <c r="X112" i="9"/>
  <c r="M112" i="9"/>
  <c r="O112" i="9"/>
  <c r="P112" i="9"/>
  <c r="CW112" i="9"/>
  <c r="CY112" i="9"/>
  <c r="DA111" i="9"/>
  <c r="CZ112" i="9"/>
  <c r="R111" i="9"/>
  <c r="AB111" i="9"/>
  <c r="BT110" i="9"/>
  <c r="CM113" i="9"/>
  <c r="BQ113" i="9"/>
  <c r="AU113" i="9"/>
  <c r="Y113" i="9"/>
  <c r="CX113" i="9"/>
  <c r="BF113" i="9"/>
  <c r="N113" i="9"/>
  <c r="CB113" i="9"/>
  <c r="BE112" i="9"/>
  <c r="BH112" i="9"/>
  <c r="BG112" i="9"/>
  <c r="BI111" i="9"/>
  <c r="AI112" i="9"/>
  <c r="BR112" i="9"/>
  <c r="BS112" i="9"/>
  <c r="BU111" i="9"/>
  <c r="BP112" i="9"/>
  <c r="CN112" i="9"/>
  <c r="CO112" i="9"/>
  <c r="CQ111" i="9"/>
  <c r="CL112" i="9"/>
  <c r="CA112" i="9"/>
  <c r="CC112" i="9"/>
  <c r="CD112" i="9"/>
  <c r="CQ110" i="9"/>
  <c r="CE110" i="9"/>
  <c r="R110" i="9"/>
  <c r="AC111" i="9"/>
  <c r="CO108" i="2"/>
  <c r="CQ107" i="2"/>
  <c r="CL108" i="2"/>
  <c r="CN108" i="2"/>
  <c r="BG108" i="2"/>
  <c r="BE108" i="2"/>
  <c r="BH108" i="2"/>
  <c r="BS108" i="2"/>
  <c r="BU107" i="2"/>
  <c r="BP108" i="2"/>
  <c r="BR108" i="2"/>
  <c r="BT107" i="2"/>
  <c r="AA108" i="2"/>
  <c r="Z108" i="2"/>
  <c r="X108" i="2"/>
  <c r="D108" i="2"/>
  <c r="F107" i="2"/>
  <c r="E108" i="2"/>
  <c r="B108" i="2"/>
  <c r="CP107" i="2"/>
  <c r="CF106" i="2"/>
  <c r="DA106" i="2"/>
  <c r="BU106" i="2"/>
  <c r="BJ106" i="2"/>
  <c r="CY108" i="2"/>
  <c r="CW108" i="2"/>
  <c r="CZ108" i="2"/>
  <c r="CC108" i="2"/>
  <c r="CE107" i="2"/>
  <c r="CA108" i="2"/>
  <c r="CD108" i="2"/>
  <c r="CF107" i="2"/>
  <c r="AK108" i="2"/>
  <c r="AL108" i="2"/>
  <c r="AN107" i="2"/>
  <c r="AI108" i="2"/>
  <c r="AW108" i="2"/>
  <c r="AT108" i="2"/>
  <c r="AV108" i="2"/>
  <c r="AX107" i="2"/>
  <c r="P108" i="2"/>
  <c r="R107" i="2"/>
  <c r="O108" i="2"/>
  <c r="Q107" i="2"/>
  <c r="M108" i="2"/>
  <c r="A110" i="2"/>
  <c r="C109" i="2"/>
  <c r="AJ109" i="2"/>
  <c r="BF109" i="2"/>
  <c r="CB109" i="2"/>
  <c r="N109" i="2"/>
  <c r="Y109" i="2"/>
  <c r="AU109" i="2"/>
  <c r="BQ109" i="2"/>
  <c r="CX109" i="2"/>
  <c r="CM109" i="2"/>
  <c r="AB107" i="2"/>
  <c r="BI107" i="2"/>
  <c r="B113" i="9"/>
  <c r="CD113" i="9"/>
  <c r="CA113" i="9"/>
  <c r="CC113" i="9"/>
  <c r="CE112" i="9"/>
  <c r="BR113" i="9"/>
  <c r="BT112" i="9"/>
  <c r="BP113" i="9"/>
  <c r="BS113" i="9"/>
  <c r="AI113" i="9"/>
  <c r="BH113" i="9"/>
  <c r="BJ112" i="9"/>
  <c r="BE113" i="9"/>
  <c r="BG113" i="9"/>
  <c r="AV113" i="9"/>
  <c r="AX112" i="9"/>
  <c r="AW113" i="9"/>
  <c r="AY112" i="9"/>
  <c r="AT113" i="9"/>
  <c r="CF111" i="9"/>
  <c r="BT111" i="9"/>
  <c r="DB111" i="9"/>
  <c r="CM114" i="9"/>
  <c r="BQ114" i="9"/>
  <c r="AU114" i="9"/>
  <c r="Y114" i="9"/>
  <c r="CB114" i="9"/>
  <c r="CX114" i="9"/>
  <c r="BF114" i="9"/>
  <c r="N114" i="9"/>
  <c r="CN113" i="9"/>
  <c r="CO113" i="9"/>
  <c r="CQ112" i="9"/>
  <c r="CL113" i="9"/>
  <c r="CZ113" i="9"/>
  <c r="CW113" i="9"/>
  <c r="CY113" i="9"/>
  <c r="P113" i="9"/>
  <c r="R112" i="9"/>
  <c r="M113" i="9"/>
  <c r="O113" i="9"/>
  <c r="Q112" i="9"/>
  <c r="Z113" i="9"/>
  <c r="X113" i="9"/>
  <c r="AA113" i="9"/>
  <c r="AC112" i="9"/>
  <c r="CE111" i="9"/>
  <c r="BJ111" i="9"/>
  <c r="CP111" i="9"/>
  <c r="Q111" i="9"/>
  <c r="O109" i="2"/>
  <c r="Q108" i="2"/>
  <c r="P109" i="2"/>
  <c r="R108" i="2"/>
  <c r="M109" i="2"/>
  <c r="CW109" i="2"/>
  <c r="CY109" i="2"/>
  <c r="DA108" i="2"/>
  <c r="CZ109" i="2"/>
  <c r="AV109" i="2"/>
  <c r="AW109" i="2"/>
  <c r="AT109" i="2"/>
  <c r="BG109" i="2"/>
  <c r="BH109" i="2"/>
  <c r="BJ108" i="2"/>
  <c r="BE109" i="2"/>
  <c r="D109" i="2"/>
  <c r="F108" i="2"/>
  <c r="E109" i="2"/>
  <c r="G108" i="2"/>
  <c r="B109" i="2"/>
  <c r="DB108" i="2"/>
  <c r="DA107" i="2"/>
  <c r="AM107" i="2"/>
  <c r="CN109" i="2"/>
  <c r="CO109" i="2"/>
  <c r="CQ108" i="2"/>
  <c r="CL109" i="2"/>
  <c r="BR109" i="2"/>
  <c r="BS109" i="2"/>
  <c r="BP109" i="2"/>
  <c r="Z109" i="2"/>
  <c r="AA109" i="2"/>
  <c r="X109" i="2"/>
  <c r="CC109" i="2"/>
  <c r="CE108" i="2"/>
  <c r="CD109" i="2"/>
  <c r="CA109" i="2"/>
  <c r="AK109" i="2"/>
  <c r="AL109" i="2"/>
  <c r="AI109" i="2"/>
  <c r="A111" i="2"/>
  <c r="C110" i="2"/>
  <c r="N110" i="2"/>
  <c r="Y110" i="2"/>
  <c r="AJ110" i="2"/>
  <c r="AU110" i="2"/>
  <c r="BQ110" i="2"/>
  <c r="CM110" i="2"/>
  <c r="BF110" i="2"/>
  <c r="CB110" i="2"/>
  <c r="CX110" i="2"/>
  <c r="AX108" i="2"/>
  <c r="AY108" i="2"/>
  <c r="AN108" i="2"/>
  <c r="CF108" i="2"/>
  <c r="DB107" i="2"/>
  <c r="BJ107" i="2"/>
  <c r="AY107" i="2"/>
  <c r="AC107" i="2"/>
  <c r="BT108" i="2"/>
  <c r="CP108" i="2"/>
  <c r="G107" i="2"/>
  <c r="O114" i="9"/>
  <c r="P114" i="9"/>
  <c r="M114" i="9"/>
  <c r="BP114" i="9"/>
  <c r="BR114" i="9"/>
  <c r="BS114" i="9"/>
  <c r="AI114" i="9"/>
  <c r="CY114" i="9"/>
  <c r="CZ114" i="9"/>
  <c r="DB113" i="9"/>
  <c r="CW114" i="9"/>
  <c r="X114" i="9"/>
  <c r="Z114" i="9"/>
  <c r="AB113" i="9"/>
  <c r="AA114" i="9"/>
  <c r="AC113" i="9"/>
  <c r="CX115" i="9"/>
  <c r="CB115" i="9"/>
  <c r="BF115" i="9"/>
  <c r="N115" i="9"/>
  <c r="CM115" i="9"/>
  <c r="AU115" i="9"/>
  <c r="BQ115" i="9"/>
  <c r="Y115" i="9"/>
  <c r="AB112" i="9"/>
  <c r="CC114" i="9"/>
  <c r="CD114" i="9"/>
  <c r="CA114" i="9"/>
  <c r="AT114" i="9"/>
  <c r="AV114" i="9"/>
  <c r="AW114" i="9"/>
  <c r="AY113" i="9"/>
  <c r="BG114" i="9"/>
  <c r="BI113" i="9"/>
  <c r="BH114" i="9"/>
  <c r="BJ113" i="9"/>
  <c r="BE114" i="9"/>
  <c r="B114" i="9"/>
  <c r="CL114" i="9"/>
  <c r="CN114" i="9"/>
  <c r="CO114" i="9"/>
  <c r="CQ113" i="9"/>
  <c r="DB112" i="9"/>
  <c r="DA112" i="9"/>
  <c r="BI112" i="9"/>
  <c r="CP112" i="9"/>
  <c r="BU112" i="9"/>
  <c r="CF112" i="9"/>
  <c r="CC110" i="2"/>
  <c r="CE109" i="2"/>
  <c r="CA110" i="2"/>
  <c r="CD110" i="2"/>
  <c r="AA110" i="2"/>
  <c r="X110" i="2"/>
  <c r="Z110" i="2"/>
  <c r="AB109" i="2"/>
  <c r="CO110" i="2"/>
  <c r="CL110" i="2"/>
  <c r="CN110" i="2"/>
  <c r="AW110" i="2"/>
  <c r="AV110" i="2"/>
  <c r="AT110" i="2"/>
  <c r="D110" i="2"/>
  <c r="E110" i="2"/>
  <c r="G109" i="2"/>
  <c r="B110" i="2"/>
  <c r="BU108" i="2"/>
  <c r="AB108" i="2"/>
  <c r="CY110" i="2"/>
  <c r="DA109" i="2"/>
  <c r="CW110" i="2"/>
  <c r="CZ110" i="2"/>
  <c r="BG110" i="2"/>
  <c r="BE110" i="2"/>
  <c r="BH110" i="2"/>
  <c r="BS110" i="2"/>
  <c r="BU109" i="2"/>
  <c r="BR110" i="2"/>
  <c r="BP110" i="2"/>
  <c r="AK110" i="2"/>
  <c r="AL110" i="2"/>
  <c r="AI110" i="2"/>
  <c r="P110" i="2"/>
  <c r="R109" i="2"/>
  <c r="O110" i="2"/>
  <c r="M110" i="2"/>
  <c r="A112" i="2"/>
  <c r="C111" i="2"/>
  <c r="N111" i="2"/>
  <c r="AJ111" i="2"/>
  <c r="Y111" i="2"/>
  <c r="BF111" i="2"/>
  <c r="CB111" i="2"/>
  <c r="CX111" i="2"/>
  <c r="AU111" i="2"/>
  <c r="BQ111" i="2"/>
  <c r="CM111" i="2"/>
  <c r="AN109" i="2"/>
  <c r="AC109" i="2"/>
  <c r="BT109" i="2"/>
  <c r="CQ109" i="2"/>
  <c r="BI108" i="2"/>
  <c r="AC108" i="2"/>
  <c r="AM108" i="2"/>
  <c r="F109" i="2"/>
  <c r="BJ109" i="2"/>
  <c r="AX109" i="2"/>
  <c r="CC115" i="9"/>
  <c r="CE114" i="9"/>
  <c r="CD115" i="9"/>
  <c r="CF114" i="9"/>
  <c r="CA115" i="9"/>
  <c r="AA115" i="9"/>
  <c r="AC114" i="9"/>
  <c r="X115" i="9"/>
  <c r="Z115" i="9"/>
  <c r="AB114" i="9"/>
  <c r="BG115" i="9"/>
  <c r="BI114" i="9"/>
  <c r="BE115" i="9"/>
  <c r="BH115" i="9"/>
  <c r="BJ114" i="9"/>
  <c r="AW115" i="9"/>
  <c r="AY114" i="9"/>
  <c r="AT115" i="9"/>
  <c r="AV115" i="9"/>
  <c r="AX114" i="9"/>
  <c r="AI115" i="9"/>
  <c r="CF113" i="9"/>
  <c r="BS115" i="9"/>
  <c r="BP115" i="9"/>
  <c r="BR115" i="9"/>
  <c r="BT114" i="9"/>
  <c r="CX116" i="9"/>
  <c r="CB116" i="9"/>
  <c r="BF116" i="9"/>
  <c r="N116" i="9"/>
  <c r="BQ116" i="9"/>
  <c r="Y116" i="9"/>
  <c r="CM116" i="9"/>
  <c r="AU116" i="9"/>
  <c r="CO115" i="9"/>
  <c r="CQ114" i="9"/>
  <c r="CL115" i="9"/>
  <c r="CN115" i="9"/>
  <c r="B115" i="9"/>
  <c r="O115" i="9"/>
  <c r="Q114" i="9"/>
  <c r="M115" i="9"/>
  <c r="P115" i="9"/>
  <c r="CY115" i="9"/>
  <c r="DA114" i="9"/>
  <c r="CW115" i="9"/>
  <c r="CZ115" i="9"/>
  <c r="CP113" i="9"/>
  <c r="Q113" i="9"/>
  <c r="CE113" i="9"/>
  <c r="BT113" i="9"/>
  <c r="BU113" i="9"/>
  <c r="AX113" i="9"/>
  <c r="DA113" i="9"/>
  <c r="R113" i="9"/>
  <c r="CN111" i="2"/>
  <c r="CP110" i="2"/>
  <c r="CO111" i="2"/>
  <c r="CQ110" i="2"/>
  <c r="CL111" i="2"/>
  <c r="Z111" i="2"/>
  <c r="AA111" i="2"/>
  <c r="AC110" i="2"/>
  <c r="X111" i="2"/>
  <c r="BI109" i="2"/>
  <c r="CP109" i="2"/>
  <c r="AM109" i="2"/>
  <c r="AV111" i="2"/>
  <c r="AW111" i="2"/>
  <c r="AY110" i="2"/>
  <c r="AT111" i="2"/>
  <c r="CD111" i="2"/>
  <c r="CC111" i="2"/>
  <c r="CE110" i="2"/>
  <c r="CA111" i="2"/>
  <c r="O111" i="2"/>
  <c r="P111" i="2"/>
  <c r="R110" i="2"/>
  <c r="M111" i="2"/>
  <c r="A113" i="2"/>
  <c r="C112" i="2"/>
  <c r="N112" i="2"/>
  <c r="Y112" i="2"/>
  <c r="AU112" i="2"/>
  <c r="BQ112" i="2"/>
  <c r="BF112" i="2"/>
  <c r="CB112" i="2"/>
  <c r="CM112" i="2"/>
  <c r="AJ112" i="2"/>
  <c r="CX112" i="2"/>
  <c r="Q109" i="2"/>
  <c r="BR111" i="2"/>
  <c r="BS111" i="2"/>
  <c r="BP111" i="2"/>
  <c r="CY111" i="2"/>
  <c r="CZ111" i="2"/>
  <c r="DB110" i="2"/>
  <c r="CW111" i="2"/>
  <c r="BH111" i="2"/>
  <c r="BG111" i="2"/>
  <c r="BE111" i="2"/>
  <c r="AK111" i="2"/>
  <c r="AM110" i="2"/>
  <c r="AL111" i="2"/>
  <c r="AN110" i="2"/>
  <c r="AI111" i="2"/>
  <c r="D111" i="2"/>
  <c r="E111" i="2"/>
  <c r="G110" i="2"/>
  <c r="B111" i="2"/>
  <c r="BU110" i="2"/>
  <c r="DA110" i="2"/>
  <c r="DB109" i="2"/>
  <c r="CF109" i="2"/>
  <c r="AY109" i="2"/>
  <c r="AB110" i="2"/>
  <c r="M116" i="9"/>
  <c r="O116" i="9"/>
  <c r="Q115" i="9"/>
  <c r="P116" i="9"/>
  <c r="R115" i="9"/>
  <c r="CM117" i="9"/>
  <c r="BQ117" i="9"/>
  <c r="AU117" i="9"/>
  <c r="Y117" i="9"/>
  <c r="CB117" i="9"/>
  <c r="BF117" i="9"/>
  <c r="CX117" i="9"/>
  <c r="N117" i="9"/>
  <c r="Z116" i="9"/>
  <c r="AB115" i="9"/>
  <c r="AA116" i="9"/>
  <c r="AC115" i="9"/>
  <c r="X116" i="9"/>
  <c r="AI116" i="9"/>
  <c r="R114" i="9"/>
  <c r="CP114" i="9"/>
  <c r="CN116" i="9"/>
  <c r="CO116" i="9"/>
  <c r="CL116" i="9"/>
  <c r="CW116" i="9"/>
  <c r="CY116" i="9"/>
  <c r="DA115" i="9"/>
  <c r="CZ116" i="9"/>
  <c r="AV116" i="9"/>
  <c r="AW116" i="9"/>
  <c r="AT116" i="9"/>
  <c r="CA116" i="9"/>
  <c r="CC116" i="9"/>
  <c r="CE115" i="9"/>
  <c r="CD116" i="9"/>
  <c r="B116" i="9"/>
  <c r="BR116" i="9"/>
  <c r="BT115" i="9"/>
  <c r="BS116" i="9"/>
  <c r="BP116" i="9"/>
  <c r="BE116" i="9"/>
  <c r="BG116" i="9"/>
  <c r="BI115" i="9"/>
  <c r="BH116" i="9"/>
  <c r="DB115" i="9"/>
  <c r="DB114" i="9"/>
  <c r="BU114" i="9"/>
  <c r="BH112" i="2"/>
  <c r="BJ111" i="2"/>
  <c r="CY112" i="2"/>
  <c r="CW112" i="2"/>
  <c r="CZ112" i="2"/>
  <c r="CO112" i="2"/>
  <c r="CL112" i="2"/>
  <c r="CN112" i="2"/>
  <c r="BG112" i="2"/>
  <c r="BE112" i="2"/>
  <c r="AW112" i="2"/>
  <c r="AT112" i="2"/>
  <c r="AV112" i="2"/>
  <c r="P112" i="2"/>
  <c r="R111" i="2"/>
  <c r="O112" i="2"/>
  <c r="M112" i="2"/>
  <c r="A114" i="2"/>
  <c r="AJ113" i="2"/>
  <c r="N113" i="2"/>
  <c r="BF113" i="2"/>
  <c r="CB113" i="2"/>
  <c r="C113" i="2"/>
  <c r="AU113" i="2"/>
  <c r="BQ113" i="2"/>
  <c r="CX113" i="2"/>
  <c r="Y113" i="2"/>
  <c r="CM113" i="2"/>
  <c r="CD112" i="2"/>
  <c r="CF111" i="2"/>
  <c r="F110" i="2"/>
  <c r="BJ110" i="2"/>
  <c r="BI111" i="2"/>
  <c r="DA111" i="2"/>
  <c r="AK112" i="2"/>
  <c r="AL112" i="2"/>
  <c r="AI112" i="2"/>
  <c r="CC112" i="2"/>
  <c r="CE111" i="2"/>
  <c r="CA112" i="2"/>
  <c r="BS112" i="2"/>
  <c r="BP112" i="2"/>
  <c r="BR112" i="2"/>
  <c r="AA112" i="2"/>
  <c r="Z112" i="2"/>
  <c r="X112" i="2"/>
  <c r="D112" i="2"/>
  <c r="E112" i="2"/>
  <c r="B112" i="2"/>
  <c r="CF110" i="2"/>
  <c r="AX110" i="2"/>
  <c r="BI110" i="2"/>
  <c r="BT110" i="2"/>
  <c r="Q110" i="2"/>
  <c r="AC111" i="2"/>
  <c r="Z117" i="9"/>
  <c r="AA117" i="9"/>
  <c r="AC116" i="9"/>
  <c r="X117" i="9"/>
  <c r="B117" i="9"/>
  <c r="CN117" i="9"/>
  <c r="CL117" i="9"/>
  <c r="CO117" i="9"/>
  <c r="CQ116" i="9"/>
  <c r="P117" i="9"/>
  <c r="R116" i="9"/>
  <c r="M117" i="9"/>
  <c r="O117" i="9"/>
  <c r="Q116" i="9"/>
  <c r="CD117" i="9"/>
  <c r="CA117" i="9"/>
  <c r="CC117" i="9"/>
  <c r="BR117" i="9"/>
  <c r="BS117" i="9"/>
  <c r="BU116" i="9"/>
  <c r="BP117" i="9"/>
  <c r="BU115" i="9"/>
  <c r="AX115" i="9"/>
  <c r="CQ115" i="9"/>
  <c r="AY115" i="9"/>
  <c r="BH117" i="9"/>
  <c r="BE117" i="9"/>
  <c r="BG117" i="9"/>
  <c r="BI116" i="9"/>
  <c r="CZ117" i="9"/>
  <c r="DB116" i="9"/>
  <c r="CW117" i="9"/>
  <c r="CY117" i="9"/>
  <c r="CM118" i="9"/>
  <c r="BQ118" i="9"/>
  <c r="AU118" i="9"/>
  <c r="Y118" i="9"/>
  <c r="CX118" i="9"/>
  <c r="BF118" i="9"/>
  <c r="N118" i="9"/>
  <c r="CB118" i="9"/>
  <c r="AI117" i="9"/>
  <c r="AV117" i="9"/>
  <c r="AT117" i="9"/>
  <c r="AW117" i="9"/>
  <c r="CE116" i="9"/>
  <c r="DA116" i="9"/>
  <c r="BJ115" i="9"/>
  <c r="CF115" i="9"/>
  <c r="CP115" i="9"/>
  <c r="Z113" i="2"/>
  <c r="AB112" i="2"/>
  <c r="AM111" i="2"/>
  <c r="AB111" i="2"/>
  <c r="CN113" i="2"/>
  <c r="CO113" i="2"/>
  <c r="CL113" i="2"/>
  <c r="CW113" i="2"/>
  <c r="CY113" i="2"/>
  <c r="DA112" i="2"/>
  <c r="CZ113" i="2"/>
  <c r="AV113" i="2"/>
  <c r="AW113" i="2"/>
  <c r="AT113" i="2"/>
  <c r="CC113" i="2"/>
  <c r="CD113" i="2"/>
  <c r="CA113" i="2"/>
  <c r="O113" i="2"/>
  <c r="Q112" i="2"/>
  <c r="P113" i="2"/>
  <c r="M113" i="2"/>
  <c r="A115" i="2"/>
  <c r="C114" i="2"/>
  <c r="N114" i="2"/>
  <c r="Y114" i="2"/>
  <c r="AJ114" i="2"/>
  <c r="AU114" i="2"/>
  <c r="BQ114" i="2"/>
  <c r="CM114" i="2"/>
  <c r="BF114" i="2"/>
  <c r="CB114" i="2"/>
  <c r="CX114" i="2"/>
  <c r="AX112" i="2"/>
  <c r="CP112" i="2"/>
  <c r="BT111" i="2"/>
  <c r="F111" i="2"/>
  <c r="CP111" i="2"/>
  <c r="AX111" i="2"/>
  <c r="Q111" i="2"/>
  <c r="CF112" i="2"/>
  <c r="BU111" i="2"/>
  <c r="G111" i="2"/>
  <c r="CQ111" i="2"/>
  <c r="AY111" i="2"/>
  <c r="AA113" i="2"/>
  <c r="X113" i="2"/>
  <c r="BR113" i="2"/>
  <c r="BS113" i="2"/>
  <c r="BU112" i="2"/>
  <c r="BP113" i="2"/>
  <c r="D113" i="2"/>
  <c r="E113" i="2"/>
  <c r="B113" i="2"/>
  <c r="BG113" i="2"/>
  <c r="BI112" i="2"/>
  <c r="BH113" i="2"/>
  <c r="BE113" i="2"/>
  <c r="AK113" i="2"/>
  <c r="AL113" i="2"/>
  <c r="AI113" i="2"/>
  <c r="R112" i="2"/>
  <c r="BJ112" i="2"/>
  <c r="DB111" i="2"/>
  <c r="AN111" i="2"/>
  <c r="CY118" i="9"/>
  <c r="DA117" i="9"/>
  <c r="CZ118" i="9"/>
  <c r="CW118" i="9"/>
  <c r="BG118" i="9"/>
  <c r="BH118" i="9"/>
  <c r="BJ117" i="9"/>
  <c r="BE118" i="9"/>
  <c r="O118" i="9"/>
  <c r="Q117" i="9"/>
  <c r="P118" i="9"/>
  <c r="R117" i="9"/>
  <c r="M118" i="9"/>
  <c r="X118" i="9"/>
  <c r="Z118" i="9"/>
  <c r="AB117" i="9"/>
  <c r="AA118" i="9"/>
  <c r="AC117" i="9"/>
  <c r="CX119" i="9"/>
  <c r="CB119" i="9"/>
  <c r="BF119" i="9"/>
  <c r="N119" i="9"/>
  <c r="BQ119" i="9"/>
  <c r="Y119" i="9"/>
  <c r="AU119" i="9"/>
  <c r="CM119" i="9"/>
  <c r="AX116" i="9"/>
  <c r="CF116" i="9"/>
  <c r="BI117" i="9"/>
  <c r="AY116" i="9"/>
  <c r="CP116" i="9"/>
  <c r="AI118" i="9"/>
  <c r="BP118" i="9"/>
  <c r="BR118" i="9"/>
  <c r="BT117" i="9"/>
  <c r="BS118" i="9"/>
  <c r="BU117" i="9"/>
  <c r="AT118" i="9"/>
  <c r="AV118" i="9"/>
  <c r="AX117" i="9"/>
  <c r="AW118" i="9"/>
  <c r="AY117" i="9"/>
  <c r="CC118" i="9"/>
  <c r="CE117" i="9"/>
  <c r="CD118" i="9"/>
  <c r="CF117" i="9"/>
  <c r="CA118" i="9"/>
  <c r="B118" i="9"/>
  <c r="CL118" i="9"/>
  <c r="CN118" i="9"/>
  <c r="CO118" i="9"/>
  <c r="CQ117" i="9"/>
  <c r="BT116" i="9"/>
  <c r="AB116" i="9"/>
  <c r="BJ116" i="9"/>
  <c r="BG114" i="2"/>
  <c r="BI113" i="2"/>
  <c r="AN112" i="2"/>
  <c r="G112" i="2"/>
  <c r="CY114" i="2"/>
  <c r="CW114" i="2"/>
  <c r="CZ114" i="2"/>
  <c r="BE114" i="2"/>
  <c r="BH114" i="2"/>
  <c r="BJ113" i="2"/>
  <c r="BS114" i="2"/>
  <c r="BR114" i="2"/>
  <c r="BT113" i="2"/>
  <c r="BP114" i="2"/>
  <c r="AK114" i="2"/>
  <c r="AM113" i="2"/>
  <c r="AL114" i="2"/>
  <c r="AI114" i="2"/>
  <c r="P114" i="2"/>
  <c r="R113" i="2"/>
  <c r="O114" i="2"/>
  <c r="M114" i="2"/>
  <c r="A116" i="2"/>
  <c r="C115" i="2"/>
  <c r="N115" i="2"/>
  <c r="AJ115" i="2"/>
  <c r="Y115" i="2"/>
  <c r="BF115" i="2"/>
  <c r="CB115" i="2"/>
  <c r="CX115" i="2"/>
  <c r="AU115" i="2"/>
  <c r="BQ115" i="2"/>
  <c r="CM115" i="2"/>
  <c r="DB112" i="2"/>
  <c r="BU113" i="2"/>
  <c r="CE112" i="2"/>
  <c r="AC112" i="2"/>
  <c r="CQ112" i="2"/>
  <c r="AY112" i="2"/>
  <c r="CC114" i="2"/>
  <c r="CA114" i="2"/>
  <c r="CD114" i="2"/>
  <c r="CO114" i="2"/>
  <c r="CL114" i="2"/>
  <c r="CN114" i="2"/>
  <c r="AW114" i="2"/>
  <c r="AY113" i="2"/>
  <c r="AV114" i="2"/>
  <c r="AX113" i="2"/>
  <c r="AT114" i="2"/>
  <c r="AA114" i="2"/>
  <c r="Z114" i="2"/>
  <c r="X114" i="2"/>
  <c r="D114" i="2"/>
  <c r="E114" i="2"/>
  <c r="B114" i="2"/>
  <c r="Q113" i="2"/>
  <c r="CF113" i="2"/>
  <c r="CP113" i="2"/>
  <c r="AM112" i="2"/>
  <c r="BT112" i="2"/>
  <c r="F112" i="2"/>
  <c r="AI119" i="9"/>
  <c r="AW119" i="9"/>
  <c r="AY118" i="9"/>
  <c r="AT119" i="9"/>
  <c r="AV119" i="9"/>
  <c r="CY119" i="9"/>
  <c r="CZ119" i="9"/>
  <c r="DB118" i="9"/>
  <c r="CW119" i="9"/>
  <c r="CO119" i="9"/>
  <c r="CQ118" i="9"/>
  <c r="CL119" i="9"/>
  <c r="CN119" i="9"/>
  <c r="CX120" i="9"/>
  <c r="CB120" i="9"/>
  <c r="BF120" i="9"/>
  <c r="N120" i="9"/>
  <c r="CM120" i="9"/>
  <c r="AU120" i="9"/>
  <c r="Y120" i="9"/>
  <c r="BQ120" i="9"/>
  <c r="CC119" i="9"/>
  <c r="CE118" i="9"/>
  <c r="CA119" i="9"/>
  <c r="CD119" i="9"/>
  <c r="AA119" i="9"/>
  <c r="AC118" i="9"/>
  <c r="X119" i="9"/>
  <c r="Z119" i="9"/>
  <c r="O119" i="9"/>
  <c r="Q118" i="9"/>
  <c r="P119" i="9"/>
  <c r="M119" i="9"/>
  <c r="B119" i="9"/>
  <c r="BS119" i="9"/>
  <c r="BP119" i="9"/>
  <c r="BR119" i="9"/>
  <c r="BT118" i="9"/>
  <c r="BG119" i="9"/>
  <c r="BH119" i="9"/>
  <c r="BE119" i="9"/>
  <c r="CP117" i="9"/>
  <c r="DB117" i="9"/>
  <c r="DA118" i="9"/>
  <c r="CQ113" i="2"/>
  <c r="BR115" i="2"/>
  <c r="BS115" i="2"/>
  <c r="BP115" i="2"/>
  <c r="CY115" i="2"/>
  <c r="DA114" i="2"/>
  <c r="CZ115" i="2"/>
  <c r="DB114" i="2"/>
  <c r="CW115" i="2"/>
  <c r="BH115" i="2"/>
  <c r="BG115" i="2"/>
  <c r="BI114" i="2"/>
  <c r="BE115" i="2"/>
  <c r="AK115" i="2"/>
  <c r="AL115" i="2"/>
  <c r="AN114" i="2"/>
  <c r="AI115" i="2"/>
  <c r="D115" i="2"/>
  <c r="F114" i="2"/>
  <c r="E115" i="2"/>
  <c r="B115" i="2"/>
  <c r="P115" i="2"/>
  <c r="R114" i="2"/>
  <c r="BU114" i="2"/>
  <c r="DA113" i="2"/>
  <c r="AB113" i="2"/>
  <c r="F113" i="2"/>
  <c r="DB113" i="2"/>
  <c r="CE113" i="2"/>
  <c r="CN115" i="2"/>
  <c r="CO115" i="2"/>
  <c r="CL115" i="2"/>
  <c r="AV115" i="2"/>
  <c r="AW115" i="2"/>
  <c r="AT115" i="2"/>
  <c r="CD115" i="2"/>
  <c r="CC115" i="2"/>
  <c r="CA115" i="2"/>
  <c r="Z115" i="2"/>
  <c r="AB114" i="2"/>
  <c r="AA115" i="2"/>
  <c r="X115" i="2"/>
  <c r="O115" i="2"/>
  <c r="Q114" i="2"/>
  <c r="M115" i="2"/>
  <c r="A117" i="2"/>
  <c r="C116" i="2"/>
  <c r="N116" i="2"/>
  <c r="Y116" i="2"/>
  <c r="AU116" i="2"/>
  <c r="BQ116" i="2"/>
  <c r="AJ116" i="2"/>
  <c r="BF116" i="2"/>
  <c r="CB116" i="2"/>
  <c r="CM116" i="2"/>
  <c r="CX116" i="2"/>
  <c r="BT114" i="2"/>
  <c r="BJ114" i="2"/>
  <c r="AC113" i="2"/>
  <c r="G113" i="2"/>
  <c r="AN113" i="2"/>
  <c r="B120" i="9"/>
  <c r="CM121" i="9"/>
  <c r="BQ121" i="9"/>
  <c r="AU121" i="9"/>
  <c r="Y121" i="9"/>
  <c r="CX121" i="9"/>
  <c r="BF121" i="9"/>
  <c r="N121" i="9"/>
  <c r="CB121" i="9"/>
  <c r="CW120" i="9"/>
  <c r="CY120" i="9"/>
  <c r="CZ120" i="9"/>
  <c r="Z120" i="9"/>
  <c r="AA120" i="9"/>
  <c r="AC119" i="9"/>
  <c r="X120" i="9"/>
  <c r="CN120" i="9"/>
  <c r="CP119" i="9"/>
  <c r="CO120" i="9"/>
  <c r="CQ119" i="9"/>
  <c r="CL120" i="9"/>
  <c r="CA120" i="9"/>
  <c r="CC120" i="9"/>
  <c r="CE119" i="9"/>
  <c r="CD120" i="9"/>
  <c r="AI120" i="9"/>
  <c r="M120" i="9"/>
  <c r="P120" i="9"/>
  <c r="R119" i="9"/>
  <c r="O120" i="9"/>
  <c r="Q119" i="9"/>
  <c r="BR120" i="9"/>
  <c r="BT119" i="9"/>
  <c r="BS120" i="9"/>
  <c r="BP120" i="9"/>
  <c r="AV120" i="9"/>
  <c r="AW120" i="9"/>
  <c r="AY119" i="9"/>
  <c r="AT120" i="9"/>
  <c r="BE120" i="9"/>
  <c r="BG120" i="9"/>
  <c r="BH120" i="9"/>
  <c r="AB118" i="9"/>
  <c r="AX118" i="9"/>
  <c r="R118" i="9"/>
  <c r="BJ118" i="9"/>
  <c r="CF118" i="9"/>
  <c r="BI118" i="9"/>
  <c r="BU118" i="9"/>
  <c r="CP118" i="9"/>
  <c r="CO116" i="2"/>
  <c r="CL116" i="2"/>
  <c r="CN116" i="2"/>
  <c r="CP115" i="2"/>
  <c r="BG116" i="2"/>
  <c r="BE116" i="2"/>
  <c r="BH116" i="2"/>
  <c r="BS116" i="2"/>
  <c r="BU115" i="2"/>
  <c r="BP116" i="2"/>
  <c r="BR116" i="2"/>
  <c r="BT115" i="2"/>
  <c r="AA116" i="2"/>
  <c r="AC115" i="2"/>
  <c r="Z116" i="2"/>
  <c r="X116" i="2"/>
  <c r="D116" i="2"/>
  <c r="F115" i="2"/>
  <c r="E116" i="2"/>
  <c r="G115" i="2"/>
  <c r="B116" i="2"/>
  <c r="CF114" i="2"/>
  <c r="BI115" i="2"/>
  <c r="CP114" i="2"/>
  <c r="AC114" i="2"/>
  <c r="AM114" i="2"/>
  <c r="CY116" i="2"/>
  <c r="CW116" i="2"/>
  <c r="CZ116" i="2"/>
  <c r="CC116" i="2"/>
  <c r="CA116" i="2"/>
  <c r="CD116" i="2"/>
  <c r="AK116" i="2"/>
  <c r="AL116" i="2"/>
  <c r="AI116" i="2"/>
  <c r="AW116" i="2"/>
  <c r="AY115" i="2"/>
  <c r="AT116" i="2"/>
  <c r="AV116" i="2"/>
  <c r="AX115" i="2"/>
  <c r="P116" i="2"/>
  <c r="R115" i="2"/>
  <c r="O116" i="2"/>
  <c r="M116" i="2"/>
  <c r="A118" i="2"/>
  <c r="C117" i="2"/>
  <c r="AJ117" i="2"/>
  <c r="BF117" i="2"/>
  <c r="CB117" i="2"/>
  <c r="N117" i="2"/>
  <c r="Y117" i="2"/>
  <c r="AU117" i="2"/>
  <c r="BQ117" i="2"/>
  <c r="CX117" i="2"/>
  <c r="CM117" i="2"/>
  <c r="AB115" i="2"/>
  <c r="CE115" i="2"/>
  <c r="CQ115" i="2"/>
  <c r="CE114" i="2"/>
  <c r="AY114" i="2"/>
  <c r="AN115" i="2"/>
  <c r="BJ115" i="2"/>
  <c r="DB115" i="2"/>
  <c r="CQ114" i="2"/>
  <c r="AX114" i="2"/>
  <c r="G114" i="2"/>
  <c r="CM122" i="9"/>
  <c r="BQ122" i="9"/>
  <c r="AU122" i="9"/>
  <c r="Y122" i="9"/>
  <c r="CB122" i="9"/>
  <c r="CX122" i="9"/>
  <c r="N122" i="9"/>
  <c r="BF122" i="9"/>
  <c r="CN121" i="9"/>
  <c r="CO121" i="9"/>
  <c r="CL121" i="9"/>
  <c r="CZ121" i="9"/>
  <c r="DB120" i="9"/>
  <c r="CW121" i="9"/>
  <c r="CY121" i="9"/>
  <c r="CD121" i="9"/>
  <c r="CF120" i="9"/>
  <c r="CA121" i="9"/>
  <c r="CC121" i="9"/>
  <c r="CE120" i="9"/>
  <c r="BH121" i="9"/>
  <c r="BJ120" i="9"/>
  <c r="BE121" i="9"/>
  <c r="BG121" i="9"/>
  <c r="BI120" i="9"/>
  <c r="AV121" i="9"/>
  <c r="AW121" i="9"/>
  <c r="AT121" i="9"/>
  <c r="AX119" i="9"/>
  <c r="BU119" i="9"/>
  <c r="AB119" i="9"/>
  <c r="B121" i="9"/>
  <c r="AI121" i="9"/>
  <c r="BR121" i="9"/>
  <c r="BT120" i="9"/>
  <c r="BP121" i="9"/>
  <c r="BS121" i="9"/>
  <c r="P121" i="9"/>
  <c r="R120" i="9"/>
  <c r="M121" i="9"/>
  <c r="O121" i="9"/>
  <c r="Q120" i="9"/>
  <c r="Z121" i="9"/>
  <c r="AB120" i="9"/>
  <c r="X121" i="9"/>
  <c r="AA121" i="9"/>
  <c r="AC120" i="9"/>
  <c r="CQ120" i="9"/>
  <c r="CF119" i="9"/>
  <c r="BJ119" i="9"/>
  <c r="BI119" i="9"/>
  <c r="DA119" i="9"/>
  <c r="DB119" i="9"/>
  <c r="CP120" i="9"/>
  <c r="CW117" i="2"/>
  <c r="CY117" i="2"/>
  <c r="CZ117" i="2"/>
  <c r="AV117" i="2"/>
  <c r="AW117" i="2"/>
  <c r="AY116" i="2"/>
  <c r="AT117" i="2"/>
  <c r="BG117" i="2"/>
  <c r="BH117" i="2"/>
  <c r="BE117" i="2"/>
  <c r="D117" i="2"/>
  <c r="F116" i="2"/>
  <c r="E117" i="2"/>
  <c r="B117" i="2"/>
  <c r="DB116" i="2"/>
  <c r="DA116" i="2"/>
  <c r="O117" i="2"/>
  <c r="P117" i="2"/>
  <c r="R116" i="2"/>
  <c r="M117" i="2"/>
  <c r="CN117" i="2"/>
  <c r="CO117" i="2"/>
  <c r="CQ116" i="2"/>
  <c r="CL117" i="2"/>
  <c r="BR117" i="2"/>
  <c r="BS117" i="2"/>
  <c r="BP117" i="2"/>
  <c r="Z117" i="2"/>
  <c r="AA117" i="2"/>
  <c r="AC116" i="2"/>
  <c r="X117" i="2"/>
  <c r="CC117" i="2"/>
  <c r="CE116" i="2"/>
  <c r="CD117" i="2"/>
  <c r="CA117" i="2"/>
  <c r="AK117" i="2"/>
  <c r="AL117" i="2"/>
  <c r="AI117" i="2"/>
  <c r="A119" i="2"/>
  <c r="C118" i="2"/>
  <c r="N118" i="2"/>
  <c r="Y118" i="2"/>
  <c r="AJ118" i="2"/>
  <c r="AU118" i="2"/>
  <c r="BQ118" i="2"/>
  <c r="CM118" i="2"/>
  <c r="BF118" i="2"/>
  <c r="CB118" i="2"/>
  <c r="CX118" i="2"/>
  <c r="Q116" i="2"/>
  <c r="AX116" i="2"/>
  <c r="AN116" i="2"/>
  <c r="CF116" i="2"/>
  <c r="DA115" i="2"/>
  <c r="AM115" i="2"/>
  <c r="CF115" i="2"/>
  <c r="Q115" i="2"/>
  <c r="G116" i="2"/>
  <c r="BJ116" i="2"/>
  <c r="BI116" i="2"/>
  <c r="B122" i="9"/>
  <c r="CC122" i="9"/>
  <c r="CD122" i="9"/>
  <c r="CF121" i="9"/>
  <c r="CA122" i="9"/>
  <c r="AI122" i="9"/>
  <c r="AT122" i="9"/>
  <c r="AV122" i="9"/>
  <c r="AW122" i="9"/>
  <c r="AY121" i="9"/>
  <c r="DA120" i="9"/>
  <c r="AY120" i="9"/>
  <c r="O122" i="9"/>
  <c r="P122" i="9"/>
  <c r="M122" i="9"/>
  <c r="CL122" i="9"/>
  <c r="CN122" i="9"/>
  <c r="CO122" i="9"/>
  <c r="BG122" i="9"/>
  <c r="BI121" i="9"/>
  <c r="BH122" i="9"/>
  <c r="BE122" i="9"/>
  <c r="BP122" i="9"/>
  <c r="BR122" i="9"/>
  <c r="BS122" i="9"/>
  <c r="CY122" i="9"/>
  <c r="DA121" i="9"/>
  <c r="CZ122" i="9"/>
  <c r="DB121" i="9"/>
  <c r="CW122" i="9"/>
  <c r="X122" i="9"/>
  <c r="Z122" i="9"/>
  <c r="AA122" i="9"/>
  <c r="AC121" i="9"/>
  <c r="CX123" i="9"/>
  <c r="CB123" i="9"/>
  <c r="BF123" i="9"/>
  <c r="N123" i="9"/>
  <c r="CM123" i="9"/>
  <c r="AU123" i="9"/>
  <c r="Y123" i="9"/>
  <c r="BQ123" i="9"/>
  <c r="CE121" i="9"/>
  <c r="BU121" i="9"/>
  <c r="AX120" i="9"/>
  <c r="BJ121" i="9"/>
  <c r="BT121" i="9"/>
  <c r="BU120" i="9"/>
  <c r="CQ121" i="9"/>
  <c r="CC118" i="2"/>
  <c r="CA118" i="2"/>
  <c r="CD118" i="2"/>
  <c r="CO118" i="2"/>
  <c r="CL118" i="2"/>
  <c r="CN118" i="2"/>
  <c r="AW118" i="2"/>
  <c r="AV118" i="2"/>
  <c r="AT118" i="2"/>
  <c r="AA118" i="2"/>
  <c r="X118" i="2"/>
  <c r="Z118" i="2"/>
  <c r="D118" i="2"/>
  <c r="E118" i="2"/>
  <c r="B118" i="2"/>
  <c r="CF117" i="2"/>
  <c r="AB117" i="2"/>
  <c r="CP117" i="2"/>
  <c r="BU116" i="2"/>
  <c r="AB116" i="2"/>
  <c r="G117" i="2"/>
  <c r="AY117" i="2"/>
  <c r="CY118" i="2"/>
  <c r="CW118" i="2"/>
  <c r="CZ118" i="2"/>
  <c r="BG118" i="2"/>
  <c r="BE118" i="2"/>
  <c r="BH118" i="2"/>
  <c r="BS118" i="2"/>
  <c r="BR118" i="2"/>
  <c r="BT117" i="2"/>
  <c r="BP118" i="2"/>
  <c r="AK118" i="2"/>
  <c r="AL118" i="2"/>
  <c r="AI118" i="2"/>
  <c r="P118" i="2"/>
  <c r="O118" i="2"/>
  <c r="Q117" i="2"/>
  <c r="M118" i="2"/>
  <c r="A120" i="2"/>
  <c r="C119" i="2"/>
  <c r="N119" i="2"/>
  <c r="AJ119" i="2"/>
  <c r="Y119" i="2"/>
  <c r="BF119" i="2"/>
  <c r="CB119" i="2"/>
  <c r="CX119" i="2"/>
  <c r="AU119" i="2"/>
  <c r="BQ119" i="2"/>
  <c r="CM119" i="2"/>
  <c r="AN117" i="2"/>
  <c r="AC117" i="2"/>
  <c r="CQ117" i="2"/>
  <c r="CP116" i="2"/>
  <c r="BT116" i="2"/>
  <c r="AM116" i="2"/>
  <c r="BJ117" i="2"/>
  <c r="AX117" i="2"/>
  <c r="DA117" i="2"/>
  <c r="B123" i="9"/>
  <c r="CY123" i="9"/>
  <c r="CW123" i="9"/>
  <c r="CZ123" i="9"/>
  <c r="DB122" i="9"/>
  <c r="AA123" i="9"/>
  <c r="AC122" i="9"/>
  <c r="X123" i="9"/>
  <c r="Z123" i="9"/>
  <c r="CX124" i="9"/>
  <c r="CB124" i="9"/>
  <c r="BF124" i="9"/>
  <c r="N124" i="9"/>
  <c r="BQ124" i="9"/>
  <c r="Y124" i="9"/>
  <c r="CM124" i="9"/>
  <c r="AU124" i="9"/>
  <c r="BS123" i="9"/>
  <c r="BU122" i="9"/>
  <c r="BP123" i="9"/>
  <c r="BR123" i="9"/>
  <c r="BT122" i="9"/>
  <c r="CO123" i="9"/>
  <c r="CL123" i="9"/>
  <c r="CN123" i="9"/>
  <c r="BG123" i="9"/>
  <c r="BI122" i="9"/>
  <c r="BE123" i="9"/>
  <c r="BH123" i="9"/>
  <c r="BJ122" i="9"/>
  <c r="CP121" i="9"/>
  <c r="AX121" i="9"/>
  <c r="DA122" i="9"/>
  <c r="R121" i="9"/>
  <c r="AB121" i="9"/>
  <c r="O123" i="9"/>
  <c r="M123" i="9"/>
  <c r="P123" i="9"/>
  <c r="R122" i="9"/>
  <c r="CC123" i="9"/>
  <c r="CD123" i="9"/>
  <c r="CA123" i="9"/>
  <c r="AW123" i="9"/>
  <c r="AY122" i="9"/>
  <c r="AT123" i="9"/>
  <c r="AV123" i="9"/>
  <c r="AX122" i="9"/>
  <c r="AI123" i="9"/>
  <c r="Q122" i="9"/>
  <c r="CQ122" i="9"/>
  <c r="Q121" i="9"/>
  <c r="BR119" i="2"/>
  <c r="BT118" i="2"/>
  <c r="BS119" i="2"/>
  <c r="BP119" i="2"/>
  <c r="CY119" i="2"/>
  <c r="CZ119" i="2"/>
  <c r="DB118" i="2"/>
  <c r="CW119" i="2"/>
  <c r="BH119" i="2"/>
  <c r="BG119" i="2"/>
  <c r="BE119" i="2"/>
  <c r="AK119" i="2"/>
  <c r="AL119" i="2"/>
  <c r="AN118" i="2"/>
  <c r="AI119" i="2"/>
  <c r="D119" i="2"/>
  <c r="F118" i="2"/>
  <c r="E119" i="2"/>
  <c r="B119" i="2"/>
  <c r="BU118" i="2"/>
  <c r="DA118" i="2"/>
  <c r="BU117" i="2"/>
  <c r="F117" i="2"/>
  <c r="R117" i="2"/>
  <c r="CE117" i="2"/>
  <c r="CN119" i="2"/>
  <c r="CO119" i="2"/>
  <c r="CL119" i="2"/>
  <c r="AV119" i="2"/>
  <c r="AX118" i="2"/>
  <c r="AW119" i="2"/>
  <c r="AT119" i="2"/>
  <c r="CD119" i="2"/>
  <c r="CC119" i="2"/>
  <c r="CE118" i="2"/>
  <c r="CA119" i="2"/>
  <c r="Z119" i="2"/>
  <c r="AA119" i="2"/>
  <c r="X119" i="2"/>
  <c r="O119" i="2"/>
  <c r="P119" i="2"/>
  <c r="R118" i="2"/>
  <c r="M119" i="2"/>
  <c r="A121" i="2"/>
  <c r="C120" i="2"/>
  <c r="N120" i="2"/>
  <c r="Y120" i="2"/>
  <c r="AU120" i="2"/>
  <c r="BQ120" i="2"/>
  <c r="BF120" i="2"/>
  <c r="CB120" i="2"/>
  <c r="CM120" i="2"/>
  <c r="AJ120" i="2"/>
  <c r="CX120" i="2"/>
  <c r="Q118" i="2"/>
  <c r="BJ118" i="2"/>
  <c r="BI118" i="2"/>
  <c r="DB117" i="2"/>
  <c r="BI117" i="2"/>
  <c r="AM117" i="2"/>
  <c r="AB118" i="2"/>
  <c r="CQ118" i="2"/>
  <c r="Z124" i="9"/>
  <c r="AB123" i="9"/>
  <c r="AA124" i="9"/>
  <c r="AC123" i="9"/>
  <c r="X124" i="9"/>
  <c r="AI124" i="9"/>
  <c r="M124" i="9"/>
  <c r="O124" i="9"/>
  <c r="P124" i="9"/>
  <c r="R123" i="9"/>
  <c r="B124" i="9"/>
  <c r="CM125" i="9"/>
  <c r="BQ125" i="9"/>
  <c r="AU125" i="9"/>
  <c r="Y125" i="9"/>
  <c r="CB125" i="9"/>
  <c r="CX125" i="9"/>
  <c r="N125" i="9"/>
  <c r="BF125" i="9"/>
  <c r="CA124" i="9"/>
  <c r="CC124" i="9"/>
  <c r="CD124" i="9"/>
  <c r="CE122" i="9"/>
  <c r="CN124" i="9"/>
  <c r="CO124" i="9"/>
  <c r="CL124" i="9"/>
  <c r="CW124" i="9"/>
  <c r="CY124" i="9"/>
  <c r="CZ124" i="9"/>
  <c r="AV124" i="9"/>
  <c r="AX123" i="9"/>
  <c r="AW124" i="9"/>
  <c r="AY123" i="9"/>
  <c r="AT124" i="9"/>
  <c r="BR124" i="9"/>
  <c r="BS124" i="9"/>
  <c r="BU123" i="9"/>
  <c r="BP124" i="9"/>
  <c r="BE124" i="9"/>
  <c r="BG124" i="9"/>
  <c r="BI123" i="9"/>
  <c r="BH124" i="9"/>
  <c r="BJ123" i="9"/>
  <c r="CP122" i="9"/>
  <c r="AB122" i="9"/>
  <c r="CF122" i="9"/>
  <c r="AK120" i="2"/>
  <c r="AL120" i="2"/>
  <c r="AI120" i="2"/>
  <c r="CC120" i="2"/>
  <c r="CA120" i="2"/>
  <c r="CD120" i="2"/>
  <c r="CF119" i="2"/>
  <c r="BS120" i="2"/>
  <c r="BP120" i="2"/>
  <c r="BR120" i="2"/>
  <c r="BT119" i="2"/>
  <c r="AA120" i="2"/>
  <c r="AC119" i="2"/>
  <c r="Z120" i="2"/>
  <c r="X120" i="2"/>
  <c r="D120" i="2"/>
  <c r="F119" i="2"/>
  <c r="E120" i="2"/>
  <c r="G119" i="2"/>
  <c r="B120" i="2"/>
  <c r="AY118" i="2"/>
  <c r="BU119" i="2"/>
  <c r="CP118" i="2"/>
  <c r="AC118" i="2"/>
  <c r="G118" i="2"/>
  <c r="AM118" i="2"/>
  <c r="CY120" i="2"/>
  <c r="CW120" i="2"/>
  <c r="CZ120" i="2"/>
  <c r="DB119" i="2"/>
  <c r="CO120" i="2"/>
  <c r="CL120" i="2"/>
  <c r="CN120" i="2"/>
  <c r="BG120" i="2"/>
  <c r="BI119" i="2"/>
  <c r="BE120" i="2"/>
  <c r="BH120" i="2"/>
  <c r="BJ119" i="2"/>
  <c r="AW120" i="2"/>
  <c r="AT120" i="2"/>
  <c r="AV120" i="2"/>
  <c r="AX119" i="2"/>
  <c r="P120" i="2"/>
  <c r="R119" i="2"/>
  <c r="O120" i="2"/>
  <c r="M120" i="2"/>
  <c r="A122" i="2"/>
  <c r="C121" i="2"/>
  <c r="AJ121" i="2"/>
  <c r="N121" i="2"/>
  <c r="BF121" i="2"/>
  <c r="CB121" i="2"/>
  <c r="AU121" i="2"/>
  <c r="BQ121" i="2"/>
  <c r="CX121" i="2"/>
  <c r="Y121" i="2"/>
  <c r="CM121" i="2"/>
  <c r="AB119" i="2"/>
  <c r="CE119" i="2"/>
  <c r="CF118" i="2"/>
  <c r="AN119" i="2"/>
  <c r="B125" i="9"/>
  <c r="CD125" i="9"/>
  <c r="CA125" i="9"/>
  <c r="CC125" i="9"/>
  <c r="CM126" i="9"/>
  <c r="BQ126" i="9"/>
  <c r="AU126" i="9"/>
  <c r="Y126" i="9"/>
  <c r="CX126" i="9"/>
  <c r="BF126" i="9"/>
  <c r="N126" i="9"/>
  <c r="CB126" i="9"/>
  <c r="AI125" i="9"/>
  <c r="AV125" i="9"/>
  <c r="AX124" i="9"/>
  <c r="AT125" i="9"/>
  <c r="AW125" i="9"/>
  <c r="AY124" i="9"/>
  <c r="CF124" i="9"/>
  <c r="P125" i="9"/>
  <c r="R124" i="9"/>
  <c r="M125" i="9"/>
  <c r="O125" i="9"/>
  <c r="Q124" i="9"/>
  <c r="CN125" i="9"/>
  <c r="CL125" i="9"/>
  <c r="CO125" i="9"/>
  <c r="CQ124" i="9"/>
  <c r="BH125" i="9"/>
  <c r="BJ124" i="9"/>
  <c r="BE125" i="9"/>
  <c r="BG125" i="9"/>
  <c r="BI124" i="9"/>
  <c r="BR125" i="9"/>
  <c r="BT124" i="9"/>
  <c r="BS125" i="9"/>
  <c r="BU124" i="9"/>
  <c r="BP125" i="9"/>
  <c r="CZ125" i="9"/>
  <c r="DB124" i="9"/>
  <c r="CW125" i="9"/>
  <c r="CY125" i="9"/>
  <c r="DA124" i="9"/>
  <c r="Z125" i="9"/>
  <c r="AA125" i="9"/>
  <c r="AC124" i="9"/>
  <c r="X125" i="9"/>
  <c r="CP123" i="9"/>
  <c r="BT123" i="9"/>
  <c r="DB123" i="9"/>
  <c r="CQ123" i="9"/>
  <c r="DA123" i="9"/>
  <c r="Q123" i="9"/>
  <c r="CF123" i="9"/>
  <c r="CE123" i="9"/>
  <c r="CN121" i="2"/>
  <c r="CP120" i="2"/>
  <c r="CO121" i="2"/>
  <c r="CL121" i="2"/>
  <c r="CW121" i="2"/>
  <c r="CY121" i="2"/>
  <c r="DA120" i="2"/>
  <c r="CZ121" i="2"/>
  <c r="AV121" i="2"/>
  <c r="AW121" i="2"/>
  <c r="AT121" i="2"/>
  <c r="BG121" i="2"/>
  <c r="BH121" i="2"/>
  <c r="BE121" i="2"/>
  <c r="AK121" i="2"/>
  <c r="AM120" i="2"/>
  <c r="AL121" i="2"/>
  <c r="AI121" i="2"/>
  <c r="A123" i="2"/>
  <c r="C122" i="2"/>
  <c r="N122" i="2"/>
  <c r="Y122" i="2"/>
  <c r="AJ122" i="2"/>
  <c r="AU122" i="2"/>
  <c r="BQ122" i="2"/>
  <c r="CM122" i="2"/>
  <c r="BF122" i="2"/>
  <c r="CB122" i="2"/>
  <c r="CX122" i="2"/>
  <c r="AX120" i="2"/>
  <c r="AY119" i="2"/>
  <c r="CQ119" i="2"/>
  <c r="Z121" i="2"/>
  <c r="AA121" i="2"/>
  <c r="AC120" i="2"/>
  <c r="X121" i="2"/>
  <c r="BR121" i="2"/>
  <c r="BS121" i="2"/>
  <c r="BP121" i="2"/>
  <c r="CC121" i="2"/>
  <c r="CD121" i="2"/>
  <c r="CF120" i="2"/>
  <c r="CA121" i="2"/>
  <c r="O121" i="2"/>
  <c r="P121" i="2"/>
  <c r="M121" i="2"/>
  <c r="D121" i="2"/>
  <c r="E121" i="2"/>
  <c r="G120" i="2"/>
  <c r="B121" i="2"/>
  <c r="BJ120" i="2"/>
  <c r="DB120" i="2"/>
  <c r="DA119" i="2"/>
  <c r="AM119" i="2"/>
  <c r="CP119" i="2"/>
  <c r="Q119" i="2"/>
  <c r="CE120" i="2"/>
  <c r="O126" i="9"/>
  <c r="Q125" i="9"/>
  <c r="P126" i="9"/>
  <c r="R125" i="9"/>
  <c r="M126" i="9"/>
  <c r="CC126" i="9"/>
  <c r="CD126" i="9"/>
  <c r="CF125" i="9"/>
  <c r="CA126" i="9"/>
  <c r="B126" i="9"/>
  <c r="AI126" i="9"/>
  <c r="CY126" i="9"/>
  <c r="DA125" i="9"/>
  <c r="CZ126" i="9"/>
  <c r="DB125" i="9"/>
  <c r="CW126" i="9"/>
  <c r="BP126" i="9"/>
  <c r="BR126" i="9"/>
  <c r="BT125" i="9"/>
  <c r="BS126" i="9"/>
  <c r="BU125" i="9"/>
  <c r="CP124" i="9"/>
  <c r="CE125" i="9"/>
  <c r="AB124" i="9"/>
  <c r="CE124" i="9"/>
  <c r="X126" i="9"/>
  <c r="Z126" i="9"/>
  <c r="AA126" i="9"/>
  <c r="AC125" i="9"/>
  <c r="CX127" i="9"/>
  <c r="CB127" i="9"/>
  <c r="BF127" i="9"/>
  <c r="N127" i="9"/>
  <c r="BQ127" i="9"/>
  <c r="Y127" i="9"/>
  <c r="CM127" i="9"/>
  <c r="AU127" i="9"/>
  <c r="CL126" i="9"/>
  <c r="CN126" i="9"/>
  <c r="CP125" i="9"/>
  <c r="CO126" i="9"/>
  <c r="BG126" i="9"/>
  <c r="BH126" i="9"/>
  <c r="BJ125" i="9"/>
  <c r="BE126" i="9"/>
  <c r="AT126" i="9"/>
  <c r="AV126" i="9"/>
  <c r="AX125" i="9"/>
  <c r="AW126" i="9"/>
  <c r="AY125" i="9"/>
  <c r="BU120" i="2"/>
  <c r="AB120" i="2"/>
  <c r="CY122" i="2"/>
  <c r="CW122" i="2"/>
  <c r="CZ122" i="2"/>
  <c r="BG122" i="2"/>
  <c r="BE122" i="2"/>
  <c r="BH122" i="2"/>
  <c r="BS122" i="2"/>
  <c r="BR122" i="2"/>
  <c r="BT121" i="2"/>
  <c r="BP122" i="2"/>
  <c r="AK122" i="2"/>
  <c r="AM121" i="2"/>
  <c r="AL122" i="2"/>
  <c r="AI122" i="2"/>
  <c r="P122" i="2"/>
  <c r="O122" i="2"/>
  <c r="Q121" i="2"/>
  <c r="M122" i="2"/>
  <c r="A124" i="2"/>
  <c r="C123" i="2"/>
  <c r="N123" i="2"/>
  <c r="AJ123" i="2"/>
  <c r="Y123" i="2"/>
  <c r="BF123" i="2"/>
  <c r="CB123" i="2"/>
  <c r="CX123" i="2"/>
  <c r="AU123" i="2"/>
  <c r="BQ123" i="2"/>
  <c r="CM123" i="2"/>
  <c r="AN121" i="2"/>
  <c r="BI121" i="2"/>
  <c r="AN120" i="2"/>
  <c r="BI120" i="2"/>
  <c r="R120" i="2"/>
  <c r="BT120" i="2"/>
  <c r="F120" i="2"/>
  <c r="CQ120" i="2"/>
  <c r="AY120" i="2"/>
  <c r="Q120" i="2"/>
  <c r="CC122" i="2"/>
  <c r="CE121" i="2"/>
  <c r="CA122" i="2"/>
  <c r="CD122" i="2"/>
  <c r="CF121" i="2"/>
  <c r="CO122" i="2"/>
  <c r="CL122" i="2"/>
  <c r="CN122" i="2"/>
  <c r="AW122" i="2"/>
  <c r="AY121" i="2"/>
  <c r="AV122" i="2"/>
  <c r="AX121" i="2"/>
  <c r="AT122" i="2"/>
  <c r="AA122" i="2"/>
  <c r="Z122" i="2"/>
  <c r="AB121" i="2"/>
  <c r="X122" i="2"/>
  <c r="D122" i="2"/>
  <c r="F121" i="2"/>
  <c r="E122" i="2"/>
  <c r="B122" i="2"/>
  <c r="BJ121" i="2"/>
  <c r="CP121" i="2"/>
  <c r="B127" i="9"/>
  <c r="CX128" i="9"/>
  <c r="CB128" i="9"/>
  <c r="BF128" i="9"/>
  <c r="N128" i="9"/>
  <c r="CM128" i="9"/>
  <c r="AU128" i="9"/>
  <c r="BQ128" i="9"/>
  <c r="Y128" i="9"/>
  <c r="BS127" i="9"/>
  <c r="BU126" i="9"/>
  <c r="BP127" i="9"/>
  <c r="BR127" i="9"/>
  <c r="CO127" i="9"/>
  <c r="CQ126" i="9"/>
  <c r="CL127" i="9"/>
  <c r="CN127" i="9"/>
  <c r="O127" i="9"/>
  <c r="Q126" i="9"/>
  <c r="P127" i="9"/>
  <c r="R126" i="9"/>
  <c r="M127" i="9"/>
  <c r="CY127" i="9"/>
  <c r="CZ127" i="9"/>
  <c r="DB126" i="9"/>
  <c r="CW127" i="9"/>
  <c r="BI125" i="9"/>
  <c r="CP126" i="9"/>
  <c r="CC127" i="9"/>
  <c r="CE126" i="9"/>
  <c r="CA127" i="9"/>
  <c r="CD127" i="9"/>
  <c r="AW127" i="9"/>
  <c r="AY126" i="9"/>
  <c r="AT127" i="9"/>
  <c r="AV127" i="9"/>
  <c r="BG127" i="9"/>
  <c r="BI126" i="9"/>
  <c r="BH127" i="9"/>
  <c r="BJ126" i="9"/>
  <c r="BE127" i="9"/>
  <c r="AA127" i="9"/>
  <c r="X127" i="9"/>
  <c r="Z127" i="9"/>
  <c r="AI127" i="9"/>
  <c r="CQ125" i="9"/>
  <c r="AX126" i="9"/>
  <c r="AB125" i="9"/>
  <c r="DA126" i="9"/>
  <c r="AA123" i="2"/>
  <c r="AC122" i="2"/>
  <c r="AC121" i="2"/>
  <c r="G121" i="2"/>
  <c r="CQ121" i="2"/>
  <c r="BR123" i="2"/>
  <c r="BS123" i="2"/>
  <c r="BP123" i="2"/>
  <c r="CY123" i="2"/>
  <c r="DA122" i="2"/>
  <c r="CZ123" i="2"/>
  <c r="DB122" i="2"/>
  <c r="CW123" i="2"/>
  <c r="BH123" i="2"/>
  <c r="BG123" i="2"/>
  <c r="BE123" i="2"/>
  <c r="AK123" i="2"/>
  <c r="AM122" i="2"/>
  <c r="AL123" i="2"/>
  <c r="AN122" i="2"/>
  <c r="AI123" i="2"/>
  <c r="D123" i="2"/>
  <c r="F122" i="2"/>
  <c r="E123" i="2"/>
  <c r="B123" i="2"/>
  <c r="BU122" i="2"/>
  <c r="DA121" i="2"/>
  <c r="DB121" i="2"/>
  <c r="CN123" i="2"/>
  <c r="CP122" i="2"/>
  <c r="CO123" i="2"/>
  <c r="CL123" i="2"/>
  <c r="AV123" i="2"/>
  <c r="AW123" i="2"/>
  <c r="AY122" i="2"/>
  <c r="AT123" i="2"/>
  <c r="CD123" i="2"/>
  <c r="CC123" i="2"/>
  <c r="CA123" i="2"/>
  <c r="Z123" i="2"/>
  <c r="X123" i="2"/>
  <c r="O123" i="2"/>
  <c r="Q122" i="2"/>
  <c r="P123" i="2"/>
  <c r="M123" i="2"/>
  <c r="A125" i="2"/>
  <c r="C124" i="2"/>
  <c r="N124" i="2"/>
  <c r="Y124" i="2"/>
  <c r="AU124" i="2"/>
  <c r="BQ124" i="2"/>
  <c r="AJ124" i="2"/>
  <c r="BF124" i="2"/>
  <c r="CB124" i="2"/>
  <c r="CM124" i="2"/>
  <c r="CX124" i="2"/>
  <c r="BT122" i="2"/>
  <c r="BJ122" i="2"/>
  <c r="BU121" i="2"/>
  <c r="R121" i="2"/>
  <c r="CM129" i="9"/>
  <c r="BQ129" i="9"/>
  <c r="AU129" i="9"/>
  <c r="Y129" i="9"/>
  <c r="CX129" i="9"/>
  <c r="BF129" i="9"/>
  <c r="N129" i="9"/>
  <c r="CB129" i="9"/>
  <c r="Z128" i="9"/>
  <c r="AA128" i="9"/>
  <c r="AC127" i="9"/>
  <c r="X128" i="9"/>
  <c r="BE128" i="9"/>
  <c r="BG128" i="9"/>
  <c r="BH128" i="9"/>
  <c r="BR128" i="9"/>
  <c r="BT127" i="9"/>
  <c r="BS128" i="9"/>
  <c r="BP128" i="9"/>
  <c r="M128" i="9"/>
  <c r="O128" i="9"/>
  <c r="P128" i="9"/>
  <c r="CW128" i="9"/>
  <c r="CY128" i="9"/>
  <c r="DA127" i="9"/>
  <c r="CZ128" i="9"/>
  <c r="DB127" i="9"/>
  <c r="BT126" i="9"/>
  <c r="AB127" i="9"/>
  <c r="R127" i="9"/>
  <c r="CN128" i="9"/>
  <c r="CP127" i="9"/>
  <c r="CO128" i="9"/>
  <c r="CQ127" i="9"/>
  <c r="CL128" i="9"/>
  <c r="CA128" i="9"/>
  <c r="CC128" i="9"/>
  <c r="CE127" i="9"/>
  <c r="CD128" i="9"/>
  <c r="CF127" i="9"/>
  <c r="AV128" i="9"/>
  <c r="AW128" i="9"/>
  <c r="AT128" i="9"/>
  <c r="B128" i="9"/>
  <c r="AI128" i="9"/>
  <c r="AC126" i="9"/>
  <c r="CF126" i="9"/>
  <c r="BI127" i="9"/>
  <c r="AB126" i="9"/>
  <c r="BU127" i="9"/>
  <c r="CY124" i="2"/>
  <c r="DA123" i="2"/>
  <c r="CW124" i="2"/>
  <c r="CZ124" i="2"/>
  <c r="CC124" i="2"/>
  <c r="CA124" i="2"/>
  <c r="CD124" i="2"/>
  <c r="AK124" i="2"/>
  <c r="AL124" i="2"/>
  <c r="AI124" i="2"/>
  <c r="AW124" i="2"/>
  <c r="AY123" i="2"/>
  <c r="AT124" i="2"/>
  <c r="AV124" i="2"/>
  <c r="P124" i="2"/>
  <c r="R123" i="2"/>
  <c r="O124" i="2"/>
  <c r="M124" i="2"/>
  <c r="A126" i="2"/>
  <c r="C125" i="2"/>
  <c r="AJ125" i="2"/>
  <c r="BF125" i="2"/>
  <c r="CB125" i="2"/>
  <c r="Y125" i="2"/>
  <c r="AU125" i="2"/>
  <c r="BQ125" i="2"/>
  <c r="CX125" i="2"/>
  <c r="N125" i="2"/>
  <c r="CM125" i="2"/>
  <c r="AX123" i="2"/>
  <c r="CE122" i="2"/>
  <c r="R122" i="2"/>
  <c r="AM123" i="2"/>
  <c r="BI122" i="2"/>
  <c r="CO124" i="2"/>
  <c r="CL124" i="2"/>
  <c r="CN124" i="2"/>
  <c r="BG124" i="2"/>
  <c r="BE124" i="2"/>
  <c r="BH124" i="2"/>
  <c r="BJ123" i="2"/>
  <c r="BS124" i="2"/>
  <c r="BP124" i="2"/>
  <c r="BR124" i="2"/>
  <c r="AA124" i="2"/>
  <c r="AC123" i="2"/>
  <c r="Z124" i="2"/>
  <c r="X124" i="2"/>
  <c r="D124" i="2"/>
  <c r="F123" i="2"/>
  <c r="E124" i="2"/>
  <c r="B124" i="2"/>
  <c r="CF122" i="2"/>
  <c r="AB122" i="2"/>
  <c r="DB123" i="2"/>
  <c r="BT123" i="2"/>
  <c r="CQ122" i="2"/>
  <c r="AX122" i="2"/>
  <c r="G122" i="2"/>
  <c r="B129" i="9"/>
  <c r="BR129" i="9"/>
  <c r="BP129" i="9"/>
  <c r="BS129" i="9"/>
  <c r="BU128" i="9"/>
  <c r="P129" i="9"/>
  <c r="M129" i="9"/>
  <c r="O129" i="9"/>
  <c r="Q128" i="9"/>
  <c r="Z129" i="9"/>
  <c r="AB128" i="9"/>
  <c r="X129" i="9"/>
  <c r="AA129" i="9"/>
  <c r="BJ127" i="9"/>
  <c r="AX127" i="9"/>
  <c r="CM130" i="9"/>
  <c r="BQ130" i="9"/>
  <c r="AU130" i="9"/>
  <c r="Y130" i="9"/>
  <c r="CB130" i="9"/>
  <c r="N130" i="9"/>
  <c r="BF130" i="9"/>
  <c r="CX130" i="9"/>
  <c r="CN129" i="9"/>
  <c r="CP128" i="9"/>
  <c r="CO129" i="9"/>
  <c r="CQ128" i="9"/>
  <c r="CL129" i="9"/>
  <c r="CD129" i="9"/>
  <c r="CA129" i="9"/>
  <c r="CC129" i="9"/>
  <c r="CE128" i="9"/>
  <c r="CZ129" i="9"/>
  <c r="DB128" i="9"/>
  <c r="CW129" i="9"/>
  <c r="CY129" i="9"/>
  <c r="DA128" i="9"/>
  <c r="AI129" i="9"/>
  <c r="BH129" i="9"/>
  <c r="BE129" i="9"/>
  <c r="BG129" i="9"/>
  <c r="AV129" i="9"/>
  <c r="AW129" i="9"/>
  <c r="AY128" i="9"/>
  <c r="AT129" i="9"/>
  <c r="AC128" i="9"/>
  <c r="Q127" i="9"/>
  <c r="AY127" i="9"/>
  <c r="R128" i="9"/>
  <c r="AB123" i="2"/>
  <c r="CN125" i="2"/>
  <c r="CO125" i="2"/>
  <c r="CL125" i="2"/>
  <c r="CW125" i="2"/>
  <c r="CY125" i="2"/>
  <c r="DA124" i="2"/>
  <c r="CZ125" i="2"/>
  <c r="AV125" i="2"/>
  <c r="AW125" i="2"/>
  <c r="AY124" i="2"/>
  <c r="AT125" i="2"/>
  <c r="CC125" i="2"/>
  <c r="CD125" i="2"/>
  <c r="CA125" i="2"/>
  <c r="AK125" i="2"/>
  <c r="AL125" i="2"/>
  <c r="AI125" i="2"/>
  <c r="A127" i="2"/>
  <c r="C126" i="2"/>
  <c r="N126" i="2"/>
  <c r="Y126" i="2"/>
  <c r="AJ126" i="2"/>
  <c r="AU126" i="2"/>
  <c r="BQ126" i="2"/>
  <c r="CM126" i="2"/>
  <c r="BF126" i="2"/>
  <c r="CB126" i="2"/>
  <c r="CX126" i="2"/>
  <c r="AX124" i="2"/>
  <c r="AN124" i="2"/>
  <c r="CF124" i="2"/>
  <c r="CE124" i="2"/>
  <c r="AN123" i="2"/>
  <c r="CP123" i="2"/>
  <c r="CF123" i="2"/>
  <c r="Q123" i="2"/>
  <c r="BU123" i="2"/>
  <c r="BI123" i="2"/>
  <c r="G123" i="2"/>
  <c r="CQ123" i="2"/>
  <c r="CE123" i="2"/>
  <c r="O125" i="2"/>
  <c r="Q124" i="2"/>
  <c r="P125" i="2"/>
  <c r="R124" i="2"/>
  <c r="M125" i="2"/>
  <c r="BR125" i="2"/>
  <c r="BS125" i="2"/>
  <c r="BP125" i="2"/>
  <c r="Z125" i="2"/>
  <c r="AA125" i="2"/>
  <c r="X125" i="2"/>
  <c r="BG125" i="2"/>
  <c r="BH125" i="2"/>
  <c r="BE125" i="2"/>
  <c r="D125" i="2"/>
  <c r="E125" i="2"/>
  <c r="G124" i="2"/>
  <c r="B125" i="2"/>
  <c r="AM124" i="2"/>
  <c r="DB124" i="2"/>
  <c r="BG130" i="9"/>
  <c r="BI129" i="9"/>
  <c r="BH130" i="9"/>
  <c r="BJ129" i="9"/>
  <c r="BE130" i="9"/>
  <c r="CL130" i="9"/>
  <c r="CN130" i="9"/>
  <c r="CP129" i="9"/>
  <c r="CO130" i="9"/>
  <c r="CQ129" i="9"/>
  <c r="CY130" i="9"/>
  <c r="CZ130" i="9"/>
  <c r="CW130" i="9"/>
  <c r="BP130" i="9"/>
  <c r="BR130" i="9"/>
  <c r="BS130" i="9"/>
  <c r="AI130" i="9"/>
  <c r="AT130" i="9"/>
  <c r="AV130" i="9"/>
  <c r="AX129" i="9"/>
  <c r="AW130" i="9"/>
  <c r="AY129" i="9"/>
  <c r="BJ128" i="9"/>
  <c r="B130" i="9"/>
  <c r="CC130" i="9"/>
  <c r="CE129" i="9"/>
  <c r="CD130" i="9"/>
  <c r="CA130" i="9"/>
  <c r="O130" i="9"/>
  <c r="Q129" i="9"/>
  <c r="P130" i="9"/>
  <c r="R129" i="9"/>
  <c r="M130" i="9"/>
  <c r="X130" i="9"/>
  <c r="Z130" i="9"/>
  <c r="AB129" i="9"/>
  <c r="AA130" i="9"/>
  <c r="CX131" i="9"/>
  <c r="CB131" i="9"/>
  <c r="BF131" i="9"/>
  <c r="N131" i="9"/>
  <c r="CM131" i="9"/>
  <c r="AU131" i="9"/>
  <c r="BQ131" i="9"/>
  <c r="Y131" i="9"/>
  <c r="DB129" i="9"/>
  <c r="CF129" i="9"/>
  <c r="CF128" i="9"/>
  <c r="BI128" i="9"/>
  <c r="BT128" i="9"/>
  <c r="AX128" i="9"/>
  <c r="BJ124" i="2"/>
  <c r="CY126" i="2"/>
  <c r="CW126" i="2"/>
  <c r="CZ126" i="2"/>
  <c r="BG126" i="2"/>
  <c r="BE126" i="2"/>
  <c r="BH126" i="2"/>
  <c r="BJ125" i="2"/>
  <c r="BS126" i="2"/>
  <c r="BR126" i="2"/>
  <c r="BT125" i="2"/>
  <c r="BP126" i="2"/>
  <c r="AK126" i="2"/>
  <c r="AL126" i="2"/>
  <c r="AI126" i="2"/>
  <c r="P126" i="2"/>
  <c r="O126" i="2"/>
  <c r="M126" i="2"/>
  <c r="A128" i="2"/>
  <c r="C127" i="2"/>
  <c r="N127" i="2"/>
  <c r="AJ127" i="2"/>
  <c r="Y127" i="2"/>
  <c r="BF127" i="2"/>
  <c r="CB127" i="2"/>
  <c r="CX127" i="2"/>
  <c r="AU127" i="2"/>
  <c r="BQ127" i="2"/>
  <c r="CM127" i="2"/>
  <c r="AN125" i="2"/>
  <c r="DB125" i="2"/>
  <c r="CQ124" i="2"/>
  <c r="BU124" i="2"/>
  <c r="AB124" i="2"/>
  <c r="BI125" i="2"/>
  <c r="R125" i="2"/>
  <c r="BI124" i="2"/>
  <c r="AC124" i="2"/>
  <c r="CC126" i="2"/>
  <c r="CA126" i="2"/>
  <c r="CD126" i="2"/>
  <c r="CF125" i="2"/>
  <c r="CO126" i="2"/>
  <c r="CL126" i="2"/>
  <c r="CN126" i="2"/>
  <c r="AW126" i="2"/>
  <c r="AY125" i="2"/>
  <c r="AV126" i="2"/>
  <c r="AX125" i="2"/>
  <c r="AT126" i="2"/>
  <c r="AA126" i="2"/>
  <c r="X126" i="2"/>
  <c r="Z126" i="2"/>
  <c r="D126" i="2"/>
  <c r="E126" i="2"/>
  <c r="B126" i="2"/>
  <c r="AM125" i="2"/>
  <c r="DA125" i="2"/>
  <c r="CP125" i="2"/>
  <c r="CP124" i="2"/>
  <c r="BT124" i="2"/>
  <c r="F124" i="2"/>
  <c r="AW131" i="9"/>
  <c r="AY130" i="9"/>
  <c r="AT131" i="9"/>
  <c r="AV131" i="9"/>
  <c r="AX130" i="9"/>
  <c r="O131" i="9"/>
  <c r="M131" i="9"/>
  <c r="P131" i="9"/>
  <c r="BS131" i="9"/>
  <c r="BU130" i="9"/>
  <c r="BP131" i="9"/>
  <c r="BR131" i="9"/>
  <c r="CX132" i="9"/>
  <c r="CB132" i="9"/>
  <c r="BF132" i="9"/>
  <c r="N132" i="9"/>
  <c r="BQ132" i="9"/>
  <c r="Y132" i="9"/>
  <c r="AU132" i="9"/>
  <c r="CM132" i="9"/>
  <c r="CC131" i="9"/>
  <c r="CE130" i="9"/>
  <c r="CD131" i="9"/>
  <c r="CF130" i="9"/>
  <c r="CA131" i="9"/>
  <c r="AC129" i="9"/>
  <c r="DA129" i="9"/>
  <c r="AI131" i="9"/>
  <c r="B131" i="9"/>
  <c r="CY131" i="9"/>
  <c r="CW131" i="9"/>
  <c r="CZ131" i="9"/>
  <c r="AA131" i="9"/>
  <c r="AC130" i="9"/>
  <c r="X131" i="9"/>
  <c r="Z131" i="9"/>
  <c r="CO131" i="9"/>
  <c r="CQ130" i="9"/>
  <c r="CL131" i="9"/>
  <c r="CN131" i="9"/>
  <c r="CP130" i="9"/>
  <c r="BG131" i="9"/>
  <c r="BI130" i="9"/>
  <c r="BE131" i="9"/>
  <c r="BH131" i="9"/>
  <c r="BJ130" i="9"/>
  <c r="BT130" i="9"/>
  <c r="AB130" i="9"/>
  <c r="Q130" i="9"/>
  <c r="BU129" i="9"/>
  <c r="BT129" i="9"/>
  <c r="G125" i="2"/>
  <c r="CQ125" i="2"/>
  <c r="BR127" i="2"/>
  <c r="BT126" i="2"/>
  <c r="BS127" i="2"/>
  <c r="BU126" i="2"/>
  <c r="BP127" i="2"/>
  <c r="CY127" i="2"/>
  <c r="CZ127" i="2"/>
  <c r="CW127" i="2"/>
  <c r="BH127" i="2"/>
  <c r="BG127" i="2"/>
  <c r="BE127" i="2"/>
  <c r="AK127" i="2"/>
  <c r="AL127" i="2"/>
  <c r="AN126" i="2"/>
  <c r="AI127" i="2"/>
  <c r="D127" i="2"/>
  <c r="F126" i="2"/>
  <c r="E127" i="2"/>
  <c r="B127" i="2"/>
  <c r="DB126" i="2"/>
  <c r="DA126" i="2"/>
  <c r="BU125" i="2"/>
  <c r="AC125" i="2"/>
  <c r="AV127" i="2"/>
  <c r="AX126" i="2"/>
  <c r="CE125" i="2"/>
  <c r="CN127" i="2"/>
  <c r="CO127" i="2"/>
  <c r="CQ126" i="2"/>
  <c r="CL127" i="2"/>
  <c r="AW127" i="2"/>
  <c r="AT127" i="2"/>
  <c r="CD127" i="2"/>
  <c r="CC127" i="2"/>
  <c r="CA127" i="2"/>
  <c r="Z127" i="2"/>
  <c r="AA127" i="2"/>
  <c r="X127" i="2"/>
  <c r="O127" i="2"/>
  <c r="Q126" i="2"/>
  <c r="P127" i="2"/>
  <c r="M127" i="2"/>
  <c r="A129" i="2"/>
  <c r="C128" i="2"/>
  <c r="N128" i="2"/>
  <c r="Y128" i="2"/>
  <c r="AU128" i="2"/>
  <c r="BQ128" i="2"/>
  <c r="BF128" i="2"/>
  <c r="CB128" i="2"/>
  <c r="CM128" i="2"/>
  <c r="AJ128" i="2"/>
  <c r="CX128" i="2"/>
  <c r="AM126" i="2"/>
  <c r="BI126" i="2"/>
  <c r="Q125" i="2"/>
  <c r="AB125" i="2"/>
  <c r="F125" i="2"/>
  <c r="BR132" i="9"/>
  <c r="BS132" i="9"/>
  <c r="BP132" i="9"/>
  <c r="Z132" i="9"/>
  <c r="AA132" i="9"/>
  <c r="X132" i="9"/>
  <c r="B132" i="9"/>
  <c r="M132" i="9"/>
  <c r="O132" i="9"/>
  <c r="P132" i="9"/>
  <c r="R131" i="9"/>
  <c r="CW132" i="9"/>
  <c r="CY132" i="9"/>
  <c r="CZ132" i="9"/>
  <c r="DB131" i="9"/>
  <c r="AB131" i="9"/>
  <c r="BT131" i="9"/>
  <c r="DA130" i="9"/>
  <c r="Q131" i="9"/>
  <c r="CN132" i="9"/>
  <c r="CP131" i="9"/>
  <c r="CO132" i="9"/>
  <c r="CQ131" i="9"/>
  <c r="CL132" i="9"/>
  <c r="BE132" i="9"/>
  <c r="BG132" i="9"/>
  <c r="BI131" i="9"/>
  <c r="BH132" i="9"/>
  <c r="BJ131" i="9"/>
  <c r="AI132" i="9"/>
  <c r="AV132" i="9"/>
  <c r="AX131" i="9"/>
  <c r="AW132" i="9"/>
  <c r="AY131" i="9"/>
  <c r="AT132" i="9"/>
  <c r="CM133" i="9"/>
  <c r="BQ133" i="9"/>
  <c r="AU133" i="9"/>
  <c r="Y133" i="9"/>
  <c r="CB133" i="9"/>
  <c r="BF133" i="9"/>
  <c r="N133" i="9"/>
  <c r="CX133" i="9"/>
  <c r="CA132" i="9"/>
  <c r="CC132" i="9"/>
  <c r="CE131" i="9"/>
  <c r="CD132" i="9"/>
  <c r="CF131" i="9"/>
  <c r="R130" i="9"/>
  <c r="DB130" i="9"/>
  <c r="AK128" i="2"/>
  <c r="AM127" i="2"/>
  <c r="AL128" i="2"/>
  <c r="AI128" i="2"/>
  <c r="CC128" i="2"/>
  <c r="CA128" i="2"/>
  <c r="CD128" i="2"/>
  <c r="CF127" i="2"/>
  <c r="BS128" i="2"/>
  <c r="BP128" i="2"/>
  <c r="BR128" i="2"/>
  <c r="BT127" i="2"/>
  <c r="AA128" i="2"/>
  <c r="Z128" i="2"/>
  <c r="X128" i="2"/>
  <c r="D128" i="2"/>
  <c r="F127" i="2"/>
  <c r="E128" i="2"/>
  <c r="G127" i="2"/>
  <c r="B128" i="2"/>
  <c r="CF126" i="2"/>
  <c r="AN127" i="2"/>
  <c r="AC126" i="2"/>
  <c r="BJ126" i="2"/>
  <c r="CY128" i="2"/>
  <c r="CW128" i="2"/>
  <c r="CZ128" i="2"/>
  <c r="DB127" i="2"/>
  <c r="CO128" i="2"/>
  <c r="CL128" i="2"/>
  <c r="CN128" i="2"/>
  <c r="BG128" i="2"/>
  <c r="BE128" i="2"/>
  <c r="BH128" i="2"/>
  <c r="AW128" i="2"/>
  <c r="AT128" i="2"/>
  <c r="AV128" i="2"/>
  <c r="AX127" i="2"/>
  <c r="P128" i="2"/>
  <c r="R127" i="2"/>
  <c r="O128" i="2"/>
  <c r="M128" i="2"/>
  <c r="A130" i="2"/>
  <c r="C129" i="2"/>
  <c r="AJ129" i="2"/>
  <c r="N129" i="2"/>
  <c r="BF129" i="2"/>
  <c r="CB129" i="2"/>
  <c r="AU129" i="2"/>
  <c r="BQ129" i="2"/>
  <c r="CX129" i="2"/>
  <c r="Y129" i="2"/>
  <c r="CM129" i="2"/>
  <c r="AB127" i="2"/>
  <c r="CE126" i="2"/>
  <c r="AY126" i="2"/>
  <c r="AB126" i="2"/>
  <c r="R126" i="2"/>
  <c r="BI127" i="2"/>
  <c r="DA127" i="2"/>
  <c r="BU127" i="2"/>
  <c r="CP126" i="2"/>
  <c r="G126" i="2"/>
  <c r="CZ133" i="9"/>
  <c r="CW133" i="9"/>
  <c r="CY133" i="9"/>
  <c r="AV133" i="9"/>
  <c r="AT133" i="9"/>
  <c r="AW133" i="9"/>
  <c r="Z133" i="9"/>
  <c r="AA133" i="9"/>
  <c r="AC132" i="9"/>
  <c r="X133" i="9"/>
  <c r="P133" i="9"/>
  <c r="R132" i="9"/>
  <c r="M133" i="9"/>
  <c r="O133" i="9"/>
  <c r="B133" i="9"/>
  <c r="CN133" i="9"/>
  <c r="CP132" i="9"/>
  <c r="CL133" i="9"/>
  <c r="CO133" i="9"/>
  <c r="DA132" i="9"/>
  <c r="DA131" i="9"/>
  <c r="Q132" i="9"/>
  <c r="AC131" i="9"/>
  <c r="AI133" i="9"/>
  <c r="BH133" i="9"/>
  <c r="BE133" i="9"/>
  <c r="BG133" i="9"/>
  <c r="BI132" i="9"/>
  <c r="CM134" i="9"/>
  <c r="BQ134" i="9"/>
  <c r="AU134" i="9"/>
  <c r="Y134" i="9"/>
  <c r="CX134" i="9"/>
  <c r="BF134" i="9"/>
  <c r="N134" i="9"/>
  <c r="CB134" i="9"/>
  <c r="CD133" i="9"/>
  <c r="CF132" i="9"/>
  <c r="CA133" i="9"/>
  <c r="CC133" i="9"/>
  <c r="BR133" i="9"/>
  <c r="BS133" i="9"/>
  <c r="BU132" i="9"/>
  <c r="BP133" i="9"/>
  <c r="BU131" i="9"/>
  <c r="AX132" i="9"/>
  <c r="BJ132" i="9"/>
  <c r="CN129" i="2"/>
  <c r="CP128" i="2"/>
  <c r="CO129" i="2"/>
  <c r="CQ128" i="2"/>
  <c r="CL129" i="2"/>
  <c r="CW129" i="2"/>
  <c r="CY129" i="2"/>
  <c r="DA128" i="2"/>
  <c r="CZ129" i="2"/>
  <c r="DB128" i="2"/>
  <c r="AV129" i="2"/>
  <c r="AW129" i="2"/>
  <c r="AT129" i="2"/>
  <c r="BG129" i="2"/>
  <c r="BI128" i="2"/>
  <c r="BH129" i="2"/>
  <c r="BE129" i="2"/>
  <c r="AK129" i="2"/>
  <c r="AM128" i="2"/>
  <c r="AL129" i="2"/>
  <c r="AN128" i="2"/>
  <c r="AI129" i="2"/>
  <c r="A131" i="2"/>
  <c r="C130" i="2"/>
  <c r="N130" i="2"/>
  <c r="Y130" i="2"/>
  <c r="AJ130" i="2"/>
  <c r="AU130" i="2"/>
  <c r="BQ130" i="2"/>
  <c r="CM130" i="2"/>
  <c r="BF130" i="2"/>
  <c r="CB130" i="2"/>
  <c r="CX130" i="2"/>
  <c r="AY128" i="2"/>
  <c r="CP127" i="2"/>
  <c r="Q127" i="2"/>
  <c r="CQ127" i="2"/>
  <c r="CE127" i="2"/>
  <c r="Z129" i="2"/>
  <c r="AB128" i="2"/>
  <c r="AA129" i="2"/>
  <c r="X129" i="2"/>
  <c r="BR129" i="2"/>
  <c r="BS129" i="2"/>
  <c r="BP129" i="2"/>
  <c r="CC129" i="2"/>
  <c r="CE128" i="2"/>
  <c r="CD129" i="2"/>
  <c r="CA129" i="2"/>
  <c r="O129" i="2"/>
  <c r="P129" i="2"/>
  <c r="M129" i="2"/>
  <c r="D129" i="2"/>
  <c r="F128" i="2"/>
  <c r="E129" i="2"/>
  <c r="B129" i="2"/>
  <c r="R128" i="2"/>
  <c r="BJ128" i="2"/>
  <c r="BJ127" i="2"/>
  <c r="AY127" i="2"/>
  <c r="AC127" i="2"/>
  <c r="BT128" i="2"/>
  <c r="BU128" i="2"/>
  <c r="CC134" i="9"/>
  <c r="CE133" i="9"/>
  <c r="CD134" i="9"/>
  <c r="CF133" i="9"/>
  <c r="CA134" i="9"/>
  <c r="CL134" i="9"/>
  <c r="CN134" i="9"/>
  <c r="CP133" i="9"/>
  <c r="CO134" i="9"/>
  <c r="AI134" i="9"/>
  <c r="BP134" i="9"/>
  <c r="BR134" i="9"/>
  <c r="BT133" i="9"/>
  <c r="BS134" i="9"/>
  <c r="BG134" i="9"/>
  <c r="BH134" i="9"/>
  <c r="BJ133" i="9"/>
  <c r="BE134" i="9"/>
  <c r="AT134" i="9"/>
  <c r="AV134" i="9"/>
  <c r="AX133" i="9"/>
  <c r="AW134" i="9"/>
  <c r="AY133" i="9"/>
  <c r="DB132" i="9"/>
  <c r="CQ132" i="9"/>
  <c r="BU133" i="9"/>
  <c r="B134" i="9"/>
  <c r="CY134" i="9"/>
  <c r="CZ134" i="9"/>
  <c r="CW134" i="9"/>
  <c r="O134" i="9"/>
  <c r="P134" i="9"/>
  <c r="R133" i="9"/>
  <c r="M134" i="9"/>
  <c r="X134" i="9"/>
  <c r="Z134" i="9"/>
  <c r="AB133" i="9"/>
  <c r="AA134" i="9"/>
  <c r="AC133" i="9"/>
  <c r="CX135" i="9"/>
  <c r="CB135" i="9"/>
  <c r="BF135" i="9"/>
  <c r="N135" i="9"/>
  <c r="BQ135" i="9"/>
  <c r="Y135" i="9"/>
  <c r="AU135" i="9"/>
  <c r="CM135" i="9"/>
  <c r="BT132" i="9"/>
  <c r="CE132" i="9"/>
  <c r="AB132" i="9"/>
  <c r="AY132" i="9"/>
  <c r="CC130" i="2"/>
  <c r="CE129" i="2"/>
  <c r="CA130" i="2"/>
  <c r="CD130" i="2"/>
  <c r="CO130" i="2"/>
  <c r="CL130" i="2"/>
  <c r="CN130" i="2"/>
  <c r="AW130" i="2"/>
  <c r="AV130" i="2"/>
  <c r="AT130" i="2"/>
  <c r="AA130" i="2"/>
  <c r="AC129" i="2"/>
  <c r="Z130" i="2"/>
  <c r="AB129" i="2"/>
  <c r="X130" i="2"/>
  <c r="D130" i="2"/>
  <c r="F129" i="2"/>
  <c r="E130" i="2"/>
  <c r="G129" i="2"/>
  <c r="B130" i="2"/>
  <c r="AX129" i="2"/>
  <c r="CP129" i="2"/>
  <c r="CF129" i="2"/>
  <c r="AC128" i="2"/>
  <c r="Q128" i="2"/>
  <c r="CF128" i="2"/>
  <c r="G128" i="2"/>
  <c r="AX128" i="2"/>
  <c r="CY130" i="2"/>
  <c r="DA129" i="2"/>
  <c r="CW130" i="2"/>
  <c r="CZ130" i="2"/>
  <c r="BG130" i="2"/>
  <c r="BE130" i="2"/>
  <c r="BH130" i="2"/>
  <c r="BS130" i="2"/>
  <c r="BR130" i="2"/>
  <c r="BP130" i="2"/>
  <c r="AK130" i="2"/>
  <c r="AL130" i="2"/>
  <c r="AI130" i="2"/>
  <c r="P130" i="2"/>
  <c r="M130" i="2"/>
  <c r="O130" i="2"/>
  <c r="Q129" i="2"/>
  <c r="A132" i="2"/>
  <c r="C131" i="2"/>
  <c r="N131" i="2"/>
  <c r="AJ131" i="2"/>
  <c r="Y131" i="2"/>
  <c r="BF131" i="2"/>
  <c r="CB131" i="2"/>
  <c r="CX131" i="2"/>
  <c r="AU131" i="2"/>
  <c r="BQ131" i="2"/>
  <c r="CM131" i="2"/>
  <c r="AN129" i="2"/>
  <c r="BI129" i="2"/>
  <c r="AY129" i="2"/>
  <c r="DB129" i="2"/>
  <c r="CQ129" i="2"/>
  <c r="CO135" i="9"/>
  <c r="CQ134" i="9"/>
  <c r="CL135" i="9"/>
  <c r="CN135" i="9"/>
  <c r="BG135" i="9"/>
  <c r="BH135" i="9"/>
  <c r="BJ134" i="9"/>
  <c r="BE135" i="9"/>
  <c r="AA135" i="9"/>
  <c r="AC134" i="9"/>
  <c r="X135" i="9"/>
  <c r="Z135" i="9"/>
  <c r="AB134" i="9"/>
  <c r="AI135" i="9"/>
  <c r="O135" i="9"/>
  <c r="P135" i="9"/>
  <c r="M135" i="9"/>
  <c r="B135" i="9"/>
  <c r="CX136" i="9"/>
  <c r="CB136" i="9"/>
  <c r="BF136" i="9"/>
  <c r="N136" i="9"/>
  <c r="CM136" i="9"/>
  <c r="AU136" i="9"/>
  <c r="Y136" i="9"/>
  <c r="BQ136" i="9"/>
  <c r="CC135" i="9"/>
  <c r="CA135" i="9"/>
  <c r="CD135" i="9"/>
  <c r="Q134" i="9"/>
  <c r="BI134" i="9"/>
  <c r="Q133" i="9"/>
  <c r="BI133" i="9"/>
  <c r="DA133" i="9"/>
  <c r="CP134" i="9"/>
  <c r="BS135" i="9"/>
  <c r="BU134" i="9"/>
  <c r="BP135" i="9"/>
  <c r="BR135" i="9"/>
  <c r="AW135" i="9"/>
  <c r="AT135" i="9"/>
  <c r="AV135" i="9"/>
  <c r="AX134" i="9"/>
  <c r="CY135" i="9"/>
  <c r="CZ135" i="9"/>
  <c r="DB134" i="9"/>
  <c r="CW135" i="9"/>
  <c r="CF134" i="9"/>
  <c r="CQ133" i="9"/>
  <c r="DB133" i="9"/>
  <c r="BR131" i="2"/>
  <c r="BS131" i="2"/>
  <c r="BP131" i="2"/>
  <c r="BH131" i="2"/>
  <c r="BG131" i="2"/>
  <c r="BI130" i="2"/>
  <c r="BE131" i="2"/>
  <c r="CN131" i="2"/>
  <c r="CO131" i="2"/>
  <c r="CL131" i="2"/>
  <c r="AV131" i="2"/>
  <c r="AW131" i="2"/>
  <c r="AT131" i="2"/>
  <c r="CD131" i="2"/>
  <c r="CF130" i="2"/>
  <c r="CC131" i="2"/>
  <c r="CE130" i="2"/>
  <c r="CA131" i="2"/>
  <c r="Z131" i="2"/>
  <c r="AA131" i="2"/>
  <c r="X131" i="2"/>
  <c r="O131" i="2"/>
  <c r="P131" i="2"/>
  <c r="M131" i="2"/>
  <c r="A133" i="2"/>
  <c r="C132" i="2"/>
  <c r="N132" i="2"/>
  <c r="Y132" i="2"/>
  <c r="AU132" i="2"/>
  <c r="BQ132" i="2"/>
  <c r="AJ132" i="2"/>
  <c r="BF132" i="2"/>
  <c r="CB132" i="2"/>
  <c r="CM132" i="2"/>
  <c r="CX132" i="2"/>
  <c r="BT130" i="2"/>
  <c r="BJ130" i="2"/>
  <c r="BJ129" i="2"/>
  <c r="AB130" i="2"/>
  <c r="AY130" i="2"/>
  <c r="CY131" i="2"/>
  <c r="DA130" i="2"/>
  <c r="CZ131" i="2"/>
  <c r="CW131" i="2"/>
  <c r="AK131" i="2"/>
  <c r="AM130" i="2"/>
  <c r="AL131" i="2"/>
  <c r="AN130" i="2"/>
  <c r="AI131" i="2"/>
  <c r="D131" i="2"/>
  <c r="E131" i="2"/>
  <c r="G130" i="2"/>
  <c r="B131" i="2"/>
  <c r="Q130" i="2"/>
  <c r="R130" i="2"/>
  <c r="BU130" i="2"/>
  <c r="DB130" i="2"/>
  <c r="BU129" i="2"/>
  <c r="R129" i="2"/>
  <c r="AM129" i="2"/>
  <c r="AC130" i="2"/>
  <c r="AX130" i="2"/>
  <c r="CP130" i="2"/>
  <c r="CQ130" i="2"/>
  <c r="BT129" i="2"/>
  <c r="B136" i="9"/>
  <c r="AI136" i="9"/>
  <c r="CM137" i="9"/>
  <c r="BQ137" i="9"/>
  <c r="AU137" i="9"/>
  <c r="Y137" i="9"/>
  <c r="CX137" i="9"/>
  <c r="BF137" i="9"/>
  <c r="N137" i="9"/>
  <c r="CB137" i="9"/>
  <c r="CW136" i="9"/>
  <c r="CY136" i="9"/>
  <c r="CZ136" i="9"/>
  <c r="BR136" i="9"/>
  <c r="BT135" i="9"/>
  <c r="BS136" i="9"/>
  <c r="BU135" i="9"/>
  <c r="BP136" i="9"/>
  <c r="AV136" i="9"/>
  <c r="AW136" i="9"/>
  <c r="AY135" i="9"/>
  <c r="AT136" i="9"/>
  <c r="BE136" i="9"/>
  <c r="BG136" i="9"/>
  <c r="BI135" i="9"/>
  <c r="BH136" i="9"/>
  <c r="BJ135" i="9"/>
  <c r="DA134" i="9"/>
  <c r="M136" i="9"/>
  <c r="P136" i="9"/>
  <c r="O136" i="9"/>
  <c r="Q135" i="9"/>
  <c r="Z136" i="9"/>
  <c r="AB135" i="9"/>
  <c r="AA136" i="9"/>
  <c r="X136" i="9"/>
  <c r="CN136" i="9"/>
  <c r="CO136" i="9"/>
  <c r="CL136" i="9"/>
  <c r="CA136" i="9"/>
  <c r="CC136" i="9"/>
  <c r="CD136" i="9"/>
  <c r="DB135" i="9"/>
  <c r="AY134" i="9"/>
  <c r="R134" i="9"/>
  <c r="AC135" i="9"/>
  <c r="BT134" i="9"/>
  <c r="AX135" i="9"/>
  <c r="CE134" i="9"/>
  <c r="CO132" i="2"/>
  <c r="CQ131" i="2"/>
  <c r="CL132" i="2"/>
  <c r="CN132" i="2"/>
  <c r="CP131" i="2"/>
  <c r="BG132" i="2"/>
  <c r="BE132" i="2"/>
  <c r="BH132" i="2"/>
  <c r="BS132" i="2"/>
  <c r="BU131" i="2"/>
  <c r="BP132" i="2"/>
  <c r="BR132" i="2"/>
  <c r="BT131" i="2"/>
  <c r="AA132" i="2"/>
  <c r="AC131" i="2"/>
  <c r="Z132" i="2"/>
  <c r="X132" i="2"/>
  <c r="D132" i="2"/>
  <c r="E132" i="2"/>
  <c r="G131" i="2"/>
  <c r="B132" i="2"/>
  <c r="BJ131" i="2"/>
  <c r="F130" i="2"/>
  <c r="CY132" i="2"/>
  <c r="CW132" i="2"/>
  <c r="CZ132" i="2"/>
  <c r="DB131" i="2"/>
  <c r="CC132" i="2"/>
  <c r="CA132" i="2"/>
  <c r="CD132" i="2"/>
  <c r="AK132" i="2"/>
  <c r="AL132" i="2"/>
  <c r="AI132" i="2"/>
  <c r="AW132" i="2"/>
  <c r="AT132" i="2"/>
  <c r="AV132" i="2"/>
  <c r="AX131" i="2"/>
  <c r="P132" i="2"/>
  <c r="R131" i="2"/>
  <c r="O132" i="2"/>
  <c r="M132" i="2"/>
  <c r="A134" i="2"/>
  <c r="C133" i="2"/>
  <c r="AJ133" i="2"/>
  <c r="BF133" i="2"/>
  <c r="CB133" i="2"/>
  <c r="N133" i="2"/>
  <c r="Y133" i="2"/>
  <c r="AU133" i="2"/>
  <c r="BQ133" i="2"/>
  <c r="CX133" i="2"/>
  <c r="CM133" i="2"/>
  <c r="AB131" i="2"/>
  <c r="CE131" i="2"/>
  <c r="BI131" i="2"/>
  <c r="CM138" i="9"/>
  <c r="BQ138" i="9"/>
  <c r="AU138" i="9"/>
  <c r="Y138" i="9"/>
  <c r="CB138" i="9"/>
  <c r="CX138" i="9"/>
  <c r="N138" i="9"/>
  <c r="BF138" i="9"/>
  <c r="CN137" i="9"/>
  <c r="CO137" i="9"/>
  <c r="CL137" i="9"/>
  <c r="CZ137" i="9"/>
  <c r="DB136" i="9"/>
  <c r="CW137" i="9"/>
  <c r="CY137" i="9"/>
  <c r="DA136" i="9"/>
  <c r="P137" i="9"/>
  <c r="R136" i="9"/>
  <c r="M137" i="9"/>
  <c r="O137" i="9"/>
  <c r="Q136" i="9"/>
  <c r="Z137" i="9"/>
  <c r="AB136" i="9"/>
  <c r="X137" i="9"/>
  <c r="AA137" i="9"/>
  <c r="CP136" i="9"/>
  <c r="CP135" i="9"/>
  <c r="DA135" i="9"/>
  <c r="R135" i="9"/>
  <c r="B137" i="9"/>
  <c r="AI137" i="9"/>
  <c r="BR137" i="9"/>
  <c r="BP137" i="9"/>
  <c r="BS137" i="9"/>
  <c r="BU136" i="9"/>
  <c r="CD137" i="9"/>
  <c r="CF136" i="9"/>
  <c r="CA137" i="9"/>
  <c r="CC137" i="9"/>
  <c r="BH137" i="9"/>
  <c r="BJ136" i="9"/>
  <c r="BE137" i="9"/>
  <c r="BG137" i="9"/>
  <c r="AV137" i="9"/>
  <c r="AW137" i="9"/>
  <c r="AY136" i="9"/>
  <c r="AT137" i="9"/>
  <c r="CE136" i="9"/>
  <c r="CQ135" i="9"/>
  <c r="AX136" i="9"/>
  <c r="CF135" i="9"/>
  <c r="CE135" i="9"/>
  <c r="CW133" i="2"/>
  <c r="CY133" i="2"/>
  <c r="DA132" i="2"/>
  <c r="CZ133" i="2"/>
  <c r="AV133" i="2"/>
  <c r="AW133" i="2"/>
  <c r="AY132" i="2"/>
  <c r="AT133" i="2"/>
  <c r="CN133" i="2"/>
  <c r="CO133" i="2"/>
  <c r="CL133" i="2"/>
  <c r="BR133" i="2"/>
  <c r="BT132" i="2"/>
  <c r="BS133" i="2"/>
  <c r="BP133" i="2"/>
  <c r="Z133" i="2"/>
  <c r="AB132" i="2"/>
  <c r="AA133" i="2"/>
  <c r="X133" i="2"/>
  <c r="CC133" i="2"/>
  <c r="CD133" i="2"/>
  <c r="CF132" i="2"/>
  <c r="CA133" i="2"/>
  <c r="AK133" i="2"/>
  <c r="AL133" i="2"/>
  <c r="AI133" i="2"/>
  <c r="A135" i="2"/>
  <c r="C134" i="2"/>
  <c r="N134" i="2"/>
  <c r="Y134" i="2"/>
  <c r="AJ134" i="2"/>
  <c r="AU134" i="2"/>
  <c r="BQ134" i="2"/>
  <c r="CM134" i="2"/>
  <c r="BF134" i="2"/>
  <c r="CB134" i="2"/>
  <c r="CX134" i="2"/>
  <c r="AX132" i="2"/>
  <c r="AN132" i="2"/>
  <c r="CE132" i="2"/>
  <c r="CF131" i="2"/>
  <c r="Q131" i="2"/>
  <c r="BH133" i="2"/>
  <c r="BJ132" i="2"/>
  <c r="AN131" i="2"/>
  <c r="O133" i="2"/>
  <c r="P133" i="2"/>
  <c r="R132" i="2"/>
  <c r="M133" i="2"/>
  <c r="BG133" i="2"/>
  <c r="BE133" i="2"/>
  <c r="D133" i="2"/>
  <c r="F132" i="2"/>
  <c r="E133" i="2"/>
  <c r="B133" i="2"/>
  <c r="AM132" i="2"/>
  <c r="DB132" i="2"/>
  <c r="AM131" i="2"/>
  <c r="AY131" i="2"/>
  <c r="BU132" i="2"/>
  <c r="CP132" i="2"/>
  <c r="CQ132" i="2"/>
  <c r="DA131" i="2"/>
  <c r="F131" i="2"/>
  <c r="AT138" i="9"/>
  <c r="AV138" i="9"/>
  <c r="AX137" i="9"/>
  <c r="AW138" i="9"/>
  <c r="AY137" i="9"/>
  <c r="X138" i="9"/>
  <c r="Z138" i="9"/>
  <c r="AB137" i="9"/>
  <c r="AA138" i="9"/>
  <c r="AC137" i="9"/>
  <c r="CX139" i="9"/>
  <c r="CB139" i="9"/>
  <c r="BF139" i="9"/>
  <c r="N139" i="9"/>
  <c r="CM139" i="9"/>
  <c r="AU139" i="9"/>
  <c r="Y139" i="9"/>
  <c r="BQ139" i="9"/>
  <c r="O138" i="9"/>
  <c r="Q137" i="9"/>
  <c r="P138" i="9"/>
  <c r="M138" i="9"/>
  <c r="B138" i="9"/>
  <c r="CL138" i="9"/>
  <c r="CN138" i="9"/>
  <c r="CP137" i="9"/>
  <c r="CO138" i="9"/>
  <c r="CQ137" i="9"/>
  <c r="BI136" i="9"/>
  <c r="BT136" i="9"/>
  <c r="AI138" i="9"/>
  <c r="CY138" i="9"/>
  <c r="DA137" i="9"/>
  <c r="CZ138" i="9"/>
  <c r="DB137" i="9"/>
  <c r="CW138" i="9"/>
  <c r="BG138" i="9"/>
  <c r="BI137" i="9"/>
  <c r="BH138" i="9"/>
  <c r="BJ137" i="9"/>
  <c r="BE138" i="9"/>
  <c r="CC138" i="9"/>
  <c r="CD138" i="9"/>
  <c r="CF137" i="9"/>
  <c r="CA138" i="9"/>
  <c r="BP138" i="9"/>
  <c r="BR138" i="9"/>
  <c r="BT137" i="9"/>
  <c r="BS138" i="9"/>
  <c r="BU137" i="9"/>
  <c r="AC136" i="9"/>
  <c r="CQ136" i="9"/>
  <c r="CY134" i="2"/>
  <c r="DA133" i="2"/>
  <c r="CW134" i="2"/>
  <c r="CZ134" i="2"/>
  <c r="BS134" i="2"/>
  <c r="BR134" i="2"/>
  <c r="BP134" i="2"/>
  <c r="P134" i="2"/>
  <c r="O134" i="2"/>
  <c r="M134" i="2"/>
  <c r="A136" i="2"/>
  <c r="C135" i="2"/>
  <c r="N135" i="2"/>
  <c r="AJ135" i="2"/>
  <c r="Y135" i="2"/>
  <c r="BF135" i="2"/>
  <c r="CB135" i="2"/>
  <c r="CX135" i="2"/>
  <c r="AU135" i="2"/>
  <c r="BQ135" i="2"/>
  <c r="CM135" i="2"/>
  <c r="BT133" i="2"/>
  <c r="R133" i="2"/>
  <c r="G132" i="2"/>
  <c r="BG134" i="2"/>
  <c r="BE134" i="2"/>
  <c r="BH134" i="2"/>
  <c r="BJ133" i="2"/>
  <c r="AK134" i="2"/>
  <c r="AL134" i="2"/>
  <c r="AN133" i="2"/>
  <c r="AI134" i="2"/>
  <c r="Q133" i="2"/>
  <c r="BI132" i="2"/>
  <c r="AC132" i="2"/>
  <c r="Q132" i="2"/>
  <c r="CC134" i="2"/>
  <c r="CA134" i="2"/>
  <c r="CD134" i="2"/>
  <c r="CF133" i="2"/>
  <c r="CO134" i="2"/>
  <c r="CL134" i="2"/>
  <c r="CN134" i="2"/>
  <c r="AW134" i="2"/>
  <c r="AY133" i="2"/>
  <c r="AV134" i="2"/>
  <c r="AT134" i="2"/>
  <c r="AA134" i="2"/>
  <c r="AC133" i="2"/>
  <c r="X134" i="2"/>
  <c r="Z134" i="2"/>
  <c r="AB133" i="2"/>
  <c r="D134" i="2"/>
  <c r="E134" i="2"/>
  <c r="B134" i="2"/>
  <c r="AM133" i="2"/>
  <c r="BU133" i="2"/>
  <c r="CP133" i="2"/>
  <c r="DB133" i="2"/>
  <c r="O139" i="9"/>
  <c r="Q138" i="9"/>
  <c r="M139" i="9"/>
  <c r="P139" i="9"/>
  <c r="R138" i="9"/>
  <c r="CC139" i="9"/>
  <c r="CD139" i="9"/>
  <c r="CA139" i="9"/>
  <c r="BS139" i="9"/>
  <c r="BU138" i="9"/>
  <c r="BP139" i="9"/>
  <c r="BR139" i="9"/>
  <c r="BT138" i="9"/>
  <c r="CO139" i="9"/>
  <c r="CQ138" i="9"/>
  <c r="CL139" i="9"/>
  <c r="CN139" i="9"/>
  <c r="CP138" i="9"/>
  <c r="BG139" i="9"/>
  <c r="BI138" i="9"/>
  <c r="BE139" i="9"/>
  <c r="BH139" i="9"/>
  <c r="B139" i="9"/>
  <c r="CY139" i="9"/>
  <c r="DA138" i="9"/>
  <c r="CW139" i="9"/>
  <c r="CZ139" i="9"/>
  <c r="DB138" i="9"/>
  <c r="AA139" i="9"/>
  <c r="AC138" i="9"/>
  <c r="X139" i="9"/>
  <c r="Z139" i="9"/>
  <c r="CX140" i="9"/>
  <c r="CB140" i="9"/>
  <c r="BF140" i="9"/>
  <c r="N140" i="9"/>
  <c r="BQ140" i="9"/>
  <c r="Y140" i="9"/>
  <c r="AU140" i="9"/>
  <c r="CM140" i="9"/>
  <c r="AW139" i="9"/>
  <c r="AT139" i="9"/>
  <c r="AV139" i="9"/>
  <c r="AX138" i="9"/>
  <c r="AI139" i="9"/>
  <c r="R137" i="9"/>
  <c r="CE137" i="9"/>
  <c r="CQ133" i="2"/>
  <c r="CN135" i="2"/>
  <c r="CO135" i="2"/>
  <c r="CL135" i="2"/>
  <c r="AV135" i="2"/>
  <c r="AW135" i="2"/>
  <c r="AY134" i="2"/>
  <c r="AT135" i="2"/>
  <c r="CD135" i="2"/>
  <c r="CC135" i="2"/>
  <c r="CA135" i="2"/>
  <c r="Z135" i="2"/>
  <c r="AA135" i="2"/>
  <c r="X135" i="2"/>
  <c r="O135" i="2"/>
  <c r="Q134" i="2"/>
  <c r="P135" i="2"/>
  <c r="M135" i="2"/>
  <c r="A137" i="2"/>
  <c r="C136" i="2"/>
  <c r="N136" i="2"/>
  <c r="Y136" i="2"/>
  <c r="AU136" i="2"/>
  <c r="BQ136" i="2"/>
  <c r="BF136" i="2"/>
  <c r="CB136" i="2"/>
  <c r="CM136" i="2"/>
  <c r="AJ136" i="2"/>
  <c r="CX136" i="2"/>
  <c r="BI133" i="2"/>
  <c r="AC134" i="2"/>
  <c r="CF134" i="2"/>
  <c r="CE134" i="2"/>
  <c r="F133" i="2"/>
  <c r="G133" i="2"/>
  <c r="AX133" i="2"/>
  <c r="CE133" i="2"/>
  <c r="BR135" i="2"/>
  <c r="BS135" i="2"/>
  <c r="BP135" i="2"/>
  <c r="CY135" i="2"/>
  <c r="CZ135" i="2"/>
  <c r="DB134" i="2"/>
  <c r="CW135" i="2"/>
  <c r="BH135" i="2"/>
  <c r="BJ134" i="2"/>
  <c r="BG135" i="2"/>
  <c r="BE135" i="2"/>
  <c r="AK135" i="2"/>
  <c r="AL135" i="2"/>
  <c r="AI135" i="2"/>
  <c r="D135" i="2"/>
  <c r="E135" i="2"/>
  <c r="B135" i="2"/>
  <c r="R134" i="2"/>
  <c r="BT134" i="2"/>
  <c r="Z140" i="9"/>
  <c r="AB139" i="9"/>
  <c r="AA140" i="9"/>
  <c r="X140" i="9"/>
  <c r="AV140" i="9"/>
  <c r="AW140" i="9"/>
  <c r="AT140" i="9"/>
  <c r="CW140" i="9"/>
  <c r="CY140" i="9"/>
  <c r="CZ140" i="9"/>
  <c r="CN140" i="9"/>
  <c r="CP139" i="9"/>
  <c r="CO140" i="9"/>
  <c r="CL140" i="9"/>
  <c r="CM141" i="9"/>
  <c r="BQ141" i="9"/>
  <c r="AU141" i="9"/>
  <c r="Y141" i="9"/>
  <c r="CB141" i="9"/>
  <c r="CX141" i="9"/>
  <c r="N141" i="9"/>
  <c r="BF141" i="9"/>
  <c r="CA140" i="9"/>
  <c r="CC140" i="9"/>
  <c r="CD140" i="9"/>
  <c r="AB138" i="9"/>
  <c r="BJ138" i="9"/>
  <c r="AX139" i="9"/>
  <c r="AC139" i="9"/>
  <c r="AI140" i="9"/>
  <c r="M140" i="9"/>
  <c r="O140" i="9"/>
  <c r="Q139" i="9"/>
  <c r="P140" i="9"/>
  <c r="R139" i="9"/>
  <c r="B140" i="9"/>
  <c r="BR140" i="9"/>
  <c r="BT139" i="9"/>
  <c r="BS140" i="9"/>
  <c r="BU139" i="9"/>
  <c r="BP140" i="9"/>
  <c r="BE140" i="9"/>
  <c r="BG140" i="9"/>
  <c r="BI139" i="9"/>
  <c r="BH140" i="9"/>
  <c r="BJ139" i="9"/>
  <c r="CQ139" i="9"/>
  <c r="DA139" i="9"/>
  <c r="AY138" i="9"/>
  <c r="CE138" i="9"/>
  <c r="CF138" i="9"/>
  <c r="G134" i="2"/>
  <c r="BU134" i="2"/>
  <c r="CY136" i="2"/>
  <c r="CW136" i="2"/>
  <c r="CZ136" i="2"/>
  <c r="CO136" i="2"/>
  <c r="CL136" i="2"/>
  <c r="CN136" i="2"/>
  <c r="BG136" i="2"/>
  <c r="BE136" i="2"/>
  <c r="BH136" i="2"/>
  <c r="AW136" i="2"/>
  <c r="AY135" i="2"/>
  <c r="AT136" i="2"/>
  <c r="AV136" i="2"/>
  <c r="P136" i="2"/>
  <c r="R135" i="2"/>
  <c r="O136" i="2"/>
  <c r="Q135" i="2"/>
  <c r="M136" i="2"/>
  <c r="A138" i="2"/>
  <c r="C137" i="2"/>
  <c r="AJ137" i="2"/>
  <c r="N137" i="2"/>
  <c r="BF137" i="2"/>
  <c r="CB137" i="2"/>
  <c r="AU137" i="2"/>
  <c r="BQ137" i="2"/>
  <c r="CX137" i="2"/>
  <c r="Y137" i="2"/>
  <c r="CM137" i="2"/>
  <c r="AX135" i="2"/>
  <c r="CQ135" i="2"/>
  <c r="CQ134" i="2"/>
  <c r="AX134" i="2"/>
  <c r="DA134" i="2"/>
  <c r="BJ135" i="2"/>
  <c r="AM134" i="2"/>
  <c r="F134" i="2"/>
  <c r="AK136" i="2"/>
  <c r="AM135" i="2"/>
  <c r="AL136" i="2"/>
  <c r="AI136" i="2"/>
  <c r="CC136" i="2"/>
  <c r="CA136" i="2"/>
  <c r="CD136" i="2"/>
  <c r="CF135" i="2"/>
  <c r="BS136" i="2"/>
  <c r="BP136" i="2"/>
  <c r="BR136" i="2"/>
  <c r="BT135" i="2"/>
  <c r="AA136" i="2"/>
  <c r="Z136" i="2"/>
  <c r="X136" i="2"/>
  <c r="D136" i="2"/>
  <c r="F135" i="2"/>
  <c r="E136" i="2"/>
  <c r="B136" i="2"/>
  <c r="CP135" i="2"/>
  <c r="BI134" i="2"/>
  <c r="AN134" i="2"/>
  <c r="CP134" i="2"/>
  <c r="AB134" i="2"/>
  <c r="P141" i="9"/>
  <c r="R140" i="9"/>
  <c r="M141" i="9"/>
  <c r="O141" i="9"/>
  <c r="CN141" i="9"/>
  <c r="CL141" i="9"/>
  <c r="CO141" i="9"/>
  <c r="CQ140" i="9"/>
  <c r="CM142" i="9"/>
  <c r="BQ142" i="9"/>
  <c r="AU142" i="9"/>
  <c r="Y142" i="9"/>
  <c r="CX142" i="9"/>
  <c r="BF142" i="9"/>
  <c r="N142" i="9"/>
  <c r="CB142" i="9"/>
  <c r="BR141" i="9"/>
  <c r="BT140" i="9"/>
  <c r="BS141" i="9"/>
  <c r="BP141" i="9"/>
  <c r="BH141" i="9"/>
  <c r="BJ140" i="9"/>
  <c r="BE141" i="9"/>
  <c r="BG141" i="9"/>
  <c r="AI141" i="9"/>
  <c r="AV141" i="9"/>
  <c r="AX140" i="9"/>
  <c r="AT141" i="9"/>
  <c r="AW141" i="9"/>
  <c r="AY140" i="9"/>
  <c r="AY139" i="9"/>
  <c r="B141" i="9"/>
  <c r="CD141" i="9"/>
  <c r="CF140" i="9"/>
  <c r="CA141" i="9"/>
  <c r="CC141" i="9"/>
  <c r="CE140" i="9"/>
  <c r="CZ141" i="9"/>
  <c r="CW141" i="9"/>
  <c r="CY141" i="9"/>
  <c r="DA140" i="9"/>
  <c r="Z141" i="9"/>
  <c r="AA141" i="9"/>
  <c r="X141" i="9"/>
  <c r="Q140" i="9"/>
  <c r="CF139" i="9"/>
  <c r="CE139" i="9"/>
  <c r="CP140" i="9"/>
  <c r="DB139" i="9"/>
  <c r="BU140" i="9"/>
  <c r="AA137" i="2"/>
  <c r="AC136" i="2"/>
  <c r="CE135" i="2"/>
  <c r="Z137" i="2"/>
  <c r="X137" i="2"/>
  <c r="BR137" i="2"/>
  <c r="BS137" i="2"/>
  <c r="BP137" i="2"/>
  <c r="CC137" i="2"/>
  <c r="CD137" i="2"/>
  <c r="CA137" i="2"/>
  <c r="O137" i="2"/>
  <c r="P137" i="2"/>
  <c r="M137" i="2"/>
  <c r="D137" i="2"/>
  <c r="F136" i="2"/>
  <c r="E137" i="2"/>
  <c r="B137" i="2"/>
  <c r="DA135" i="2"/>
  <c r="AC135" i="2"/>
  <c r="BT136" i="2"/>
  <c r="DB135" i="2"/>
  <c r="AN135" i="2"/>
  <c r="AB135" i="2"/>
  <c r="CN137" i="2"/>
  <c r="CP136" i="2"/>
  <c r="CO137" i="2"/>
  <c r="CL137" i="2"/>
  <c r="CW137" i="2"/>
  <c r="CY137" i="2"/>
  <c r="CZ137" i="2"/>
  <c r="AV137" i="2"/>
  <c r="AX136" i="2"/>
  <c r="AW137" i="2"/>
  <c r="AT137" i="2"/>
  <c r="BG137" i="2"/>
  <c r="BH137" i="2"/>
  <c r="BJ136" i="2"/>
  <c r="BE137" i="2"/>
  <c r="AK137" i="2"/>
  <c r="AM136" i="2"/>
  <c r="AL137" i="2"/>
  <c r="AI137" i="2"/>
  <c r="A139" i="2"/>
  <c r="C138" i="2"/>
  <c r="N138" i="2"/>
  <c r="Y138" i="2"/>
  <c r="AJ138" i="2"/>
  <c r="AU138" i="2"/>
  <c r="BQ138" i="2"/>
  <c r="CM138" i="2"/>
  <c r="BF138" i="2"/>
  <c r="CB138" i="2"/>
  <c r="CX138" i="2"/>
  <c r="Q136" i="2"/>
  <c r="BU135" i="2"/>
  <c r="BI135" i="2"/>
  <c r="G135" i="2"/>
  <c r="B142" i="9"/>
  <c r="CC142" i="9"/>
  <c r="CD142" i="9"/>
  <c r="CA142" i="9"/>
  <c r="BP142" i="9"/>
  <c r="BS142" i="9"/>
  <c r="BR142" i="9"/>
  <c r="BT141" i="9"/>
  <c r="BG142" i="9"/>
  <c r="BH142" i="9"/>
  <c r="BE142" i="9"/>
  <c r="AT142" i="9"/>
  <c r="AV142" i="9"/>
  <c r="AX141" i="9"/>
  <c r="AW142" i="9"/>
  <c r="BI141" i="9"/>
  <c r="BI140" i="9"/>
  <c r="AI142" i="9"/>
  <c r="CL142" i="9"/>
  <c r="CN142" i="9"/>
  <c r="CO142" i="9"/>
  <c r="CY142" i="9"/>
  <c r="DA141" i="9"/>
  <c r="CZ142" i="9"/>
  <c r="DB141" i="9"/>
  <c r="CW142" i="9"/>
  <c r="O142" i="9"/>
  <c r="Q141" i="9"/>
  <c r="P142" i="9"/>
  <c r="M142" i="9"/>
  <c r="X142" i="9"/>
  <c r="Z142" i="9"/>
  <c r="AB141" i="9"/>
  <c r="AA142" i="9"/>
  <c r="AC141" i="9"/>
  <c r="CX143" i="9"/>
  <c r="CB143" i="9"/>
  <c r="BF143" i="9"/>
  <c r="N143" i="9"/>
  <c r="BQ143" i="9"/>
  <c r="Y143" i="9"/>
  <c r="CM143" i="9"/>
  <c r="AU143" i="9"/>
  <c r="AB140" i="9"/>
  <c r="AC140" i="9"/>
  <c r="DB140" i="9"/>
  <c r="AY141" i="9"/>
  <c r="BJ141" i="9"/>
  <c r="BU141" i="9"/>
  <c r="CY138" i="2"/>
  <c r="DA137" i="2"/>
  <c r="CW138" i="2"/>
  <c r="CZ138" i="2"/>
  <c r="BG138" i="2"/>
  <c r="BE138" i="2"/>
  <c r="BH138" i="2"/>
  <c r="BJ137" i="2"/>
  <c r="BS138" i="2"/>
  <c r="BR138" i="2"/>
  <c r="BP138" i="2"/>
  <c r="AK138" i="2"/>
  <c r="AL138" i="2"/>
  <c r="AI138" i="2"/>
  <c r="P138" i="2"/>
  <c r="R137" i="2"/>
  <c r="O138" i="2"/>
  <c r="Q137" i="2"/>
  <c r="M138" i="2"/>
  <c r="A140" i="2"/>
  <c r="C139" i="2"/>
  <c r="N139" i="2"/>
  <c r="AJ139" i="2"/>
  <c r="Y139" i="2"/>
  <c r="BF139" i="2"/>
  <c r="CB139" i="2"/>
  <c r="CX139" i="2"/>
  <c r="AU139" i="2"/>
  <c r="BQ139" i="2"/>
  <c r="CM139" i="2"/>
  <c r="AN137" i="2"/>
  <c r="BI137" i="2"/>
  <c r="DB137" i="2"/>
  <c r="DB136" i="2"/>
  <c r="BU137" i="2"/>
  <c r="CE136" i="2"/>
  <c r="CQ136" i="2"/>
  <c r="AY136" i="2"/>
  <c r="CC138" i="2"/>
  <c r="CE137" i="2"/>
  <c r="CA138" i="2"/>
  <c r="CD138" i="2"/>
  <c r="CF137" i="2"/>
  <c r="CO138" i="2"/>
  <c r="CL138" i="2"/>
  <c r="CN138" i="2"/>
  <c r="CP137" i="2"/>
  <c r="AW138" i="2"/>
  <c r="AV138" i="2"/>
  <c r="AX137" i="2"/>
  <c r="AT138" i="2"/>
  <c r="AA138" i="2"/>
  <c r="AC137" i="2"/>
  <c r="Z138" i="2"/>
  <c r="X138" i="2"/>
  <c r="D138" i="2"/>
  <c r="B138" i="2"/>
  <c r="E138" i="2"/>
  <c r="G137" i="2"/>
  <c r="AM137" i="2"/>
  <c r="BU136" i="2"/>
  <c r="AB136" i="2"/>
  <c r="DA136" i="2"/>
  <c r="BI136" i="2"/>
  <c r="R136" i="2"/>
  <c r="BT137" i="2"/>
  <c r="AN136" i="2"/>
  <c r="CF136" i="2"/>
  <c r="G136" i="2"/>
  <c r="B143" i="9"/>
  <c r="CX144" i="9"/>
  <c r="CB144" i="9"/>
  <c r="BF144" i="9"/>
  <c r="BQ144" i="9"/>
  <c r="AU144" i="9"/>
  <c r="N144" i="9"/>
  <c r="CM144" i="9"/>
  <c r="Y144" i="9"/>
  <c r="AW143" i="9"/>
  <c r="AT143" i="9"/>
  <c r="AV143" i="9"/>
  <c r="BG143" i="9"/>
  <c r="BH143" i="9"/>
  <c r="BJ142" i="9"/>
  <c r="BE143" i="9"/>
  <c r="AA143" i="9"/>
  <c r="AC142" i="9"/>
  <c r="X143" i="9"/>
  <c r="Z143" i="9"/>
  <c r="AI143" i="9"/>
  <c r="CF141" i="9"/>
  <c r="CP141" i="9"/>
  <c r="CC143" i="9"/>
  <c r="CA143" i="9"/>
  <c r="CD143" i="9"/>
  <c r="CF142" i="9"/>
  <c r="BS143" i="9"/>
  <c r="BU142" i="9"/>
  <c r="BP143" i="9"/>
  <c r="BR143" i="9"/>
  <c r="BT142" i="9"/>
  <c r="CO143" i="9"/>
  <c r="CL143" i="9"/>
  <c r="CN143" i="9"/>
  <c r="CP142" i="9"/>
  <c r="O143" i="9"/>
  <c r="P143" i="9"/>
  <c r="R142" i="9"/>
  <c r="M143" i="9"/>
  <c r="CY143" i="9"/>
  <c r="CZ143" i="9"/>
  <c r="CW143" i="9"/>
  <c r="AB142" i="9"/>
  <c r="CQ142" i="9"/>
  <c r="CE141" i="9"/>
  <c r="CQ141" i="9"/>
  <c r="R141" i="9"/>
  <c r="AY142" i="9"/>
  <c r="CN139" i="2"/>
  <c r="CP138" i="2"/>
  <c r="CO139" i="2"/>
  <c r="CL139" i="2"/>
  <c r="AV139" i="2"/>
  <c r="AW139" i="2"/>
  <c r="AY138" i="2"/>
  <c r="AT139" i="2"/>
  <c r="CD139" i="2"/>
  <c r="CC139" i="2"/>
  <c r="CA139" i="2"/>
  <c r="Z139" i="2"/>
  <c r="AA139" i="2"/>
  <c r="X139" i="2"/>
  <c r="O139" i="2"/>
  <c r="Q138" i="2"/>
  <c r="P139" i="2"/>
  <c r="M139" i="2"/>
  <c r="A141" i="2"/>
  <c r="C140" i="2"/>
  <c r="N140" i="2"/>
  <c r="Y140" i="2"/>
  <c r="AU140" i="2"/>
  <c r="BQ140" i="2"/>
  <c r="AJ140" i="2"/>
  <c r="BF140" i="2"/>
  <c r="CB140" i="2"/>
  <c r="CM140" i="2"/>
  <c r="CX140" i="2"/>
  <c r="AC138" i="2"/>
  <c r="AX138" i="2"/>
  <c r="CQ138" i="2"/>
  <c r="AB137" i="2"/>
  <c r="F137" i="2"/>
  <c r="CQ137" i="2"/>
  <c r="AY137" i="2"/>
  <c r="BR139" i="2"/>
  <c r="BS139" i="2"/>
  <c r="BU138" i="2"/>
  <c r="BP139" i="2"/>
  <c r="CY139" i="2"/>
  <c r="DA138" i="2"/>
  <c r="CZ139" i="2"/>
  <c r="DB138" i="2"/>
  <c r="CW139" i="2"/>
  <c r="BH139" i="2"/>
  <c r="BG139" i="2"/>
  <c r="BE139" i="2"/>
  <c r="AK139" i="2"/>
  <c r="AM138" i="2"/>
  <c r="AL139" i="2"/>
  <c r="AI139" i="2"/>
  <c r="D139" i="2"/>
  <c r="E139" i="2"/>
  <c r="B139" i="2"/>
  <c r="R138" i="2"/>
  <c r="AN138" i="2"/>
  <c r="AW144" i="9"/>
  <c r="AY143" i="9"/>
  <c r="AT144" i="9"/>
  <c r="AV144" i="9"/>
  <c r="AX143" i="9"/>
  <c r="AI144" i="9"/>
  <c r="M144" i="9"/>
  <c r="O144" i="9"/>
  <c r="Q143" i="9"/>
  <c r="P144" i="9"/>
  <c r="R143" i="9"/>
  <c r="BS144" i="9"/>
  <c r="BU143" i="9"/>
  <c r="BR144" i="9"/>
  <c r="BP144" i="9"/>
  <c r="AX142" i="9"/>
  <c r="BI142" i="9"/>
  <c r="DA142" i="9"/>
  <c r="CE142" i="9"/>
  <c r="CO144" i="9"/>
  <c r="CQ143" i="9"/>
  <c r="CN144" i="9"/>
  <c r="CP143" i="9"/>
  <c r="CL144" i="9"/>
  <c r="CC144" i="9"/>
  <c r="CD144" i="9"/>
  <c r="CF143" i="9"/>
  <c r="CA144" i="9"/>
  <c r="Z144" i="9"/>
  <c r="AA144" i="9"/>
  <c r="AC143" i="9"/>
  <c r="X144" i="9"/>
  <c r="BE144" i="9"/>
  <c r="BG144" i="9"/>
  <c r="BH144" i="9"/>
  <c r="B144" i="9"/>
  <c r="BQ145" i="9"/>
  <c r="BF145" i="9"/>
  <c r="AU145" i="9"/>
  <c r="CX145" i="9"/>
  <c r="CM145" i="9"/>
  <c r="CB145" i="9"/>
  <c r="N145" i="9"/>
  <c r="Y145" i="9"/>
  <c r="CZ144" i="9"/>
  <c r="DB143" i="9"/>
  <c r="CW144" i="9"/>
  <c r="CY144" i="9"/>
  <c r="DA143" i="9"/>
  <c r="DB142" i="9"/>
  <c r="Q142" i="9"/>
  <c r="BJ138" i="2"/>
  <c r="CY140" i="2"/>
  <c r="CW140" i="2"/>
  <c r="CZ140" i="2"/>
  <c r="DB139" i="2"/>
  <c r="CC140" i="2"/>
  <c r="CA140" i="2"/>
  <c r="CD140" i="2"/>
  <c r="AK140" i="2"/>
  <c r="AL140" i="2"/>
  <c r="AI140" i="2"/>
  <c r="AW140" i="2"/>
  <c r="AT140" i="2"/>
  <c r="AV140" i="2"/>
  <c r="AX139" i="2"/>
  <c r="P140" i="2"/>
  <c r="R139" i="2"/>
  <c r="O140" i="2"/>
  <c r="M140" i="2"/>
  <c r="A142" i="2"/>
  <c r="C141" i="2"/>
  <c r="AJ141" i="2"/>
  <c r="BF141" i="2"/>
  <c r="CB141" i="2"/>
  <c r="Y141" i="2"/>
  <c r="AU141" i="2"/>
  <c r="BQ141" i="2"/>
  <c r="CX141" i="2"/>
  <c r="N141" i="2"/>
  <c r="CM141" i="2"/>
  <c r="CE139" i="2"/>
  <c r="CE138" i="2"/>
  <c r="F138" i="2"/>
  <c r="AM139" i="2"/>
  <c r="DA139" i="2"/>
  <c r="BI138" i="2"/>
  <c r="BT138" i="2"/>
  <c r="CO140" i="2"/>
  <c r="CL140" i="2"/>
  <c r="CN140" i="2"/>
  <c r="CP139" i="2"/>
  <c r="BG140" i="2"/>
  <c r="BE140" i="2"/>
  <c r="BH140" i="2"/>
  <c r="BS140" i="2"/>
  <c r="BP140" i="2"/>
  <c r="BR140" i="2"/>
  <c r="AA140" i="2"/>
  <c r="AC139" i="2"/>
  <c r="Z140" i="2"/>
  <c r="X140" i="2"/>
  <c r="D140" i="2"/>
  <c r="E140" i="2"/>
  <c r="G139" i="2"/>
  <c r="B140" i="2"/>
  <c r="Q139" i="2"/>
  <c r="CF139" i="2"/>
  <c r="AY139" i="2"/>
  <c r="CF138" i="2"/>
  <c r="AB138" i="2"/>
  <c r="G138" i="2"/>
  <c r="CA145" i="9"/>
  <c r="CC145" i="9"/>
  <c r="CE144" i="9"/>
  <c r="CD145" i="9"/>
  <c r="CF144" i="9"/>
  <c r="M145" i="9"/>
  <c r="P145" i="9"/>
  <c r="R144" i="9"/>
  <c r="O145" i="9"/>
  <c r="Q144" i="9"/>
  <c r="BR145" i="9"/>
  <c r="BT144" i="9"/>
  <c r="BS145" i="9"/>
  <c r="BP145" i="9"/>
  <c r="Z145" i="9"/>
  <c r="AB144" i="9"/>
  <c r="X145" i="9"/>
  <c r="AA145" i="9"/>
  <c r="BE145" i="9"/>
  <c r="BG145" i="9"/>
  <c r="BI144" i="9"/>
  <c r="BH145" i="9"/>
  <c r="BJ143" i="9"/>
  <c r="AV145" i="9"/>
  <c r="AX144" i="9"/>
  <c r="AT145" i="9"/>
  <c r="AW145" i="9"/>
  <c r="AY144" i="9"/>
  <c r="AI145" i="9"/>
  <c r="CW145" i="9"/>
  <c r="CZ145" i="9"/>
  <c r="DB144" i="9"/>
  <c r="CY145" i="9"/>
  <c r="B145" i="9"/>
  <c r="CN145" i="9"/>
  <c r="CP144" i="9"/>
  <c r="CO145" i="9"/>
  <c r="CQ144" i="9"/>
  <c r="CL145" i="9"/>
  <c r="CM146" i="9"/>
  <c r="BQ146" i="9"/>
  <c r="AU146" i="9"/>
  <c r="Y146" i="9"/>
  <c r="BF146" i="9"/>
  <c r="N146" i="9"/>
  <c r="CX146" i="9"/>
  <c r="CB146" i="9"/>
  <c r="AB143" i="9"/>
  <c r="BI143" i="9"/>
  <c r="AC144" i="9"/>
  <c r="BT143" i="9"/>
  <c r="CE143" i="9"/>
  <c r="BU144" i="9"/>
  <c r="AB139" i="2"/>
  <c r="CN141" i="2"/>
  <c r="CP140" i="2"/>
  <c r="CO141" i="2"/>
  <c r="CL141" i="2"/>
  <c r="CW141" i="2"/>
  <c r="CY141" i="2"/>
  <c r="CZ141" i="2"/>
  <c r="AV141" i="2"/>
  <c r="AW141" i="2"/>
  <c r="AT141" i="2"/>
  <c r="CC141" i="2"/>
  <c r="CD141" i="2"/>
  <c r="CA141" i="2"/>
  <c r="AK141" i="2"/>
  <c r="AM140" i="2"/>
  <c r="AL141" i="2"/>
  <c r="AN140" i="2"/>
  <c r="AI141" i="2"/>
  <c r="A143" i="2"/>
  <c r="C142" i="2"/>
  <c r="N142" i="2"/>
  <c r="Y142" i="2"/>
  <c r="AJ142" i="2"/>
  <c r="AU142" i="2"/>
  <c r="BQ142" i="2"/>
  <c r="CM142" i="2"/>
  <c r="BF142" i="2"/>
  <c r="CB142" i="2"/>
  <c r="CX142" i="2"/>
  <c r="AX140" i="2"/>
  <c r="AY140" i="2"/>
  <c r="CF140" i="2"/>
  <c r="CE140" i="2"/>
  <c r="AN139" i="2"/>
  <c r="BU139" i="2"/>
  <c r="BI139" i="2"/>
  <c r="CQ139" i="2"/>
  <c r="O141" i="2"/>
  <c r="P141" i="2"/>
  <c r="R140" i="2"/>
  <c r="M141" i="2"/>
  <c r="BR141" i="2"/>
  <c r="BS141" i="2"/>
  <c r="BP141" i="2"/>
  <c r="Z141" i="2"/>
  <c r="AA141" i="2"/>
  <c r="X141" i="2"/>
  <c r="BG141" i="2"/>
  <c r="BH141" i="2"/>
  <c r="BE141" i="2"/>
  <c r="D141" i="2"/>
  <c r="E141" i="2"/>
  <c r="B141" i="2"/>
  <c r="DB140" i="2"/>
  <c r="DA140" i="2"/>
  <c r="BT139" i="2"/>
  <c r="BJ139" i="2"/>
  <c r="F139" i="2"/>
  <c r="B146" i="9"/>
  <c r="CZ146" i="9"/>
  <c r="CW146" i="9"/>
  <c r="CY146" i="9"/>
  <c r="DA145" i="9"/>
  <c r="BR146" i="9"/>
  <c r="BT145" i="9"/>
  <c r="BS146" i="9"/>
  <c r="BU145" i="9"/>
  <c r="BP146" i="9"/>
  <c r="AI146" i="9"/>
  <c r="X146" i="9"/>
  <c r="Z146" i="9"/>
  <c r="AB145" i="9"/>
  <c r="AA146" i="9"/>
  <c r="P146" i="9"/>
  <c r="M146" i="9"/>
  <c r="O146" i="9"/>
  <c r="CO146" i="9"/>
  <c r="CL146" i="9"/>
  <c r="CN146" i="9"/>
  <c r="CP145" i="9"/>
  <c r="BH146" i="9"/>
  <c r="BG146" i="9"/>
  <c r="BI145" i="9"/>
  <c r="BE146" i="9"/>
  <c r="CD146" i="9"/>
  <c r="CF145" i="9"/>
  <c r="CC146" i="9"/>
  <c r="CE145" i="9"/>
  <c r="CA146" i="9"/>
  <c r="BF147" i="9"/>
  <c r="AU147" i="9"/>
  <c r="Y147" i="9"/>
  <c r="CX147" i="9"/>
  <c r="CM147" i="9"/>
  <c r="CB147" i="9"/>
  <c r="BQ147" i="9"/>
  <c r="N147" i="9"/>
  <c r="AT146" i="9"/>
  <c r="AV146" i="9"/>
  <c r="AX145" i="9"/>
  <c r="AW146" i="9"/>
  <c r="AY145" i="9"/>
  <c r="BJ144" i="9"/>
  <c r="AC145" i="9"/>
  <c r="DA144" i="9"/>
  <c r="BG142" i="2"/>
  <c r="BI141" i="2"/>
  <c r="BI140" i="2"/>
  <c r="AC140" i="2"/>
  <c r="CY142" i="2"/>
  <c r="CW142" i="2"/>
  <c r="CZ142" i="2"/>
  <c r="BE142" i="2"/>
  <c r="BH142" i="2"/>
  <c r="BS142" i="2"/>
  <c r="BR142" i="2"/>
  <c r="BT141" i="2"/>
  <c r="BP142" i="2"/>
  <c r="AK142" i="2"/>
  <c r="AL142" i="2"/>
  <c r="AI142" i="2"/>
  <c r="P142" i="2"/>
  <c r="O142" i="2"/>
  <c r="Q141" i="2"/>
  <c r="M142" i="2"/>
  <c r="A144" i="2"/>
  <c r="C143" i="2"/>
  <c r="N143" i="2"/>
  <c r="AJ143" i="2"/>
  <c r="Y143" i="2"/>
  <c r="BF143" i="2"/>
  <c r="CB143" i="2"/>
  <c r="CX143" i="2"/>
  <c r="AU143" i="2"/>
  <c r="BQ143" i="2"/>
  <c r="CM143" i="2"/>
  <c r="AN141" i="2"/>
  <c r="BT140" i="2"/>
  <c r="F140" i="2"/>
  <c r="BJ141" i="2"/>
  <c r="BJ140" i="2"/>
  <c r="G140" i="2"/>
  <c r="Q140" i="2"/>
  <c r="CC142" i="2"/>
  <c r="CA142" i="2"/>
  <c r="CD142" i="2"/>
  <c r="CO142" i="2"/>
  <c r="CQ141" i="2"/>
  <c r="CL142" i="2"/>
  <c r="CN142" i="2"/>
  <c r="AW142" i="2"/>
  <c r="AY141" i="2"/>
  <c r="AV142" i="2"/>
  <c r="AX141" i="2"/>
  <c r="AT142" i="2"/>
  <c r="AA142" i="2"/>
  <c r="X142" i="2"/>
  <c r="Z142" i="2"/>
  <c r="AB141" i="2"/>
  <c r="D142" i="2"/>
  <c r="E142" i="2"/>
  <c r="B142" i="2"/>
  <c r="AM141" i="2"/>
  <c r="CF141" i="2"/>
  <c r="DA141" i="2"/>
  <c r="CP141" i="2"/>
  <c r="CQ140" i="2"/>
  <c r="BU140" i="2"/>
  <c r="AB140" i="2"/>
  <c r="B147" i="9"/>
  <c r="BG147" i="9"/>
  <c r="BH147" i="9"/>
  <c r="BJ146" i="9"/>
  <c r="BE147" i="9"/>
  <c r="CL147" i="9"/>
  <c r="CO147" i="9"/>
  <c r="CN147" i="9"/>
  <c r="CC147" i="9"/>
  <c r="CE146" i="9"/>
  <c r="CD147" i="9"/>
  <c r="CA147" i="9"/>
  <c r="AI147" i="9"/>
  <c r="CQ146" i="9"/>
  <c r="CQ145" i="9"/>
  <c r="R145" i="9"/>
  <c r="BI146" i="9"/>
  <c r="CY147" i="9"/>
  <c r="DA146" i="9"/>
  <c r="CW147" i="9"/>
  <c r="CZ147" i="9"/>
  <c r="DB146" i="9"/>
  <c r="O147" i="9"/>
  <c r="Q146" i="9"/>
  <c r="M147" i="9"/>
  <c r="P147" i="9"/>
  <c r="R146" i="9"/>
  <c r="AT147" i="9"/>
  <c r="AV147" i="9"/>
  <c r="AW147" i="9"/>
  <c r="AY146" i="9"/>
  <c r="BP147" i="9"/>
  <c r="BR147" i="9"/>
  <c r="BT146" i="9"/>
  <c r="BS147" i="9"/>
  <c r="X147" i="9"/>
  <c r="Z147" i="9"/>
  <c r="AB146" i="9"/>
  <c r="AA147" i="9"/>
  <c r="AC146" i="9"/>
  <c r="CX148" i="9"/>
  <c r="CB148" i="9"/>
  <c r="BF148" i="9"/>
  <c r="N148" i="9"/>
  <c r="AU148" i="9"/>
  <c r="Y148" i="9"/>
  <c r="CM148" i="9"/>
  <c r="BQ148" i="9"/>
  <c r="BU146" i="9"/>
  <c r="DB145" i="9"/>
  <c r="BJ145" i="9"/>
  <c r="Q145" i="9"/>
  <c r="BH143" i="2"/>
  <c r="BG143" i="2"/>
  <c r="BE143" i="2"/>
  <c r="D143" i="2"/>
  <c r="F142" i="2"/>
  <c r="E143" i="2"/>
  <c r="B143" i="2"/>
  <c r="F141" i="2"/>
  <c r="BR143" i="2"/>
  <c r="BS143" i="2"/>
  <c r="BU142" i="2"/>
  <c r="BP143" i="2"/>
  <c r="CY143" i="2"/>
  <c r="CZ143" i="2"/>
  <c r="CW143" i="2"/>
  <c r="AK143" i="2"/>
  <c r="AL143" i="2"/>
  <c r="AN142" i="2"/>
  <c r="AI143" i="2"/>
  <c r="BU141" i="2"/>
  <c r="DB141" i="2"/>
  <c r="CE141" i="2"/>
  <c r="CN143" i="2"/>
  <c r="CO143" i="2"/>
  <c r="CQ142" i="2"/>
  <c r="CL143" i="2"/>
  <c r="AV143" i="2"/>
  <c r="AX142" i="2"/>
  <c r="AW143" i="2"/>
  <c r="AT143" i="2"/>
  <c r="CD143" i="2"/>
  <c r="CC143" i="2"/>
  <c r="CA143" i="2"/>
  <c r="Z143" i="2"/>
  <c r="AB142" i="2"/>
  <c r="AA143" i="2"/>
  <c r="X143" i="2"/>
  <c r="O143" i="2"/>
  <c r="Q142" i="2"/>
  <c r="P143" i="2"/>
  <c r="M143" i="2"/>
  <c r="A145" i="2"/>
  <c r="C144" i="2"/>
  <c r="N144" i="2"/>
  <c r="Y144" i="2"/>
  <c r="AU144" i="2"/>
  <c r="BQ144" i="2"/>
  <c r="BF144" i="2"/>
  <c r="CB144" i="2"/>
  <c r="CM144" i="2"/>
  <c r="AJ144" i="2"/>
  <c r="CX144" i="2"/>
  <c r="BT142" i="2"/>
  <c r="BI142" i="2"/>
  <c r="R141" i="2"/>
  <c r="AC141" i="2"/>
  <c r="G141" i="2"/>
  <c r="B148" i="9"/>
  <c r="CW148" i="9"/>
  <c r="CY148" i="9"/>
  <c r="DA147" i="9"/>
  <c r="CZ148" i="9"/>
  <c r="DB147" i="9"/>
  <c r="CO148" i="9"/>
  <c r="CL148" i="9"/>
  <c r="CN148" i="9"/>
  <c r="CP147" i="9"/>
  <c r="CM149" i="9"/>
  <c r="BQ149" i="9"/>
  <c r="AU149" i="9"/>
  <c r="CX149" i="9"/>
  <c r="BF149" i="9"/>
  <c r="Y149" i="9"/>
  <c r="N149" i="9"/>
  <c r="CB149" i="9"/>
  <c r="BS148" i="9"/>
  <c r="BU147" i="9"/>
  <c r="BR148" i="9"/>
  <c r="BT147" i="9"/>
  <c r="BP148" i="9"/>
  <c r="AW148" i="9"/>
  <c r="AY147" i="9"/>
  <c r="AV148" i="9"/>
  <c r="AX147" i="9"/>
  <c r="AT148" i="9"/>
  <c r="BG148" i="9"/>
  <c r="BH148" i="9"/>
  <c r="BE148" i="9"/>
  <c r="CF146" i="9"/>
  <c r="M148" i="9"/>
  <c r="O148" i="9"/>
  <c r="Q147" i="9"/>
  <c r="P148" i="9"/>
  <c r="CD148" i="9"/>
  <c r="CF147" i="9"/>
  <c r="CA148" i="9"/>
  <c r="CC148" i="9"/>
  <c r="CE147" i="9"/>
  <c r="AA148" i="9"/>
  <c r="X148" i="9"/>
  <c r="Z148" i="9"/>
  <c r="AB147" i="9"/>
  <c r="AI148" i="9"/>
  <c r="CP146" i="9"/>
  <c r="AX146" i="9"/>
  <c r="AK144" i="2"/>
  <c r="AM143" i="2"/>
  <c r="AL144" i="2"/>
  <c r="AI144" i="2"/>
  <c r="CC144" i="2"/>
  <c r="CA144" i="2"/>
  <c r="CD144" i="2"/>
  <c r="CF143" i="2"/>
  <c r="BS144" i="2"/>
  <c r="BP144" i="2"/>
  <c r="BR144" i="2"/>
  <c r="BT143" i="2"/>
  <c r="AA144" i="2"/>
  <c r="Z144" i="2"/>
  <c r="X144" i="2"/>
  <c r="D144" i="2"/>
  <c r="F143" i="2"/>
  <c r="E144" i="2"/>
  <c r="G143" i="2"/>
  <c r="B144" i="2"/>
  <c r="CF142" i="2"/>
  <c r="BJ142" i="2"/>
  <c r="AM142" i="2"/>
  <c r="CY144" i="2"/>
  <c r="DA143" i="2"/>
  <c r="CW144" i="2"/>
  <c r="CZ144" i="2"/>
  <c r="DB143" i="2"/>
  <c r="CO144" i="2"/>
  <c r="CL144" i="2"/>
  <c r="CN144" i="2"/>
  <c r="BG144" i="2"/>
  <c r="BE144" i="2"/>
  <c r="BH144" i="2"/>
  <c r="AW144" i="2"/>
  <c r="AT144" i="2"/>
  <c r="AV144" i="2"/>
  <c r="P144" i="2"/>
  <c r="R143" i="2"/>
  <c r="O144" i="2"/>
  <c r="M144" i="2"/>
  <c r="A146" i="2"/>
  <c r="C145" i="2"/>
  <c r="AJ145" i="2"/>
  <c r="N145" i="2"/>
  <c r="BF145" i="2"/>
  <c r="CB145" i="2"/>
  <c r="AU145" i="2"/>
  <c r="BQ145" i="2"/>
  <c r="CX145" i="2"/>
  <c r="Y145" i="2"/>
  <c r="CM145" i="2"/>
  <c r="AB143" i="2"/>
  <c r="AX143" i="2"/>
  <c r="CP142" i="2"/>
  <c r="AC142" i="2"/>
  <c r="G142" i="2"/>
  <c r="DB142" i="2"/>
  <c r="R142" i="2"/>
  <c r="BU143" i="2"/>
  <c r="AY142" i="2"/>
  <c r="DA142" i="2"/>
  <c r="BI143" i="2"/>
  <c r="CE142" i="2"/>
  <c r="CM150" i="9"/>
  <c r="BQ150" i="9"/>
  <c r="AU150" i="9"/>
  <c r="Y150" i="9"/>
  <c r="CB150" i="9"/>
  <c r="CX150" i="9"/>
  <c r="N150" i="9"/>
  <c r="BF150" i="9"/>
  <c r="BR149" i="9"/>
  <c r="BP149" i="9"/>
  <c r="BS149" i="9"/>
  <c r="BU148" i="9"/>
  <c r="B149" i="9"/>
  <c r="AV149" i="9"/>
  <c r="AW149" i="9"/>
  <c r="AY148" i="9"/>
  <c r="AT149" i="9"/>
  <c r="M149" i="9"/>
  <c r="O149" i="9"/>
  <c r="Q148" i="9"/>
  <c r="P149" i="9"/>
  <c r="R148" i="9"/>
  <c r="CZ149" i="9"/>
  <c r="CW149" i="9"/>
  <c r="CY149" i="9"/>
  <c r="R147" i="9"/>
  <c r="CD149" i="9"/>
  <c r="CF148" i="9"/>
  <c r="CA149" i="9"/>
  <c r="CC149" i="9"/>
  <c r="CE148" i="9"/>
  <c r="Z149" i="9"/>
  <c r="X149" i="9"/>
  <c r="AA149" i="9"/>
  <c r="AC148" i="9"/>
  <c r="AI149" i="9"/>
  <c r="BH149" i="9"/>
  <c r="BE149" i="9"/>
  <c r="BG149" i="9"/>
  <c r="BI148" i="9"/>
  <c r="CN149" i="9"/>
  <c r="CO149" i="9"/>
  <c r="CQ148" i="9"/>
  <c r="CL149" i="9"/>
  <c r="BI147" i="9"/>
  <c r="DB148" i="9"/>
  <c r="AC147" i="9"/>
  <c r="CQ147" i="9"/>
  <c r="BJ147" i="9"/>
  <c r="BT148" i="9"/>
  <c r="CN145" i="2"/>
  <c r="CO145" i="2"/>
  <c r="CL145" i="2"/>
  <c r="CW145" i="2"/>
  <c r="CY145" i="2"/>
  <c r="DA144" i="2"/>
  <c r="CZ145" i="2"/>
  <c r="AV145" i="2"/>
  <c r="AW145" i="2"/>
  <c r="AT145" i="2"/>
  <c r="BG145" i="2"/>
  <c r="BH145" i="2"/>
  <c r="BE145" i="2"/>
  <c r="AK145" i="2"/>
  <c r="AL145" i="2"/>
  <c r="AI145" i="2"/>
  <c r="A147" i="2"/>
  <c r="C146" i="2"/>
  <c r="N146" i="2"/>
  <c r="Y146" i="2"/>
  <c r="AJ146" i="2"/>
  <c r="AU146" i="2"/>
  <c r="BQ146" i="2"/>
  <c r="CM146" i="2"/>
  <c r="BF146" i="2"/>
  <c r="CB146" i="2"/>
  <c r="CX146" i="2"/>
  <c r="AY144" i="2"/>
  <c r="CQ144" i="2"/>
  <c r="CP143" i="2"/>
  <c r="Q143" i="2"/>
  <c r="AN144" i="2"/>
  <c r="AN143" i="2"/>
  <c r="CQ143" i="2"/>
  <c r="CE143" i="2"/>
  <c r="Z145" i="2"/>
  <c r="AB144" i="2"/>
  <c r="AA145" i="2"/>
  <c r="X145" i="2"/>
  <c r="BR145" i="2"/>
  <c r="BS145" i="2"/>
  <c r="BP145" i="2"/>
  <c r="CC145" i="2"/>
  <c r="CE144" i="2"/>
  <c r="CD145" i="2"/>
  <c r="CA145" i="2"/>
  <c r="O145" i="2"/>
  <c r="P145" i="2"/>
  <c r="R144" i="2"/>
  <c r="M145" i="2"/>
  <c r="D145" i="2"/>
  <c r="F144" i="2"/>
  <c r="E145" i="2"/>
  <c r="B145" i="2"/>
  <c r="BI144" i="2"/>
  <c r="DB144" i="2"/>
  <c r="BJ143" i="2"/>
  <c r="AY143" i="2"/>
  <c r="AC143" i="2"/>
  <c r="BU144" i="2"/>
  <c r="X150" i="9"/>
  <c r="Z150" i="9"/>
  <c r="AB149" i="9"/>
  <c r="AA150" i="9"/>
  <c r="AC149" i="9"/>
  <c r="O150" i="9"/>
  <c r="P150" i="9"/>
  <c r="R149" i="9"/>
  <c r="M150" i="9"/>
  <c r="CL150" i="9"/>
  <c r="CN150" i="9"/>
  <c r="CO150" i="9"/>
  <c r="AI150" i="9"/>
  <c r="AT150" i="9"/>
  <c r="AV150" i="9"/>
  <c r="AW150" i="9"/>
  <c r="AB148" i="9"/>
  <c r="AX148" i="9"/>
  <c r="BJ148" i="9"/>
  <c r="CY150" i="9"/>
  <c r="DA149" i="9"/>
  <c r="CZ150" i="9"/>
  <c r="CW150" i="9"/>
  <c r="CX151" i="9"/>
  <c r="CB151" i="9"/>
  <c r="BF151" i="9"/>
  <c r="N151" i="9"/>
  <c r="CM151" i="9"/>
  <c r="AU151" i="9"/>
  <c r="Y151" i="9"/>
  <c r="BQ151" i="9"/>
  <c r="B150" i="9"/>
  <c r="BG150" i="9"/>
  <c r="BH150" i="9"/>
  <c r="BJ149" i="9"/>
  <c r="BE150" i="9"/>
  <c r="CC150" i="9"/>
  <c r="CE149" i="9"/>
  <c r="CD150" i="9"/>
  <c r="CF149" i="9"/>
  <c r="CA150" i="9"/>
  <c r="BP150" i="9"/>
  <c r="BR150" i="9"/>
  <c r="BT149" i="9"/>
  <c r="BS150" i="9"/>
  <c r="CP148" i="9"/>
  <c r="DA148" i="9"/>
  <c r="AY149" i="9"/>
  <c r="AC144" i="2"/>
  <c r="Q144" i="2"/>
  <c r="CC146" i="2"/>
  <c r="CA146" i="2"/>
  <c r="CD146" i="2"/>
  <c r="CO146" i="2"/>
  <c r="CL146" i="2"/>
  <c r="CN146" i="2"/>
  <c r="CP145" i="2"/>
  <c r="AW146" i="2"/>
  <c r="AV146" i="2"/>
  <c r="AX145" i="2"/>
  <c r="AT146" i="2"/>
  <c r="AA146" i="2"/>
  <c r="Z146" i="2"/>
  <c r="AB145" i="2"/>
  <c r="X146" i="2"/>
  <c r="D146" i="2"/>
  <c r="E146" i="2"/>
  <c r="B146" i="2"/>
  <c r="AM144" i="2"/>
  <c r="BT144" i="2"/>
  <c r="BJ144" i="2"/>
  <c r="F145" i="2"/>
  <c r="CE145" i="2"/>
  <c r="CF144" i="2"/>
  <c r="G144" i="2"/>
  <c r="CP144" i="2"/>
  <c r="AX144" i="2"/>
  <c r="CY146" i="2"/>
  <c r="CW146" i="2"/>
  <c r="CZ146" i="2"/>
  <c r="BG146" i="2"/>
  <c r="BE146" i="2"/>
  <c r="BH146" i="2"/>
  <c r="BS146" i="2"/>
  <c r="BR146" i="2"/>
  <c r="BP146" i="2"/>
  <c r="AK146" i="2"/>
  <c r="AL146" i="2"/>
  <c r="AI146" i="2"/>
  <c r="P146" i="2"/>
  <c r="M146" i="2"/>
  <c r="O146" i="2"/>
  <c r="Q145" i="2"/>
  <c r="A148" i="2"/>
  <c r="C147" i="2"/>
  <c r="N147" i="2"/>
  <c r="AJ147" i="2"/>
  <c r="Y147" i="2"/>
  <c r="BF147" i="2"/>
  <c r="CB147" i="2"/>
  <c r="CX147" i="2"/>
  <c r="AU147" i="2"/>
  <c r="BQ147" i="2"/>
  <c r="CM147" i="2"/>
  <c r="AN145" i="2"/>
  <c r="BI145" i="2"/>
  <c r="AY145" i="2"/>
  <c r="DB145" i="2"/>
  <c r="BS151" i="9"/>
  <c r="BU150" i="9"/>
  <c r="BP151" i="9"/>
  <c r="BR151" i="9"/>
  <c r="BT150" i="9"/>
  <c r="BG151" i="9"/>
  <c r="BE151" i="9"/>
  <c r="BH151" i="9"/>
  <c r="AW151" i="9"/>
  <c r="AY150" i="9"/>
  <c r="AT151" i="9"/>
  <c r="AV151" i="9"/>
  <c r="B151" i="9"/>
  <c r="O151" i="9"/>
  <c r="Q150" i="9"/>
  <c r="M151" i="9"/>
  <c r="P151" i="9"/>
  <c r="R150" i="9"/>
  <c r="CY151" i="9"/>
  <c r="CW151" i="9"/>
  <c r="CZ151" i="9"/>
  <c r="DB150" i="9"/>
  <c r="BI150" i="9"/>
  <c r="BI149" i="9"/>
  <c r="CO151" i="9"/>
  <c r="CL151" i="9"/>
  <c r="CN151" i="9"/>
  <c r="CP150" i="9"/>
  <c r="AI151" i="9"/>
  <c r="AA151" i="9"/>
  <c r="AC150" i="9"/>
  <c r="X151" i="9"/>
  <c r="Z151" i="9"/>
  <c r="CX152" i="9"/>
  <c r="CB152" i="9"/>
  <c r="BF152" i="9"/>
  <c r="N152" i="9"/>
  <c r="BQ152" i="9"/>
  <c r="Y152" i="9"/>
  <c r="CM152" i="9"/>
  <c r="AU152" i="9"/>
  <c r="CC151" i="9"/>
  <c r="CD151" i="9"/>
  <c r="CA151" i="9"/>
  <c r="BU149" i="9"/>
  <c r="DB149" i="9"/>
  <c r="CQ149" i="9"/>
  <c r="Q149" i="9"/>
  <c r="CP149" i="9"/>
  <c r="DA150" i="9"/>
  <c r="AX149" i="9"/>
  <c r="CN147" i="2"/>
  <c r="CO147" i="2"/>
  <c r="CL147" i="2"/>
  <c r="AV147" i="2"/>
  <c r="AW147" i="2"/>
  <c r="AY146" i="2"/>
  <c r="AT147" i="2"/>
  <c r="CD147" i="2"/>
  <c r="CC147" i="2"/>
  <c r="CA147" i="2"/>
  <c r="Z147" i="2"/>
  <c r="AB146" i="2"/>
  <c r="AA147" i="2"/>
  <c r="X147" i="2"/>
  <c r="O147" i="2"/>
  <c r="Q146" i="2"/>
  <c r="P147" i="2"/>
  <c r="R146" i="2"/>
  <c r="M147" i="2"/>
  <c r="A149" i="2"/>
  <c r="C148" i="2"/>
  <c r="N148" i="2"/>
  <c r="Y148" i="2"/>
  <c r="AU148" i="2"/>
  <c r="BQ148" i="2"/>
  <c r="AJ148" i="2"/>
  <c r="BF148" i="2"/>
  <c r="CB148" i="2"/>
  <c r="CM148" i="2"/>
  <c r="CX148" i="2"/>
  <c r="AM145" i="2"/>
  <c r="AX146" i="2"/>
  <c r="CQ146" i="2"/>
  <c r="BT145" i="2"/>
  <c r="CQ145" i="2"/>
  <c r="BR147" i="2"/>
  <c r="BS147" i="2"/>
  <c r="BP147" i="2"/>
  <c r="CY147" i="2"/>
  <c r="CZ147" i="2"/>
  <c r="DB146" i="2"/>
  <c r="CW147" i="2"/>
  <c r="BH147" i="2"/>
  <c r="BJ146" i="2"/>
  <c r="BG147" i="2"/>
  <c r="BE147" i="2"/>
  <c r="AK147" i="2"/>
  <c r="AL147" i="2"/>
  <c r="AN146" i="2"/>
  <c r="AI147" i="2"/>
  <c r="D147" i="2"/>
  <c r="F146" i="2"/>
  <c r="E147" i="2"/>
  <c r="B147" i="2"/>
  <c r="BU145" i="2"/>
  <c r="R145" i="2"/>
  <c r="DA145" i="2"/>
  <c r="BJ145" i="2"/>
  <c r="CE146" i="2"/>
  <c r="AC145" i="2"/>
  <c r="CF145" i="2"/>
  <c r="G145" i="2"/>
  <c r="AI152" i="9"/>
  <c r="M152" i="9"/>
  <c r="O152" i="9"/>
  <c r="Q151" i="9"/>
  <c r="P152" i="9"/>
  <c r="R151" i="9"/>
  <c r="B152" i="9"/>
  <c r="CM153" i="9"/>
  <c r="BQ153" i="9"/>
  <c r="AU153" i="9"/>
  <c r="Y153" i="9"/>
  <c r="CB153" i="9"/>
  <c r="CX153" i="9"/>
  <c r="N153" i="9"/>
  <c r="BF153" i="9"/>
  <c r="CA152" i="9"/>
  <c r="CC152" i="9"/>
  <c r="CE151" i="9"/>
  <c r="CD152" i="9"/>
  <c r="CF151" i="9"/>
  <c r="CQ150" i="9"/>
  <c r="Z152" i="9"/>
  <c r="AA152" i="9"/>
  <c r="X152" i="9"/>
  <c r="CN152" i="9"/>
  <c r="CO152" i="9"/>
  <c r="CL152" i="9"/>
  <c r="CW152" i="9"/>
  <c r="CY152" i="9"/>
  <c r="DA151" i="9"/>
  <c r="CZ152" i="9"/>
  <c r="AV152" i="9"/>
  <c r="AW152" i="9"/>
  <c r="AY151" i="9"/>
  <c r="AT152" i="9"/>
  <c r="BR152" i="9"/>
  <c r="BT151" i="9"/>
  <c r="BS152" i="9"/>
  <c r="BP152" i="9"/>
  <c r="BE152" i="9"/>
  <c r="BG152" i="9"/>
  <c r="BI151" i="9"/>
  <c r="BH152" i="9"/>
  <c r="BJ150" i="9"/>
  <c r="CF150" i="9"/>
  <c r="CE150" i="9"/>
  <c r="AX150" i="9"/>
  <c r="AB150" i="9"/>
  <c r="G146" i="2"/>
  <c r="AM146" i="2"/>
  <c r="CO148" i="2"/>
  <c r="CL148" i="2"/>
  <c r="CN148" i="2"/>
  <c r="CP147" i="2"/>
  <c r="BG148" i="2"/>
  <c r="BE148" i="2"/>
  <c r="BH148" i="2"/>
  <c r="BS148" i="2"/>
  <c r="BP148" i="2"/>
  <c r="BR148" i="2"/>
  <c r="AA148" i="2"/>
  <c r="Z148" i="2"/>
  <c r="X148" i="2"/>
  <c r="D148" i="2"/>
  <c r="F147" i="2"/>
  <c r="E148" i="2"/>
  <c r="B148" i="2"/>
  <c r="CF146" i="2"/>
  <c r="DA146" i="2"/>
  <c r="BU146" i="2"/>
  <c r="BJ147" i="2"/>
  <c r="BT147" i="2"/>
  <c r="CP146" i="2"/>
  <c r="AC146" i="2"/>
  <c r="BI146" i="2"/>
  <c r="BT146" i="2"/>
  <c r="CY148" i="2"/>
  <c r="DA147" i="2"/>
  <c r="CW148" i="2"/>
  <c r="CZ148" i="2"/>
  <c r="CC148" i="2"/>
  <c r="CA148" i="2"/>
  <c r="CD148" i="2"/>
  <c r="CF147" i="2"/>
  <c r="AK148" i="2"/>
  <c r="AM147" i="2"/>
  <c r="AL148" i="2"/>
  <c r="AI148" i="2"/>
  <c r="AW148" i="2"/>
  <c r="AT148" i="2"/>
  <c r="AV148" i="2"/>
  <c r="P148" i="2"/>
  <c r="R147" i="2"/>
  <c r="O148" i="2"/>
  <c r="Q147" i="2"/>
  <c r="M148" i="2"/>
  <c r="A150" i="2"/>
  <c r="C149" i="2"/>
  <c r="AJ149" i="2"/>
  <c r="BF149" i="2"/>
  <c r="CB149" i="2"/>
  <c r="N149" i="2"/>
  <c r="Y149" i="2"/>
  <c r="AU149" i="2"/>
  <c r="BQ149" i="2"/>
  <c r="CX149" i="2"/>
  <c r="CM149" i="2"/>
  <c r="AB147" i="2"/>
  <c r="AX147" i="2"/>
  <c r="CQ147" i="2"/>
  <c r="Z153" i="9"/>
  <c r="AB152" i="9"/>
  <c r="AA153" i="9"/>
  <c r="AC152" i="9"/>
  <c r="X153" i="9"/>
  <c r="P153" i="9"/>
  <c r="M153" i="9"/>
  <c r="O153" i="9"/>
  <c r="Q152" i="9"/>
  <c r="CN153" i="9"/>
  <c r="CP152" i="9"/>
  <c r="CL153" i="9"/>
  <c r="CO153" i="9"/>
  <c r="CQ152" i="9"/>
  <c r="CM154" i="9"/>
  <c r="BQ154" i="9"/>
  <c r="AU154" i="9"/>
  <c r="Y154" i="9"/>
  <c r="CX154" i="9"/>
  <c r="BF154" i="9"/>
  <c r="N154" i="9"/>
  <c r="CB154" i="9"/>
  <c r="AI153" i="9"/>
  <c r="AV153" i="9"/>
  <c r="AT153" i="9"/>
  <c r="AW153" i="9"/>
  <c r="AY152" i="9"/>
  <c r="AX152" i="9"/>
  <c r="CP151" i="9"/>
  <c r="BJ151" i="9"/>
  <c r="AX151" i="9"/>
  <c r="AB151" i="9"/>
  <c r="CZ153" i="9"/>
  <c r="CW153" i="9"/>
  <c r="CY153" i="9"/>
  <c r="DA152" i="9"/>
  <c r="B153" i="9"/>
  <c r="BH153" i="9"/>
  <c r="BJ152" i="9"/>
  <c r="BE153" i="9"/>
  <c r="BG153" i="9"/>
  <c r="CD153" i="9"/>
  <c r="CF152" i="9"/>
  <c r="CA153" i="9"/>
  <c r="CC153" i="9"/>
  <c r="CE152" i="9"/>
  <c r="BR153" i="9"/>
  <c r="BS153" i="9"/>
  <c r="BU152" i="9"/>
  <c r="BP153" i="9"/>
  <c r="BU151" i="9"/>
  <c r="DB151" i="9"/>
  <c r="AC151" i="9"/>
  <c r="CQ151" i="9"/>
  <c r="CN149" i="2"/>
  <c r="CO149" i="2"/>
  <c r="CL149" i="2"/>
  <c r="Z149" i="2"/>
  <c r="AA149" i="2"/>
  <c r="AC148" i="2"/>
  <c r="X149" i="2"/>
  <c r="AK149" i="2"/>
  <c r="AL149" i="2"/>
  <c r="AN148" i="2"/>
  <c r="AI149" i="2"/>
  <c r="A151" i="2"/>
  <c r="C150" i="2"/>
  <c r="N150" i="2"/>
  <c r="Y150" i="2"/>
  <c r="AJ150" i="2"/>
  <c r="AU150" i="2"/>
  <c r="BQ150" i="2"/>
  <c r="CM150" i="2"/>
  <c r="BF150" i="2"/>
  <c r="CB150" i="2"/>
  <c r="CX150" i="2"/>
  <c r="BR149" i="2"/>
  <c r="BS149" i="2"/>
  <c r="BU148" i="2"/>
  <c r="BP149" i="2"/>
  <c r="CC149" i="2"/>
  <c r="CE148" i="2"/>
  <c r="CD149" i="2"/>
  <c r="CF148" i="2"/>
  <c r="CA149" i="2"/>
  <c r="CE147" i="2"/>
  <c r="CW149" i="2"/>
  <c r="CY149" i="2"/>
  <c r="DA148" i="2"/>
  <c r="CZ149" i="2"/>
  <c r="AV149" i="2"/>
  <c r="AX148" i="2"/>
  <c r="AW149" i="2"/>
  <c r="AT149" i="2"/>
  <c r="O149" i="2"/>
  <c r="P149" i="2"/>
  <c r="R148" i="2"/>
  <c r="M149" i="2"/>
  <c r="BG149" i="2"/>
  <c r="BI148" i="2"/>
  <c r="BH149" i="2"/>
  <c r="BE149" i="2"/>
  <c r="D149" i="2"/>
  <c r="E149" i="2"/>
  <c r="B149" i="2"/>
  <c r="AM148" i="2"/>
  <c r="DB147" i="2"/>
  <c r="AN147" i="2"/>
  <c r="AY147" i="2"/>
  <c r="AC147" i="2"/>
  <c r="AB148" i="2"/>
  <c r="CQ148" i="2"/>
  <c r="BU147" i="2"/>
  <c r="BI147" i="2"/>
  <c r="G147" i="2"/>
  <c r="O154" i="9"/>
  <c r="Q153" i="9"/>
  <c r="P154" i="9"/>
  <c r="R153" i="9"/>
  <c r="M154" i="9"/>
  <c r="B154" i="9"/>
  <c r="AI154" i="9"/>
  <c r="CY154" i="9"/>
  <c r="DA153" i="9"/>
  <c r="CZ154" i="9"/>
  <c r="CW154" i="9"/>
  <c r="BP154" i="9"/>
  <c r="BR154" i="9"/>
  <c r="BT153" i="9"/>
  <c r="BS154" i="9"/>
  <c r="BT152" i="9"/>
  <c r="X154" i="9"/>
  <c r="Z154" i="9"/>
  <c r="AB153" i="9"/>
  <c r="AA154" i="9"/>
  <c r="AC153" i="9"/>
  <c r="CX155" i="9"/>
  <c r="CB155" i="9"/>
  <c r="BF155" i="9"/>
  <c r="N155" i="9"/>
  <c r="BQ155" i="9"/>
  <c r="Y155" i="9"/>
  <c r="CM155" i="9"/>
  <c r="AU155" i="9"/>
  <c r="CC154" i="9"/>
  <c r="CE153" i="9"/>
  <c r="CD154" i="9"/>
  <c r="CF153" i="9"/>
  <c r="CA154" i="9"/>
  <c r="CL154" i="9"/>
  <c r="CN154" i="9"/>
  <c r="CP153" i="9"/>
  <c r="CO154" i="9"/>
  <c r="CQ153" i="9"/>
  <c r="BG154" i="9"/>
  <c r="BI153" i="9"/>
  <c r="BH154" i="9"/>
  <c r="BE154" i="9"/>
  <c r="AT154" i="9"/>
  <c r="AV154" i="9"/>
  <c r="AW154" i="9"/>
  <c r="AY153" i="9"/>
  <c r="BI152" i="9"/>
  <c r="R152" i="9"/>
  <c r="DB152" i="9"/>
  <c r="Q148" i="2"/>
  <c r="CC150" i="2"/>
  <c r="CA150" i="2"/>
  <c r="CD150" i="2"/>
  <c r="CF149" i="2"/>
  <c r="CO150" i="2"/>
  <c r="CQ149" i="2"/>
  <c r="CL150" i="2"/>
  <c r="CN150" i="2"/>
  <c r="AW150" i="2"/>
  <c r="AY149" i="2"/>
  <c r="AV150" i="2"/>
  <c r="AX149" i="2"/>
  <c r="AT150" i="2"/>
  <c r="AA150" i="2"/>
  <c r="X150" i="2"/>
  <c r="Z150" i="2"/>
  <c r="AB149" i="2"/>
  <c r="D150" i="2"/>
  <c r="E150" i="2"/>
  <c r="B150" i="2"/>
  <c r="CP149" i="2"/>
  <c r="CP148" i="2"/>
  <c r="BT148" i="2"/>
  <c r="F148" i="2"/>
  <c r="DB148" i="2"/>
  <c r="G149" i="2"/>
  <c r="AY148" i="2"/>
  <c r="CE149" i="2"/>
  <c r="BJ148" i="2"/>
  <c r="G148" i="2"/>
  <c r="CY150" i="2"/>
  <c r="DA149" i="2"/>
  <c r="CW150" i="2"/>
  <c r="CZ150" i="2"/>
  <c r="BG150" i="2"/>
  <c r="BE150" i="2"/>
  <c r="BH150" i="2"/>
  <c r="BS150" i="2"/>
  <c r="BR150" i="2"/>
  <c r="BP150" i="2"/>
  <c r="AK150" i="2"/>
  <c r="AL150" i="2"/>
  <c r="AI150" i="2"/>
  <c r="P150" i="2"/>
  <c r="R149" i="2"/>
  <c r="O150" i="2"/>
  <c r="M150" i="2"/>
  <c r="A152" i="2"/>
  <c r="C151" i="2"/>
  <c r="N151" i="2"/>
  <c r="AJ151" i="2"/>
  <c r="Y151" i="2"/>
  <c r="BF151" i="2"/>
  <c r="CB151" i="2"/>
  <c r="CX151" i="2"/>
  <c r="AU151" i="2"/>
  <c r="BQ151" i="2"/>
  <c r="CM151" i="2"/>
  <c r="AN149" i="2"/>
  <c r="AI155" i="9"/>
  <c r="CO155" i="9"/>
  <c r="CQ154" i="9"/>
  <c r="CL155" i="9"/>
  <c r="CN155" i="9"/>
  <c r="CP154" i="9"/>
  <c r="CY155" i="9"/>
  <c r="CZ155" i="9"/>
  <c r="CW155" i="9"/>
  <c r="B155" i="9"/>
  <c r="CX156" i="9"/>
  <c r="CB156" i="9"/>
  <c r="BF156" i="9"/>
  <c r="N156" i="9"/>
  <c r="CM156" i="9"/>
  <c r="AU156" i="9"/>
  <c r="BQ156" i="9"/>
  <c r="Y156" i="9"/>
  <c r="CC155" i="9"/>
  <c r="CA155" i="9"/>
  <c r="CD155" i="9"/>
  <c r="CF154" i="9"/>
  <c r="DB154" i="9"/>
  <c r="CE154" i="9"/>
  <c r="DB153" i="9"/>
  <c r="AA155" i="9"/>
  <c r="AC154" i="9"/>
  <c r="X155" i="9"/>
  <c r="Z155" i="9"/>
  <c r="AB154" i="9"/>
  <c r="O155" i="9"/>
  <c r="P155" i="9"/>
  <c r="M155" i="9"/>
  <c r="AW155" i="9"/>
  <c r="AY154" i="9"/>
  <c r="AT155" i="9"/>
  <c r="AV155" i="9"/>
  <c r="BS155" i="9"/>
  <c r="BU154" i="9"/>
  <c r="BP155" i="9"/>
  <c r="BR155" i="9"/>
  <c r="BT154" i="9"/>
  <c r="BG155" i="9"/>
  <c r="BI154" i="9"/>
  <c r="BH155" i="9"/>
  <c r="BJ154" i="9"/>
  <c r="BE155" i="9"/>
  <c r="Q154" i="9"/>
  <c r="BU153" i="9"/>
  <c r="AX153" i="9"/>
  <c r="BJ153" i="9"/>
  <c r="DA154" i="9"/>
  <c r="AV151" i="2"/>
  <c r="AX150" i="2"/>
  <c r="AW151" i="2"/>
  <c r="AT151" i="2"/>
  <c r="O151" i="2"/>
  <c r="P151" i="2"/>
  <c r="R150" i="2"/>
  <c r="M151" i="2"/>
  <c r="A153" i="2"/>
  <c r="C152" i="2"/>
  <c r="N152" i="2"/>
  <c r="Y152" i="2"/>
  <c r="AU152" i="2"/>
  <c r="BQ152" i="2"/>
  <c r="BF152" i="2"/>
  <c r="CB152" i="2"/>
  <c r="CM152" i="2"/>
  <c r="AJ152" i="2"/>
  <c r="CX152" i="2"/>
  <c r="Q150" i="2"/>
  <c r="AM149" i="2"/>
  <c r="CO151" i="2"/>
  <c r="CQ150" i="2"/>
  <c r="BJ149" i="2"/>
  <c r="CN151" i="2"/>
  <c r="CP150" i="2"/>
  <c r="CL151" i="2"/>
  <c r="CD151" i="2"/>
  <c r="CF150" i="2"/>
  <c r="CC151" i="2"/>
  <c r="CE150" i="2"/>
  <c r="CA151" i="2"/>
  <c r="Z151" i="2"/>
  <c r="AA151" i="2"/>
  <c r="X151" i="2"/>
  <c r="BR151" i="2"/>
  <c r="BS151" i="2"/>
  <c r="BP151" i="2"/>
  <c r="CY151" i="2"/>
  <c r="CZ151" i="2"/>
  <c r="DB150" i="2"/>
  <c r="CW151" i="2"/>
  <c r="BH151" i="2"/>
  <c r="BG151" i="2"/>
  <c r="BE151" i="2"/>
  <c r="AK151" i="2"/>
  <c r="AM150" i="2"/>
  <c r="AL151" i="2"/>
  <c r="AN150" i="2"/>
  <c r="AI151" i="2"/>
  <c r="D151" i="2"/>
  <c r="F150" i="2"/>
  <c r="E151" i="2"/>
  <c r="G150" i="2"/>
  <c r="B151" i="2"/>
  <c r="BU150" i="2"/>
  <c r="DA150" i="2"/>
  <c r="BU149" i="2"/>
  <c r="BI149" i="2"/>
  <c r="AC149" i="2"/>
  <c r="AY150" i="2"/>
  <c r="BT149" i="2"/>
  <c r="DB149" i="2"/>
  <c r="Q149" i="2"/>
  <c r="F149" i="2"/>
  <c r="Z156" i="9"/>
  <c r="AA156" i="9"/>
  <c r="X156" i="9"/>
  <c r="BE156" i="9"/>
  <c r="BG156" i="9"/>
  <c r="BI155" i="9"/>
  <c r="BH156" i="9"/>
  <c r="B156" i="9"/>
  <c r="AI156" i="9"/>
  <c r="BR156" i="9"/>
  <c r="BT155" i="9"/>
  <c r="BS156" i="9"/>
  <c r="BP156" i="9"/>
  <c r="M156" i="9"/>
  <c r="O156" i="9"/>
  <c r="Q155" i="9"/>
  <c r="P156" i="9"/>
  <c r="R155" i="9"/>
  <c r="CW156" i="9"/>
  <c r="CY156" i="9"/>
  <c r="CZ156" i="9"/>
  <c r="DB155" i="9"/>
  <c r="AX154" i="9"/>
  <c r="R154" i="9"/>
  <c r="AV156" i="9"/>
  <c r="AW156" i="9"/>
  <c r="AT156" i="9"/>
  <c r="CM157" i="9"/>
  <c r="BQ157" i="9"/>
  <c r="AU157" i="9"/>
  <c r="Y157" i="9"/>
  <c r="CX157" i="9"/>
  <c r="BF157" i="9"/>
  <c r="N157" i="9"/>
  <c r="CB157" i="9"/>
  <c r="CN156" i="9"/>
  <c r="CP155" i="9"/>
  <c r="CO156" i="9"/>
  <c r="CQ155" i="9"/>
  <c r="CL156" i="9"/>
  <c r="CA156" i="9"/>
  <c r="CC156" i="9"/>
  <c r="CE155" i="9"/>
  <c r="CD156" i="9"/>
  <c r="CF155" i="9"/>
  <c r="DA155" i="9"/>
  <c r="BU155" i="9"/>
  <c r="AC150" i="2"/>
  <c r="BJ150" i="2"/>
  <c r="CY152" i="2"/>
  <c r="CW152" i="2"/>
  <c r="CZ152" i="2"/>
  <c r="CO152" i="2"/>
  <c r="CL152" i="2"/>
  <c r="CN152" i="2"/>
  <c r="BG152" i="2"/>
  <c r="BI151" i="2"/>
  <c r="BE152" i="2"/>
  <c r="BH152" i="2"/>
  <c r="BJ151" i="2"/>
  <c r="AW152" i="2"/>
  <c r="AT152" i="2"/>
  <c r="AV152" i="2"/>
  <c r="P152" i="2"/>
  <c r="O152" i="2"/>
  <c r="M152" i="2"/>
  <c r="A154" i="2"/>
  <c r="C153" i="2"/>
  <c r="AJ153" i="2"/>
  <c r="N153" i="2"/>
  <c r="BF153" i="2"/>
  <c r="CB153" i="2"/>
  <c r="AU153" i="2"/>
  <c r="BQ153" i="2"/>
  <c r="CX153" i="2"/>
  <c r="Y153" i="2"/>
  <c r="CM153" i="2"/>
  <c r="R151" i="2"/>
  <c r="AX151" i="2"/>
  <c r="DA151" i="2"/>
  <c r="CP151" i="2"/>
  <c r="AB150" i="2"/>
  <c r="BI150" i="2"/>
  <c r="BT150" i="2"/>
  <c r="AK152" i="2"/>
  <c r="AL152" i="2"/>
  <c r="AI152" i="2"/>
  <c r="CC152" i="2"/>
  <c r="CE151" i="2"/>
  <c r="CA152" i="2"/>
  <c r="CD152" i="2"/>
  <c r="CF151" i="2"/>
  <c r="BS152" i="2"/>
  <c r="BP152" i="2"/>
  <c r="BR152" i="2"/>
  <c r="AA152" i="2"/>
  <c r="Z152" i="2"/>
  <c r="X152" i="2"/>
  <c r="D152" i="2"/>
  <c r="E152" i="2"/>
  <c r="G151" i="2"/>
  <c r="B152" i="2"/>
  <c r="Q151" i="2"/>
  <c r="AY151" i="2"/>
  <c r="CZ157" i="9"/>
  <c r="DB156" i="9"/>
  <c r="CW157" i="9"/>
  <c r="CY157" i="9"/>
  <c r="BH157" i="9"/>
  <c r="BE157" i="9"/>
  <c r="BG157" i="9"/>
  <c r="BI156" i="9"/>
  <c r="P157" i="9"/>
  <c r="R156" i="9"/>
  <c r="M157" i="9"/>
  <c r="O157" i="9"/>
  <c r="Q156" i="9"/>
  <c r="Z157" i="9"/>
  <c r="AB156" i="9"/>
  <c r="X157" i="9"/>
  <c r="AA157" i="9"/>
  <c r="AB155" i="9"/>
  <c r="AY155" i="9"/>
  <c r="AX155" i="9"/>
  <c r="BJ156" i="9"/>
  <c r="CD157" i="9"/>
  <c r="CF156" i="9"/>
  <c r="CA157" i="9"/>
  <c r="CC157" i="9"/>
  <c r="CE156" i="9"/>
  <c r="BR157" i="9"/>
  <c r="BP157" i="9"/>
  <c r="BS157" i="9"/>
  <c r="AI157" i="9"/>
  <c r="AV157" i="9"/>
  <c r="AW157" i="9"/>
  <c r="AY156" i="9"/>
  <c r="AT157" i="9"/>
  <c r="CM158" i="9"/>
  <c r="BQ158" i="9"/>
  <c r="AU158" i="9"/>
  <c r="Y158" i="9"/>
  <c r="CB158" i="9"/>
  <c r="BF158" i="9"/>
  <c r="CX158" i="9"/>
  <c r="N158" i="9"/>
  <c r="B157" i="9"/>
  <c r="CN157" i="9"/>
  <c r="CO157" i="9"/>
  <c r="CL157" i="9"/>
  <c r="DA156" i="9"/>
  <c r="BJ155" i="9"/>
  <c r="AC155" i="9"/>
  <c r="BU156" i="9"/>
  <c r="BU151" i="2"/>
  <c r="CN153" i="2"/>
  <c r="CO153" i="2"/>
  <c r="CL153" i="2"/>
  <c r="CW153" i="2"/>
  <c r="CY153" i="2"/>
  <c r="CZ153" i="2"/>
  <c r="AV153" i="2"/>
  <c r="AW153" i="2"/>
  <c r="AT153" i="2"/>
  <c r="BG153" i="2"/>
  <c r="BI152" i="2"/>
  <c r="BH153" i="2"/>
  <c r="BE153" i="2"/>
  <c r="AK153" i="2"/>
  <c r="AL153" i="2"/>
  <c r="AI153" i="2"/>
  <c r="A155" i="2"/>
  <c r="C154" i="2"/>
  <c r="N154" i="2"/>
  <c r="Y154" i="2"/>
  <c r="AJ154" i="2"/>
  <c r="AU154" i="2"/>
  <c r="BQ154" i="2"/>
  <c r="CM154" i="2"/>
  <c r="BF154" i="2"/>
  <c r="CB154" i="2"/>
  <c r="CX154" i="2"/>
  <c r="AX152" i="2"/>
  <c r="CP152" i="2"/>
  <c r="BT151" i="2"/>
  <c r="F151" i="2"/>
  <c r="AB151" i="2"/>
  <c r="AM151" i="2"/>
  <c r="Z153" i="2"/>
  <c r="AB152" i="2"/>
  <c r="AA153" i="2"/>
  <c r="X153" i="2"/>
  <c r="BR153" i="2"/>
  <c r="BS153" i="2"/>
  <c r="BU152" i="2"/>
  <c r="BP153" i="2"/>
  <c r="CC153" i="2"/>
  <c r="CE152" i="2"/>
  <c r="CD153" i="2"/>
  <c r="CA153" i="2"/>
  <c r="O153" i="2"/>
  <c r="P153" i="2"/>
  <c r="M153" i="2"/>
  <c r="D153" i="2"/>
  <c r="E153" i="2"/>
  <c r="B153" i="2"/>
  <c r="R152" i="2"/>
  <c r="BJ152" i="2"/>
  <c r="DA152" i="2"/>
  <c r="CQ151" i="2"/>
  <c r="AC151" i="2"/>
  <c r="DB151" i="2"/>
  <c r="AN151" i="2"/>
  <c r="AI158" i="9"/>
  <c r="BG158" i="9"/>
  <c r="BH158" i="9"/>
  <c r="BJ157" i="9"/>
  <c r="BE158" i="9"/>
  <c r="CY158" i="9"/>
  <c r="DA157" i="9"/>
  <c r="CZ158" i="9"/>
  <c r="CW158" i="9"/>
  <c r="B158" i="9"/>
  <c r="CL158" i="9"/>
  <c r="CN158" i="9"/>
  <c r="CP157" i="9"/>
  <c r="CO158" i="9"/>
  <c r="CQ157" i="9"/>
  <c r="BT156" i="9"/>
  <c r="AC156" i="9"/>
  <c r="AX156" i="9"/>
  <c r="AT158" i="9"/>
  <c r="AV158" i="9"/>
  <c r="AW158" i="9"/>
  <c r="X158" i="9"/>
  <c r="Z158" i="9"/>
  <c r="AA158" i="9"/>
  <c r="CX159" i="9"/>
  <c r="CB159" i="9"/>
  <c r="BF159" i="9"/>
  <c r="N159" i="9"/>
  <c r="CM159" i="9"/>
  <c r="AU159" i="9"/>
  <c r="BQ159" i="9"/>
  <c r="Y159" i="9"/>
  <c r="O158" i="9"/>
  <c r="Q157" i="9"/>
  <c r="P158" i="9"/>
  <c r="R157" i="9"/>
  <c r="M158" i="9"/>
  <c r="CC158" i="9"/>
  <c r="CE157" i="9"/>
  <c r="CD158" i="9"/>
  <c r="CF157" i="9"/>
  <c r="CA158" i="9"/>
  <c r="BP158" i="9"/>
  <c r="BR158" i="9"/>
  <c r="BS158" i="9"/>
  <c r="BU157" i="9"/>
  <c r="CQ156" i="9"/>
  <c r="AY157" i="9"/>
  <c r="CP156" i="9"/>
  <c r="AC152" i="2"/>
  <c r="CY154" i="2"/>
  <c r="DA153" i="2"/>
  <c r="CW154" i="2"/>
  <c r="CZ154" i="2"/>
  <c r="BG154" i="2"/>
  <c r="BE154" i="2"/>
  <c r="BH154" i="2"/>
  <c r="BJ153" i="2"/>
  <c r="BS154" i="2"/>
  <c r="BR154" i="2"/>
  <c r="BP154" i="2"/>
  <c r="AK154" i="2"/>
  <c r="AL154" i="2"/>
  <c r="AI154" i="2"/>
  <c r="P154" i="2"/>
  <c r="R153" i="2"/>
  <c r="O154" i="2"/>
  <c r="M154" i="2"/>
  <c r="A156" i="2"/>
  <c r="C155" i="2"/>
  <c r="N155" i="2"/>
  <c r="AJ155" i="2"/>
  <c r="Y155" i="2"/>
  <c r="BF155" i="2"/>
  <c r="CB155" i="2"/>
  <c r="CX155" i="2"/>
  <c r="AU155" i="2"/>
  <c r="BQ155" i="2"/>
  <c r="CM155" i="2"/>
  <c r="AN153" i="2"/>
  <c r="BI153" i="2"/>
  <c r="DB152" i="2"/>
  <c r="BU153" i="2"/>
  <c r="AN152" i="2"/>
  <c r="CF152" i="2"/>
  <c r="G152" i="2"/>
  <c r="CQ152" i="2"/>
  <c r="AY152" i="2"/>
  <c r="Q152" i="2"/>
  <c r="CC154" i="2"/>
  <c r="CA154" i="2"/>
  <c r="CD154" i="2"/>
  <c r="CO154" i="2"/>
  <c r="CQ153" i="2"/>
  <c r="CL154" i="2"/>
  <c r="CN154" i="2"/>
  <c r="AW154" i="2"/>
  <c r="AV154" i="2"/>
  <c r="AX153" i="2"/>
  <c r="AT154" i="2"/>
  <c r="AA154" i="2"/>
  <c r="AC153" i="2"/>
  <c r="Z154" i="2"/>
  <c r="X154" i="2"/>
  <c r="D154" i="2"/>
  <c r="E154" i="2"/>
  <c r="G153" i="2"/>
  <c r="B154" i="2"/>
  <c r="AM153" i="2"/>
  <c r="CP153" i="2"/>
  <c r="AM152" i="2"/>
  <c r="BT152" i="2"/>
  <c r="F152" i="2"/>
  <c r="CO159" i="9"/>
  <c r="CL159" i="9"/>
  <c r="CN159" i="9"/>
  <c r="AW159" i="9"/>
  <c r="AT159" i="9"/>
  <c r="AV159" i="9"/>
  <c r="AX158" i="9"/>
  <c r="B159" i="9"/>
  <c r="O159" i="9"/>
  <c r="M159" i="9"/>
  <c r="P159" i="9"/>
  <c r="R158" i="9"/>
  <c r="CY159" i="9"/>
  <c r="CW159" i="9"/>
  <c r="CZ159" i="9"/>
  <c r="DB158" i="9"/>
  <c r="AY158" i="9"/>
  <c r="AC157" i="9"/>
  <c r="AA159" i="9"/>
  <c r="X159" i="9"/>
  <c r="Z159" i="9"/>
  <c r="BG159" i="9"/>
  <c r="BE159" i="9"/>
  <c r="BH159" i="9"/>
  <c r="AI159" i="9"/>
  <c r="BS159" i="9"/>
  <c r="BU158" i="9"/>
  <c r="BP159" i="9"/>
  <c r="BR159" i="9"/>
  <c r="BT158" i="9"/>
  <c r="CX160" i="9"/>
  <c r="CB160" i="9"/>
  <c r="BF160" i="9"/>
  <c r="N160" i="9"/>
  <c r="BQ160" i="9"/>
  <c r="Y160" i="9"/>
  <c r="AU160" i="9"/>
  <c r="CM160" i="9"/>
  <c r="CC159" i="9"/>
  <c r="CD159" i="9"/>
  <c r="CF158" i="9"/>
  <c r="CA159" i="9"/>
  <c r="BI158" i="9"/>
  <c r="DB157" i="9"/>
  <c r="BT157" i="9"/>
  <c r="AB157" i="9"/>
  <c r="AX157" i="9"/>
  <c r="BI157" i="9"/>
  <c r="CQ158" i="9"/>
  <c r="D155" i="2"/>
  <c r="F154" i="2"/>
  <c r="AY153" i="2"/>
  <c r="BR155" i="2"/>
  <c r="BS155" i="2"/>
  <c r="BP155" i="2"/>
  <c r="CY155" i="2"/>
  <c r="DA154" i="2"/>
  <c r="CZ155" i="2"/>
  <c r="DB154" i="2"/>
  <c r="CW155" i="2"/>
  <c r="BH155" i="2"/>
  <c r="BJ154" i="2"/>
  <c r="BG155" i="2"/>
  <c r="BI154" i="2"/>
  <c r="BE155" i="2"/>
  <c r="AK155" i="2"/>
  <c r="AL155" i="2"/>
  <c r="AN154" i="2"/>
  <c r="AI155" i="2"/>
  <c r="E155" i="2"/>
  <c r="B155" i="2"/>
  <c r="BU154" i="2"/>
  <c r="CF153" i="2"/>
  <c r="G154" i="2"/>
  <c r="AB153" i="2"/>
  <c r="CE153" i="2"/>
  <c r="F153" i="2"/>
  <c r="DB153" i="2"/>
  <c r="CN155" i="2"/>
  <c r="CO155" i="2"/>
  <c r="CQ154" i="2"/>
  <c r="CL155" i="2"/>
  <c r="AV155" i="2"/>
  <c r="AX154" i="2"/>
  <c r="AW155" i="2"/>
  <c r="AT155" i="2"/>
  <c r="CD155" i="2"/>
  <c r="CC155" i="2"/>
  <c r="CE154" i="2"/>
  <c r="CA155" i="2"/>
  <c r="Z155" i="2"/>
  <c r="AA155" i="2"/>
  <c r="X155" i="2"/>
  <c r="O155" i="2"/>
  <c r="Q154" i="2"/>
  <c r="P155" i="2"/>
  <c r="R154" i="2"/>
  <c r="M155" i="2"/>
  <c r="A157" i="2"/>
  <c r="C156" i="2"/>
  <c r="N156" i="2"/>
  <c r="Y156" i="2"/>
  <c r="AU156" i="2"/>
  <c r="BQ156" i="2"/>
  <c r="AJ156" i="2"/>
  <c r="BF156" i="2"/>
  <c r="CB156" i="2"/>
  <c r="CM156" i="2"/>
  <c r="CX156" i="2"/>
  <c r="BT154" i="2"/>
  <c r="BT153" i="2"/>
  <c r="Q153" i="2"/>
  <c r="BR160" i="9"/>
  <c r="BT159" i="9"/>
  <c r="BS160" i="9"/>
  <c r="BU159" i="9"/>
  <c r="BP160" i="9"/>
  <c r="AI160" i="9"/>
  <c r="AV160" i="9"/>
  <c r="AW160" i="9"/>
  <c r="AT160" i="9"/>
  <c r="M160" i="9"/>
  <c r="O160" i="9"/>
  <c r="P160" i="9"/>
  <c r="CW160" i="9"/>
  <c r="CY160" i="9"/>
  <c r="CZ160" i="9"/>
  <c r="AY159" i="9"/>
  <c r="AC158" i="9"/>
  <c r="AB158" i="9"/>
  <c r="B160" i="9"/>
  <c r="BE160" i="9"/>
  <c r="BG160" i="9"/>
  <c r="BI159" i="9"/>
  <c r="BH160" i="9"/>
  <c r="Z160" i="9"/>
  <c r="AA160" i="9"/>
  <c r="X160" i="9"/>
  <c r="CN160" i="9"/>
  <c r="CO160" i="9"/>
  <c r="CQ159" i="9"/>
  <c r="CL160" i="9"/>
  <c r="CM161" i="9"/>
  <c r="BQ161" i="9"/>
  <c r="AU161" i="9"/>
  <c r="Y161" i="9"/>
  <c r="CB161" i="9"/>
  <c r="BF161" i="9"/>
  <c r="N161" i="9"/>
  <c r="CX161" i="9"/>
  <c r="CA160" i="9"/>
  <c r="CC160" i="9"/>
  <c r="CE159" i="9"/>
  <c r="CD160" i="9"/>
  <c r="CF159" i="9"/>
  <c r="DA158" i="9"/>
  <c r="Q158" i="9"/>
  <c r="CE158" i="9"/>
  <c r="CP158" i="9"/>
  <c r="BJ158" i="9"/>
  <c r="R159" i="9"/>
  <c r="CO156" i="2"/>
  <c r="CQ155" i="2"/>
  <c r="CL156" i="2"/>
  <c r="CN156" i="2"/>
  <c r="CP155" i="2"/>
  <c r="BG156" i="2"/>
  <c r="BE156" i="2"/>
  <c r="BH156" i="2"/>
  <c r="BJ155" i="2"/>
  <c r="BS156" i="2"/>
  <c r="BP156" i="2"/>
  <c r="BR156" i="2"/>
  <c r="BT155" i="2"/>
  <c r="AA156" i="2"/>
  <c r="Z156" i="2"/>
  <c r="X156" i="2"/>
  <c r="D156" i="2"/>
  <c r="F155" i="2"/>
  <c r="E156" i="2"/>
  <c r="B156" i="2"/>
  <c r="G155" i="2"/>
  <c r="BI155" i="2"/>
  <c r="BU155" i="2"/>
  <c r="AY154" i="2"/>
  <c r="AM154" i="2"/>
  <c r="CY156" i="2"/>
  <c r="CW156" i="2"/>
  <c r="CZ156" i="2"/>
  <c r="CC156" i="2"/>
  <c r="CE155" i="2"/>
  <c r="CA156" i="2"/>
  <c r="CD156" i="2"/>
  <c r="CF155" i="2"/>
  <c r="AK156" i="2"/>
  <c r="AL156" i="2"/>
  <c r="AN155" i="2"/>
  <c r="AI156" i="2"/>
  <c r="AW156" i="2"/>
  <c r="AT156" i="2"/>
  <c r="AV156" i="2"/>
  <c r="AX155" i="2"/>
  <c r="P156" i="2"/>
  <c r="R155" i="2"/>
  <c r="O156" i="2"/>
  <c r="Q155" i="2"/>
  <c r="M156" i="2"/>
  <c r="A158" i="2"/>
  <c r="C157" i="2"/>
  <c r="AJ157" i="2"/>
  <c r="BF157" i="2"/>
  <c r="CB157" i="2"/>
  <c r="Y157" i="2"/>
  <c r="AU157" i="2"/>
  <c r="BQ157" i="2"/>
  <c r="CX157" i="2"/>
  <c r="N157" i="2"/>
  <c r="CM157" i="2"/>
  <c r="AB155" i="2"/>
  <c r="CP154" i="2"/>
  <c r="AC154" i="2"/>
  <c r="CF154" i="2"/>
  <c r="AB154" i="2"/>
  <c r="B161" i="9"/>
  <c r="P161" i="9"/>
  <c r="M161" i="9"/>
  <c r="O161" i="9"/>
  <c r="BR161" i="9"/>
  <c r="BS161" i="9"/>
  <c r="BP161" i="9"/>
  <c r="AI161" i="9"/>
  <c r="AV161" i="9"/>
  <c r="AX160" i="9"/>
  <c r="AT161" i="9"/>
  <c r="AW161" i="9"/>
  <c r="AY160" i="9"/>
  <c r="BU160" i="9"/>
  <c r="AX159" i="9"/>
  <c r="DA159" i="9"/>
  <c r="CM162" i="9"/>
  <c r="BQ162" i="9"/>
  <c r="AU162" i="9"/>
  <c r="Y162" i="9"/>
  <c r="CX162" i="9"/>
  <c r="BF162" i="9"/>
  <c r="N162" i="9"/>
  <c r="CB162" i="9"/>
  <c r="CN161" i="9"/>
  <c r="CL161" i="9"/>
  <c r="CO161" i="9"/>
  <c r="CQ160" i="9"/>
  <c r="CD161" i="9"/>
  <c r="CA161" i="9"/>
  <c r="CC161" i="9"/>
  <c r="CE160" i="9"/>
  <c r="CZ161" i="9"/>
  <c r="DB160" i="9"/>
  <c r="CW161" i="9"/>
  <c r="CY161" i="9"/>
  <c r="DA160" i="9"/>
  <c r="BH161" i="9"/>
  <c r="BE161" i="9"/>
  <c r="BG161" i="9"/>
  <c r="BI160" i="9"/>
  <c r="Z161" i="9"/>
  <c r="AA161" i="9"/>
  <c r="X161" i="9"/>
  <c r="Q160" i="9"/>
  <c r="Q159" i="9"/>
  <c r="CP159" i="9"/>
  <c r="DB159" i="9"/>
  <c r="AB159" i="9"/>
  <c r="BJ159" i="9"/>
  <c r="AC159" i="9"/>
  <c r="O157" i="2"/>
  <c r="Q156" i="2"/>
  <c r="P157" i="2"/>
  <c r="R156" i="2"/>
  <c r="M157" i="2"/>
  <c r="BR157" i="2"/>
  <c r="BS157" i="2"/>
  <c r="BP157" i="2"/>
  <c r="Z157" i="2"/>
  <c r="AA157" i="2"/>
  <c r="AC156" i="2"/>
  <c r="X157" i="2"/>
  <c r="BG157" i="2"/>
  <c r="BI156" i="2"/>
  <c r="BH157" i="2"/>
  <c r="BE157" i="2"/>
  <c r="D157" i="2"/>
  <c r="F156" i="2"/>
  <c r="E157" i="2"/>
  <c r="B157" i="2"/>
  <c r="G156" i="2"/>
  <c r="BJ156" i="2"/>
  <c r="DB155" i="2"/>
  <c r="CN157" i="2"/>
  <c r="CP156" i="2"/>
  <c r="CO157" i="2"/>
  <c r="CQ156" i="2"/>
  <c r="CL157" i="2"/>
  <c r="CW157" i="2"/>
  <c r="CY157" i="2"/>
  <c r="CZ157" i="2"/>
  <c r="DB156" i="2"/>
  <c r="AV157" i="2"/>
  <c r="AW157" i="2"/>
  <c r="AY156" i="2"/>
  <c r="AT157" i="2"/>
  <c r="CC157" i="2"/>
  <c r="CD157" i="2"/>
  <c r="CA157" i="2"/>
  <c r="AK157" i="2"/>
  <c r="AL157" i="2"/>
  <c r="AN156" i="2"/>
  <c r="AI157" i="2"/>
  <c r="A159" i="2"/>
  <c r="C158" i="2"/>
  <c r="N158" i="2"/>
  <c r="Y158" i="2"/>
  <c r="AJ158" i="2"/>
  <c r="AU158" i="2"/>
  <c r="BQ158" i="2"/>
  <c r="CM158" i="2"/>
  <c r="BF158" i="2"/>
  <c r="CB158" i="2"/>
  <c r="CX158" i="2"/>
  <c r="AX156" i="2"/>
  <c r="CF156" i="2"/>
  <c r="CE156" i="2"/>
  <c r="DA155" i="2"/>
  <c r="AM155" i="2"/>
  <c r="AY155" i="2"/>
  <c r="AC155" i="2"/>
  <c r="AB156" i="2"/>
  <c r="BT156" i="2"/>
  <c r="BU156" i="2"/>
  <c r="AT162" i="9"/>
  <c r="AV162" i="9"/>
  <c r="AX161" i="9"/>
  <c r="AW162" i="9"/>
  <c r="X162" i="9"/>
  <c r="AA162" i="9"/>
  <c r="AC161" i="9"/>
  <c r="Z162" i="9"/>
  <c r="AB161" i="9"/>
  <c r="CX163" i="9"/>
  <c r="CB163" i="9"/>
  <c r="BF163" i="9"/>
  <c r="N163" i="9"/>
  <c r="BQ163" i="9"/>
  <c r="Y163" i="9"/>
  <c r="AU163" i="9"/>
  <c r="CM163" i="9"/>
  <c r="CC162" i="9"/>
  <c r="CE161" i="9"/>
  <c r="CD162" i="9"/>
  <c r="CF161" i="9"/>
  <c r="CA162" i="9"/>
  <c r="CY162" i="9"/>
  <c r="DA161" i="9"/>
  <c r="CZ162" i="9"/>
  <c r="DB161" i="9"/>
  <c r="CW162" i="9"/>
  <c r="BP162" i="9"/>
  <c r="BR162" i="9"/>
  <c r="BS162" i="9"/>
  <c r="BU161" i="9"/>
  <c r="AB160" i="9"/>
  <c r="CP160" i="9"/>
  <c r="R160" i="9"/>
  <c r="BG162" i="9"/>
  <c r="BI161" i="9"/>
  <c r="BH162" i="9"/>
  <c r="BJ161" i="9"/>
  <c r="BE162" i="9"/>
  <c r="O162" i="9"/>
  <c r="Q161" i="9"/>
  <c r="P162" i="9"/>
  <c r="R161" i="9"/>
  <c r="M162" i="9"/>
  <c r="AI162" i="9"/>
  <c r="B162" i="9"/>
  <c r="CL162" i="9"/>
  <c r="CN162" i="9"/>
  <c r="CP161" i="9"/>
  <c r="CO162" i="9"/>
  <c r="AC160" i="9"/>
  <c r="BT160" i="9"/>
  <c r="BJ160" i="9"/>
  <c r="CF160" i="9"/>
  <c r="AY161" i="9"/>
  <c r="CY158" i="2"/>
  <c r="DA157" i="2"/>
  <c r="CW158" i="2"/>
  <c r="CZ158" i="2"/>
  <c r="CC158" i="2"/>
  <c r="CA158" i="2"/>
  <c r="CD158" i="2"/>
  <c r="CF157" i="2"/>
  <c r="CO158" i="2"/>
  <c r="CL158" i="2"/>
  <c r="CN158" i="2"/>
  <c r="CP157" i="2"/>
  <c r="AW158" i="2"/>
  <c r="AV158" i="2"/>
  <c r="AX157" i="2"/>
  <c r="AT158" i="2"/>
  <c r="AA158" i="2"/>
  <c r="AC157" i="2"/>
  <c r="X158" i="2"/>
  <c r="Z158" i="2"/>
  <c r="D158" i="2"/>
  <c r="E158" i="2"/>
  <c r="G157" i="2"/>
  <c r="B158" i="2"/>
  <c r="BG158" i="2"/>
  <c r="BE158" i="2"/>
  <c r="BH158" i="2"/>
  <c r="BS158" i="2"/>
  <c r="BR158" i="2"/>
  <c r="BP158" i="2"/>
  <c r="AK158" i="2"/>
  <c r="AL158" i="2"/>
  <c r="AI158" i="2"/>
  <c r="P158" i="2"/>
  <c r="O158" i="2"/>
  <c r="M158" i="2"/>
  <c r="A160" i="2"/>
  <c r="C159" i="2"/>
  <c r="N159" i="2"/>
  <c r="AJ159" i="2"/>
  <c r="Y159" i="2"/>
  <c r="BF159" i="2"/>
  <c r="CB159" i="2"/>
  <c r="CX159" i="2"/>
  <c r="AU159" i="2"/>
  <c r="BQ159" i="2"/>
  <c r="CM159" i="2"/>
  <c r="AN157" i="2"/>
  <c r="CE157" i="2"/>
  <c r="AY157" i="2"/>
  <c r="DB157" i="2"/>
  <c r="CQ157" i="2"/>
  <c r="DA156" i="2"/>
  <c r="AM156" i="2"/>
  <c r="F157" i="2"/>
  <c r="BJ157" i="2"/>
  <c r="AB157" i="2"/>
  <c r="BU157" i="2"/>
  <c r="Q157" i="2"/>
  <c r="CC163" i="9"/>
  <c r="CE162" i="9"/>
  <c r="CA163" i="9"/>
  <c r="CD163" i="9"/>
  <c r="CO163" i="9"/>
  <c r="CL163" i="9"/>
  <c r="CN163" i="9"/>
  <c r="CP162" i="9"/>
  <c r="BG163" i="9"/>
  <c r="BI162" i="9"/>
  <c r="BH163" i="9"/>
  <c r="BJ162" i="9"/>
  <c r="BE163" i="9"/>
  <c r="AW163" i="9"/>
  <c r="AY162" i="9"/>
  <c r="AT163" i="9"/>
  <c r="AV163" i="9"/>
  <c r="AX162" i="9"/>
  <c r="O163" i="9"/>
  <c r="Q162" i="9"/>
  <c r="P163" i="9"/>
  <c r="R162" i="9"/>
  <c r="M163" i="9"/>
  <c r="CY163" i="9"/>
  <c r="CZ163" i="9"/>
  <c r="DB162" i="9"/>
  <c r="CW163" i="9"/>
  <c r="CQ161" i="9"/>
  <c r="BT161" i="9"/>
  <c r="B163" i="9"/>
  <c r="CX164" i="9"/>
  <c r="CB164" i="9"/>
  <c r="BF164" i="9"/>
  <c r="N164" i="9"/>
  <c r="CM164" i="9"/>
  <c r="AU164" i="9"/>
  <c r="Y164" i="9"/>
  <c r="BQ164" i="9"/>
  <c r="BS163" i="9"/>
  <c r="BU162" i="9"/>
  <c r="BP163" i="9"/>
  <c r="BR163" i="9"/>
  <c r="AA163" i="9"/>
  <c r="AC162" i="9"/>
  <c r="X163" i="9"/>
  <c r="Z163" i="9"/>
  <c r="AI163" i="9"/>
  <c r="DA162" i="9"/>
  <c r="AV159" i="2"/>
  <c r="AW159" i="2"/>
  <c r="AT159" i="2"/>
  <c r="BR159" i="2"/>
  <c r="BS159" i="2"/>
  <c r="BU158" i="2"/>
  <c r="BP159" i="2"/>
  <c r="CY159" i="2"/>
  <c r="DA158" i="2"/>
  <c r="CZ159" i="2"/>
  <c r="CW159" i="2"/>
  <c r="BH159" i="2"/>
  <c r="BG159" i="2"/>
  <c r="BE159" i="2"/>
  <c r="AK159" i="2"/>
  <c r="AL159" i="2"/>
  <c r="AI159" i="2"/>
  <c r="D159" i="2"/>
  <c r="F158" i="2"/>
  <c r="E159" i="2"/>
  <c r="G158" i="2"/>
  <c r="B159" i="2"/>
  <c r="AN158" i="2"/>
  <c r="R157" i="2"/>
  <c r="AY158" i="2"/>
  <c r="CN159" i="2"/>
  <c r="CP158" i="2"/>
  <c r="CO159" i="2"/>
  <c r="CL159" i="2"/>
  <c r="CD159" i="2"/>
  <c r="CC159" i="2"/>
  <c r="CE158" i="2"/>
  <c r="CA159" i="2"/>
  <c r="Z159" i="2"/>
  <c r="AA159" i="2"/>
  <c r="X159" i="2"/>
  <c r="O159" i="2"/>
  <c r="P159" i="2"/>
  <c r="M159" i="2"/>
  <c r="A161" i="2"/>
  <c r="C160" i="2"/>
  <c r="N160" i="2"/>
  <c r="Y160" i="2"/>
  <c r="AU160" i="2"/>
  <c r="BQ160" i="2"/>
  <c r="BF160" i="2"/>
  <c r="CB160" i="2"/>
  <c r="CM160" i="2"/>
  <c r="AJ160" i="2"/>
  <c r="CX160" i="2"/>
  <c r="Q158" i="2"/>
  <c r="AM158" i="2"/>
  <c r="BT158" i="2"/>
  <c r="BI158" i="2"/>
  <c r="BT157" i="2"/>
  <c r="BI157" i="2"/>
  <c r="AM157" i="2"/>
  <c r="AB158" i="2"/>
  <c r="AC158" i="2"/>
  <c r="BR164" i="9"/>
  <c r="BS164" i="9"/>
  <c r="BU163" i="9"/>
  <c r="BP164" i="9"/>
  <c r="BE164" i="9"/>
  <c r="BG164" i="9"/>
  <c r="BI163" i="9"/>
  <c r="BH164" i="9"/>
  <c r="BJ163" i="9"/>
  <c r="AI164" i="9"/>
  <c r="Z164" i="9"/>
  <c r="AB163" i="9"/>
  <c r="AA164" i="9"/>
  <c r="X164" i="9"/>
  <c r="CN164" i="9"/>
  <c r="CO164" i="9"/>
  <c r="CQ163" i="9"/>
  <c r="CL164" i="9"/>
  <c r="CA164" i="9"/>
  <c r="CC164" i="9"/>
  <c r="CE163" i="9"/>
  <c r="CD164" i="9"/>
  <c r="CF163" i="9"/>
  <c r="AV164" i="9"/>
  <c r="AW164" i="9"/>
  <c r="AT164" i="9"/>
  <c r="B164" i="9"/>
  <c r="CM165" i="9"/>
  <c r="BQ165" i="9"/>
  <c r="AU165" i="9"/>
  <c r="Y165" i="9"/>
  <c r="CX165" i="9"/>
  <c r="BF165" i="9"/>
  <c r="N165" i="9"/>
  <c r="CB165" i="9"/>
  <c r="M164" i="9"/>
  <c r="P164" i="9"/>
  <c r="R163" i="9"/>
  <c r="O164" i="9"/>
  <c r="CW164" i="9"/>
  <c r="CY164" i="9"/>
  <c r="DA163" i="9"/>
  <c r="CZ164" i="9"/>
  <c r="CF162" i="9"/>
  <c r="BT162" i="9"/>
  <c r="AB162" i="9"/>
  <c r="AC163" i="9"/>
  <c r="CQ162" i="9"/>
  <c r="Q163" i="9"/>
  <c r="AK160" i="2"/>
  <c r="AL160" i="2"/>
  <c r="AN159" i="2"/>
  <c r="AI160" i="2"/>
  <c r="CC160" i="2"/>
  <c r="CA160" i="2"/>
  <c r="CD160" i="2"/>
  <c r="AA160" i="2"/>
  <c r="Z160" i="2"/>
  <c r="X160" i="2"/>
  <c r="D160" i="2"/>
  <c r="F159" i="2"/>
  <c r="E160" i="2"/>
  <c r="B160" i="2"/>
  <c r="AC159" i="2"/>
  <c r="CF159" i="2"/>
  <c r="CQ158" i="2"/>
  <c r="AX158" i="2"/>
  <c r="BJ158" i="2"/>
  <c r="CY160" i="2"/>
  <c r="CW160" i="2"/>
  <c r="CZ160" i="2"/>
  <c r="CO160" i="2"/>
  <c r="CQ159" i="2"/>
  <c r="CL160" i="2"/>
  <c r="CN160" i="2"/>
  <c r="BG160" i="2"/>
  <c r="BI159" i="2"/>
  <c r="BE160" i="2"/>
  <c r="BH160" i="2"/>
  <c r="AW160" i="2"/>
  <c r="AT160" i="2"/>
  <c r="AV160" i="2"/>
  <c r="AX159" i="2"/>
  <c r="P160" i="2"/>
  <c r="O160" i="2"/>
  <c r="M160" i="2"/>
  <c r="A162" i="2"/>
  <c r="C161" i="2"/>
  <c r="AJ161" i="2"/>
  <c r="N161" i="2"/>
  <c r="BF161" i="2"/>
  <c r="CB161" i="2"/>
  <c r="AU161" i="2"/>
  <c r="BQ161" i="2"/>
  <c r="CX161" i="2"/>
  <c r="Y161" i="2"/>
  <c r="CM161" i="2"/>
  <c r="R159" i="2"/>
  <c r="AB159" i="2"/>
  <c r="CE159" i="2"/>
  <c r="CP159" i="2"/>
  <c r="DB158" i="2"/>
  <c r="CF158" i="2"/>
  <c r="R158" i="2"/>
  <c r="G159" i="2"/>
  <c r="AM159" i="2"/>
  <c r="DA159" i="2"/>
  <c r="AY159" i="2"/>
  <c r="BS160" i="2"/>
  <c r="BU159" i="2"/>
  <c r="BP160" i="2"/>
  <c r="BR160" i="2"/>
  <c r="Q159" i="2"/>
  <c r="CD165" i="9"/>
  <c r="CF164" i="9"/>
  <c r="CA165" i="9"/>
  <c r="CC165" i="9"/>
  <c r="AV165" i="9"/>
  <c r="AW165" i="9"/>
  <c r="AY164" i="9"/>
  <c r="AT165" i="9"/>
  <c r="P165" i="9"/>
  <c r="R164" i="9"/>
  <c r="M165" i="9"/>
  <c r="O165" i="9"/>
  <c r="Q164" i="9"/>
  <c r="CM166" i="9"/>
  <c r="BQ166" i="9"/>
  <c r="AU166" i="9"/>
  <c r="Y166" i="9"/>
  <c r="CB166" i="9"/>
  <c r="CX166" i="9"/>
  <c r="N166" i="9"/>
  <c r="BF166" i="9"/>
  <c r="B165" i="9"/>
  <c r="CN165" i="9"/>
  <c r="CP164" i="9"/>
  <c r="CO165" i="9"/>
  <c r="CQ164" i="9"/>
  <c r="CL165" i="9"/>
  <c r="AX164" i="9"/>
  <c r="AX163" i="9"/>
  <c r="AY163" i="9"/>
  <c r="BH165" i="9"/>
  <c r="BE165" i="9"/>
  <c r="BG165" i="9"/>
  <c r="BI164" i="9"/>
  <c r="Z165" i="9"/>
  <c r="X165" i="9"/>
  <c r="AA165" i="9"/>
  <c r="AC164" i="9"/>
  <c r="AI165" i="9"/>
  <c r="CZ165" i="9"/>
  <c r="CW165" i="9"/>
  <c r="CY165" i="9"/>
  <c r="DA164" i="9"/>
  <c r="BR165" i="9"/>
  <c r="BP165" i="9"/>
  <c r="BS165" i="9"/>
  <c r="CE164" i="9"/>
  <c r="DB163" i="9"/>
  <c r="CP163" i="9"/>
  <c r="BT163" i="9"/>
  <c r="CW161" i="2"/>
  <c r="CY161" i="2"/>
  <c r="CZ161" i="2"/>
  <c r="Z161" i="2"/>
  <c r="AA161" i="2"/>
  <c r="AC160" i="2"/>
  <c r="X161" i="2"/>
  <c r="BR161" i="2"/>
  <c r="BS161" i="2"/>
  <c r="BP161" i="2"/>
  <c r="CC161" i="2"/>
  <c r="CE160" i="2"/>
  <c r="CD161" i="2"/>
  <c r="CA161" i="2"/>
  <c r="O161" i="2"/>
  <c r="Q160" i="2"/>
  <c r="P161" i="2"/>
  <c r="R160" i="2"/>
  <c r="M161" i="2"/>
  <c r="D161" i="2"/>
  <c r="E161" i="2"/>
  <c r="G160" i="2"/>
  <c r="B161" i="2"/>
  <c r="DB160" i="2"/>
  <c r="DA160" i="2"/>
  <c r="DB159" i="2"/>
  <c r="BU160" i="2"/>
  <c r="CN161" i="2"/>
  <c r="CO161" i="2"/>
  <c r="CQ160" i="2"/>
  <c r="CL161" i="2"/>
  <c r="AV161" i="2"/>
  <c r="AX160" i="2"/>
  <c r="AW161" i="2"/>
  <c r="AT161" i="2"/>
  <c r="BG161" i="2"/>
  <c r="BH161" i="2"/>
  <c r="BE161" i="2"/>
  <c r="AK161" i="2"/>
  <c r="AM160" i="2"/>
  <c r="AL161" i="2"/>
  <c r="AI161" i="2"/>
  <c r="A163" i="2"/>
  <c r="C162" i="2"/>
  <c r="N162" i="2"/>
  <c r="Y162" i="2"/>
  <c r="AJ162" i="2"/>
  <c r="AU162" i="2"/>
  <c r="BQ162" i="2"/>
  <c r="CM162" i="2"/>
  <c r="BF162" i="2"/>
  <c r="CB162" i="2"/>
  <c r="CX162" i="2"/>
  <c r="AY160" i="2"/>
  <c r="CP160" i="2"/>
  <c r="BT159" i="2"/>
  <c r="BJ159" i="2"/>
  <c r="F160" i="2"/>
  <c r="AB160" i="2"/>
  <c r="CF160" i="2"/>
  <c r="AN160" i="2"/>
  <c r="B166" i="9"/>
  <c r="CC166" i="9"/>
  <c r="CD166" i="9"/>
  <c r="CF165" i="9"/>
  <c r="CA166" i="9"/>
  <c r="BP166" i="9"/>
  <c r="BR166" i="9"/>
  <c r="BS166" i="9"/>
  <c r="BU165" i="9"/>
  <c r="AI166" i="9"/>
  <c r="AT166" i="9"/>
  <c r="AV166" i="9"/>
  <c r="AX165" i="9"/>
  <c r="AW166" i="9"/>
  <c r="BT165" i="9"/>
  <c r="BT164" i="9"/>
  <c r="O166" i="9"/>
  <c r="P166" i="9"/>
  <c r="R165" i="9"/>
  <c r="M166" i="9"/>
  <c r="CL166" i="9"/>
  <c r="CN166" i="9"/>
  <c r="CO166" i="9"/>
  <c r="BG166" i="9"/>
  <c r="BI165" i="9"/>
  <c r="BH166" i="9"/>
  <c r="BE166" i="9"/>
  <c r="CY166" i="9"/>
  <c r="CZ166" i="9"/>
  <c r="DB165" i="9"/>
  <c r="CW166" i="9"/>
  <c r="X166" i="9"/>
  <c r="Z166" i="9"/>
  <c r="AA166" i="9"/>
  <c r="CM167" i="9"/>
  <c r="CB167" i="9"/>
  <c r="BF167" i="9"/>
  <c r="N167" i="9"/>
  <c r="CX167" i="9"/>
  <c r="AU167" i="9"/>
  <c r="Y167" i="9"/>
  <c r="BQ167" i="9"/>
  <c r="CE165" i="9"/>
  <c r="AB165" i="9"/>
  <c r="AB164" i="9"/>
  <c r="BJ164" i="9"/>
  <c r="DB164" i="9"/>
  <c r="BU164" i="9"/>
  <c r="CY162" i="2"/>
  <c r="CW162" i="2"/>
  <c r="CZ162" i="2"/>
  <c r="BG162" i="2"/>
  <c r="BE162" i="2"/>
  <c r="BH162" i="2"/>
  <c r="BS162" i="2"/>
  <c r="BR162" i="2"/>
  <c r="BP162" i="2"/>
  <c r="AK162" i="2"/>
  <c r="AL162" i="2"/>
  <c r="AI162" i="2"/>
  <c r="P162" i="2"/>
  <c r="R161" i="2"/>
  <c r="M162" i="2"/>
  <c r="O162" i="2"/>
  <c r="A164" i="2"/>
  <c r="C163" i="2"/>
  <c r="N163" i="2"/>
  <c r="AJ163" i="2"/>
  <c r="Y163" i="2"/>
  <c r="BF163" i="2"/>
  <c r="CB163" i="2"/>
  <c r="CX163" i="2"/>
  <c r="AU163" i="2"/>
  <c r="BQ163" i="2"/>
  <c r="CM163" i="2"/>
  <c r="AN161" i="2"/>
  <c r="BI161" i="2"/>
  <c r="AW162" i="2"/>
  <c r="AY161" i="2"/>
  <c r="BI160" i="2"/>
  <c r="Q161" i="2"/>
  <c r="BT161" i="2"/>
  <c r="DA161" i="2"/>
  <c r="CC162" i="2"/>
  <c r="CA162" i="2"/>
  <c r="CD162" i="2"/>
  <c r="CO162" i="2"/>
  <c r="CL162" i="2"/>
  <c r="CN162" i="2"/>
  <c r="AV162" i="2"/>
  <c r="AX161" i="2"/>
  <c r="AT162" i="2"/>
  <c r="AA162" i="2"/>
  <c r="Z162" i="2"/>
  <c r="X162" i="2"/>
  <c r="D162" i="2"/>
  <c r="F161" i="2"/>
  <c r="E162" i="2"/>
  <c r="B162" i="2"/>
  <c r="AM161" i="2"/>
  <c r="BJ161" i="2"/>
  <c r="BJ160" i="2"/>
  <c r="CE161" i="2"/>
  <c r="BU161" i="2"/>
  <c r="AB161" i="2"/>
  <c r="DB161" i="2"/>
  <c r="BT160" i="2"/>
  <c r="CZ167" i="9"/>
  <c r="DB166" i="9"/>
  <c r="CW167" i="9"/>
  <c r="CY167" i="9"/>
  <c r="DA166" i="9"/>
  <c r="AW167" i="9"/>
  <c r="AT167" i="9"/>
  <c r="AV167" i="9"/>
  <c r="B167" i="9"/>
  <c r="AI167" i="9"/>
  <c r="CL167" i="9"/>
  <c r="CN167" i="9"/>
  <c r="CP166" i="9"/>
  <c r="CO167" i="9"/>
  <c r="CQ166" i="9"/>
  <c r="AY166" i="9"/>
  <c r="AY165" i="9"/>
  <c r="Q165" i="9"/>
  <c r="CQ165" i="9"/>
  <c r="BJ165" i="9"/>
  <c r="BS167" i="9"/>
  <c r="BP167" i="9"/>
  <c r="BR167" i="9"/>
  <c r="BT166" i="9"/>
  <c r="CC167" i="9"/>
  <c r="CE166" i="9"/>
  <c r="CD167" i="9"/>
  <c r="CA167" i="9"/>
  <c r="BG167" i="9"/>
  <c r="BI166" i="9"/>
  <c r="BE167" i="9"/>
  <c r="BH167" i="9"/>
  <c r="AA167" i="9"/>
  <c r="X167" i="9"/>
  <c r="Z167" i="9"/>
  <c r="AB166" i="9"/>
  <c r="O167" i="9"/>
  <c r="M167" i="9"/>
  <c r="P167" i="9"/>
  <c r="R166" i="9"/>
  <c r="Y168" i="9"/>
  <c r="CX168" i="9"/>
  <c r="CM168" i="9"/>
  <c r="N168" i="9"/>
  <c r="CB168" i="9"/>
  <c r="BF168" i="9"/>
  <c r="BQ168" i="9"/>
  <c r="AU168" i="9"/>
  <c r="DA165" i="9"/>
  <c r="AC165" i="9"/>
  <c r="CP165" i="9"/>
  <c r="CY163" i="2"/>
  <c r="DA162" i="2"/>
  <c r="CZ163" i="2"/>
  <c r="CW163" i="2"/>
  <c r="BR163" i="2"/>
  <c r="BS163" i="2"/>
  <c r="BU162" i="2"/>
  <c r="BP163" i="2"/>
  <c r="BH163" i="2"/>
  <c r="BG163" i="2"/>
  <c r="BE163" i="2"/>
  <c r="AK163" i="2"/>
  <c r="AL163" i="2"/>
  <c r="AN162" i="2"/>
  <c r="AI163" i="2"/>
  <c r="D163" i="2"/>
  <c r="F162" i="2"/>
  <c r="E163" i="2"/>
  <c r="B163" i="2"/>
  <c r="DB162" i="2"/>
  <c r="CQ161" i="2"/>
  <c r="AC161" i="2"/>
  <c r="CF161" i="2"/>
  <c r="G161" i="2"/>
  <c r="CP161" i="2"/>
  <c r="CN163" i="2"/>
  <c r="CO163" i="2"/>
  <c r="CL163" i="2"/>
  <c r="AV163" i="2"/>
  <c r="AX162" i="2"/>
  <c r="AW163" i="2"/>
  <c r="AT163" i="2"/>
  <c r="CD163" i="2"/>
  <c r="CC163" i="2"/>
  <c r="CA163" i="2"/>
  <c r="Z163" i="2"/>
  <c r="AB162" i="2"/>
  <c r="AA163" i="2"/>
  <c r="X163" i="2"/>
  <c r="O163" i="2"/>
  <c r="P163" i="2"/>
  <c r="M163" i="2"/>
  <c r="A165" i="2"/>
  <c r="C164" i="2"/>
  <c r="N164" i="2"/>
  <c r="Y164" i="2"/>
  <c r="AU164" i="2"/>
  <c r="BQ164" i="2"/>
  <c r="AJ164" i="2"/>
  <c r="BF164" i="2"/>
  <c r="CB164" i="2"/>
  <c r="CM164" i="2"/>
  <c r="CX164" i="2"/>
  <c r="AM162" i="2"/>
  <c r="BT162" i="2"/>
  <c r="BJ162" i="2"/>
  <c r="BI162" i="2"/>
  <c r="O168" i="9"/>
  <c r="Q167" i="9"/>
  <c r="M168" i="9"/>
  <c r="P168" i="9"/>
  <c r="R167" i="9"/>
  <c r="AT168" i="9"/>
  <c r="AV168" i="9"/>
  <c r="AX167" i="9"/>
  <c r="AW168" i="9"/>
  <c r="X168" i="9"/>
  <c r="Z168" i="9"/>
  <c r="AA168" i="9"/>
  <c r="CC168" i="9"/>
  <c r="CA168" i="9"/>
  <c r="CD168" i="9"/>
  <c r="CY168" i="9"/>
  <c r="DA167" i="9"/>
  <c r="CW168" i="9"/>
  <c r="CZ168" i="9"/>
  <c r="DB167" i="9"/>
  <c r="BJ166" i="9"/>
  <c r="AY167" i="9"/>
  <c r="BP168" i="9"/>
  <c r="BS168" i="9"/>
  <c r="BR168" i="9"/>
  <c r="AI168" i="9"/>
  <c r="B168" i="9"/>
  <c r="BG168" i="9"/>
  <c r="BH168" i="9"/>
  <c r="BJ167" i="9"/>
  <c r="BE168" i="9"/>
  <c r="CL168" i="9"/>
  <c r="CO168" i="9"/>
  <c r="CQ167" i="9"/>
  <c r="CN168" i="9"/>
  <c r="CX169" i="9"/>
  <c r="CB169" i="9"/>
  <c r="BF169" i="9"/>
  <c r="N169" i="9"/>
  <c r="Y169" i="9"/>
  <c r="CM169" i="9"/>
  <c r="BQ169" i="9"/>
  <c r="AU169" i="9"/>
  <c r="BU166" i="9"/>
  <c r="AX166" i="9"/>
  <c r="AC166" i="9"/>
  <c r="CF166" i="9"/>
  <c r="AB167" i="9"/>
  <c r="CE167" i="9"/>
  <c r="Q166" i="9"/>
  <c r="CY164" i="2"/>
  <c r="DA163" i="2"/>
  <c r="CW164" i="2"/>
  <c r="CZ164" i="2"/>
  <c r="CO164" i="2"/>
  <c r="CL164" i="2"/>
  <c r="CN164" i="2"/>
  <c r="CP163" i="2"/>
  <c r="BG164" i="2"/>
  <c r="BE164" i="2"/>
  <c r="BH164" i="2"/>
  <c r="BJ163" i="2"/>
  <c r="BS164" i="2"/>
  <c r="BU163" i="2"/>
  <c r="BP164" i="2"/>
  <c r="BR164" i="2"/>
  <c r="AA164" i="2"/>
  <c r="AC163" i="2"/>
  <c r="Z164" i="2"/>
  <c r="AB163" i="2"/>
  <c r="X164" i="2"/>
  <c r="D164" i="2"/>
  <c r="E164" i="2"/>
  <c r="G163" i="2"/>
  <c r="B164" i="2"/>
  <c r="CF162" i="2"/>
  <c r="Q162" i="2"/>
  <c r="BI163" i="2"/>
  <c r="BT163" i="2"/>
  <c r="G162" i="2"/>
  <c r="CC164" i="2"/>
  <c r="CA164" i="2"/>
  <c r="CD164" i="2"/>
  <c r="AK164" i="2"/>
  <c r="AL164" i="2"/>
  <c r="AI164" i="2"/>
  <c r="AW164" i="2"/>
  <c r="AY163" i="2"/>
  <c r="AT164" i="2"/>
  <c r="AV164" i="2"/>
  <c r="AX163" i="2"/>
  <c r="P164" i="2"/>
  <c r="R163" i="2"/>
  <c r="O164" i="2"/>
  <c r="M164" i="2"/>
  <c r="A166" i="2"/>
  <c r="C165" i="2"/>
  <c r="AJ165" i="2"/>
  <c r="BF165" i="2"/>
  <c r="CB165" i="2"/>
  <c r="N165" i="2"/>
  <c r="Y165" i="2"/>
  <c r="AU165" i="2"/>
  <c r="BQ165" i="2"/>
  <c r="CX165" i="2"/>
  <c r="CM165" i="2"/>
  <c r="CE163" i="2"/>
  <c r="CQ163" i="2"/>
  <c r="CE162" i="2"/>
  <c r="AY162" i="2"/>
  <c r="F163" i="2"/>
  <c r="AN163" i="2"/>
  <c r="CQ162" i="2"/>
  <c r="AC162" i="2"/>
  <c r="R162" i="2"/>
  <c r="DB163" i="2"/>
  <c r="CP162" i="2"/>
  <c r="CX170" i="9"/>
  <c r="Y170" i="9"/>
  <c r="N170" i="9"/>
  <c r="CM170" i="9"/>
  <c r="CB170" i="9"/>
  <c r="BQ170" i="9"/>
  <c r="AU170" i="9"/>
  <c r="BF170" i="9"/>
  <c r="BH169" i="9"/>
  <c r="BE169" i="9"/>
  <c r="BG169" i="9"/>
  <c r="BI168" i="9"/>
  <c r="B169" i="9"/>
  <c r="BS169" i="9"/>
  <c r="BU168" i="9"/>
  <c r="BP169" i="9"/>
  <c r="BR169" i="9"/>
  <c r="BT168" i="9"/>
  <c r="M169" i="9"/>
  <c r="O169" i="9"/>
  <c r="Q168" i="9"/>
  <c r="P169" i="9"/>
  <c r="R168" i="9"/>
  <c r="CW169" i="9"/>
  <c r="CY169" i="9"/>
  <c r="DA168" i="9"/>
  <c r="CZ169" i="9"/>
  <c r="DB168" i="9"/>
  <c r="BU167" i="9"/>
  <c r="CP167" i="9"/>
  <c r="CO169" i="9"/>
  <c r="CQ168" i="9"/>
  <c r="CL169" i="9"/>
  <c r="CN169" i="9"/>
  <c r="CP168" i="9"/>
  <c r="AI169" i="9"/>
  <c r="AW169" i="9"/>
  <c r="AY168" i="9"/>
  <c r="AV169" i="9"/>
  <c r="AX168" i="9"/>
  <c r="AT169" i="9"/>
  <c r="AA169" i="9"/>
  <c r="Z169" i="9"/>
  <c r="AB168" i="9"/>
  <c r="X169" i="9"/>
  <c r="CA169" i="9"/>
  <c r="CC169" i="9"/>
  <c r="CD169" i="9"/>
  <c r="BI167" i="9"/>
  <c r="BJ168" i="9"/>
  <c r="AC167" i="9"/>
  <c r="BT167" i="9"/>
  <c r="CF167" i="9"/>
  <c r="CN165" i="2"/>
  <c r="CP164" i="2"/>
  <c r="CO165" i="2"/>
  <c r="CQ164" i="2"/>
  <c r="CL165" i="2"/>
  <c r="BR165" i="2"/>
  <c r="BS165" i="2"/>
  <c r="BU164" i="2"/>
  <c r="BP165" i="2"/>
  <c r="Z165" i="2"/>
  <c r="AA165" i="2"/>
  <c r="X165" i="2"/>
  <c r="CC165" i="2"/>
  <c r="CD165" i="2"/>
  <c r="CA165" i="2"/>
  <c r="AK165" i="2"/>
  <c r="AM164" i="2"/>
  <c r="AL165" i="2"/>
  <c r="AN164" i="2"/>
  <c r="AI165" i="2"/>
  <c r="A167" i="2"/>
  <c r="C166" i="2"/>
  <c r="N166" i="2"/>
  <c r="Y166" i="2"/>
  <c r="AJ166" i="2"/>
  <c r="AU166" i="2"/>
  <c r="BQ166" i="2"/>
  <c r="CM166" i="2"/>
  <c r="BF166" i="2"/>
  <c r="CB166" i="2"/>
  <c r="CX166" i="2"/>
  <c r="CF164" i="2"/>
  <c r="CE164" i="2"/>
  <c r="CF163" i="2"/>
  <c r="Q163" i="2"/>
  <c r="CW165" i="2"/>
  <c r="CY165" i="2"/>
  <c r="DA164" i="2"/>
  <c r="CZ165" i="2"/>
  <c r="AV165" i="2"/>
  <c r="AX164" i="2"/>
  <c r="AW165" i="2"/>
  <c r="AT165" i="2"/>
  <c r="O165" i="2"/>
  <c r="P165" i="2"/>
  <c r="R164" i="2"/>
  <c r="M165" i="2"/>
  <c r="BG165" i="2"/>
  <c r="BH165" i="2"/>
  <c r="BE165" i="2"/>
  <c r="D165" i="2"/>
  <c r="F164" i="2"/>
  <c r="E165" i="2"/>
  <c r="G164" i="2"/>
  <c r="B165" i="2"/>
  <c r="AM163" i="2"/>
  <c r="AB164" i="2"/>
  <c r="BT164" i="2"/>
  <c r="DB164" i="2"/>
  <c r="Z170" i="9"/>
  <c r="AB169" i="9"/>
  <c r="AA170" i="9"/>
  <c r="AC169" i="9"/>
  <c r="X170" i="9"/>
  <c r="AI170" i="9"/>
  <c r="CM171" i="9"/>
  <c r="BQ171" i="9"/>
  <c r="AU171" i="9"/>
  <c r="Y171" i="9"/>
  <c r="CX171" i="9"/>
  <c r="N171" i="9"/>
  <c r="CB171" i="9"/>
  <c r="BF171" i="9"/>
  <c r="M170" i="9"/>
  <c r="O170" i="9"/>
  <c r="Q169" i="9"/>
  <c r="P170" i="9"/>
  <c r="CF168" i="9"/>
  <c r="BE170" i="9"/>
  <c r="BH170" i="9"/>
  <c r="BJ169" i="9"/>
  <c r="BG170" i="9"/>
  <c r="BR170" i="9"/>
  <c r="BT169" i="9"/>
  <c r="BP170" i="9"/>
  <c r="BS170" i="9"/>
  <c r="BU169" i="9"/>
  <c r="CN170" i="9"/>
  <c r="CL170" i="9"/>
  <c r="CO170" i="9"/>
  <c r="B170" i="9"/>
  <c r="AV170" i="9"/>
  <c r="AX169" i="9"/>
  <c r="AW170" i="9"/>
  <c r="AT170" i="9"/>
  <c r="CA170" i="9"/>
  <c r="CC170" i="9"/>
  <c r="CD170" i="9"/>
  <c r="CW170" i="9"/>
  <c r="CY170" i="9"/>
  <c r="CZ170" i="9"/>
  <c r="DB169" i="9"/>
  <c r="CE168" i="9"/>
  <c r="CQ169" i="9"/>
  <c r="AC168" i="9"/>
  <c r="R169" i="9"/>
  <c r="CY166" i="2"/>
  <c r="DA165" i="2"/>
  <c r="CW166" i="2"/>
  <c r="CZ166" i="2"/>
  <c r="BS166" i="2"/>
  <c r="BR166" i="2"/>
  <c r="BP166" i="2"/>
  <c r="P166" i="2"/>
  <c r="O166" i="2"/>
  <c r="Q165" i="2"/>
  <c r="M166" i="2"/>
  <c r="A168" i="2"/>
  <c r="C167" i="2"/>
  <c r="N167" i="2"/>
  <c r="AJ167" i="2"/>
  <c r="Y167" i="2"/>
  <c r="BF167" i="2"/>
  <c r="CB167" i="2"/>
  <c r="CX167" i="2"/>
  <c r="AU167" i="2"/>
  <c r="BQ167" i="2"/>
  <c r="CM167" i="2"/>
  <c r="BT165" i="2"/>
  <c r="BJ164" i="2"/>
  <c r="BG166" i="2"/>
  <c r="BE166" i="2"/>
  <c r="BH166" i="2"/>
  <c r="AK166" i="2"/>
  <c r="AM165" i="2"/>
  <c r="AL166" i="2"/>
  <c r="AN165" i="2"/>
  <c r="AI166" i="2"/>
  <c r="BI165" i="2"/>
  <c r="R165" i="2"/>
  <c r="BI164" i="2"/>
  <c r="AC164" i="2"/>
  <c r="AY164" i="2"/>
  <c r="Q164" i="2"/>
  <c r="CC166" i="2"/>
  <c r="CA166" i="2"/>
  <c r="CD166" i="2"/>
  <c r="CF165" i="2"/>
  <c r="CO166" i="2"/>
  <c r="CL166" i="2"/>
  <c r="CN166" i="2"/>
  <c r="CP165" i="2"/>
  <c r="AW166" i="2"/>
  <c r="AY165" i="2"/>
  <c r="AV166" i="2"/>
  <c r="AT166" i="2"/>
  <c r="AA166" i="2"/>
  <c r="X166" i="2"/>
  <c r="Z166" i="2"/>
  <c r="AB165" i="2"/>
  <c r="D166" i="2"/>
  <c r="F165" i="2"/>
  <c r="E166" i="2"/>
  <c r="B166" i="2"/>
  <c r="BU165" i="2"/>
  <c r="CX172" i="9"/>
  <c r="CM172" i="9"/>
  <c r="N172" i="9"/>
  <c r="CB172" i="9"/>
  <c r="BQ172" i="9"/>
  <c r="BF172" i="9"/>
  <c r="AU172" i="9"/>
  <c r="Y172" i="9"/>
  <c r="P171" i="9"/>
  <c r="O171" i="9"/>
  <c r="Q170" i="9"/>
  <c r="M171" i="9"/>
  <c r="AW171" i="9"/>
  <c r="AY170" i="9"/>
  <c r="AT171" i="9"/>
  <c r="AV171" i="9"/>
  <c r="AX170" i="9"/>
  <c r="CD171" i="9"/>
  <c r="CF170" i="9"/>
  <c r="CA171" i="9"/>
  <c r="CC171" i="9"/>
  <c r="Z171" i="9"/>
  <c r="AB170" i="9"/>
  <c r="AA171" i="9"/>
  <c r="AC170" i="9"/>
  <c r="X171" i="9"/>
  <c r="CF169" i="9"/>
  <c r="BH171" i="9"/>
  <c r="BE171" i="9"/>
  <c r="BG171" i="9"/>
  <c r="BI170" i="9"/>
  <c r="B171" i="9"/>
  <c r="CL171" i="9"/>
  <c r="CN171" i="9"/>
  <c r="CP170" i="9"/>
  <c r="CO171" i="9"/>
  <c r="DA169" i="9"/>
  <c r="AY169" i="9"/>
  <c r="AI171" i="9"/>
  <c r="CZ171" i="9"/>
  <c r="DB170" i="9"/>
  <c r="CY171" i="9"/>
  <c r="DA170" i="9"/>
  <c r="CW171" i="9"/>
  <c r="BP171" i="9"/>
  <c r="BR171" i="9"/>
  <c r="BS171" i="9"/>
  <c r="CE170" i="9"/>
  <c r="CE169" i="9"/>
  <c r="CP169" i="9"/>
  <c r="BI169" i="9"/>
  <c r="R170" i="9"/>
  <c r="AX165" i="2"/>
  <c r="CN167" i="2"/>
  <c r="CO167" i="2"/>
  <c r="CQ166" i="2"/>
  <c r="CL167" i="2"/>
  <c r="AV167" i="2"/>
  <c r="AX166" i="2"/>
  <c r="AW167" i="2"/>
  <c r="AY166" i="2"/>
  <c r="AT167" i="2"/>
  <c r="CD167" i="2"/>
  <c r="CC167" i="2"/>
  <c r="CA167" i="2"/>
  <c r="Z167" i="2"/>
  <c r="AB166" i="2"/>
  <c r="AA167" i="2"/>
  <c r="X167" i="2"/>
  <c r="O167" i="2"/>
  <c r="Q166" i="2"/>
  <c r="P167" i="2"/>
  <c r="M167" i="2"/>
  <c r="A169" i="2"/>
  <c r="C168" i="2"/>
  <c r="N168" i="2"/>
  <c r="Y168" i="2"/>
  <c r="AU168" i="2"/>
  <c r="BQ168" i="2"/>
  <c r="BF168" i="2"/>
  <c r="CB168" i="2"/>
  <c r="CM168" i="2"/>
  <c r="AJ168" i="2"/>
  <c r="CX168" i="2"/>
  <c r="BS167" i="2"/>
  <c r="BU166" i="2"/>
  <c r="BJ165" i="2"/>
  <c r="CF166" i="2"/>
  <c r="CE166" i="2"/>
  <c r="G165" i="2"/>
  <c r="CE165" i="2"/>
  <c r="CQ165" i="2"/>
  <c r="AC165" i="2"/>
  <c r="BR167" i="2"/>
  <c r="BP167" i="2"/>
  <c r="CY167" i="2"/>
  <c r="DA166" i="2"/>
  <c r="CZ167" i="2"/>
  <c r="CW167" i="2"/>
  <c r="BH167" i="2"/>
  <c r="BG167" i="2"/>
  <c r="BE167" i="2"/>
  <c r="AK167" i="2"/>
  <c r="AM166" i="2"/>
  <c r="AL167" i="2"/>
  <c r="AI167" i="2"/>
  <c r="D167" i="2"/>
  <c r="F166" i="2"/>
  <c r="E167" i="2"/>
  <c r="B167" i="2"/>
  <c r="R166" i="2"/>
  <c r="BT166" i="2"/>
  <c r="DB165" i="2"/>
  <c r="AT172" i="9"/>
  <c r="AW172" i="9"/>
  <c r="AV172" i="9"/>
  <c r="AX171" i="9"/>
  <c r="CC172" i="9"/>
  <c r="CA172" i="9"/>
  <c r="CD172" i="9"/>
  <c r="CF171" i="9"/>
  <c r="CY172" i="9"/>
  <c r="CZ172" i="9"/>
  <c r="CW172" i="9"/>
  <c r="X172" i="9"/>
  <c r="Z172" i="9"/>
  <c r="AB171" i="9"/>
  <c r="AA172" i="9"/>
  <c r="BP172" i="9"/>
  <c r="BR172" i="9"/>
  <c r="BT171" i="9"/>
  <c r="BS172" i="9"/>
  <c r="CL172" i="9"/>
  <c r="CN172" i="9"/>
  <c r="CP171" i="9"/>
  <c r="CO172" i="9"/>
  <c r="CQ171" i="9"/>
  <c r="CE171" i="9"/>
  <c r="DB171" i="9"/>
  <c r="BT170" i="9"/>
  <c r="AY171" i="9"/>
  <c r="BG172" i="9"/>
  <c r="BI171" i="9"/>
  <c r="BE172" i="9"/>
  <c r="BH172" i="9"/>
  <c r="O172" i="9"/>
  <c r="Q171" i="9"/>
  <c r="P172" i="9"/>
  <c r="R171" i="9"/>
  <c r="M172" i="9"/>
  <c r="BJ170" i="9"/>
  <c r="AC171" i="9"/>
  <c r="AI172" i="9"/>
  <c r="B172" i="9"/>
  <c r="CX173" i="9"/>
  <c r="CB173" i="9"/>
  <c r="BF173" i="9"/>
  <c r="N173" i="9"/>
  <c r="CM173" i="9"/>
  <c r="BQ173" i="9"/>
  <c r="AU173" i="9"/>
  <c r="Y173" i="9"/>
  <c r="BU170" i="9"/>
  <c r="CQ170" i="9"/>
  <c r="DB166" i="2"/>
  <c r="AK168" i="2"/>
  <c r="AM167" i="2"/>
  <c r="AL168" i="2"/>
  <c r="AI168" i="2"/>
  <c r="CC168" i="2"/>
  <c r="CE167" i="2"/>
  <c r="CA168" i="2"/>
  <c r="CD168" i="2"/>
  <c r="CF167" i="2"/>
  <c r="BS168" i="2"/>
  <c r="BP168" i="2"/>
  <c r="BR168" i="2"/>
  <c r="AA168" i="2"/>
  <c r="Z168" i="2"/>
  <c r="X168" i="2"/>
  <c r="D168" i="2"/>
  <c r="F167" i="2"/>
  <c r="E168" i="2"/>
  <c r="B168" i="2"/>
  <c r="BJ166" i="2"/>
  <c r="CY168" i="2"/>
  <c r="DA167" i="2"/>
  <c r="CW168" i="2"/>
  <c r="CZ168" i="2"/>
  <c r="DB167" i="2"/>
  <c r="CO168" i="2"/>
  <c r="CL168" i="2"/>
  <c r="CN168" i="2"/>
  <c r="BG168" i="2"/>
  <c r="BE168" i="2"/>
  <c r="BH168" i="2"/>
  <c r="AW168" i="2"/>
  <c r="AT168" i="2"/>
  <c r="AV168" i="2"/>
  <c r="AX167" i="2"/>
  <c r="P168" i="2"/>
  <c r="O168" i="2"/>
  <c r="M168" i="2"/>
  <c r="A170" i="2"/>
  <c r="C169" i="2"/>
  <c r="AJ169" i="2"/>
  <c r="N169" i="2"/>
  <c r="BF169" i="2"/>
  <c r="CB169" i="2"/>
  <c r="AU169" i="2"/>
  <c r="BQ169" i="2"/>
  <c r="CX169" i="2"/>
  <c r="Y169" i="2"/>
  <c r="CM169" i="2"/>
  <c r="R167" i="2"/>
  <c r="AB167" i="2"/>
  <c r="BI166" i="2"/>
  <c r="AN166" i="2"/>
  <c r="CP166" i="2"/>
  <c r="AC166" i="2"/>
  <c r="G166" i="2"/>
  <c r="CM174" i="9"/>
  <c r="CB174" i="9"/>
  <c r="BQ174" i="9"/>
  <c r="BF174" i="9"/>
  <c r="CX174" i="9"/>
  <c r="AU174" i="9"/>
  <c r="Y174" i="9"/>
  <c r="N174" i="9"/>
  <c r="BE173" i="9"/>
  <c r="BG173" i="9"/>
  <c r="BI172" i="9"/>
  <c r="BH173" i="9"/>
  <c r="BS173" i="9"/>
  <c r="BP173" i="9"/>
  <c r="BR173" i="9"/>
  <c r="BT172" i="9"/>
  <c r="AI173" i="9"/>
  <c r="BU172" i="9"/>
  <c r="B173" i="9"/>
  <c r="AW173" i="9"/>
  <c r="AT173" i="9"/>
  <c r="AV173" i="9"/>
  <c r="AX172" i="9"/>
  <c r="O173" i="9"/>
  <c r="Q172" i="9"/>
  <c r="P173" i="9"/>
  <c r="R172" i="9"/>
  <c r="M173" i="9"/>
  <c r="CY173" i="9"/>
  <c r="CZ173" i="9"/>
  <c r="CW173" i="9"/>
  <c r="DA171" i="9"/>
  <c r="BU171" i="9"/>
  <c r="BJ171" i="9"/>
  <c r="AA173" i="9"/>
  <c r="Z173" i="9"/>
  <c r="AB172" i="9"/>
  <c r="X173" i="9"/>
  <c r="CO173" i="9"/>
  <c r="CQ172" i="9"/>
  <c r="CN173" i="9"/>
  <c r="CL173" i="9"/>
  <c r="CA173" i="9"/>
  <c r="CC173" i="9"/>
  <c r="CE172" i="9"/>
  <c r="CD173" i="9"/>
  <c r="CN169" i="2"/>
  <c r="CP168" i="2"/>
  <c r="CO169" i="2"/>
  <c r="CL169" i="2"/>
  <c r="AV169" i="2"/>
  <c r="AW169" i="2"/>
  <c r="AY168" i="2"/>
  <c r="AT169" i="2"/>
  <c r="AK169" i="2"/>
  <c r="AL169" i="2"/>
  <c r="AI169" i="2"/>
  <c r="A171" i="2"/>
  <c r="C170" i="2"/>
  <c r="N170" i="2"/>
  <c r="Y170" i="2"/>
  <c r="AJ170" i="2"/>
  <c r="AU170" i="2"/>
  <c r="BQ170" i="2"/>
  <c r="CM170" i="2"/>
  <c r="BF170" i="2"/>
  <c r="CB170" i="2"/>
  <c r="CX170" i="2"/>
  <c r="AX168" i="2"/>
  <c r="AN168" i="2"/>
  <c r="AN167" i="2"/>
  <c r="CW169" i="2"/>
  <c r="CY169" i="2"/>
  <c r="DA168" i="2"/>
  <c r="CZ169" i="2"/>
  <c r="BG169" i="2"/>
  <c r="BH169" i="2"/>
  <c r="BJ168" i="2"/>
  <c r="BE169" i="2"/>
  <c r="CQ168" i="2"/>
  <c r="CP167" i="2"/>
  <c r="Q167" i="2"/>
  <c r="CQ167" i="2"/>
  <c r="Z169" i="2"/>
  <c r="AA169" i="2"/>
  <c r="X169" i="2"/>
  <c r="BR169" i="2"/>
  <c r="BT168" i="2"/>
  <c r="BS169" i="2"/>
  <c r="BU168" i="2"/>
  <c r="BP169" i="2"/>
  <c r="CC169" i="2"/>
  <c r="CE168" i="2"/>
  <c r="CD169" i="2"/>
  <c r="CA169" i="2"/>
  <c r="O169" i="2"/>
  <c r="P169" i="2"/>
  <c r="R168" i="2"/>
  <c r="M169" i="2"/>
  <c r="D169" i="2"/>
  <c r="F168" i="2"/>
  <c r="E169" i="2"/>
  <c r="B169" i="2"/>
  <c r="BI168" i="2"/>
  <c r="DB168" i="2"/>
  <c r="AY167" i="2"/>
  <c r="AC167" i="2"/>
  <c r="AB168" i="2"/>
  <c r="AM168" i="2"/>
  <c r="BU167" i="2"/>
  <c r="BI167" i="2"/>
  <c r="G167" i="2"/>
  <c r="BT167" i="2"/>
  <c r="BJ167" i="2"/>
  <c r="M174" i="9"/>
  <c r="O174" i="9"/>
  <c r="P174" i="9"/>
  <c r="R173" i="9"/>
  <c r="CM175" i="9"/>
  <c r="BQ175" i="9"/>
  <c r="AU175" i="9"/>
  <c r="Y175" i="9"/>
  <c r="CX175" i="9"/>
  <c r="BF175" i="9"/>
  <c r="N175" i="9"/>
  <c r="CB175" i="9"/>
  <c r="CD174" i="9"/>
  <c r="CA174" i="9"/>
  <c r="CC174" i="9"/>
  <c r="AI174" i="9"/>
  <c r="CZ174" i="9"/>
  <c r="DB173" i="9"/>
  <c r="CW174" i="9"/>
  <c r="CY174" i="9"/>
  <c r="DA173" i="9"/>
  <c r="B174" i="9"/>
  <c r="CF173" i="9"/>
  <c r="CF172" i="9"/>
  <c r="BJ172" i="9"/>
  <c r="AV174" i="9"/>
  <c r="AX173" i="9"/>
  <c r="AT174" i="9"/>
  <c r="AW174" i="9"/>
  <c r="BR174" i="9"/>
  <c r="BT173" i="9"/>
  <c r="BP174" i="9"/>
  <c r="BS174" i="9"/>
  <c r="AY172" i="9"/>
  <c r="AC172" i="9"/>
  <c r="Z174" i="9"/>
  <c r="AA174" i="9"/>
  <c r="X174" i="9"/>
  <c r="BE174" i="9"/>
  <c r="BG174" i="9"/>
  <c r="BH174" i="9"/>
  <c r="CN174" i="9"/>
  <c r="CP173" i="9"/>
  <c r="CL174" i="9"/>
  <c r="CO174" i="9"/>
  <c r="CP172" i="9"/>
  <c r="Q173" i="9"/>
  <c r="DB172" i="9"/>
  <c r="DA172" i="9"/>
  <c r="AC168" i="2"/>
  <c r="CY170" i="2"/>
  <c r="CW170" i="2"/>
  <c r="CZ170" i="2"/>
  <c r="BG170" i="2"/>
  <c r="BI169" i="2"/>
  <c r="BE170" i="2"/>
  <c r="BH170" i="2"/>
  <c r="BS170" i="2"/>
  <c r="BR170" i="2"/>
  <c r="BP170" i="2"/>
  <c r="AK170" i="2"/>
  <c r="AL170" i="2"/>
  <c r="AI170" i="2"/>
  <c r="P170" i="2"/>
  <c r="O170" i="2"/>
  <c r="M170" i="2"/>
  <c r="A172" i="2"/>
  <c r="C171" i="2"/>
  <c r="N171" i="2"/>
  <c r="AJ171" i="2"/>
  <c r="Y171" i="2"/>
  <c r="BF171" i="2"/>
  <c r="CB171" i="2"/>
  <c r="CX171" i="2"/>
  <c r="AU171" i="2"/>
  <c r="BQ171" i="2"/>
  <c r="CM171" i="2"/>
  <c r="AN169" i="2"/>
  <c r="CC170" i="2"/>
  <c r="CE169" i="2"/>
  <c r="Q168" i="2"/>
  <c r="BJ169" i="2"/>
  <c r="CF168" i="2"/>
  <c r="G168" i="2"/>
  <c r="CA170" i="2"/>
  <c r="CD170" i="2"/>
  <c r="CF169" i="2"/>
  <c r="CO170" i="2"/>
  <c r="CL170" i="2"/>
  <c r="CN170" i="2"/>
  <c r="AW170" i="2"/>
  <c r="AY169" i="2"/>
  <c r="AV170" i="2"/>
  <c r="AT170" i="2"/>
  <c r="AA170" i="2"/>
  <c r="Z170" i="2"/>
  <c r="AB169" i="2"/>
  <c r="X170" i="2"/>
  <c r="D170" i="2"/>
  <c r="F169" i="2"/>
  <c r="B170" i="2"/>
  <c r="E170" i="2"/>
  <c r="G169" i="2"/>
  <c r="AM169" i="2"/>
  <c r="CP169" i="2"/>
  <c r="B175" i="9"/>
  <c r="CC175" i="9"/>
  <c r="CD175" i="9"/>
  <c r="CF174" i="9"/>
  <c r="CA175" i="9"/>
  <c r="CY175" i="9"/>
  <c r="CZ175" i="9"/>
  <c r="DB174" i="9"/>
  <c r="CW175" i="9"/>
  <c r="BP175" i="9"/>
  <c r="BR175" i="9"/>
  <c r="BT174" i="9"/>
  <c r="BS175" i="9"/>
  <c r="AB173" i="9"/>
  <c r="AY173" i="9"/>
  <c r="CE174" i="9"/>
  <c r="CE173" i="9"/>
  <c r="AI175" i="9"/>
  <c r="BG175" i="9"/>
  <c r="BI174" i="9"/>
  <c r="BH175" i="9"/>
  <c r="BE175" i="9"/>
  <c r="AT175" i="9"/>
  <c r="AV175" i="9"/>
  <c r="AW175" i="9"/>
  <c r="BJ173" i="9"/>
  <c r="CL175" i="9"/>
  <c r="CN175" i="9"/>
  <c r="CP174" i="9"/>
  <c r="CO175" i="9"/>
  <c r="O175" i="9"/>
  <c r="Q174" i="9"/>
  <c r="P175" i="9"/>
  <c r="M175" i="9"/>
  <c r="X175" i="9"/>
  <c r="Z175" i="9"/>
  <c r="AA175" i="9"/>
  <c r="CX176" i="9"/>
  <c r="CB176" i="9"/>
  <c r="BF176" i="9"/>
  <c r="N176" i="9"/>
  <c r="BQ176" i="9"/>
  <c r="Y176" i="9"/>
  <c r="AU176" i="9"/>
  <c r="CM176" i="9"/>
  <c r="BI173" i="9"/>
  <c r="CQ173" i="9"/>
  <c r="BU174" i="9"/>
  <c r="BU173" i="9"/>
  <c r="AC173" i="9"/>
  <c r="AV171" i="2"/>
  <c r="AX170" i="2"/>
  <c r="CQ169" i="2"/>
  <c r="BR171" i="2"/>
  <c r="BT170" i="2"/>
  <c r="BS171" i="2"/>
  <c r="BP171" i="2"/>
  <c r="CY171" i="2"/>
  <c r="CZ171" i="2"/>
  <c r="DB170" i="2"/>
  <c r="CW171" i="2"/>
  <c r="BH171" i="2"/>
  <c r="BG171" i="2"/>
  <c r="BE171" i="2"/>
  <c r="AK171" i="2"/>
  <c r="AL171" i="2"/>
  <c r="AN170" i="2"/>
  <c r="AI171" i="2"/>
  <c r="D171" i="2"/>
  <c r="F170" i="2"/>
  <c r="E171" i="2"/>
  <c r="B171" i="2"/>
  <c r="BU170" i="2"/>
  <c r="DA170" i="2"/>
  <c r="AC169" i="2"/>
  <c r="DB169" i="2"/>
  <c r="BU169" i="2"/>
  <c r="R169" i="2"/>
  <c r="AX169" i="2"/>
  <c r="CN171" i="2"/>
  <c r="CO171" i="2"/>
  <c r="CQ170" i="2"/>
  <c r="CL171" i="2"/>
  <c r="AW171" i="2"/>
  <c r="AT171" i="2"/>
  <c r="CD171" i="2"/>
  <c r="CC171" i="2"/>
  <c r="CE170" i="2"/>
  <c r="CA171" i="2"/>
  <c r="Z171" i="2"/>
  <c r="AA171" i="2"/>
  <c r="X171" i="2"/>
  <c r="O171" i="2"/>
  <c r="Q170" i="2"/>
  <c r="P171" i="2"/>
  <c r="R170" i="2"/>
  <c r="M171" i="2"/>
  <c r="A173" i="2"/>
  <c r="C172" i="2"/>
  <c r="N172" i="2"/>
  <c r="Y172" i="2"/>
  <c r="AU172" i="2"/>
  <c r="BQ172" i="2"/>
  <c r="AJ172" i="2"/>
  <c r="BF172" i="2"/>
  <c r="CB172" i="2"/>
  <c r="CM172" i="2"/>
  <c r="CX172" i="2"/>
  <c r="BJ170" i="2"/>
  <c r="BI170" i="2"/>
  <c r="DA169" i="2"/>
  <c r="BT169" i="2"/>
  <c r="Q169" i="2"/>
  <c r="AA176" i="9"/>
  <c r="AC175" i="9"/>
  <c r="X176" i="9"/>
  <c r="Z176" i="9"/>
  <c r="AW176" i="9"/>
  <c r="AT176" i="9"/>
  <c r="AV176" i="9"/>
  <c r="AX175" i="9"/>
  <c r="O176" i="9"/>
  <c r="Q175" i="9"/>
  <c r="P176" i="9"/>
  <c r="R175" i="9"/>
  <c r="M176" i="9"/>
  <c r="CY176" i="9"/>
  <c r="DA175" i="9"/>
  <c r="CZ176" i="9"/>
  <c r="DB175" i="9"/>
  <c r="CW176" i="9"/>
  <c r="AY175" i="9"/>
  <c r="AY174" i="9"/>
  <c r="AI176" i="9"/>
  <c r="CO176" i="9"/>
  <c r="CQ175" i="9"/>
  <c r="CL176" i="9"/>
  <c r="CN176" i="9"/>
  <c r="CX177" i="9"/>
  <c r="CB177" i="9"/>
  <c r="BF177" i="9"/>
  <c r="N177" i="9"/>
  <c r="CM177" i="9"/>
  <c r="AU177" i="9"/>
  <c r="Y177" i="9"/>
  <c r="BQ177" i="9"/>
  <c r="CC176" i="9"/>
  <c r="CA176" i="9"/>
  <c r="CD176" i="9"/>
  <c r="AX174" i="9"/>
  <c r="CQ174" i="9"/>
  <c r="BJ174" i="9"/>
  <c r="B176" i="9"/>
  <c r="BS176" i="9"/>
  <c r="BU175" i="9"/>
  <c r="BP176" i="9"/>
  <c r="BR176" i="9"/>
  <c r="BT175" i="9"/>
  <c r="BG176" i="9"/>
  <c r="BI175" i="9"/>
  <c r="BH176" i="9"/>
  <c r="BE176" i="9"/>
  <c r="AB175" i="9"/>
  <c r="R174" i="9"/>
  <c r="DA174" i="9"/>
  <c r="AC174" i="9"/>
  <c r="AB174" i="9"/>
  <c r="BS172" i="2"/>
  <c r="BU171" i="2"/>
  <c r="BP172" i="2"/>
  <c r="BR172" i="2"/>
  <c r="D172" i="2"/>
  <c r="E172" i="2"/>
  <c r="G171" i="2"/>
  <c r="B172" i="2"/>
  <c r="CO172" i="2"/>
  <c r="CL172" i="2"/>
  <c r="CN172" i="2"/>
  <c r="CP171" i="2"/>
  <c r="BG172" i="2"/>
  <c r="BE172" i="2"/>
  <c r="BH172" i="2"/>
  <c r="AA172" i="2"/>
  <c r="AC171" i="2"/>
  <c r="Z172" i="2"/>
  <c r="AB171" i="2"/>
  <c r="X172" i="2"/>
  <c r="AY170" i="2"/>
  <c r="BI171" i="2"/>
  <c r="AM170" i="2"/>
  <c r="CY172" i="2"/>
  <c r="CW172" i="2"/>
  <c r="CZ172" i="2"/>
  <c r="CC172" i="2"/>
  <c r="CA172" i="2"/>
  <c r="CD172" i="2"/>
  <c r="AK172" i="2"/>
  <c r="AL172" i="2"/>
  <c r="AI172" i="2"/>
  <c r="AW172" i="2"/>
  <c r="AT172" i="2"/>
  <c r="AV172" i="2"/>
  <c r="P172" i="2"/>
  <c r="R171" i="2"/>
  <c r="O172" i="2"/>
  <c r="M172" i="2"/>
  <c r="A174" i="2"/>
  <c r="C173" i="2"/>
  <c r="AJ173" i="2"/>
  <c r="BF173" i="2"/>
  <c r="CB173" i="2"/>
  <c r="Y173" i="2"/>
  <c r="AU173" i="2"/>
  <c r="BQ173" i="2"/>
  <c r="CX173" i="2"/>
  <c r="N173" i="2"/>
  <c r="CM173" i="2"/>
  <c r="CE171" i="2"/>
  <c r="AX171" i="2"/>
  <c r="CQ171" i="2"/>
  <c r="CF170" i="2"/>
  <c r="AB170" i="2"/>
  <c r="G170" i="2"/>
  <c r="F171" i="2"/>
  <c r="AN171" i="2"/>
  <c r="BJ171" i="2"/>
  <c r="DB171" i="2"/>
  <c r="BT171" i="2"/>
  <c r="CP170" i="2"/>
  <c r="AC170" i="2"/>
  <c r="CN177" i="9"/>
  <c r="CP176" i="9"/>
  <c r="CO177" i="9"/>
  <c r="CL177" i="9"/>
  <c r="CA177" i="9"/>
  <c r="CC177" i="9"/>
  <c r="CE176" i="9"/>
  <c r="CD177" i="9"/>
  <c r="BR177" i="9"/>
  <c r="BS177" i="9"/>
  <c r="BP177" i="9"/>
  <c r="AV177" i="9"/>
  <c r="AW177" i="9"/>
  <c r="AY176" i="9"/>
  <c r="AT177" i="9"/>
  <c r="BE177" i="9"/>
  <c r="BG177" i="9"/>
  <c r="BI176" i="9"/>
  <c r="BH177" i="9"/>
  <c r="BJ176" i="9"/>
  <c r="CF175" i="9"/>
  <c r="BJ175" i="9"/>
  <c r="AX176" i="9"/>
  <c r="Z177" i="9"/>
  <c r="AA177" i="9"/>
  <c r="X177" i="9"/>
  <c r="B177" i="9"/>
  <c r="AI177" i="9"/>
  <c r="CE175" i="9"/>
  <c r="CP175" i="9"/>
  <c r="AC176" i="9"/>
  <c r="CM178" i="9"/>
  <c r="BQ178" i="9"/>
  <c r="AU178" i="9"/>
  <c r="Y178" i="9"/>
  <c r="CX178" i="9"/>
  <c r="BF178" i="9"/>
  <c r="N178" i="9"/>
  <c r="CB178" i="9"/>
  <c r="M177" i="9"/>
  <c r="O177" i="9"/>
  <c r="P177" i="9"/>
  <c r="R176" i="9"/>
  <c r="CW177" i="9"/>
  <c r="CY177" i="9"/>
  <c r="DA176" i="9"/>
  <c r="CZ177" i="9"/>
  <c r="BT176" i="9"/>
  <c r="O173" i="2"/>
  <c r="P173" i="2"/>
  <c r="R172" i="2"/>
  <c r="M173" i="2"/>
  <c r="BR173" i="2"/>
  <c r="BS173" i="2"/>
  <c r="BU172" i="2"/>
  <c r="BP173" i="2"/>
  <c r="Z173" i="2"/>
  <c r="AA173" i="2"/>
  <c r="X173" i="2"/>
  <c r="BG173" i="2"/>
  <c r="BH173" i="2"/>
  <c r="BE173" i="2"/>
  <c r="D173" i="2"/>
  <c r="E173" i="2"/>
  <c r="G172" i="2"/>
  <c r="B173" i="2"/>
  <c r="AK173" i="2"/>
  <c r="AM172" i="2"/>
  <c r="AC172" i="2"/>
  <c r="CN173" i="2"/>
  <c r="CO173" i="2"/>
  <c r="CL173" i="2"/>
  <c r="CW173" i="2"/>
  <c r="CY173" i="2"/>
  <c r="DA172" i="2"/>
  <c r="CZ173" i="2"/>
  <c r="AV173" i="2"/>
  <c r="AW173" i="2"/>
  <c r="AT173" i="2"/>
  <c r="CC173" i="2"/>
  <c r="CD173" i="2"/>
  <c r="CF172" i="2"/>
  <c r="CA173" i="2"/>
  <c r="AL173" i="2"/>
  <c r="AN172" i="2"/>
  <c r="AI173" i="2"/>
  <c r="A175" i="2"/>
  <c r="C174" i="2"/>
  <c r="N174" i="2"/>
  <c r="Y174" i="2"/>
  <c r="AJ174" i="2"/>
  <c r="AU174" i="2"/>
  <c r="BQ174" i="2"/>
  <c r="CM174" i="2"/>
  <c r="BF174" i="2"/>
  <c r="CB174" i="2"/>
  <c r="CX174" i="2"/>
  <c r="AX172" i="2"/>
  <c r="CE172" i="2"/>
  <c r="DA171" i="2"/>
  <c r="AM171" i="2"/>
  <c r="CF171" i="2"/>
  <c r="Q171" i="2"/>
  <c r="AB172" i="2"/>
  <c r="BI172" i="2"/>
  <c r="AY171" i="2"/>
  <c r="BT172" i="2"/>
  <c r="AI178" i="9"/>
  <c r="CZ178" i="9"/>
  <c r="CW178" i="9"/>
  <c r="CY178" i="9"/>
  <c r="DA177" i="9"/>
  <c r="CD178" i="9"/>
  <c r="CA178" i="9"/>
  <c r="CC178" i="9"/>
  <c r="CE177" i="9"/>
  <c r="BH178" i="9"/>
  <c r="BE178" i="9"/>
  <c r="BG178" i="9"/>
  <c r="AV178" i="9"/>
  <c r="AX177" i="9"/>
  <c r="AW178" i="9"/>
  <c r="AT178" i="9"/>
  <c r="P178" i="9"/>
  <c r="R177" i="9"/>
  <c r="M178" i="9"/>
  <c r="O178" i="9"/>
  <c r="Q177" i="9"/>
  <c r="Z178" i="9"/>
  <c r="X178" i="9"/>
  <c r="AA178" i="9"/>
  <c r="AC177" i="9"/>
  <c r="DB177" i="9"/>
  <c r="DB176" i="9"/>
  <c r="AB176" i="9"/>
  <c r="CF176" i="9"/>
  <c r="CM179" i="9"/>
  <c r="BQ179" i="9"/>
  <c r="AU179" i="9"/>
  <c r="Y179" i="9"/>
  <c r="CB179" i="9"/>
  <c r="CX179" i="9"/>
  <c r="N179" i="9"/>
  <c r="BF179" i="9"/>
  <c r="B178" i="9"/>
  <c r="CN178" i="9"/>
  <c r="CP177" i="9"/>
  <c r="CO178" i="9"/>
  <c r="CQ177" i="9"/>
  <c r="CL178" i="9"/>
  <c r="Q176" i="9"/>
  <c r="CQ176" i="9"/>
  <c r="BI177" i="9"/>
  <c r="BR178" i="9"/>
  <c r="BT177" i="9"/>
  <c r="BP178" i="9"/>
  <c r="BS178" i="9"/>
  <c r="BU177" i="9"/>
  <c r="BU176" i="9"/>
  <c r="BJ177" i="9"/>
  <c r="AY177" i="9"/>
  <c r="CY174" i="2"/>
  <c r="DA173" i="2"/>
  <c r="CW174" i="2"/>
  <c r="CZ174" i="2"/>
  <c r="BG174" i="2"/>
  <c r="BE174" i="2"/>
  <c r="BH174" i="2"/>
  <c r="BS174" i="2"/>
  <c r="BR174" i="2"/>
  <c r="BP174" i="2"/>
  <c r="AK174" i="2"/>
  <c r="AL174" i="2"/>
  <c r="AI174" i="2"/>
  <c r="P174" i="2"/>
  <c r="R173" i="2"/>
  <c r="O174" i="2"/>
  <c r="Q173" i="2"/>
  <c r="M174" i="2"/>
  <c r="A176" i="2"/>
  <c r="C175" i="2"/>
  <c r="N175" i="2"/>
  <c r="AJ175" i="2"/>
  <c r="Y175" i="2"/>
  <c r="BF175" i="2"/>
  <c r="CB175" i="2"/>
  <c r="CX175" i="2"/>
  <c r="AU175" i="2"/>
  <c r="BQ175" i="2"/>
  <c r="CM175" i="2"/>
  <c r="AN173" i="2"/>
  <c r="DB173" i="2"/>
  <c r="CQ172" i="2"/>
  <c r="BU173" i="2"/>
  <c r="BJ172" i="2"/>
  <c r="AY172" i="2"/>
  <c r="Q172" i="2"/>
  <c r="CC174" i="2"/>
  <c r="CA174" i="2"/>
  <c r="CD174" i="2"/>
  <c r="CF173" i="2"/>
  <c r="CO174" i="2"/>
  <c r="CL174" i="2"/>
  <c r="CN174" i="2"/>
  <c r="CP173" i="2"/>
  <c r="AW174" i="2"/>
  <c r="AV174" i="2"/>
  <c r="AX173" i="2"/>
  <c r="AT174" i="2"/>
  <c r="AA174" i="2"/>
  <c r="AC173" i="2"/>
  <c r="X174" i="2"/>
  <c r="Z174" i="2"/>
  <c r="AB173" i="2"/>
  <c r="D174" i="2"/>
  <c r="E174" i="2"/>
  <c r="G173" i="2"/>
  <c r="B174" i="2"/>
  <c r="F172" i="2"/>
  <c r="CP172" i="2"/>
  <c r="DB172" i="2"/>
  <c r="CY179" i="9"/>
  <c r="DA178" i="9"/>
  <c r="CZ179" i="9"/>
  <c r="DB178" i="9"/>
  <c r="CW179" i="9"/>
  <c r="X179" i="9"/>
  <c r="Z179" i="9"/>
  <c r="AB178" i="9"/>
  <c r="AA179" i="9"/>
  <c r="AC178" i="9"/>
  <c r="CX180" i="9"/>
  <c r="CB180" i="9"/>
  <c r="BF180" i="9"/>
  <c r="N180" i="9"/>
  <c r="CM180" i="9"/>
  <c r="AU180" i="9"/>
  <c r="Y180" i="9"/>
  <c r="BQ180" i="9"/>
  <c r="O179" i="9"/>
  <c r="Q178" i="9"/>
  <c r="P179" i="9"/>
  <c r="R178" i="9"/>
  <c r="M179" i="9"/>
  <c r="B179" i="9"/>
  <c r="CL179" i="9"/>
  <c r="CN179" i="9"/>
  <c r="CP178" i="9"/>
  <c r="CO179" i="9"/>
  <c r="CQ178" i="9"/>
  <c r="BG179" i="9"/>
  <c r="BI178" i="9"/>
  <c r="BH179" i="9"/>
  <c r="BJ178" i="9"/>
  <c r="BE179" i="9"/>
  <c r="CC179" i="9"/>
  <c r="CE178" i="9"/>
  <c r="CD179" i="9"/>
  <c r="CA179" i="9"/>
  <c r="BP179" i="9"/>
  <c r="BR179" i="9"/>
  <c r="BS179" i="9"/>
  <c r="BU178" i="9"/>
  <c r="AI179" i="9"/>
  <c r="AT179" i="9"/>
  <c r="AV179" i="9"/>
  <c r="AW179" i="9"/>
  <c r="AB177" i="9"/>
  <c r="CF177" i="9"/>
  <c r="F173" i="2"/>
  <c r="CE173" i="2"/>
  <c r="CN175" i="2"/>
  <c r="CO175" i="2"/>
  <c r="CQ174" i="2"/>
  <c r="CL175" i="2"/>
  <c r="AV175" i="2"/>
  <c r="AW175" i="2"/>
  <c r="AT175" i="2"/>
  <c r="CD175" i="2"/>
  <c r="CC175" i="2"/>
  <c r="CA175" i="2"/>
  <c r="Z175" i="2"/>
  <c r="AB174" i="2"/>
  <c r="AA175" i="2"/>
  <c r="AC174" i="2"/>
  <c r="X175" i="2"/>
  <c r="O175" i="2"/>
  <c r="Q174" i="2"/>
  <c r="P175" i="2"/>
  <c r="R174" i="2"/>
  <c r="M175" i="2"/>
  <c r="A177" i="2"/>
  <c r="C176" i="2"/>
  <c r="N176" i="2"/>
  <c r="Y176" i="2"/>
  <c r="AU176" i="2"/>
  <c r="BQ176" i="2"/>
  <c r="BF176" i="2"/>
  <c r="CB176" i="2"/>
  <c r="CM176" i="2"/>
  <c r="AJ176" i="2"/>
  <c r="CX176" i="2"/>
  <c r="BT173" i="2"/>
  <c r="BI173" i="2"/>
  <c r="AM173" i="2"/>
  <c r="AX174" i="2"/>
  <c r="CP174" i="2"/>
  <c r="BJ173" i="2"/>
  <c r="CQ173" i="2"/>
  <c r="AY173" i="2"/>
  <c r="BR175" i="2"/>
  <c r="BT174" i="2"/>
  <c r="BS175" i="2"/>
  <c r="BP175" i="2"/>
  <c r="CY175" i="2"/>
  <c r="DA174" i="2"/>
  <c r="CZ175" i="2"/>
  <c r="CW175" i="2"/>
  <c r="BH175" i="2"/>
  <c r="BG175" i="2"/>
  <c r="BE175" i="2"/>
  <c r="AK175" i="2"/>
  <c r="AL175" i="2"/>
  <c r="AN174" i="2"/>
  <c r="AI175" i="2"/>
  <c r="D175" i="2"/>
  <c r="F174" i="2"/>
  <c r="E175" i="2"/>
  <c r="B175" i="2"/>
  <c r="BU174" i="2"/>
  <c r="DB174" i="2"/>
  <c r="B180" i="9"/>
  <c r="O180" i="9"/>
  <c r="M180" i="9"/>
  <c r="P180" i="9"/>
  <c r="R179" i="9"/>
  <c r="CY180" i="9"/>
  <c r="CW180" i="9"/>
  <c r="CZ180" i="9"/>
  <c r="AA180" i="9"/>
  <c r="X180" i="9"/>
  <c r="Z180" i="9"/>
  <c r="CX181" i="9"/>
  <c r="CB181" i="9"/>
  <c r="BF181" i="9"/>
  <c r="N181" i="9"/>
  <c r="BQ181" i="9"/>
  <c r="Y181" i="9"/>
  <c r="CM181" i="9"/>
  <c r="AU181" i="9"/>
  <c r="CC180" i="9"/>
  <c r="CE179" i="9"/>
  <c r="CD180" i="9"/>
  <c r="CA180" i="9"/>
  <c r="BT178" i="9"/>
  <c r="CF178" i="9"/>
  <c r="BS180" i="9"/>
  <c r="BP180" i="9"/>
  <c r="BR180" i="9"/>
  <c r="CO180" i="9"/>
  <c r="CQ179" i="9"/>
  <c r="CL180" i="9"/>
  <c r="CN180" i="9"/>
  <c r="CP179" i="9"/>
  <c r="BG180" i="9"/>
  <c r="BE180" i="9"/>
  <c r="BH180" i="9"/>
  <c r="BJ179" i="9"/>
  <c r="AB179" i="9"/>
  <c r="DA179" i="9"/>
  <c r="AW180" i="9"/>
  <c r="AY179" i="9"/>
  <c r="AT180" i="9"/>
  <c r="AV180" i="9"/>
  <c r="AI180" i="9"/>
  <c r="AY178" i="9"/>
  <c r="AX178" i="9"/>
  <c r="Q179" i="9"/>
  <c r="AC179" i="9"/>
  <c r="DB179" i="9"/>
  <c r="G174" i="2"/>
  <c r="BI174" i="2"/>
  <c r="AK176" i="2"/>
  <c r="AL176" i="2"/>
  <c r="AI176" i="2"/>
  <c r="CC176" i="2"/>
  <c r="CA176" i="2"/>
  <c r="CD176" i="2"/>
  <c r="CF175" i="2"/>
  <c r="BS176" i="2"/>
  <c r="BP176" i="2"/>
  <c r="BR176" i="2"/>
  <c r="BT175" i="2"/>
  <c r="AA176" i="2"/>
  <c r="AC175" i="2"/>
  <c r="Z176" i="2"/>
  <c r="X176" i="2"/>
  <c r="D176" i="2"/>
  <c r="E176" i="2"/>
  <c r="B176" i="2"/>
  <c r="CF174" i="2"/>
  <c r="F175" i="2"/>
  <c r="AN175" i="2"/>
  <c r="BJ174" i="2"/>
  <c r="AM174" i="2"/>
  <c r="CY176" i="2"/>
  <c r="DA175" i="2"/>
  <c r="CW176" i="2"/>
  <c r="CZ176" i="2"/>
  <c r="DB175" i="2"/>
  <c r="CO176" i="2"/>
  <c r="CQ175" i="2"/>
  <c r="CL176" i="2"/>
  <c r="CN176" i="2"/>
  <c r="BG176" i="2"/>
  <c r="BE176" i="2"/>
  <c r="BH176" i="2"/>
  <c r="AW176" i="2"/>
  <c r="AT176" i="2"/>
  <c r="AV176" i="2"/>
  <c r="AX175" i="2"/>
  <c r="P176" i="2"/>
  <c r="R175" i="2"/>
  <c r="O176" i="2"/>
  <c r="M176" i="2"/>
  <c r="A178" i="2"/>
  <c r="C177" i="2"/>
  <c r="AJ177" i="2"/>
  <c r="N177" i="2"/>
  <c r="BF177" i="2"/>
  <c r="CB177" i="2"/>
  <c r="AU177" i="2"/>
  <c r="BQ177" i="2"/>
  <c r="CX177" i="2"/>
  <c r="Y177" i="2"/>
  <c r="CM177" i="2"/>
  <c r="AB175" i="2"/>
  <c r="CE175" i="2"/>
  <c r="CE174" i="2"/>
  <c r="AY174" i="2"/>
  <c r="AV181" i="9"/>
  <c r="AW181" i="9"/>
  <c r="AT181" i="9"/>
  <c r="BR181" i="9"/>
  <c r="BT180" i="9"/>
  <c r="BS181" i="9"/>
  <c r="BP181" i="9"/>
  <c r="BE181" i="9"/>
  <c r="BG181" i="9"/>
  <c r="BI180" i="9"/>
  <c r="BH181" i="9"/>
  <c r="BJ180" i="9"/>
  <c r="Z181" i="9"/>
  <c r="AB180" i="9"/>
  <c r="AA181" i="9"/>
  <c r="X181" i="9"/>
  <c r="AI181" i="9"/>
  <c r="BI179" i="9"/>
  <c r="BT179" i="9"/>
  <c r="CN181" i="9"/>
  <c r="CO181" i="9"/>
  <c r="CL181" i="9"/>
  <c r="M181" i="9"/>
  <c r="O181" i="9"/>
  <c r="P181" i="9"/>
  <c r="CW181" i="9"/>
  <c r="CY181" i="9"/>
  <c r="DA180" i="9"/>
  <c r="CZ181" i="9"/>
  <c r="DB180" i="9"/>
  <c r="BU179" i="9"/>
  <c r="B181" i="9"/>
  <c r="CM182" i="9"/>
  <c r="BQ182" i="9"/>
  <c r="AU182" i="9"/>
  <c r="Y182" i="9"/>
  <c r="CB182" i="9"/>
  <c r="CX182" i="9"/>
  <c r="N182" i="9"/>
  <c r="BF182" i="9"/>
  <c r="CA181" i="9"/>
  <c r="CC181" i="9"/>
  <c r="CE180" i="9"/>
  <c r="CD181" i="9"/>
  <c r="CF180" i="9"/>
  <c r="AY180" i="9"/>
  <c r="AX179" i="9"/>
  <c r="CP180" i="9"/>
  <c r="CF179" i="9"/>
  <c r="AC180" i="9"/>
  <c r="Q180" i="9"/>
  <c r="BR177" i="2"/>
  <c r="BT176" i="2"/>
  <c r="BS177" i="2"/>
  <c r="BP177" i="2"/>
  <c r="CN177" i="2"/>
  <c r="CO177" i="2"/>
  <c r="CQ176" i="2"/>
  <c r="CL177" i="2"/>
  <c r="CW177" i="2"/>
  <c r="CY177" i="2"/>
  <c r="CZ177" i="2"/>
  <c r="DB176" i="2"/>
  <c r="AV177" i="2"/>
  <c r="AW177" i="2"/>
  <c r="AY176" i="2"/>
  <c r="AT177" i="2"/>
  <c r="BG177" i="2"/>
  <c r="BI176" i="2"/>
  <c r="BH177" i="2"/>
  <c r="BE177" i="2"/>
  <c r="AK177" i="2"/>
  <c r="AL177" i="2"/>
  <c r="AN176" i="2"/>
  <c r="AI177" i="2"/>
  <c r="A179" i="2"/>
  <c r="C178" i="2"/>
  <c r="N178" i="2"/>
  <c r="Y178" i="2"/>
  <c r="AJ178" i="2"/>
  <c r="AU178" i="2"/>
  <c r="BQ178" i="2"/>
  <c r="CM178" i="2"/>
  <c r="BF178" i="2"/>
  <c r="CB178" i="2"/>
  <c r="CX178" i="2"/>
  <c r="AX176" i="2"/>
  <c r="CP176" i="2"/>
  <c r="AY175" i="2"/>
  <c r="BU176" i="2"/>
  <c r="AM176" i="2"/>
  <c r="AM175" i="2"/>
  <c r="Z177" i="2"/>
  <c r="AB176" i="2"/>
  <c r="AA177" i="2"/>
  <c r="AC176" i="2"/>
  <c r="X177" i="2"/>
  <c r="CC177" i="2"/>
  <c r="CE176" i="2"/>
  <c r="CD177" i="2"/>
  <c r="CF176" i="2"/>
  <c r="CA177" i="2"/>
  <c r="O177" i="2"/>
  <c r="P177" i="2"/>
  <c r="R176" i="2"/>
  <c r="M177" i="2"/>
  <c r="D177" i="2"/>
  <c r="E177" i="2"/>
  <c r="B177" i="2"/>
  <c r="BJ176" i="2"/>
  <c r="DA176" i="2"/>
  <c r="BJ175" i="2"/>
  <c r="CP175" i="2"/>
  <c r="Q175" i="2"/>
  <c r="G176" i="2"/>
  <c r="BU175" i="2"/>
  <c r="BI175" i="2"/>
  <c r="G175" i="2"/>
  <c r="BH182" i="9"/>
  <c r="BE182" i="9"/>
  <c r="BG182" i="9"/>
  <c r="BR182" i="9"/>
  <c r="BS182" i="9"/>
  <c r="BU181" i="9"/>
  <c r="BP182" i="9"/>
  <c r="CM183" i="9"/>
  <c r="BQ183" i="9"/>
  <c r="AU183" i="9"/>
  <c r="Y183" i="9"/>
  <c r="CX183" i="9"/>
  <c r="BF183" i="9"/>
  <c r="N183" i="9"/>
  <c r="CB183" i="9"/>
  <c r="AI182" i="9"/>
  <c r="CZ182" i="9"/>
  <c r="DB181" i="9"/>
  <c r="CW182" i="9"/>
  <c r="CY182" i="9"/>
  <c r="Z182" i="9"/>
  <c r="AB181" i="9"/>
  <c r="AA182" i="9"/>
  <c r="X182" i="9"/>
  <c r="AX180" i="9"/>
  <c r="CQ180" i="9"/>
  <c r="CD182" i="9"/>
  <c r="CF181" i="9"/>
  <c r="CA182" i="9"/>
  <c r="CC182" i="9"/>
  <c r="CE181" i="9"/>
  <c r="AV182" i="9"/>
  <c r="AX181" i="9"/>
  <c r="AT182" i="9"/>
  <c r="AW182" i="9"/>
  <c r="P182" i="9"/>
  <c r="R181" i="9"/>
  <c r="M182" i="9"/>
  <c r="O182" i="9"/>
  <c r="Q181" i="9"/>
  <c r="B182" i="9"/>
  <c r="CN182" i="9"/>
  <c r="CP181" i="9"/>
  <c r="CL182" i="9"/>
  <c r="CO182" i="9"/>
  <c r="CQ181" i="9"/>
  <c r="BU180" i="9"/>
  <c r="DA181" i="9"/>
  <c r="R180" i="9"/>
  <c r="BI181" i="9"/>
  <c r="BT181" i="9"/>
  <c r="BG178" i="2"/>
  <c r="BI177" i="2"/>
  <c r="BE178" i="2"/>
  <c r="BH178" i="2"/>
  <c r="BS178" i="2"/>
  <c r="BR178" i="2"/>
  <c r="BT177" i="2"/>
  <c r="BP178" i="2"/>
  <c r="P178" i="2"/>
  <c r="M178" i="2"/>
  <c r="O178" i="2"/>
  <c r="A180" i="2"/>
  <c r="C179" i="2"/>
  <c r="N179" i="2"/>
  <c r="AJ179" i="2"/>
  <c r="Y179" i="2"/>
  <c r="BF179" i="2"/>
  <c r="CB179" i="2"/>
  <c r="CX179" i="2"/>
  <c r="AU179" i="2"/>
  <c r="BQ179" i="2"/>
  <c r="CM179" i="2"/>
  <c r="Q177" i="2"/>
  <c r="F176" i="2"/>
  <c r="Q176" i="2"/>
  <c r="CC178" i="2"/>
  <c r="CE177" i="2"/>
  <c r="CA178" i="2"/>
  <c r="CD178" i="2"/>
  <c r="CO178" i="2"/>
  <c r="CL178" i="2"/>
  <c r="CN178" i="2"/>
  <c r="AW178" i="2"/>
  <c r="AY177" i="2"/>
  <c r="AV178" i="2"/>
  <c r="AX177" i="2"/>
  <c r="AT178" i="2"/>
  <c r="AA178" i="2"/>
  <c r="Z178" i="2"/>
  <c r="AB177" i="2"/>
  <c r="X178" i="2"/>
  <c r="D178" i="2"/>
  <c r="F177" i="2"/>
  <c r="E178" i="2"/>
  <c r="B178" i="2"/>
  <c r="BJ177" i="2"/>
  <c r="CP177" i="2"/>
  <c r="BU177" i="2"/>
  <c r="R177" i="2"/>
  <c r="CY178" i="2"/>
  <c r="CW178" i="2"/>
  <c r="CZ178" i="2"/>
  <c r="AK178" i="2"/>
  <c r="AM177" i="2"/>
  <c r="AL178" i="2"/>
  <c r="AI178" i="2"/>
  <c r="CQ177" i="2"/>
  <c r="O183" i="9"/>
  <c r="Q182" i="9"/>
  <c r="P183" i="9"/>
  <c r="R182" i="9"/>
  <c r="M183" i="9"/>
  <c r="X183" i="9"/>
  <c r="Z183" i="9"/>
  <c r="AB182" i="9"/>
  <c r="AA183" i="9"/>
  <c r="AC182" i="9"/>
  <c r="CX184" i="9"/>
  <c r="CB184" i="9"/>
  <c r="BF184" i="9"/>
  <c r="N184" i="9"/>
  <c r="BQ184" i="9"/>
  <c r="Y184" i="9"/>
  <c r="CM184" i="9"/>
  <c r="AU184" i="9"/>
  <c r="CC183" i="9"/>
  <c r="CD183" i="9"/>
  <c r="CF182" i="9"/>
  <c r="CA183" i="9"/>
  <c r="B183" i="9"/>
  <c r="CL183" i="9"/>
  <c r="CN183" i="9"/>
  <c r="CP182" i="9"/>
  <c r="CO183" i="9"/>
  <c r="AI183" i="9"/>
  <c r="CY183" i="9"/>
  <c r="DA182" i="9"/>
  <c r="CZ183" i="9"/>
  <c r="CW183" i="9"/>
  <c r="BP183" i="9"/>
  <c r="BS183" i="9"/>
  <c r="BU182" i="9"/>
  <c r="BR183" i="9"/>
  <c r="AY181" i="9"/>
  <c r="AC181" i="9"/>
  <c r="BG183" i="9"/>
  <c r="BH183" i="9"/>
  <c r="BJ182" i="9"/>
  <c r="BE183" i="9"/>
  <c r="AT183" i="9"/>
  <c r="AV183" i="9"/>
  <c r="AW183" i="9"/>
  <c r="AY182" i="9"/>
  <c r="BJ181" i="9"/>
  <c r="BR179" i="2"/>
  <c r="BT178" i="2"/>
  <c r="BS179" i="2"/>
  <c r="BP179" i="2"/>
  <c r="BH179" i="2"/>
  <c r="BG179" i="2"/>
  <c r="BI178" i="2"/>
  <c r="BE179" i="2"/>
  <c r="D179" i="2"/>
  <c r="E179" i="2"/>
  <c r="G178" i="2"/>
  <c r="B179" i="2"/>
  <c r="BJ178" i="2"/>
  <c r="AN177" i="2"/>
  <c r="CY179" i="2"/>
  <c r="DA178" i="2"/>
  <c r="CZ179" i="2"/>
  <c r="CW179" i="2"/>
  <c r="AK179" i="2"/>
  <c r="AL179" i="2"/>
  <c r="AI179" i="2"/>
  <c r="DB177" i="2"/>
  <c r="AM178" i="2"/>
  <c r="DA177" i="2"/>
  <c r="F178" i="2"/>
  <c r="CF177" i="2"/>
  <c r="G177" i="2"/>
  <c r="CN179" i="2"/>
  <c r="CP178" i="2"/>
  <c r="CO179" i="2"/>
  <c r="CL179" i="2"/>
  <c r="AV179" i="2"/>
  <c r="AW179" i="2"/>
  <c r="AY178" i="2"/>
  <c r="AT179" i="2"/>
  <c r="CD179" i="2"/>
  <c r="CC179" i="2"/>
  <c r="CA179" i="2"/>
  <c r="Z179" i="2"/>
  <c r="AA179" i="2"/>
  <c r="X179" i="2"/>
  <c r="O179" i="2"/>
  <c r="Q178" i="2"/>
  <c r="P179" i="2"/>
  <c r="M179" i="2"/>
  <c r="A181" i="2"/>
  <c r="C180" i="2"/>
  <c r="N180" i="2"/>
  <c r="Y180" i="2"/>
  <c r="AU180" i="2"/>
  <c r="BQ180" i="2"/>
  <c r="AJ180" i="2"/>
  <c r="BF180" i="2"/>
  <c r="CB180" i="2"/>
  <c r="CM180" i="2"/>
  <c r="CX180" i="2"/>
  <c r="BU178" i="2"/>
  <c r="AC177" i="2"/>
  <c r="AI184" i="9"/>
  <c r="CO184" i="9"/>
  <c r="CL184" i="9"/>
  <c r="CN184" i="9"/>
  <c r="O184" i="9"/>
  <c r="Q183" i="9"/>
  <c r="P184" i="9"/>
  <c r="M184" i="9"/>
  <c r="CY184" i="9"/>
  <c r="CZ184" i="9"/>
  <c r="DB183" i="9"/>
  <c r="CW184" i="9"/>
  <c r="CE182" i="9"/>
  <c r="AA184" i="9"/>
  <c r="X184" i="9"/>
  <c r="Z184" i="9"/>
  <c r="AB183" i="9"/>
  <c r="B184" i="9"/>
  <c r="CX185" i="9"/>
  <c r="CB185" i="9"/>
  <c r="BF185" i="9"/>
  <c r="N185" i="9"/>
  <c r="CM185" i="9"/>
  <c r="AU185" i="9"/>
  <c r="BQ185" i="9"/>
  <c r="Y185" i="9"/>
  <c r="CC184" i="9"/>
  <c r="CA184" i="9"/>
  <c r="CD184" i="9"/>
  <c r="CQ183" i="9"/>
  <c r="R183" i="9"/>
  <c r="CQ182" i="9"/>
  <c r="BI182" i="9"/>
  <c r="AX182" i="9"/>
  <c r="AW184" i="9"/>
  <c r="AT184" i="9"/>
  <c r="AV184" i="9"/>
  <c r="AX183" i="9"/>
  <c r="BS184" i="9"/>
  <c r="BU183" i="9"/>
  <c r="BP184" i="9"/>
  <c r="BR184" i="9"/>
  <c r="BG184" i="9"/>
  <c r="BI183" i="9"/>
  <c r="BH184" i="9"/>
  <c r="BE184" i="9"/>
  <c r="BT182" i="9"/>
  <c r="DA183" i="9"/>
  <c r="DB182" i="9"/>
  <c r="CO180" i="2"/>
  <c r="CL180" i="2"/>
  <c r="CN180" i="2"/>
  <c r="CY180" i="2"/>
  <c r="CW180" i="2"/>
  <c r="CZ180" i="2"/>
  <c r="DB179" i="2"/>
  <c r="CC180" i="2"/>
  <c r="CA180" i="2"/>
  <c r="CD180" i="2"/>
  <c r="CF179" i="2"/>
  <c r="AK180" i="2"/>
  <c r="AL180" i="2"/>
  <c r="AI180" i="2"/>
  <c r="AW180" i="2"/>
  <c r="AY179" i="2"/>
  <c r="AT180" i="2"/>
  <c r="AV180" i="2"/>
  <c r="P180" i="2"/>
  <c r="O180" i="2"/>
  <c r="Q179" i="2"/>
  <c r="M180" i="2"/>
  <c r="A182" i="2"/>
  <c r="C181" i="2"/>
  <c r="AJ181" i="2"/>
  <c r="BF181" i="2"/>
  <c r="CB181" i="2"/>
  <c r="N181" i="2"/>
  <c r="Y181" i="2"/>
  <c r="AU181" i="2"/>
  <c r="BQ181" i="2"/>
  <c r="CX181" i="2"/>
  <c r="CM181" i="2"/>
  <c r="R179" i="2"/>
  <c r="CE179" i="2"/>
  <c r="AX179" i="2"/>
  <c r="CQ179" i="2"/>
  <c r="CE178" i="2"/>
  <c r="CQ178" i="2"/>
  <c r="DB178" i="2"/>
  <c r="BG180" i="2"/>
  <c r="BI179" i="2"/>
  <c r="BE180" i="2"/>
  <c r="BH180" i="2"/>
  <c r="BS180" i="2"/>
  <c r="BU179" i="2"/>
  <c r="BP180" i="2"/>
  <c r="BR180" i="2"/>
  <c r="AA180" i="2"/>
  <c r="Z180" i="2"/>
  <c r="X180" i="2"/>
  <c r="D180" i="2"/>
  <c r="F179" i="2"/>
  <c r="E180" i="2"/>
  <c r="B180" i="2"/>
  <c r="CP179" i="2"/>
  <c r="CF178" i="2"/>
  <c r="AB178" i="2"/>
  <c r="AN179" i="2"/>
  <c r="DA179" i="2"/>
  <c r="AX178" i="2"/>
  <c r="R178" i="2"/>
  <c r="BT179" i="2"/>
  <c r="AC178" i="2"/>
  <c r="AN178" i="2"/>
  <c r="CM186" i="9"/>
  <c r="BQ186" i="9"/>
  <c r="AU186" i="9"/>
  <c r="Y186" i="9"/>
  <c r="CX186" i="9"/>
  <c r="BF186" i="9"/>
  <c r="N186" i="9"/>
  <c r="CB186" i="9"/>
  <c r="CA185" i="9"/>
  <c r="CC185" i="9"/>
  <c r="CE184" i="9"/>
  <c r="CD185" i="9"/>
  <c r="Z185" i="9"/>
  <c r="AB184" i="9"/>
  <c r="AA185" i="9"/>
  <c r="X185" i="9"/>
  <c r="AV185" i="9"/>
  <c r="AX184" i="9"/>
  <c r="AW185" i="9"/>
  <c r="AY184" i="9"/>
  <c r="AT185" i="9"/>
  <c r="BE185" i="9"/>
  <c r="BG185" i="9"/>
  <c r="BH185" i="9"/>
  <c r="BJ184" i="9"/>
  <c r="CP183" i="9"/>
  <c r="B185" i="9"/>
  <c r="AI185" i="9"/>
  <c r="AY183" i="9"/>
  <c r="CF183" i="9"/>
  <c r="CE183" i="9"/>
  <c r="CN185" i="9"/>
  <c r="CO185" i="9"/>
  <c r="CQ184" i="9"/>
  <c r="CL185" i="9"/>
  <c r="BR185" i="9"/>
  <c r="BS185" i="9"/>
  <c r="BU184" i="9"/>
  <c r="BP185" i="9"/>
  <c r="M185" i="9"/>
  <c r="O185" i="9"/>
  <c r="P185" i="9"/>
  <c r="CW185" i="9"/>
  <c r="CY185" i="9"/>
  <c r="DA184" i="9"/>
  <c r="CZ185" i="9"/>
  <c r="BJ183" i="9"/>
  <c r="AC184" i="9"/>
  <c r="AC183" i="9"/>
  <c r="BT183" i="9"/>
  <c r="G179" i="2"/>
  <c r="AV181" i="2"/>
  <c r="AW181" i="2"/>
  <c r="AT181" i="2"/>
  <c r="O181" i="2"/>
  <c r="P181" i="2"/>
  <c r="R180" i="2"/>
  <c r="M181" i="2"/>
  <c r="BG181" i="2"/>
  <c r="BH181" i="2"/>
  <c r="BE181" i="2"/>
  <c r="D181" i="2"/>
  <c r="E181" i="2"/>
  <c r="G180" i="2"/>
  <c r="B181" i="2"/>
  <c r="CW181" i="2"/>
  <c r="CY181" i="2"/>
  <c r="DA180" i="2"/>
  <c r="CZ181" i="2"/>
  <c r="AC179" i="2"/>
  <c r="BJ179" i="2"/>
  <c r="AM179" i="2"/>
  <c r="AB179" i="2"/>
  <c r="CN181" i="2"/>
  <c r="CO181" i="2"/>
  <c r="CQ180" i="2"/>
  <c r="CL181" i="2"/>
  <c r="BR181" i="2"/>
  <c r="BS181" i="2"/>
  <c r="BP181" i="2"/>
  <c r="Z181" i="2"/>
  <c r="AB180" i="2"/>
  <c r="AA181" i="2"/>
  <c r="AC180" i="2"/>
  <c r="X181" i="2"/>
  <c r="CC181" i="2"/>
  <c r="CD181" i="2"/>
  <c r="CA181" i="2"/>
  <c r="AK181" i="2"/>
  <c r="AM180" i="2"/>
  <c r="AL181" i="2"/>
  <c r="AI181" i="2"/>
  <c r="A183" i="2"/>
  <c r="C182" i="2"/>
  <c r="N182" i="2"/>
  <c r="Y182" i="2"/>
  <c r="AJ182" i="2"/>
  <c r="AU182" i="2"/>
  <c r="BQ182" i="2"/>
  <c r="CM182" i="2"/>
  <c r="BF182" i="2"/>
  <c r="CB182" i="2"/>
  <c r="CX182" i="2"/>
  <c r="Q180" i="2"/>
  <c r="AX180" i="2"/>
  <c r="AY180" i="2"/>
  <c r="AN180" i="2"/>
  <c r="CF180" i="2"/>
  <c r="CE180" i="2"/>
  <c r="CZ186" i="9"/>
  <c r="CW186" i="9"/>
  <c r="CY186" i="9"/>
  <c r="DA185" i="9"/>
  <c r="BR186" i="9"/>
  <c r="BP186" i="9"/>
  <c r="BS186" i="9"/>
  <c r="AI186" i="9"/>
  <c r="BH186" i="9"/>
  <c r="BJ185" i="9"/>
  <c r="BE186" i="9"/>
  <c r="BG186" i="9"/>
  <c r="AV186" i="9"/>
  <c r="AX185" i="9"/>
  <c r="AW186" i="9"/>
  <c r="AY185" i="9"/>
  <c r="AT186" i="9"/>
  <c r="BT185" i="9"/>
  <c r="BT184" i="9"/>
  <c r="BU185" i="9"/>
  <c r="DB184" i="9"/>
  <c r="P186" i="9"/>
  <c r="R185" i="9"/>
  <c r="M186" i="9"/>
  <c r="O186" i="9"/>
  <c r="Q185" i="9"/>
  <c r="Z186" i="9"/>
  <c r="X186" i="9"/>
  <c r="AA186" i="9"/>
  <c r="AC185" i="9"/>
  <c r="Q184" i="9"/>
  <c r="CP184" i="9"/>
  <c r="CD186" i="9"/>
  <c r="CF185" i="9"/>
  <c r="CA186" i="9"/>
  <c r="CC186" i="9"/>
  <c r="CE185" i="9"/>
  <c r="CX187" i="9"/>
  <c r="CB187" i="9"/>
  <c r="BF187" i="9"/>
  <c r="CM187" i="9"/>
  <c r="Y187" i="9"/>
  <c r="BQ187" i="9"/>
  <c r="AU187" i="9"/>
  <c r="N187" i="9"/>
  <c r="B186" i="9"/>
  <c r="CN186" i="9"/>
  <c r="CO186" i="9"/>
  <c r="CQ185" i="9"/>
  <c r="CL186" i="9"/>
  <c r="BI185" i="9"/>
  <c r="R184" i="9"/>
  <c r="BI184" i="9"/>
  <c r="CF184" i="9"/>
  <c r="CO182" i="2"/>
  <c r="CQ181" i="2"/>
  <c r="CL182" i="2"/>
  <c r="CN182" i="2"/>
  <c r="AA182" i="2"/>
  <c r="X182" i="2"/>
  <c r="Z182" i="2"/>
  <c r="AB181" i="2"/>
  <c r="CC182" i="2"/>
  <c r="CA182" i="2"/>
  <c r="CD182" i="2"/>
  <c r="AW182" i="2"/>
  <c r="AY181" i="2"/>
  <c r="AV182" i="2"/>
  <c r="AT182" i="2"/>
  <c r="D182" i="2"/>
  <c r="F181" i="2"/>
  <c r="E182" i="2"/>
  <c r="B182" i="2"/>
  <c r="CP181" i="2"/>
  <c r="BU180" i="2"/>
  <c r="CY182" i="2"/>
  <c r="DA181" i="2"/>
  <c r="CW182" i="2"/>
  <c r="CZ182" i="2"/>
  <c r="DB181" i="2"/>
  <c r="BG182" i="2"/>
  <c r="BI181" i="2"/>
  <c r="BE182" i="2"/>
  <c r="BH182" i="2"/>
  <c r="BS182" i="2"/>
  <c r="BR182" i="2"/>
  <c r="BT181" i="2"/>
  <c r="BP182" i="2"/>
  <c r="AK182" i="2"/>
  <c r="AL182" i="2"/>
  <c r="AI182" i="2"/>
  <c r="P182" i="2"/>
  <c r="R181" i="2"/>
  <c r="O182" i="2"/>
  <c r="M182" i="2"/>
  <c r="A184" i="2"/>
  <c r="C183" i="2"/>
  <c r="N183" i="2"/>
  <c r="AJ183" i="2"/>
  <c r="Y183" i="2"/>
  <c r="BF183" i="2"/>
  <c r="CB183" i="2"/>
  <c r="CX183" i="2"/>
  <c r="AU183" i="2"/>
  <c r="BQ183" i="2"/>
  <c r="CM183" i="2"/>
  <c r="AN181" i="2"/>
  <c r="CE181" i="2"/>
  <c r="AC181" i="2"/>
  <c r="BT180" i="2"/>
  <c r="F180" i="2"/>
  <c r="BJ180" i="2"/>
  <c r="CP180" i="2"/>
  <c r="DB180" i="2"/>
  <c r="G181" i="2"/>
  <c r="AX181" i="2"/>
  <c r="BI180" i="2"/>
  <c r="O187" i="9"/>
  <c r="Q186" i="9"/>
  <c r="P187" i="9"/>
  <c r="R186" i="9"/>
  <c r="M187" i="9"/>
  <c r="BS187" i="9"/>
  <c r="BU186" i="9"/>
  <c r="BP187" i="9"/>
  <c r="BR187" i="9"/>
  <c r="BT186" i="9"/>
  <c r="AW187" i="9"/>
  <c r="AY186" i="9"/>
  <c r="AV187" i="9"/>
  <c r="AX186" i="9"/>
  <c r="AT187" i="9"/>
  <c r="CO187" i="9"/>
  <c r="CQ186" i="9"/>
  <c r="CL187" i="9"/>
  <c r="CN187" i="9"/>
  <c r="AB185" i="9"/>
  <c r="DB185" i="9"/>
  <c r="AI187" i="9"/>
  <c r="X187" i="9"/>
  <c r="Z187" i="9"/>
  <c r="AA187" i="9"/>
  <c r="AC186" i="9"/>
  <c r="CW187" i="9"/>
  <c r="CY187" i="9"/>
  <c r="DA186" i="9"/>
  <c r="CZ187" i="9"/>
  <c r="CP186" i="9"/>
  <c r="CP185" i="9"/>
  <c r="BH187" i="9"/>
  <c r="BJ186" i="9"/>
  <c r="BE187" i="9"/>
  <c r="BG187" i="9"/>
  <c r="BI186" i="9"/>
  <c r="CX188" i="9"/>
  <c r="Y188" i="9"/>
  <c r="N188" i="9"/>
  <c r="CM188" i="9"/>
  <c r="CB188" i="9"/>
  <c r="BQ188" i="9"/>
  <c r="AU188" i="9"/>
  <c r="BF188" i="9"/>
  <c r="B187" i="9"/>
  <c r="CA187" i="9"/>
  <c r="CC187" i="9"/>
  <c r="CE186" i="9"/>
  <c r="CD187" i="9"/>
  <c r="CN183" i="2"/>
  <c r="CP182" i="2"/>
  <c r="CO183" i="2"/>
  <c r="CQ182" i="2"/>
  <c r="CL183" i="2"/>
  <c r="AV183" i="2"/>
  <c r="AW183" i="2"/>
  <c r="AY182" i="2"/>
  <c r="AT183" i="2"/>
  <c r="CD183" i="2"/>
  <c r="CC183" i="2"/>
  <c r="CA183" i="2"/>
  <c r="Z183" i="2"/>
  <c r="AB182" i="2"/>
  <c r="AA183" i="2"/>
  <c r="X183" i="2"/>
  <c r="O183" i="2"/>
  <c r="Q182" i="2"/>
  <c r="P183" i="2"/>
  <c r="R182" i="2"/>
  <c r="M183" i="2"/>
  <c r="A185" i="2"/>
  <c r="C184" i="2"/>
  <c r="N184" i="2"/>
  <c r="Y184" i="2"/>
  <c r="AU184" i="2"/>
  <c r="BQ184" i="2"/>
  <c r="BF184" i="2"/>
  <c r="CB184" i="2"/>
  <c r="CM184" i="2"/>
  <c r="AJ184" i="2"/>
  <c r="CX184" i="2"/>
  <c r="AX182" i="2"/>
  <c r="CF182" i="2"/>
  <c r="CE182" i="2"/>
  <c r="CF181" i="2"/>
  <c r="BR183" i="2"/>
  <c r="BT182" i="2"/>
  <c r="BS183" i="2"/>
  <c r="BU182" i="2"/>
  <c r="BP183" i="2"/>
  <c r="CY183" i="2"/>
  <c r="DA182" i="2"/>
  <c r="CZ183" i="2"/>
  <c r="CW183" i="2"/>
  <c r="BH183" i="2"/>
  <c r="BG183" i="2"/>
  <c r="BE183" i="2"/>
  <c r="AK183" i="2"/>
  <c r="AL183" i="2"/>
  <c r="AN182" i="2"/>
  <c r="AI183" i="2"/>
  <c r="D183" i="2"/>
  <c r="E183" i="2"/>
  <c r="G182" i="2"/>
  <c r="B183" i="2"/>
  <c r="DB182" i="2"/>
  <c r="BJ181" i="2"/>
  <c r="AM181" i="2"/>
  <c r="Q181" i="2"/>
  <c r="BU181" i="2"/>
  <c r="AC182" i="2"/>
  <c r="AI188" i="9"/>
  <c r="CM189" i="9"/>
  <c r="BQ189" i="9"/>
  <c r="AU189" i="9"/>
  <c r="Y189" i="9"/>
  <c r="CX189" i="9"/>
  <c r="N189" i="9"/>
  <c r="CB189" i="9"/>
  <c r="BF189" i="9"/>
  <c r="M188" i="9"/>
  <c r="O188" i="9"/>
  <c r="Q187" i="9"/>
  <c r="P188" i="9"/>
  <c r="R187" i="9"/>
  <c r="BR188" i="9"/>
  <c r="BP188" i="9"/>
  <c r="BS188" i="9"/>
  <c r="BU187" i="9"/>
  <c r="CN188" i="9"/>
  <c r="CP187" i="9"/>
  <c r="CL188" i="9"/>
  <c r="CO188" i="9"/>
  <c r="CQ187" i="9"/>
  <c r="AV188" i="9"/>
  <c r="AX187" i="9"/>
  <c r="AW188" i="9"/>
  <c r="AY187" i="9"/>
  <c r="AT188" i="9"/>
  <c r="CA188" i="9"/>
  <c r="CC188" i="9"/>
  <c r="CD188" i="9"/>
  <c r="CF187" i="9"/>
  <c r="CW188" i="9"/>
  <c r="CY188" i="9"/>
  <c r="DA187" i="9"/>
  <c r="CZ188" i="9"/>
  <c r="DB187" i="9"/>
  <c r="BE188" i="9"/>
  <c r="BH188" i="9"/>
  <c r="BJ187" i="9"/>
  <c r="BG188" i="9"/>
  <c r="B188" i="9"/>
  <c r="Z188" i="9"/>
  <c r="AA188" i="9"/>
  <c r="AC187" i="9"/>
  <c r="X188" i="9"/>
  <c r="CF186" i="9"/>
  <c r="DB186" i="9"/>
  <c r="AB186" i="9"/>
  <c r="BI182" i="2"/>
  <c r="AK184" i="2"/>
  <c r="AM183" i="2"/>
  <c r="AL184" i="2"/>
  <c r="AI184" i="2"/>
  <c r="CC184" i="2"/>
  <c r="CE183" i="2"/>
  <c r="CA184" i="2"/>
  <c r="CD184" i="2"/>
  <c r="BS184" i="2"/>
  <c r="BP184" i="2"/>
  <c r="BR184" i="2"/>
  <c r="AA184" i="2"/>
  <c r="Z184" i="2"/>
  <c r="X184" i="2"/>
  <c r="D184" i="2"/>
  <c r="F183" i="2"/>
  <c r="E184" i="2"/>
  <c r="B184" i="2"/>
  <c r="AC183" i="2"/>
  <c r="CF183" i="2"/>
  <c r="AN183" i="2"/>
  <c r="BT183" i="2"/>
  <c r="F182" i="2"/>
  <c r="BJ182" i="2"/>
  <c r="AM182" i="2"/>
  <c r="CY184" i="2"/>
  <c r="DA183" i="2"/>
  <c r="CW184" i="2"/>
  <c r="CZ184" i="2"/>
  <c r="CO184" i="2"/>
  <c r="CL184" i="2"/>
  <c r="CN184" i="2"/>
  <c r="BG184" i="2"/>
  <c r="BE184" i="2"/>
  <c r="BH184" i="2"/>
  <c r="BJ183" i="2"/>
  <c r="AW184" i="2"/>
  <c r="AT184" i="2"/>
  <c r="AV184" i="2"/>
  <c r="P184" i="2"/>
  <c r="R183" i="2"/>
  <c r="O184" i="2"/>
  <c r="M184" i="2"/>
  <c r="A186" i="2"/>
  <c r="C185" i="2"/>
  <c r="AJ185" i="2"/>
  <c r="N185" i="2"/>
  <c r="BF185" i="2"/>
  <c r="CB185" i="2"/>
  <c r="AU185" i="2"/>
  <c r="BQ185" i="2"/>
  <c r="CX185" i="2"/>
  <c r="Y185" i="2"/>
  <c r="CM185" i="2"/>
  <c r="AB183" i="2"/>
  <c r="AX183" i="2"/>
  <c r="CQ183" i="2"/>
  <c r="P189" i="9"/>
  <c r="R188" i="9"/>
  <c r="O189" i="9"/>
  <c r="Q188" i="9"/>
  <c r="M189" i="9"/>
  <c r="CD189" i="9"/>
  <c r="CF188" i="9"/>
  <c r="CA189" i="9"/>
  <c r="CC189" i="9"/>
  <c r="CE188" i="9"/>
  <c r="Z189" i="9"/>
  <c r="AA189" i="9"/>
  <c r="AC188" i="9"/>
  <c r="X189" i="9"/>
  <c r="AB188" i="9"/>
  <c r="BI187" i="9"/>
  <c r="CM190" i="9"/>
  <c r="BQ190" i="9"/>
  <c r="AU190" i="9"/>
  <c r="N190" i="9"/>
  <c r="CX190" i="9"/>
  <c r="BF190" i="9"/>
  <c r="CB190" i="9"/>
  <c r="Y190" i="9"/>
  <c r="AW189" i="9"/>
  <c r="AT189" i="9"/>
  <c r="AV189" i="9"/>
  <c r="AX188" i="9"/>
  <c r="BH189" i="9"/>
  <c r="BE189" i="9"/>
  <c r="BG189" i="9"/>
  <c r="B189" i="9"/>
  <c r="CL189" i="9"/>
  <c r="CN189" i="9"/>
  <c r="CP188" i="9"/>
  <c r="CO189" i="9"/>
  <c r="CQ188" i="9"/>
  <c r="CE187" i="9"/>
  <c r="AB187" i="9"/>
  <c r="BT187" i="9"/>
  <c r="AI189" i="9"/>
  <c r="CZ189" i="9"/>
  <c r="DB188" i="9"/>
  <c r="CY189" i="9"/>
  <c r="DA188" i="9"/>
  <c r="CW189" i="9"/>
  <c r="BP189" i="9"/>
  <c r="BR189" i="9"/>
  <c r="BT188" i="9"/>
  <c r="BS189" i="9"/>
  <c r="BU188" i="9"/>
  <c r="CN185" i="2"/>
  <c r="CO185" i="2"/>
  <c r="CL185" i="2"/>
  <c r="CW185" i="2"/>
  <c r="CY185" i="2"/>
  <c r="CZ185" i="2"/>
  <c r="DB184" i="2"/>
  <c r="AV185" i="2"/>
  <c r="AW185" i="2"/>
  <c r="AT185" i="2"/>
  <c r="BG185" i="2"/>
  <c r="BI184" i="2"/>
  <c r="BH185" i="2"/>
  <c r="BE185" i="2"/>
  <c r="AK185" i="2"/>
  <c r="AM184" i="2"/>
  <c r="AL185" i="2"/>
  <c r="AI185" i="2"/>
  <c r="A187" i="2"/>
  <c r="C186" i="2"/>
  <c r="N186" i="2"/>
  <c r="Y186" i="2"/>
  <c r="AJ186" i="2"/>
  <c r="AU186" i="2"/>
  <c r="BQ186" i="2"/>
  <c r="CM186" i="2"/>
  <c r="BF186" i="2"/>
  <c r="CB186" i="2"/>
  <c r="CX186" i="2"/>
  <c r="AX184" i="2"/>
  <c r="AY184" i="2"/>
  <c r="CP184" i="2"/>
  <c r="CQ184" i="2"/>
  <c r="CP183" i="2"/>
  <c r="Q183" i="2"/>
  <c r="AN184" i="2"/>
  <c r="Z185" i="2"/>
  <c r="AB184" i="2"/>
  <c r="AA185" i="2"/>
  <c r="X185" i="2"/>
  <c r="BR185" i="2"/>
  <c r="BT184" i="2"/>
  <c r="BS185" i="2"/>
  <c r="BP185" i="2"/>
  <c r="CC185" i="2"/>
  <c r="CD185" i="2"/>
  <c r="CA185" i="2"/>
  <c r="O185" i="2"/>
  <c r="P185" i="2"/>
  <c r="M185" i="2"/>
  <c r="D185" i="2"/>
  <c r="F184" i="2"/>
  <c r="E185" i="2"/>
  <c r="G184" i="2"/>
  <c r="B185" i="2"/>
  <c r="R184" i="2"/>
  <c r="BJ184" i="2"/>
  <c r="DA184" i="2"/>
  <c r="DB183" i="2"/>
  <c r="AY183" i="2"/>
  <c r="BU184" i="2"/>
  <c r="BU183" i="2"/>
  <c r="BI183" i="2"/>
  <c r="G183" i="2"/>
  <c r="X190" i="9"/>
  <c r="Z190" i="9"/>
  <c r="AA190" i="9"/>
  <c r="CZ190" i="9"/>
  <c r="CY190" i="9"/>
  <c r="DA189" i="9"/>
  <c r="CW190" i="9"/>
  <c r="AT190" i="9"/>
  <c r="AV190" i="9"/>
  <c r="AW190" i="9"/>
  <c r="AY189" i="9"/>
  <c r="BH190" i="9"/>
  <c r="BG190" i="9"/>
  <c r="BI189" i="9"/>
  <c r="BE190" i="9"/>
  <c r="CX191" i="9"/>
  <c r="CB191" i="9"/>
  <c r="BF191" i="9"/>
  <c r="N191" i="9"/>
  <c r="BQ191" i="9"/>
  <c r="Y191" i="9"/>
  <c r="CM191" i="9"/>
  <c r="AU191" i="9"/>
  <c r="BJ188" i="9"/>
  <c r="DB189" i="9"/>
  <c r="AY188" i="9"/>
  <c r="CD190" i="9"/>
  <c r="CF189" i="9"/>
  <c r="CC190" i="9"/>
  <c r="CA190" i="9"/>
  <c r="O190" i="9"/>
  <c r="Q189" i="9"/>
  <c r="P190" i="9"/>
  <c r="R189" i="9"/>
  <c r="M190" i="9"/>
  <c r="CL190" i="9"/>
  <c r="CN190" i="9"/>
  <c r="CP189" i="9"/>
  <c r="CO190" i="9"/>
  <c r="CQ189" i="9"/>
  <c r="BI188" i="9"/>
  <c r="AI190" i="9"/>
  <c r="B190" i="9"/>
  <c r="BP190" i="9"/>
  <c r="BR190" i="9"/>
  <c r="BT189" i="9"/>
  <c r="BS190" i="9"/>
  <c r="BU189" i="9"/>
  <c r="AX189" i="9"/>
  <c r="AC189" i="9"/>
  <c r="CC186" i="2"/>
  <c r="CE185" i="2"/>
  <c r="CA186" i="2"/>
  <c r="CD186" i="2"/>
  <c r="CO186" i="2"/>
  <c r="CL186" i="2"/>
  <c r="CN186" i="2"/>
  <c r="AW186" i="2"/>
  <c r="AV186" i="2"/>
  <c r="AT186" i="2"/>
  <c r="AA186" i="2"/>
  <c r="AC185" i="2"/>
  <c r="Z186" i="2"/>
  <c r="AB185" i="2"/>
  <c r="X186" i="2"/>
  <c r="D186" i="2"/>
  <c r="F185" i="2"/>
  <c r="E186" i="2"/>
  <c r="G185" i="2"/>
  <c r="B186" i="2"/>
  <c r="AX185" i="2"/>
  <c r="CP185" i="2"/>
  <c r="CF185" i="2"/>
  <c r="CF184" i="2"/>
  <c r="Q184" i="2"/>
  <c r="CE184" i="2"/>
  <c r="AC184" i="2"/>
  <c r="CY186" i="2"/>
  <c r="DA185" i="2"/>
  <c r="CW186" i="2"/>
  <c r="CZ186" i="2"/>
  <c r="DB185" i="2"/>
  <c r="BG186" i="2"/>
  <c r="BE186" i="2"/>
  <c r="BH186" i="2"/>
  <c r="BS186" i="2"/>
  <c r="BR186" i="2"/>
  <c r="BP186" i="2"/>
  <c r="AK186" i="2"/>
  <c r="AL186" i="2"/>
  <c r="AN185" i="2"/>
  <c r="AI186" i="2"/>
  <c r="P186" i="2"/>
  <c r="O186" i="2"/>
  <c r="M186" i="2"/>
  <c r="A188" i="2"/>
  <c r="C187" i="2"/>
  <c r="N187" i="2"/>
  <c r="AJ187" i="2"/>
  <c r="Y187" i="2"/>
  <c r="BF187" i="2"/>
  <c r="CB187" i="2"/>
  <c r="CX187" i="2"/>
  <c r="AU187" i="2"/>
  <c r="BQ187" i="2"/>
  <c r="CM187" i="2"/>
  <c r="BI185" i="2"/>
  <c r="AY185" i="2"/>
  <c r="CQ185" i="2"/>
  <c r="O191" i="9"/>
  <c r="Q190" i="9"/>
  <c r="P191" i="9"/>
  <c r="R190" i="9"/>
  <c r="M191" i="9"/>
  <c r="CY191" i="9"/>
  <c r="CZ191" i="9"/>
  <c r="DB190" i="9"/>
  <c r="CW191" i="9"/>
  <c r="AT191" i="9"/>
  <c r="AW191" i="9"/>
  <c r="AV191" i="9"/>
  <c r="AX190" i="9"/>
  <c r="BP191" i="9"/>
  <c r="BS191" i="9"/>
  <c r="BR191" i="9"/>
  <c r="CC191" i="9"/>
  <c r="CA191" i="9"/>
  <c r="CD191" i="9"/>
  <c r="AB189" i="9"/>
  <c r="B191" i="9"/>
  <c r="X191" i="9"/>
  <c r="AA191" i="9"/>
  <c r="AC190" i="9"/>
  <c r="Z191" i="9"/>
  <c r="AB190" i="9"/>
  <c r="BG191" i="9"/>
  <c r="BI190" i="9"/>
  <c r="BH191" i="9"/>
  <c r="BE191" i="9"/>
  <c r="BJ189" i="9"/>
  <c r="CL191" i="9"/>
  <c r="CO191" i="9"/>
  <c r="CQ190" i="9"/>
  <c r="CN191" i="9"/>
  <c r="CP190" i="9"/>
  <c r="AI191" i="9"/>
  <c r="CX192" i="9"/>
  <c r="CB192" i="9"/>
  <c r="BF192" i="9"/>
  <c r="N192" i="9"/>
  <c r="CM192" i="9"/>
  <c r="AU192" i="9"/>
  <c r="BQ192" i="9"/>
  <c r="Y192" i="9"/>
  <c r="BU190" i="9"/>
  <c r="BT190" i="9"/>
  <c r="CF190" i="9"/>
  <c r="CE189" i="9"/>
  <c r="AY190" i="9"/>
  <c r="DA190" i="9"/>
  <c r="CN187" i="2"/>
  <c r="CP186" i="2"/>
  <c r="CO187" i="2"/>
  <c r="CQ186" i="2"/>
  <c r="CL187" i="2"/>
  <c r="AV187" i="2"/>
  <c r="AW187" i="2"/>
  <c r="AY186" i="2"/>
  <c r="AT187" i="2"/>
  <c r="CD187" i="2"/>
  <c r="CC187" i="2"/>
  <c r="CA187" i="2"/>
  <c r="Z187" i="2"/>
  <c r="AB186" i="2"/>
  <c r="AA187" i="2"/>
  <c r="X187" i="2"/>
  <c r="O187" i="2"/>
  <c r="Q186" i="2"/>
  <c r="P187" i="2"/>
  <c r="R186" i="2"/>
  <c r="M187" i="2"/>
  <c r="A189" i="2"/>
  <c r="C188" i="2"/>
  <c r="N188" i="2"/>
  <c r="Y188" i="2"/>
  <c r="AU188" i="2"/>
  <c r="BQ188" i="2"/>
  <c r="AJ188" i="2"/>
  <c r="BF188" i="2"/>
  <c r="CB188" i="2"/>
  <c r="CM188" i="2"/>
  <c r="CX188" i="2"/>
  <c r="BJ185" i="2"/>
  <c r="CF186" i="2"/>
  <c r="CE186" i="2"/>
  <c r="BT185" i="2"/>
  <c r="BR187" i="2"/>
  <c r="BT186" i="2"/>
  <c r="BS187" i="2"/>
  <c r="BU186" i="2"/>
  <c r="BP187" i="2"/>
  <c r="CY187" i="2"/>
  <c r="DA186" i="2"/>
  <c r="CZ187" i="2"/>
  <c r="CW187" i="2"/>
  <c r="BH187" i="2"/>
  <c r="BG187" i="2"/>
  <c r="BE187" i="2"/>
  <c r="AK187" i="2"/>
  <c r="AL187" i="2"/>
  <c r="AN186" i="2"/>
  <c r="AI187" i="2"/>
  <c r="D187" i="2"/>
  <c r="E187" i="2"/>
  <c r="G186" i="2"/>
  <c r="B187" i="2"/>
  <c r="DB186" i="2"/>
  <c r="BU185" i="2"/>
  <c r="R185" i="2"/>
  <c r="AM185" i="2"/>
  <c r="AC186" i="2"/>
  <c r="AX186" i="2"/>
  <c r="Q185" i="2"/>
  <c r="CM193" i="9"/>
  <c r="BQ193" i="9"/>
  <c r="AU193" i="9"/>
  <c r="Y193" i="9"/>
  <c r="CX193" i="9"/>
  <c r="BF193" i="9"/>
  <c r="N193" i="9"/>
  <c r="CB193" i="9"/>
  <c r="BE192" i="9"/>
  <c r="BG192" i="9"/>
  <c r="BI191" i="9"/>
  <c r="BH192" i="9"/>
  <c r="B192" i="9"/>
  <c r="AI192" i="9"/>
  <c r="BS192" i="9"/>
  <c r="BU191" i="9"/>
  <c r="BR192" i="9"/>
  <c r="BT191" i="9"/>
  <c r="BP192" i="9"/>
  <c r="M192" i="9"/>
  <c r="O192" i="9"/>
  <c r="Q191" i="9"/>
  <c r="P192" i="9"/>
  <c r="CW192" i="9"/>
  <c r="CY192" i="9"/>
  <c r="DA191" i="9"/>
  <c r="CZ192" i="9"/>
  <c r="DB191" i="9"/>
  <c r="AW192" i="9"/>
  <c r="AY191" i="9"/>
  <c r="AV192" i="9"/>
  <c r="AX191" i="9"/>
  <c r="AT192" i="9"/>
  <c r="AA192" i="9"/>
  <c r="Z192" i="9"/>
  <c r="X192" i="9"/>
  <c r="CO192" i="9"/>
  <c r="CN192" i="9"/>
  <c r="CL192" i="9"/>
  <c r="CA192" i="9"/>
  <c r="CC192" i="9"/>
  <c r="CE191" i="9"/>
  <c r="CD192" i="9"/>
  <c r="CE190" i="9"/>
  <c r="BJ191" i="9"/>
  <c r="BJ190" i="9"/>
  <c r="BI186" i="2"/>
  <c r="CO188" i="2"/>
  <c r="CL188" i="2"/>
  <c r="CN188" i="2"/>
  <c r="BG188" i="2"/>
  <c r="BE188" i="2"/>
  <c r="BH188" i="2"/>
  <c r="BS188" i="2"/>
  <c r="BP188" i="2"/>
  <c r="BR188" i="2"/>
  <c r="BT187" i="2"/>
  <c r="AA188" i="2"/>
  <c r="Z188" i="2"/>
  <c r="X188" i="2"/>
  <c r="D188" i="2"/>
  <c r="F187" i="2"/>
  <c r="E188" i="2"/>
  <c r="B188" i="2"/>
  <c r="CP187" i="2"/>
  <c r="BJ187" i="2"/>
  <c r="F186" i="2"/>
  <c r="BJ186" i="2"/>
  <c r="AM186" i="2"/>
  <c r="CY188" i="2"/>
  <c r="DA187" i="2"/>
  <c r="CW188" i="2"/>
  <c r="CZ188" i="2"/>
  <c r="CC188" i="2"/>
  <c r="CA188" i="2"/>
  <c r="CD188" i="2"/>
  <c r="AK188" i="2"/>
  <c r="AM187" i="2"/>
  <c r="AL188" i="2"/>
  <c r="AI188" i="2"/>
  <c r="AW188" i="2"/>
  <c r="AT188" i="2"/>
  <c r="AV188" i="2"/>
  <c r="P188" i="2"/>
  <c r="R187" i="2"/>
  <c r="O188" i="2"/>
  <c r="Q187" i="2"/>
  <c r="M188" i="2"/>
  <c r="A190" i="2"/>
  <c r="C189" i="2"/>
  <c r="AJ189" i="2"/>
  <c r="BF189" i="2"/>
  <c r="CB189" i="2"/>
  <c r="Y189" i="2"/>
  <c r="AU189" i="2"/>
  <c r="BQ189" i="2"/>
  <c r="CX189" i="2"/>
  <c r="N189" i="2"/>
  <c r="CM189" i="2"/>
  <c r="AB187" i="2"/>
  <c r="CE187" i="2"/>
  <c r="AX187" i="2"/>
  <c r="CQ187" i="2"/>
  <c r="B193" i="9"/>
  <c r="CN193" i="9"/>
  <c r="CO193" i="9"/>
  <c r="CQ192" i="9"/>
  <c r="CL193" i="9"/>
  <c r="CA193" i="9"/>
  <c r="CD193" i="9"/>
  <c r="CF192" i="9"/>
  <c r="CC193" i="9"/>
  <c r="CE192" i="9"/>
  <c r="CW193" i="9"/>
  <c r="CZ193" i="9"/>
  <c r="DB192" i="9"/>
  <c r="CY193" i="9"/>
  <c r="DA192" i="9"/>
  <c r="BR193" i="9"/>
  <c r="BT192" i="9"/>
  <c r="BP193" i="9"/>
  <c r="BS193" i="9"/>
  <c r="CP192" i="9"/>
  <c r="AB191" i="9"/>
  <c r="AI193" i="9"/>
  <c r="BE193" i="9"/>
  <c r="BH193" i="9"/>
  <c r="BJ192" i="9"/>
  <c r="BG193" i="9"/>
  <c r="AV193" i="9"/>
  <c r="AW193" i="9"/>
  <c r="AY192" i="9"/>
  <c r="AT193" i="9"/>
  <c r="CP191" i="9"/>
  <c r="CM194" i="9"/>
  <c r="BQ194" i="9"/>
  <c r="AU194" i="9"/>
  <c r="Y194" i="9"/>
  <c r="CB194" i="9"/>
  <c r="BF194" i="9"/>
  <c r="N194" i="9"/>
  <c r="CX194" i="9"/>
  <c r="M193" i="9"/>
  <c r="P193" i="9"/>
  <c r="R192" i="9"/>
  <c r="O193" i="9"/>
  <c r="Q192" i="9"/>
  <c r="Z193" i="9"/>
  <c r="X193" i="9"/>
  <c r="AA193" i="9"/>
  <c r="AC192" i="9"/>
  <c r="BI192" i="9"/>
  <c r="CF191" i="9"/>
  <c r="AC191" i="9"/>
  <c r="R191" i="9"/>
  <c r="CQ191" i="9"/>
  <c r="CN189" i="2"/>
  <c r="CO189" i="2"/>
  <c r="CL189" i="2"/>
  <c r="AV189" i="2"/>
  <c r="AW189" i="2"/>
  <c r="AT189" i="2"/>
  <c r="AK189" i="2"/>
  <c r="AL189" i="2"/>
  <c r="AI189" i="2"/>
  <c r="A191" i="2"/>
  <c r="C190" i="2"/>
  <c r="N190" i="2"/>
  <c r="Y190" i="2"/>
  <c r="AJ190" i="2"/>
  <c r="AU190" i="2"/>
  <c r="BQ190" i="2"/>
  <c r="CM190" i="2"/>
  <c r="BF190" i="2"/>
  <c r="CB190" i="2"/>
  <c r="CX190" i="2"/>
  <c r="AY188" i="2"/>
  <c r="CF187" i="2"/>
  <c r="CW189" i="2"/>
  <c r="CY189" i="2"/>
  <c r="CZ189" i="2"/>
  <c r="CC189" i="2"/>
  <c r="CD189" i="2"/>
  <c r="CA189" i="2"/>
  <c r="O189" i="2"/>
  <c r="Q188" i="2"/>
  <c r="P189" i="2"/>
  <c r="R188" i="2"/>
  <c r="M189" i="2"/>
  <c r="BR189" i="2"/>
  <c r="BS189" i="2"/>
  <c r="BU188" i="2"/>
  <c r="BP189" i="2"/>
  <c r="Z189" i="2"/>
  <c r="AA189" i="2"/>
  <c r="X189" i="2"/>
  <c r="BG189" i="2"/>
  <c r="BH189" i="2"/>
  <c r="BJ188" i="2"/>
  <c r="BE189" i="2"/>
  <c r="D189" i="2"/>
  <c r="F188" i="2"/>
  <c r="E189" i="2"/>
  <c r="B189" i="2"/>
  <c r="AM188" i="2"/>
  <c r="DB188" i="2"/>
  <c r="DA188" i="2"/>
  <c r="DB187" i="2"/>
  <c r="AN187" i="2"/>
  <c r="AY187" i="2"/>
  <c r="AC187" i="2"/>
  <c r="AB188" i="2"/>
  <c r="CP188" i="2"/>
  <c r="CQ188" i="2"/>
  <c r="BU187" i="2"/>
  <c r="BI187" i="2"/>
  <c r="G187" i="2"/>
  <c r="AI194" i="9"/>
  <c r="BH194" i="9"/>
  <c r="BG194" i="9"/>
  <c r="BI193" i="9"/>
  <c r="BE194" i="9"/>
  <c r="B194" i="9"/>
  <c r="CL194" i="9"/>
  <c r="CN194" i="9"/>
  <c r="CP193" i="9"/>
  <c r="CO194" i="9"/>
  <c r="AX192" i="9"/>
  <c r="X194" i="9"/>
  <c r="Z194" i="9"/>
  <c r="AA194" i="9"/>
  <c r="AC193" i="9"/>
  <c r="P194" i="9"/>
  <c r="R193" i="9"/>
  <c r="O194" i="9"/>
  <c r="M194" i="9"/>
  <c r="CX195" i="9"/>
  <c r="CB195" i="9"/>
  <c r="BF195" i="9"/>
  <c r="N195" i="9"/>
  <c r="CM195" i="9"/>
  <c r="AU195" i="9"/>
  <c r="BQ195" i="9"/>
  <c r="Y195" i="9"/>
  <c r="BP194" i="9"/>
  <c r="BR194" i="9"/>
  <c r="BT193" i="9"/>
  <c r="BS194" i="9"/>
  <c r="BU192" i="9"/>
  <c r="BJ193" i="9"/>
  <c r="CQ193" i="9"/>
  <c r="CZ194" i="9"/>
  <c r="DB193" i="9"/>
  <c r="CY194" i="9"/>
  <c r="DA193" i="9"/>
  <c r="CW194" i="9"/>
  <c r="CD194" i="9"/>
  <c r="CC194" i="9"/>
  <c r="CA194" i="9"/>
  <c r="AT194" i="9"/>
  <c r="AV194" i="9"/>
  <c r="AX193" i="9"/>
  <c r="AW194" i="9"/>
  <c r="AB192" i="9"/>
  <c r="G188" i="2"/>
  <c r="CF188" i="2"/>
  <c r="CY190" i="2"/>
  <c r="CW190" i="2"/>
  <c r="CZ190" i="2"/>
  <c r="BG190" i="2"/>
  <c r="BI189" i="2"/>
  <c r="BE190" i="2"/>
  <c r="BH190" i="2"/>
  <c r="BS190" i="2"/>
  <c r="BR190" i="2"/>
  <c r="BT189" i="2"/>
  <c r="BP190" i="2"/>
  <c r="AK190" i="2"/>
  <c r="AL190" i="2"/>
  <c r="AI190" i="2"/>
  <c r="P190" i="2"/>
  <c r="O190" i="2"/>
  <c r="M190" i="2"/>
  <c r="A192" i="2"/>
  <c r="C191" i="2"/>
  <c r="N191" i="2"/>
  <c r="AJ191" i="2"/>
  <c r="Y191" i="2"/>
  <c r="BF191" i="2"/>
  <c r="CB191" i="2"/>
  <c r="CX191" i="2"/>
  <c r="AU191" i="2"/>
  <c r="BQ191" i="2"/>
  <c r="CM191" i="2"/>
  <c r="AN189" i="2"/>
  <c r="BT188" i="2"/>
  <c r="BJ189" i="2"/>
  <c r="Q189" i="2"/>
  <c r="DA189" i="2"/>
  <c r="BI188" i="2"/>
  <c r="AC188" i="2"/>
  <c r="CE188" i="2"/>
  <c r="AN188" i="2"/>
  <c r="AX188" i="2"/>
  <c r="CC190" i="2"/>
  <c r="CA190" i="2"/>
  <c r="CD190" i="2"/>
  <c r="CF189" i="2"/>
  <c r="CO190" i="2"/>
  <c r="CL190" i="2"/>
  <c r="CN190" i="2"/>
  <c r="AW190" i="2"/>
  <c r="AY189" i="2"/>
  <c r="AV190" i="2"/>
  <c r="AT190" i="2"/>
  <c r="AA190" i="2"/>
  <c r="X190" i="2"/>
  <c r="Z190" i="2"/>
  <c r="D190" i="2"/>
  <c r="F189" i="2"/>
  <c r="E190" i="2"/>
  <c r="B190" i="2"/>
  <c r="AM189" i="2"/>
  <c r="CP189" i="2"/>
  <c r="X195" i="9"/>
  <c r="AA195" i="9"/>
  <c r="AC194" i="9"/>
  <c r="Z195" i="9"/>
  <c r="AB194" i="9"/>
  <c r="CL195" i="9"/>
  <c r="CO195" i="9"/>
  <c r="CQ194" i="9"/>
  <c r="CN195" i="9"/>
  <c r="CP194" i="9"/>
  <c r="CC195" i="9"/>
  <c r="CD195" i="9"/>
  <c r="CA195" i="9"/>
  <c r="AT195" i="9"/>
  <c r="AW195" i="9"/>
  <c r="AV195" i="9"/>
  <c r="AX194" i="9"/>
  <c r="BG195" i="9"/>
  <c r="BI194" i="9"/>
  <c r="BE195" i="9"/>
  <c r="BH195" i="9"/>
  <c r="Q193" i="9"/>
  <c r="CF194" i="9"/>
  <c r="AB193" i="9"/>
  <c r="B195" i="9"/>
  <c r="AI195" i="9"/>
  <c r="CX196" i="9"/>
  <c r="CB196" i="9"/>
  <c r="BF196" i="9"/>
  <c r="N196" i="9"/>
  <c r="BQ196" i="9"/>
  <c r="Y196" i="9"/>
  <c r="AU196" i="9"/>
  <c r="CM196" i="9"/>
  <c r="CE194" i="9"/>
  <c r="CF193" i="9"/>
  <c r="BP195" i="9"/>
  <c r="BS195" i="9"/>
  <c r="BU194" i="9"/>
  <c r="BR195" i="9"/>
  <c r="O195" i="9"/>
  <c r="M195" i="9"/>
  <c r="P195" i="9"/>
  <c r="R194" i="9"/>
  <c r="CY195" i="9"/>
  <c r="DA194" i="9"/>
  <c r="CW195" i="9"/>
  <c r="CZ195" i="9"/>
  <c r="DB194" i="9"/>
  <c r="CE193" i="9"/>
  <c r="AY193" i="9"/>
  <c r="BU193" i="9"/>
  <c r="BJ194" i="9"/>
  <c r="BR191" i="2"/>
  <c r="BS191" i="2"/>
  <c r="BP191" i="2"/>
  <c r="AK191" i="2"/>
  <c r="AM190" i="2"/>
  <c r="AL191" i="2"/>
  <c r="AI191" i="2"/>
  <c r="AB189" i="2"/>
  <c r="CQ189" i="2"/>
  <c r="CY191" i="2"/>
  <c r="CZ191" i="2"/>
  <c r="CW191" i="2"/>
  <c r="BH191" i="2"/>
  <c r="BG191" i="2"/>
  <c r="BE191" i="2"/>
  <c r="D191" i="2"/>
  <c r="F190" i="2"/>
  <c r="E191" i="2"/>
  <c r="B191" i="2"/>
  <c r="BU190" i="2"/>
  <c r="DA190" i="2"/>
  <c r="CE189" i="2"/>
  <c r="BU189" i="2"/>
  <c r="AX189" i="2"/>
  <c r="CN191" i="2"/>
  <c r="CP190" i="2"/>
  <c r="CO191" i="2"/>
  <c r="CL191" i="2"/>
  <c r="AV191" i="2"/>
  <c r="AW191" i="2"/>
  <c r="AT191" i="2"/>
  <c r="CD191" i="2"/>
  <c r="CF190" i="2"/>
  <c r="CC191" i="2"/>
  <c r="CA191" i="2"/>
  <c r="Z191" i="2"/>
  <c r="AA191" i="2"/>
  <c r="AC190" i="2"/>
  <c r="X191" i="2"/>
  <c r="O191" i="2"/>
  <c r="P191" i="2"/>
  <c r="M191" i="2"/>
  <c r="A193" i="2"/>
  <c r="C192" i="2"/>
  <c r="N192" i="2"/>
  <c r="Y192" i="2"/>
  <c r="AU192" i="2"/>
  <c r="BQ192" i="2"/>
  <c r="BF192" i="2"/>
  <c r="CB192" i="2"/>
  <c r="CM192" i="2"/>
  <c r="AJ192" i="2"/>
  <c r="CX192" i="2"/>
  <c r="Q190" i="2"/>
  <c r="BJ190" i="2"/>
  <c r="BI190" i="2"/>
  <c r="DB189" i="2"/>
  <c r="R189" i="2"/>
  <c r="AC189" i="2"/>
  <c r="G189" i="2"/>
  <c r="AW196" i="9"/>
  <c r="AV196" i="9"/>
  <c r="AT196" i="9"/>
  <c r="M196" i="9"/>
  <c r="O196" i="9"/>
  <c r="Q195" i="9"/>
  <c r="P196" i="9"/>
  <c r="CW196" i="9"/>
  <c r="CY196" i="9"/>
  <c r="DA195" i="9"/>
  <c r="CZ196" i="9"/>
  <c r="DB195" i="9"/>
  <c r="BT194" i="9"/>
  <c r="AA196" i="9"/>
  <c r="AC195" i="9"/>
  <c r="Z196" i="9"/>
  <c r="X196" i="9"/>
  <c r="B196" i="9"/>
  <c r="CM197" i="9"/>
  <c r="BQ197" i="9"/>
  <c r="AU197" i="9"/>
  <c r="Y197" i="9"/>
  <c r="CB197" i="9"/>
  <c r="BF197" i="9"/>
  <c r="CX197" i="9"/>
  <c r="N197" i="9"/>
  <c r="CA196" i="9"/>
  <c r="CC196" i="9"/>
  <c r="CD196" i="9"/>
  <c r="CF195" i="9"/>
  <c r="AY194" i="9"/>
  <c r="AB195" i="9"/>
  <c r="AI196" i="9"/>
  <c r="CO196" i="9"/>
  <c r="CQ195" i="9"/>
  <c r="CN196" i="9"/>
  <c r="CP195" i="9"/>
  <c r="CL196" i="9"/>
  <c r="BS196" i="9"/>
  <c r="BU195" i="9"/>
  <c r="BR196" i="9"/>
  <c r="BP196" i="9"/>
  <c r="BE196" i="9"/>
  <c r="BG196" i="9"/>
  <c r="BI195" i="9"/>
  <c r="BH196" i="9"/>
  <c r="R195" i="9"/>
  <c r="Q194" i="9"/>
  <c r="CY192" i="2"/>
  <c r="DA191" i="2"/>
  <c r="CW192" i="2"/>
  <c r="CZ192" i="2"/>
  <c r="BG192" i="2"/>
  <c r="BE192" i="2"/>
  <c r="BH192" i="2"/>
  <c r="P192" i="2"/>
  <c r="O192" i="2"/>
  <c r="M192" i="2"/>
  <c r="A194" i="2"/>
  <c r="C193" i="2"/>
  <c r="AJ193" i="2"/>
  <c r="N193" i="2"/>
  <c r="BF193" i="2"/>
  <c r="CB193" i="2"/>
  <c r="AU193" i="2"/>
  <c r="BQ193" i="2"/>
  <c r="CX193" i="2"/>
  <c r="Y193" i="2"/>
  <c r="CM193" i="2"/>
  <c r="CO192" i="2"/>
  <c r="CQ191" i="2"/>
  <c r="CL192" i="2"/>
  <c r="CN192" i="2"/>
  <c r="AW192" i="2"/>
  <c r="AT192" i="2"/>
  <c r="AV192" i="2"/>
  <c r="R191" i="2"/>
  <c r="R190" i="2"/>
  <c r="DB191" i="2"/>
  <c r="AB190" i="2"/>
  <c r="BT190" i="2"/>
  <c r="AK192" i="2"/>
  <c r="AL192" i="2"/>
  <c r="AI192" i="2"/>
  <c r="CC192" i="2"/>
  <c r="CA192" i="2"/>
  <c r="CD192" i="2"/>
  <c r="CF191" i="2"/>
  <c r="BS192" i="2"/>
  <c r="BU191" i="2"/>
  <c r="BP192" i="2"/>
  <c r="BR192" i="2"/>
  <c r="BT191" i="2"/>
  <c r="AA192" i="2"/>
  <c r="Z192" i="2"/>
  <c r="AB191" i="2"/>
  <c r="X192" i="2"/>
  <c r="D192" i="2"/>
  <c r="F191" i="2"/>
  <c r="E192" i="2"/>
  <c r="B192" i="2"/>
  <c r="Q191" i="2"/>
  <c r="CP191" i="2"/>
  <c r="CE190" i="2"/>
  <c r="AY190" i="2"/>
  <c r="DB190" i="2"/>
  <c r="AN190" i="2"/>
  <c r="BI191" i="2"/>
  <c r="AX190" i="2"/>
  <c r="AM191" i="2"/>
  <c r="CQ190" i="2"/>
  <c r="G190" i="2"/>
  <c r="CM198" i="9"/>
  <c r="BQ198" i="9"/>
  <c r="AU198" i="9"/>
  <c r="Y198" i="9"/>
  <c r="CX198" i="9"/>
  <c r="BF198" i="9"/>
  <c r="N198" i="9"/>
  <c r="CB198" i="9"/>
  <c r="CN197" i="9"/>
  <c r="CL197" i="9"/>
  <c r="CO197" i="9"/>
  <c r="CQ196" i="9"/>
  <c r="CW197" i="9"/>
  <c r="CZ197" i="9"/>
  <c r="DB196" i="9"/>
  <c r="CY197" i="9"/>
  <c r="CA197" i="9"/>
  <c r="CD197" i="9"/>
  <c r="CF196" i="9"/>
  <c r="CC197" i="9"/>
  <c r="CE196" i="9"/>
  <c r="BR197" i="9"/>
  <c r="BT196" i="9"/>
  <c r="BS197" i="9"/>
  <c r="BU196" i="9"/>
  <c r="BP197" i="9"/>
  <c r="CP196" i="9"/>
  <c r="CE195" i="9"/>
  <c r="AI197" i="9"/>
  <c r="AV197" i="9"/>
  <c r="AX196" i="9"/>
  <c r="AT197" i="9"/>
  <c r="AW197" i="9"/>
  <c r="AY196" i="9"/>
  <c r="BJ195" i="9"/>
  <c r="BT195" i="9"/>
  <c r="B197" i="9"/>
  <c r="M197" i="9"/>
  <c r="P197" i="9"/>
  <c r="R196" i="9"/>
  <c r="O197" i="9"/>
  <c r="Q196" i="9"/>
  <c r="BE197" i="9"/>
  <c r="BH197" i="9"/>
  <c r="BG197" i="9"/>
  <c r="BI196" i="9"/>
  <c r="Z197" i="9"/>
  <c r="AB196" i="9"/>
  <c r="AA197" i="9"/>
  <c r="AC196" i="9"/>
  <c r="X197" i="9"/>
  <c r="AX195" i="9"/>
  <c r="AY195" i="9"/>
  <c r="AA193" i="2"/>
  <c r="AC192" i="2"/>
  <c r="CN193" i="2"/>
  <c r="CO193" i="2"/>
  <c r="CL193" i="2"/>
  <c r="AV193" i="2"/>
  <c r="AW193" i="2"/>
  <c r="AY192" i="2"/>
  <c r="AT193" i="2"/>
  <c r="AK193" i="2"/>
  <c r="AM192" i="2"/>
  <c r="AL193" i="2"/>
  <c r="AI193" i="2"/>
  <c r="A195" i="2"/>
  <c r="C194" i="2"/>
  <c r="N194" i="2"/>
  <c r="Y194" i="2"/>
  <c r="AJ194" i="2"/>
  <c r="AU194" i="2"/>
  <c r="BQ194" i="2"/>
  <c r="CM194" i="2"/>
  <c r="BF194" i="2"/>
  <c r="CB194" i="2"/>
  <c r="CX194" i="2"/>
  <c r="G191" i="2"/>
  <c r="CW193" i="2"/>
  <c r="CY193" i="2"/>
  <c r="CZ193" i="2"/>
  <c r="BG193" i="2"/>
  <c r="BH193" i="2"/>
  <c r="BJ192" i="2"/>
  <c r="BE193" i="2"/>
  <c r="AY191" i="2"/>
  <c r="AC191" i="2"/>
  <c r="AN191" i="2"/>
  <c r="AX191" i="2"/>
  <c r="CP192" i="2"/>
  <c r="BJ191" i="2"/>
  <c r="CE191" i="2"/>
  <c r="Z193" i="2"/>
  <c r="X193" i="2"/>
  <c r="BR193" i="2"/>
  <c r="BT192" i="2"/>
  <c r="BS193" i="2"/>
  <c r="BP193" i="2"/>
  <c r="CC193" i="2"/>
  <c r="CD193" i="2"/>
  <c r="CF192" i="2"/>
  <c r="CA193" i="2"/>
  <c r="O193" i="2"/>
  <c r="P193" i="2"/>
  <c r="M193" i="2"/>
  <c r="D193" i="2"/>
  <c r="E193" i="2"/>
  <c r="B193" i="2"/>
  <c r="DB192" i="2"/>
  <c r="CD198" i="9"/>
  <c r="CC198" i="9"/>
  <c r="CE197" i="9"/>
  <c r="CA198" i="9"/>
  <c r="CZ198" i="9"/>
  <c r="CY198" i="9"/>
  <c r="CW198" i="9"/>
  <c r="AT198" i="9"/>
  <c r="AV198" i="9"/>
  <c r="AW198" i="9"/>
  <c r="AY197" i="9"/>
  <c r="BH198" i="9"/>
  <c r="BG198" i="9"/>
  <c r="BE198" i="9"/>
  <c r="X198" i="9"/>
  <c r="Z198" i="9"/>
  <c r="AB197" i="9"/>
  <c r="AA198" i="9"/>
  <c r="BI197" i="9"/>
  <c r="DA196" i="9"/>
  <c r="P198" i="9"/>
  <c r="O198" i="9"/>
  <c r="Q197" i="9"/>
  <c r="M198" i="9"/>
  <c r="B198" i="9"/>
  <c r="CL198" i="9"/>
  <c r="CN198" i="9"/>
  <c r="CP197" i="9"/>
  <c r="CO198" i="9"/>
  <c r="BJ197" i="9"/>
  <c r="AI198" i="9"/>
  <c r="CX199" i="9"/>
  <c r="CB199" i="9"/>
  <c r="BF199" i="9"/>
  <c r="N199" i="9"/>
  <c r="BQ199" i="9"/>
  <c r="Y199" i="9"/>
  <c r="AU199" i="9"/>
  <c r="CM199" i="9"/>
  <c r="BP198" i="9"/>
  <c r="BR198" i="9"/>
  <c r="BS198" i="9"/>
  <c r="BU197" i="9"/>
  <c r="AC197" i="9"/>
  <c r="BJ196" i="9"/>
  <c r="DB197" i="9"/>
  <c r="F192" i="2"/>
  <c r="CY194" i="2"/>
  <c r="CW194" i="2"/>
  <c r="CZ194" i="2"/>
  <c r="BG194" i="2"/>
  <c r="BE194" i="2"/>
  <c r="BH194" i="2"/>
  <c r="BS194" i="2"/>
  <c r="BR194" i="2"/>
  <c r="BT193" i="2"/>
  <c r="BP194" i="2"/>
  <c r="AK194" i="2"/>
  <c r="AL194" i="2"/>
  <c r="AI194" i="2"/>
  <c r="P194" i="2"/>
  <c r="M194" i="2"/>
  <c r="O194" i="2"/>
  <c r="A196" i="2"/>
  <c r="C195" i="2"/>
  <c r="N195" i="2"/>
  <c r="AJ195" i="2"/>
  <c r="Y195" i="2"/>
  <c r="BF195" i="2"/>
  <c r="CB195" i="2"/>
  <c r="CX195" i="2"/>
  <c r="AU195" i="2"/>
  <c r="BQ195" i="2"/>
  <c r="CM195" i="2"/>
  <c r="AN193" i="2"/>
  <c r="DA192" i="2"/>
  <c r="R192" i="2"/>
  <c r="Q193" i="2"/>
  <c r="CQ192" i="2"/>
  <c r="BU192" i="2"/>
  <c r="AB192" i="2"/>
  <c r="BJ193" i="2"/>
  <c r="DB193" i="2"/>
  <c r="AX192" i="2"/>
  <c r="AN192" i="2"/>
  <c r="G192" i="2"/>
  <c r="BI192" i="2"/>
  <c r="Q192" i="2"/>
  <c r="CC194" i="2"/>
  <c r="CE193" i="2"/>
  <c r="CA194" i="2"/>
  <c r="CD194" i="2"/>
  <c r="CF193" i="2"/>
  <c r="CO194" i="2"/>
  <c r="CL194" i="2"/>
  <c r="CN194" i="2"/>
  <c r="CP193" i="2"/>
  <c r="AW194" i="2"/>
  <c r="AY193" i="2"/>
  <c r="AV194" i="2"/>
  <c r="AT194" i="2"/>
  <c r="AA194" i="2"/>
  <c r="Z194" i="2"/>
  <c r="AB193" i="2"/>
  <c r="X194" i="2"/>
  <c r="D194" i="2"/>
  <c r="E194" i="2"/>
  <c r="B194" i="2"/>
  <c r="AM193" i="2"/>
  <c r="CE192" i="2"/>
  <c r="CL199" i="9"/>
  <c r="CO199" i="9"/>
  <c r="CN199" i="9"/>
  <c r="X199" i="9"/>
  <c r="AA199" i="9"/>
  <c r="AC198" i="9"/>
  <c r="Z199" i="9"/>
  <c r="AB198" i="9"/>
  <c r="BG199" i="9"/>
  <c r="BI198" i="9"/>
  <c r="BH199" i="9"/>
  <c r="BJ198" i="9"/>
  <c r="BE199" i="9"/>
  <c r="CQ198" i="9"/>
  <c r="CP198" i="9"/>
  <c r="DA197" i="9"/>
  <c r="AT199" i="9"/>
  <c r="AW199" i="9"/>
  <c r="AY198" i="9"/>
  <c r="AV199" i="9"/>
  <c r="AX198" i="9"/>
  <c r="AI199" i="9"/>
  <c r="CX200" i="9"/>
  <c r="CB200" i="9"/>
  <c r="BF200" i="9"/>
  <c r="N200" i="9"/>
  <c r="CM200" i="9"/>
  <c r="AU200" i="9"/>
  <c r="Y200" i="9"/>
  <c r="BQ200" i="9"/>
  <c r="O199" i="9"/>
  <c r="Q198" i="9"/>
  <c r="P199" i="9"/>
  <c r="M199" i="9"/>
  <c r="CY199" i="9"/>
  <c r="DA198" i="9"/>
  <c r="CZ199" i="9"/>
  <c r="DB198" i="9"/>
  <c r="CW199" i="9"/>
  <c r="B199" i="9"/>
  <c r="BP199" i="9"/>
  <c r="BS199" i="9"/>
  <c r="BR199" i="9"/>
  <c r="CC199" i="9"/>
  <c r="CA199" i="9"/>
  <c r="CD199" i="9"/>
  <c r="CF198" i="9"/>
  <c r="CQ197" i="9"/>
  <c r="CF197" i="9"/>
  <c r="BT197" i="9"/>
  <c r="AX197" i="9"/>
  <c r="R197" i="9"/>
  <c r="AC193" i="2"/>
  <c r="G193" i="2"/>
  <c r="AX193" i="2"/>
  <c r="CN195" i="2"/>
  <c r="CP194" i="2"/>
  <c r="CO195" i="2"/>
  <c r="CL195" i="2"/>
  <c r="AV195" i="2"/>
  <c r="AW195" i="2"/>
  <c r="AT195" i="2"/>
  <c r="CD195" i="2"/>
  <c r="CC195" i="2"/>
  <c r="CA195" i="2"/>
  <c r="Z195" i="2"/>
  <c r="AB194" i="2"/>
  <c r="AA195" i="2"/>
  <c r="AC194" i="2"/>
  <c r="X195" i="2"/>
  <c r="O195" i="2"/>
  <c r="P195" i="2"/>
  <c r="R194" i="2"/>
  <c r="M195" i="2"/>
  <c r="A197" i="2"/>
  <c r="C196" i="2"/>
  <c r="N196" i="2"/>
  <c r="Y196" i="2"/>
  <c r="AU196" i="2"/>
  <c r="BQ196" i="2"/>
  <c r="AJ196" i="2"/>
  <c r="BF196" i="2"/>
  <c r="CB196" i="2"/>
  <c r="CM196" i="2"/>
  <c r="CX196" i="2"/>
  <c r="BI193" i="2"/>
  <c r="F193" i="2"/>
  <c r="AY194" i="2"/>
  <c r="CF194" i="2"/>
  <c r="CE194" i="2"/>
  <c r="CQ193" i="2"/>
  <c r="BR195" i="2"/>
  <c r="BT194" i="2"/>
  <c r="BS195" i="2"/>
  <c r="BP195" i="2"/>
  <c r="CY195" i="2"/>
  <c r="DA194" i="2"/>
  <c r="CZ195" i="2"/>
  <c r="DB194" i="2"/>
  <c r="CW195" i="2"/>
  <c r="BH195" i="2"/>
  <c r="BG195" i="2"/>
  <c r="BE195" i="2"/>
  <c r="AK195" i="2"/>
  <c r="AL195" i="2"/>
  <c r="AN194" i="2"/>
  <c r="AI195" i="2"/>
  <c r="D195" i="2"/>
  <c r="F194" i="2"/>
  <c r="E195" i="2"/>
  <c r="B195" i="2"/>
  <c r="Q194" i="2"/>
  <c r="BU194" i="2"/>
  <c r="DA193" i="2"/>
  <c r="BU193" i="2"/>
  <c r="R193" i="2"/>
  <c r="BS200" i="9"/>
  <c r="BU199" i="9"/>
  <c r="BR200" i="9"/>
  <c r="BT199" i="9"/>
  <c r="BP200" i="9"/>
  <c r="AW200" i="9"/>
  <c r="AV200" i="9"/>
  <c r="AX199" i="9"/>
  <c r="AT200" i="9"/>
  <c r="BE200" i="9"/>
  <c r="BG200" i="9"/>
  <c r="BH200" i="9"/>
  <c r="BJ199" i="9"/>
  <c r="B200" i="9"/>
  <c r="AI200" i="9"/>
  <c r="BU198" i="9"/>
  <c r="CM201" i="9"/>
  <c r="BQ201" i="9"/>
  <c r="AU201" i="9"/>
  <c r="Y201" i="9"/>
  <c r="CX201" i="9"/>
  <c r="BF201" i="9"/>
  <c r="N201" i="9"/>
  <c r="CB201" i="9"/>
  <c r="M200" i="9"/>
  <c r="O200" i="9"/>
  <c r="Q199" i="9"/>
  <c r="P200" i="9"/>
  <c r="CW200" i="9"/>
  <c r="CY200" i="9"/>
  <c r="DA199" i="9"/>
  <c r="CZ200" i="9"/>
  <c r="DB199" i="9"/>
  <c r="R198" i="9"/>
  <c r="AA200" i="9"/>
  <c r="AC199" i="9"/>
  <c r="Z200" i="9"/>
  <c r="AB199" i="9"/>
  <c r="X200" i="9"/>
  <c r="CO200" i="9"/>
  <c r="CN200" i="9"/>
  <c r="CP199" i="9"/>
  <c r="CL200" i="9"/>
  <c r="CA200" i="9"/>
  <c r="CC200" i="9"/>
  <c r="CE199" i="9"/>
  <c r="CD200" i="9"/>
  <c r="CF199" i="9"/>
  <c r="CE198" i="9"/>
  <c r="BT198" i="9"/>
  <c r="BI194" i="2"/>
  <c r="CY196" i="2"/>
  <c r="CW196" i="2"/>
  <c r="CZ196" i="2"/>
  <c r="CC196" i="2"/>
  <c r="CA196" i="2"/>
  <c r="CD196" i="2"/>
  <c r="AK196" i="2"/>
  <c r="AL196" i="2"/>
  <c r="AN195" i="2"/>
  <c r="AI196" i="2"/>
  <c r="AW196" i="2"/>
  <c r="AT196" i="2"/>
  <c r="AV196" i="2"/>
  <c r="AX195" i="2"/>
  <c r="P196" i="2"/>
  <c r="R195" i="2"/>
  <c r="O196" i="2"/>
  <c r="M196" i="2"/>
  <c r="A198" i="2"/>
  <c r="C197" i="2"/>
  <c r="AJ197" i="2"/>
  <c r="BF197" i="2"/>
  <c r="CB197" i="2"/>
  <c r="N197" i="2"/>
  <c r="Y197" i="2"/>
  <c r="AU197" i="2"/>
  <c r="BQ197" i="2"/>
  <c r="CX197" i="2"/>
  <c r="CM197" i="2"/>
  <c r="CE195" i="2"/>
  <c r="DB195" i="2"/>
  <c r="BJ194" i="2"/>
  <c r="AM194" i="2"/>
  <c r="CO196" i="2"/>
  <c r="CL196" i="2"/>
  <c r="CN196" i="2"/>
  <c r="BG196" i="2"/>
  <c r="BI195" i="2"/>
  <c r="BE196" i="2"/>
  <c r="BH196" i="2"/>
  <c r="BS196" i="2"/>
  <c r="BP196" i="2"/>
  <c r="BR196" i="2"/>
  <c r="AA196" i="2"/>
  <c r="Z196" i="2"/>
  <c r="X196" i="2"/>
  <c r="D196" i="2"/>
  <c r="E196" i="2"/>
  <c r="B196" i="2"/>
  <c r="Q195" i="2"/>
  <c r="AC195" i="2"/>
  <c r="CF195" i="2"/>
  <c r="AY195" i="2"/>
  <c r="CQ194" i="2"/>
  <c r="AX194" i="2"/>
  <c r="G194" i="2"/>
  <c r="AI201" i="9"/>
  <c r="CW201" i="9"/>
  <c r="CZ201" i="9"/>
  <c r="DB200" i="9"/>
  <c r="CY201" i="9"/>
  <c r="DA200" i="9"/>
  <c r="BR201" i="9"/>
  <c r="BP201" i="9"/>
  <c r="BS201" i="9"/>
  <c r="BU200" i="9"/>
  <c r="CA201" i="9"/>
  <c r="CD201" i="9"/>
  <c r="CC201" i="9"/>
  <c r="BE201" i="9"/>
  <c r="BH201" i="9"/>
  <c r="BJ200" i="9"/>
  <c r="BG201" i="9"/>
  <c r="BI200" i="9"/>
  <c r="AV201" i="9"/>
  <c r="AX200" i="9"/>
  <c r="AW201" i="9"/>
  <c r="AY200" i="9"/>
  <c r="AT201" i="9"/>
  <c r="BI199" i="9"/>
  <c r="M201" i="9"/>
  <c r="P201" i="9"/>
  <c r="O201" i="9"/>
  <c r="Z201" i="9"/>
  <c r="AB200" i="9"/>
  <c r="X201" i="9"/>
  <c r="AA201" i="9"/>
  <c r="AC200" i="9"/>
  <c r="CE200" i="9"/>
  <c r="CQ199" i="9"/>
  <c r="R199" i="9"/>
  <c r="CM202" i="9"/>
  <c r="BQ202" i="9"/>
  <c r="AU202" i="9"/>
  <c r="Y202" i="9"/>
  <c r="CB202" i="9"/>
  <c r="CX202" i="9"/>
  <c r="N202" i="9"/>
  <c r="BF202" i="9"/>
  <c r="B201" i="9"/>
  <c r="CN201" i="9"/>
  <c r="CP200" i="9"/>
  <c r="CO201" i="9"/>
  <c r="CL201" i="9"/>
  <c r="Q200" i="9"/>
  <c r="AY199" i="9"/>
  <c r="CN197" i="2"/>
  <c r="CP196" i="2"/>
  <c r="CO197" i="2"/>
  <c r="CQ196" i="2"/>
  <c r="CL197" i="2"/>
  <c r="Z197" i="2"/>
  <c r="AB196" i="2"/>
  <c r="AA197" i="2"/>
  <c r="X197" i="2"/>
  <c r="AK197" i="2"/>
  <c r="AM196" i="2"/>
  <c r="AL197" i="2"/>
  <c r="AN196" i="2"/>
  <c r="AI197" i="2"/>
  <c r="A199" i="2"/>
  <c r="C198" i="2"/>
  <c r="N198" i="2"/>
  <c r="Y198" i="2"/>
  <c r="AJ198" i="2"/>
  <c r="AU198" i="2"/>
  <c r="BQ198" i="2"/>
  <c r="CM198" i="2"/>
  <c r="BF198" i="2"/>
  <c r="CB198" i="2"/>
  <c r="CX198" i="2"/>
  <c r="BU195" i="2"/>
  <c r="AB195" i="2"/>
  <c r="BR197" i="2"/>
  <c r="BS197" i="2"/>
  <c r="BP197" i="2"/>
  <c r="CC197" i="2"/>
  <c r="CD197" i="2"/>
  <c r="CA197" i="2"/>
  <c r="CP195" i="2"/>
  <c r="AC196" i="2"/>
  <c r="BT195" i="2"/>
  <c r="BJ195" i="2"/>
  <c r="F195" i="2"/>
  <c r="G195" i="2"/>
  <c r="CQ195" i="2"/>
  <c r="CW197" i="2"/>
  <c r="CY197" i="2"/>
  <c r="DA196" i="2"/>
  <c r="CZ197" i="2"/>
  <c r="DB196" i="2"/>
  <c r="AV197" i="2"/>
  <c r="AW197" i="2"/>
  <c r="AT197" i="2"/>
  <c r="O197" i="2"/>
  <c r="Q196" i="2"/>
  <c r="P197" i="2"/>
  <c r="R196" i="2"/>
  <c r="M197" i="2"/>
  <c r="BG197" i="2"/>
  <c r="BH197" i="2"/>
  <c r="BE197" i="2"/>
  <c r="D197" i="2"/>
  <c r="F196" i="2"/>
  <c r="E197" i="2"/>
  <c r="G196" i="2"/>
  <c r="B197" i="2"/>
  <c r="DA195" i="2"/>
  <c r="AM195" i="2"/>
  <c r="BH202" i="9"/>
  <c r="BJ201" i="9"/>
  <c r="BG202" i="9"/>
  <c r="BI201" i="9"/>
  <c r="BE202" i="9"/>
  <c r="AT202" i="9"/>
  <c r="AV202" i="9"/>
  <c r="AX201" i="9"/>
  <c r="AW202" i="9"/>
  <c r="AY201" i="9"/>
  <c r="AI202" i="9"/>
  <c r="X202" i="9"/>
  <c r="Z202" i="9"/>
  <c r="AB201" i="9"/>
  <c r="AA202" i="9"/>
  <c r="CD202" i="9"/>
  <c r="CF201" i="9"/>
  <c r="CC202" i="9"/>
  <c r="CE201" i="9"/>
  <c r="CA202" i="9"/>
  <c r="CZ202" i="9"/>
  <c r="DB201" i="9"/>
  <c r="CY202" i="9"/>
  <c r="DA201" i="9"/>
  <c r="CW202" i="9"/>
  <c r="CL202" i="9"/>
  <c r="CN202" i="9"/>
  <c r="CP201" i="9"/>
  <c r="CO202" i="9"/>
  <c r="B202" i="9"/>
  <c r="P202" i="9"/>
  <c r="O202" i="9"/>
  <c r="M202" i="9"/>
  <c r="CX203" i="9"/>
  <c r="CB203" i="9"/>
  <c r="BF203" i="9"/>
  <c r="N203" i="9"/>
  <c r="CM203" i="9"/>
  <c r="AU203" i="9"/>
  <c r="Y203" i="9"/>
  <c r="BQ203" i="9"/>
  <c r="BP202" i="9"/>
  <c r="BR202" i="9"/>
  <c r="BS202" i="9"/>
  <c r="BU201" i="9"/>
  <c r="AC201" i="9"/>
  <c r="CF200" i="9"/>
  <c r="BT200" i="9"/>
  <c r="CQ200" i="9"/>
  <c r="R200" i="9"/>
  <c r="BJ196" i="2"/>
  <c r="CF196" i="2"/>
  <c r="AY196" i="2"/>
  <c r="CC198" i="2"/>
  <c r="CA198" i="2"/>
  <c r="CD198" i="2"/>
  <c r="CO198" i="2"/>
  <c r="CL198" i="2"/>
  <c r="CN198" i="2"/>
  <c r="CP197" i="2"/>
  <c r="AW198" i="2"/>
  <c r="AV198" i="2"/>
  <c r="AT198" i="2"/>
  <c r="AA198" i="2"/>
  <c r="AC197" i="2"/>
  <c r="X198" i="2"/>
  <c r="Z198" i="2"/>
  <c r="D198" i="2"/>
  <c r="E198" i="2"/>
  <c r="G197" i="2"/>
  <c r="B198" i="2"/>
  <c r="AX197" i="2"/>
  <c r="BI196" i="2"/>
  <c r="CE197" i="2"/>
  <c r="BT196" i="2"/>
  <c r="CE196" i="2"/>
  <c r="AX196" i="2"/>
  <c r="CY198" i="2"/>
  <c r="CW198" i="2"/>
  <c r="CZ198" i="2"/>
  <c r="BG198" i="2"/>
  <c r="BI197" i="2"/>
  <c r="BE198" i="2"/>
  <c r="BH198" i="2"/>
  <c r="BJ197" i="2"/>
  <c r="BS198" i="2"/>
  <c r="BR198" i="2"/>
  <c r="BT197" i="2"/>
  <c r="BP198" i="2"/>
  <c r="AK198" i="2"/>
  <c r="AL198" i="2"/>
  <c r="AI198" i="2"/>
  <c r="P198" i="2"/>
  <c r="O198" i="2"/>
  <c r="Q197" i="2"/>
  <c r="M198" i="2"/>
  <c r="A200" i="2"/>
  <c r="C199" i="2"/>
  <c r="N199" i="2"/>
  <c r="AJ199" i="2"/>
  <c r="Y199" i="2"/>
  <c r="BF199" i="2"/>
  <c r="CB199" i="2"/>
  <c r="CX199" i="2"/>
  <c r="AU199" i="2"/>
  <c r="BQ199" i="2"/>
  <c r="CM199" i="2"/>
  <c r="AN197" i="2"/>
  <c r="AB197" i="2"/>
  <c r="CQ197" i="2"/>
  <c r="BU196" i="2"/>
  <c r="BP203" i="9"/>
  <c r="BS203" i="9"/>
  <c r="BR203" i="9"/>
  <c r="AT203" i="9"/>
  <c r="AW203" i="9"/>
  <c r="AY202" i="9"/>
  <c r="AV203" i="9"/>
  <c r="AX202" i="9"/>
  <c r="B203" i="9"/>
  <c r="AI203" i="9"/>
  <c r="CX204" i="9"/>
  <c r="CB204" i="9"/>
  <c r="BF204" i="9"/>
  <c r="N204" i="9"/>
  <c r="BQ204" i="9"/>
  <c r="Y204" i="9"/>
  <c r="CM204" i="9"/>
  <c r="AU204" i="9"/>
  <c r="X203" i="9"/>
  <c r="AA203" i="9"/>
  <c r="AC202" i="9"/>
  <c r="Z203" i="9"/>
  <c r="AB202" i="9"/>
  <c r="O203" i="9"/>
  <c r="Q202" i="9"/>
  <c r="M203" i="9"/>
  <c r="P203" i="9"/>
  <c r="R202" i="9"/>
  <c r="CY203" i="9"/>
  <c r="DA202" i="9"/>
  <c r="CW203" i="9"/>
  <c r="CZ203" i="9"/>
  <c r="BT202" i="9"/>
  <c r="BT201" i="9"/>
  <c r="R201" i="9"/>
  <c r="CL203" i="9"/>
  <c r="CO203" i="9"/>
  <c r="CQ202" i="9"/>
  <c r="CN203" i="9"/>
  <c r="CP202" i="9"/>
  <c r="Q201" i="9"/>
  <c r="CC203" i="9"/>
  <c r="CE202" i="9"/>
  <c r="CD203" i="9"/>
  <c r="CF202" i="9"/>
  <c r="CA203" i="9"/>
  <c r="BG203" i="9"/>
  <c r="BE203" i="9"/>
  <c r="BH203" i="9"/>
  <c r="BJ202" i="9"/>
  <c r="CQ201" i="9"/>
  <c r="CY199" i="2"/>
  <c r="CZ199" i="2"/>
  <c r="DB198" i="2"/>
  <c r="CW199" i="2"/>
  <c r="AK199" i="2"/>
  <c r="AL199" i="2"/>
  <c r="AI199" i="2"/>
  <c r="DB197" i="2"/>
  <c r="BR199" i="2"/>
  <c r="BS199" i="2"/>
  <c r="BP199" i="2"/>
  <c r="BH199" i="2"/>
  <c r="BG199" i="2"/>
  <c r="BE199" i="2"/>
  <c r="D199" i="2"/>
  <c r="E199" i="2"/>
  <c r="B199" i="2"/>
  <c r="CN199" i="2"/>
  <c r="CP198" i="2"/>
  <c r="CO199" i="2"/>
  <c r="CL199" i="2"/>
  <c r="AV199" i="2"/>
  <c r="AW199" i="2"/>
  <c r="AY198" i="2"/>
  <c r="AT199" i="2"/>
  <c r="CD199" i="2"/>
  <c r="CC199" i="2"/>
  <c r="CA199" i="2"/>
  <c r="Z199" i="2"/>
  <c r="AA199" i="2"/>
  <c r="AC198" i="2"/>
  <c r="X199" i="2"/>
  <c r="O199" i="2"/>
  <c r="Q198" i="2"/>
  <c r="P199" i="2"/>
  <c r="M199" i="2"/>
  <c r="A201" i="2"/>
  <c r="C200" i="2"/>
  <c r="N200" i="2"/>
  <c r="Y200" i="2"/>
  <c r="AU200" i="2"/>
  <c r="BQ200" i="2"/>
  <c r="BF200" i="2"/>
  <c r="CB200" i="2"/>
  <c r="CM200" i="2"/>
  <c r="AJ200" i="2"/>
  <c r="CX200" i="2"/>
  <c r="AM198" i="2"/>
  <c r="BJ198" i="2"/>
  <c r="BU197" i="2"/>
  <c r="DA197" i="2"/>
  <c r="R197" i="2"/>
  <c r="F197" i="2"/>
  <c r="AM197" i="2"/>
  <c r="G198" i="2"/>
  <c r="CF197" i="2"/>
  <c r="AY197" i="2"/>
  <c r="CA204" i="9"/>
  <c r="CC204" i="9"/>
  <c r="CE203" i="9"/>
  <c r="CD204" i="9"/>
  <c r="AW204" i="9"/>
  <c r="AV204" i="9"/>
  <c r="AX203" i="9"/>
  <c r="AT204" i="9"/>
  <c r="BS204" i="9"/>
  <c r="BR204" i="9"/>
  <c r="BP204" i="9"/>
  <c r="BE204" i="9"/>
  <c r="BG204" i="9"/>
  <c r="BH204" i="9"/>
  <c r="BJ203" i="9"/>
  <c r="BU202" i="9"/>
  <c r="BT203" i="9"/>
  <c r="CM205" i="9"/>
  <c r="BQ205" i="9"/>
  <c r="AU205" i="9"/>
  <c r="Y205" i="9"/>
  <c r="CB205" i="9"/>
  <c r="CX205" i="9"/>
  <c r="N205" i="9"/>
  <c r="BF205" i="9"/>
  <c r="AA204" i="9"/>
  <c r="Z204" i="9"/>
  <c r="AB203" i="9"/>
  <c r="X204" i="9"/>
  <c r="AI204" i="9"/>
  <c r="CF203" i="9"/>
  <c r="DB202" i="9"/>
  <c r="B204" i="9"/>
  <c r="CO204" i="9"/>
  <c r="CN204" i="9"/>
  <c r="CL204" i="9"/>
  <c r="M204" i="9"/>
  <c r="O204" i="9"/>
  <c r="Q203" i="9"/>
  <c r="P204" i="9"/>
  <c r="R203" i="9"/>
  <c r="CW204" i="9"/>
  <c r="CY204" i="9"/>
  <c r="DA203" i="9"/>
  <c r="CZ204" i="9"/>
  <c r="DB203" i="9"/>
  <c r="BI202" i="9"/>
  <c r="AY203" i="9"/>
  <c r="CY200" i="2"/>
  <c r="DA199" i="2"/>
  <c r="CW200" i="2"/>
  <c r="CZ200" i="2"/>
  <c r="CO200" i="2"/>
  <c r="CL200" i="2"/>
  <c r="CN200" i="2"/>
  <c r="BG200" i="2"/>
  <c r="BE200" i="2"/>
  <c r="BH200" i="2"/>
  <c r="BJ199" i="2"/>
  <c r="AW200" i="2"/>
  <c r="AT200" i="2"/>
  <c r="AV200" i="2"/>
  <c r="P200" i="2"/>
  <c r="R199" i="2"/>
  <c r="O200" i="2"/>
  <c r="Q199" i="2"/>
  <c r="M200" i="2"/>
  <c r="A202" i="2"/>
  <c r="C201" i="2"/>
  <c r="AJ201" i="2"/>
  <c r="N201" i="2"/>
  <c r="BF201" i="2"/>
  <c r="CB201" i="2"/>
  <c r="AU201" i="2"/>
  <c r="BQ201" i="2"/>
  <c r="CX201" i="2"/>
  <c r="Y201" i="2"/>
  <c r="CM201" i="2"/>
  <c r="AX199" i="2"/>
  <c r="BI199" i="2"/>
  <c r="CE198" i="2"/>
  <c r="R198" i="2"/>
  <c r="CQ198" i="2"/>
  <c r="AX198" i="2"/>
  <c r="AB198" i="2"/>
  <c r="BI198" i="2"/>
  <c r="BT198" i="2"/>
  <c r="AK200" i="2"/>
  <c r="AM199" i="2"/>
  <c r="AL200" i="2"/>
  <c r="AI200" i="2"/>
  <c r="CC200" i="2"/>
  <c r="CA200" i="2"/>
  <c r="CD200" i="2"/>
  <c r="CF199" i="2"/>
  <c r="BS200" i="2"/>
  <c r="BU199" i="2"/>
  <c r="BP200" i="2"/>
  <c r="BR200" i="2"/>
  <c r="BT199" i="2"/>
  <c r="AA200" i="2"/>
  <c r="Z200" i="2"/>
  <c r="AB199" i="2"/>
  <c r="X200" i="2"/>
  <c r="D200" i="2"/>
  <c r="F199" i="2"/>
  <c r="E200" i="2"/>
  <c r="G199" i="2"/>
  <c r="B200" i="2"/>
  <c r="CP199" i="2"/>
  <c r="AN198" i="2"/>
  <c r="CF198" i="2"/>
  <c r="F198" i="2"/>
  <c r="DA198" i="2"/>
  <c r="BU198" i="2"/>
  <c r="DB199" i="2"/>
  <c r="CM206" i="9"/>
  <c r="BQ206" i="9"/>
  <c r="AU206" i="9"/>
  <c r="Y206" i="9"/>
  <c r="CX206" i="9"/>
  <c r="BF206" i="9"/>
  <c r="N206" i="9"/>
  <c r="CB206" i="9"/>
  <c r="AI205" i="9"/>
  <c r="AV205" i="9"/>
  <c r="AX204" i="9"/>
  <c r="AT205" i="9"/>
  <c r="AW205" i="9"/>
  <c r="AY204" i="9"/>
  <c r="CW205" i="9"/>
  <c r="CZ205" i="9"/>
  <c r="DB204" i="9"/>
  <c r="CY205" i="9"/>
  <c r="Z205" i="9"/>
  <c r="AB204" i="9"/>
  <c r="AA205" i="9"/>
  <c r="AC204" i="9"/>
  <c r="X205" i="9"/>
  <c r="AC203" i="9"/>
  <c r="M205" i="9"/>
  <c r="P205" i="9"/>
  <c r="O205" i="9"/>
  <c r="Q204" i="9"/>
  <c r="B205" i="9"/>
  <c r="CN205" i="9"/>
  <c r="CP204" i="9"/>
  <c r="CL205" i="9"/>
  <c r="CO205" i="9"/>
  <c r="CQ204" i="9"/>
  <c r="BI203" i="9"/>
  <c r="BE205" i="9"/>
  <c r="BH205" i="9"/>
  <c r="BJ204" i="9"/>
  <c r="BG205" i="9"/>
  <c r="BI204" i="9"/>
  <c r="CA205" i="9"/>
  <c r="CD205" i="9"/>
  <c r="CC205" i="9"/>
  <c r="CE204" i="9"/>
  <c r="BR205" i="9"/>
  <c r="BT204" i="9"/>
  <c r="BS205" i="9"/>
  <c r="BU204" i="9"/>
  <c r="BP205" i="9"/>
  <c r="CQ203" i="9"/>
  <c r="CP203" i="9"/>
  <c r="BU203" i="9"/>
  <c r="CN201" i="2"/>
  <c r="CO201" i="2"/>
  <c r="CQ200" i="2"/>
  <c r="CL201" i="2"/>
  <c r="CW201" i="2"/>
  <c r="CY201" i="2"/>
  <c r="CZ201" i="2"/>
  <c r="DB200" i="2"/>
  <c r="AV201" i="2"/>
  <c r="AW201" i="2"/>
  <c r="AT201" i="2"/>
  <c r="BG201" i="2"/>
  <c r="BH201" i="2"/>
  <c r="BE201" i="2"/>
  <c r="AK201" i="2"/>
  <c r="AL201" i="2"/>
  <c r="AI201" i="2"/>
  <c r="A203" i="2"/>
  <c r="C202" i="2"/>
  <c r="N202" i="2"/>
  <c r="Y202" i="2"/>
  <c r="AJ202" i="2"/>
  <c r="AU202" i="2"/>
  <c r="BQ202" i="2"/>
  <c r="CM202" i="2"/>
  <c r="BF202" i="2"/>
  <c r="CB202" i="2"/>
  <c r="CX202" i="2"/>
  <c r="AY200" i="2"/>
  <c r="AY199" i="2"/>
  <c r="AC199" i="2"/>
  <c r="AN199" i="2"/>
  <c r="CQ199" i="2"/>
  <c r="CE199" i="2"/>
  <c r="Z201" i="2"/>
  <c r="AA201" i="2"/>
  <c r="AC200" i="2"/>
  <c r="X201" i="2"/>
  <c r="BR201" i="2"/>
  <c r="BS201" i="2"/>
  <c r="BP201" i="2"/>
  <c r="CC201" i="2"/>
  <c r="CD201" i="2"/>
  <c r="CA201" i="2"/>
  <c r="O201" i="2"/>
  <c r="Q200" i="2"/>
  <c r="P201" i="2"/>
  <c r="M201" i="2"/>
  <c r="D201" i="2"/>
  <c r="E201" i="2"/>
  <c r="B201" i="2"/>
  <c r="BJ200" i="2"/>
  <c r="BI200" i="2"/>
  <c r="BH206" i="9"/>
  <c r="BJ205" i="9"/>
  <c r="BG206" i="9"/>
  <c r="BI205" i="9"/>
  <c r="BE206" i="9"/>
  <c r="X206" i="9"/>
  <c r="Z206" i="9"/>
  <c r="AA206" i="9"/>
  <c r="P206" i="9"/>
  <c r="O206" i="9"/>
  <c r="M206" i="9"/>
  <c r="B206" i="9"/>
  <c r="CL206" i="9"/>
  <c r="CN206" i="9"/>
  <c r="CO206" i="9"/>
  <c r="CD206" i="9"/>
  <c r="CF205" i="9"/>
  <c r="Q205" i="9"/>
  <c r="CC206" i="9"/>
  <c r="CE205" i="9"/>
  <c r="CA206" i="9"/>
  <c r="CX207" i="9"/>
  <c r="CB207" i="9"/>
  <c r="BF207" i="9"/>
  <c r="N207" i="9"/>
  <c r="BQ207" i="9"/>
  <c r="Y207" i="9"/>
  <c r="CM207" i="9"/>
  <c r="AU207" i="9"/>
  <c r="BP206" i="9"/>
  <c r="BR206" i="9"/>
  <c r="BT205" i="9"/>
  <c r="BS206" i="9"/>
  <c r="R205" i="9"/>
  <c r="R204" i="9"/>
  <c r="CF204" i="9"/>
  <c r="AC205" i="9"/>
  <c r="AI206" i="9"/>
  <c r="CZ206" i="9"/>
  <c r="DB205" i="9"/>
  <c r="CY206" i="9"/>
  <c r="DA205" i="9"/>
  <c r="CW206" i="9"/>
  <c r="AT206" i="9"/>
  <c r="AV206" i="9"/>
  <c r="AW206" i="9"/>
  <c r="AY205" i="9"/>
  <c r="CQ205" i="9"/>
  <c r="DA204" i="9"/>
  <c r="BU200" i="2"/>
  <c r="AB200" i="2"/>
  <c r="CC202" i="2"/>
  <c r="CA202" i="2"/>
  <c r="CD202" i="2"/>
  <c r="CF201" i="2"/>
  <c r="CO202" i="2"/>
  <c r="CL202" i="2"/>
  <c r="CN202" i="2"/>
  <c r="AW202" i="2"/>
  <c r="AY201" i="2"/>
  <c r="AV202" i="2"/>
  <c r="AX201" i="2"/>
  <c r="AT202" i="2"/>
  <c r="AA202" i="2"/>
  <c r="Z202" i="2"/>
  <c r="X202" i="2"/>
  <c r="D202" i="2"/>
  <c r="B202" i="2"/>
  <c r="E202" i="2"/>
  <c r="G201" i="2"/>
  <c r="CP201" i="2"/>
  <c r="CE200" i="2"/>
  <c r="DA200" i="2"/>
  <c r="R200" i="2"/>
  <c r="AC201" i="2"/>
  <c r="AM200" i="2"/>
  <c r="BT200" i="2"/>
  <c r="F200" i="2"/>
  <c r="CP200" i="2"/>
  <c r="AX200" i="2"/>
  <c r="CY202" i="2"/>
  <c r="CW202" i="2"/>
  <c r="CZ202" i="2"/>
  <c r="BG202" i="2"/>
  <c r="BE202" i="2"/>
  <c r="BH202" i="2"/>
  <c r="BJ201" i="2"/>
  <c r="BS202" i="2"/>
  <c r="BR202" i="2"/>
  <c r="BP202" i="2"/>
  <c r="AK202" i="2"/>
  <c r="AL202" i="2"/>
  <c r="AI202" i="2"/>
  <c r="P202" i="2"/>
  <c r="O202" i="2"/>
  <c r="M202" i="2"/>
  <c r="A204" i="2"/>
  <c r="C203" i="2"/>
  <c r="N203" i="2"/>
  <c r="AJ203" i="2"/>
  <c r="Y203" i="2"/>
  <c r="BF203" i="2"/>
  <c r="CB203" i="2"/>
  <c r="CX203" i="2"/>
  <c r="AU203" i="2"/>
  <c r="BQ203" i="2"/>
  <c r="CM203" i="2"/>
  <c r="AN201" i="2"/>
  <c r="BI201" i="2"/>
  <c r="CQ201" i="2"/>
  <c r="AN200" i="2"/>
  <c r="CF200" i="2"/>
  <c r="G200" i="2"/>
  <c r="X207" i="9"/>
  <c r="AA207" i="9"/>
  <c r="Z207" i="9"/>
  <c r="BG207" i="9"/>
  <c r="BH207" i="9"/>
  <c r="BE207" i="9"/>
  <c r="CL207" i="9"/>
  <c r="CO207" i="9"/>
  <c r="CN207" i="9"/>
  <c r="CP206" i="9"/>
  <c r="AI207" i="9"/>
  <c r="CX208" i="9"/>
  <c r="CB208" i="9"/>
  <c r="BF208" i="9"/>
  <c r="N208" i="9"/>
  <c r="CM208" i="9"/>
  <c r="AU208" i="9"/>
  <c r="BQ208" i="9"/>
  <c r="Y208" i="9"/>
  <c r="CP205" i="9"/>
  <c r="CQ206" i="9"/>
  <c r="AB206" i="9"/>
  <c r="B207" i="9"/>
  <c r="CY207" i="9"/>
  <c r="DA206" i="9"/>
  <c r="CZ207" i="9"/>
  <c r="CW207" i="9"/>
  <c r="AC206" i="9"/>
  <c r="BI206" i="9"/>
  <c r="O207" i="9"/>
  <c r="P207" i="9"/>
  <c r="R206" i="9"/>
  <c r="M207" i="9"/>
  <c r="AT207" i="9"/>
  <c r="AW207" i="9"/>
  <c r="AV207" i="9"/>
  <c r="AX206" i="9"/>
  <c r="BP207" i="9"/>
  <c r="BS207" i="9"/>
  <c r="BU206" i="9"/>
  <c r="BR207" i="9"/>
  <c r="CC207" i="9"/>
  <c r="CE206" i="9"/>
  <c r="CA207" i="9"/>
  <c r="CD207" i="9"/>
  <c r="AX205" i="9"/>
  <c r="BU205" i="9"/>
  <c r="AB205" i="9"/>
  <c r="BR203" i="2"/>
  <c r="BT202" i="2"/>
  <c r="BS203" i="2"/>
  <c r="BU202" i="2"/>
  <c r="BP203" i="2"/>
  <c r="CY203" i="2"/>
  <c r="CZ203" i="2"/>
  <c r="DB202" i="2"/>
  <c r="CW203" i="2"/>
  <c r="BH203" i="2"/>
  <c r="BJ202" i="2"/>
  <c r="BG203" i="2"/>
  <c r="BE203" i="2"/>
  <c r="AK203" i="2"/>
  <c r="AL203" i="2"/>
  <c r="AN202" i="2"/>
  <c r="AI203" i="2"/>
  <c r="D203" i="2"/>
  <c r="F202" i="2"/>
  <c r="E203" i="2"/>
  <c r="G202" i="2"/>
  <c r="B203" i="2"/>
  <c r="DA202" i="2"/>
  <c r="DA201" i="2"/>
  <c r="BU201" i="2"/>
  <c r="R201" i="2"/>
  <c r="DB201" i="2"/>
  <c r="CN203" i="2"/>
  <c r="CP202" i="2"/>
  <c r="CO203" i="2"/>
  <c r="CL203" i="2"/>
  <c r="AV203" i="2"/>
  <c r="AW203" i="2"/>
  <c r="AT203" i="2"/>
  <c r="CD203" i="2"/>
  <c r="CF202" i="2"/>
  <c r="CC203" i="2"/>
  <c r="CA203" i="2"/>
  <c r="Z203" i="2"/>
  <c r="AA203" i="2"/>
  <c r="AC202" i="2"/>
  <c r="X203" i="2"/>
  <c r="O203" i="2"/>
  <c r="Q202" i="2"/>
  <c r="P203" i="2"/>
  <c r="M203" i="2"/>
  <c r="A205" i="2"/>
  <c r="C204" i="2"/>
  <c r="N204" i="2"/>
  <c r="Y204" i="2"/>
  <c r="AU204" i="2"/>
  <c r="BQ204" i="2"/>
  <c r="AJ204" i="2"/>
  <c r="BF204" i="2"/>
  <c r="CB204" i="2"/>
  <c r="CM204" i="2"/>
  <c r="CX204" i="2"/>
  <c r="AM202" i="2"/>
  <c r="BT201" i="2"/>
  <c r="Q201" i="2"/>
  <c r="AM201" i="2"/>
  <c r="AB201" i="2"/>
  <c r="CE201" i="2"/>
  <c r="F201" i="2"/>
  <c r="M208" i="9"/>
  <c r="O208" i="9"/>
  <c r="P208" i="9"/>
  <c r="CW208" i="9"/>
  <c r="CY208" i="9"/>
  <c r="DA207" i="9"/>
  <c r="CZ208" i="9"/>
  <c r="CM209" i="9"/>
  <c r="BQ209" i="9"/>
  <c r="AU209" i="9"/>
  <c r="Y209" i="9"/>
  <c r="CX209" i="9"/>
  <c r="BF209" i="9"/>
  <c r="N209" i="9"/>
  <c r="CB209" i="9"/>
  <c r="CO208" i="9"/>
  <c r="CQ207" i="9"/>
  <c r="CN208" i="9"/>
  <c r="CP207" i="9"/>
  <c r="CL208" i="9"/>
  <c r="CA208" i="9"/>
  <c r="CC208" i="9"/>
  <c r="CD208" i="9"/>
  <c r="CF207" i="9"/>
  <c r="R207" i="9"/>
  <c r="CF206" i="9"/>
  <c r="BJ206" i="9"/>
  <c r="BS208" i="9"/>
  <c r="BR208" i="9"/>
  <c r="BP208" i="9"/>
  <c r="AA208" i="9"/>
  <c r="Z208" i="9"/>
  <c r="AB207" i="9"/>
  <c r="X208" i="9"/>
  <c r="AW208" i="9"/>
  <c r="AY207" i="9"/>
  <c r="AV208" i="9"/>
  <c r="AX207" i="9"/>
  <c r="AT208" i="9"/>
  <c r="BE208" i="9"/>
  <c r="BG208" i="9"/>
  <c r="BI207" i="9"/>
  <c r="BH208" i="9"/>
  <c r="BJ207" i="9"/>
  <c r="AY206" i="9"/>
  <c r="DB206" i="9"/>
  <c r="B208" i="9"/>
  <c r="AI208" i="9"/>
  <c r="Q206" i="9"/>
  <c r="BT206" i="9"/>
  <c r="CY204" i="2"/>
  <c r="DA203" i="2"/>
  <c r="CW204" i="2"/>
  <c r="CZ204" i="2"/>
  <c r="CC204" i="2"/>
  <c r="CA204" i="2"/>
  <c r="CD204" i="2"/>
  <c r="CF203" i="2"/>
  <c r="AK204" i="2"/>
  <c r="AM203" i="2"/>
  <c r="AL204" i="2"/>
  <c r="AI204" i="2"/>
  <c r="AW204" i="2"/>
  <c r="AT204" i="2"/>
  <c r="AV204" i="2"/>
  <c r="P204" i="2"/>
  <c r="R203" i="2"/>
  <c r="O204" i="2"/>
  <c r="M204" i="2"/>
  <c r="A206" i="2"/>
  <c r="C205" i="2"/>
  <c r="AJ205" i="2"/>
  <c r="BF205" i="2"/>
  <c r="CB205" i="2"/>
  <c r="Y205" i="2"/>
  <c r="AU205" i="2"/>
  <c r="BQ205" i="2"/>
  <c r="CX205" i="2"/>
  <c r="N205" i="2"/>
  <c r="CM205" i="2"/>
  <c r="AX203" i="2"/>
  <c r="AB202" i="2"/>
  <c r="R202" i="2"/>
  <c r="CQ202" i="2"/>
  <c r="AX202" i="2"/>
  <c r="BI202" i="2"/>
  <c r="CO204" i="2"/>
  <c r="CL204" i="2"/>
  <c r="CN204" i="2"/>
  <c r="CP203" i="2"/>
  <c r="BG204" i="2"/>
  <c r="BE204" i="2"/>
  <c r="BH204" i="2"/>
  <c r="BS204" i="2"/>
  <c r="BP204" i="2"/>
  <c r="BR204" i="2"/>
  <c r="BT203" i="2"/>
  <c r="AA204" i="2"/>
  <c r="Z204" i="2"/>
  <c r="AB203" i="2"/>
  <c r="X204" i="2"/>
  <c r="D204" i="2"/>
  <c r="F203" i="2"/>
  <c r="E204" i="2"/>
  <c r="B204" i="2"/>
  <c r="Q203" i="2"/>
  <c r="CE202" i="2"/>
  <c r="AY202" i="2"/>
  <c r="BJ203" i="2"/>
  <c r="DB203" i="2"/>
  <c r="Z209" i="9"/>
  <c r="AB208" i="9"/>
  <c r="X209" i="9"/>
  <c r="AA209" i="9"/>
  <c r="CM210" i="9"/>
  <c r="BQ210" i="9"/>
  <c r="AU210" i="9"/>
  <c r="Y210" i="9"/>
  <c r="CB210" i="9"/>
  <c r="BF210" i="9"/>
  <c r="CX210" i="9"/>
  <c r="N210" i="9"/>
  <c r="B209" i="9"/>
  <c r="CN209" i="9"/>
  <c r="CP208" i="9"/>
  <c r="CO209" i="9"/>
  <c r="CQ208" i="9"/>
  <c r="CL209" i="9"/>
  <c r="CE207" i="9"/>
  <c r="CA209" i="9"/>
  <c r="CD209" i="9"/>
  <c r="CC209" i="9"/>
  <c r="CW209" i="9"/>
  <c r="CZ209" i="9"/>
  <c r="CY209" i="9"/>
  <c r="DA208" i="9"/>
  <c r="BR209" i="9"/>
  <c r="BP209" i="9"/>
  <c r="BS209" i="9"/>
  <c r="BU208" i="9"/>
  <c r="BT207" i="9"/>
  <c r="AC208" i="9"/>
  <c r="AC207" i="9"/>
  <c r="M209" i="9"/>
  <c r="P209" i="9"/>
  <c r="R208" i="9"/>
  <c r="O209" i="9"/>
  <c r="AI209" i="9"/>
  <c r="BE209" i="9"/>
  <c r="BH209" i="9"/>
  <c r="BJ208" i="9"/>
  <c r="BG209" i="9"/>
  <c r="AV209" i="9"/>
  <c r="AX208" i="9"/>
  <c r="AW209" i="9"/>
  <c r="AT209" i="9"/>
  <c r="Q207" i="9"/>
  <c r="DB207" i="9"/>
  <c r="BU207" i="9"/>
  <c r="AA205" i="2"/>
  <c r="AC204" i="2"/>
  <c r="CN205" i="2"/>
  <c r="CP204" i="2"/>
  <c r="CO205" i="2"/>
  <c r="CL205" i="2"/>
  <c r="CW205" i="2"/>
  <c r="CY205" i="2"/>
  <c r="CZ205" i="2"/>
  <c r="AV205" i="2"/>
  <c r="AW205" i="2"/>
  <c r="AT205" i="2"/>
  <c r="CC205" i="2"/>
  <c r="CD205" i="2"/>
  <c r="CF204" i="2"/>
  <c r="CA205" i="2"/>
  <c r="AK205" i="2"/>
  <c r="AM204" i="2"/>
  <c r="AL205" i="2"/>
  <c r="AI205" i="2"/>
  <c r="A207" i="2"/>
  <c r="C206" i="2"/>
  <c r="N206" i="2"/>
  <c r="Y206" i="2"/>
  <c r="AJ206" i="2"/>
  <c r="AU206" i="2"/>
  <c r="BQ206" i="2"/>
  <c r="CM206" i="2"/>
  <c r="BF206" i="2"/>
  <c r="CB206" i="2"/>
  <c r="CX206" i="2"/>
  <c r="AX204" i="2"/>
  <c r="AN204" i="2"/>
  <c r="CE204" i="2"/>
  <c r="AN203" i="2"/>
  <c r="AY203" i="2"/>
  <c r="AC203" i="2"/>
  <c r="BR205" i="2"/>
  <c r="BT204" i="2"/>
  <c r="BU203" i="2"/>
  <c r="BI203" i="2"/>
  <c r="G203" i="2"/>
  <c r="CQ203" i="2"/>
  <c r="CE203" i="2"/>
  <c r="O205" i="2"/>
  <c r="P205" i="2"/>
  <c r="R204" i="2"/>
  <c r="M205" i="2"/>
  <c r="BS205" i="2"/>
  <c r="BP205" i="2"/>
  <c r="Z205" i="2"/>
  <c r="X205" i="2"/>
  <c r="BG205" i="2"/>
  <c r="BI204" i="2"/>
  <c r="BH205" i="2"/>
  <c r="BE205" i="2"/>
  <c r="D205" i="2"/>
  <c r="E205" i="2"/>
  <c r="B205" i="2"/>
  <c r="DA204" i="2"/>
  <c r="CZ210" i="9"/>
  <c r="DB209" i="9"/>
  <c r="CY210" i="9"/>
  <c r="CW210" i="9"/>
  <c r="CX211" i="9"/>
  <c r="CB211" i="9"/>
  <c r="BF211" i="9"/>
  <c r="N211" i="9"/>
  <c r="CM211" i="9"/>
  <c r="AU211" i="9"/>
  <c r="BQ211" i="9"/>
  <c r="Y211" i="9"/>
  <c r="BP210" i="9"/>
  <c r="BR210" i="9"/>
  <c r="BS210" i="9"/>
  <c r="BU209" i="9"/>
  <c r="P210" i="9"/>
  <c r="R209" i="9"/>
  <c r="O210" i="9"/>
  <c r="M210" i="9"/>
  <c r="CD210" i="9"/>
  <c r="CC210" i="9"/>
  <c r="CE209" i="9"/>
  <c r="CA210" i="9"/>
  <c r="AT210" i="9"/>
  <c r="AV210" i="9"/>
  <c r="AX209" i="9"/>
  <c r="AW210" i="9"/>
  <c r="AY209" i="9"/>
  <c r="Q209" i="9"/>
  <c r="BT209" i="9"/>
  <c r="AY208" i="9"/>
  <c r="Q208" i="9"/>
  <c r="BT208" i="9"/>
  <c r="AI210" i="9"/>
  <c r="X210" i="9"/>
  <c r="Z210" i="9"/>
  <c r="AA210" i="9"/>
  <c r="CE208" i="9"/>
  <c r="BH210" i="9"/>
  <c r="BJ209" i="9"/>
  <c r="BG210" i="9"/>
  <c r="BE210" i="9"/>
  <c r="B210" i="9"/>
  <c r="CL210" i="9"/>
  <c r="CN210" i="9"/>
  <c r="CO210" i="9"/>
  <c r="DA209" i="9"/>
  <c r="CF209" i="9"/>
  <c r="CF208" i="9"/>
  <c r="BI208" i="9"/>
  <c r="DB208" i="9"/>
  <c r="BH206" i="2"/>
  <c r="BJ205" i="2"/>
  <c r="F204" i="2"/>
  <c r="CY206" i="2"/>
  <c r="CW206" i="2"/>
  <c r="CZ206" i="2"/>
  <c r="BG206" i="2"/>
  <c r="BI205" i="2"/>
  <c r="BE206" i="2"/>
  <c r="BS206" i="2"/>
  <c r="BR206" i="2"/>
  <c r="BT205" i="2"/>
  <c r="BP206" i="2"/>
  <c r="AK206" i="2"/>
  <c r="AL206" i="2"/>
  <c r="AI206" i="2"/>
  <c r="P206" i="2"/>
  <c r="O206" i="2"/>
  <c r="M206" i="2"/>
  <c r="A208" i="2"/>
  <c r="C207" i="2"/>
  <c r="N207" i="2"/>
  <c r="AJ207" i="2"/>
  <c r="Y207" i="2"/>
  <c r="BF207" i="2"/>
  <c r="CB207" i="2"/>
  <c r="CX207" i="2"/>
  <c r="AU207" i="2"/>
  <c r="BQ207" i="2"/>
  <c r="CM207" i="2"/>
  <c r="AN205" i="2"/>
  <c r="DB204" i="2"/>
  <c r="R205" i="2"/>
  <c r="CQ204" i="2"/>
  <c r="BU204" i="2"/>
  <c r="AB204" i="2"/>
  <c r="AY204" i="2"/>
  <c r="Q204" i="2"/>
  <c r="CC206" i="2"/>
  <c r="CA206" i="2"/>
  <c r="CD206" i="2"/>
  <c r="CF205" i="2"/>
  <c r="CO206" i="2"/>
  <c r="CL206" i="2"/>
  <c r="CN206" i="2"/>
  <c r="CP205" i="2"/>
  <c r="AW206" i="2"/>
  <c r="AY205" i="2"/>
  <c r="AV206" i="2"/>
  <c r="AX205" i="2"/>
  <c r="AT206" i="2"/>
  <c r="AA206" i="2"/>
  <c r="X206" i="2"/>
  <c r="Z206" i="2"/>
  <c r="D206" i="2"/>
  <c r="E206" i="2"/>
  <c r="B206" i="2"/>
  <c r="AM205" i="2"/>
  <c r="BJ204" i="2"/>
  <c r="G204" i="2"/>
  <c r="X211" i="9"/>
  <c r="AA211" i="9"/>
  <c r="AC210" i="9"/>
  <c r="Z211" i="9"/>
  <c r="CL211" i="9"/>
  <c r="CO211" i="9"/>
  <c r="CQ210" i="9"/>
  <c r="CN211" i="9"/>
  <c r="CP210" i="9"/>
  <c r="CC211" i="9"/>
  <c r="CD211" i="9"/>
  <c r="CF210" i="9"/>
  <c r="CA211" i="9"/>
  <c r="AT211" i="9"/>
  <c r="AW211" i="9"/>
  <c r="AV211" i="9"/>
  <c r="BG211" i="9"/>
  <c r="BI210" i="9"/>
  <c r="BE211" i="9"/>
  <c r="BH211" i="9"/>
  <c r="AC209" i="9"/>
  <c r="BI209" i="9"/>
  <c r="B211" i="9"/>
  <c r="AI211" i="9"/>
  <c r="CX212" i="9"/>
  <c r="CB212" i="9"/>
  <c r="BF212" i="9"/>
  <c r="N212" i="9"/>
  <c r="BQ212" i="9"/>
  <c r="Y212" i="9"/>
  <c r="AU212" i="9"/>
  <c r="CM212" i="9"/>
  <c r="CQ209" i="9"/>
  <c r="AB210" i="9"/>
  <c r="AB209" i="9"/>
  <c r="AY210" i="9"/>
  <c r="CE210" i="9"/>
  <c r="BP211" i="9"/>
  <c r="BS211" i="9"/>
  <c r="BU210" i="9"/>
  <c r="BR211" i="9"/>
  <c r="BT210" i="9"/>
  <c r="O211" i="9"/>
  <c r="Q210" i="9"/>
  <c r="M211" i="9"/>
  <c r="P211" i="9"/>
  <c r="R210" i="9"/>
  <c r="CY211" i="9"/>
  <c r="DA210" i="9"/>
  <c r="CW211" i="9"/>
  <c r="CZ211" i="9"/>
  <c r="DB210" i="9"/>
  <c r="BJ210" i="9"/>
  <c r="CP209" i="9"/>
  <c r="E207" i="2"/>
  <c r="G206" i="2"/>
  <c r="AC205" i="2"/>
  <c r="G205" i="2"/>
  <c r="CQ205" i="2"/>
  <c r="BR207" i="2"/>
  <c r="BS207" i="2"/>
  <c r="BU206" i="2"/>
  <c r="BP207" i="2"/>
  <c r="CY207" i="2"/>
  <c r="CZ207" i="2"/>
  <c r="CW207" i="2"/>
  <c r="BH207" i="2"/>
  <c r="BG207" i="2"/>
  <c r="BE207" i="2"/>
  <c r="AK207" i="2"/>
  <c r="AL207" i="2"/>
  <c r="AN206" i="2"/>
  <c r="AI207" i="2"/>
  <c r="D207" i="2"/>
  <c r="B207" i="2"/>
  <c r="DB206" i="2"/>
  <c r="DA206" i="2"/>
  <c r="BU205" i="2"/>
  <c r="DA205" i="2"/>
  <c r="DB205" i="2"/>
  <c r="CE205" i="2"/>
  <c r="CN207" i="2"/>
  <c r="CP206" i="2"/>
  <c r="CO207" i="2"/>
  <c r="CL207" i="2"/>
  <c r="AV207" i="2"/>
  <c r="AW207" i="2"/>
  <c r="AY206" i="2"/>
  <c r="AT207" i="2"/>
  <c r="CD207" i="2"/>
  <c r="CC207" i="2"/>
  <c r="CA207" i="2"/>
  <c r="Z207" i="2"/>
  <c r="AA207" i="2"/>
  <c r="AC206" i="2"/>
  <c r="X207" i="2"/>
  <c r="O207" i="2"/>
  <c r="P207" i="2"/>
  <c r="M207" i="2"/>
  <c r="A209" i="2"/>
  <c r="C208" i="2"/>
  <c r="N208" i="2"/>
  <c r="Y208" i="2"/>
  <c r="AU208" i="2"/>
  <c r="BQ208" i="2"/>
  <c r="BF208" i="2"/>
  <c r="CB208" i="2"/>
  <c r="CM208" i="2"/>
  <c r="AJ208" i="2"/>
  <c r="CX208" i="2"/>
  <c r="Q206" i="2"/>
  <c r="AM206" i="2"/>
  <c r="BJ206" i="2"/>
  <c r="BI206" i="2"/>
  <c r="Q205" i="2"/>
  <c r="AB205" i="2"/>
  <c r="F205" i="2"/>
  <c r="AI212" i="9"/>
  <c r="AW212" i="9"/>
  <c r="AV212" i="9"/>
  <c r="AT212" i="9"/>
  <c r="M212" i="9"/>
  <c r="O212" i="9"/>
  <c r="P212" i="9"/>
  <c r="R211" i="9"/>
  <c r="CW212" i="9"/>
  <c r="CY212" i="9"/>
  <c r="CZ212" i="9"/>
  <c r="AX211" i="9"/>
  <c r="AA212" i="9"/>
  <c r="AC211" i="9"/>
  <c r="Z212" i="9"/>
  <c r="AB211" i="9"/>
  <c r="X212" i="9"/>
  <c r="CO212" i="9"/>
  <c r="CQ211" i="9"/>
  <c r="CN212" i="9"/>
  <c r="CP211" i="9"/>
  <c r="CL212" i="9"/>
  <c r="CM213" i="9"/>
  <c r="BQ213" i="9"/>
  <c r="AU213" i="9"/>
  <c r="Y213" i="9"/>
  <c r="CB213" i="9"/>
  <c r="BF213" i="9"/>
  <c r="N213" i="9"/>
  <c r="CX213" i="9"/>
  <c r="CA212" i="9"/>
  <c r="CC212" i="9"/>
  <c r="CE211" i="9"/>
  <c r="CD212" i="9"/>
  <c r="CF211" i="9"/>
  <c r="DA211" i="9"/>
  <c r="B212" i="9"/>
  <c r="BS212" i="9"/>
  <c r="BR212" i="9"/>
  <c r="BP212" i="9"/>
  <c r="BE212" i="9"/>
  <c r="BG212" i="9"/>
  <c r="BI211" i="9"/>
  <c r="BH212" i="9"/>
  <c r="Q211" i="9"/>
  <c r="AX210" i="9"/>
  <c r="AY211" i="9"/>
  <c r="CY208" i="2"/>
  <c r="CW208" i="2"/>
  <c r="CZ208" i="2"/>
  <c r="CO208" i="2"/>
  <c r="CL208" i="2"/>
  <c r="CN208" i="2"/>
  <c r="BG208" i="2"/>
  <c r="BE208" i="2"/>
  <c r="BH208" i="2"/>
  <c r="BJ207" i="2"/>
  <c r="AW208" i="2"/>
  <c r="AT208" i="2"/>
  <c r="AV208" i="2"/>
  <c r="P208" i="2"/>
  <c r="R207" i="2"/>
  <c r="O208" i="2"/>
  <c r="Q207" i="2"/>
  <c r="M208" i="2"/>
  <c r="A210" i="2"/>
  <c r="C209" i="2"/>
  <c r="AJ209" i="2"/>
  <c r="N209" i="2"/>
  <c r="BF209" i="2"/>
  <c r="CB209" i="2"/>
  <c r="AU209" i="2"/>
  <c r="BQ209" i="2"/>
  <c r="CX209" i="2"/>
  <c r="Y209" i="2"/>
  <c r="CM209" i="2"/>
  <c r="AX207" i="2"/>
  <c r="CQ207" i="2"/>
  <c r="CE206" i="2"/>
  <c r="BR208" i="2"/>
  <c r="BT207" i="2"/>
  <c r="BT206" i="2"/>
  <c r="AK208" i="2"/>
  <c r="AM207" i="2"/>
  <c r="AL208" i="2"/>
  <c r="AI208" i="2"/>
  <c r="CC208" i="2"/>
  <c r="CA208" i="2"/>
  <c r="CD208" i="2"/>
  <c r="CF207" i="2"/>
  <c r="BS208" i="2"/>
  <c r="BU207" i="2"/>
  <c r="BP208" i="2"/>
  <c r="AA208" i="2"/>
  <c r="Z208" i="2"/>
  <c r="X208" i="2"/>
  <c r="D208" i="2"/>
  <c r="F207" i="2"/>
  <c r="E208" i="2"/>
  <c r="B208" i="2"/>
  <c r="AY207" i="2"/>
  <c r="CP207" i="2"/>
  <c r="CF206" i="2"/>
  <c r="F206" i="2"/>
  <c r="R206" i="2"/>
  <c r="G207" i="2"/>
  <c r="BI207" i="2"/>
  <c r="CQ206" i="2"/>
  <c r="AX206" i="2"/>
  <c r="AB206" i="2"/>
  <c r="CW213" i="9"/>
  <c r="CZ213" i="9"/>
  <c r="CY213" i="9"/>
  <c r="AI213" i="9"/>
  <c r="AV213" i="9"/>
  <c r="AT213" i="9"/>
  <c r="AW213" i="9"/>
  <c r="AY212" i="9"/>
  <c r="BE213" i="9"/>
  <c r="BH213" i="9"/>
  <c r="BJ212" i="9"/>
  <c r="BG213" i="9"/>
  <c r="Z213" i="9"/>
  <c r="AB212" i="9"/>
  <c r="AA213" i="9"/>
  <c r="AC212" i="9"/>
  <c r="X213" i="9"/>
  <c r="DA212" i="9"/>
  <c r="CM214" i="9"/>
  <c r="BQ214" i="9"/>
  <c r="AU214" i="9"/>
  <c r="Y214" i="9"/>
  <c r="CX214" i="9"/>
  <c r="BF214" i="9"/>
  <c r="N214" i="9"/>
  <c r="CB214" i="9"/>
  <c r="B213" i="9"/>
  <c r="CN213" i="9"/>
  <c r="CP212" i="9"/>
  <c r="CL213" i="9"/>
  <c r="CO213" i="9"/>
  <c r="CQ212" i="9"/>
  <c r="BJ211" i="9"/>
  <c r="AX212" i="9"/>
  <c r="M213" i="9"/>
  <c r="P213" i="9"/>
  <c r="R212" i="9"/>
  <c r="O213" i="9"/>
  <c r="CA213" i="9"/>
  <c r="CD213" i="9"/>
  <c r="CF212" i="9"/>
  <c r="CC213" i="9"/>
  <c r="BR213" i="9"/>
  <c r="BT212" i="9"/>
  <c r="BS213" i="9"/>
  <c r="BU212" i="9"/>
  <c r="BP213" i="9"/>
  <c r="BT211" i="9"/>
  <c r="BU211" i="9"/>
  <c r="DB211" i="9"/>
  <c r="AA209" i="2"/>
  <c r="AC208" i="2"/>
  <c r="CE207" i="2"/>
  <c r="Z209" i="2"/>
  <c r="X209" i="2"/>
  <c r="BR209" i="2"/>
  <c r="BS209" i="2"/>
  <c r="BP209" i="2"/>
  <c r="CC209" i="2"/>
  <c r="CD209" i="2"/>
  <c r="CA209" i="2"/>
  <c r="O209" i="2"/>
  <c r="P209" i="2"/>
  <c r="M209" i="2"/>
  <c r="D209" i="2"/>
  <c r="E209" i="2"/>
  <c r="B209" i="2"/>
  <c r="DA207" i="2"/>
  <c r="AC207" i="2"/>
  <c r="AB208" i="2"/>
  <c r="BT208" i="2"/>
  <c r="BU208" i="2"/>
  <c r="DB207" i="2"/>
  <c r="AN207" i="2"/>
  <c r="AB207" i="2"/>
  <c r="CN209" i="2"/>
  <c r="CO209" i="2"/>
  <c r="CL209" i="2"/>
  <c r="CW209" i="2"/>
  <c r="CY209" i="2"/>
  <c r="CZ209" i="2"/>
  <c r="AV209" i="2"/>
  <c r="AX208" i="2"/>
  <c r="AW209" i="2"/>
  <c r="AT209" i="2"/>
  <c r="BG209" i="2"/>
  <c r="BH209" i="2"/>
  <c r="BJ208" i="2"/>
  <c r="BE209" i="2"/>
  <c r="AK209" i="2"/>
  <c r="AL209" i="2"/>
  <c r="AI209" i="2"/>
  <c r="A211" i="2"/>
  <c r="C210" i="2"/>
  <c r="N210" i="2"/>
  <c r="Y210" i="2"/>
  <c r="AJ210" i="2"/>
  <c r="AU210" i="2"/>
  <c r="BQ210" i="2"/>
  <c r="CM210" i="2"/>
  <c r="BF210" i="2"/>
  <c r="CB210" i="2"/>
  <c r="CX210" i="2"/>
  <c r="Q208" i="2"/>
  <c r="CP208" i="2"/>
  <c r="CD214" i="9"/>
  <c r="CF213" i="9"/>
  <c r="CC214" i="9"/>
  <c r="CE213" i="9"/>
  <c r="CA214" i="9"/>
  <c r="CZ214" i="9"/>
  <c r="DB213" i="9"/>
  <c r="CY214" i="9"/>
  <c r="CW214" i="9"/>
  <c r="BH214" i="9"/>
  <c r="BG214" i="9"/>
  <c r="BE214" i="9"/>
  <c r="X214" i="9"/>
  <c r="Z214" i="9"/>
  <c r="AA214" i="9"/>
  <c r="AC213" i="9"/>
  <c r="BI213" i="9"/>
  <c r="BI212" i="9"/>
  <c r="DB212" i="9"/>
  <c r="AT214" i="9"/>
  <c r="AV214" i="9"/>
  <c r="AW214" i="9"/>
  <c r="P214" i="9"/>
  <c r="R213" i="9"/>
  <c r="O214" i="9"/>
  <c r="M214" i="9"/>
  <c r="B214" i="9"/>
  <c r="CL214" i="9"/>
  <c r="CN214" i="9"/>
  <c r="CP213" i="9"/>
  <c r="CO214" i="9"/>
  <c r="CQ213" i="9"/>
  <c r="Q212" i="9"/>
  <c r="AI214" i="9"/>
  <c r="CX215" i="9"/>
  <c r="CB215" i="9"/>
  <c r="BF215" i="9"/>
  <c r="N215" i="9"/>
  <c r="BQ215" i="9"/>
  <c r="Y215" i="9"/>
  <c r="AU215" i="9"/>
  <c r="CM215" i="9"/>
  <c r="BP214" i="9"/>
  <c r="BR214" i="9"/>
  <c r="BT213" i="9"/>
  <c r="BS214" i="9"/>
  <c r="BU213" i="9"/>
  <c r="CE212" i="9"/>
  <c r="BJ213" i="9"/>
  <c r="AY213" i="9"/>
  <c r="CY210" i="2"/>
  <c r="CW210" i="2"/>
  <c r="CZ210" i="2"/>
  <c r="BG210" i="2"/>
  <c r="BE210" i="2"/>
  <c r="BH210" i="2"/>
  <c r="BS210" i="2"/>
  <c r="BR210" i="2"/>
  <c r="BP210" i="2"/>
  <c r="AK210" i="2"/>
  <c r="AL210" i="2"/>
  <c r="AI210" i="2"/>
  <c r="P210" i="2"/>
  <c r="R209" i="2"/>
  <c r="M210" i="2"/>
  <c r="O210" i="2"/>
  <c r="A212" i="2"/>
  <c r="C211" i="2"/>
  <c r="N211" i="2"/>
  <c r="AJ211" i="2"/>
  <c r="Y211" i="2"/>
  <c r="BF211" i="2"/>
  <c r="CB211" i="2"/>
  <c r="CX211" i="2"/>
  <c r="AU211" i="2"/>
  <c r="BQ211" i="2"/>
  <c r="CM211" i="2"/>
  <c r="AN209" i="2"/>
  <c r="BI209" i="2"/>
  <c r="DB209" i="2"/>
  <c r="DB208" i="2"/>
  <c r="BU209" i="2"/>
  <c r="CE208" i="2"/>
  <c r="CQ208" i="2"/>
  <c r="AY208" i="2"/>
  <c r="CC210" i="2"/>
  <c r="CA210" i="2"/>
  <c r="CD210" i="2"/>
  <c r="CF209" i="2"/>
  <c r="CO210" i="2"/>
  <c r="CL210" i="2"/>
  <c r="CN210" i="2"/>
  <c r="CP209" i="2"/>
  <c r="AW210" i="2"/>
  <c r="AV210" i="2"/>
  <c r="AX209" i="2"/>
  <c r="AT210" i="2"/>
  <c r="AA210" i="2"/>
  <c r="AC209" i="2"/>
  <c r="Z210" i="2"/>
  <c r="X210" i="2"/>
  <c r="D210" i="2"/>
  <c r="E210" i="2"/>
  <c r="G209" i="2"/>
  <c r="B210" i="2"/>
  <c r="BJ209" i="2"/>
  <c r="DA209" i="2"/>
  <c r="AM208" i="2"/>
  <c r="F208" i="2"/>
  <c r="DA208" i="2"/>
  <c r="BI208" i="2"/>
  <c r="R208" i="2"/>
  <c r="Q209" i="2"/>
  <c r="AN208" i="2"/>
  <c r="CF208" i="2"/>
  <c r="G208" i="2"/>
  <c r="CL215" i="9"/>
  <c r="CO215" i="9"/>
  <c r="CQ214" i="9"/>
  <c r="CN215" i="9"/>
  <c r="BP215" i="9"/>
  <c r="BS215" i="9"/>
  <c r="BU214" i="9"/>
  <c r="BR215" i="9"/>
  <c r="BT214" i="9"/>
  <c r="X215" i="9"/>
  <c r="AA215" i="9"/>
  <c r="Z215" i="9"/>
  <c r="AB214" i="9"/>
  <c r="BG215" i="9"/>
  <c r="BH215" i="9"/>
  <c r="BJ214" i="9"/>
  <c r="BE215" i="9"/>
  <c r="AB213" i="9"/>
  <c r="CC215" i="9"/>
  <c r="CA215" i="9"/>
  <c r="CD215" i="9"/>
  <c r="CF214" i="9"/>
  <c r="AT215" i="9"/>
  <c r="AW215" i="9"/>
  <c r="AY214" i="9"/>
  <c r="AV215" i="9"/>
  <c r="AI215" i="9"/>
  <c r="BF216" i="9"/>
  <c r="N216" i="9"/>
  <c r="CB216" i="9"/>
  <c r="AU216" i="9"/>
  <c r="CX216" i="9"/>
  <c r="Y216" i="9"/>
  <c r="BQ216" i="9"/>
  <c r="CM216" i="9"/>
  <c r="CP214" i="9"/>
  <c r="AX213" i="9"/>
  <c r="B215" i="9"/>
  <c r="O215" i="9"/>
  <c r="Q214" i="9"/>
  <c r="P215" i="9"/>
  <c r="R214" i="9"/>
  <c r="M215" i="9"/>
  <c r="CY215" i="9"/>
  <c r="CZ215" i="9"/>
  <c r="DB214" i="9"/>
  <c r="CW215" i="9"/>
  <c r="DA213" i="9"/>
  <c r="Q213" i="9"/>
  <c r="CE214" i="9"/>
  <c r="CN211" i="2"/>
  <c r="CP210" i="2"/>
  <c r="CO211" i="2"/>
  <c r="CQ210" i="2"/>
  <c r="CL211" i="2"/>
  <c r="AV211" i="2"/>
  <c r="AW211" i="2"/>
  <c r="AY210" i="2"/>
  <c r="AT211" i="2"/>
  <c r="CD211" i="2"/>
  <c r="CC211" i="2"/>
  <c r="CA211" i="2"/>
  <c r="Z211" i="2"/>
  <c r="AA211" i="2"/>
  <c r="X211" i="2"/>
  <c r="O211" i="2"/>
  <c r="P211" i="2"/>
  <c r="M211" i="2"/>
  <c r="A213" i="2"/>
  <c r="C212" i="2"/>
  <c r="N212" i="2"/>
  <c r="Y212" i="2"/>
  <c r="AU212" i="2"/>
  <c r="BQ212" i="2"/>
  <c r="AJ212" i="2"/>
  <c r="BF212" i="2"/>
  <c r="CB212" i="2"/>
  <c r="CM212" i="2"/>
  <c r="CX212" i="2"/>
  <c r="BT209" i="2"/>
  <c r="AM209" i="2"/>
  <c r="AC210" i="2"/>
  <c r="AX210" i="2"/>
  <c r="AB209" i="2"/>
  <c r="CE209" i="2"/>
  <c r="F209" i="2"/>
  <c r="CQ209" i="2"/>
  <c r="AY209" i="2"/>
  <c r="BR211" i="2"/>
  <c r="BT210" i="2"/>
  <c r="BS211" i="2"/>
  <c r="BP211" i="2"/>
  <c r="CY211" i="2"/>
  <c r="CZ211" i="2"/>
  <c r="DB210" i="2"/>
  <c r="CW211" i="2"/>
  <c r="BH211" i="2"/>
  <c r="BG211" i="2"/>
  <c r="BE211" i="2"/>
  <c r="AK211" i="2"/>
  <c r="AL211" i="2"/>
  <c r="AI211" i="2"/>
  <c r="D211" i="2"/>
  <c r="F210" i="2"/>
  <c r="E211" i="2"/>
  <c r="B211" i="2"/>
  <c r="Q210" i="2"/>
  <c r="AN210" i="2"/>
  <c r="AA216" i="9"/>
  <c r="AC215" i="9"/>
  <c r="Z216" i="9"/>
  <c r="X216" i="9"/>
  <c r="CC216" i="9"/>
  <c r="CE215" i="9"/>
  <c r="CD216" i="9"/>
  <c r="CF215" i="9"/>
  <c r="CA216" i="9"/>
  <c r="CX217" i="9"/>
  <c r="CB217" i="9"/>
  <c r="BF217" i="9"/>
  <c r="N217" i="9"/>
  <c r="AU217" i="9"/>
  <c r="BQ217" i="9"/>
  <c r="CM217" i="9"/>
  <c r="Y217" i="9"/>
  <c r="BS216" i="9"/>
  <c r="BR216" i="9"/>
  <c r="BT215" i="9"/>
  <c r="BP216" i="9"/>
  <c r="AW216" i="9"/>
  <c r="AY215" i="9"/>
  <c r="AV216" i="9"/>
  <c r="AT216" i="9"/>
  <c r="BE216" i="9"/>
  <c r="BG216" i="9"/>
  <c r="BI215" i="9"/>
  <c r="BH216" i="9"/>
  <c r="AX214" i="9"/>
  <c r="DA214" i="9"/>
  <c r="AB215" i="9"/>
  <c r="CL216" i="9"/>
  <c r="CO216" i="9"/>
  <c r="CQ215" i="9"/>
  <c r="CN216" i="9"/>
  <c r="CP215" i="9"/>
  <c r="B216" i="9"/>
  <c r="AI216" i="9"/>
  <c r="AC214" i="9"/>
  <c r="CY216" i="9"/>
  <c r="CZ216" i="9"/>
  <c r="DB215" i="9"/>
  <c r="CW216" i="9"/>
  <c r="M216" i="9"/>
  <c r="O216" i="9"/>
  <c r="Q215" i="9"/>
  <c r="P216" i="9"/>
  <c r="R215" i="9"/>
  <c r="BI214" i="9"/>
  <c r="G210" i="2"/>
  <c r="BI210" i="2"/>
  <c r="CY212" i="2"/>
  <c r="CW212" i="2"/>
  <c r="CZ212" i="2"/>
  <c r="CC212" i="2"/>
  <c r="CA212" i="2"/>
  <c r="CD212" i="2"/>
  <c r="CF211" i="2"/>
  <c r="AK212" i="2"/>
  <c r="AL212" i="2"/>
  <c r="AI212" i="2"/>
  <c r="AW212" i="2"/>
  <c r="AY211" i="2"/>
  <c r="AT212" i="2"/>
  <c r="AV212" i="2"/>
  <c r="AX211" i="2"/>
  <c r="P212" i="2"/>
  <c r="O212" i="2"/>
  <c r="Q211" i="2"/>
  <c r="M212" i="2"/>
  <c r="A214" i="2"/>
  <c r="C213" i="2"/>
  <c r="AJ213" i="2"/>
  <c r="BF213" i="2"/>
  <c r="CB213" i="2"/>
  <c r="N213" i="2"/>
  <c r="Y213" i="2"/>
  <c r="AU213" i="2"/>
  <c r="BQ213" i="2"/>
  <c r="CX213" i="2"/>
  <c r="CM213" i="2"/>
  <c r="R211" i="2"/>
  <c r="CE211" i="2"/>
  <c r="CE210" i="2"/>
  <c r="DA210" i="2"/>
  <c r="BU210" i="2"/>
  <c r="R210" i="2"/>
  <c r="AN211" i="2"/>
  <c r="BJ210" i="2"/>
  <c r="AM210" i="2"/>
  <c r="CO212" i="2"/>
  <c r="CQ211" i="2"/>
  <c r="CL212" i="2"/>
  <c r="CN212" i="2"/>
  <c r="CP211" i="2"/>
  <c r="BG212" i="2"/>
  <c r="BE212" i="2"/>
  <c r="BH212" i="2"/>
  <c r="BS212" i="2"/>
  <c r="BP212" i="2"/>
  <c r="BR212" i="2"/>
  <c r="BT211" i="2"/>
  <c r="AA212" i="2"/>
  <c r="Z212" i="2"/>
  <c r="X212" i="2"/>
  <c r="D212" i="2"/>
  <c r="F211" i="2"/>
  <c r="E212" i="2"/>
  <c r="B212" i="2"/>
  <c r="CF210" i="2"/>
  <c r="AB210" i="2"/>
  <c r="BS217" i="9"/>
  <c r="BU216" i="9"/>
  <c r="BR217" i="9"/>
  <c r="BP217" i="9"/>
  <c r="AI217" i="9"/>
  <c r="CO217" i="9"/>
  <c r="CQ216" i="9"/>
  <c r="CN217" i="9"/>
  <c r="CL217" i="9"/>
  <c r="P217" i="9"/>
  <c r="R216" i="9"/>
  <c r="M217" i="9"/>
  <c r="O217" i="9"/>
  <c r="CZ217" i="9"/>
  <c r="DB216" i="9"/>
  <c r="CW217" i="9"/>
  <c r="CY217" i="9"/>
  <c r="DA216" i="9"/>
  <c r="BJ215" i="9"/>
  <c r="BU215" i="9"/>
  <c r="B217" i="9"/>
  <c r="AU218" i="9"/>
  <c r="BQ218" i="9"/>
  <c r="BF218" i="9"/>
  <c r="Y218" i="9"/>
  <c r="N218" i="9"/>
  <c r="CM218" i="9"/>
  <c r="CB218" i="9"/>
  <c r="CX218" i="9"/>
  <c r="CD217" i="9"/>
  <c r="CF216" i="9"/>
  <c r="CC217" i="9"/>
  <c r="CE216" i="9"/>
  <c r="CA217" i="9"/>
  <c r="DA215" i="9"/>
  <c r="AA217" i="9"/>
  <c r="AC216" i="9"/>
  <c r="X217" i="9"/>
  <c r="Z217" i="9"/>
  <c r="AB216" i="9"/>
  <c r="AW217" i="9"/>
  <c r="AY216" i="9"/>
  <c r="AT217" i="9"/>
  <c r="AV217" i="9"/>
  <c r="AX216" i="9"/>
  <c r="BG217" i="9"/>
  <c r="BE217" i="9"/>
  <c r="BH217" i="9"/>
  <c r="CP216" i="9"/>
  <c r="AX215" i="9"/>
  <c r="BJ211" i="2"/>
  <c r="CW213" i="2"/>
  <c r="CY213" i="2"/>
  <c r="DA212" i="2"/>
  <c r="CZ213" i="2"/>
  <c r="AV213" i="2"/>
  <c r="AW213" i="2"/>
  <c r="AT213" i="2"/>
  <c r="O213" i="2"/>
  <c r="P213" i="2"/>
  <c r="R212" i="2"/>
  <c r="M213" i="2"/>
  <c r="BG213" i="2"/>
  <c r="BH213" i="2"/>
  <c r="BE213" i="2"/>
  <c r="D213" i="2"/>
  <c r="E213" i="2"/>
  <c r="G212" i="2"/>
  <c r="B213" i="2"/>
  <c r="DA211" i="2"/>
  <c r="AM211" i="2"/>
  <c r="AC211" i="2"/>
  <c r="DB211" i="2"/>
  <c r="AB211" i="2"/>
  <c r="CN213" i="2"/>
  <c r="CO213" i="2"/>
  <c r="CQ212" i="2"/>
  <c r="CL213" i="2"/>
  <c r="BR213" i="2"/>
  <c r="BS213" i="2"/>
  <c r="BP213" i="2"/>
  <c r="Z213" i="2"/>
  <c r="AA213" i="2"/>
  <c r="X213" i="2"/>
  <c r="CC213" i="2"/>
  <c r="CD213" i="2"/>
  <c r="CA213" i="2"/>
  <c r="AK213" i="2"/>
  <c r="AL213" i="2"/>
  <c r="AI213" i="2"/>
  <c r="A215" i="2"/>
  <c r="C214" i="2"/>
  <c r="N214" i="2"/>
  <c r="Y214" i="2"/>
  <c r="AJ214" i="2"/>
  <c r="AU214" i="2"/>
  <c r="BQ214" i="2"/>
  <c r="CM214" i="2"/>
  <c r="BF214" i="2"/>
  <c r="CB214" i="2"/>
  <c r="CX214" i="2"/>
  <c r="Q212" i="2"/>
  <c r="AX212" i="2"/>
  <c r="AY212" i="2"/>
  <c r="AN212" i="2"/>
  <c r="CF212" i="2"/>
  <c r="CE212" i="2"/>
  <c r="BU211" i="2"/>
  <c r="BI211" i="2"/>
  <c r="G211" i="2"/>
  <c r="CW218" i="9"/>
  <c r="CZ218" i="9"/>
  <c r="DB217" i="9"/>
  <c r="CY218" i="9"/>
  <c r="DA217" i="9"/>
  <c r="M218" i="9"/>
  <c r="P218" i="9"/>
  <c r="R217" i="9"/>
  <c r="O218" i="9"/>
  <c r="Q217" i="9"/>
  <c r="B218" i="9"/>
  <c r="BR218" i="9"/>
  <c r="BT217" i="9"/>
  <c r="BS218" i="9"/>
  <c r="BU217" i="9"/>
  <c r="BP218" i="9"/>
  <c r="AI218" i="9"/>
  <c r="CN218" i="9"/>
  <c r="CP217" i="9"/>
  <c r="CO218" i="9"/>
  <c r="CQ217" i="9"/>
  <c r="CL218" i="9"/>
  <c r="BE218" i="9"/>
  <c r="BG218" i="9"/>
  <c r="BH218" i="9"/>
  <c r="BJ217" i="9"/>
  <c r="CM219" i="9"/>
  <c r="BQ219" i="9"/>
  <c r="AU219" i="9"/>
  <c r="Y219" i="9"/>
  <c r="BF219" i="9"/>
  <c r="CX219" i="9"/>
  <c r="CB219" i="9"/>
  <c r="N219" i="9"/>
  <c r="BI216" i="9"/>
  <c r="BT216" i="9"/>
  <c r="BJ216" i="9"/>
  <c r="CA218" i="9"/>
  <c r="CD218" i="9"/>
  <c r="CF217" i="9"/>
  <c r="CC218" i="9"/>
  <c r="Z218" i="9"/>
  <c r="AB217" i="9"/>
  <c r="X218" i="9"/>
  <c r="AA218" i="9"/>
  <c r="AC217" i="9"/>
  <c r="AV218" i="9"/>
  <c r="AX217" i="9"/>
  <c r="AT218" i="9"/>
  <c r="AW218" i="9"/>
  <c r="Q216" i="9"/>
  <c r="AW214" i="2"/>
  <c r="AY213" i="2"/>
  <c r="AV214" i="2"/>
  <c r="AT214" i="2"/>
  <c r="CC214" i="2"/>
  <c r="CA214" i="2"/>
  <c r="CD214" i="2"/>
  <c r="CO214" i="2"/>
  <c r="CL214" i="2"/>
  <c r="CN214" i="2"/>
  <c r="CP213" i="2"/>
  <c r="AA214" i="2"/>
  <c r="AC213" i="2"/>
  <c r="X214" i="2"/>
  <c r="Z214" i="2"/>
  <c r="D214" i="2"/>
  <c r="F213" i="2"/>
  <c r="E214" i="2"/>
  <c r="G213" i="2"/>
  <c r="B214" i="2"/>
  <c r="AB213" i="2"/>
  <c r="BU212" i="2"/>
  <c r="AB212" i="2"/>
  <c r="AM212" i="2"/>
  <c r="BJ212" i="2"/>
  <c r="CY214" i="2"/>
  <c r="DA213" i="2"/>
  <c r="CW214" i="2"/>
  <c r="CZ214" i="2"/>
  <c r="BG214" i="2"/>
  <c r="BE214" i="2"/>
  <c r="BH214" i="2"/>
  <c r="BJ213" i="2"/>
  <c r="BS214" i="2"/>
  <c r="BR214" i="2"/>
  <c r="BT213" i="2"/>
  <c r="BP214" i="2"/>
  <c r="AK214" i="2"/>
  <c r="AM213" i="2"/>
  <c r="AL214" i="2"/>
  <c r="AI214" i="2"/>
  <c r="P214" i="2"/>
  <c r="R213" i="2"/>
  <c r="O214" i="2"/>
  <c r="M214" i="2"/>
  <c r="A216" i="2"/>
  <c r="C215" i="2"/>
  <c r="N215" i="2"/>
  <c r="AJ215" i="2"/>
  <c r="Y215" i="2"/>
  <c r="BF215" i="2"/>
  <c r="CB215" i="2"/>
  <c r="CX215" i="2"/>
  <c r="AU215" i="2"/>
  <c r="BQ215" i="2"/>
  <c r="CM215" i="2"/>
  <c r="AN213" i="2"/>
  <c r="CQ213" i="2"/>
  <c r="CP212" i="2"/>
  <c r="BT212" i="2"/>
  <c r="F212" i="2"/>
  <c r="DB212" i="2"/>
  <c r="BI213" i="2"/>
  <c r="BI212" i="2"/>
  <c r="AC212" i="2"/>
  <c r="BH219" i="9"/>
  <c r="BJ218" i="9"/>
  <c r="BG219" i="9"/>
  <c r="BE219" i="9"/>
  <c r="X219" i="9"/>
  <c r="Z219" i="9"/>
  <c r="AB218" i="9"/>
  <c r="AA219" i="9"/>
  <c r="AC218" i="9"/>
  <c r="CZ219" i="9"/>
  <c r="DB218" i="9"/>
  <c r="CW219" i="9"/>
  <c r="CY219" i="9"/>
  <c r="DA218" i="9"/>
  <c r="B219" i="9"/>
  <c r="CO219" i="9"/>
  <c r="CQ218" i="9"/>
  <c r="CL219" i="9"/>
  <c r="CN219" i="9"/>
  <c r="CP218" i="9"/>
  <c r="AY217" i="9"/>
  <c r="P219" i="9"/>
  <c r="R218" i="9"/>
  <c r="M219" i="9"/>
  <c r="O219" i="9"/>
  <c r="CD219" i="9"/>
  <c r="CF218" i="9"/>
  <c r="CC219" i="9"/>
  <c r="CA219" i="9"/>
  <c r="Y220" i="9"/>
  <c r="BF220" i="9"/>
  <c r="AU220" i="9"/>
  <c r="N220" i="9"/>
  <c r="CX220" i="9"/>
  <c r="CB220" i="9"/>
  <c r="CM220" i="9"/>
  <c r="BQ220" i="9"/>
  <c r="BS219" i="9"/>
  <c r="BU218" i="9"/>
  <c r="BR219" i="9"/>
  <c r="BT218" i="9"/>
  <c r="BP219" i="9"/>
  <c r="CE217" i="9"/>
  <c r="AI219" i="9"/>
  <c r="AV219" i="9"/>
  <c r="AX218" i="9"/>
  <c r="AT219" i="9"/>
  <c r="AW219" i="9"/>
  <c r="BI218" i="9"/>
  <c r="BI217" i="9"/>
  <c r="Q218" i="9"/>
  <c r="BR215" i="2"/>
  <c r="BT214" i="2"/>
  <c r="BS215" i="2"/>
  <c r="BU214" i="2"/>
  <c r="BP215" i="2"/>
  <c r="CY215" i="2"/>
  <c r="CZ215" i="2"/>
  <c r="DB214" i="2"/>
  <c r="CW215" i="2"/>
  <c r="BH215" i="2"/>
  <c r="BG215" i="2"/>
  <c r="BE215" i="2"/>
  <c r="AK215" i="2"/>
  <c r="AM214" i="2"/>
  <c r="AL215" i="2"/>
  <c r="AN214" i="2"/>
  <c r="AI215" i="2"/>
  <c r="D215" i="2"/>
  <c r="E215" i="2"/>
  <c r="G214" i="2"/>
  <c r="B215" i="2"/>
  <c r="DA214" i="2"/>
  <c r="CC215" i="2"/>
  <c r="CE214" i="2"/>
  <c r="AX213" i="2"/>
  <c r="CE213" i="2"/>
  <c r="CN215" i="2"/>
  <c r="CO215" i="2"/>
  <c r="CQ214" i="2"/>
  <c r="CL215" i="2"/>
  <c r="AV215" i="2"/>
  <c r="AW215" i="2"/>
  <c r="AY214" i="2"/>
  <c r="AT215" i="2"/>
  <c r="CD215" i="2"/>
  <c r="CA215" i="2"/>
  <c r="Z215" i="2"/>
  <c r="AA215" i="2"/>
  <c r="X215" i="2"/>
  <c r="O215" i="2"/>
  <c r="Q214" i="2"/>
  <c r="P215" i="2"/>
  <c r="M215" i="2"/>
  <c r="A217" i="2"/>
  <c r="C216" i="2"/>
  <c r="N216" i="2"/>
  <c r="Y216" i="2"/>
  <c r="AU216" i="2"/>
  <c r="BQ216" i="2"/>
  <c r="BF216" i="2"/>
  <c r="CB216" i="2"/>
  <c r="CM216" i="2"/>
  <c r="AJ216" i="2"/>
  <c r="CX216" i="2"/>
  <c r="BI214" i="2"/>
  <c r="DB213" i="2"/>
  <c r="Q213" i="2"/>
  <c r="BU213" i="2"/>
  <c r="CF213" i="2"/>
  <c r="CP214" i="2"/>
  <c r="BP220" i="9"/>
  <c r="BS220" i="9"/>
  <c r="BR220" i="9"/>
  <c r="X220" i="9"/>
  <c r="Z220" i="9"/>
  <c r="AA220" i="9"/>
  <c r="CY220" i="9"/>
  <c r="CW220" i="9"/>
  <c r="CZ220" i="9"/>
  <c r="DB219" i="9"/>
  <c r="BG220" i="9"/>
  <c r="BI219" i="9"/>
  <c r="BH220" i="9"/>
  <c r="BE220" i="9"/>
  <c r="BU219" i="9"/>
  <c r="CC220" i="9"/>
  <c r="CD220" i="9"/>
  <c r="CF219" i="9"/>
  <c r="CA220" i="9"/>
  <c r="AT220" i="9"/>
  <c r="AV220" i="9"/>
  <c r="AX219" i="9"/>
  <c r="AW220" i="9"/>
  <c r="AY219" i="9"/>
  <c r="CX221" i="9"/>
  <c r="CB221" i="9"/>
  <c r="BF221" i="9"/>
  <c r="N221" i="9"/>
  <c r="CM221" i="9"/>
  <c r="AU221" i="9"/>
  <c r="BQ221" i="9"/>
  <c r="Y221" i="9"/>
  <c r="CE218" i="9"/>
  <c r="BT219" i="9"/>
  <c r="AC219" i="9"/>
  <c r="B220" i="9"/>
  <c r="CL220" i="9"/>
  <c r="CO220" i="9"/>
  <c r="CQ219" i="9"/>
  <c r="CN220" i="9"/>
  <c r="CP219" i="9"/>
  <c r="O220" i="9"/>
  <c r="M220" i="9"/>
  <c r="P220" i="9"/>
  <c r="AI220" i="9"/>
  <c r="AY218" i="9"/>
  <c r="AK216" i="2"/>
  <c r="AM215" i="2"/>
  <c r="AL216" i="2"/>
  <c r="AN215" i="2"/>
  <c r="AI216" i="2"/>
  <c r="CC216" i="2"/>
  <c r="CA216" i="2"/>
  <c r="CD216" i="2"/>
  <c r="CF215" i="2"/>
  <c r="BS216" i="2"/>
  <c r="BP216" i="2"/>
  <c r="BR216" i="2"/>
  <c r="BT215" i="2"/>
  <c r="AA216" i="2"/>
  <c r="AC215" i="2"/>
  <c r="Z216" i="2"/>
  <c r="X216" i="2"/>
  <c r="D216" i="2"/>
  <c r="F215" i="2"/>
  <c r="E216" i="2"/>
  <c r="G215" i="2"/>
  <c r="B216" i="2"/>
  <c r="AC214" i="2"/>
  <c r="F214" i="2"/>
  <c r="BJ214" i="2"/>
  <c r="CY216" i="2"/>
  <c r="CW216" i="2"/>
  <c r="CZ216" i="2"/>
  <c r="CO216" i="2"/>
  <c r="CL216" i="2"/>
  <c r="CN216" i="2"/>
  <c r="BG216" i="2"/>
  <c r="BE216" i="2"/>
  <c r="BH216" i="2"/>
  <c r="BJ215" i="2"/>
  <c r="AW216" i="2"/>
  <c r="AT216" i="2"/>
  <c r="AV216" i="2"/>
  <c r="P216" i="2"/>
  <c r="R215" i="2"/>
  <c r="O216" i="2"/>
  <c r="M216" i="2"/>
  <c r="A218" i="2"/>
  <c r="C217" i="2"/>
  <c r="AJ217" i="2"/>
  <c r="N217" i="2"/>
  <c r="BF217" i="2"/>
  <c r="CB217" i="2"/>
  <c r="AU217" i="2"/>
  <c r="BQ217" i="2"/>
  <c r="CX217" i="2"/>
  <c r="Y217" i="2"/>
  <c r="CM217" i="2"/>
  <c r="AB215" i="2"/>
  <c r="CE215" i="2"/>
  <c r="AX215" i="2"/>
  <c r="CQ215" i="2"/>
  <c r="AX214" i="2"/>
  <c r="CF214" i="2"/>
  <c r="AB214" i="2"/>
  <c r="R214" i="2"/>
  <c r="BI215" i="2"/>
  <c r="DA215" i="2"/>
  <c r="BU215" i="2"/>
  <c r="Z221" i="9"/>
  <c r="AA221" i="9"/>
  <c r="X221" i="9"/>
  <c r="CN221" i="9"/>
  <c r="CO221" i="9"/>
  <c r="CL221" i="9"/>
  <c r="AV221" i="9"/>
  <c r="AX220" i="9"/>
  <c r="AW221" i="9"/>
  <c r="AY220" i="9"/>
  <c r="AT221" i="9"/>
  <c r="AI221" i="9"/>
  <c r="AB220" i="9"/>
  <c r="AC220" i="9"/>
  <c r="BE221" i="9"/>
  <c r="BG221" i="9"/>
  <c r="BH221" i="9"/>
  <c r="BJ220" i="9"/>
  <c r="B221" i="9"/>
  <c r="M221" i="9"/>
  <c r="O221" i="9"/>
  <c r="Q220" i="9"/>
  <c r="P221" i="9"/>
  <c r="R220" i="9"/>
  <c r="CW221" i="9"/>
  <c r="CY221" i="9"/>
  <c r="DA220" i="9"/>
  <c r="CZ221" i="9"/>
  <c r="DB220" i="9"/>
  <c r="AB219" i="9"/>
  <c r="CE219" i="9"/>
  <c r="BR221" i="9"/>
  <c r="BT220" i="9"/>
  <c r="BS221" i="9"/>
  <c r="BU220" i="9"/>
  <c r="BP221" i="9"/>
  <c r="CM222" i="9"/>
  <c r="BQ222" i="9"/>
  <c r="AU222" i="9"/>
  <c r="Y222" i="9"/>
  <c r="CB222" i="9"/>
  <c r="CX222" i="9"/>
  <c r="N222" i="9"/>
  <c r="BF222" i="9"/>
  <c r="CA221" i="9"/>
  <c r="CD221" i="9"/>
  <c r="CC221" i="9"/>
  <c r="CE220" i="9"/>
  <c r="CP220" i="9"/>
  <c r="DA219" i="9"/>
  <c r="R219" i="9"/>
  <c r="BJ219" i="9"/>
  <c r="Q219" i="9"/>
  <c r="CN217" i="2"/>
  <c r="CO217" i="2"/>
  <c r="CL217" i="2"/>
  <c r="CW217" i="2"/>
  <c r="CY217" i="2"/>
  <c r="DA216" i="2"/>
  <c r="CZ217" i="2"/>
  <c r="DB216" i="2"/>
  <c r="AV217" i="2"/>
  <c r="AW217" i="2"/>
  <c r="AT217" i="2"/>
  <c r="BG217" i="2"/>
  <c r="BI216" i="2"/>
  <c r="BH217" i="2"/>
  <c r="BE217" i="2"/>
  <c r="AK217" i="2"/>
  <c r="AM216" i="2"/>
  <c r="AL217" i="2"/>
  <c r="AI217" i="2"/>
  <c r="A219" i="2"/>
  <c r="C218" i="2"/>
  <c r="N218" i="2"/>
  <c r="Y218" i="2"/>
  <c r="AJ218" i="2"/>
  <c r="AU218" i="2"/>
  <c r="BQ218" i="2"/>
  <c r="CM218" i="2"/>
  <c r="BF218" i="2"/>
  <c r="CB218" i="2"/>
  <c r="CX218" i="2"/>
  <c r="AX216" i="2"/>
  <c r="AY216" i="2"/>
  <c r="CP216" i="2"/>
  <c r="CQ216" i="2"/>
  <c r="AY215" i="2"/>
  <c r="Q215" i="2"/>
  <c r="AN216" i="2"/>
  <c r="Z217" i="2"/>
  <c r="AA217" i="2"/>
  <c r="X217" i="2"/>
  <c r="BR217" i="2"/>
  <c r="BT216" i="2"/>
  <c r="BS217" i="2"/>
  <c r="BU216" i="2"/>
  <c r="BP217" i="2"/>
  <c r="CC217" i="2"/>
  <c r="CE216" i="2"/>
  <c r="CD217" i="2"/>
  <c r="CA217" i="2"/>
  <c r="O217" i="2"/>
  <c r="P217" i="2"/>
  <c r="M217" i="2"/>
  <c r="D217" i="2"/>
  <c r="F216" i="2"/>
  <c r="E217" i="2"/>
  <c r="B217" i="2"/>
  <c r="R216" i="2"/>
  <c r="BJ216" i="2"/>
  <c r="DB215" i="2"/>
  <c r="CP215" i="2"/>
  <c r="AB216" i="2"/>
  <c r="Z222" i="9"/>
  <c r="AB221" i="9"/>
  <c r="AA222" i="9"/>
  <c r="AC221" i="9"/>
  <c r="X222" i="9"/>
  <c r="CZ222" i="9"/>
  <c r="CW222" i="9"/>
  <c r="CY222" i="9"/>
  <c r="DA221" i="9"/>
  <c r="B222" i="9"/>
  <c r="CN222" i="9"/>
  <c r="CL222" i="9"/>
  <c r="CO222" i="9"/>
  <c r="BI220" i="9"/>
  <c r="CF220" i="9"/>
  <c r="CQ221" i="9"/>
  <c r="CM223" i="9"/>
  <c r="BQ223" i="9"/>
  <c r="AU223" i="9"/>
  <c r="Y223" i="9"/>
  <c r="CB223" i="9"/>
  <c r="BF223" i="9"/>
  <c r="N223" i="9"/>
  <c r="CX223" i="9"/>
  <c r="P222" i="9"/>
  <c r="R221" i="9"/>
  <c r="M222" i="9"/>
  <c r="O222" i="9"/>
  <c r="Q221" i="9"/>
  <c r="CD222" i="9"/>
  <c r="CA222" i="9"/>
  <c r="CC222" i="9"/>
  <c r="CE221" i="9"/>
  <c r="BR222" i="9"/>
  <c r="BT221" i="9"/>
  <c r="BS222" i="9"/>
  <c r="BU221" i="9"/>
  <c r="BP222" i="9"/>
  <c r="CQ220" i="9"/>
  <c r="BH222" i="9"/>
  <c r="BE222" i="9"/>
  <c r="BG222" i="9"/>
  <c r="BI221" i="9"/>
  <c r="AI222" i="9"/>
  <c r="AV222" i="9"/>
  <c r="AT222" i="9"/>
  <c r="AW222" i="9"/>
  <c r="AY221" i="9"/>
  <c r="AC216" i="2"/>
  <c r="Q216" i="2"/>
  <c r="CC218" i="2"/>
  <c r="CE217" i="2"/>
  <c r="CA218" i="2"/>
  <c r="CD218" i="2"/>
  <c r="CO218" i="2"/>
  <c r="CL218" i="2"/>
  <c r="CN218" i="2"/>
  <c r="AW218" i="2"/>
  <c r="AY217" i="2"/>
  <c r="AV218" i="2"/>
  <c r="AT218" i="2"/>
  <c r="AA218" i="2"/>
  <c r="Z218" i="2"/>
  <c r="X218" i="2"/>
  <c r="D218" i="2"/>
  <c r="F217" i="2"/>
  <c r="E218" i="2"/>
  <c r="B218" i="2"/>
  <c r="AX217" i="2"/>
  <c r="CP217" i="2"/>
  <c r="AB217" i="2"/>
  <c r="CF216" i="2"/>
  <c r="G216" i="2"/>
  <c r="CY218" i="2"/>
  <c r="CW218" i="2"/>
  <c r="CZ218" i="2"/>
  <c r="BG218" i="2"/>
  <c r="BE218" i="2"/>
  <c r="BH218" i="2"/>
  <c r="BS218" i="2"/>
  <c r="BR218" i="2"/>
  <c r="BT217" i="2"/>
  <c r="BP218" i="2"/>
  <c r="AK218" i="2"/>
  <c r="AM217" i="2"/>
  <c r="AL218" i="2"/>
  <c r="AI218" i="2"/>
  <c r="P218" i="2"/>
  <c r="O218" i="2"/>
  <c r="Q217" i="2"/>
  <c r="M218" i="2"/>
  <c r="A220" i="2"/>
  <c r="C219" i="2"/>
  <c r="N219" i="2"/>
  <c r="AJ219" i="2"/>
  <c r="Y219" i="2"/>
  <c r="BF219" i="2"/>
  <c r="CB219" i="2"/>
  <c r="CX219" i="2"/>
  <c r="AU219" i="2"/>
  <c r="BQ219" i="2"/>
  <c r="CM219" i="2"/>
  <c r="AN217" i="2"/>
  <c r="BI217" i="2"/>
  <c r="CQ217" i="2"/>
  <c r="BG223" i="9"/>
  <c r="BI222" i="9"/>
  <c r="BH223" i="9"/>
  <c r="BJ222" i="9"/>
  <c r="BE223" i="9"/>
  <c r="X223" i="9"/>
  <c r="AA223" i="9"/>
  <c r="AC222" i="9"/>
  <c r="Z223" i="9"/>
  <c r="CM224" i="9"/>
  <c r="BQ224" i="9"/>
  <c r="AU224" i="9"/>
  <c r="Y224" i="9"/>
  <c r="CX224" i="9"/>
  <c r="N224" i="9"/>
  <c r="CB224" i="9"/>
  <c r="BF224" i="9"/>
  <c r="O223" i="9"/>
  <c r="P223" i="9"/>
  <c r="M223" i="9"/>
  <c r="B223" i="9"/>
  <c r="CL223" i="9"/>
  <c r="CN223" i="9"/>
  <c r="CP222" i="9"/>
  <c r="CO223" i="9"/>
  <c r="CY223" i="9"/>
  <c r="DA222" i="9"/>
  <c r="CZ223" i="9"/>
  <c r="CW223" i="9"/>
  <c r="CC223" i="9"/>
  <c r="CE222" i="9"/>
  <c r="CD223" i="9"/>
  <c r="CF222" i="9"/>
  <c r="CA223" i="9"/>
  <c r="BP223" i="9"/>
  <c r="BS223" i="9"/>
  <c r="BU222" i="9"/>
  <c r="BR223" i="9"/>
  <c r="BT222" i="9"/>
  <c r="BJ221" i="9"/>
  <c r="AI223" i="9"/>
  <c r="AT223" i="9"/>
  <c r="AV223" i="9"/>
  <c r="AX222" i="9"/>
  <c r="AW223" i="9"/>
  <c r="AY222" i="9"/>
  <c r="AX221" i="9"/>
  <c r="DB221" i="9"/>
  <c r="R222" i="9"/>
  <c r="CF221" i="9"/>
  <c r="CP221" i="9"/>
  <c r="BR219" i="2"/>
  <c r="BS219" i="2"/>
  <c r="BU218" i="2"/>
  <c r="BP219" i="2"/>
  <c r="CY219" i="2"/>
  <c r="CZ219" i="2"/>
  <c r="DB218" i="2"/>
  <c r="CW219" i="2"/>
  <c r="BH219" i="2"/>
  <c r="BJ218" i="2"/>
  <c r="BG219" i="2"/>
  <c r="BE219" i="2"/>
  <c r="AK219" i="2"/>
  <c r="AM218" i="2"/>
  <c r="AL219" i="2"/>
  <c r="AN218" i="2"/>
  <c r="AI219" i="2"/>
  <c r="D219" i="2"/>
  <c r="E219" i="2"/>
  <c r="B219" i="2"/>
  <c r="DA218" i="2"/>
  <c r="G218" i="2"/>
  <c r="DB217" i="2"/>
  <c r="CN219" i="2"/>
  <c r="CP218" i="2"/>
  <c r="CO219" i="2"/>
  <c r="CL219" i="2"/>
  <c r="AV219" i="2"/>
  <c r="AW219" i="2"/>
  <c r="AY218" i="2"/>
  <c r="AT219" i="2"/>
  <c r="CD219" i="2"/>
  <c r="CC219" i="2"/>
  <c r="CA219" i="2"/>
  <c r="Z219" i="2"/>
  <c r="AB218" i="2"/>
  <c r="AA219" i="2"/>
  <c r="AC218" i="2"/>
  <c r="X219" i="2"/>
  <c r="O219" i="2"/>
  <c r="Q218" i="2"/>
  <c r="P219" i="2"/>
  <c r="M219" i="2"/>
  <c r="A221" i="2"/>
  <c r="C220" i="2"/>
  <c r="N220" i="2"/>
  <c r="Y220" i="2"/>
  <c r="AU220" i="2"/>
  <c r="BQ220" i="2"/>
  <c r="AJ220" i="2"/>
  <c r="BF220" i="2"/>
  <c r="CB220" i="2"/>
  <c r="CM220" i="2"/>
  <c r="CX220" i="2"/>
  <c r="BI218" i="2"/>
  <c r="BU217" i="2"/>
  <c r="R217" i="2"/>
  <c r="DA217" i="2"/>
  <c r="BJ217" i="2"/>
  <c r="CF218" i="2"/>
  <c r="AC217" i="2"/>
  <c r="CF217" i="2"/>
  <c r="G217" i="2"/>
  <c r="AI224" i="9"/>
  <c r="Z224" i="9"/>
  <c r="AA224" i="9"/>
  <c r="AC223" i="9"/>
  <c r="X224" i="9"/>
  <c r="CX225" i="9"/>
  <c r="CM225" i="9"/>
  <c r="N225" i="9"/>
  <c r="CB225" i="9"/>
  <c r="BQ225" i="9"/>
  <c r="BF225" i="9"/>
  <c r="AU225" i="9"/>
  <c r="Y225" i="9"/>
  <c r="CZ224" i="9"/>
  <c r="DB223" i="9"/>
  <c r="CY224" i="9"/>
  <c r="DA223" i="9"/>
  <c r="CW224" i="9"/>
  <c r="CL224" i="9"/>
  <c r="CN224" i="9"/>
  <c r="CP223" i="9"/>
  <c r="CO224" i="9"/>
  <c r="CQ223" i="9"/>
  <c r="AB223" i="9"/>
  <c r="AB222" i="9"/>
  <c r="B224" i="9"/>
  <c r="P224" i="9"/>
  <c r="R223" i="9"/>
  <c r="O224" i="9"/>
  <c r="Q223" i="9"/>
  <c r="M224" i="9"/>
  <c r="BP224" i="9"/>
  <c r="BS224" i="9"/>
  <c r="BU223" i="9"/>
  <c r="BR224" i="9"/>
  <c r="BT223" i="9"/>
  <c r="Q222" i="9"/>
  <c r="CQ222" i="9"/>
  <c r="BH224" i="9"/>
  <c r="BJ223" i="9"/>
  <c r="BE224" i="9"/>
  <c r="BG224" i="9"/>
  <c r="BI223" i="9"/>
  <c r="CD224" i="9"/>
  <c r="CA224" i="9"/>
  <c r="CC224" i="9"/>
  <c r="AW224" i="9"/>
  <c r="AY223" i="9"/>
  <c r="AV224" i="9"/>
  <c r="AT224" i="9"/>
  <c r="DB222" i="9"/>
  <c r="CY220" i="2"/>
  <c r="CW220" i="2"/>
  <c r="CZ220" i="2"/>
  <c r="DB219" i="2"/>
  <c r="CC220" i="2"/>
  <c r="CA220" i="2"/>
  <c r="CD220" i="2"/>
  <c r="AK220" i="2"/>
  <c r="AL220" i="2"/>
  <c r="AI220" i="2"/>
  <c r="AW220" i="2"/>
  <c r="AY219" i="2"/>
  <c r="AT220" i="2"/>
  <c r="AV220" i="2"/>
  <c r="P220" i="2"/>
  <c r="R219" i="2"/>
  <c r="O220" i="2"/>
  <c r="M220" i="2"/>
  <c r="A222" i="2"/>
  <c r="C221" i="2"/>
  <c r="AJ221" i="2"/>
  <c r="BF221" i="2"/>
  <c r="CB221" i="2"/>
  <c r="Y221" i="2"/>
  <c r="AU221" i="2"/>
  <c r="BQ221" i="2"/>
  <c r="CX221" i="2"/>
  <c r="N221" i="2"/>
  <c r="CM221" i="2"/>
  <c r="CE219" i="2"/>
  <c r="AX219" i="2"/>
  <c r="AN219" i="2"/>
  <c r="CE218" i="2"/>
  <c r="F218" i="2"/>
  <c r="BT218" i="2"/>
  <c r="CO220" i="2"/>
  <c r="CQ219" i="2"/>
  <c r="CL220" i="2"/>
  <c r="CN220" i="2"/>
  <c r="BG220" i="2"/>
  <c r="BI219" i="2"/>
  <c r="BE220" i="2"/>
  <c r="BH220" i="2"/>
  <c r="BS220" i="2"/>
  <c r="BP220" i="2"/>
  <c r="BR220" i="2"/>
  <c r="AA220" i="2"/>
  <c r="Z220" i="2"/>
  <c r="X220" i="2"/>
  <c r="D220" i="2"/>
  <c r="E220" i="2"/>
  <c r="G219" i="2"/>
  <c r="B220" i="2"/>
  <c r="Q219" i="2"/>
  <c r="CF219" i="2"/>
  <c r="CP219" i="2"/>
  <c r="CQ218" i="2"/>
  <c r="AX218" i="2"/>
  <c r="R218" i="2"/>
  <c r="BU219" i="2"/>
  <c r="AT225" i="9"/>
  <c r="AW225" i="9"/>
  <c r="AV225" i="9"/>
  <c r="B225" i="9"/>
  <c r="CX226" i="9"/>
  <c r="CB226" i="9"/>
  <c r="BF226" i="9"/>
  <c r="N226" i="9"/>
  <c r="CM226" i="9"/>
  <c r="BQ226" i="9"/>
  <c r="Y226" i="9"/>
  <c r="AU226" i="9"/>
  <c r="X225" i="9"/>
  <c r="Z225" i="9"/>
  <c r="AA225" i="9"/>
  <c r="CC225" i="9"/>
  <c r="CA225" i="9"/>
  <c r="CD225" i="9"/>
  <c r="CY225" i="9"/>
  <c r="CZ225" i="9"/>
  <c r="DB224" i="9"/>
  <c r="CW225" i="9"/>
  <c r="AX224" i="9"/>
  <c r="DA224" i="9"/>
  <c r="CF223" i="9"/>
  <c r="AB224" i="9"/>
  <c r="AI225" i="9"/>
  <c r="BP225" i="9"/>
  <c r="BR225" i="9"/>
  <c r="BT224" i="9"/>
  <c r="BS225" i="9"/>
  <c r="BU224" i="9"/>
  <c r="CL225" i="9"/>
  <c r="CN225" i="9"/>
  <c r="CP224" i="9"/>
  <c r="CO225" i="9"/>
  <c r="CQ224" i="9"/>
  <c r="AX223" i="9"/>
  <c r="CE223" i="9"/>
  <c r="AC224" i="9"/>
  <c r="BG225" i="9"/>
  <c r="BE225" i="9"/>
  <c r="BH225" i="9"/>
  <c r="O225" i="9"/>
  <c r="Q224" i="9"/>
  <c r="P225" i="9"/>
  <c r="R224" i="9"/>
  <c r="M225" i="9"/>
  <c r="O221" i="2"/>
  <c r="Q220" i="2"/>
  <c r="P221" i="2"/>
  <c r="M221" i="2"/>
  <c r="BR221" i="2"/>
  <c r="BS221" i="2"/>
  <c r="BU220" i="2"/>
  <c r="BP221" i="2"/>
  <c r="Z221" i="2"/>
  <c r="AB220" i="2"/>
  <c r="AA221" i="2"/>
  <c r="X221" i="2"/>
  <c r="BG221" i="2"/>
  <c r="BI220" i="2"/>
  <c r="BH221" i="2"/>
  <c r="BE221" i="2"/>
  <c r="D221" i="2"/>
  <c r="F220" i="2"/>
  <c r="E221" i="2"/>
  <c r="G220" i="2"/>
  <c r="B221" i="2"/>
  <c r="R220" i="2"/>
  <c r="DA219" i="2"/>
  <c r="AM219" i="2"/>
  <c r="AC219" i="2"/>
  <c r="BT220" i="2"/>
  <c r="BT219" i="2"/>
  <c r="BJ219" i="2"/>
  <c r="F219" i="2"/>
  <c r="AB219" i="2"/>
  <c r="CN221" i="2"/>
  <c r="CO221" i="2"/>
  <c r="CL221" i="2"/>
  <c r="CW221" i="2"/>
  <c r="CY221" i="2"/>
  <c r="DA220" i="2"/>
  <c r="CZ221" i="2"/>
  <c r="AV221" i="2"/>
  <c r="AW221" i="2"/>
  <c r="AT221" i="2"/>
  <c r="CC221" i="2"/>
  <c r="CE220" i="2"/>
  <c r="CD221" i="2"/>
  <c r="CA221" i="2"/>
  <c r="AK221" i="2"/>
  <c r="AM220" i="2"/>
  <c r="AL221" i="2"/>
  <c r="AN220" i="2"/>
  <c r="AI221" i="2"/>
  <c r="A223" i="2"/>
  <c r="C222" i="2"/>
  <c r="N222" i="2"/>
  <c r="Y222" i="2"/>
  <c r="AJ222" i="2"/>
  <c r="AU222" i="2"/>
  <c r="BQ222" i="2"/>
  <c r="CM222" i="2"/>
  <c r="BF222" i="2"/>
  <c r="CB222" i="2"/>
  <c r="CX222" i="2"/>
  <c r="AX220" i="2"/>
  <c r="AY220" i="2"/>
  <c r="CF220" i="2"/>
  <c r="AW226" i="9"/>
  <c r="AY225" i="9"/>
  <c r="AT226" i="9"/>
  <c r="AV226" i="9"/>
  <c r="AX225" i="9"/>
  <c r="B226" i="9"/>
  <c r="BE226" i="9"/>
  <c r="BH226" i="9"/>
  <c r="BJ225" i="9"/>
  <c r="BG226" i="9"/>
  <c r="BI225" i="9"/>
  <c r="AI226" i="9"/>
  <c r="CX227" i="9"/>
  <c r="CB227" i="9"/>
  <c r="CM227" i="9"/>
  <c r="BQ227" i="9"/>
  <c r="BF227" i="9"/>
  <c r="AU227" i="9"/>
  <c r="N227" i="9"/>
  <c r="Y227" i="9"/>
  <c r="O226" i="9"/>
  <c r="Q225" i="9"/>
  <c r="P226" i="9"/>
  <c r="R225" i="9"/>
  <c r="M226" i="9"/>
  <c r="CY226" i="9"/>
  <c r="DA225" i="9"/>
  <c r="CZ226" i="9"/>
  <c r="CW226" i="9"/>
  <c r="BS226" i="9"/>
  <c r="BU225" i="9"/>
  <c r="BP226" i="9"/>
  <c r="BR226" i="9"/>
  <c r="BT225" i="9"/>
  <c r="AA226" i="9"/>
  <c r="AC225" i="9"/>
  <c r="Z226" i="9"/>
  <c r="X226" i="9"/>
  <c r="CO226" i="9"/>
  <c r="CN226" i="9"/>
  <c r="CP225" i="9"/>
  <c r="CL226" i="9"/>
  <c r="CA226" i="9"/>
  <c r="CC226" i="9"/>
  <c r="CE225" i="9"/>
  <c r="CD226" i="9"/>
  <c r="AY224" i="9"/>
  <c r="BI224" i="9"/>
  <c r="CE224" i="9"/>
  <c r="BJ224" i="9"/>
  <c r="CF224" i="9"/>
  <c r="CC222" i="2"/>
  <c r="CE221" i="2"/>
  <c r="CA222" i="2"/>
  <c r="CD222" i="2"/>
  <c r="CY222" i="2"/>
  <c r="CW222" i="2"/>
  <c r="CZ222" i="2"/>
  <c r="DB221" i="2"/>
  <c r="BG222" i="2"/>
  <c r="BE222" i="2"/>
  <c r="BH222" i="2"/>
  <c r="BJ221" i="2"/>
  <c r="BS222" i="2"/>
  <c r="BR222" i="2"/>
  <c r="BP222" i="2"/>
  <c r="AK222" i="2"/>
  <c r="AM221" i="2"/>
  <c r="AL222" i="2"/>
  <c r="AI222" i="2"/>
  <c r="P222" i="2"/>
  <c r="O222" i="2"/>
  <c r="Q221" i="2"/>
  <c r="M222" i="2"/>
  <c r="A224" i="2"/>
  <c r="C223" i="2"/>
  <c r="N223" i="2"/>
  <c r="AJ223" i="2"/>
  <c r="Y223" i="2"/>
  <c r="BF223" i="2"/>
  <c r="CB223" i="2"/>
  <c r="CX223" i="2"/>
  <c r="AU223" i="2"/>
  <c r="BQ223" i="2"/>
  <c r="CM223" i="2"/>
  <c r="AN221" i="2"/>
  <c r="CQ220" i="2"/>
  <c r="BU221" i="2"/>
  <c r="BJ220" i="2"/>
  <c r="CO222" i="2"/>
  <c r="CQ221" i="2"/>
  <c r="CL222" i="2"/>
  <c r="CN222" i="2"/>
  <c r="AW222" i="2"/>
  <c r="AV222" i="2"/>
  <c r="AX221" i="2"/>
  <c r="AT222" i="2"/>
  <c r="AA222" i="2"/>
  <c r="AC221" i="2"/>
  <c r="X222" i="2"/>
  <c r="Z222" i="2"/>
  <c r="D222" i="2"/>
  <c r="E222" i="2"/>
  <c r="G221" i="2"/>
  <c r="B222" i="2"/>
  <c r="CF221" i="2"/>
  <c r="DA221" i="2"/>
  <c r="CP221" i="2"/>
  <c r="CP220" i="2"/>
  <c r="DB220" i="2"/>
  <c r="BI221" i="2"/>
  <c r="BT221" i="2"/>
  <c r="R221" i="2"/>
  <c r="AC220" i="2"/>
  <c r="CM228" i="9"/>
  <c r="BQ228" i="9"/>
  <c r="AU228" i="9"/>
  <c r="Y228" i="9"/>
  <c r="CX228" i="9"/>
  <c r="BF228" i="9"/>
  <c r="N228" i="9"/>
  <c r="CB228" i="9"/>
  <c r="CA227" i="9"/>
  <c r="CC227" i="9"/>
  <c r="CE226" i="9"/>
  <c r="CD227" i="9"/>
  <c r="CF226" i="9"/>
  <c r="Z227" i="9"/>
  <c r="AB226" i="9"/>
  <c r="AA227" i="9"/>
  <c r="X227" i="9"/>
  <c r="AV227" i="9"/>
  <c r="AX226" i="9"/>
  <c r="AT227" i="9"/>
  <c r="AW227" i="9"/>
  <c r="B227" i="9"/>
  <c r="CF225" i="9"/>
  <c r="BE227" i="9"/>
  <c r="BG227" i="9"/>
  <c r="BH227" i="9"/>
  <c r="BJ226" i="9"/>
  <c r="AI227" i="9"/>
  <c r="CO227" i="9"/>
  <c r="CN227" i="9"/>
  <c r="CP226" i="9"/>
  <c r="CL227" i="9"/>
  <c r="AB225" i="9"/>
  <c r="M227" i="9"/>
  <c r="O227" i="9"/>
  <c r="Q226" i="9"/>
  <c r="P227" i="9"/>
  <c r="R226" i="9"/>
  <c r="BR227" i="9"/>
  <c r="BT226" i="9"/>
  <c r="BP227" i="9"/>
  <c r="BS227" i="9"/>
  <c r="CW227" i="9"/>
  <c r="CY227" i="9"/>
  <c r="DA226" i="9"/>
  <c r="CZ227" i="9"/>
  <c r="DB226" i="9"/>
  <c r="CQ225" i="9"/>
  <c r="DB225" i="9"/>
  <c r="AY221" i="2"/>
  <c r="BR223" i="2"/>
  <c r="BS223" i="2"/>
  <c r="BP223" i="2"/>
  <c r="CY223" i="2"/>
  <c r="DA222" i="2"/>
  <c r="CZ223" i="2"/>
  <c r="DB222" i="2"/>
  <c r="CW223" i="2"/>
  <c r="BH223" i="2"/>
  <c r="BG223" i="2"/>
  <c r="BI222" i="2"/>
  <c r="BE223" i="2"/>
  <c r="AK223" i="2"/>
  <c r="AL223" i="2"/>
  <c r="AI223" i="2"/>
  <c r="D223" i="2"/>
  <c r="E223" i="2"/>
  <c r="B223" i="2"/>
  <c r="AN222" i="2"/>
  <c r="BU222" i="2"/>
  <c r="AB221" i="2"/>
  <c r="F221" i="2"/>
  <c r="CN223" i="2"/>
  <c r="CP222" i="2"/>
  <c r="CO223" i="2"/>
  <c r="CQ222" i="2"/>
  <c r="CL223" i="2"/>
  <c r="AV223" i="2"/>
  <c r="AW223" i="2"/>
  <c r="AY222" i="2"/>
  <c r="AT223" i="2"/>
  <c r="CD223" i="2"/>
  <c r="CC223" i="2"/>
  <c r="CA223" i="2"/>
  <c r="Z223" i="2"/>
  <c r="AA223" i="2"/>
  <c r="AC222" i="2"/>
  <c r="X223" i="2"/>
  <c r="O223" i="2"/>
  <c r="Q222" i="2"/>
  <c r="P223" i="2"/>
  <c r="M223" i="2"/>
  <c r="A225" i="2"/>
  <c r="C224" i="2"/>
  <c r="N224" i="2"/>
  <c r="Y224" i="2"/>
  <c r="AU224" i="2"/>
  <c r="BQ224" i="2"/>
  <c r="BF224" i="2"/>
  <c r="CB224" i="2"/>
  <c r="CM224" i="2"/>
  <c r="AJ224" i="2"/>
  <c r="CX224" i="2"/>
  <c r="AM222" i="2"/>
  <c r="BT222" i="2"/>
  <c r="BJ222" i="2"/>
  <c r="M228" i="9"/>
  <c r="P228" i="9"/>
  <c r="O228" i="9"/>
  <c r="Z228" i="9"/>
  <c r="AB227" i="9"/>
  <c r="X228" i="9"/>
  <c r="AA228" i="9"/>
  <c r="AC227" i="9"/>
  <c r="CM229" i="9"/>
  <c r="BQ229" i="9"/>
  <c r="AU229" i="9"/>
  <c r="Y229" i="9"/>
  <c r="CB229" i="9"/>
  <c r="CX229" i="9"/>
  <c r="N229" i="9"/>
  <c r="BF229" i="9"/>
  <c r="B228" i="9"/>
  <c r="CN228" i="9"/>
  <c r="CP227" i="9"/>
  <c r="CO228" i="9"/>
  <c r="CL228" i="9"/>
  <c r="BI226" i="9"/>
  <c r="CA228" i="9"/>
  <c r="CD228" i="9"/>
  <c r="CF227" i="9"/>
  <c r="CC228" i="9"/>
  <c r="CE227" i="9"/>
  <c r="CW228" i="9"/>
  <c r="CZ228" i="9"/>
  <c r="DB227" i="9"/>
  <c r="CY228" i="9"/>
  <c r="DA227" i="9"/>
  <c r="BR228" i="9"/>
  <c r="BT227" i="9"/>
  <c r="BP228" i="9"/>
  <c r="BS228" i="9"/>
  <c r="BU227" i="9"/>
  <c r="R227" i="9"/>
  <c r="AC226" i="9"/>
  <c r="AI228" i="9"/>
  <c r="BE228" i="9"/>
  <c r="BH228" i="9"/>
  <c r="BJ227" i="9"/>
  <c r="BG228" i="9"/>
  <c r="AV228" i="9"/>
  <c r="AX227" i="9"/>
  <c r="AW228" i="9"/>
  <c r="AT228" i="9"/>
  <c r="CQ226" i="9"/>
  <c r="Q227" i="9"/>
  <c r="AY226" i="9"/>
  <c r="BU226" i="9"/>
  <c r="AK224" i="2"/>
  <c r="AM223" i="2"/>
  <c r="AL224" i="2"/>
  <c r="AI224" i="2"/>
  <c r="CY224" i="2"/>
  <c r="CW224" i="2"/>
  <c r="CZ224" i="2"/>
  <c r="CO224" i="2"/>
  <c r="CL224" i="2"/>
  <c r="CN224" i="2"/>
  <c r="CP223" i="2"/>
  <c r="BG224" i="2"/>
  <c r="BI223" i="2"/>
  <c r="BE224" i="2"/>
  <c r="BH224" i="2"/>
  <c r="AW224" i="2"/>
  <c r="AY223" i="2"/>
  <c r="AT224" i="2"/>
  <c r="AV224" i="2"/>
  <c r="P224" i="2"/>
  <c r="O224" i="2"/>
  <c r="Q223" i="2"/>
  <c r="M224" i="2"/>
  <c r="A226" i="2"/>
  <c r="C225" i="2"/>
  <c r="AJ225" i="2"/>
  <c r="N225" i="2"/>
  <c r="BF225" i="2"/>
  <c r="CB225" i="2"/>
  <c r="AU225" i="2"/>
  <c r="BQ225" i="2"/>
  <c r="CX225" i="2"/>
  <c r="Y225" i="2"/>
  <c r="CM225" i="2"/>
  <c r="R223" i="2"/>
  <c r="AX223" i="2"/>
  <c r="CQ223" i="2"/>
  <c r="CE222" i="2"/>
  <c r="R222" i="2"/>
  <c r="DA223" i="2"/>
  <c r="G222" i="2"/>
  <c r="CC224" i="2"/>
  <c r="CA224" i="2"/>
  <c r="CD224" i="2"/>
  <c r="BS224" i="2"/>
  <c r="BP224" i="2"/>
  <c r="BR224" i="2"/>
  <c r="BT223" i="2"/>
  <c r="AA224" i="2"/>
  <c r="AC223" i="2"/>
  <c r="Z224" i="2"/>
  <c r="X224" i="2"/>
  <c r="D224" i="2"/>
  <c r="F223" i="2"/>
  <c r="E224" i="2"/>
  <c r="B224" i="2"/>
  <c r="CF223" i="2"/>
  <c r="AX222" i="2"/>
  <c r="AB222" i="2"/>
  <c r="CF222" i="2"/>
  <c r="AN223" i="2"/>
  <c r="BJ223" i="2"/>
  <c r="DB223" i="2"/>
  <c r="F222" i="2"/>
  <c r="AI229" i="9"/>
  <c r="X229" i="9"/>
  <c r="Z229" i="9"/>
  <c r="AA229" i="9"/>
  <c r="AC228" i="9"/>
  <c r="CZ229" i="9"/>
  <c r="CY229" i="9"/>
  <c r="DA228" i="9"/>
  <c r="CW229" i="9"/>
  <c r="B229" i="9"/>
  <c r="CL229" i="9"/>
  <c r="CN229" i="9"/>
  <c r="CO229" i="9"/>
  <c r="P229" i="9"/>
  <c r="O229" i="9"/>
  <c r="Q228" i="9"/>
  <c r="M229" i="9"/>
  <c r="CX230" i="9"/>
  <c r="CB230" i="9"/>
  <c r="BF230" i="9"/>
  <c r="N230" i="9"/>
  <c r="CM230" i="9"/>
  <c r="AU230" i="9"/>
  <c r="BQ230" i="9"/>
  <c r="Y230" i="9"/>
  <c r="BP229" i="9"/>
  <c r="BR229" i="9"/>
  <c r="BS229" i="9"/>
  <c r="AY227" i="9"/>
  <c r="R228" i="9"/>
  <c r="BH229" i="9"/>
  <c r="BG229" i="9"/>
  <c r="BI228" i="9"/>
  <c r="BE229" i="9"/>
  <c r="CD229" i="9"/>
  <c r="CF228" i="9"/>
  <c r="CC229" i="9"/>
  <c r="CA229" i="9"/>
  <c r="AT229" i="9"/>
  <c r="AW229" i="9"/>
  <c r="AY228" i="9"/>
  <c r="AV229" i="9"/>
  <c r="CQ227" i="9"/>
  <c r="BT228" i="9"/>
  <c r="BI227" i="9"/>
  <c r="CP228" i="9"/>
  <c r="AB223" i="2"/>
  <c r="CN225" i="2"/>
  <c r="CO225" i="2"/>
  <c r="CL225" i="2"/>
  <c r="CW225" i="2"/>
  <c r="CY225" i="2"/>
  <c r="DA224" i="2"/>
  <c r="CZ225" i="2"/>
  <c r="AV225" i="2"/>
  <c r="AW225" i="2"/>
  <c r="AT225" i="2"/>
  <c r="BG225" i="2"/>
  <c r="BH225" i="2"/>
  <c r="BE225" i="2"/>
  <c r="AK225" i="2"/>
  <c r="AM224" i="2"/>
  <c r="AL225" i="2"/>
  <c r="AI225" i="2"/>
  <c r="A227" i="2"/>
  <c r="C226" i="2"/>
  <c r="N226" i="2"/>
  <c r="Y226" i="2"/>
  <c r="AJ226" i="2"/>
  <c r="AU226" i="2"/>
  <c r="BQ226" i="2"/>
  <c r="CM226" i="2"/>
  <c r="BF226" i="2"/>
  <c r="CB226" i="2"/>
  <c r="CX226" i="2"/>
  <c r="AX224" i="2"/>
  <c r="AY224" i="2"/>
  <c r="CP224" i="2"/>
  <c r="CQ224" i="2"/>
  <c r="AN224" i="2"/>
  <c r="BU223" i="2"/>
  <c r="G223" i="2"/>
  <c r="CE223" i="2"/>
  <c r="Z225" i="2"/>
  <c r="AA225" i="2"/>
  <c r="AC224" i="2"/>
  <c r="X225" i="2"/>
  <c r="BR225" i="2"/>
  <c r="BT224" i="2"/>
  <c r="BS225" i="2"/>
  <c r="BP225" i="2"/>
  <c r="CC225" i="2"/>
  <c r="CD225" i="2"/>
  <c r="CA225" i="2"/>
  <c r="O225" i="2"/>
  <c r="P225" i="2"/>
  <c r="R224" i="2"/>
  <c r="M225" i="2"/>
  <c r="D225" i="2"/>
  <c r="E225" i="2"/>
  <c r="B225" i="2"/>
  <c r="BJ224" i="2"/>
  <c r="BI224" i="2"/>
  <c r="DB224" i="2"/>
  <c r="BG230" i="9"/>
  <c r="BI229" i="9"/>
  <c r="BE230" i="9"/>
  <c r="BH230" i="9"/>
  <c r="B230" i="9"/>
  <c r="AI230" i="9"/>
  <c r="CX231" i="9"/>
  <c r="CB231" i="9"/>
  <c r="BF231" i="9"/>
  <c r="N231" i="9"/>
  <c r="BQ231" i="9"/>
  <c r="Y231" i="9"/>
  <c r="CM231" i="9"/>
  <c r="AU231" i="9"/>
  <c r="BP230" i="9"/>
  <c r="BS230" i="9"/>
  <c r="BU229" i="9"/>
  <c r="BR230" i="9"/>
  <c r="O230" i="9"/>
  <c r="Q229" i="9"/>
  <c r="M230" i="9"/>
  <c r="P230" i="9"/>
  <c r="R229" i="9"/>
  <c r="CY230" i="9"/>
  <c r="CW230" i="9"/>
  <c r="CZ230" i="9"/>
  <c r="DB229" i="9"/>
  <c r="BJ229" i="9"/>
  <c r="CE228" i="9"/>
  <c r="CQ228" i="9"/>
  <c r="BU228" i="9"/>
  <c r="AB228" i="9"/>
  <c r="AT230" i="9"/>
  <c r="AW230" i="9"/>
  <c r="AY229" i="9"/>
  <c r="AV230" i="9"/>
  <c r="AX229" i="9"/>
  <c r="X230" i="9"/>
  <c r="AA230" i="9"/>
  <c r="AC229" i="9"/>
  <c r="Z230" i="9"/>
  <c r="CL230" i="9"/>
  <c r="CO230" i="9"/>
  <c r="CQ229" i="9"/>
  <c r="CN230" i="9"/>
  <c r="CP229" i="9"/>
  <c r="CC230" i="9"/>
  <c r="CD230" i="9"/>
  <c r="CF229" i="9"/>
  <c r="CA230" i="9"/>
  <c r="BJ228" i="9"/>
  <c r="DB228" i="9"/>
  <c r="AX228" i="9"/>
  <c r="CE224" i="2"/>
  <c r="CY226" i="2"/>
  <c r="DA225" i="2"/>
  <c r="CW226" i="2"/>
  <c r="CZ226" i="2"/>
  <c r="DB225" i="2"/>
  <c r="BG226" i="2"/>
  <c r="BE226" i="2"/>
  <c r="BH226" i="2"/>
  <c r="BS226" i="2"/>
  <c r="BU225" i="2"/>
  <c r="BR226" i="2"/>
  <c r="BT225" i="2"/>
  <c r="BP226" i="2"/>
  <c r="AK226" i="2"/>
  <c r="AL226" i="2"/>
  <c r="AI226" i="2"/>
  <c r="P226" i="2"/>
  <c r="R225" i="2"/>
  <c r="M226" i="2"/>
  <c r="O226" i="2"/>
  <c r="A228" i="2"/>
  <c r="C227" i="2"/>
  <c r="N227" i="2"/>
  <c r="AJ227" i="2"/>
  <c r="Y227" i="2"/>
  <c r="BF227" i="2"/>
  <c r="CB227" i="2"/>
  <c r="CX227" i="2"/>
  <c r="AU227" i="2"/>
  <c r="BQ227" i="2"/>
  <c r="CM227" i="2"/>
  <c r="AN225" i="2"/>
  <c r="BI225" i="2"/>
  <c r="F224" i="2"/>
  <c r="Q225" i="2"/>
  <c r="CF224" i="2"/>
  <c r="G224" i="2"/>
  <c r="Q224" i="2"/>
  <c r="CC226" i="2"/>
  <c r="CA226" i="2"/>
  <c r="CD226" i="2"/>
  <c r="CO226" i="2"/>
  <c r="CL226" i="2"/>
  <c r="CN226" i="2"/>
  <c r="AW226" i="2"/>
  <c r="AV226" i="2"/>
  <c r="AX225" i="2"/>
  <c r="AT226" i="2"/>
  <c r="AA226" i="2"/>
  <c r="Z226" i="2"/>
  <c r="X226" i="2"/>
  <c r="D226" i="2"/>
  <c r="E226" i="2"/>
  <c r="B226" i="2"/>
  <c r="BJ225" i="2"/>
  <c r="CP225" i="2"/>
  <c r="BU224" i="2"/>
  <c r="AB224" i="2"/>
  <c r="AA231" i="9"/>
  <c r="AC230" i="9"/>
  <c r="Z231" i="9"/>
  <c r="X231" i="9"/>
  <c r="AI231" i="9"/>
  <c r="CO231" i="9"/>
  <c r="CN231" i="9"/>
  <c r="CL231" i="9"/>
  <c r="M231" i="9"/>
  <c r="O231" i="9"/>
  <c r="P231" i="9"/>
  <c r="CW231" i="9"/>
  <c r="CY231" i="9"/>
  <c r="DA230" i="9"/>
  <c r="CZ231" i="9"/>
  <c r="BT229" i="9"/>
  <c r="Q230" i="9"/>
  <c r="DA229" i="9"/>
  <c r="CE229" i="9"/>
  <c r="B231" i="9"/>
  <c r="CM232" i="9"/>
  <c r="BQ232" i="9"/>
  <c r="AU232" i="9"/>
  <c r="Y232" i="9"/>
  <c r="CB232" i="9"/>
  <c r="BF232" i="9"/>
  <c r="CX232" i="9"/>
  <c r="N232" i="9"/>
  <c r="CA231" i="9"/>
  <c r="CC231" i="9"/>
  <c r="CD231" i="9"/>
  <c r="CF230" i="9"/>
  <c r="CQ230" i="9"/>
  <c r="AB229" i="9"/>
  <c r="DB230" i="9"/>
  <c r="AW231" i="9"/>
  <c r="AV231" i="9"/>
  <c r="AX230" i="9"/>
  <c r="AT231" i="9"/>
  <c r="BS231" i="9"/>
  <c r="BU230" i="9"/>
  <c r="BR231" i="9"/>
  <c r="BT230" i="9"/>
  <c r="BP231" i="9"/>
  <c r="BE231" i="9"/>
  <c r="BG231" i="9"/>
  <c r="BI230" i="9"/>
  <c r="BH231" i="9"/>
  <c r="BJ230" i="9"/>
  <c r="CP230" i="9"/>
  <c r="R230" i="9"/>
  <c r="AV227" i="2"/>
  <c r="AW227" i="2"/>
  <c r="AT227" i="2"/>
  <c r="O227" i="2"/>
  <c r="P227" i="2"/>
  <c r="R226" i="2"/>
  <c r="M227" i="2"/>
  <c r="A229" i="2"/>
  <c r="C228" i="2"/>
  <c r="N228" i="2"/>
  <c r="Y228" i="2"/>
  <c r="AU228" i="2"/>
  <c r="BQ228" i="2"/>
  <c r="AJ228" i="2"/>
  <c r="BF228" i="2"/>
  <c r="CB228" i="2"/>
  <c r="CM228" i="2"/>
  <c r="CX228" i="2"/>
  <c r="AY226" i="2"/>
  <c r="CN227" i="2"/>
  <c r="CO227" i="2"/>
  <c r="CQ226" i="2"/>
  <c r="CL227" i="2"/>
  <c r="CD227" i="2"/>
  <c r="CF226" i="2"/>
  <c r="CC227" i="2"/>
  <c r="CA227" i="2"/>
  <c r="Z227" i="2"/>
  <c r="AA227" i="2"/>
  <c r="AC226" i="2"/>
  <c r="X227" i="2"/>
  <c r="AM225" i="2"/>
  <c r="AX226" i="2"/>
  <c r="CP226" i="2"/>
  <c r="AC225" i="2"/>
  <c r="CF225" i="2"/>
  <c r="G225" i="2"/>
  <c r="CQ225" i="2"/>
  <c r="AY225" i="2"/>
  <c r="BR227" i="2"/>
  <c r="BT226" i="2"/>
  <c r="BS227" i="2"/>
  <c r="BP227" i="2"/>
  <c r="CY227" i="2"/>
  <c r="CZ227" i="2"/>
  <c r="DB226" i="2"/>
  <c r="CW227" i="2"/>
  <c r="BH227" i="2"/>
  <c r="BG227" i="2"/>
  <c r="BE227" i="2"/>
  <c r="AK227" i="2"/>
  <c r="AL227" i="2"/>
  <c r="AN226" i="2"/>
  <c r="AI227" i="2"/>
  <c r="D227" i="2"/>
  <c r="E227" i="2"/>
  <c r="B227" i="2"/>
  <c r="Q226" i="2"/>
  <c r="BU226" i="2"/>
  <c r="DA226" i="2"/>
  <c r="AB225" i="2"/>
  <c r="CE225" i="2"/>
  <c r="F225" i="2"/>
  <c r="BE232" i="9"/>
  <c r="BH232" i="9"/>
  <c r="BG232" i="9"/>
  <c r="BI231" i="9"/>
  <c r="CW232" i="9"/>
  <c r="CZ232" i="9"/>
  <c r="CY232" i="9"/>
  <c r="B232" i="9"/>
  <c r="CN232" i="9"/>
  <c r="CP231" i="9"/>
  <c r="CL232" i="9"/>
  <c r="CO232" i="9"/>
  <c r="CQ231" i="9"/>
  <c r="Z232" i="9"/>
  <c r="AB231" i="9"/>
  <c r="AA232" i="9"/>
  <c r="X232" i="9"/>
  <c r="CM233" i="9"/>
  <c r="BQ233" i="9"/>
  <c r="AU233" i="9"/>
  <c r="Y233" i="9"/>
  <c r="CX233" i="9"/>
  <c r="BF233" i="9"/>
  <c r="N233" i="9"/>
  <c r="CB233" i="9"/>
  <c r="CA232" i="9"/>
  <c r="CD232" i="9"/>
  <c r="CF231" i="9"/>
  <c r="CC232" i="9"/>
  <c r="BR232" i="9"/>
  <c r="BT231" i="9"/>
  <c r="BS232" i="9"/>
  <c r="BP232" i="9"/>
  <c r="M232" i="9"/>
  <c r="P232" i="9"/>
  <c r="R231" i="9"/>
  <c r="O232" i="9"/>
  <c r="AI232" i="9"/>
  <c r="AV232" i="9"/>
  <c r="AX231" i="9"/>
  <c r="AT232" i="9"/>
  <c r="AW232" i="9"/>
  <c r="AY231" i="9"/>
  <c r="BJ231" i="9"/>
  <c r="AY230" i="9"/>
  <c r="AB230" i="9"/>
  <c r="CE230" i="9"/>
  <c r="AC231" i="9"/>
  <c r="BI226" i="2"/>
  <c r="CO228" i="2"/>
  <c r="CL228" i="2"/>
  <c r="CN228" i="2"/>
  <c r="CP227" i="2"/>
  <c r="BG228" i="2"/>
  <c r="BE228" i="2"/>
  <c r="BH228" i="2"/>
  <c r="BS228" i="2"/>
  <c r="BP228" i="2"/>
  <c r="BR228" i="2"/>
  <c r="BT227" i="2"/>
  <c r="AA228" i="2"/>
  <c r="Z228" i="2"/>
  <c r="AB227" i="2"/>
  <c r="X228" i="2"/>
  <c r="D228" i="2"/>
  <c r="F227" i="2"/>
  <c r="E228" i="2"/>
  <c r="B228" i="2"/>
  <c r="BJ227" i="2"/>
  <c r="G226" i="2"/>
  <c r="AM226" i="2"/>
  <c r="CQ227" i="2"/>
  <c r="CE226" i="2"/>
  <c r="F226" i="2"/>
  <c r="BJ226" i="2"/>
  <c r="CY228" i="2"/>
  <c r="DA227" i="2"/>
  <c r="CW228" i="2"/>
  <c r="CZ228" i="2"/>
  <c r="CC228" i="2"/>
  <c r="CA228" i="2"/>
  <c r="CD228" i="2"/>
  <c r="AK228" i="2"/>
  <c r="AM227" i="2"/>
  <c r="AL228" i="2"/>
  <c r="AI228" i="2"/>
  <c r="AW228" i="2"/>
  <c r="AT228" i="2"/>
  <c r="AV228" i="2"/>
  <c r="P228" i="2"/>
  <c r="R227" i="2"/>
  <c r="O228" i="2"/>
  <c r="M228" i="2"/>
  <c r="A230" i="2"/>
  <c r="C229" i="2"/>
  <c r="AJ229" i="2"/>
  <c r="BF229" i="2"/>
  <c r="CB229" i="2"/>
  <c r="N229" i="2"/>
  <c r="Y229" i="2"/>
  <c r="AU229" i="2"/>
  <c r="BQ229" i="2"/>
  <c r="CX229" i="2"/>
  <c r="CM229" i="2"/>
  <c r="AX227" i="2"/>
  <c r="AB226" i="2"/>
  <c r="BH233" i="9"/>
  <c r="BG233" i="9"/>
  <c r="BI232" i="9"/>
  <c r="BE233" i="9"/>
  <c r="X233" i="9"/>
  <c r="AA233" i="9"/>
  <c r="AC232" i="9"/>
  <c r="Z233" i="9"/>
  <c r="P233" i="9"/>
  <c r="O233" i="9"/>
  <c r="M233" i="9"/>
  <c r="B233" i="9"/>
  <c r="CL233" i="9"/>
  <c r="CN233" i="9"/>
  <c r="CP232" i="9"/>
  <c r="CO233" i="9"/>
  <c r="Q232" i="9"/>
  <c r="Q231" i="9"/>
  <c r="BU231" i="9"/>
  <c r="CD233" i="9"/>
  <c r="CF232" i="9"/>
  <c r="CC233" i="9"/>
  <c r="CA233" i="9"/>
  <c r="CX234" i="9"/>
  <c r="CB234" i="9"/>
  <c r="BF234" i="9"/>
  <c r="N234" i="9"/>
  <c r="BQ234" i="9"/>
  <c r="Y234" i="9"/>
  <c r="AU234" i="9"/>
  <c r="CM234" i="9"/>
  <c r="BP233" i="9"/>
  <c r="BR233" i="9"/>
  <c r="BT232" i="9"/>
  <c r="BS233" i="9"/>
  <c r="CE232" i="9"/>
  <c r="AB232" i="9"/>
  <c r="CE231" i="9"/>
  <c r="AI233" i="9"/>
  <c r="CZ233" i="9"/>
  <c r="CY233" i="9"/>
  <c r="CW233" i="9"/>
  <c r="AT233" i="9"/>
  <c r="AV233" i="9"/>
  <c r="AX232" i="9"/>
  <c r="AW233" i="9"/>
  <c r="AY232" i="9"/>
  <c r="DB231" i="9"/>
  <c r="DA231" i="9"/>
  <c r="CN229" i="2"/>
  <c r="CP228" i="2"/>
  <c r="CO229" i="2"/>
  <c r="CL229" i="2"/>
  <c r="Z229" i="2"/>
  <c r="AA229" i="2"/>
  <c r="AC228" i="2"/>
  <c r="X229" i="2"/>
  <c r="AK229" i="2"/>
  <c r="AL229" i="2"/>
  <c r="AN228" i="2"/>
  <c r="AI229" i="2"/>
  <c r="A231" i="2"/>
  <c r="C230" i="2"/>
  <c r="N230" i="2"/>
  <c r="Y230" i="2"/>
  <c r="AJ230" i="2"/>
  <c r="AU230" i="2"/>
  <c r="BQ230" i="2"/>
  <c r="CM230" i="2"/>
  <c r="BF230" i="2"/>
  <c r="CB230" i="2"/>
  <c r="CX230" i="2"/>
  <c r="AV229" i="2"/>
  <c r="AX228" i="2"/>
  <c r="CF227" i="2"/>
  <c r="Q227" i="2"/>
  <c r="BR229" i="2"/>
  <c r="BT228" i="2"/>
  <c r="BS229" i="2"/>
  <c r="BU228" i="2"/>
  <c r="BP229" i="2"/>
  <c r="CC229" i="2"/>
  <c r="CD229" i="2"/>
  <c r="CA229" i="2"/>
  <c r="CW229" i="2"/>
  <c r="CY229" i="2"/>
  <c r="CZ229" i="2"/>
  <c r="AW229" i="2"/>
  <c r="AT229" i="2"/>
  <c r="O229" i="2"/>
  <c r="P229" i="2"/>
  <c r="R228" i="2"/>
  <c r="M229" i="2"/>
  <c r="BG229" i="2"/>
  <c r="BI228" i="2"/>
  <c r="BH229" i="2"/>
  <c r="BE229" i="2"/>
  <c r="D229" i="2"/>
  <c r="E229" i="2"/>
  <c r="B229" i="2"/>
  <c r="AM228" i="2"/>
  <c r="DA228" i="2"/>
  <c r="AC227" i="2"/>
  <c r="DB227" i="2"/>
  <c r="AN227" i="2"/>
  <c r="AY227" i="2"/>
  <c r="AB228" i="2"/>
  <c r="CQ228" i="2"/>
  <c r="CE227" i="2"/>
  <c r="BU227" i="2"/>
  <c r="BI227" i="2"/>
  <c r="G227" i="2"/>
  <c r="CL234" i="9"/>
  <c r="CO234" i="9"/>
  <c r="CQ233" i="9"/>
  <c r="CN234" i="9"/>
  <c r="CP233" i="9"/>
  <c r="CY234" i="9"/>
  <c r="CZ234" i="9"/>
  <c r="CW234" i="9"/>
  <c r="BP234" i="9"/>
  <c r="BS234" i="9"/>
  <c r="BR234" i="9"/>
  <c r="BT233" i="9"/>
  <c r="CC234" i="9"/>
  <c r="CE233" i="9"/>
  <c r="CA234" i="9"/>
  <c r="CD234" i="9"/>
  <c r="R232" i="9"/>
  <c r="BJ232" i="9"/>
  <c r="O234" i="9"/>
  <c r="P234" i="9"/>
  <c r="M234" i="9"/>
  <c r="B234" i="9"/>
  <c r="X234" i="9"/>
  <c r="AA234" i="9"/>
  <c r="AC233" i="9"/>
  <c r="Z234" i="9"/>
  <c r="BG234" i="9"/>
  <c r="BH234" i="9"/>
  <c r="BJ233" i="9"/>
  <c r="BE234" i="9"/>
  <c r="DA233" i="9"/>
  <c r="CQ232" i="9"/>
  <c r="AT234" i="9"/>
  <c r="AW234" i="9"/>
  <c r="AV234" i="9"/>
  <c r="AX233" i="9"/>
  <c r="AI234" i="9"/>
  <c r="CX235" i="9"/>
  <c r="CB235" i="9"/>
  <c r="BF235" i="9"/>
  <c r="N235" i="9"/>
  <c r="CM235" i="9"/>
  <c r="AU235" i="9"/>
  <c r="BQ235" i="9"/>
  <c r="Y235" i="9"/>
  <c r="BU233" i="9"/>
  <c r="CF233" i="9"/>
  <c r="DA232" i="9"/>
  <c r="DB232" i="9"/>
  <c r="BU232" i="9"/>
  <c r="CE228" i="2"/>
  <c r="CY230" i="2"/>
  <c r="DA229" i="2"/>
  <c r="CW230" i="2"/>
  <c r="CZ230" i="2"/>
  <c r="BG230" i="2"/>
  <c r="BI229" i="2"/>
  <c r="BE230" i="2"/>
  <c r="BH230" i="2"/>
  <c r="BJ229" i="2"/>
  <c r="BS230" i="2"/>
  <c r="BR230" i="2"/>
  <c r="BT229" i="2"/>
  <c r="BP230" i="2"/>
  <c r="AK230" i="2"/>
  <c r="AL230" i="2"/>
  <c r="AI230" i="2"/>
  <c r="P230" i="2"/>
  <c r="O230" i="2"/>
  <c r="M230" i="2"/>
  <c r="A232" i="2"/>
  <c r="C231" i="2"/>
  <c r="N231" i="2"/>
  <c r="AJ231" i="2"/>
  <c r="Y231" i="2"/>
  <c r="BF231" i="2"/>
  <c r="CB231" i="2"/>
  <c r="CX231" i="2"/>
  <c r="AU231" i="2"/>
  <c r="BQ231" i="2"/>
  <c r="CM231" i="2"/>
  <c r="AN229" i="2"/>
  <c r="Q229" i="2"/>
  <c r="DB229" i="2"/>
  <c r="BU229" i="2"/>
  <c r="F228" i="2"/>
  <c r="DB228" i="2"/>
  <c r="R229" i="2"/>
  <c r="BJ228" i="2"/>
  <c r="G228" i="2"/>
  <c r="CF228" i="2"/>
  <c r="AY228" i="2"/>
  <c r="Q228" i="2"/>
  <c r="CC230" i="2"/>
  <c r="CA230" i="2"/>
  <c r="CD230" i="2"/>
  <c r="CO230" i="2"/>
  <c r="CQ229" i="2"/>
  <c r="CL230" i="2"/>
  <c r="CN230" i="2"/>
  <c r="AW230" i="2"/>
  <c r="AV230" i="2"/>
  <c r="AT230" i="2"/>
  <c r="AA230" i="2"/>
  <c r="AC229" i="2"/>
  <c r="X230" i="2"/>
  <c r="Z230" i="2"/>
  <c r="D230" i="2"/>
  <c r="E230" i="2"/>
  <c r="G229" i="2"/>
  <c r="B230" i="2"/>
  <c r="AM229" i="2"/>
  <c r="CP229" i="2"/>
  <c r="BE235" i="9"/>
  <c r="BG235" i="9"/>
  <c r="BH235" i="9"/>
  <c r="B235" i="9"/>
  <c r="AI235" i="9"/>
  <c r="CX236" i="9"/>
  <c r="CB236" i="9"/>
  <c r="BF236" i="9"/>
  <c r="N236" i="9"/>
  <c r="Y236" i="9"/>
  <c r="AU236" i="9"/>
  <c r="CM236" i="9"/>
  <c r="BQ236" i="9"/>
  <c r="BI233" i="9"/>
  <c r="DB233" i="9"/>
  <c r="BJ234" i="9"/>
  <c r="AW235" i="9"/>
  <c r="AY234" i="9"/>
  <c r="AV235" i="9"/>
  <c r="AT235" i="9"/>
  <c r="BS235" i="9"/>
  <c r="BU234" i="9"/>
  <c r="BR235" i="9"/>
  <c r="BT234" i="9"/>
  <c r="BP235" i="9"/>
  <c r="M235" i="9"/>
  <c r="P235" i="9"/>
  <c r="R234" i="9"/>
  <c r="O235" i="9"/>
  <c r="Q234" i="9"/>
  <c r="CW235" i="9"/>
  <c r="CZ235" i="9"/>
  <c r="CY235" i="9"/>
  <c r="DA234" i="9"/>
  <c r="Q233" i="9"/>
  <c r="AA235" i="9"/>
  <c r="Z235" i="9"/>
  <c r="AB234" i="9"/>
  <c r="X235" i="9"/>
  <c r="CO235" i="9"/>
  <c r="CQ234" i="9"/>
  <c r="CN235" i="9"/>
  <c r="CL235" i="9"/>
  <c r="CA235" i="9"/>
  <c r="CC235" i="9"/>
  <c r="CE234" i="9"/>
  <c r="CD235" i="9"/>
  <c r="CF234" i="9"/>
  <c r="AY233" i="9"/>
  <c r="AB233" i="9"/>
  <c r="R233" i="9"/>
  <c r="BR231" i="2"/>
  <c r="BT230" i="2"/>
  <c r="BS231" i="2"/>
  <c r="BU230" i="2"/>
  <c r="BP231" i="2"/>
  <c r="CY231" i="2"/>
  <c r="CZ231" i="2"/>
  <c r="DB230" i="2"/>
  <c r="CW231" i="2"/>
  <c r="BH231" i="2"/>
  <c r="BG231" i="2"/>
  <c r="BE231" i="2"/>
  <c r="AK231" i="2"/>
  <c r="AM230" i="2"/>
  <c r="AL231" i="2"/>
  <c r="AN230" i="2"/>
  <c r="AI231" i="2"/>
  <c r="D231" i="2"/>
  <c r="E231" i="2"/>
  <c r="G230" i="2"/>
  <c r="B231" i="2"/>
  <c r="DA230" i="2"/>
  <c r="CE229" i="2"/>
  <c r="CF229" i="2"/>
  <c r="AX229" i="2"/>
  <c r="F229" i="2"/>
  <c r="AB229" i="2"/>
  <c r="CN231" i="2"/>
  <c r="CP230" i="2"/>
  <c r="CO231" i="2"/>
  <c r="CL231" i="2"/>
  <c r="AV231" i="2"/>
  <c r="AW231" i="2"/>
  <c r="AT231" i="2"/>
  <c r="CD231" i="2"/>
  <c r="CF230" i="2"/>
  <c r="CC231" i="2"/>
  <c r="CA231" i="2"/>
  <c r="Z231" i="2"/>
  <c r="AA231" i="2"/>
  <c r="AC230" i="2"/>
  <c r="X231" i="2"/>
  <c r="O231" i="2"/>
  <c r="P231" i="2"/>
  <c r="M231" i="2"/>
  <c r="A233" i="2"/>
  <c r="C232" i="2"/>
  <c r="N232" i="2"/>
  <c r="Y232" i="2"/>
  <c r="AU232" i="2"/>
  <c r="BQ232" i="2"/>
  <c r="BF232" i="2"/>
  <c r="CB232" i="2"/>
  <c r="CM232" i="2"/>
  <c r="AJ232" i="2"/>
  <c r="CX232" i="2"/>
  <c r="Q230" i="2"/>
  <c r="BJ230" i="2"/>
  <c r="BI230" i="2"/>
  <c r="AY229" i="2"/>
  <c r="CO236" i="9"/>
  <c r="CL236" i="9"/>
  <c r="CN236" i="9"/>
  <c r="M236" i="9"/>
  <c r="P236" i="9"/>
  <c r="R235" i="9"/>
  <c r="O236" i="9"/>
  <c r="CW236" i="9"/>
  <c r="CY236" i="9"/>
  <c r="CZ236" i="9"/>
  <c r="BS236" i="9"/>
  <c r="BR236" i="9"/>
  <c r="BP236" i="9"/>
  <c r="AA236" i="9"/>
  <c r="AC235" i="9"/>
  <c r="X236" i="9"/>
  <c r="Z236" i="9"/>
  <c r="AB235" i="9"/>
  <c r="CD236" i="9"/>
  <c r="CA236" i="9"/>
  <c r="CC236" i="9"/>
  <c r="CE235" i="9"/>
  <c r="CP235" i="9"/>
  <c r="CP234" i="9"/>
  <c r="DB234" i="9"/>
  <c r="BI234" i="9"/>
  <c r="B236" i="9"/>
  <c r="CX237" i="9"/>
  <c r="Y237" i="9"/>
  <c r="N237" i="9"/>
  <c r="AU237" i="9"/>
  <c r="CB237" i="9"/>
  <c r="BQ237" i="9"/>
  <c r="CM237" i="9"/>
  <c r="BF237" i="9"/>
  <c r="BH236" i="9"/>
  <c r="BG236" i="9"/>
  <c r="BE236" i="9"/>
  <c r="CF235" i="9"/>
  <c r="DA235" i="9"/>
  <c r="BU235" i="9"/>
  <c r="AW236" i="9"/>
  <c r="AV236" i="9"/>
  <c r="AT236" i="9"/>
  <c r="AI236" i="9"/>
  <c r="AC234" i="9"/>
  <c r="Q235" i="9"/>
  <c r="AX234" i="9"/>
  <c r="CY232" i="2"/>
  <c r="DA231" i="2"/>
  <c r="CW232" i="2"/>
  <c r="CZ232" i="2"/>
  <c r="CO232" i="2"/>
  <c r="CL232" i="2"/>
  <c r="CN232" i="2"/>
  <c r="BG232" i="2"/>
  <c r="BE232" i="2"/>
  <c r="BH232" i="2"/>
  <c r="BJ231" i="2"/>
  <c r="AW232" i="2"/>
  <c r="AT232" i="2"/>
  <c r="AV232" i="2"/>
  <c r="P232" i="2"/>
  <c r="R231" i="2"/>
  <c r="O232" i="2"/>
  <c r="M232" i="2"/>
  <c r="A234" i="2"/>
  <c r="C233" i="2"/>
  <c r="AJ233" i="2"/>
  <c r="N233" i="2"/>
  <c r="BF233" i="2"/>
  <c r="CB233" i="2"/>
  <c r="AU233" i="2"/>
  <c r="BQ233" i="2"/>
  <c r="CX233" i="2"/>
  <c r="Y233" i="2"/>
  <c r="CM233" i="2"/>
  <c r="AX231" i="2"/>
  <c r="CQ231" i="2"/>
  <c r="DB231" i="2"/>
  <c r="F230" i="2"/>
  <c r="AK232" i="2"/>
  <c r="AM231" i="2"/>
  <c r="AL232" i="2"/>
  <c r="AI232" i="2"/>
  <c r="CC232" i="2"/>
  <c r="CE231" i="2"/>
  <c r="CA232" i="2"/>
  <c r="CD232" i="2"/>
  <c r="BS232" i="2"/>
  <c r="BP232" i="2"/>
  <c r="BR232" i="2"/>
  <c r="AA232" i="2"/>
  <c r="AC231" i="2"/>
  <c r="Z232" i="2"/>
  <c r="AB231" i="2"/>
  <c r="X232" i="2"/>
  <c r="D232" i="2"/>
  <c r="E232" i="2"/>
  <c r="B232" i="2"/>
  <c r="Q231" i="2"/>
  <c r="CF231" i="2"/>
  <c r="AY231" i="2"/>
  <c r="CP231" i="2"/>
  <c r="CQ230" i="2"/>
  <c r="AX230" i="2"/>
  <c r="R230" i="2"/>
  <c r="G231" i="2"/>
  <c r="BI231" i="2"/>
  <c r="CE230" i="2"/>
  <c r="AY230" i="2"/>
  <c r="AB230" i="2"/>
  <c r="AI237" i="9"/>
  <c r="Z237" i="9"/>
  <c r="X237" i="9"/>
  <c r="AA237" i="9"/>
  <c r="AC236" i="9"/>
  <c r="BE237" i="9"/>
  <c r="BH237" i="9"/>
  <c r="BG237" i="9"/>
  <c r="BI236" i="9"/>
  <c r="B237" i="9"/>
  <c r="M237" i="9"/>
  <c r="O237" i="9"/>
  <c r="Q236" i="9"/>
  <c r="P237" i="9"/>
  <c r="R236" i="9"/>
  <c r="AB236" i="9"/>
  <c r="CQ235" i="9"/>
  <c r="AX235" i="9"/>
  <c r="CN237" i="9"/>
  <c r="CL237" i="9"/>
  <c r="CO237" i="9"/>
  <c r="CQ236" i="9"/>
  <c r="CA237" i="9"/>
  <c r="CD237" i="9"/>
  <c r="CC237" i="9"/>
  <c r="CE236" i="9"/>
  <c r="CM238" i="9"/>
  <c r="BQ238" i="9"/>
  <c r="AU238" i="9"/>
  <c r="Y238" i="9"/>
  <c r="CX238" i="9"/>
  <c r="N238" i="9"/>
  <c r="CB238" i="9"/>
  <c r="BF238" i="9"/>
  <c r="BT235" i="9"/>
  <c r="CP236" i="9"/>
  <c r="BR237" i="9"/>
  <c r="BS237" i="9"/>
  <c r="BU236" i="9"/>
  <c r="BP237" i="9"/>
  <c r="AV237" i="9"/>
  <c r="AW237" i="9"/>
  <c r="AY236" i="9"/>
  <c r="AT237" i="9"/>
  <c r="CW237" i="9"/>
  <c r="CY237" i="9"/>
  <c r="DA236" i="9"/>
  <c r="CZ237" i="9"/>
  <c r="AY235" i="9"/>
  <c r="BJ235" i="9"/>
  <c r="DB235" i="9"/>
  <c r="BI235" i="9"/>
  <c r="F231" i="2"/>
  <c r="Z233" i="2"/>
  <c r="AA233" i="2"/>
  <c r="AC232" i="2"/>
  <c r="X233" i="2"/>
  <c r="BU231" i="2"/>
  <c r="AN231" i="2"/>
  <c r="CN233" i="2"/>
  <c r="CO233" i="2"/>
  <c r="CQ232" i="2"/>
  <c r="CL233" i="2"/>
  <c r="CW233" i="2"/>
  <c r="CY233" i="2"/>
  <c r="CZ233" i="2"/>
  <c r="DB232" i="2"/>
  <c r="AV233" i="2"/>
  <c r="AW233" i="2"/>
  <c r="AY232" i="2"/>
  <c r="AT233" i="2"/>
  <c r="BG233" i="2"/>
  <c r="BH233" i="2"/>
  <c r="BE233" i="2"/>
  <c r="AK233" i="2"/>
  <c r="AL233" i="2"/>
  <c r="AI233" i="2"/>
  <c r="A235" i="2"/>
  <c r="C234" i="2"/>
  <c r="N234" i="2"/>
  <c r="Y234" i="2"/>
  <c r="AJ234" i="2"/>
  <c r="AU234" i="2"/>
  <c r="BQ234" i="2"/>
  <c r="CM234" i="2"/>
  <c r="BF234" i="2"/>
  <c r="CB234" i="2"/>
  <c r="CX234" i="2"/>
  <c r="AB232" i="2"/>
  <c r="BT231" i="2"/>
  <c r="BR233" i="2"/>
  <c r="BS233" i="2"/>
  <c r="BU232" i="2"/>
  <c r="BP233" i="2"/>
  <c r="CC233" i="2"/>
  <c r="CE232" i="2"/>
  <c r="CD233" i="2"/>
  <c r="CA233" i="2"/>
  <c r="O233" i="2"/>
  <c r="Q232" i="2"/>
  <c r="P233" i="2"/>
  <c r="R232" i="2"/>
  <c r="M233" i="2"/>
  <c r="D233" i="2"/>
  <c r="F232" i="2"/>
  <c r="E233" i="2"/>
  <c r="B233" i="2"/>
  <c r="BI232" i="2"/>
  <c r="DA232" i="2"/>
  <c r="BS238" i="9"/>
  <c r="BU237" i="9"/>
  <c r="BP238" i="9"/>
  <c r="BR238" i="9"/>
  <c r="BH238" i="9"/>
  <c r="BG238" i="9"/>
  <c r="BI237" i="9"/>
  <c r="BE238" i="9"/>
  <c r="P238" i="9"/>
  <c r="M238" i="9"/>
  <c r="O238" i="9"/>
  <c r="Q237" i="9"/>
  <c r="AW238" i="9"/>
  <c r="AY237" i="9"/>
  <c r="AV238" i="9"/>
  <c r="AX237" i="9"/>
  <c r="AT238" i="9"/>
  <c r="BT237" i="9"/>
  <c r="CF236" i="9"/>
  <c r="CZ238" i="9"/>
  <c r="CW238" i="9"/>
  <c r="CY238" i="9"/>
  <c r="DA237" i="9"/>
  <c r="CX239" i="9"/>
  <c r="CM239" i="9"/>
  <c r="N239" i="9"/>
  <c r="Y239" i="9"/>
  <c r="BQ239" i="9"/>
  <c r="BF239" i="9"/>
  <c r="AU239" i="9"/>
  <c r="CB239" i="9"/>
  <c r="Z238" i="9"/>
  <c r="AB237" i="9"/>
  <c r="X238" i="9"/>
  <c r="AA238" i="9"/>
  <c r="BJ237" i="9"/>
  <c r="BJ236" i="9"/>
  <c r="BT236" i="9"/>
  <c r="CD238" i="9"/>
  <c r="CA238" i="9"/>
  <c r="CC238" i="9"/>
  <c r="AI238" i="9"/>
  <c r="B238" i="9"/>
  <c r="CL238" i="9"/>
  <c r="CN238" i="9"/>
  <c r="CP237" i="9"/>
  <c r="CO238" i="9"/>
  <c r="CQ237" i="9"/>
  <c r="DB237" i="9"/>
  <c r="DB236" i="9"/>
  <c r="AX236" i="9"/>
  <c r="R237" i="9"/>
  <c r="CO234" i="2"/>
  <c r="CQ233" i="2"/>
  <c r="CL234" i="2"/>
  <c r="CN234" i="2"/>
  <c r="D234" i="2"/>
  <c r="B234" i="2"/>
  <c r="E234" i="2"/>
  <c r="CC234" i="2"/>
  <c r="CE233" i="2"/>
  <c r="CA234" i="2"/>
  <c r="CD234" i="2"/>
  <c r="CF233" i="2"/>
  <c r="AW234" i="2"/>
  <c r="AV234" i="2"/>
  <c r="AT234" i="2"/>
  <c r="AA234" i="2"/>
  <c r="AC233" i="2"/>
  <c r="Z234" i="2"/>
  <c r="X234" i="2"/>
  <c r="CP233" i="2"/>
  <c r="BJ232" i="2"/>
  <c r="F233" i="2"/>
  <c r="AM232" i="2"/>
  <c r="CP232" i="2"/>
  <c r="AX232" i="2"/>
  <c r="CY234" i="2"/>
  <c r="DA233" i="2"/>
  <c r="CW234" i="2"/>
  <c r="CZ234" i="2"/>
  <c r="BG234" i="2"/>
  <c r="BE234" i="2"/>
  <c r="BH234" i="2"/>
  <c r="BJ233" i="2"/>
  <c r="BS234" i="2"/>
  <c r="BR234" i="2"/>
  <c r="BP234" i="2"/>
  <c r="AK234" i="2"/>
  <c r="AL234" i="2"/>
  <c r="AI234" i="2"/>
  <c r="P234" i="2"/>
  <c r="O234" i="2"/>
  <c r="M234" i="2"/>
  <c r="A236" i="2"/>
  <c r="C235" i="2"/>
  <c r="N235" i="2"/>
  <c r="AJ235" i="2"/>
  <c r="Y235" i="2"/>
  <c r="BF235" i="2"/>
  <c r="CB235" i="2"/>
  <c r="CX235" i="2"/>
  <c r="AU235" i="2"/>
  <c r="BQ235" i="2"/>
  <c r="CM235" i="2"/>
  <c r="AN233" i="2"/>
  <c r="BI233" i="2"/>
  <c r="AY233" i="2"/>
  <c r="DB233" i="2"/>
  <c r="AN232" i="2"/>
  <c r="CF232" i="2"/>
  <c r="G232" i="2"/>
  <c r="BT232" i="2"/>
  <c r="B239" i="9"/>
  <c r="CX240" i="9"/>
  <c r="CB240" i="9"/>
  <c r="BF240" i="9"/>
  <c r="N240" i="9"/>
  <c r="CM240" i="9"/>
  <c r="Y240" i="9"/>
  <c r="BQ240" i="9"/>
  <c r="AU240" i="9"/>
  <c r="AT239" i="9"/>
  <c r="AW239" i="9"/>
  <c r="AV239" i="9"/>
  <c r="AX238" i="9"/>
  <c r="AI239" i="9"/>
  <c r="CY239" i="9"/>
  <c r="DA238" i="9"/>
  <c r="CW239" i="9"/>
  <c r="CZ239" i="9"/>
  <c r="CF237" i="9"/>
  <c r="AY238" i="9"/>
  <c r="AC237" i="9"/>
  <c r="BG239" i="9"/>
  <c r="BI238" i="9"/>
  <c r="BH239" i="9"/>
  <c r="BJ238" i="9"/>
  <c r="BE239" i="9"/>
  <c r="CC239" i="9"/>
  <c r="CE238" i="9"/>
  <c r="CA239" i="9"/>
  <c r="CD239" i="9"/>
  <c r="X239" i="9"/>
  <c r="Z239" i="9"/>
  <c r="AA239" i="9"/>
  <c r="AC238" i="9"/>
  <c r="CL239" i="9"/>
  <c r="CN239" i="9"/>
  <c r="CP238" i="9"/>
  <c r="CO239" i="9"/>
  <c r="CQ238" i="9"/>
  <c r="CE237" i="9"/>
  <c r="BP239" i="9"/>
  <c r="BS239" i="9"/>
  <c r="BU238" i="9"/>
  <c r="BR239" i="9"/>
  <c r="BT238" i="9"/>
  <c r="O239" i="9"/>
  <c r="Q238" i="9"/>
  <c r="M239" i="9"/>
  <c r="P239" i="9"/>
  <c r="CY235" i="2"/>
  <c r="CZ235" i="2"/>
  <c r="CW235" i="2"/>
  <c r="CN235" i="2"/>
  <c r="CO235" i="2"/>
  <c r="CQ234" i="2"/>
  <c r="CL235" i="2"/>
  <c r="AV235" i="2"/>
  <c r="AW235" i="2"/>
  <c r="AT235" i="2"/>
  <c r="CD235" i="2"/>
  <c r="CC235" i="2"/>
  <c r="CA235" i="2"/>
  <c r="Z235" i="2"/>
  <c r="AB234" i="2"/>
  <c r="AA235" i="2"/>
  <c r="X235" i="2"/>
  <c r="O235" i="2"/>
  <c r="Q234" i="2"/>
  <c r="P235" i="2"/>
  <c r="R234" i="2"/>
  <c r="M235" i="2"/>
  <c r="A237" i="2"/>
  <c r="C236" i="2"/>
  <c r="N236" i="2"/>
  <c r="Y236" i="2"/>
  <c r="AU236" i="2"/>
  <c r="BQ236" i="2"/>
  <c r="AJ236" i="2"/>
  <c r="BF236" i="2"/>
  <c r="CB236" i="2"/>
  <c r="CM236" i="2"/>
  <c r="CX236" i="2"/>
  <c r="AM233" i="2"/>
  <c r="AY234" i="2"/>
  <c r="BT233" i="2"/>
  <c r="AB233" i="2"/>
  <c r="BR235" i="2"/>
  <c r="BT234" i="2"/>
  <c r="BS235" i="2"/>
  <c r="BU234" i="2"/>
  <c r="BP235" i="2"/>
  <c r="BH235" i="2"/>
  <c r="BG235" i="2"/>
  <c r="BI234" i="2"/>
  <c r="BE235" i="2"/>
  <c r="AK235" i="2"/>
  <c r="AL235" i="2"/>
  <c r="AN234" i="2"/>
  <c r="AI235" i="2"/>
  <c r="D235" i="2"/>
  <c r="E235" i="2"/>
  <c r="G234" i="2"/>
  <c r="B235" i="2"/>
  <c r="DB234" i="2"/>
  <c r="DA234" i="2"/>
  <c r="BU233" i="2"/>
  <c r="R233" i="2"/>
  <c r="AC234" i="2"/>
  <c r="AX234" i="2"/>
  <c r="CF234" i="2"/>
  <c r="CE234" i="2"/>
  <c r="Q233" i="2"/>
  <c r="AX233" i="2"/>
  <c r="CP234" i="2"/>
  <c r="G233" i="2"/>
  <c r="AW240" i="9"/>
  <c r="AY239" i="9"/>
  <c r="AV240" i="9"/>
  <c r="AX239" i="9"/>
  <c r="AT240" i="9"/>
  <c r="CO240" i="9"/>
  <c r="CL240" i="9"/>
  <c r="CN240" i="9"/>
  <c r="CA240" i="9"/>
  <c r="CC240" i="9"/>
  <c r="CD240" i="9"/>
  <c r="CF239" i="9"/>
  <c r="CM241" i="9"/>
  <c r="CB241" i="9"/>
  <c r="CX241" i="9"/>
  <c r="Y241" i="9"/>
  <c r="N241" i="9"/>
  <c r="BF241" i="9"/>
  <c r="AU241" i="9"/>
  <c r="BQ241" i="9"/>
  <c r="B240" i="9"/>
  <c r="BH240" i="9"/>
  <c r="BJ239" i="9"/>
  <c r="BE240" i="9"/>
  <c r="BG240" i="9"/>
  <c r="BI239" i="9"/>
  <c r="AA240" i="9"/>
  <c r="Z240" i="9"/>
  <c r="X240" i="9"/>
  <c r="AI240" i="9"/>
  <c r="CQ239" i="9"/>
  <c r="DB238" i="9"/>
  <c r="AB238" i="9"/>
  <c r="CF238" i="9"/>
  <c r="BS240" i="9"/>
  <c r="BP240" i="9"/>
  <c r="BR240" i="9"/>
  <c r="BT239" i="9"/>
  <c r="O240" i="9"/>
  <c r="M240" i="9"/>
  <c r="P240" i="9"/>
  <c r="R239" i="9"/>
  <c r="CY240" i="9"/>
  <c r="DA239" i="9"/>
  <c r="CW240" i="9"/>
  <c r="CZ240" i="9"/>
  <c r="DB239" i="9"/>
  <c r="CE239" i="9"/>
  <c r="CP239" i="9"/>
  <c r="R238" i="9"/>
  <c r="CO236" i="2"/>
  <c r="CQ235" i="2"/>
  <c r="CL236" i="2"/>
  <c r="CN236" i="2"/>
  <c r="BG236" i="2"/>
  <c r="BE236" i="2"/>
  <c r="BH236" i="2"/>
  <c r="BJ235" i="2"/>
  <c r="BS236" i="2"/>
  <c r="BP236" i="2"/>
  <c r="BR236" i="2"/>
  <c r="BT235" i="2"/>
  <c r="AA236" i="2"/>
  <c r="AC235" i="2"/>
  <c r="Z236" i="2"/>
  <c r="X236" i="2"/>
  <c r="D236" i="2"/>
  <c r="E236" i="2"/>
  <c r="B236" i="2"/>
  <c r="CP235" i="2"/>
  <c r="G235" i="2"/>
  <c r="BI235" i="2"/>
  <c r="F234" i="2"/>
  <c r="BJ234" i="2"/>
  <c r="AM234" i="2"/>
  <c r="CY236" i="2"/>
  <c r="DA235" i="2"/>
  <c r="CW236" i="2"/>
  <c r="CZ236" i="2"/>
  <c r="CC236" i="2"/>
  <c r="CE235" i="2"/>
  <c r="CA236" i="2"/>
  <c r="CD236" i="2"/>
  <c r="AK236" i="2"/>
  <c r="AM235" i="2"/>
  <c r="AL236" i="2"/>
  <c r="AI236" i="2"/>
  <c r="AW236" i="2"/>
  <c r="AT236" i="2"/>
  <c r="AV236" i="2"/>
  <c r="AX235" i="2"/>
  <c r="P236" i="2"/>
  <c r="O236" i="2"/>
  <c r="M236" i="2"/>
  <c r="A238" i="2"/>
  <c r="C237" i="2"/>
  <c r="AJ237" i="2"/>
  <c r="BF237" i="2"/>
  <c r="CB237" i="2"/>
  <c r="Y237" i="2"/>
  <c r="AU237" i="2"/>
  <c r="BQ237" i="2"/>
  <c r="CX237" i="2"/>
  <c r="N237" i="2"/>
  <c r="CM237" i="2"/>
  <c r="R235" i="2"/>
  <c r="AB235" i="2"/>
  <c r="DB235" i="2"/>
  <c r="BR241" i="9"/>
  <c r="BT240" i="9"/>
  <c r="BP241" i="9"/>
  <c r="BS241" i="9"/>
  <c r="M241" i="9"/>
  <c r="O241" i="9"/>
  <c r="Q240" i="9"/>
  <c r="P241" i="9"/>
  <c r="CA241" i="9"/>
  <c r="CC241" i="9"/>
  <c r="CD241" i="9"/>
  <c r="CF240" i="9"/>
  <c r="AI241" i="9"/>
  <c r="CM242" i="9"/>
  <c r="BQ242" i="9"/>
  <c r="AU242" i="9"/>
  <c r="Y242" i="9"/>
  <c r="CB242" i="9"/>
  <c r="CX242" i="9"/>
  <c r="N242" i="9"/>
  <c r="BF242" i="9"/>
  <c r="B241" i="9"/>
  <c r="BU240" i="9"/>
  <c r="AB239" i="9"/>
  <c r="BU239" i="9"/>
  <c r="CE240" i="9"/>
  <c r="BE241" i="9"/>
  <c r="BH241" i="9"/>
  <c r="BG241" i="9"/>
  <c r="CW241" i="9"/>
  <c r="CY241" i="9"/>
  <c r="DA240" i="9"/>
  <c r="CZ241" i="9"/>
  <c r="Q239" i="9"/>
  <c r="AC239" i="9"/>
  <c r="AV241" i="9"/>
  <c r="AX240" i="9"/>
  <c r="AW241" i="9"/>
  <c r="AY240" i="9"/>
  <c r="AT241" i="9"/>
  <c r="Z241" i="9"/>
  <c r="AA241" i="9"/>
  <c r="X241" i="9"/>
  <c r="CN241" i="9"/>
  <c r="CP240" i="9"/>
  <c r="CL241" i="9"/>
  <c r="CO241" i="9"/>
  <c r="CQ240" i="9"/>
  <c r="CN237" i="2"/>
  <c r="CO237" i="2"/>
  <c r="CL237" i="2"/>
  <c r="AV237" i="2"/>
  <c r="AW237" i="2"/>
  <c r="AT237" i="2"/>
  <c r="CC237" i="2"/>
  <c r="CD237" i="2"/>
  <c r="CA237" i="2"/>
  <c r="AK237" i="2"/>
  <c r="AL237" i="2"/>
  <c r="AI237" i="2"/>
  <c r="A239" i="2"/>
  <c r="C238" i="2"/>
  <c r="N238" i="2"/>
  <c r="Y238" i="2"/>
  <c r="AJ238" i="2"/>
  <c r="AU238" i="2"/>
  <c r="BQ238" i="2"/>
  <c r="CM238" i="2"/>
  <c r="BF238" i="2"/>
  <c r="CB238" i="2"/>
  <c r="CX238" i="2"/>
  <c r="AX236" i="2"/>
  <c r="AN236" i="2"/>
  <c r="CF236" i="2"/>
  <c r="CE236" i="2"/>
  <c r="AY235" i="2"/>
  <c r="CQ236" i="2"/>
  <c r="F235" i="2"/>
  <c r="CW237" i="2"/>
  <c r="CY237" i="2"/>
  <c r="CZ237" i="2"/>
  <c r="DB236" i="2"/>
  <c r="O237" i="2"/>
  <c r="P237" i="2"/>
  <c r="M237" i="2"/>
  <c r="BR237" i="2"/>
  <c r="BS237" i="2"/>
  <c r="BP237" i="2"/>
  <c r="Z237" i="2"/>
  <c r="AA237" i="2"/>
  <c r="AC236" i="2"/>
  <c r="X237" i="2"/>
  <c r="BG237" i="2"/>
  <c r="BI236" i="2"/>
  <c r="BH237" i="2"/>
  <c r="BE237" i="2"/>
  <c r="D237" i="2"/>
  <c r="E237" i="2"/>
  <c r="G236" i="2"/>
  <c r="B237" i="2"/>
  <c r="R236" i="2"/>
  <c r="AM236" i="2"/>
  <c r="DA236" i="2"/>
  <c r="CF235" i="2"/>
  <c r="Q235" i="2"/>
  <c r="BU235" i="2"/>
  <c r="AN235" i="2"/>
  <c r="P242" i="9"/>
  <c r="R241" i="9"/>
  <c r="O242" i="9"/>
  <c r="M242" i="9"/>
  <c r="CN242" i="9"/>
  <c r="CL242" i="9"/>
  <c r="CO242" i="9"/>
  <c r="AI242" i="9"/>
  <c r="CD242" i="9"/>
  <c r="CF241" i="9"/>
  <c r="CA242" i="9"/>
  <c r="CC242" i="9"/>
  <c r="BP242" i="9"/>
  <c r="BR242" i="9"/>
  <c r="BT241" i="9"/>
  <c r="BS242" i="9"/>
  <c r="BJ240" i="9"/>
  <c r="R240" i="9"/>
  <c r="AB240" i="9"/>
  <c r="AC240" i="9"/>
  <c r="AA242" i="9"/>
  <c r="Z242" i="9"/>
  <c r="AB241" i="9"/>
  <c r="X242" i="9"/>
  <c r="BH242" i="9"/>
  <c r="BE242" i="9"/>
  <c r="BG242" i="9"/>
  <c r="B242" i="9"/>
  <c r="CM243" i="9"/>
  <c r="BQ243" i="9"/>
  <c r="CX243" i="9"/>
  <c r="N243" i="9"/>
  <c r="CB243" i="9"/>
  <c r="AU243" i="9"/>
  <c r="Y243" i="9"/>
  <c r="BF243" i="9"/>
  <c r="CZ242" i="9"/>
  <c r="DB241" i="9"/>
  <c r="CY242" i="9"/>
  <c r="CW242" i="9"/>
  <c r="AW242" i="9"/>
  <c r="AY241" i="9"/>
  <c r="AT242" i="9"/>
  <c r="AV242" i="9"/>
  <c r="AX241" i="9"/>
  <c r="BI240" i="9"/>
  <c r="CP241" i="9"/>
  <c r="DB240" i="9"/>
  <c r="BS238" i="2"/>
  <c r="BU237" i="2"/>
  <c r="BU236" i="2"/>
  <c r="AB236" i="2"/>
  <c r="CY238" i="2"/>
  <c r="DA237" i="2"/>
  <c r="CW238" i="2"/>
  <c r="CZ238" i="2"/>
  <c r="BG238" i="2"/>
  <c r="BE238" i="2"/>
  <c r="BH238" i="2"/>
  <c r="BR238" i="2"/>
  <c r="BT237" i="2"/>
  <c r="BP238" i="2"/>
  <c r="AK238" i="2"/>
  <c r="AL238" i="2"/>
  <c r="AI238" i="2"/>
  <c r="P238" i="2"/>
  <c r="R237" i="2"/>
  <c r="O238" i="2"/>
  <c r="M238" i="2"/>
  <c r="A240" i="2"/>
  <c r="C239" i="2"/>
  <c r="N239" i="2"/>
  <c r="AJ239" i="2"/>
  <c r="Y239" i="2"/>
  <c r="BF239" i="2"/>
  <c r="CB239" i="2"/>
  <c r="CX239" i="2"/>
  <c r="AU239" i="2"/>
  <c r="BQ239" i="2"/>
  <c r="CM239" i="2"/>
  <c r="AN237" i="2"/>
  <c r="BJ236" i="2"/>
  <c r="BI237" i="2"/>
  <c r="DB237" i="2"/>
  <c r="CP236" i="2"/>
  <c r="BT236" i="2"/>
  <c r="F236" i="2"/>
  <c r="AY236" i="2"/>
  <c r="Q236" i="2"/>
  <c r="CC238" i="2"/>
  <c r="CA238" i="2"/>
  <c r="CD238" i="2"/>
  <c r="CF237" i="2"/>
  <c r="CO238" i="2"/>
  <c r="CL238" i="2"/>
  <c r="CN238" i="2"/>
  <c r="CP237" i="2"/>
  <c r="AW238" i="2"/>
  <c r="AV238" i="2"/>
  <c r="AT238" i="2"/>
  <c r="AA238" i="2"/>
  <c r="X238" i="2"/>
  <c r="Z238" i="2"/>
  <c r="D238" i="2"/>
  <c r="E238" i="2"/>
  <c r="B238" i="2"/>
  <c r="AX237" i="2"/>
  <c r="CQ237" i="2"/>
  <c r="BG243" i="9"/>
  <c r="BI242" i="9"/>
  <c r="BE243" i="9"/>
  <c r="BH243" i="9"/>
  <c r="CX244" i="9"/>
  <c r="CB244" i="9"/>
  <c r="BF244" i="9"/>
  <c r="N244" i="9"/>
  <c r="CM244" i="9"/>
  <c r="AU244" i="9"/>
  <c r="Y244" i="9"/>
  <c r="BQ244" i="9"/>
  <c r="AI243" i="9"/>
  <c r="O243" i="9"/>
  <c r="Q242" i="9"/>
  <c r="P243" i="9"/>
  <c r="M243" i="9"/>
  <c r="CL243" i="9"/>
  <c r="CO243" i="9"/>
  <c r="CQ242" i="9"/>
  <c r="CN243" i="9"/>
  <c r="CE241" i="9"/>
  <c r="CD243" i="9"/>
  <c r="CC243" i="9"/>
  <c r="CA243" i="9"/>
  <c r="AT243" i="9"/>
  <c r="AW243" i="9"/>
  <c r="AY242" i="9"/>
  <c r="AV243" i="9"/>
  <c r="CZ243" i="9"/>
  <c r="DB242" i="9"/>
  <c r="CY243" i="9"/>
  <c r="DA242" i="9"/>
  <c r="CW243" i="9"/>
  <c r="X243" i="9"/>
  <c r="AA243" i="9"/>
  <c r="Z243" i="9"/>
  <c r="AB242" i="9"/>
  <c r="B243" i="9"/>
  <c r="BP243" i="9"/>
  <c r="BR243" i="9"/>
  <c r="BS243" i="9"/>
  <c r="BI241" i="9"/>
  <c r="AC242" i="9"/>
  <c r="Q241" i="9"/>
  <c r="BU241" i="9"/>
  <c r="DA241" i="9"/>
  <c r="CQ241" i="9"/>
  <c r="AC241" i="9"/>
  <c r="BJ241" i="9"/>
  <c r="CF242" i="9"/>
  <c r="AV239" i="2"/>
  <c r="AW239" i="2"/>
  <c r="AT239" i="2"/>
  <c r="CE237" i="2"/>
  <c r="CN239" i="2"/>
  <c r="CP238" i="2"/>
  <c r="CO239" i="2"/>
  <c r="CL239" i="2"/>
  <c r="CD239" i="2"/>
  <c r="CF238" i="2"/>
  <c r="CC239" i="2"/>
  <c r="CA239" i="2"/>
  <c r="Z239" i="2"/>
  <c r="AA239" i="2"/>
  <c r="X239" i="2"/>
  <c r="O239" i="2"/>
  <c r="P239" i="2"/>
  <c r="M239" i="2"/>
  <c r="A241" i="2"/>
  <c r="C240" i="2"/>
  <c r="N240" i="2"/>
  <c r="Y240" i="2"/>
  <c r="AU240" i="2"/>
  <c r="BQ240" i="2"/>
  <c r="BF240" i="2"/>
  <c r="CB240" i="2"/>
  <c r="CM240" i="2"/>
  <c r="AJ240" i="2"/>
  <c r="CX240" i="2"/>
  <c r="Q238" i="2"/>
  <c r="BJ237" i="2"/>
  <c r="AM237" i="2"/>
  <c r="AB238" i="2"/>
  <c r="AC238" i="2"/>
  <c r="AX238" i="2"/>
  <c r="CQ238" i="2"/>
  <c r="AC237" i="2"/>
  <c r="G237" i="2"/>
  <c r="AY237" i="2"/>
  <c r="BR239" i="2"/>
  <c r="BS239" i="2"/>
  <c r="BU238" i="2"/>
  <c r="BP239" i="2"/>
  <c r="CY239" i="2"/>
  <c r="DA238" i="2"/>
  <c r="CZ239" i="2"/>
  <c r="CW239" i="2"/>
  <c r="BH239" i="2"/>
  <c r="BJ238" i="2"/>
  <c r="BG239" i="2"/>
  <c r="BE239" i="2"/>
  <c r="AK239" i="2"/>
  <c r="AL239" i="2"/>
  <c r="AN238" i="2"/>
  <c r="AI239" i="2"/>
  <c r="D239" i="2"/>
  <c r="E239" i="2"/>
  <c r="B239" i="2"/>
  <c r="R238" i="2"/>
  <c r="DB238" i="2"/>
  <c r="Q237" i="2"/>
  <c r="AB237" i="2"/>
  <c r="F237" i="2"/>
  <c r="BG244" i="9"/>
  <c r="BE244" i="9"/>
  <c r="BH244" i="9"/>
  <c r="BJ243" i="9"/>
  <c r="X244" i="9"/>
  <c r="AA244" i="9"/>
  <c r="Z244" i="9"/>
  <c r="O244" i="9"/>
  <c r="Q243" i="9"/>
  <c r="P244" i="9"/>
  <c r="M244" i="9"/>
  <c r="CY244" i="9"/>
  <c r="CW244" i="9"/>
  <c r="CZ244" i="9"/>
  <c r="DB243" i="9"/>
  <c r="AX242" i="9"/>
  <c r="DA243" i="9"/>
  <c r="CE242" i="9"/>
  <c r="AT244" i="9"/>
  <c r="AW244" i="9"/>
  <c r="AV244" i="9"/>
  <c r="AX243" i="9"/>
  <c r="B244" i="9"/>
  <c r="AI244" i="9"/>
  <c r="CX245" i="9"/>
  <c r="CB245" i="9"/>
  <c r="BF245" i="9"/>
  <c r="N245" i="9"/>
  <c r="CM245" i="9"/>
  <c r="AU245" i="9"/>
  <c r="BQ245" i="9"/>
  <c r="Y245" i="9"/>
  <c r="BP244" i="9"/>
  <c r="BS244" i="9"/>
  <c r="BR244" i="9"/>
  <c r="CL244" i="9"/>
  <c r="CO244" i="9"/>
  <c r="CN244" i="9"/>
  <c r="CP243" i="9"/>
  <c r="CC244" i="9"/>
  <c r="CE243" i="9"/>
  <c r="CD244" i="9"/>
  <c r="CF243" i="9"/>
  <c r="CA244" i="9"/>
  <c r="R243" i="9"/>
  <c r="CP242" i="9"/>
  <c r="BJ242" i="9"/>
  <c r="R242" i="9"/>
  <c r="BT242" i="9"/>
  <c r="BU242" i="9"/>
  <c r="G238" i="2"/>
  <c r="AM238" i="2"/>
  <c r="CY240" i="2"/>
  <c r="DA239" i="2"/>
  <c r="CW240" i="2"/>
  <c r="CZ240" i="2"/>
  <c r="CO240" i="2"/>
  <c r="CL240" i="2"/>
  <c r="CN240" i="2"/>
  <c r="BG240" i="2"/>
  <c r="BE240" i="2"/>
  <c r="BH240" i="2"/>
  <c r="AW240" i="2"/>
  <c r="AT240" i="2"/>
  <c r="AV240" i="2"/>
  <c r="P240" i="2"/>
  <c r="O240" i="2"/>
  <c r="M240" i="2"/>
  <c r="A242" i="2"/>
  <c r="C241" i="2"/>
  <c r="AJ241" i="2"/>
  <c r="N241" i="2"/>
  <c r="BF241" i="2"/>
  <c r="CB241" i="2"/>
  <c r="AU241" i="2"/>
  <c r="BQ241" i="2"/>
  <c r="CX241" i="2"/>
  <c r="Y241" i="2"/>
  <c r="CM241" i="2"/>
  <c r="R239" i="2"/>
  <c r="CP239" i="2"/>
  <c r="AX239" i="2"/>
  <c r="BJ239" i="2"/>
  <c r="DB239" i="2"/>
  <c r="BI238" i="2"/>
  <c r="BT238" i="2"/>
  <c r="AK240" i="2"/>
  <c r="AL240" i="2"/>
  <c r="AI240" i="2"/>
  <c r="CC240" i="2"/>
  <c r="CA240" i="2"/>
  <c r="CD240" i="2"/>
  <c r="BS240" i="2"/>
  <c r="BP240" i="2"/>
  <c r="BR240" i="2"/>
  <c r="AA240" i="2"/>
  <c r="Z240" i="2"/>
  <c r="X240" i="2"/>
  <c r="D240" i="2"/>
  <c r="E240" i="2"/>
  <c r="B240" i="2"/>
  <c r="Q239" i="2"/>
  <c r="AC239" i="2"/>
  <c r="CF239" i="2"/>
  <c r="CQ239" i="2"/>
  <c r="CE238" i="2"/>
  <c r="F238" i="2"/>
  <c r="AY239" i="2"/>
  <c r="AY238" i="2"/>
  <c r="BS245" i="9"/>
  <c r="BU244" i="9"/>
  <c r="BR245" i="9"/>
  <c r="BT244" i="9"/>
  <c r="BP245" i="9"/>
  <c r="CM246" i="9"/>
  <c r="BQ246" i="9"/>
  <c r="AU246" i="9"/>
  <c r="Y246" i="9"/>
  <c r="CB246" i="9"/>
  <c r="CX246" i="9"/>
  <c r="N246" i="9"/>
  <c r="BF246" i="9"/>
  <c r="AA245" i="9"/>
  <c r="AC244" i="9"/>
  <c r="Z245" i="9"/>
  <c r="X245" i="9"/>
  <c r="AI245" i="9"/>
  <c r="CA245" i="9"/>
  <c r="CD245" i="9"/>
  <c r="CC245" i="9"/>
  <c r="CE244" i="9"/>
  <c r="CO245" i="9"/>
  <c r="CQ244" i="9"/>
  <c r="CN245" i="9"/>
  <c r="CP244" i="9"/>
  <c r="CL245" i="9"/>
  <c r="BE245" i="9"/>
  <c r="BG245" i="9"/>
  <c r="BH245" i="9"/>
  <c r="BJ244" i="9"/>
  <c r="AW245" i="9"/>
  <c r="AV245" i="9"/>
  <c r="AT245" i="9"/>
  <c r="B245" i="9"/>
  <c r="M245" i="9"/>
  <c r="O245" i="9"/>
  <c r="P245" i="9"/>
  <c r="CW245" i="9"/>
  <c r="CY245" i="9"/>
  <c r="CZ245" i="9"/>
  <c r="DB244" i="9"/>
  <c r="AB244" i="9"/>
  <c r="CQ243" i="9"/>
  <c r="AC243" i="9"/>
  <c r="AY243" i="9"/>
  <c r="BT243" i="9"/>
  <c r="AB243" i="9"/>
  <c r="CF244" i="9"/>
  <c r="BI243" i="9"/>
  <c r="BU243" i="9"/>
  <c r="BT239" i="2"/>
  <c r="F239" i="2"/>
  <c r="AB239" i="2"/>
  <c r="CN241" i="2"/>
  <c r="CO241" i="2"/>
  <c r="CL241" i="2"/>
  <c r="CW241" i="2"/>
  <c r="CY241" i="2"/>
  <c r="CZ241" i="2"/>
  <c r="DB240" i="2"/>
  <c r="AV241" i="2"/>
  <c r="AW241" i="2"/>
  <c r="AT241" i="2"/>
  <c r="BG241" i="2"/>
  <c r="BH241" i="2"/>
  <c r="BE241" i="2"/>
  <c r="AK241" i="2"/>
  <c r="AM240" i="2"/>
  <c r="AL241" i="2"/>
  <c r="AN240" i="2"/>
  <c r="AI241" i="2"/>
  <c r="A243" i="2"/>
  <c r="C242" i="2"/>
  <c r="N242" i="2"/>
  <c r="Y242" i="2"/>
  <c r="AJ242" i="2"/>
  <c r="AU242" i="2"/>
  <c r="BQ242" i="2"/>
  <c r="CM242" i="2"/>
  <c r="BF242" i="2"/>
  <c r="CB242" i="2"/>
  <c r="CX242" i="2"/>
  <c r="AX240" i="2"/>
  <c r="AY240" i="2"/>
  <c r="CP240" i="2"/>
  <c r="CQ240" i="2"/>
  <c r="AM239" i="2"/>
  <c r="AN239" i="2"/>
  <c r="CE239" i="2"/>
  <c r="Z241" i="2"/>
  <c r="AA241" i="2"/>
  <c r="AC240" i="2"/>
  <c r="X241" i="2"/>
  <c r="BR241" i="2"/>
  <c r="BS241" i="2"/>
  <c r="BP241" i="2"/>
  <c r="CC241" i="2"/>
  <c r="CD241" i="2"/>
  <c r="CA241" i="2"/>
  <c r="O241" i="2"/>
  <c r="P241" i="2"/>
  <c r="R240" i="2"/>
  <c r="M241" i="2"/>
  <c r="D241" i="2"/>
  <c r="E241" i="2"/>
  <c r="B241" i="2"/>
  <c r="BJ240" i="2"/>
  <c r="BI240" i="2"/>
  <c r="DA240" i="2"/>
  <c r="BU239" i="2"/>
  <c r="BI239" i="2"/>
  <c r="G239" i="2"/>
  <c r="M246" i="9"/>
  <c r="P246" i="9"/>
  <c r="R245" i="9"/>
  <c r="O246" i="9"/>
  <c r="CA246" i="9"/>
  <c r="CD246" i="9"/>
  <c r="CF245" i="9"/>
  <c r="CC246" i="9"/>
  <c r="BR246" i="9"/>
  <c r="BS246" i="9"/>
  <c r="BP246" i="9"/>
  <c r="BE246" i="9"/>
  <c r="BH246" i="9"/>
  <c r="BJ245" i="9"/>
  <c r="BG246" i="9"/>
  <c r="AI246" i="9"/>
  <c r="AV246" i="9"/>
  <c r="AT246" i="9"/>
  <c r="AW246" i="9"/>
  <c r="DA244" i="9"/>
  <c r="BU245" i="9"/>
  <c r="BI244" i="9"/>
  <c r="Q245" i="9"/>
  <c r="Q244" i="9"/>
  <c r="CM247" i="9"/>
  <c r="BQ247" i="9"/>
  <c r="AU247" i="9"/>
  <c r="Y247" i="9"/>
  <c r="CB247" i="9"/>
  <c r="BF247" i="9"/>
  <c r="N247" i="9"/>
  <c r="CX247" i="9"/>
  <c r="Z246" i="9"/>
  <c r="AA246" i="9"/>
  <c r="X246" i="9"/>
  <c r="CW246" i="9"/>
  <c r="CZ246" i="9"/>
  <c r="CY246" i="9"/>
  <c r="B246" i="9"/>
  <c r="CN246" i="9"/>
  <c r="CL246" i="9"/>
  <c r="CO246" i="9"/>
  <c r="CQ245" i="9"/>
  <c r="AC245" i="9"/>
  <c r="R244" i="9"/>
  <c r="AY244" i="9"/>
  <c r="AX244" i="9"/>
  <c r="CF240" i="2"/>
  <c r="G240" i="2"/>
  <c r="CY242" i="2"/>
  <c r="CW242" i="2"/>
  <c r="CZ242" i="2"/>
  <c r="DB241" i="2"/>
  <c r="BG242" i="2"/>
  <c r="BE242" i="2"/>
  <c r="BH242" i="2"/>
  <c r="BS242" i="2"/>
  <c r="BU241" i="2"/>
  <c r="BR242" i="2"/>
  <c r="BT241" i="2"/>
  <c r="BP242" i="2"/>
  <c r="AK242" i="2"/>
  <c r="AL242" i="2"/>
  <c r="AI242" i="2"/>
  <c r="P242" i="2"/>
  <c r="M242" i="2"/>
  <c r="O242" i="2"/>
  <c r="A244" i="2"/>
  <c r="C243" i="2"/>
  <c r="N243" i="2"/>
  <c r="AJ243" i="2"/>
  <c r="Y243" i="2"/>
  <c r="BF243" i="2"/>
  <c r="CB243" i="2"/>
  <c r="CX243" i="2"/>
  <c r="AU243" i="2"/>
  <c r="BQ243" i="2"/>
  <c r="CM243" i="2"/>
  <c r="AN241" i="2"/>
  <c r="BI241" i="2"/>
  <c r="BT240" i="2"/>
  <c r="F240" i="2"/>
  <c r="R241" i="2"/>
  <c r="CE240" i="2"/>
  <c r="Q240" i="2"/>
  <c r="CC242" i="2"/>
  <c r="CA242" i="2"/>
  <c r="CD242" i="2"/>
  <c r="CO242" i="2"/>
  <c r="CQ241" i="2"/>
  <c r="CL242" i="2"/>
  <c r="CN242" i="2"/>
  <c r="CP241" i="2"/>
  <c r="AW242" i="2"/>
  <c r="AV242" i="2"/>
  <c r="AX241" i="2"/>
  <c r="AT242" i="2"/>
  <c r="AA242" i="2"/>
  <c r="Z242" i="2"/>
  <c r="X242" i="2"/>
  <c r="D242" i="2"/>
  <c r="E242" i="2"/>
  <c r="B242" i="2"/>
  <c r="AM241" i="2"/>
  <c r="BJ241" i="2"/>
  <c r="DA241" i="2"/>
  <c r="BU240" i="2"/>
  <c r="AB240" i="2"/>
  <c r="AT247" i="9"/>
  <c r="AV247" i="9"/>
  <c r="AW247" i="9"/>
  <c r="AI247" i="9"/>
  <c r="B247" i="9"/>
  <c r="CL247" i="9"/>
  <c r="CN247" i="9"/>
  <c r="CO247" i="9"/>
  <c r="AY246" i="9"/>
  <c r="CZ247" i="9"/>
  <c r="DB246" i="9"/>
  <c r="CY247" i="9"/>
  <c r="CW247" i="9"/>
  <c r="CD247" i="9"/>
  <c r="CF246" i="9"/>
  <c r="CC247" i="9"/>
  <c r="CE246" i="9"/>
  <c r="CA247" i="9"/>
  <c r="X247" i="9"/>
  <c r="AA247" i="9"/>
  <c r="Z247" i="9"/>
  <c r="AB246" i="9"/>
  <c r="BH247" i="9"/>
  <c r="BJ246" i="9"/>
  <c r="BG247" i="9"/>
  <c r="BI246" i="9"/>
  <c r="BE247" i="9"/>
  <c r="P247" i="9"/>
  <c r="O247" i="9"/>
  <c r="Q246" i="9"/>
  <c r="M247" i="9"/>
  <c r="CM248" i="9"/>
  <c r="BQ248" i="9"/>
  <c r="CB248" i="9"/>
  <c r="CX248" i="9"/>
  <c r="N248" i="9"/>
  <c r="Y248" i="9"/>
  <c r="BF248" i="9"/>
  <c r="AU248" i="9"/>
  <c r="BP247" i="9"/>
  <c r="BS247" i="9"/>
  <c r="BR247" i="9"/>
  <c r="BT246" i="9"/>
  <c r="CP246" i="9"/>
  <c r="BI245" i="9"/>
  <c r="AX246" i="9"/>
  <c r="R246" i="9"/>
  <c r="AX245" i="9"/>
  <c r="BT245" i="9"/>
  <c r="AB245" i="9"/>
  <c r="CE245" i="9"/>
  <c r="CP245" i="9"/>
  <c r="DB245" i="9"/>
  <c r="DA245" i="9"/>
  <c r="AY245" i="9"/>
  <c r="AB241" i="2"/>
  <c r="CE241" i="2"/>
  <c r="AY241" i="2"/>
  <c r="BR243" i="2"/>
  <c r="BT242" i="2"/>
  <c r="BS243" i="2"/>
  <c r="BP243" i="2"/>
  <c r="CY243" i="2"/>
  <c r="CZ243" i="2"/>
  <c r="DB242" i="2"/>
  <c r="CW243" i="2"/>
  <c r="BH243" i="2"/>
  <c r="BG243" i="2"/>
  <c r="BE243" i="2"/>
  <c r="AK243" i="2"/>
  <c r="AL243" i="2"/>
  <c r="AI243" i="2"/>
  <c r="D243" i="2"/>
  <c r="F242" i="2"/>
  <c r="E243" i="2"/>
  <c r="B243" i="2"/>
  <c r="AN242" i="2"/>
  <c r="Q241" i="2"/>
  <c r="F241" i="2"/>
  <c r="CN243" i="2"/>
  <c r="CP242" i="2"/>
  <c r="CO243" i="2"/>
  <c r="CL243" i="2"/>
  <c r="AV243" i="2"/>
  <c r="AW243" i="2"/>
  <c r="AY242" i="2"/>
  <c r="AT243" i="2"/>
  <c r="CD243" i="2"/>
  <c r="CC243" i="2"/>
  <c r="CA243" i="2"/>
  <c r="Z243" i="2"/>
  <c r="AA243" i="2"/>
  <c r="AC242" i="2"/>
  <c r="X243" i="2"/>
  <c r="O243" i="2"/>
  <c r="Q242" i="2"/>
  <c r="P243" i="2"/>
  <c r="M243" i="2"/>
  <c r="A245" i="2"/>
  <c r="C244" i="2"/>
  <c r="N244" i="2"/>
  <c r="Y244" i="2"/>
  <c r="AU244" i="2"/>
  <c r="BQ244" i="2"/>
  <c r="AJ244" i="2"/>
  <c r="BF244" i="2"/>
  <c r="CB244" i="2"/>
  <c r="CM244" i="2"/>
  <c r="CX244" i="2"/>
  <c r="BJ242" i="2"/>
  <c r="BI242" i="2"/>
  <c r="AC241" i="2"/>
  <c r="CF241" i="2"/>
  <c r="G241" i="2"/>
  <c r="CZ248" i="9"/>
  <c r="DB247" i="9"/>
  <c r="CY248" i="9"/>
  <c r="CW248" i="9"/>
  <c r="AI248" i="9"/>
  <c r="BP248" i="9"/>
  <c r="BS248" i="9"/>
  <c r="BR248" i="9"/>
  <c r="BT247" i="9"/>
  <c r="CQ246" i="9"/>
  <c r="AC246" i="9"/>
  <c r="BH248" i="9"/>
  <c r="BE248" i="9"/>
  <c r="BG248" i="9"/>
  <c r="B248" i="9"/>
  <c r="CN248" i="9"/>
  <c r="CL248" i="9"/>
  <c r="CO248" i="9"/>
  <c r="CB249" i="9"/>
  <c r="BQ249" i="9"/>
  <c r="CX249" i="9"/>
  <c r="N249" i="9"/>
  <c r="BF249" i="9"/>
  <c r="AU249" i="9"/>
  <c r="CM249" i="9"/>
  <c r="Y249" i="9"/>
  <c r="O248" i="9"/>
  <c r="P248" i="9"/>
  <c r="R247" i="9"/>
  <c r="M248" i="9"/>
  <c r="AT248" i="9"/>
  <c r="AW248" i="9"/>
  <c r="AY247" i="9"/>
  <c r="AV248" i="9"/>
  <c r="X248" i="9"/>
  <c r="AA248" i="9"/>
  <c r="AC247" i="9"/>
  <c r="Z248" i="9"/>
  <c r="CD248" i="9"/>
  <c r="CF247" i="9"/>
  <c r="CA248" i="9"/>
  <c r="CC248" i="9"/>
  <c r="CE247" i="9"/>
  <c r="DA247" i="9"/>
  <c r="BU246" i="9"/>
  <c r="DA246" i="9"/>
  <c r="CY244" i="2"/>
  <c r="DA243" i="2"/>
  <c r="CW244" i="2"/>
  <c r="CZ244" i="2"/>
  <c r="CC244" i="2"/>
  <c r="CA244" i="2"/>
  <c r="CD244" i="2"/>
  <c r="AK244" i="2"/>
  <c r="AL244" i="2"/>
  <c r="AI244" i="2"/>
  <c r="AW244" i="2"/>
  <c r="AT244" i="2"/>
  <c r="AV244" i="2"/>
  <c r="P244" i="2"/>
  <c r="R243" i="2"/>
  <c r="O244" i="2"/>
  <c r="M244" i="2"/>
  <c r="A246" i="2"/>
  <c r="C245" i="2"/>
  <c r="AJ245" i="2"/>
  <c r="BF245" i="2"/>
  <c r="CB245" i="2"/>
  <c r="N245" i="2"/>
  <c r="Y245" i="2"/>
  <c r="AU245" i="2"/>
  <c r="BQ245" i="2"/>
  <c r="CX245" i="2"/>
  <c r="CM245" i="2"/>
  <c r="AX243" i="2"/>
  <c r="AM243" i="2"/>
  <c r="CE242" i="2"/>
  <c r="AM242" i="2"/>
  <c r="CO244" i="2"/>
  <c r="CL244" i="2"/>
  <c r="CN244" i="2"/>
  <c r="CP243" i="2"/>
  <c r="BG244" i="2"/>
  <c r="BE244" i="2"/>
  <c r="BH244" i="2"/>
  <c r="BS244" i="2"/>
  <c r="BP244" i="2"/>
  <c r="BR244" i="2"/>
  <c r="BT243" i="2"/>
  <c r="AA244" i="2"/>
  <c r="Z244" i="2"/>
  <c r="AB243" i="2"/>
  <c r="X244" i="2"/>
  <c r="D244" i="2"/>
  <c r="E244" i="2"/>
  <c r="B244" i="2"/>
  <c r="Q243" i="2"/>
  <c r="CF243" i="2"/>
  <c r="CQ242" i="2"/>
  <c r="AX242" i="2"/>
  <c r="G242" i="2"/>
  <c r="DA242" i="2"/>
  <c r="BU242" i="2"/>
  <c r="R242" i="2"/>
  <c r="F243" i="2"/>
  <c r="AN243" i="2"/>
  <c r="DB243" i="2"/>
  <c r="CF242" i="2"/>
  <c r="AB242" i="2"/>
  <c r="AT249" i="9"/>
  <c r="AW249" i="9"/>
  <c r="AV249" i="9"/>
  <c r="AI249" i="9"/>
  <c r="B249" i="9"/>
  <c r="CC249" i="9"/>
  <c r="CA249" i="9"/>
  <c r="CD249" i="9"/>
  <c r="CF248" i="9"/>
  <c r="X249" i="9"/>
  <c r="AA249" i="9"/>
  <c r="Z249" i="9"/>
  <c r="BG249" i="9"/>
  <c r="BE249" i="9"/>
  <c r="BH249" i="9"/>
  <c r="BP249" i="9"/>
  <c r="BS249" i="9"/>
  <c r="BU248" i="9"/>
  <c r="BR249" i="9"/>
  <c r="Q247" i="9"/>
  <c r="BU247" i="9"/>
  <c r="AB248" i="9"/>
  <c r="AY248" i="9"/>
  <c r="CP247" i="9"/>
  <c r="BJ247" i="9"/>
  <c r="AX248" i="9"/>
  <c r="AX247" i="9"/>
  <c r="CQ247" i="9"/>
  <c r="CY249" i="9"/>
  <c r="DA248" i="9"/>
  <c r="CZ249" i="9"/>
  <c r="CW249" i="9"/>
  <c r="CL249" i="9"/>
  <c r="CN249" i="9"/>
  <c r="CO249" i="9"/>
  <c r="O249" i="9"/>
  <c r="Q248" i="9"/>
  <c r="P249" i="9"/>
  <c r="R248" i="9"/>
  <c r="M249" i="9"/>
  <c r="CX250" i="9"/>
  <c r="CB250" i="9"/>
  <c r="BF250" i="9"/>
  <c r="N250" i="9"/>
  <c r="BQ250" i="9"/>
  <c r="AU250" i="9"/>
  <c r="CM250" i="9"/>
  <c r="Y250" i="9"/>
  <c r="BI248" i="9"/>
  <c r="BI247" i="9"/>
  <c r="AB247" i="9"/>
  <c r="CN245" i="2"/>
  <c r="CP244" i="2"/>
  <c r="CO245" i="2"/>
  <c r="CL245" i="2"/>
  <c r="BR245" i="2"/>
  <c r="BT244" i="2"/>
  <c r="BS245" i="2"/>
  <c r="BU244" i="2"/>
  <c r="BP245" i="2"/>
  <c r="Z245" i="2"/>
  <c r="AA245" i="2"/>
  <c r="X245" i="2"/>
  <c r="CC245" i="2"/>
  <c r="CD245" i="2"/>
  <c r="CA245" i="2"/>
  <c r="AK245" i="2"/>
  <c r="AL245" i="2"/>
  <c r="AI245" i="2"/>
  <c r="C246" i="2"/>
  <c r="N246" i="2"/>
  <c r="Y246" i="2"/>
  <c r="A247" i="2"/>
  <c r="AJ246" i="2"/>
  <c r="AU246" i="2"/>
  <c r="BQ246" i="2"/>
  <c r="CM246" i="2"/>
  <c r="BF246" i="2"/>
  <c r="CB246" i="2"/>
  <c r="CX246" i="2"/>
  <c r="AN244" i="2"/>
  <c r="CF244" i="2"/>
  <c r="CE244" i="2"/>
  <c r="BJ243" i="2"/>
  <c r="AY243" i="2"/>
  <c r="AC243" i="2"/>
  <c r="AB244" i="2"/>
  <c r="BU243" i="2"/>
  <c r="BI243" i="2"/>
  <c r="G243" i="2"/>
  <c r="CQ243" i="2"/>
  <c r="CE243" i="2"/>
  <c r="CW245" i="2"/>
  <c r="CY245" i="2"/>
  <c r="CZ245" i="2"/>
  <c r="AV245" i="2"/>
  <c r="AX244" i="2"/>
  <c r="AW245" i="2"/>
  <c r="AT245" i="2"/>
  <c r="O245" i="2"/>
  <c r="P245" i="2"/>
  <c r="M245" i="2"/>
  <c r="BG245" i="2"/>
  <c r="BI244" i="2"/>
  <c r="BH245" i="2"/>
  <c r="BE245" i="2"/>
  <c r="D245" i="2"/>
  <c r="E245" i="2"/>
  <c r="B245" i="2"/>
  <c r="R244" i="2"/>
  <c r="AM244" i="2"/>
  <c r="DA244" i="2"/>
  <c r="AW250" i="9"/>
  <c r="AT250" i="9"/>
  <c r="AV250" i="9"/>
  <c r="AX249" i="9"/>
  <c r="CO250" i="9"/>
  <c r="CQ249" i="9"/>
  <c r="CN250" i="9"/>
  <c r="CL250" i="9"/>
  <c r="AA250" i="9"/>
  <c r="X250" i="9"/>
  <c r="Z250" i="9"/>
  <c r="AB249" i="9"/>
  <c r="P250" i="9"/>
  <c r="O250" i="9"/>
  <c r="M250" i="9"/>
  <c r="CZ250" i="9"/>
  <c r="CW250" i="9"/>
  <c r="CY250" i="9"/>
  <c r="DA249" i="9"/>
  <c r="CE248" i="9"/>
  <c r="DB248" i="9"/>
  <c r="BJ248" i="9"/>
  <c r="CQ248" i="9"/>
  <c r="BQ251" i="9"/>
  <c r="BF251" i="9"/>
  <c r="CM251" i="9"/>
  <c r="N251" i="9"/>
  <c r="CX251" i="9"/>
  <c r="CB251" i="9"/>
  <c r="Y251" i="9"/>
  <c r="AU251" i="9"/>
  <c r="BE250" i="9"/>
  <c r="BH250" i="9"/>
  <c r="BJ249" i="9"/>
  <c r="BG250" i="9"/>
  <c r="BI249" i="9"/>
  <c r="AI250" i="9"/>
  <c r="B250" i="9"/>
  <c r="BS250" i="9"/>
  <c r="BR250" i="9"/>
  <c r="BT249" i="9"/>
  <c r="BP250" i="9"/>
  <c r="CC250" i="9"/>
  <c r="CE249" i="9"/>
  <c r="CD250" i="9"/>
  <c r="CF249" i="9"/>
  <c r="CA250" i="9"/>
  <c r="R249" i="9"/>
  <c r="BT248" i="9"/>
  <c r="CP248" i="9"/>
  <c r="AY249" i="9"/>
  <c r="AC248" i="9"/>
  <c r="F244" i="2"/>
  <c r="CY246" i="2"/>
  <c r="CW246" i="2"/>
  <c r="CZ246" i="2"/>
  <c r="BG246" i="2"/>
  <c r="BI245" i="2"/>
  <c r="BE246" i="2"/>
  <c r="BH246" i="2"/>
  <c r="BJ245" i="2"/>
  <c r="BS246" i="2"/>
  <c r="BR246" i="2"/>
  <c r="BT245" i="2"/>
  <c r="BP246" i="2"/>
  <c r="AK246" i="2"/>
  <c r="AL246" i="2"/>
  <c r="AI246" i="2"/>
  <c r="AA246" i="2"/>
  <c r="X246" i="2"/>
  <c r="Z246" i="2"/>
  <c r="D246" i="2"/>
  <c r="E246" i="2"/>
  <c r="B246" i="2"/>
  <c r="AN245" i="2"/>
  <c r="AC245" i="2"/>
  <c r="AC244" i="2"/>
  <c r="DB244" i="2"/>
  <c r="G245" i="2"/>
  <c r="DA245" i="2"/>
  <c r="CQ244" i="2"/>
  <c r="AY244" i="2"/>
  <c r="Q244" i="2"/>
  <c r="CC246" i="2"/>
  <c r="CA246" i="2"/>
  <c r="CD246" i="2"/>
  <c r="CF245" i="2"/>
  <c r="CO246" i="2"/>
  <c r="CQ245" i="2"/>
  <c r="CL246" i="2"/>
  <c r="CN246" i="2"/>
  <c r="CP245" i="2"/>
  <c r="AW246" i="2"/>
  <c r="AV246" i="2"/>
  <c r="AT246" i="2"/>
  <c r="C247" i="2"/>
  <c r="A248" i="2"/>
  <c r="N247" i="2"/>
  <c r="AJ247" i="2"/>
  <c r="Y247" i="2"/>
  <c r="BF247" i="2"/>
  <c r="CB247" i="2"/>
  <c r="CX247" i="2"/>
  <c r="AU247" i="2"/>
  <c r="BQ247" i="2"/>
  <c r="CM247" i="2"/>
  <c r="P246" i="2"/>
  <c r="O246" i="2"/>
  <c r="M246" i="2"/>
  <c r="AM245" i="2"/>
  <c r="AB245" i="2"/>
  <c r="BU245" i="2"/>
  <c r="BJ244" i="2"/>
  <c r="G244" i="2"/>
  <c r="CW251" i="9"/>
  <c r="CZ251" i="9"/>
  <c r="DB250" i="9"/>
  <c r="CY251" i="9"/>
  <c r="CM252" i="9"/>
  <c r="BQ252" i="9"/>
  <c r="AU252" i="9"/>
  <c r="Y252" i="9"/>
  <c r="BF252" i="9"/>
  <c r="CB252" i="9"/>
  <c r="CX252" i="9"/>
  <c r="N252" i="9"/>
  <c r="BR251" i="9"/>
  <c r="BP251" i="9"/>
  <c r="BS251" i="9"/>
  <c r="AV251" i="9"/>
  <c r="AT251" i="9"/>
  <c r="AW251" i="9"/>
  <c r="CN251" i="9"/>
  <c r="CP250" i="9"/>
  <c r="CO251" i="9"/>
  <c r="CQ250" i="9"/>
  <c r="CL251" i="9"/>
  <c r="M251" i="9"/>
  <c r="P251" i="9"/>
  <c r="R250" i="9"/>
  <c r="O251" i="9"/>
  <c r="CA251" i="9"/>
  <c r="CC251" i="9"/>
  <c r="CE250" i="9"/>
  <c r="CD251" i="9"/>
  <c r="CF250" i="9"/>
  <c r="AI251" i="9"/>
  <c r="Z251" i="9"/>
  <c r="AB250" i="9"/>
  <c r="AA251" i="9"/>
  <c r="X251" i="9"/>
  <c r="B251" i="9"/>
  <c r="BE251" i="9"/>
  <c r="BH251" i="9"/>
  <c r="BG251" i="9"/>
  <c r="Q250" i="9"/>
  <c r="BT250" i="9"/>
  <c r="BU249" i="9"/>
  <c r="Q249" i="9"/>
  <c r="AC249" i="9"/>
  <c r="CP249" i="9"/>
  <c r="DB249" i="9"/>
  <c r="BR247" i="2"/>
  <c r="BS247" i="2"/>
  <c r="BP247" i="2"/>
  <c r="CY247" i="2"/>
  <c r="CZ247" i="2"/>
  <c r="DB246" i="2"/>
  <c r="CW247" i="2"/>
  <c r="BH247" i="2"/>
  <c r="BG247" i="2"/>
  <c r="BE247" i="2"/>
  <c r="AK247" i="2"/>
  <c r="AL247" i="2"/>
  <c r="AI247" i="2"/>
  <c r="C248" i="2"/>
  <c r="N248" i="2"/>
  <c r="Y248" i="2"/>
  <c r="AU248" i="2"/>
  <c r="BQ248" i="2"/>
  <c r="A249" i="2"/>
  <c r="BF248" i="2"/>
  <c r="CB248" i="2"/>
  <c r="CM248" i="2"/>
  <c r="AJ248" i="2"/>
  <c r="CX248" i="2"/>
  <c r="R245" i="2"/>
  <c r="Z247" i="2"/>
  <c r="AB246" i="2"/>
  <c r="AN246" i="2"/>
  <c r="BU246" i="2"/>
  <c r="DA246" i="2"/>
  <c r="AY245" i="2"/>
  <c r="CN247" i="2"/>
  <c r="CO247" i="2"/>
  <c r="CQ246" i="2"/>
  <c r="CL247" i="2"/>
  <c r="AV247" i="2"/>
  <c r="AX246" i="2"/>
  <c r="AW247" i="2"/>
  <c r="AT247" i="2"/>
  <c r="CD247" i="2"/>
  <c r="CF246" i="2"/>
  <c r="CC247" i="2"/>
  <c r="CA247" i="2"/>
  <c r="AA247" i="2"/>
  <c r="X247" i="2"/>
  <c r="O247" i="2"/>
  <c r="P247" i="2"/>
  <c r="M247" i="2"/>
  <c r="D247" i="2"/>
  <c r="F246" i="2"/>
  <c r="E247" i="2"/>
  <c r="B247" i="2"/>
  <c r="AX245" i="2"/>
  <c r="CE245" i="2"/>
  <c r="AM246" i="2"/>
  <c r="BT246" i="2"/>
  <c r="BJ246" i="2"/>
  <c r="BI246" i="2"/>
  <c r="DB245" i="2"/>
  <c r="Q245" i="2"/>
  <c r="F245" i="2"/>
  <c r="BF253" i="9"/>
  <c r="AU253" i="9"/>
  <c r="CB253" i="9"/>
  <c r="CX253" i="9"/>
  <c r="Y253" i="9"/>
  <c r="N253" i="9"/>
  <c r="CM253" i="9"/>
  <c r="BQ253" i="9"/>
  <c r="AA252" i="9"/>
  <c r="Z252" i="9"/>
  <c r="AB251" i="9"/>
  <c r="X252" i="9"/>
  <c r="CD252" i="9"/>
  <c r="CF251" i="9"/>
  <c r="CC252" i="9"/>
  <c r="CA252" i="9"/>
  <c r="B252" i="9"/>
  <c r="CO252" i="9"/>
  <c r="CQ251" i="9"/>
  <c r="CL252" i="9"/>
  <c r="CN252" i="9"/>
  <c r="CP251" i="9"/>
  <c r="AC251" i="9"/>
  <c r="AC250" i="9"/>
  <c r="BI250" i="9"/>
  <c r="BJ250" i="9"/>
  <c r="AY250" i="9"/>
  <c r="CZ252" i="9"/>
  <c r="DB251" i="9"/>
  <c r="CY252" i="9"/>
  <c r="DA251" i="9"/>
  <c r="CW252" i="9"/>
  <c r="BH252" i="9"/>
  <c r="BJ251" i="9"/>
  <c r="BG252" i="9"/>
  <c r="BI251" i="9"/>
  <c r="BE252" i="9"/>
  <c r="BR252" i="9"/>
  <c r="BP252" i="9"/>
  <c r="BS252" i="9"/>
  <c r="BU251" i="9"/>
  <c r="P252" i="9"/>
  <c r="R251" i="9"/>
  <c r="M252" i="9"/>
  <c r="O252" i="9"/>
  <c r="AI252" i="9"/>
  <c r="AT252" i="9"/>
  <c r="AW252" i="9"/>
  <c r="AV252" i="9"/>
  <c r="AX250" i="9"/>
  <c r="BU250" i="9"/>
  <c r="DA250" i="9"/>
  <c r="E248" i="2"/>
  <c r="G247" i="2"/>
  <c r="CY248" i="2"/>
  <c r="CW248" i="2"/>
  <c r="CZ248" i="2"/>
  <c r="CO248" i="2"/>
  <c r="CL248" i="2"/>
  <c r="CN248" i="2"/>
  <c r="CP247" i="2"/>
  <c r="BG248" i="2"/>
  <c r="BE248" i="2"/>
  <c r="BH248" i="2"/>
  <c r="BS248" i="2"/>
  <c r="BP248" i="2"/>
  <c r="BR248" i="2"/>
  <c r="BT247" i="2"/>
  <c r="AA248" i="2"/>
  <c r="Z248" i="2"/>
  <c r="AB247" i="2"/>
  <c r="X248" i="2"/>
  <c r="D248" i="2"/>
  <c r="B248" i="2"/>
  <c r="BJ247" i="2"/>
  <c r="DB247" i="2"/>
  <c r="CP246" i="2"/>
  <c r="AC246" i="2"/>
  <c r="G246" i="2"/>
  <c r="CE246" i="2"/>
  <c r="AY246" i="2"/>
  <c r="AK248" i="2"/>
  <c r="AM247" i="2"/>
  <c r="AL248" i="2"/>
  <c r="AI248" i="2"/>
  <c r="CC248" i="2"/>
  <c r="CA248" i="2"/>
  <c r="CD248" i="2"/>
  <c r="C249" i="2"/>
  <c r="A250" i="2"/>
  <c r="AJ249" i="2"/>
  <c r="N249" i="2"/>
  <c r="BF249" i="2"/>
  <c r="CB249" i="2"/>
  <c r="AU249" i="2"/>
  <c r="BQ249" i="2"/>
  <c r="CX249" i="2"/>
  <c r="Y249" i="2"/>
  <c r="CM249" i="2"/>
  <c r="AW248" i="2"/>
  <c r="AT248" i="2"/>
  <c r="AV248" i="2"/>
  <c r="P248" i="2"/>
  <c r="O248" i="2"/>
  <c r="M248" i="2"/>
  <c r="BI247" i="2"/>
  <c r="DA247" i="2"/>
  <c r="R246" i="2"/>
  <c r="Q246" i="2"/>
  <c r="CL253" i="9"/>
  <c r="CO253" i="9"/>
  <c r="CQ252" i="9"/>
  <c r="CN253" i="9"/>
  <c r="CY253" i="9"/>
  <c r="CZ253" i="9"/>
  <c r="DB252" i="9"/>
  <c r="CW253" i="9"/>
  <c r="BG253" i="9"/>
  <c r="BE253" i="9"/>
  <c r="BH253" i="9"/>
  <c r="BJ252" i="9"/>
  <c r="BP253" i="9"/>
  <c r="BR253" i="9"/>
  <c r="BS253" i="9"/>
  <c r="X253" i="9"/>
  <c r="Z253" i="9"/>
  <c r="AA253" i="9"/>
  <c r="AT253" i="9"/>
  <c r="AW253" i="9"/>
  <c r="AY252" i="9"/>
  <c r="AV253" i="9"/>
  <c r="AX252" i="9"/>
  <c r="BT251" i="9"/>
  <c r="CE251" i="9"/>
  <c r="Q251" i="9"/>
  <c r="AI253" i="9"/>
  <c r="CC253" i="9"/>
  <c r="CD253" i="9"/>
  <c r="CF252" i="9"/>
  <c r="CA253" i="9"/>
  <c r="BU252" i="9"/>
  <c r="AY251" i="9"/>
  <c r="O253" i="9"/>
  <c r="P253" i="9"/>
  <c r="R252" i="9"/>
  <c r="M253" i="9"/>
  <c r="B253" i="9"/>
  <c r="CX254" i="9"/>
  <c r="CB254" i="9"/>
  <c r="BF254" i="9"/>
  <c r="N254" i="9"/>
  <c r="AU254" i="9"/>
  <c r="Y254" i="9"/>
  <c r="BQ254" i="9"/>
  <c r="CM254" i="9"/>
  <c r="AX251" i="9"/>
  <c r="DA252" i="9"/>
  <c r="AB252" i="9"/>
  <c r="BR249" i="2"/>
  <c r="BT248" i="2"/>
  <c r="BS249" i="2"/>
  <c r="BP249" i="2"/>
  <c r="O249" i="2"/>
  <c r="P249" i="2"/>
  <c r="R248" i="2"/>
  <c r="M249" i="2"/>
  <c r="C250" i="2"/>
  <c r="N250" i="2"/>
  <c r="Y250" i="2"/>
  <c r="A251" i="2"/>
  <c r="AJ250" i="2"/>
  <c r="AU250" i="2"/>
  <c r="BQ250" i="2"/>
  <c r="CM250" i="2"/>
  <c r="BF250" i="2"/>
  <c r="CB250" i="2"/>
  <c r="CX250" i="2"/>
  <c r="Q248" i="2"/>
  <c r="Z249" i="2"/>
  <c r="AB248" i="2"/>
  <c r="AA249" i="2"/>
  <c r="X249" i="2"/>
  <c r="CC249" i="2"/>
  <c r="CE248" i="2"/>
  <c r="CD249" i="2"/>
  <c r="CF248" i="2"/>
  <c r="CA249" i="2"/>
  <c r="AX247" i="2"/>
  <c r="F247" i="2"/>
  <c r="AY247" i="2"/>
  <c r="Q247" i="2"/>
  <c r="BU248" i="2"/>
  <c r="BU247" i="2"/>
  <c r="CN249" i="2"/>
  <c r="CP248" i="2"/>
  <c r="CO249" i="2"/>
  <c r="CL249" i="2"/>
  <c r="CW249" i="2"/>
  <c r="CY249" i="2"/>
  <c r="CZ249" i="2"/>
  <c r="DB248" i="2"/>
  <c r="AV249" i="2"/>
  <c r="AW249" i="2"/>
  <c r="AT249" i="2"/>
  <c r="BG249" i="2"/>
  <c r="BI248" i="2"/>
  <c r="BH249" i="2"/>
  <c r="BE249" i="2"/>
  <c r="AK249" i="2"/>
  <c r="AM248" i="2"/>
  <c r="AL249" i="2"/>
  <c r="AI249" i="2"/>
  <c r="D249" i="2"/>
  <c r="F248" i="2"/>
  <c r="E249" i="2"/>
  <c r="G248" i="2"/>
  <c r="B249" i="2"/>
  <c r="CQ247" i="2"/>
  <c r="CE247" i="2"/>
  <c r="R247" i="2"/>
  <c r="CF247" i="2"/>
  <c r="AN247" i="2"/>
  <c r="AC248" i="2"/>
  <c r="BJ248" i="2"/>
  <c r="DA248" i="2"/>
  <c r="AC247" i="2"/>
  <c r="AA254" i="9"/>
  <c r="AC253" i="9"/>
  <c r="X254" i="9"/>
  <c r="Z254" i="9"/>
  <c r="AB253" i="9"/>
  <c r="BS254" i="9"/>
  <c r="BR254" i="9"/>
  <c r="BP254" i="9"/>
  <c r="P254" i="9"/>
  <c r="R253" i="9"/>
  <c r="O254" i="9"/>
  <c r="M254" i="9"/>
  <c r="CY254" i="9"/>
  <c r="DA253" i="9"/>
  <c r="CW254" i="9"/>
  <c r="CZ254" i="9"/>
  <c r="DB253" i="9"/>
  <c r="B254" i="9"/>
  <c r="AU255" i="9"/>
  <c r="CX255" i="9"/>
  <c r="BQ255" i="9"/>
  <c r="CM255" i="9"/>
  <c r="N255" i="9"/>
  <c r="CB255" i="9"/>
  <c r="BF255" i="9"/>
  <c r="Y255" i="9"/>
  <c r="CD254" i="9"/>
  <c r="CA254" i="9"/>
  <c r="CC254" i="9"/>
  <c r="CE253" i="9"/>
  <c r="CP252" i="9"/>
  <c r="BU253" i="9"/>
  <c r="CO254" i="9"/>
  <c r="CQ253" i="9"/>
  <c r="CN254" i="9"/>
  <c r="CL254" i="9"/>
  <c r="AW254" i="9"/>
  <c r="AY253" i="9"/>
  <c r="AV254" i="9"/>
  <c r="AX253" i="9"/>
  <c r="AT254" i="9"/>
  <c r="BG254" i="9"/>
  <c r="BI253" i="9"/>
  <c r="BH254" i="9"/>
  <c r="BJ253" i="9"/>
  <c r="BE254" i="9"/>
  <c r="Q253" i="9"/>
  <c r="BI252" i="9"/>
  <c r="CE252" i="9"/>
  <c r="AI254" i="9"/>
  <c r="AC252" i="9"/>
  <c r="Q252" i="9"/>
  <c r="BT252" i="9"/>
  <c r="CO250" i="2"/>
  <c r="CQ249" i="2"/>
  <c r="CQ248" i="2"/>
  <c r="CC250" i="2"/>
  <c r="CA250" i="2"/>
  <c r="CD250" i="2"/>
  <c r="CL250" i="2"/>
  <c r="CN250" i="2"/>
  <c r="AW250" i="2"/>
  <c r="AV250" i="2"/>
  <c r="AT250" i="2"/>
  <c r="C251" i="2"/>
  <c r="A252" i="2"/>
  <c r="N251" i="2"/>
  <c r="AJ251" i="2"/>
  <c r="Y251" i="2"/>
  <c r="BF251" i="2"/>
  <c r="CB251" i="2"/>
  <c r="CX251" i="2"/>
  <c r="AU251" i="2"/>
  <c r="BQ251" i="2"/>
  <c r="CM251" i="2"/>
  <c r="P250" i="2"/>
  <c r="O250" i="2"/>
  <c r="Q249" i="2"/>
  <c r="M250" i="2"/>
  <c r="AY248" i="2"/>
  <c r="AX249" i="2"/>
  <c r="CP249" i="2"/>
  <c r="AN248" i="2"/>
  <c r="CE249" i="2"/>
  <c r="AX248" i="2"/>
  <c r="CY250" i="2"/>
  <c r="CW250" i="2"/>
  <c r="CZ250" i="2"/>
  <c r="BG250" i="2"/>
  <c r="BE250" i="2"/>
  <c r="BH250" i="2"/>
  <c r="BS250" i="2"/>
  <c r="BR250" i="2"/>
  <c r="BP250" i="2"/>
  <c r="AK250" i="2"/>
  <c r="AM249" i="2"/>
  <c r="AL250" i="2"/>
  <c r="AN249" i="2"/>
  <c r="AI250" i="2"/>
  <c r="AA250" i="2"/>
  <c r="Z250" i="2"/>
  <c r="AB249" i="2"/>
  <c r="X250" i="2"/>
  <c r="D250" i="2"/>
  <c r="E250" i="2"/>
  <c r="B250" i="2"/>
  <c r="R249" i="2"/>
  <c r="BT249" i="2"/>
  <c r="CA255" i="9"/>
  <c r="CD255" i="9"/>
  <c r="CF254" i="9"/>
  <c r="CC255" i="9"/>
  <c r="CE254" i="9"/>
  <c r="CW255" i="9"/>
  <c r="CZ255" i="9"/>
  <c r="DB254" i="9"/>
  <c r="CY255" i="9"/>
  <c r="DA254" i="9"/>
  <c r="BE255" i="9"/>
  <c r="BG255" i="9"/>
  <c r="BH255" i="9"/>
  <c r="BJ254" i="9"/>
  <c r="BR255" i="9"/>
  <c r="BT254" i="9"/>
  <c r="BS255" i="9"/>
  <c r="BU254" i="9"/>
  <c r="BP255" i="9"/>
  <c r="CM256" i="9"/>
  <c r="BQ256" i="9"/>
  <c r="AU256" i="9"/>
  <c r="Y256" i="9"/>
  <c r="N256" i="9"/>
  <c r="CX256" i="9"/>
  <c r="CB256" i="9"/>
  <c r="BF256" i="9"/>
  <c r="BT253" i="9"/>
  <c r="Z255" i="9"/>
  <c r="AB254" i="9"/>
  <c r="X255" i="9"/>
  <c r="AA255" i="9"/>
  <c r="CN255" i="9"/>
  <c r="CP254" i="9"/>
  <c r="CO255" i="9"/>
  <c r="CQ254" i="9"/>
  <c r="CL255" i="9"/>
  <c r="AV255" i="9"/>
  <c r="AX254" i="9"/>
  <c r="AT255" i="9"/>
  <c r="AW255" i="9"/>
  <c r="AY254" i="9"/>
  <c r="CF253" i="9"/>
  <c r="AC254" i="9"/>
  <c r="B255" i="9"/>
  <c r="M255" i="9"/>
  <c r="O255" i="9"/>
  <c r="Q254" i="9"/>
  <c r="P255" i="9"/>
  <c r="R254" i="9"/>
  <c r="AI255" i="9"/>
  <c r="BI254" i="9"/>
  <c r="CP253" i="9"/>
  <c r="AC249" i="2"/>
  <c r="BU249" i="2"/>
  <c r="BR251" i="2"/>
  <c r="BS251" i="2"/>
  <c r="BU250" i="2"/>
  <c r="BP251" i="2"/>
  <c r="CY251" i="2"/>
  <c r="CZ251" i="2"/>
  <c r="CW251" i="2"/>
  <c r="BH251" i="2"/>
  <c r="BJ250" i="2"/>
  <c r="BG251" i="2"/>
  <c r="BE251" i="2"/>
  <c r="AK251" i="2"/>
  <c r="AL251" i="2"/>
  <c r="AN250" i="2"/>
  <c r="AI251" i="2"/>
  <c r="C252" i="2"/>
  <c r="N252" i="2"/>
  <c r="Y252" i="2"/>
  <c r="AU252" i="2"/>
  <c r="BQ252" i="2"/>
  <c r="AJ252" i="2"/>
  <c r="BF252" i="2"/>
  <c r="CB252" i="2"/>
  <c r="CM252" i="2"/>
  <c r="A253" i="2"/>
  <c r="CX252" i="2"/>
  <c r="AY249" i="2"/>
  <c r="DA250" i="2"/>
  <c r="AM250" i="2"/>
  <c r="BT250" i="2"/>
  <c r="BI250" i="2"/>
  <c r="DA249" i="2"/>
  <c r="BJ249" i="2"/>
  <c r="G249" i="2"/>
  <c r="F249" i="2"/>
  <c r="CN251" i="2"/>
  <c r="CP250" i="2"/>
  <c r="CO251" i="2"/>
  <c r="CQ250" i="2"/>
  <c r="CL251" i="2"/>
  <c r="AV251" i="2"/>
  <c r="AW251" i="2"/>
  <c r="AT251" i="2"/>
  <c r="CD251" i="2"/>
  <c r="CF250" i="2"/>
  <c r="CC251" i="2"/>
  <c r="CA251" i="2"/>
  <c r="Z251" i="2"/>
  <c r="AA251" i="2"/>
  <c r="X251" i="2"/>
  <c r="O251" i="2"/>
  <c r="Q250" i="2"/>
  <c r="P251" i="2"/>
  <c r="M251" i="2"/>
  <c r="D251" i="2"/>
  <c r="E251" i="2"/>
  <c r="G250" i="2"/>
  <c r="B251" i="2"/>
  <c r="AX250" i="2"/>
  <c r="CF249" i="2"/>
  <c r="DB249" i="2"/>
  <c r="BI249" i="2"/>
  <c r="CM257" i="9"/>
  <c r="BQ257" i="9"/>
  <c r="AU257" i="9"/>
  <c r="Y257" i="9"/>
  <c r="CX257" i="9"/>
  <c r="BF257" i="9"/>
  <c r="N257" i="9"/>
  <c r="CB257" i="9"/>
  <c r="AI256" i="9"/>
  <c r="AV256" i="9"/>
  <c r="AX255" i="9"/>
  <c r="AT256" i="9"/>
  <c r="AW256" i="9"/>
  <c r="AY255" i="9"/>
  <c r="CW256" i="9"/>
  <c r="CZ256" i="9"/>
  <c r="DB255" i="9"/>
  <c r="CY256" i="9"/>
  <c r="X256" i="9"/>
  <c r="AA256" i="9"/>
  <c r="AC255" i="9"/>
  <c r="Z256" i="9"/>
  <c r="AB255" i="9"/>
  <c r="CA256" i="9"/>
  <c r="CD256" i="9"/>
  <c r="CF255" i="9"/>
  <c r="CC256" i="9"/>
  <c r="CE255" i="9"/>
  <c r="B256" i="9"/>
  <c r="CN256" i="9"/>
  <c r="CL256" i="9"/>
  <c r="CO256" i="9"/>
  <c r="CQ255" i="9"/>
  <c r="CP255" i="9"/>
  <c r="BE256" i="9"/>
  <c r="BH256" i="9"/>
  <c r="BG256" i="9"/>
  <c r="BI255" i="9"/>
  <c r="P256" i="9"/>
  <c r="R255" i="9"/>
  <c r="M256" i="9"/>
  <c r="O256" i="9"/>
  <c r="Q255" i="9"/>
  <c r="BR256" i="9"/>
  <c r="BT255" i="9"/>
  <c r="BS256" i="9"/>
  <c r="BP256" i="9"/>
  <c r="AB250" i="2"/>
  <c r="CY252" i="2"/>
  <c r="CW252" i="2"/>
  <c r="CZ252" i="2"/>
  <c r="DB251" i="2"/>
  <c r="CO252" i="2"/>
  <c r="CL252" i="2"/>
  <c r="CN252" i="2"/>
  <c r="BG252" i="2"/>
  <c r="BE252" i="2"/>
  <c r="BH252" i="2"/>
  <c r="BS252" i="2"/>
  <c r="BP252" i="2"/>
  <c r="BR252" i="2"/>
  <c r="AA252" i="2"/>
  <c r="Z252" i="2"/>
  <c r="X252" i="2"/>
  <c r="D252" i="2"/>
  <c r="E252" i="2"/>
  <c r="G251" i="2"/>
  <c r="B252" i="2"/>
  <c r="BJ251" i="2"/>
  <c r="BT251" i="2"/>
  <c r="AC251" i="2"/>
  <c r="F250" i="2"/>
  <c r="CE250" i="2"/>
  <c r="AY250" i="2"/>
  <c r="C253" i="2"/>
  <c r="A254" i="2"/>
  <c r="AJ253" i="2"/>
  <c r="BF253" i="2"/>
  <c r="CB253" i="2"/>
  <c r="Y253" i="2"/>
  <c r="AU253" i="2"/>
  <c r="BQ253" i="2"/>
  <c r="CX253" i="2"/>
  <c r="N253" i="2"/>
  <c r="CM253" i="2"/>
  <c r="CC252" i="2"/>
  <c r="CA252" i="2"/>
  <c r="CD252" i="2"/>
  <c r="AK252" i="2"/>
  <c r="AM251" i="2"/>
  <c r="AL252" i="2"/>
  <c r="AI252" i="2"/>
  <c r="AW252" i="2"/>
  <c r="AT252" i="2"/>
  <c r="AV252" i="2"/>
  <c r="P252" i="2"/>
  <c r="R251" i="2"/>
  <c r="O252" i="2"/>
  <c r="M252" i="2"/>
  <c r="BI251" i="2"/>
  <c r="DA251" i="2"/>
  <c r="R250" i="2"/>
  <c r="DB250" i="2"/>
  <c r="AC250" i="2"/>
  <c r="CD257" i="9"/>
  <c r="CF256" i="9"/>
  <c r="CC257" i="9"/>
  <c r="CA257" i="9"/>
  <c r="CX258" i="9"/>
  <c r="CB258" i="9"/>
  <c r="BF258" i="9"/>
  <c r="N258" i="9"/>
  <c r="Y258" i="9"/>
  <c r="CM258" i="9"/>
  <c r="AU258" i="9"/>
  <c r="BQ258" i="9"/>
  <c r="BP257" i="9"/>
  <c r="BR257" i="9"/>
  <c r="BT256" i="9"/>
  <c r="BS257" i="9"/>
  <c r="BU256" i="9"/>
  <c r="AI257" i="9"/>
  <c r="CZ257" i="9"/>
  <c r="DB256" i="9"/>
  <c r="CY257" i="9"/>
  <c r="DA256" i="9"/>
  <c r="CW257" i="9"/>
  <c r="AT257" i="9"/>
  <c r="AW257" i="9"/>
  <c r="AY256" i="9"/>
  <c r="AV257" i="9"/>
  <c r="AX256" i="9"/>
  <c r="DA255" i="9"/>
  <c r="BH257" i="9"/>
  <c r="BJ256" i="9"/>
  <c r="BG257" i="9"/>
  <c r="BE257" i="9"/>
  <c r="X257" i="9"/>
  <c r="AA257" i="9"/>
  <c r="AC256" i="9"/>
  <c r="Z257" i="9"/>
  <c r="P257" i="9"/>
  <c r="O257" i="9"/>
  <c r="Q256" i="9"/>
  <c r="M257" i="9"/>
  <c r="B257" i="9"/>
  <c r="CL257" i="9"/>
  <c r="CO257" i="9"/>
  <c r="CQ256" i="9"/>
  <c r="CN257" i="9"/>
  <c r="CP256" i="9"/>
  <c r="BJ255" i="9"/>
  <c r="BU255" i="9"/>
  <c r="AB256" i="9"/>
  <c r="CC253" i="2"/>
  <c r="CE252" i="2"/>
  <c r="O253" i="2"/>
  <c r="P253" i="2"/>
  <c r="M253" i="2"/>
  <c r="BR253" i="2"/>
  <c r="BS253" i="2"/>
  <c r="BP253" i="2"/>
  <c r="Z253" i="2"/>
  <c r="AA253" i="2"/>
  <c r="X253" i="2"/>
  <c r="BG253" i="2"/>
  <c r="BH253" i="2"/>
  <c r="BE253" i="2"/>
  <c r="C254" i="2"/>
  <c r="N254" i="2"/>
  <c r="Y254" i="2"/>
  <c r="A255" i="2"/>
  <c r="AJ254" i="2"/>
  <c r="AU254" i="2"/>
  <c r="BQ254" i="2"/>
  <c r="CM254" i="2"/>
  <c r="BF254" i="2"/>
  <c r="CB254" i="2"/>
  <c r="CX254" i="2"/>
  <c r="AY251" i="2"/>
  <c r="AB252" i="2"/>
  <c r="BU252" i="2"/>
  <c r="CO253" i="2"/>
  <c r="CQ252" i="2"/>
  <c r="CQ251" i="2"/>
  <c r="CE251" i="2"/>
  <c r="BU251" i="2"/>
  <c r="R252" i="2"/>
  <c r="CN253" i="2"/>
  <c r="CL253" i="2"/>
  <c r="CW253" i="2"/>
  <c r="CY253" i="2"/>
  <c r="DA252" i="2"/>
  <c r="CZ253" i="2"/>
  <c r="AV253" i="2"/>
  <c r="AX252" i="2"/>
  <c r="AW253" i="2"/>
  <c r="AT253" i="2"/>
  <c r="CD253" i="2"/>
  <c r="CA253" i="2"/>
  <c r="AK253" i="2"/>
  <c r="AL253" i="2"/>
  <c r="AN252" i="2"/>
  <c r="AI253" i="2"/>
  <c r="D253" i="2"/>
  <c r="E253" i="2"/>
  <c r="B253" i="2"/>
  <c r="CP251" i="2"/>
  <c r="CF251" i="2"/>
  <c r="Q251" i="2"/>
  <c r="AN251" i="2"/>
  <c r="AC252" i="2"/>
  <c r="BJ252" i="2"/>
  <c r="BI252" i="2"/>
  <c r="DB252" i="2"/>
  <c r="AX251" i="2"/>
  <c r="AB251" i="2"/>
  <c r="F251" i="2"/>
  <c r="BP258" i="9"/>
  <c r="BS258" i="9"/>
  <c r="BR258" i="9"/>
  <c r="X258" i="9"/>
  <c r="AA258" i="9"/>
  <c r="AC257" i="9"/>
  <c r="Z258" i="9"/>
  <c r="AB257" i="9"/>
  <c r="CC258" i="9"/>
  <c r="CE257" i="9"/>
  <c r="CA258" i="9"/>
  <c r="CD258" i="9"/>
  <c r="CF257" i="9"/>
  <c r="B258" i="9"/>
  <c r="BG258" i="9"/>
  <c r="BI257" i="9"/>
  <c r="BH258" i="9"/>
  <c r="BJ257" i="9"/>
  <c r="BE258" i="9"/>
  <c r="CE256" i="9"/>
  <c r="CL258" i="9"/>
  <c r="CO258" i="9"/>
  <c r="CN258" i="9"/>
  <c r="AI258" i="9"/>
  <c r="CX259" i="9"/>
  <c r="CB259" i="9"/>
  <c r="BF259" i="9"/>
  <c r="N259" i="9"/>
  <c r="CM259" i="9"/>
  <c r="AU259" i="9"/>
  <c r="BQ259" i="9"/>
  <c r="Y259" i="9"/>
  <c r="CQ257" i="9"/>
  <c r="BI256" i="9"/>
  <c r="BT257" i="9"/>
  <c r="AT258" i="9"/>
  <c r="AW258" i="9"/>
  <c r="AY257" i="9"/>
  <c r="AV258" i="9"/>
  <c r="O258" i="9"/>
  <c r="P258" i="9"/>
  <c r="R257" i="9"/>
  <c r="M258" i="9"/>
  <c r="CY258" i="9"/>
  <c r="DA257" i="9"/>
  <c r="CZ258" i="9"/>
  <c r="CW258" i="9"/>
  <c r="CP257" i="9"/>
  <c r="R256" i="9"/>
  <c r="BU257" i="9"/>
  <c r="CO254" i="2"/>
  <c r="CQ253" i="2"/>
  <c r="CL254" i="2"/>
  <c r="CN254" i="2"/>
  <c r="C255" i="2"/>
  <c r="A256" i="2"/>
  <c r="N255" i="2"/>
  <c r="AJ255" i="2"/>
  <c r="Y255" i="2"/>
  <c r="BF255" i="2"/>
  <c r="CB255" i="2"/>
  <c r="CX255" i="2"/>
  <c r="AU255" i="2"/>
  <c r="BQ255" i="2"/>
  <c r="CM255" i="2"/>
  <c r="CP253" i="2"/>
  <c r="CC254" i="2"/>
  <c r="CE253" i="2"/>
  <c r="CA254" i="2"/>
  <c r="CD254" i="2"/>
  <c r="AW254" i="2"/>
  <c r="AY253" i="2"/>
  <c r="AV254" i="2"/>
  <c r="AX253" i="2"/>
  <c r="AT254" i="2"/>
  <c r="P254" i="2"/>
  <c r="R253" i="2"/>
  <c r="O254" i="2"/>
  <c r="Q253" i="2"/>
  <c r="M254" i="2"/>
  <c r="G252" i="2"/>
  <c r="AM252" i="2"/>
  <c r="CP252" i="2"/>
  <c r="BT252" i="2"/>
  <c r="F252" i="2"/>
  <c r="CY254" i="2"/>
  <c r="DA253" i="2"/>
  <c r="CW254" i="2"/>
  <c r="CZ254" i="2"/>
  <c r="DB253" i="2"/>
  <c r="BG254" i="2"/>
  <c r="BE254" i="2"/>
  <c r="BH254" i="2"/>
  <c r="BS254" i="2"/>
  <c r="BU253" i="2"/>
  <c r="BR254" i="2"/>
  <c r="BP254" i="2"/>
  <c r="AK254" i="2"/>
  <c r="AL254" i="2"/>
  <c r="AI254" i="2"/>
  <c r="AA254" i="2"/>
  <c r="AC253" i="2"/>
  <c r="X254" i="2"/>
  <c r="Z254" i="2"/>
  <c r="AB253" i="2"/>
  <c r="D254" i="2"/>
  <c r="E254" i="2"/>
  <c r="G253" i="2"/>
  <c r="B254" i="2"/>
  <c r="BJ253" i="2"/>
  <c r="CF252" i="2"/>
  <c r="AY252" i="2"/>
  <c r="Q252" i="2"/>
  <c r="M259" i="9"/>
  <c r="P259" i="9"/>
  <c r="R258" i="9"/>
  <c r="O259" i="9"/>
  <c r="Q258" i="9"/>
  <c r="CW259" i="9"/>
  <c r="CZ259" i="9"/>
  <c r="CY259" i="9"/>
  <c r="DA258" i="9"/>
  <c r="AA259" i="9"/>
  <c r="Z259" i="9"/>
  <c r="X259" i="9"/>
  <c r="CO259" i="9"/>
  <c r="CQ258" i="9"/>
  <c r="CN259" i="9"/>
  <c r="CP258" i="9"/>
  <c r="CL259" i="9"/>
  <c r="CA259" i="9"/>
  <c r="CD259" i="9"/>
  <c r="CF258" i="9"/>
  <c r="CC259" i="9"/>
  <c r="CE258" i="9"/>
  <c r="AX257" i="9"/>
  <c r="Q257" i="9"/>
  <c r="BS259" i="9"/>
  <c r="BR259" i="9"/>
  <c r="BP259" i="9"/>
  <c r="CM260" i="9"/>
  <c r="BQ260" i="9"/>
  <c r="AU260" i="9"/>
  <c r="Y260" i="9"/>
  <c r="N260" i="9"/>
  <c r="CX260" i="9"/>
  <c r="CB260" i="9"/>
  <c r="BF260" i="9"/>
  <c r="AW259" i="9"/>
  <c r="AV259" i="9"/>
  <c r="AT259" i="9"/>
  <c r="BE259" i="9"/>
  <c r="BG259" i="9"/>
  <c r="BI258" i="9"/>
  <c r="BH259" i="9"/>
  <c r="AB258" i="9"/>
  <c r="B259" i="9"/>
  <c r="AI259" i="9"/>
  <c r="DB257" i="9"/>
  <c r="BT258" i="9"/>
  <c r="F253" i="2"/>
  <c r="CN255" i="2"/>
  <c r="CO255" i="2"/>
  <c r="CL255" i="2"/>
  <c r="AV255" i="2"/>
  <c r="AX254" i="2"/>
  <c r="AW255" i="2"/>
  <c r="AY254" i="2"/>
  <c r="AT255" i="2"/>
  <c r="CD255" i="2"/>
  <c r="CF254" i="2"/>
  <c r="CC255" i="2"/>
  <c r="CE254" i="2"/>
  <c r="CA255" i="2"/>
  <c r="Z255" i="2"/>
  <c r="AA255" i="2"/>
  <c r="AC254" i="2"/>
  <c r="X255" i="2"/>
  <c r="O255" i="2"/>
  <c r="P255" i="2"/>
  <c r="M255" i="2"/>
  <c r="D255" i="2"/>
  <c r="E255" i="2"/>
  <c r="G254" i="2"/>
  <c r="B255" i="2"/>
  <c r="AN253" i="2"/>
  <c r="BT253" i="2"/>
  <c r="AM253" i="2"/>
  <c r="BI253" i="2"/>
  <c r="BR255" i="2"/>
  <c r="BT254" i="2"/>
  <c r="BS255" i="2"/>
  <c r="BP255" i="2"/>
  <c r="CY255" i="2"/>
  <c r="CZ255" i="2"/>
  <c r="CW255" i="2"/>
  <c r="BH255" i="2"/>
  <c r="BG255" i="2"/>
  <c r="BE255" i="2"/>
  <c r="AK255" i="2"/>
  <c r="AL255" i="2"/>
  <c r="AI255" i="2"/>
  <c r="C256" i="2"/>
  <c r="N256" i="2"/>
  <c r="Y256" i="2"/>
  <c r="AU256" i="2"/>
  <c r="BQ256" i="2"/>
  <c r="A257" i="2"/>
  <c r="BF256" i="2"/>
  <c r="CB256" i="2"/>
  <c r="CM256" i="2"/>
  <c r="AJ256" i="2"/>
  <c r="CX256" i="2"/>
  <c r="CP254" i="2"/>
  <c r="CQ254" i="2"/>
  <c r="CF253" i="2"/>
  <c r="CA260" i="9"/>
  <c r="CD260" i="9"/>
  <c r="CC260" i="9"/>
  <c r="CE259" i="9"/>
  <c r="B260" i="9"/>
  <c r="CN260" i="9"/>
  <c r="CP259" i="9"/>
  <c r="CO260" i="9"/>
  <c r="CL260" i="9"/>
  <c r="DB258" i="9"/>
  <c r="Z260" i="9"/>
  <c r="X260" i="9"/>
  <c r="AA260" i="9"/>
  <c r="BR260" i="9"/>
  <c r="BT259" i="9"/>
  <c r="BP260" i="9"/>
  <c r="BS260" i="9"/>
  <c r="AY258" i="9"/>
  <c r="AX258" i="9"/>
  <c r="CW260" i="9"/>
  <c r="CZ260" i="9"/>
  <c r="DB259" i="9"/>
  <c r="CY260" i="9"/>
  <c r="DA259" i="9"/>
  <c r="BE260" i="9"/>
  <c r="BH260" i="9"/>
  <c r="BG260" i="9"/>
  <c r="BI259" i="9"/>
  <c r="CX261" i="9"/>
  <c r="CB261" i="9"/>
  <c r="BF261" i="9"/>
  <c r="Y261" i="9"/>
  <c r="CM261" i="9"/>
  <c r="AU261" i="9"/>
  <c r="N261" i="9"/>
  <c r="BQ261" i="9"/>
  <c r="AI260" i="9"/>
  <c r="M260" i="9"/>
  <c r="P260" i="9"/>
  <c r="R259" i="9"/>
  <c r="O260" i="9"/>
  <c r="Q259" i="9"/>
  <c r="AV260" i="9"/>
  <c r="AW260" i="9"/>
  <c r="AT260" i="9"/>
  <c r="BU258" i="9"/>
  <c r="BJ258" i="9"/>
  <c r="AC258" i="9"/>
  <c r="AB259" i="9"/>
  <c r="AK256" i="2"/>
  <c r="AM255" i="2"/>
  <c r="AL256" i="2"/>
  <c r="AI256" i="2"/>
  <c r="AW256" i="2"/>
  <c r="AT256" i="2"/>
  <c r="AV256" i="2"/>
  <c r="P256" i="2"/>
  <c r="O256" i="2"/>
  <c r="M256" i="2"/>
  <c r="DA254" i="2"/>
  <c r="BU254" i="2"/>
  <c r="R255" i="2"/>
  <c r="AX255" i="2"/>
  <c r="BI254" i="2"/>
  <c r="F254" i="2"/>
  <c r="CC256" i="2"/>
  <c r="CA256" i="2"/>
  <c r="CD256" i="2"/>
  <c r="C257" i="2"/>
  <c r="A258" i="2"/>
  <c r="AJ257" i="2"/>
  <c r="N257" i="2"/>
  <c r="BF257" i="2"/>
  <c r="CB257" i="2"/>
  <c r="AU257" i="2"/>
  <c r="BQ257" i="2"/>
  <c r="CX257" i="2"/>
  <c r="Y257" i="2"/>
  <c r="CM257" i="2"/>
  <c r="CY256" i="2"/>
  <c r="DA255" i="2"/>
  <c r="CW256" i="2"/>
  <c r="CZ256" i="2"/>
  <c r="DB255" i="2"/>
  <c r="CO256" i="2"/>
  <c r="CL256" i="2"/>
  <c r="CN256" i="2"/>
  <c r="CP255" i="2"/>
  <c r="BG256" i="2"/>
  <c r="BE256" i="2"/>
  <c r="BH256" i="2"/>
  <c r="BJ255" i="2"/>
  <c r="BS256" i="2"/>
  <c r="BP256" i="2"/>
  <c r="BR256" i="2"/>
  <c r="BT255" i="2"/>
  <c r="AA256" i="2"/>
  <c r="Z256" i="2"/>
  <c r="AB255" i="2"/>
  <c r="X256" i="2"/>
  <c r="D256" i="2"/>
  <c r="E256" i="2"/>
  <c r="B256" i="2"/>
  <c r="AN255" i="2"/>
  <c r="R254" i="2"/>
  <c r="DB254" i="2"/>
  <c r="AN254" i="2"/>
  <c r="AB254" i="2"/>
  <c r="G255" i="2"/>
  <c r="Q255" i="2"/>
  <c r="AC255" i="2"/>
  <c r="CF255" i="2"/>
  <c r="AY255" i="2"/>
  <c r="Q254" i="2"/>
  <c r="BJ254" i="2"/>
  <c r="AM254" i="2"/>
  <c r="P261" i="9"/>
  <c r="R260" i="9"/>
  <c r="O261" i="9"/>
  <c r="Q260" i="9"/>
  <c r="M261" i="9"/>
  <c r="CA261" i="9"/>
  <c r="CD261" i="9"/>
  <c r="CF260" i="9"/>
  <c r="CC261" i="9"/>
  <c r="BR261" i="9"/>
  <c r="BT260" i="9"/>
  <c r="BS261" i="9"/>
  <c r="BP261" i="9"/>
  <c r="CN261" i="9"/>
  <c r="CO261" i="9"/>
  <c r="CQ260" i="9"/>
  <c r="CL261" i="9"/>
  <c r="BE261" i="9"/>
  <c r="BG261" i="9"/>
  <c r="BI260" i="9"/>
  <c r="BH261" i="9"/>
  <c r="BJ260" i="9"/>
  <c r="AC259" i="9"/>
  <c r="BU260" i="9"/>
  <c r="AV261" i="9"/>
  <c r="AX260" i="9"/>
  <c r="AW261" i="9"/>
  <c r="AT261" i="9"/>
  <c r="CM262" i="9"/>
  <c r="BQ262" i="9"/>
  <c r="AU262" i="9"/>
  <c r="Y262" i="9"/>
  <c r="CB262" i="9"/>
  <c r="BF262" i="9"/>
  <c r="CX262" i="9"/>
  <c r="N262" i="9"/>
  <c r="CF259" i="9"/>
  <c r="BJ259" i="9"/>
  <c r="AY259" i="9"/>
  <c r="B261" i="9"/>
  <c r="AI261" i="9"/>
  <c r="X261" i="9"/>
  <c r="Z261" i="9"/>
  <c r="AB260" i="9"/>
  <c r="AA261" i="9"/>
  <c r="CW261" i="9"/>
  <c r="CY261" i="9"/>
  <c r="DA260" i="9"/>
  <c r="CZ261" i="9"/>
  <c r="CQ259" i="9"/>
  <c r="AX259" i="9"/>
  <c r="BU259" i="9"/>
  <c r="BS257" i="2"/>
  <c r="BU256" i="2"/>
  <c r="Z257" i="2"/>
  <c r="AA257" i="2"/>
  <c r="X257" i="2"/>
  <c r="BR257" i="2"/>
  <c r="BP257" i="2"/>
  <c r="CC257" i="2"/>
  <c r="CD257" i="2"/>
  <c r="CA257" i="2"/>
  <c r="O257" i="2"/>
  <c r="P257" i="2"/>
  <c r="R256" i="2"/>
  <c r="M257" i="2"/>
  <c r="C258" i="2"/>
  <c r="N258" i="2"/>
  <c r="Y258" i="2"/>
  <c r="A259" i="2"/>
  <c r="AJ258" i="2"/>
  <c r="AU258" i="2"/>
  <c r="BQ258" i="2"/>
  <c r="CM258" i="2"/>
  <c r="BF258" i="2"/>
  <c r="CB258" i="2"/>
  <c r="CX258" i="2"/>
  <c r="CF256" i="2"/>
  <c r="CE256" i="2"/>
  <c r="F255" i="2"/>
  <c r="AB256" i="2"/>
  <c r="CN257" i="2"/>
  <c r="CO257" i="2"/>
  <c r="CQ256" i="2"/>
  <c r="CL257" i="2"/>
  <c r="CW257" i="2"/>
  <c r="CY257" i="2"/>
  <c r="CZ257" i="2"/>
  <c r="DB256" i="2"/>
  <c r="AV257" i="2"/>
  <c r="AW257" i="2"/>
  <c r="AT257" i="2"/>
  <c r="BG257" i="2"/>
  <c r="BH257" i="2"/>
  <c r="BE257" i="2"/>
  <c r="AK257" i="2"/>
  <c r="AL257" i="2"/>
  <c r="AN256" i="2"/>
  <c r="AI257" i="2"/>
  <c r="D257" i="2"/>
  <c r="F256" i="2"/>
  <c r="E257" i="2"/>
  <c r="G256" i="2"/>
  <c r="B257" i="2"/>
  <c r="CQ255" i="2"/>
  <c r="CE255" i="2"/>
  <c r="BU255" i="2"/>
  <c r="BI255" i="2"/>
  <c r="AI262" i="9"/>
  <c r="CM263" i="9"/>
  <c r="BQ263" i="9"/>
  <c r="AU263" i="9"/>
  <c r="Y263" i="9"/>
  <c r="CB263" i="9"/>
  <c r="CX263" i="9"/>
  <c r="N263" i="9"/>
  <c r="BF263" i="9"/>
  <c r="Z262" i="9"/>
  <c r="AB261" i="9"/>
  <c r="AA262" i="9"/>
  <c r="AC261" i="9"/>
  <c r="X262" i="9"/>
  <c r="DB260" i="9"/>
  <c r="CP260" i="9"/>
  <c r="P262" i="9"/>
  <c r="R261" i="9"/>
  <c r="M262" i="9"/>
  <c r="O262" i="9"/>
  <c r="AV262" i="9"/>
  <c r="AX261" i="9"/>
  <c r="AT262" i="9"/>
  <c r="AW262" i="9"/>
  <c r="AY261" i="9"/>
  <c r="BH262" i="9"/>
  <c r="BE262" i="9"/>
  <c r="BG262" i="9"/>
  <c r="B262" i="9"/>
  <c r="CN262" i="9"/>
  <c r="CP261" i="9"/>
  <c r="CL262" i="9"/>
  <c r="CO262" i="9"/>
  <c r="CQ261" i="9"/>
  <c r="CE260" i="9"/>
  <c r="CZ262" i="9"/>
  <c r="CW262" i="9"/>
  <c r="CY262" i="9"/>
  <c r="DA261" i="9"/>
  <c r="CD262" i="9"/>
  <c r="CF261" i="9"/>
  <c r="CA262" i="9"/>
  <c r="CC262" i="9"/>
  <c r="BR262" i="9"/>
  <c r="BS262" i="9"/>
  <c r="BU261" i="9"/>
  <c r="BP262" i="9"/>
  <c r="AY260" i="9"/>
  <c r="AC260" i="9"/>
  <c r="AX256" i="2"/>
  <c r="CC258" i="2"/>
  <c r="CA258" i="2"/>
  <c r="CD258" i="2"/>
  <c r="P258" i="2"/>
  <c r="R257" i="2"/>
  <c r="M258" i="2"/>
  <c r="O258" i="2"/>
  <c r="CF257" i="2"/>
  <c r="BJ256" i="2"/>
  <c r="CO258" i="2"/>
  <c r="CL258" i="2"/>
  <c r="CN258" i="2"/>
  <c r="AW258" i="2"/>
  <c r="AY257" i="2"/>
  <c r="AV258" i="2"/>
  <c r="AT258" i="2"/>
  <c r="C259" i="2"/>
  <c r="A260" i="2"/>
  <c r="N259" i="2"/>
  <c r="AJ259" i="2"/>
  <c r="Y259" i="2"/>
  <c r="BF259" i="2"/>
  <c r="CB259" i="2"/>
  <c r="CX259" i="2"/>
  <c r="AU259" i="2"/>
  <c r="BQ259" i="2"/>
  <c r="CM259" i="2"/>
  <c r="AM256" i="2"/>
  <c r="CQ257" i="2"/>
  <c r="DA256" i="2"/>
  <c r="BI256" i="2"/>
  <c r="AC256" i="2"/>
  <c r="AY256" i="2"/>
  <c r="Q256" i="2"/>
  <c r="CY258" i="2"/>
  <c r="CW258" i="2"/>
  <c r="CZ258" i="2"/>
  <c r="DB257" i="2"/>
  <c r="BG258" i="2"/>
  <c r="BE258" i="2"/>
  <c r="BH258" i="2"/>
  <c r="BS258" i="2"/>
  <c r="BU257" i="2"/>
  <c r="BR258" i="2"/>
  <c r="BP258" i="2"/>
  <c r="AK258" i="2"/>
  <c r="AL258" i="2"/>
  <c r="AI258" i="2"/>
  <c r="AA258" i="2"/>
  <c r="AC257" i="2"/>
  <c r="Z258" i="2"/>
  <c r="AB257" i="2"/>
  <c r="X258" i="2"/>
  <c r="D258" i="2"/>
  <c r="E258" i="2"/>
  <c r="B258" i="2"/>
  <c r="CE257" i="2"/>
  <c r="CP256" i="2"/>
  <c r="BT256" i="2"/>
  <c r="AI263" i="9"/>
  <c r="AT263" i="9"/>
  <c r="AV263" i="9"/>
  <c r="AW263" i="9"/>
  <c r="AY262" i="9"/>
  <c r="CY263" i="9"/>
  <c r="DA262" i="9"/>
  <c r="CZ263" i="9"/>
  <c r="CW263" i="9"/>
  <c r="X263" i="9"/>
  <c r="AA263" i="9"/>
  <c r="Z263" i="9"/>
  <c r="CX264" i="9"/>
  <c r="CB264" i="9"/>
  <c r="BF264" i="9"/>
  <c r="N264" i="9"/>
  <c r="BQ264" i="9"/>
  <c r="Y264" i="9"/>
  <c r="AU264" i="9"/>
  <c r="CM264" i="9"/>
  <c r="AB262" i="9"/>
  <c r="AX262" i="9"/>
  <c r="BT261" i="9"/>
  <c r="CE261" i="9"/>
  <c r="O263" i="9"/>
  <c r="P263" i="9"/>
  <c r="R262" i="9"/>
  <c r="M263" i="9"/>
  <c r="B263" i="9"/>
  <c r="CL263" i="9"/>
  <c r="CN263" i="9"/>
  <c r="CP262" i="9"/>
  <c r="CO263" i="9"/>
  <c r="Q261" i="9"/>
  <c r="BG263" i="9"/>
  <c r="BH263" i="9"/>
  <c r="BJ262" i="9"/>
  <c r="BE263" i="9"/>
  <c r="CC263" i="9"/>
  <c r="CE262" i="9"/>
  <c r="CD263" i="9"/>
  <c r="CA263" i="9"/>
  <c r="BP263" i="9"/>
  <c r="BS263" i="9"/>
  <c r="BU262" i="9"/>
  <c r="BR263" i="9"/>
  <c r="BT262" i="9"/>
  <c r="DB262" i="9"/>
  <c r="BJ261" i="9"/>
  <c r="BI261" i="9"/>
  <c r="DB261" i="9"/>
  <c r="BI257" i="2"/>
  <c r="F257" i="2"/>
  <c r="CN259" i="2"/>
  <c r="CO259" i="2"/>
  <c r="CL259" i="2"/>
  <c r="AV259" i="2"/>
  <c r="AW259" i="2"/>
  <c r="AT259" i="2"/>
  <c r="CD259" i="2"/>
  <c r="CF258" i="2"/>
  <c r="CC259" i="2"/>
  <c r="CA259" i="2"/>
  <c r="Z259" i="2"/>
  <c r="AA259" i="2"/>
  <c r="X259" i="2"/>
  <c r="O259" i="2"/>
  <c r="P259" i="2"/>
  <c r="M259" i="2"/>
  <c r="D259" i="2"/>
  <c r="F258" i="2"/>
  <c r="E259" i="2"/>
  <c r="G258" i="2"/>
  <c r="B259" i="2"/>
  <c r="AX258" i="2"/>
  <c r="CP258" i="2"/>
  <c r="CQ258" i="2"/>
  <c r="BJ257" i="2"/>
  <c r="R258" i="2"/>
  <c r="AX257" i="2"/>
  <c r="AB258" i="2"/>
  <c r="AN257" i="2"/>
  <c r="BR259" i="2"/>
  <c r="BS259" i="2"/>
  <c r="BP259" i="2"/>
  <c r="CY259" i="2"/>
  <c r="CZ259" i="2"/>
  <c r="CW259" i="2"/>
  <c r="BH259" i="2"/>
  <c r="BG259" i="2"/>
  <c r="BE259" i="2"/>
  <c r="AK259" i="2"/>
  <c r="AL259" i="2"/>
  <c r="AI259" i="2"/>
  <c r="C260" i="2"/>
  <c r="N260" i="2"/>
  <c r="Y260" i="2"/>
  <c r="AU260" i="2"/>
  <c r="BQ260" i="2"/>
  <c r="A261" i="2"/>
  <c r="AJ260" i="2"/>
  <c r="BF260" i="2"/>
  <c r="CB260" i="2"/>
  <c r="CM260" i="2"/>
  <c r="CX260" i="2"/>
  <c r="AY258" i="2"/>
  <c r="DA257" i="2"/>
  <c r="G257" i="2"/>
  <c r="BT257" i="2"/>
  <c r="Q257" i="2"/>
  <c r="CE258" i="2"/>
  <c r="CP257" i="2"/>
  <c r="AM257" i="2"/>
  <c r="BS264" i="9"/>
  <c r="BU263" i="9"/>
  <c r="BP264" i="9"/>
  <c r="BR264" i="9"/>
  <c r="BT263" i="9"/>
  <c r="BG264" i="9"/>
  <c r="BI263" i="9"/>
  <c r="BH264" i="9"/>
  <c r="BE264" i="9"/>
  <c r="AA264" i="9"/>
  <c r="AC263" i="9"/>
  <c r="X264" i="9"/>
  <c r="Z264" i="9"/>
  <c r="AI264" i="9"/>
  <c r="CF262" i="9"/>
  <c r="AW264" i="9"/>
  <c r="AY263" i="9"/>
  <c r="AT264" i="9"/>
  <c r="AV264" i="9"/>
  <c r="AX263" i="9"/>
  <c r="O264" i="9"/>
  <c r="P264" i="9"/>
  <c r="R263" i="9"/>
  <c r="M264" i="9"/>
  <c r="CY264" i="9"/>
  <c r="DA263" i="9"/>
  <c r="CZ264" i="9"/>
  <c r="CW264" i="9"/>
  <c r="B264" i="9"/>
  <c r="CO264" i="9"/>
  <c r="CL264" i="9"/>
  <c r="CN264" i="9"/>
  <c r="CP263" i="9"/>
  <c r="CX265" i="9"/>
  <c r="CB265" i="9"/>
  <c r="BF265" i="9"/>
  <c r="N265" i="9"/>
  <c r="BQ265" i="9"/>
  <c r="Y265" i="9"/>
  <c r="CM265" i="9"/>
  <c r="AU265" i="9"/>
  <c r="CC264" i="9"/>
  <c r="CE263" i="9"/>
  <c r="CA264" i="9"/>
  <c r="CD264" i="9"/>
  <c r="CF263" i="9"/>
  <c r="BI262" i="9"/>
  <c r="CQ262" i="9"/>
  <c r="AC262" i="9"/>
  <c r="Q262" i="9"/>
  <c r="CC260" i="2"/>
  <c r="CE259" i="2"/>
  <c r="CA260" i="2"/>
  <c r="CD260" i="2"/>
  <c r="CF259" i="2"/>
  <c r="AA260" i="2"/>
  <c r="Z260" i="2"/>
  <c r="X260" i="2"/>
  <c r="DB258" i="2"/>
  <c r="AN258" i="2"/>
  <c r="AC259" i="2"/>
  <c r="BJ258" i="2"/>
  <c r="CY260" i="2"/>
  <c r="CW260" i="2"/>
  <c r="CZ260" i="2"/>
  <c r="AK260" i="2"/>
  <c r="AL260" i="2"/>
  <c r="AI260" i="2"/>
  <c r="BS260" i="2"/>
  <c r="BP260" i="2"/>
  <c r="BR260" i="2"/>
  <c r="D260" i="2"/>
  <c r="E260" i="2"/>
  <c r="B260" i="2"/>
  <c r="CO260" i="2"/>
  <c r="CQ259" i="2"/>
  <c r="CL260" i="2"/>
  <c r="CN260" i="2"/>
  <c r="BG260" i="2"/>
  <c r="BE260" i="2"/>
  <c r="BH260" i="2"/>
  <c r="C261" i="2"/>
  <c r="A262" i="2"/>
  <c r="AJ261" i="2"/>
  <c r="BF261" i="2"/>
  <c r="CB261" i="2"/>
  <c r="N261" i="2"/>
  <c r="Y261" i="2"/>
  <c r="AU261" i="2"/>
  <c r="BQ261" i="2"/>
  <c r="CX261" i="2"/>
  <c r="CM261" i="2"/>
  <c r="AW260" i="2"/>
  <c r="AT260" i="2"/>
  <c r="AV260" i="2"/>
  <c r="P260" i="2"/>
  <c r="O260" i="2"/>
  <c r="Q259" i="2"/>
  <c r="M260" i="2"/>
  <c r="AM259" i="2"/>
  <c r="BI259" i="2"/>
  <c r="DA259" i="2"/>
  <c r="BU259" i="2"/>
  <c r="DA258" i="2"/>
  <c r="BU258" i="2"/>
  <c r="AC258" i="2"/>
  <c r="BT258" i="2"/>
  <c r="Q258" i="2"/>
  <c r="F259" i="2"/>
  <c r="AB259" i="2"/>
  <c r="AX259" i="2"/>
  <c r="BI258" i="2"/>
  <c r="AM258" i="2"/>
  <c r="CN265" i="9"/>
  <c r="CP264" i="9"/>
  <c r="CO265" i="9"/>
  <c r="CQ264" i="9"/>
  <c r="CL265" i="9"/>
  <c r="M265" i="9"/>
  <c r="P265" i="9"/>
  <c r="O265" i="9"/>
  <c r="Q264" i="9"/>
  <c r="CM266" i="9"/>
  <c r="BQ266" i="9"/>
  <c r="AU266" i="9"/>
  <c r="Y266" i="9"/>
  <c r="CX266" i="9"/>
  <c r="BF266" i="9"/>
  <c r="N266" i="9"/>
  <c r="CB266" i="9"/>
  <c r="BR265" i="9"/>
  <c r="BT264" i="9"/>
  <c r="BS265" i="9"/>
  <c r="BU264" i="9"/>
  <c r="BP265" i="9"/>
  <c r="CA265" i="9"/>
  <c r="CC265" i="9"/>
  <c r="CE264" i="9"/>
  <c r="CD265" i="9"/>
  <c r="CQ263" i="9"/>
  <c r="AB263" i="9"/>
  <c r="B265" i="9"/>
  <c r="CW265" i="9"/>
  <c r="CZ265" i="9"/>
  <c r="CY265" i="9"/>
  <c r="DA264" i="9"/>
  <c r="AV265" i="9"/>
  <c r="AX264" i="9"/>
  <c r="AW265" i="9"/>
  <c r="AY264" i="9"/>
  <c r="AT265" i="9"/>
  <c r="Z265" i="9"/>
  <c r="AB264" i="9"/>
  <c r="AA265" i="9"/>
  <c r="AC264" i="9"/>
  <c r="X265" i="9"/>
  <c r="BE265" i="9"/>
  <c r="BH265" i="9"/>
  <c r="BG265" i="9"/>
  <c r="BI264" i="9"/>
  <c r="DB263" i="9"/>
  <c r="BJ263" i="9"/>
  <c r="AI265" i="9"/>
  <c r="Q263" i="9"/>
  <c r="BR261" i="2"/>
  <c r="BS261" i="2"/>
  <c r="BP261" i="2"/>
  <c r="Z261" i="2"/>
  <c r="AA261" i="2"/>
  <c r="X261" i="2"/>
  <c r="CC261" i="2"/>
  <c r="CD261" i="2"/>
  <c r="CA261" i="2"/>
  <c r="AK261" i="2"/>
  <c r="AL261" i="2"/>
  <c r="AI261" i="2"/>
  <c r="D261" i="2"/>
  <c r="F260" i="2"/>
  <c r="E261" i="2"/>
  <c r="B261" i="2"/>
  <c r="G260" i="2"/>
  <c r="BT260" i="2"/>
  <c r="BU260" i="2"/>
  <c r="AN260" i="2"/>
  <c r="CP259" i="2"/>
  <c r="DB259" i="2"/>
  <c r="AN259" i="2"/>
  <c r="AB260" i="2"/>
  <c r="CF260" i="2"/>
  <c r="CE260" i="2"/>
  <c r="CN261" i="2"/>
  <c r="CO261" i="2"/>
  <c r="CL261" i="2"/>
  <c r="R259" i="2"/>
  <c r="CW261" i="2"/>
  <c r="CY261" i="2"/>
  <c r="DA260" i="2"/>
  <c r="CZ261" i="2"/>
  <c r="AV261" i="2"/>
  <c r="AX260" i="2"/>
  <c r="AW261" i="2"/>
  <c r="AT261" i="2"/>
  <c r="O261" i="2"/>
  <c r="P261" i="2"/>
  <c r="M261" i="2"/>
  <c r="BG261" i="2"/>
  <c r="BI260" i="2"/>
  <c r="BH261" i="2"/>
  <c r="BE261" i="2"/>
  <c r="C262" i="2"/>
  <c r="N262" i="2"/>
  <c r="Y262" i="2"/>
  <c r="A263" i="2"/>
  <c r="AJ262" i="2"/>
  <c r="AU262" i="2"/>
  <c r="BQ262" i="2"/>
  <c r="CM262" i="2"/>
  <c r="BF262" i="2"/>
  <c r="CB262" i="2"/>
  <c r="CX262" i="2"/>
  <c r="BJ260" i="2"/>
  <c r="AM260" i="2"/>
  <c r="AY259" i="2"/>
  <c r="G259" i="2"/>
  <c r="BT259" i="2"/>
  <c r="BJ259" i="2"/>
  <c r="AC260" i="2"/>
  <c r="AI266" i="9"/>
  <c r="CD266" i="9"/>
  <c r="CA266" i="9"/>
  <c r="CC266" i="9"/>
  <c r="CE265" i="9"/>
  <c r="CZ266" i="9"/>
  <c r="DB265" i="9"/>
  <c r="CW266" i="9"/>
  <c r="CY266" i="9"/>
  <c r="DA265" i="9"/>
  <c r="BR266" i="9"/>
  <c r="BT265" i="9"/>
  <c r="BP266" i="9"/>
  <c r="BS266" i="9"/>
  <c r="BJ264" i="9"/>
  <c r="CN266" i="9"/>
  <c r="CP265" i="9"/>
  <c r="CO266" i="9"/>
  <c r="CL266" i="9"/>
  <c r="CM267" i="9"/>
  <c r="BQ267" i="9"/>
  <c r="AU267" i="9"/>
  <c r="Y267" i="9"/>
  <c r="CX267" i="9"/>
  <c r="BF267" i="9"/>
  <c r="N267" i="9"/>
  <c r="CB267" i="9"/>
  <c r="AJ267" i="9"/>
  <c r="BH266" i="9"/>
  <c r="BE266" i="9"/>
  <c r="BG266" i="9"/>
  <c r="BI265" i="9"/>
  <c r="AV266" i="9"/>
  <c r="AW266" i="9"/>
  <c r="AY265" i="9"/>
  <c r="AT266" i="9"/>
  <c r="CF264" i="9"/>
  <c r="AX265" i="9"/>
  <c r="B266" i="9"/>
  <c r="P266" i="9"/>
  <c r="R265" i="9"/>
  <c r="M266" i="9"/>
  <c r="O266" i="9"/>
  <c r="Q265" i="9"/>
  <c r="Z266" i="9"/>
  <c r="AB265" i="9"/>
  <c r="X266" i="9"/>
  <c r="AA266" i="9"/>
  <c r="AC265" i="9"/>
  <c r="BU265" i="9"/>
  <c r="R264" i="9"/>
  <c r="DB264" i="9"/>
  <c r="CQ265" i="9"/>
  <c r="CY262" i="2"/>
  <c r="DA261" i="2"/>
  <c r="CW262" i="2"/>
  <c r="CZ262" i="2"/>
  <c r="BG262" i="2"/>
  <c r="BE262" i="2"/>
  <c r="BH262" i="2"/>
  <c r="BS262" i="2"/>
  <c r="BR262" i="2"/>
  <c r="BP262" i="2"/>
  <c r="AK262" i="2"/>
  <c r="AL262" i="2"/>
  <c r="AN261" i="2"/>
  <c r="AI262" i="2"/>
  <c r="AA262" i="2"/>
  <c r="AC261" i="2"/>
  <c r="X262" i="2"/>
  <c r="Z262" i="2"/>
  <c r="AB261" i="2"/>
  <c r="D262" i="2"/>
  <c r="F261" i="2"/>
  <c r="E262" i="2"/>
  <c r="G261" i="2"/>
  <c r="B262" i="2"/>
  <c r="BJ261" i="2"/>
  <c r="DB261" i="2"/>
  <c r="CQ260" i="2"/>
  <c r="BT261" i="2"/>
  <c r="CC262" i="2"/>
  <c r="CE261" i="2"/>
  <c r="CA262" i="2"/>
  <c r="CD262" i="2"/>
  <c r="CO262" i="2"/>
  <c r="CL262" i="2"/>
  <c r="CN262" i="2"/>
  <c r="AW262" i="2"/>
  <c r="AY261" i="2"/>
  <c r="AV262" i="2"/>
  <c r="AT262" i="2"/>
  <c r="C263" i="2"/>
  <c r="A264" i="2"/>
  <c r="N263" i="2"/>
  <c r="AJ263" i="2"/>
  <c r="Y263" i="2"/>
  <c r="BF263" i="2"/>
  <c r="CB263" i="2"/>
  <c r="CX263" i="2"/>
  <c r="AU263" i="2"/>
  <c r="BQ263" i="2"/>
  <c r="CM263" i="2"/>
  <c r="P262" i="2"/>
  <c r="O262" i="2"/>
  <c r="M262" i="2"/>
  <c r="BI261" i="2"/>
  <c r="R261" i="2"/>
  <c r="AX261" i="2"/>
  <c r="AY260" i="2"/>
  <c r="Q260" i="2"/>
  <c r="CP261" i="2"/>
  <c r="DB260" i="2"/>
  <c r="CP260" i="2"/>
  <c r="AM261" i="2"/>
  <c r="CF261" i="2"/>
  <c r="BU261" i="2"/>
  <c r="R260" i="2"/>
  <c r="O267" i="9"/>
  <c r="Q266" i="9"/>
  <c r="P267" i="9"/>
  <c r="R266" i="9"/>
  <c r="M267" i="9"/>
  <c r="X267" i="9"/>
  <c r="Z267" i="9"/>
  <c r="AA267" i="9"/>
  <c r="AC266" i="9"/>
  <c r="CX268" i="9"/>
  <c r="CB268" i="9"/>
  <c r="BF268" i="9"/>
  <c r="AJ268" i="9"/>
  <c r="N268" i="9"/>
  <c r="CM268" i="9"/>
  <c r="AU268" i="9"/>
  <c r="Y268" i="9"/>
  <c r="BQ268" i="9"/>
  <c r="CC267" i="9"/>
  <c r="CE266" i="9"/>
  <c r="CD267" i="9"/>
  <c r="CF266" i="9"/>
  <c r="CA267" i="9"/>
  <c r="B267" i="9"/>
  <c r="CL267" i="9"/>
  <c r="CO267" i="9"/>
  <c r="CQ266" i="9"/>
  <c r="CN267" i="9"/>
  <c r="CP266" i="9"/>
  <c r="AK267" i="9"/>
  <c r="AM266" i="9"/>
  <c r="AL267" i="9"/>
  <c r="AN266" i="9"/>
  <c r="AI267" i="9"/>
  <c r="CY267" i="9"/>
  <c r="DA266" i="9"/>
  <c r="CZ267" i="9"/>
  <c r="DB266" i="9"/>
  <c r="CW267" i="9"/>
  <c r="BP267" i="9"/>
  <c r="BR267" i="9"/>
  <c r="BT266" i="9"/>
  <c r="BS267" i="9"/>
  <c r="BG267" i="9"/>
  <c r="BH267" i="9"/>
  <c r="BJ266" i="9"/>
  <c r="BE267" i="9"/>
  <c r="AT267" i="9"/>
  <c r="AW267" i="9"/>
  <c r="AV267" i="9"/>
  <c r="AX266" i="9"/>
  <c r="BJ265" i="9"/>
  <c r="CF265" i="9"/>
  <c r="CN263" i="2"/>
  <c r="CP262" i="2"/>
  <c r="CO263" i="2"/>
  <c r="CL263" i="2"/>
  <c r="AV263" i="2"/>
  <c r="AW263" i="2"/>
  <c r="AY262" i="2"/>
  <c r="AT263" i="2"/>
  <c r="CD263" i="2"/>
  <c r="CC263" i="2"/>
  <c r="CA263" i="2"/>
  <c r="Z263" i="2"/>
  <c r="AA263" i="2"/>
  <c r="X263" i="2"/>
  <c r="O263" i="2"/>
  <c r="Q262" i="2"/>
  <c r="P263" i="2"/>
  <c r="M263" i="2"/>
  <c r="D263" i="2"/>
  <c r="E263" i="2"/>
  <c r="G262" i="2"/>
  <c r="B263" i="2"/>
  <c r="AX262" i="2"/>
  <c r="CQ262" i="2"/>
  <c r="CQ261" i="2"/>
  <c r="AB262" i="2"/>
  <c r="AC262" i="2"/>
  <c r="R262" i="2"/>
  <c r="BR263" i="2"/>
  <c r="BT262" i="2"/>
  <c r="BS263" i="2"/>
  <c r="BP263" i="2"/>
  <c r="CY263" i="2"/>
  <c r="CZ263" i="2"/>
  <c r="CW263" i="2"/>
  <c r="BH263" i="2"/>
  <c r="BG263" i="2"/>
  <c r="BI262" i="2"/>
  <c r="BE263" i="2"/>
  <c r="AK263" i="2"/>
  <c r="AM262" i="2"/>
  <c r="AL263" i="2"/>
  <c r="AI263" i="2"/>
  <c r="C264" i="2"/>
  <c r="N264" i="2"/>
  <c r="Y264" i="2"/>
  <c r="AU264" i="2"/>
  <c r="BQ264" i="2"/>
  <c r="A265" i="2"/>
  <c r="BF264" i="2"/>
  <c r="CB264" i="2"/>
  <c r="CM264" i="2"/>
  <c r="AJ264" i="2"/>
  <c r="CX264" i="2"/>
  <c r="CF262" i="2"/>
  <c r="CE262" i="2"/>
  <c r="Q261" i="2"/>
  <c r="F262" i="2"/>
  <c r="BJ262" i="2"/>
  <c r="BS268" i="9"/>
  <c r="BU267" i="9"/>
  <c r="BP268" i="9"/>
  <c r="BR268" i="9"/>
  <c r="CO268" i="9"/>
  <c r="CL268" i="9"/>
  <c r="CN268" i="9"/>
  <c r="CP267" i="9"/>
  <c r="AW268" i="9"/>
  <c r="AY267" i="9"/>
  <c r="AT268" i="9"/>
  <c r="AV268" i="9"/>
  <c r="AX267" i="9"/>
  <c r="AK268" i="9"/>
  <c r="AM267" i="9"/>
  <c r="AL268" i="9"/>
  <c r="AI268" i="9"/>
  <c r="BI266" i="9"/>
  <c r="AB266" i="9"/>
  <c r="B268" i="9"/>
  <c r="O268" i="9"/>
  <c r="Q267" i="9"/>
  <c r="M268" i="9"/>
  <c r="P268" i="9"/>
  <c r="CY268" i="9"/>
  <c r="CZ268" i="9"/>
  <c r="CW268" i="9"/>
  <c r="CQ267" i="9"/>
  <c r="BG268" i="9"/>
  <c r="BE268" i="9"/>
  <c r="BH268" i="9"/>
  <c r="AA268" i="9"/>
  <c r="X268" i="9"/>
  <c r="Z268" i="9"/>
  <c r="AB267" i="9"/>
  <c r="CX269" i="9"/>
  <c r="CB269" i="9"/>
  <c r="BF269" i="9"/>
  <c r="AJ269" i="9"/>
  <c r="N269" i="9"/>
  <c r="CM269" i="9"/>
  <c r="AU269" i="9"/>
  <c r="BQ269" i="9"/>
  <c r="Y269" i="9"/>
  <c r="CC268" i="9"/>
  <c r="CE267" i="9"/>
  <c r="CD268" i="9"/>
  <c r="CF267" i="9"/>
  <c r="CA268" i="9"/>
  <c r="AY266" i="9"/>
  <c r="AN267" i="9"/>
  <c r="BU266" i="9"/>
  <c r="AK264" i="2"/>
  <c r="AM263" i="2"/>
  <c r="AL264" i="2"/>
  <c r="AI264" i="2"/>
  <c r="CC264" i="2"/>
  <c r="CA264" i="2"/>
  <c r="CD264" i="2"/>
  <c r="C265" i="2"/>
  <c r="A266" i="2"/>
  <c r="AJ265" i="2"/>
  <c r="N265" i="2"/>
  <c r="BF265" i="2"/>
  <c r="CB265" i="2"/>
  <c r="AU265" i="2"/>
  <c r="BQ265" i="2"/>
  <c r="CX265" i="2"/>
  <c r="Y265" i="2"/>
  <c r="CM265" i="2"/>
  <c r="AW264" i="2"/>
  <c r="AT264" i="2"/>
  <c r="AV264" i="2"/>
  <c r="AX263" i="2"/>
  <c r="P264" i="2"/>
  <c r="R263" i="2"/>
  <c r="O264" i="2"/>
  <c r="M264" i="2"/>
  <c r="DA262" i="2"/>
  <c r="BU262" i="2"/>
  <c r="CE263" i="2"/>
  <c r="CY264" i="2"/>
  <c r="DA263" i="2"/>
  <c r="CW264" i="2"/>
  <c r="CZ264" i="2"/>
  <c r="CO264" i="2"/>
  <c r="CL264" i="2"/>
  <c r="CN264" i="2"/>
  <c r="CP263" i="2"/>
  <c r="BG264" i="2"/>
  <c r="BE264" i="2"/>
  <c r="BH264" i="2"/>
  <c r="BS264" i="2"/>
  <c r="BP264" i="2"/>
  <c r="BR264" i="2"/>
  <c r="BT263" i="2"/>
  <c r="AA264" i="2"/>
  <c r="Z264" i="2"/>
  <c r="X264" i="2"/>
  <c r="D264" i="2"/>
  <c r="E264" i="2"/>
  <c r="G263" i="2"/>
  <c r="B264" i="2"/>
  <c r="AN263" i="2"/>
  <c r="BJ263" i="2"/>
  <c r="DB263" i="2"/>
  <c r="DB262" i="2"/>
  <c r="AN262" i="2"/>
  <c r="Q263" i="2"/>
  <c r="AC263" i="2"/>
  <c r="CF263" i="2"/>
  <c r="AY263" i="2"/>
  <c r="B269" i="9"/>
  <c r="CW269" i="9"/>
  <c r="CY269" i="9"/>
  <c r="CZ269" i="9"/>
  <c r="BR269" i="9"/>
  <c r="BS269" i="9"/>
  <c r="BP269" i="9"/>
  <c r="CM270" i="9"/>
  <c r="BQ270" i="9"/>
  <c r="AU270" i="9"/>
  <c r="Y270" i="9"/>
  <c r="CB270" i="9"/>
  <c r="AJ270" i="9"/>
  <c r="CX270" i="9"/>
  <c r="N270" i="9"/>
  <c r="BF270" i="9"/>
  <c r="CA269" i="9"/>
  <c r="CD269" i="9"/>
  <c r="CF268" i="9"/>
  <c r="CC269" i="9"/>
  <c r="BT268" i="9"/>
  <c r="DA268" i="9"/>
  <c r="AC267" i="9"/>
  <c r="BJ267" i="9"/>
  <c r="Z269" i="9"/>
  <c r="AB268" i="9"/>
  <c r="AA269" i="9"/>
  <c r="X269" i="9"/>
  <c r="BE269" i="9"/>
  <c r="BG269" i="9"/>
  <c r="BI268" i="9"/>
  <c r="BH269" i="9"/>
  <c r="DB268" i="9"/>
  <c r="R267" i="9"/>
  <c r="BT267" i="9"/>
  <c r="BI267" i="9"/>
  <c r="BU268" i="9"/>
  <c r="M269" i="9"/>
  <c r="O269" i="9"/>
  <c r="P269" i="9"/>
  <c r="CN269" i="9"/>
  <c r="CP268" i="9"/>
  <c r="CO269" i="9"/>
  <c r="CL269" i="9"/>
  <c r="AV269" i="9"/>
  <c r="AX268" i="9"/>
  <c r="AW269" i="9"/>
  <c r="AY268" i="9"/>
  <c r="AT269" i="9"/>
  <c r="AI269" i="9"/>
  <c r="AL269" i="9"/>
  <c r="AN268" i="9"/>
  <c r="AK269" i="9"/>
  <c r="CE268" i="9"/>
  <c r="DB267" i="9"/>
  <c r="DA267" i="9"/>
  <c r="AB263" i="2"/>
  <c r="F263" i="2"/>
  <c r="Z265" i="2"/>
  <c r="AB264" i="2"/>
  <c r="AA265" i="2"/>
  <c r="X265" i="2"/>
  <c r="BR265" i="2"/>
  <c r="BS265" i="2"/>
  <c r="BU264" i="2"/>
  <c r="BP265" i="2"/>
  <c r="CC265" i="2"/>
  <c r="CD265" i="2"/>
  <c r="CA265" i="2"/>
  <c r="O265" i="2"/>
  <c r="P265" i="2"/>
  <c r="R264" i="2"/>
  <c r="M265" i="2"/>
  <c r="C266" i="2"/>
  <c r="N266" i="2"/>
  <c r="Y266" i="2"/>
  <c r="A267" i="2"/>
  <c r="AJ266" i="2"/>
  <c r="AU266" i="2"/>
  <c r="BQ266" i="2"/>
  <c r="CM266" i="2"/>
  <c r="BF266" i="2"/>
  <c r="CB266" i="2"/>
  <c r="CX266" i="2"/>
  <c r="CF264" i="2"/>
  <c r="CE264" i="2"/>
  <c r="AC264" i="2"/>
  <c r="CQ263" i="2"/>
  <c r="BU263" i="2"/>
  <c r="BI263" i="2"/>
  <c r="CN265" i="2"/>
  <c r="CO265" i="2"/>
  <c r="CL265" i="2"/>
  <c r="CW265" i="2"/>
  <c r="CY265" i="2"/>
  <c r="CZ265" i="2"/>
  <c r="AV265" i="2"/>
  <c r="AW265" i="2"/>
  <c r="AT265" i="2"/>
  <c r="BG265" i="2"/>
  <c r="BH265" i="2"/>
  <c r="BJ264" i="2"/>
  <c r="BE265" i="2"/>
  <c r="AK265" i="2"/>
  <c r="AM264" i="2"/>
  <c r="AL265" i="2"/>
  <c r="AI265" i="2"/>
  <c r="D265" i="2"/>
  <c r="E265" i="2"/>
  <c r="G264" i="2"/>
  <c r="B265" i="2"/>
  <c r="BH270" i="9"/>
  <c r="BJ269" i="9"/>
  <c r="BE270" i="9"/>
  <c r="BG270" i="9"/>
  <c r="AL270" i="9"/>
  <c r="AI270" i="9"/>
  <c r="AK270" i="9"/>
  <c r="AM269" i="9"/>
  <c r="AV270" i="9"/>
  <c r="AT270" i="9"/>
  <c r="AW270" i="9"/>
  <c r="CB271" i="9"/>
  <c r="AJ271" i="9"/>
  <c r="CM271" i="9"/>
  <c r="AU271" i="9"/>
  <c r="BF271" i="9"/>
  <c r="BQ271" i="9"/>
  <c r="N271" i="9"/>
  <c r="CX271" i="9"/>
  <c r="Y271" i="9"/>
  <c r="Z270" i="9"/>
  <c r="AA270" i="9"/>
  <c r="AC269" i="9"/>
  <c r="X270" i="9"/>
  <c r="Q268" i="9"/>
  <c r="AM268" i="9"/>
  <c r="BJ268" i="9"/>
  <c r="CZ270" i="9"/>
  <c r="DB269" i="9"/>
  <c r="CW270" i="9"/>
  <c r="CY270" i="9"/>
  <c r="DA269" i="9"/>
  <c r="B270" i="9"/>
  <c r="CN270" i="9"/>
  <c r="CO270" i="9"/>
  <c r="CQ269" i="9"/>
  <c r="CL270" i="9"/>
  <c r="AX269" i="9"/>
  <c r="CQ268" i="9"/>
  <c r="P270" i="9"/>
  <c r="M270" i="9"/>
  <c r="O270" i="9"/>
  <c r="CD270" i="9"/>
  <c r="CA270" i="9"/>
  <c r="CC270" i="9"/>
  <c r="CE269" i="9"/>
  <c r="BR270" i="9"/>
  <c r="BS270" i="9"/>
  <c r="BP270" i="9"/>
  <c r="AN269" i="9"/>
  <c r="AY269" i="9"/>
  <c r="BI269" i="9"/>
  <c r="AC268" i="9"/>
  <c r="R268" i="9"/>
  <c r="DB264" i="2"/>
  <c r="AN264" i="2"/>
  <c r="CC266" i="2"/>
  <c r="CA266" i="2"/>
  <c r="CD266" i="2"/>
  <c r="CF265" i="2"/>
  <c r="CO266" i="2"/>
  <c r="CL266" i="2"/>
  <c r="CN266" i="2"/>
  <c r="AW266" i="2"/>
  <c r="AY265" i="2"/>
  <c r="AV266" i="2"/>
  <c r="AT266" i="2"/>
  <c r="C267" i="2"/>
  <c r="N267" i="2"/>
  <c r="AJ267" i="2"/>
  <c r="Y267" i="2"/>
  <c r="BF267" i="2"/>
  <c r="CB267" i="2"/>
  <c r="CX267" i="2"/>
  <c r="AU267" i="2"/>
  <c r="BQ267" i="2"/>
  <c r="CM267" i="2"/>
  <c r="P266" i="2"/>
  <c r="O266" i="2"/>
  <c r="M266" i="2"/>
  <c r="Q265" i="2"/>
  <c r="AY264" i="2"/>
  <c r="Q264" i="2"/>
  <c r="CQ264" i="2"/>
  <c r="AX265" i="2"/>
  <c r="CP265" i="2"/>
  <c r="DA264" i="2"/>
  <c r="BI264" i="2"/>
  <c r="CY266" i="2"/>
  <c r="CW266" i="2"/>
  <c r="CZ266" i="2"/>
  <c r="BG266" i="2"/>
  <c r="BE266" i="2"/>
  <c r="BH266" i="2"/>
  <c r="BS266" i="2"/>
  <c r="BU265" i="2"/>
  <c r="BR266" i="2"/>
  <c r="BP266" i="2"/>
  <c r="AK266" i="2"/>
  <c r="AM265" i="2"/>
  <c r="AL266" i="2"/>
  <c r="AI266" i="2"/>
  <c r="AA266" i="2"/>
  <c r="Z266" i="2"/>
  <c r="X266" i="2"/>
  <c r="D266" i="2"/>
  <c r="B266" i="2"/>
  <c r="E266" i="2"/>
  <c r="G265" i="2"/>
  <c r="R265" i="2"/>
  <c r="CE265" i="2"/>
  <c r="AB265" i="2"/>
  <c r="AX264" i="2"/>
  <c r="CP264" i="2"/>
  <c r="BT264" i="2"/>
  <c r="F264" i="2"/>
  <c r="BR271" i="9"/>
  <c r="BT270" i="9"/>
  <c r="BS271" i="9"/>
  <c r="BU270" i="9"/>
  <c r="BP271" i="9"/>
  <c r="CL271" i="9"/>
  <c r="CN271" i="9"/>
  <c r="CP270" i="9"/>
  <c r="CO271" i="9"/>
  <c r="CQ270" i="9"/>
  <c r="P271" i="9"/>
  <c r="R270" i="9"/>
  <c r="M271" i="9"/>
  <c r="O271" i="9"/>
  <c r="Q270" i="9"/>
  <c r="AT271" i="9"/>
  <c r="AW271" i="9"/>
  <c r="AV271" i="9"/>
  <c r="AX270" i="9"/>
  <c r="BT269" i="9"/>
  <c r="CF269" i="9"/>
  <c r="BU269" i="9"/>
  <c r="CZ271" i="9"/>
  <c r="CW271" i="9"/>
  <c r="CY271" i="9"/>
  <c r="DA270" i="9"/>
  <c r="B271" i="9"/>
  <c r="CC271" i="9"/>
  <c r="CA271" i="9"/>
  <c r="CD271" i="9"/>
  <c r="CF270" i="9"/>
  <c r="R269" i="9"/>
  <c r="CP269" i="9"/>
  <c r="Z271" i="9"/>
  <c r="AB270" i="9"/>
  <c r="AA271" i="9"/>
  <c r="AC270" i="9"/>
  <c r="X271" i="9"/>
  <c r="BH271" i="9"/>
  <c r="BJ270" i="9"/>
  <c r="BE271" i="9"/>
  <c r="BG271" i="9"/>
  <c r="BI270" i="9"/>
  <c r="AK271" i="9"/>
  <c r="AM270" i="9"/>
  <c r="AL271" i="9"/>
  <c r="AN270" i="9"/>
  <c r="AI271" i="9"/>
  <c r="AB269" i="9"/>
  <c r="CE270" i="9"/>
  <c r="DB270" i="9"/>
  <c r="Q269" i="9"/>
  <c r="AY270" i="9"/>
  <c r="AC265" i="2"/>
  <c r="BR267" i="2"/>
  <c r="BS267" i="2"/>
  <c r="BU266" i="2"/>
  <c r="BP267" i="2"/>
  <c r="CY267" i="2"/>
  <c r="DA266" i="2"/>
  <c r="CZ267" i="2"/>
  <c r="DB266" i="2"/>
  <c r="CW267" i="2"/>
  <c r="BH267" i="2"/>
  <c r="BG267" i="2"/>
  <c r="BI266" i="2"/>
  <c r="BE267" i="2"/>
  <c r="AK267" i="2"/>
  <c r="AM266" i="2"/>
  <c r="AL267" i="2"/>
  <c r="AN266" i="2"/>
  <c r="AI267" i="2"/>
  <c r="D267" i="2"/>
  <c r="F266" i="2"/>
  <c r="E267" i="2"/>
  <c r="B267" i="2"/>
  <c r="CQ265" i="2"/>
  <c r="AN265" i="2"/>
  <c r="G266" i="2"/>
  <c r="BT266" i="2"/>
  <c r="BJ266" i="2"/>
  <c r="DA265" i="2"/>
  <c r="BJ265" i="2"/>
  <c r="BT265" i="2"/>
  <c r="CN267" i="2"/>
  <c r="CP266" i="2"/>
  <c r="CO267" i="2"/>
  <c r="CQ266" i="2"/>
  <c r="CL267" i="2"/>
  <c r="AV267" i="2"/>
  <c r="AX266" i="2"/>
  <c r="AW267" i="2"/>
  <c r="AY266" i="2"/>
  <c r="AT267" i="2"/>
  <c r="CD267" i="2"/>
  <c r="CF266" i="2"/>
  <c r="CC267" i="2"/>
  <c r="CA267" i="2"/>
  <c r="Z267" i="2"/>
  <c r="AB266" i="2"/>
  <c r="AA267" i="2"/>
  <c r="AC266" i="2"/>
  <c r="X267" i="2"/>
  <c r="O267" i="2"/>
  <c r="Q266" i="2"/>
  <c r="P267" i="2"/>
  <c r="R266" i="2"/>
  <c r="M267" i="2"/>
  <c r="CE266" i="2"/>
  <c r="DB265" i="2"/>
  <c r="BI265" i="2"/>
  <c r="F265" i="2"/>
  <c r="AQ270" i="9"/>
  <c r="N4" i="9"/>
  <c r="T269" i="9"/>
  <c r="CM4" i="9"/>
  <c r="CS270" i="9"/>
  <c r="BQ4" i="9"/>
  <c r="BW270" i="9"/>
  <c r="Y4" i="9"/>
  <c r="AE270" i="9"/>
  <c r="CN4" i="9"/>
  <c r="CT270" i="9"/>
  <c r="BF4" i="9"/>
  <c r="BL270" i="9"/>
  <c r="CC4" i="9"/>
  <c r="O4" i="9"/>
  <c r="U270" i="9"/>
  <c r="Z4" i="9"/>
  <c r="AF270" i="9"/>
  <c r="AU4" i="9"/>
  <c r="BA270" i="9"/>
  <c r="CB4" i="9"/>
  <c r="CH270" i="9"/>
  <c r="J270" i="9"/>
  <c r="BW269" i="9"/>
  <c r="AR270" i="9"/>
  <c r="AV4" i="9"/>
  <c r="BB270" i="9"/>
  <c r="CS269" i="9"/>
  <c r="BG4" i="9"/>
  <c r="BM270" i="9"/>
  <c r="CY4" i="9"/>
  <c r="DE270" i="9"/>
  <c r="CX4" i="9"/>
  <c r="BR4" i="9"/>
  <c r="BX269" i="9"/>
  <c r="Z4" i="2"/>
  <c r="CM4" i="2"/>
  <c r="CS266" i="2"/>
  <c r="CX4" i="2"/>
  <c r="O4" i="2"/>
  <c r="Y4" i="2"/>
  <c r="AE266" i="2"/>
  <c r="AU4" i="2"/>
  <c r="CN4" i="2"/>
  <c r="C4" i="2"/>
  <c r="I265" i="2"/>
  <c r="AK4" i="2"/>
  <c r="AQ266" i="2"/>
  <c r="CY4" i="2"/>
  <c r="DE266" i="2"/>
  <c r="N4" i="2"/>
  <c r="BR4" i="2"/>
  <c r="CC4" i="2"/>
  <c r="CB4" i="2"/>
  <c r="AV4" i="2"/>
  <c r="BF4" i="2"/>
  <c r="BQ4" i="2"/>
  <c r="BW266" i="2"/>
  <c r="AQ265" i="2"/>
  <c r="DF265" i="2"/>
  <c r="DD265" i="2"/>
  <c r="BG4" i="2"/>
  <c r="AJ4" i="2"/>
  <c r="AP266" i="2"/>
  <c r="D4" i="2"/>
  <c r="K266" i="2"/>
  <c r="CT265" i="2"/>
  <c r="AF265" i="2"/>
  <c r="U269" i="9"/>
  <c r="CU269" i="9"/>
  <c r="DF270" i="9"/>
  <c r="AE269" i="9"/>
  <c r="AP270" i="9"/>
  <c r="DD270" i="9"/>
  <c r="BN270" i="9"/>
  <c r="AG269" i="9"/>
  <c r="BC270" i="9"/>
  <c r="CI15" i="9"/>
  <c r="CI16" i="9"/>
  <c r="CI18" i="9"/>
  <c r="CI17" i="9"/>
  <c r="CI19" i="9"/>
  <c r="CI20" i="9"/>
  <c r="CI21" i="9"/>
  <c r="CI22" i="9"/>
  <c r="CI23" i="9"/>
  <c r="CI24" i="9"/>
  <c r="CI25" i="9"/>
  <c r="CI26" i="9"/>
  <c r="CI27" i="9"/>
  <c r="CI29" i="9"/>
  <c r="CI28" i="9"/>
  <c r="CI30" i="9"/>
  <c r="CI31" i="9"/>
  <c r="CI32" i="9"/>
  <c r="CI33" i="9"/>
  <c r="CI34" i="9"/>
  <c r="CI35" i="9"/>
  <c r="CI36" i="9"/>
  <c r="CI37" i="9"/>
  <c r="CI39" i="9"/>
  <c r="CI38" i="9"/>
  <c r="CI40" i="9"/>
  <c r="CI41" i="9"/>
  <c r="CI43" i="9"/>
  <c r="CI42" i="9"/>
  <c r="CI44" i="9"/>
  <c r="CI45" i="9"/>
  <c r="CI47" i="9"/>
  <c r="CI46" i="9"/>
  <c r="CI48" i="9"/>
  <c r="CI49" i="9"/>
  <c r="CI50" i="9"/>
  <c r="CI51" i="9"/>
  <c r="CI52" i="9"/>
  <c r="CI53" i="9"/>
  <c r="CI54" i="9"/>
  <c r="CI55" i="9"/>
  <c r="CI56" i="9"/>
  <c r="CI57" i="9"/>
  <c r="CI58" i="9"/>
  <c r="CI59" i="9"/>
  <c r="CI60" i="9"/>
  <c r="CI61" i="9"/>
  <c r="CI62" i="9"/>
  <c r="CI63" i="9"/>
  <c r="CI64" i="9"/>
  <c r="CI65" i="9"/>
  <c r="CI66" i="9"/>
  <c r="CI67" i="9"/>
  <c r="CI68" i="9"/>
  <c r="CI69" i="9"/>
  <c r="CI70" i="9"/>
  <c r="CI71" i="9"/>
  <c r="CI73" i="9"/>
  <c r="CI72" i="9"/>
  <c r="CI74" i="9"/>
  <c r="CI75" i="9"/>
  <c r="CI76" i="9"/>
  <c r="CI78" i="9"/>
  <c r="CI77" i="9"/>
  <c r="CI79" i="9"/>
  <c r="CI80" i="9"/>
  <c r="CI81" i="9"/>
  <c r="CI82" i="9"/>
  <c r="CI83" i="9"/>
  <c r="CI84" i="9"/>
  <c r="CI85" i="9"/>
  <c r="CI86" i="9"/>
  <c r="CI87" i="9"/>
  <c r="CI89" i="9"/>
  <c r="CI88" i="9"/>
  <c r="CI90" i="9"/>
  <c r="CI91" i="9"/>
  <c r="CI92" i="9"/>
  <c r="CI93" i="9"/>
  <c r="CI94" i="9"/>
  <c r="CI95" i="9"/>
  <c r="CI96" i="9"/>
  <c r="CI97" i="9"/>
  <c r="CI98" i="9"/>
  <c r="CI99" i="9"/>
  <c r="CI100" i="9"/>
  <c r="CI101" i="9"/>
  <c r="CI102" i="9"/>
  <c r="CI103" i="9"/>
  <c r="CI104" i="9"/>
  <c r="CI105" i="9"/>
  <c r="CI106" i="9"/>
  <c r="CI107" i="9"/>
  <c r="CI108" i="9"/>
  <c r="CI109" i="9"/>
  <c r="CI110" i="9"/>
  <c r="CI111" i="9"/>
  <c r="CI112" i="9"/>
  <c r="CI113" i="9"/>
  <c r="CI114" i="9"/>
  <c r="CI115" i="9"/>
  <c r="CI116" i="9"/>
  <c r="CI117" i="9"/>
  <c r="CI118" i="9"/>
  <c r="CI119" i="9"/>
  <c r="CI120" i="9"/>
  <c r="CI121" i="9"/>
  <c r="CI122" i="9"/>
  <c r="CI124" i="9"/>
  <c r="CI123" i="9"/>
  <c r="CI125" i="9"/>
  <c r="CI126" i="9"/>
  <c r="CI127" i="9"/>
  <c r="CI128" i="9"/>
  <c r="CI129" i="9"/>
  <c r="CI130" i="9"/>
  <c r="CI131" i="9"/>
  <c r="CI132" i="9"/>
  <c r="CI133" i="9"/>
  <c r="CI134" i="9"/>
  <c r="CI135" i="9"/>
  <c r="CI136" i="9"/>
  <c r="CI137" i="9"/>
  <c r="CI138" i="9"/>
  <c r="CI140" i="9"/>
  <c r="CI139" i="9"/>
  <c r="CI141" i="9"/>
  <c r="CI142" i="9"/>
  <c r="CI143" i="9"/>
  <c r="CI144" i="9"/>
  <c r="CI145" i="9"/>
  <c r="CI147" i="9"/>
  <c r="CI146" i="9"/>
  <c r="CI148" i="9"/>
  <c r="CI149" i="9"/>
  <c r="CI150" i="9"/>
  <c r="CI151" i="9"/>
  <c r="CI152" i="9"/>
  <c r="CI153" i="9"/>
  <c r="CI154" i="9"/>
  <c r="CI155" i="9"/>
  <c r="CI156" i="9"/>
  <c r="CI157" i="9"/>
  <c r="CI158" i="9"/>
  <c r="CI159" i="9"/>
  <c r="CI160" i="9"/>
  <c r="CI161" i="9"/>
  <c r="CI162" i="9"/>
  <c r="CI163" i="9"/>
  <c r="CI164" i="9"/>
  <c r="CI165" i="9"/>
  <c r="CI166" i="9"/>
  <c r="CI167" i="9"/>
  <c r="CI168" i="9"/>
  <c r="CI169" i="9"/>
  <c r="CI170" i="9"/>
  <c r="CI171" i="9"/>
  <c r="CI172" i="9"/>
  <c r="CI173" i="9"/>
  <c r="CI174" i="9"/>
  <c r="CI175" i="9"/>
  <c r="CI176" i="9"/>
  <c r="CI177" i="9"/>
  <c r="CI178" i="9"/>
  <c r="CI180" i="9"/>
  <c r="CI179" i="9"/>
  <c r="CI181" i="9"/>
  <c r="CI182" i="9"/>
  <c r="CI183" i="9"/>
  <c r="CI185" i="9"/>
  <c r="CI184" i="9"/>
  <c r="CI187" i="9"/>
  <c r="CI186" i="9"/>
  <c r="CI188" i="9"/>
  <c r="CI189" i="9"/>
  <c r="CI190" i="9"/>
  <c r="CI191" i="9"/>
  <c r="CI192" i="9"/>
  <c r="CI194" i="9"/>
  <c r="CI193" i="9"/>
  <c r="CI195" i="9"/>
  <c r="CI196" i="9"/>
  <c r="CI198" i="9"/>
  <c r="CI197" i="9"/>
  <c r="CI199" i="9"/>
  <c r="CI201" i="9"/>
  <c r="CI200" i="9"/>
  <c r="CI202" i="9"/>
  <c r="CI203" i="9"/>
  <c r="CI205" i="9"/>
  <c r="CI204" i="9"/>
  <c r="CI207" i="9"/>
  <c r="CI206" i="9"/>
  <c r="CI209" i="9"/>
  <c r="CI208" i="9"/>
  <c r="CI210" i="9"/>
  <c r="CI211" i="9"/>
  <c r="CI212" i="9"/>
  <c r="CI213" i="9"/>
  <c r="CI214" i="9"/>
  <c r="CI215" i="9"/>
  <c r="CI216" i="9"/>
  <c r="CI217" i="9"/>
  <c r="CI218" i="9"/>
  <c r="CI219" i="9"/>
  <c r="CI220" i="9"/>
  <c r="CI222" i="9"/>
  <c r="CI221" i="9"/>
  <c r="CI223" i="9"/>
  <c r="CI224" i="9"/>
  <c r="CI226" i="9"/>
  <c r="CI225" i="9"/>
  <c r="CI227" i="9"/>
  <c r="CI228" i="9"/>
  <c r="CI229" i="9"/>
  <c r="CI230" i="9"/>
  <c r="CI231" i="9"/>
  <c r="CI232" i="9"/>
  <c r="CI233" i="9"/>
  <c r="CI234" i="9"/>
  <c r="CI235" i="9"/>
  <c r="CI236" i="9"/>
  <c r="CI237" i="9"/>
  <c r="CI238" i="9"/>
  <c r="CI239" i="9"/>
  <c r="CI240" i="9"/>
  <c r="CI241" i="9"/>
  <c r="CI242" i="9"/>
  <c r="CI243" i="9"/>
  <c r="CI244" i="9"/>
  <c r="CI245" i="9"/>
  <c r="CI246" i="9"/>
  <c r="CI247" i="9"/>
  <c r="CI248" i="9"/>
  <c r="CI249" i="9"/>
  <c r="CI250" i="9"/>
  <c r="CI251" i="9"/>
  <c r="CI252" i="9"/>
  <c r="CI253" i="9"/>
  <c r="CI254" i="9"/>
  <c r="CI255" i="9"/>
  <c r="CI256" i="9"/>
  <c r="CI257" i="9"/>
  <c r="CI258" i="9"/>
  <c r="CI260" i="9"/>
  <c r="CI259" i="9"/>
  <c r="CI261" i="9"/>
  <c r="CI263" i="9"/>
  <c r="CI262" i="9"/>
  <c r="CI264" i="9"/>
  <c r="CI265" i="9"/>
  <c r="CI266" i="9"/>
  <c r="CI267" i="9"/>
  <c r="CI268" i="9"/>
  <c r="V271" i="9"/>
  <c r="T15" i="9"/>
  <c r="V15" i="9"/>
  <c r="V17" i="9"/>
  <c r="V16" i="9"/>
  <c r="T16" i="9"/>
  <c r="T17" i="9"/>
  <c r="V18" i="9"/>
  <c r="T18" i="9"/>
  <c r="T19" i="9"/>
  <c r="V19" i="9"/>
  <c r="V20" i="9"/>
  <c r="T20" i="9"/>
  <c r="V21" i="9"/>
  <c r="T21" i="9"/>
  <c r="T22" i="9"/>
  <c r="V22" i="9"/>
  <c r="V24" i="9"/>
  <c r="T23" i="9"/>
  <c r="T24" i="9"/>
  <c r="V23" i="9"/>
  <c r="T25" i="9"/>
  <c r="V25" i="9"/>
  <c r="V26" i="9"/>
  <c r="T26" i="9"/>
  <c r="V27" i="9"/>
  <c r="T27" i="9"/>
  <c r="V29" i="9"/>
  <c r="V28" i="9"/>
  <c r="T29" i="9"/>
  <c r="T28" i="9"/>
  <c r="T31" i="9"/>
  <c r="T30" i="9"/>
  <c r="V30" i="9"/>
  <c r="V31" i="9"/>
  <c r="T32" i="9"/>
  <c r="V32" i="9"/>
  <c r="V33" i="9"/>
  <c r="T34" i="9"/>
  <c r="T33" i="9"/>
  <c r="V34" i="9"/>
  <c r="V35" i="9"/>
  <c r="T35" i="9"/>
  <c r="V37" i="9"/>
  <c r="V36" i="9"/>
  <c r="T36" i="9"/>
  <c r="T37" i="9"/>
  <c r="V38" i="9"/>
  <c r="T38" i="9"/>
  <c r="T39" i="9"/>
  <c r="V39" i="9"/>
  <c r="V40" i="9"/>
  <c r="T40" i="9"/>
  <c r="V41" i="9"/>
  <c r="T41" i="9"/>
  <c r="T42" i="9"/>
  <c r="V42" i="9"/>
  <c r="T43" i="9"/>
  <c r="V43" i="9"/>
  <c r="T44" i="9"/>
  <c r="V44" i="9"/>
  <c r="V45" i="9"/>
  <c r="T45" i="9"/>
  <c r="V46" i="9"/>
  <c r="T46" i="9"/>
  <c r="V47" i="9"/>
  <c r="T47" i="9"/>
  <c r="T48" i="9"/>
  <c r="V48" i="9"/>
  <c r="T49" i="9"/>
  <c r="V49" i="9"/>
  <c r="T50" i="9"/>
  <c r="V50" i="9"/>
  <c r="V51" i="9"/>
  <c r="T51" i="9"/>
  <c r="V52" i="9"/>
  <c r="T52" i="9"/>
  <c r="T53" i="9"/>
  <c r="V53" i="9"/>
  <c r="V54" i="9"/>
  <c r="T54" i="9"/>
  <c r="V56" i="9"/>
  <c r="T55" i="9"/>
  <c r="T56" i="9"/>
  <c r="V55" i="9"/>
  <c r="V57" i="9"/>
  <c r="T57" i="9"/>
  <c r="T58" i="9"/>
  <c r="V58" i="9"/>
  <c r="T59" i="9"/>
  <c r="V59" i="9"/>
  <c r="T60" i="9"/>
  <c r="V60" i="9"/>
  <c r="T61" i="9"/>
  <c r="V61" i="9"/>
  <c r="V62" i="9"/>
  <c r="T62" i="9"/>
  <c r="V64" i="9"/>
  <c r="T63" i="9"/>
  <c r="V63" i="9"/>
  <c r="T64" i="9"/>
  <c r="V65" i="9"/>
  <c r="T65" i="9"/>
  <c r="V66" i="9"/>
  <c r="T66" i="9"/>
  <c r="T67" i="9"/>
  <c r="V67" i="9"/>
  <c r="V68" i="9"/>
  <c r="T68" i="9"/>
  <c r="V69" i="9"/>
  <c r="T69" i="9"/>
  <c r="V70" i="9"/>
  <c r="T70" i="9"/>
  <c r="T72" i="9"/>
  <c r="V71" i="9"/>
  <c r="V72" i="9"/>
  <c r="T71" i="9"/>
  <c r="T73" i="9"/>
  <c r="V74" i="9"/>
  <c r="V73" i="9"/>
  <c r="T74" i="9"/>
  <c r="T75" i="9"/>
  <c r="V75" i="9"/>
  <c r="T76" i="9"/>
  <c r="V76" i="9"/>
  <c r="V77" i="9"/>
  <c r="T77" i="9"/>
  <c r="V78" i="9"/>
  <c r="T78" i="9"/>
  <c r="T79" i="9"/>
  <c r="V79" i="9"/>
  <c r="T80" i="9"/>
  <c r="V80" i="9"/>
  <c r="T81" i="9"/>
  <c r="V81" i="9"/>
  <c r="T82" i="9"/>
  <c r="V83" i="9"/>
  <c r="T83" i="9"/>
  <c r="V82" i="9"/>
  <c r="V84" i="9"/>
  <c r="T84" i="9"/>
  <c r="V85" i="9"/>
  <c r="T85" i="9"/>
  <c r="V86" i="9"/>
  <c r="T86" i="9"/>
  <c r="V87" i="9"/>
  <c r="T88" i="9"/>
  <c r="V88" i="9"/>
  <c r="T87" i="9"/>
  <c r="V89" i="9"/>
  <c r="T89" i="9"/>
  <c r="V90" i="9"/>
  <c r="T90" i="9"/>
  <c r="V91" i="9"/>
  <c r="T91" i="9"/>
  <c r="T92" i="9"/>
  <c r="V92" i="9"/>
  <c r="V93" i="9"/>
  <c r="T93" i="9"/>
  <c r="T94" i="9"/>
  <c r="V94" i="9"/>
  <c r="T95" i="9"/>
  <c r="V95" i="9"/>
  <c r="T96" i="9"/>
  <c r="V96" i="9"/>
  <c r="T97" i="9"/>
  <c r="T98" i="9"/>
  <c r="V97" i="9"/>
  <c r="V98" i="9"/>
  <c r="T99" i="9"/>
  <c r="V99" i="9"/>
  <c r="T100" i="9"/>
  <c r="V100" i="9"/>
  <c r="T101" i="9"/>
  <c r="V102" i="9"/>
  <c r="V101" i="9"/>
  <c r="T102" i="9"/>
  <c r="T103" i="9"/>
  <c r="V103" i="9"/>
  <c r="T104" i="9"/>
  <c r="V104" i="9"/>
  <c r="V105" i="9"/>
  <c r="T105" i="9"/>
  <c r="V106" i="9"/>
  <c r="T106" i="9"/>
  <c r="T107" i="9"/>
  <c r="V107" i="9"/>
  <c r="T108" i="9"/>
  <c r="V108" i="9"/>
  <c r="V109" i="9"/>
  <c r="T109" i="9"/>
  <c r="V110" i="9"/>
  <c r="T110" i="9"/>
  <c r="V111" i="9"/>
  <c r="V112" i="9"/>
  <c r="T111" i="9"/>
  <c r="T112" i="9"/>
  <c r="V113" i="9"/>
  <c r="T113" i="9"/>
  <c r="V114" i="9"/>
  <c r="T114" i="9"/>
  <c r="V115" i="9"/>
  <c r="T115" i="9"/>
  <c r="V116" i="9"/>
  <c r="T116" i="9"/>
  <c r="T117" i="9"/>
  <c r="V117" i="9"/>
  <c r="T118" i="9"/>
  <c r="V118" i="9"/>
  <c r="T119" i="9"/>
  <c r="V119" i="9"/>
  <c r="T120" i="9"/>
  <c r="V120" i="9"/>
  <c r="V122" i="9"/>
  <c r="T121" i="9"/>
  <c r="V121" i="9"/>
  <c r="T122" i="9"/>
  <c r="T123" i="9"/>
  <c r="V123" i="9"/>
  <c r="V124" i="9"/>
  <c r="T124" i="9"/>
  <c r="V125" i="9"/>
  <c r="T125" i="9"/>
  <c r="V126" i="9"/>
  <c r="T126" i="9"/>
  <c r="V127" i="9"/>
  <c r="T127" i="9"/>
  <c r="T128" i="9"/>
  <c r="V128" i="9"/>
  <c r="V129" i="9"/>
  <c r="T129" i="9"/>
  <c r="T130" i="9"/>
  <c r="V130" i="9"/>
  <c r="T131" i="9"/>
  <c r="V131" i="9"/>
  <c r="T132" i="9"/>
  <c r="V132" i="9"/>
  <c r="T133" i="9"/>
  <c r="V134" i="9"/>
  <c r="T134" i="9"/>
  <c r="V133" i="9"/>
  <c r="T135" i="9"/>
  <c r="V135" i="9"/>
  <c r="T136" i="9"/>
  <c r="V136" i="9"/>
  <c r="T137" i="9"/>
  <c r="V137" i="9"/>
  <c r="V138" i="9"/>
  <c r="T138" i="9"/>
  <c r="T139" i="9"/>
  <c r="V139" i="9"/>
  <c r="T140" i="9"/>
  <c r="V140" i="9"/>
  <c r="V141" i="9"/>
  <c r="T141" i="9"/>
  <c r="V143" i="9"/>
  <c r="V142" i="9"/>
  <c r="T142" i="9"/>
  <c r="T143" i="9"/>
  <c r="V144" i="9"/>
  <c r="T144" i="9"/>
  <c r="V145" i="9"/>
  <c r="T146" i="9"/>
  <c r="T145" i="9"/>
  <c r="V146" i="9"/>
  <c r="V147" i="9"/>
  <c r="T147" i="9"/>
  <c r="V148" i="9"/>
  <c r="T148" i="9"/>
  <c r="T149" i="9"/>
  <c r="T150" i="9"/>
  <c r="V149" i="9"/>
  <c r="V150" i="9"/>
  <c r="T151" i="9"/>
  <c r="V151" i="9"/>
  <c r="T152" i="9"/>
  <c r="V152" i="9"/>
  <c r="T153" i="9"/>
  <c r="V153" i="9"/>
  <c r="V154" i="9"/>
  <c r="T154" i="9"/>
  <c r="T155" i="9"/>
  <c r="V155" i="9"/>
  <c r="T156" i="9"/>
  <c r="V156" i="9"/>
  <c r="T157" i="9"/>
  <c r="V157" i="9"/>
  <c r="V158" i="9"/>
  <c r="T158" i="9"/>
  <c r="V159" i="9"/>
  <c r="T159" i="9"/>
  <c r="T160" i="9"/>
  <c r="V160" i="9"/>
  <c r="T161" i="9"/>
  <c r="V161" i="9"/>
  <c r="V162" i="9"/>
  <c r="T162" i="9"/>
  <c r="T163" i="9"/>
  <c r="V163" i="9"/>
  <c r="T164" i="9"/>
  <c r="V164" i="9"/>
  <c r="V165" i="9"/>
  <c r="T165" i="9"/>
  <c r="T166" i="9"/>
  <c r="T167" i="9"/>
  <c r="V167" i="9"/>
  <c r="V166" i="9"/>
  <c r="T168" i="9"/>
  <c r="V168" i="9"/>
  <c r="T169" i="9"/>
  <c r="V169" i="9"/>
  <c r="V170" i="9"/>
  <c r="T170" i="9"/>
  <c r="T171" i="9"/>
  <c r="V171" i="9"/>
  <c r="T172" i="9"/>
  <c r="V172" i="9"/>
  <c r="V173" i="9"/>
  <c r="T173" i="9"/>
  <c r="T174" i="9"/>
  <c r="V174" i="9"/>
  <c r="V175" i="9"/>
  <c r="T175" i="9"/>
  <c r="T176" i="9"/>
  <c r="T177" i="9"/>
  <c r="V176" i="9"/>
  <c r="V177" i="9"/>
  <c r="T178" i="9"/>
  <c r="V178" i="9"/>
  <c r="V179" i="9"/>
  <c r="T179" i="9"/>
  <c r="V180" i="9"/>
  <c r="T180" i="9"/>
  <c r="V181" i="9"/>
  <c r="T181" i="9"/>
  <c r="V182" i="9"/>
  <c r="T182" i="9"/>
  <c r="V183" i="9"/>
  <c r="T183" i="9"/>
  <c r="T184" i="9"/>
  <c r="V184" i="9"/>
  <c r="T185" i="9"/>
  <c r="V185" i="9"/>
  <c r="V186" i="9"/>
  <c r="T186" i="9"/>
  <c r="V187" i="9"/>
  <c r="T187" i="9"/>
  <c r="V188" i="9"/>
  <c r="T188" i="9"/>
  <c r="V189" i="9"/>
  <c r="T189" i="9"/>
  <c r="V190" i="9"/>
  <c r="T190" i="9"/>
  <c r="T191" i="9"/>
  <c r="V191" i="9"/>
  <c r="T192" i="9"/>
  <c r="V192" i="9"/>
  <c r="T193" i="9"/>
  <c r="V193" i="9"/>
  <c r="V194" i="9"/>
  <c r="V195" i="9"/>
  <c r="T195" i="9"/>
  <c r="T194" i="9"/>
  <c r="V196" i="9"/>
  <c r="T196" i="9"/>
  <c r="T197" i="9"/>
  <c r="V197" i="9"/>
  <c r="V198" i="9"/>
  <c r="T198" i="9"/>
  <c r="T199" i="9"/>
  <c r="V199" i="9"/>
  <c r="V200" i="9"/>
  <c r="T200" i="9"/>
  <c r="T202" i="9"/>
  <c r="V201" i="9"/>
  <c r="V202" i="9"/>
  <c r="T201" i="9"/>
  <c r="T203" i="9"/>
  <c r="V203" i="9"/>
  <c r="V204" i="9"/>
  <c r="T204" i="9"/>
  <c r="T205" i="9"/>
  <c r="V205" i="9"/>
  <c r="T206" i="9"/>
  <c r="V206" i="9"/>
  <c r="V207" i="9"/>
  <c r="T207" i="9"/>
  <c r="T208" i="9"/>
  <c r="V209" i="9"/>
  <c r="V208" i="9"/>
  <c r="T209" i="9"/>
  <c r="V210" i="9"/>
  <c r="T210" i="9"/>
  <c r="T211" i="9"/>
  <c r="V211" i="9"/>
  <c r="T212" i="9"/>
  <c r="V212" i="9"/>
  <c r="V213" i="9"/>
  <c r="T213" i="9"/>
  <c r="V214" i="9"/>
  <c r="T214" i="9"/>
  <c r="T215" i="9"/>
  <c r="V215" i="9"/>
  <c r="T217" i="9"/>
  <c r="V216" i="9"/>
  <c r="V217" i="9"/>
  <c r="T216" i="9"/>
  <c r="T218" i="9"/>
  <c r="V218" i="9"/>
  <c r="V219" i="9"/>
  <c r="T219" i="9"/>
  <c r="T220" i="9"/>
  <c r="V220" i="9"/>
  <c r="V221" i="9"/>
  <c r="T221" i="9"/>
  <c r="V223" i="9"/>
  <c r="T223" i="9"/>
  <c r="T222" i="9"/>
  <c r="V222" i="9"/>
  <c r="T224" i="9"/>
  <c r="V224" i="9"/>
  <c r="V225" i="9"/>
  <c r="T225" i="9"/>
  <c r="T226" i="9"/>
  <c r="V226" i="9"/>
  <c r="V227" i="9"/>
  <c r="T227" i="9"/>
  <c r="V228" i="9"/>
  <c r="T228" i="9"/>
  <c r="V229" i="9"/>
  <c r="T229" i="9"/>
  <c r="T230" i="9"/>
  <c r="V230" i="9"/>
  <c r="V232" i="9"/>
  <c r="V231" i="9"/>
  <c r="T232" i="9"/>
  <c r="T231" i="9"/>
  <c r="T233" i="9"/>
  <c r="T234" i="9"/>
  <c r="V234" i="9"/>
  <c r="V233" i="9"/>
  <c r="T235" i="9"/>
  <c r="V235" i="9"/>
  <c r="T236" i="9"/>
  <c r="V236" i="9"/>
  <c r="T237" i="9"/>
  <c r="V237" i="9"/>
  <c r="V238" i="9"/>
  <c r="T238" i="9"/>
  <c r="V239" i="9"/>
  <c r="T240" i="9"/>
  <c r="T239" i="9"/>
  <c r="V240" i="9"/>
  <c r="V242" i="9"/>
  <c r="T242" i="9"/>
  <c r="V241" i="9"/>
  <c r="T241" i="9"/>
  <c r="V243" i="9"/>
  <c r="T243" i="9"/>
  <c r="T244" i="9"/>
  <c r="V244" i="9"/>
  <c r="T245" i="9"/>
  <c r="V245" i="9"/>
  <c r="V246" i="9"/>
  <c r="T246" i="9"/>
  <c r="V248" i="9"/>
  <c r="V247" i="9"/>
  <c r="T247" i="9"/>
  <c r="T248" i="9"/>
  <c r="T249" i="9"/>
  <c r="V250" i="9"/>
  <c r="V249" i="9"/>
  <c r="T250" i="9"/>
  <c r="V251" i="9"/>
  <c r="T251" i="9"/>
  <c r="V253" i="9"/>
  <c r="V252" i="9"/>
  <c r="T252" i="9"/>
  <c r="T253" i="9"/>
  <c r="T254" i="9"/>
  <c r="V254" i="9"/>
  <c r="T255" i="9"/>
  <c r="V255" i="9"/>
  <c r="T256" i="9"/>
  <c r="V256" i="9"/>
  <c r="T257" i="9"/>
  <c r="T258" i="9"/>
  <c r="V258" i="9"/>
  <c r="V257" i="9"/>
  <c r="T259" i="9"/>
  <c r="V259" i="9"/>
  <c r="V260" i="9"/>
  <c r="T260" i="9"/>
  <c r="V261" i="9"/>
  <c r="T261" i="9"/>
  <c r="V262" i="9"/>
  <c r="T262" i="9"/>
  <c r="V263" i="9"/>
  <c r="T263" i="9"/>
  <c r="T264" i="9"/>
  <c r="V264" i="9"/>
  <c r="T265" i="9"/>
  <c r="V265" i="9"/>
  <c r="V266" i="9"/>
  <c r="T266" i="9"/>
  <c r="T267" i="9"/>
  <c r="V267" i="9"/>
  <c r="V268" i="9"/>
  <c r="T268" i="9"/>
  <c r="BM15" i="9"/>
  <c r="BM16" i="9"/>
  <c r="BM17" i="9"/>
  <c r="BM19" i="9"/>
  <c r="BM18" i="9"/>
  <c r="BM21" i="9"/>
  <c r="BM20" i="9"/>
  <c r="BM22" i="9"/>
  <c r="BM23" i="9"/>
  <c r="BM24" i="9"/>
  <c r="BM25" i="9"/>
  <c r="BM27" i="9"/>
  <c r="BM26" i="9"/>
  <c r="BM28" i="9"/>
  <c r="BM29" i="9"/>
  <c r="BM30" i="9"/>
  <c r="BM31" i="9"/>
  <c r="BM32" i="9"/>
  <c r="BM33" i="9"/>
  <c r="BM34" i="9"/>
  <c r="BM35" i="9"/>
  <c r="BM37" i="9"/>
  <c r="BM36" i="9"/>
  <c r="BM38" i="9"/>
  <c r="BM39" i="9"/>
  <c r="BM40" i="9"/>
  <c r="BM41" i="9"/>
  <c r="BM42" i="9"/>
  <c r="BM43" i="9"/>
  <c r="BM44" i="9"/>
  <c r="BM46" i="9"/>
  <c r="BM45" i="9"/>
  <c r="BM47" i="9"/>
  <c r="BM49" i="9"/>
  <c r="BM48" i="9"/>
  <c r="BM50" i="9"/>
  <c r="BM52" i="9"/>
  <c r="BM51" i="9"/>
  <c r="BM53" i="9"/>
  <c r="BM54" i="9"/>
  <c r="BM55" i="9"/>
  <c r="BM56" i="9"/>
  <c r="BM57" i="9"/>
  <c r="BM58" i="9"/>
  <c r="BM60" i="9"/>
  <c r="BM59" i="9"/>
  <c r="BM61" i="9"/>
  <c r="BM62" i="9"/>
  <c r="BM63" i="9"/>
  <c r="BM65" i="9"/>
  <c r="BM64" i="9"/>
  <c r="BM66" i="9"/>
  <c r="BM67" i="9"/>
  <c r="BM68" i="9"/>
  <c r="BM69" i="9"/>
  <c r="BM70" i="9"/>
  <c r="BM71" i="9"/>
  <c r="BM72" i="9"/>
  <c r="BM73" i="9"/>
  <c r="BM74" i="9"/>
  <c r="BM75" i="9"/>
  <c r="BM76" i="9"/>
  <c r="BM77" i="9"/>
  <c r="BM78" i="9"/>
  <c r="BM79" i="9"/>
  <c r="BM80" i="9"/>
  <c r="BM82" i="9"/>
  <c r="BM81" i="9"/>
  <c r="BM83" i="9"/>
  <c r="BM84" i="9"/>
  <c r="BM85" i="9"/>
  <c r="BM87" i="9"/>
  <c r="BM86" i="9"/>
  <c r="BM88" i="9"/>
  <c r="BM89" i="9"/>
  <c r="BM90" i="9"/>
  <c r="BM91" i="9"/>
  <c r="BM92" i="9"/>
  <c r="BM93" i="9"/>
  <c r="BM94" i="9"/>
  <c r="BM95" i="9"/>
  <c r="BM96" i="9"/>
  <c r="BM97" i="9"/>
  <c r="BM99" i="9"/>
  <c r="BM98" i="9"/>
  <c r="BM100" i="9"/>
  <c r="BM101" i="9"/>
  <c r="BM102" i="9"/>
  <c r="BM103" i="9"/>
  <c r="BM104" i="9"/>
  <c r="BM105" i="9"/>
  <c r="BM106" i="9"/>
  <c r="BM107" i="9"/>
  <c r="BM108" i="9"/>
  <c r="BM109" i="9"/>
  <c r="BM110" i="9"/>
  <c r="BM112" i="9"/>
  <c r="BM111" i="9"/>
  <c r="BM113" i="9"/>
  <c r="BM114" i="9"/>
  <c r="BM115" i="9"/>
  <c r="BM117" i="9"/>
  <c r="BM116" i="9"/>
  <c r="BM118" i="9"/>
  <c r="BM119" i="9"/>
  <c r="BM120" i="9"/>
  <c r="BM121" i="9"/>
  <c r="BM122" i="9"/>
  <c r="BM123" i="9"/>
  <c r="BM124" i="9"/>
  <c r="BM125" i="9"/>
  <c r="BM126" i="9"/>
  <c r="BM127" i="9"/>
  <c r="BM129" i="9"/>
  <c r="BM128" i="9"/>
  <c r="BM130" i="9"/>
  <c r="BM131" i="9"/>
  <c r="BM132" i="9"/>
  <c r="BM133" i="9"/>
  <c r="BM134" i="9"/>
  <c r="BM135" i="9"/>
  <c r="BM136" i="9"/>
  <c r="BM137" i="9"/>
  <c r="BM138" i="9"/>
  <c r="BM139" i="9"/>
  <c r="BM140" i="9"/>
  <c r="BM141" i="9"/>
  <c r="BM142" i="9"/>
  <c r="BM143" i="9"/>
  <c r="BM144" i="9"/>
  <c r="BM146" i="9"/>
  <c r="BM145" i="9"/>
  <c r="BM147" i="9"/>
  <c r="BM148" i="9"/>
  <c r="BM149" i="9"/>
  <c r="BM150" i="9"/>
  <c r="BM152" i="9"/>
  <c r="BM151" i="9"/>
  <c r="BM153" i="9"/>
  <c r="BM154" i="9"/>
  <c r="BM156" i="9"/>
  <c r="BM155" i="9"/>
  <c r="BM157" i="9"/>
  <c r="BM158" i="9"/>
  <c r="BM159" i="9"/>
  <c r="BM160" i="9"/>
  <c r="BM161" i="9"/>
  <c r="BM162" i="9"/>
  <c r="BM163" i="9"/>
  <c r="BM164" i="9"/>
  <c r="BM165" i="9"/>
  <c r="BM167" i="9"/>
  <c r="BM166" i="9"/>
  <c r="BM168" i="9"/>
  <c r="BM169" i="9"/>
  <c r="BM170" i="9"/>
  <c r="BM171" i="9"/>
  <c r="BM172" i="9"/>
  <c r="BM173" i="9"/>
  <c r="BM174" i="9"/>
  <c r="BM176" i="9"/>
  <c r="BM175" i="9"/>
  <c r="BM177" i="9"/>
  <c r="BM178" i="9"/>
  <c r="BM179" i="9"/>
  <c r="BM180" i="9"/>
  <c r="BM181" i="9"/>
  <c r="BM182" i="9"/>
  <c r="BM184" i="9"/>
  <c r="BM183" i="9"/>
  <c r="BM185" i="9"/>
  <c r="BM186" i="9"/>
  <c r="BM187" i="9"/>
  <c r="BM188" i="9"/>
  <c r="BM189" i="9"/>
  <c r="BM190" i="9"/>
  <c r="BM191" i="9"/>
  <c r="BM192" i="9"/>
  <c r="BM193" i="9"/>
  <c r="BM194" i="9"/>
  <c r="BM195" i="9"/>
  <c r="BM197" i="9"/>
  <c r="BM196" i="9"/>
  <c r="BM198" i="9"/>
  <c r="BM199" i="9"/>
  <c r="BM200" i="9"/>
  <c r="BM201" i="9"/>
  <c r="BM202" i="9"/>
  <c r="BM203" i="9"/>
  <c r="BM204" i="9"/>
  <c r="BM205" i="9"/>
  <c r="BM207" i="9"/>
  <c r="BM206" i="9"/>
  <c r="BM208" i="9"/>
  <c r="BM209" i="9"/>
  <c r="BM210" i="9"/>
  <c r="BM211" i="9"/>
  <c r="BM212" i="9"/>
  <c r="BM213" i="9"/>
  <c r="BM214" i="9"/>
  <c r="BM215" i="9"/>
  <c r="BM217" i="9"/>
  <c r="BM216" i="9"/>
  <c r="BM218" i="9"/>
  <c r="BM220" i="9"/>
  <c r="BM219" i="9"/>
  <c r="BM222" i="9"/>
  <c r="BM221" i="9"/>
  <c r="BM223" i="9"/>
  <c r="BM225" i="9"/>
  <c r="BM224" i="9"/>
  <c r="BM226" i="9"/>
  <c r="BM227" i="9"/>
  <c r="BM229" i="9"/>
  <c r="BM228" i="9"/>
  <c r="BM230" i="9"/>
  <c r="BM231" i="9"/>
  <c r="BM232" i="9"/>
  <c r="BM233" i="9"/>
  <c r="BM234" i="9"/>
  <c r="BM235" i="9"/>
  <c r="BM236" i="9"/>
  <c r="BM237" i="9"/>
  <c r="BM238" i="9"/>
  <c r="BM239" i="9"/>
  <c r="BM240" i="9"/>
  <c r="BM241" i="9"/>
  <c r="BM242" i="9"/>
  <c r="BM243" i="9"/>
  <c r="BM244" i="9"/>
  <c r="BM245" i="9"/>
  <c r="BM246" i="9"/>
  <c r="BM247" i="9"/>
  <c r="BM249" i="9"/>
  <c r="BM248" i="9"/>
  <c r="BM251" i="9"/>
  <c r="BM250" i="9"/>
  <c r="BM252" i="9"/>
  <c r="BM253" i="9"/>
  <c r="BM254" i="9"/>
  <c r="BM255" i="9"/>
  <c r="BM256" i="9"/>
  <c r="BM257" i="9"/>
  <c r="BM258" i="9"/>
  <c r="BM260" i="9"/>
  <c r="BM259" i="9"/>
  <c r="BM262" i="9"/>
  <c r="BM261" i="9"/>
  <c r="BM263" i="9"/>
  <c r="BM264" i="9"/>
  <c r="BM265" i="9"/>
  <c r="BM266" i="9"/>
  <c r="BM267" i="9"/>
  <c r="BM268" i="9"/>
  <c r="BM269" i="9"/>
  <c r="AR271" i="9"/>
  <c r="AR266" i="9"/>
  <c r="AP266" i="9"/>
  <c r="AP267" i="9"/>
  <c r="AR267" i="9"/>
  <c r="AP268" i="9"/>
  <c r="AP269" i="9"/>
  <c r="AR268" i="9"/>
  <c r="AR269" i="9"/>
  <c r="CJ271" i="9"/>
  <c r="CH15" i="9"/>
  <c r="CJ15" i="9"/>
  <c r="CJ16" i="9"/>
  <c r="CH16" i="9"/>
  <c r="CJ17" i="9"/>
  <c r="CH17" i="9"/>
  <c r="CH18" i="9"/>
  <c r="CJ18" i="9"/>
  <c r="CJ19" i="9"/>
  <c r="CH19" i="9"/>
  <c r="CJ20" i="9"/>
  <c r="CH20" i="9"/>
  <c r="CJ21" i="9"/>
  <c r="CH21" i="9"/>
  <c r="CJ22" i="9"/>
  <c r="CH22" i="9"/>
  <c r="CH23" i="9"/>
  <c r="CJ23" i="9"/>
  <c r="CJ24" i="9"/>
  <c r="CH24" i="9"/>
  <c r="CJ25" i="9"/>
  <c r="CH25" i="9"/>
  <c r="CH26" i="9"/>
  <c r="CJ26" i="9"/>
  <c r="CH27" i="9"/>
  <c r="CJ27" i="9"/>
  <c r="CJ28" i="9"/>
  <c r="CH28" i="9"/>
  <c r="CH30" i="9"/>
  <c r="CJ29" i="9"/>
  <c r="CJ30" i="9"/>
  <c r="CH29" i="9"/>
  <c r="CH32" i="9"/>
  <c r="CJ31" i="9"/>
  <c r="CJ32" i="9"/>
  <c r="CH31" i="9"/>
  <c r="CH33" i="9"/>
  <c r="CJ33" i="9"/>
  <c r="CH34" i="9"/>
  <c r="CH35" i="9"/>
  <c r="CJ34" i="9"/>
  <c r="CJ35" i="9"/>
  <c r="CJ37" i="9"/>
  <c r="CJ36" i="9"/>
  <c r="CH36" i="9"/>
  <c r="CH37" i="9"/>
  <c r="CH38" i="9"/>
  <c r="CJ38" i="9"/>
  <c r="CH39" i="9"/>
  <c r="CJ39" i="9"/>
  <c r="CJ40" i="9"/>
  <c r="CH40" i="9"/>
  <c r="CJ41" i="9"/>
  <c r="CH41" i="9"/>
  <c r="CH43" i="9"/>
  <c r="CJ43" i="9"/>
  <c r="CH42" i="9"/>
  <c r="CJ42" i="9"/>
  <c r="CH44" i="9"/>
  <c r="CJ44" i="9"/>
  <c r="CH45" i="9"/>
  <c r="CJ46" i="9"/>
  <c r="CH46" i="9"/>
  <c r="CJ45" i="9"/>
  <c r="CH48" i="9"/>
  <c r="CH47" i="9"/>
  <c r="CJ48" i="9"/>
  <c r="CJ47" i="9"/>
  <c r="CH49" i="9"/>
  <c r="CJ49" i="9"/>
  <c r="CH50" i="9"/>
  <c r="CJ50" i="9"/>
  <c r="CJ52" i="9"/>
  <c r="CJ51" i="9"/>
  <c r="CH52" i="9"/>
  <c r="CH51" i="9"/>
  <c r="CJ53" i="9"/>
  <c r="CH53" i="9"/>
  <c r="CH54" i="9"/>
  <c r="CJ54" i="9"/>
  <c r="CH55" i="9"/>
  <c r="CJ55" i="9"/>
  <c r="CJ56" i="9"/>
  <c r="CH56" i="9"/>
  <c r="CH57" i="9"/>
  <c r="CJ58" i="9"/>
  <c r="CH58" i="9"/>
  <c r="CJ57" i="9"/>
  <c r="CJ59" i="9"/>
  <c r="CH59" i="9"/>
  <c r="CH60" i="9"/>
  <c r="CJ60" i="9"/>
  <c r="CJ61" i="9"/>
  <c r="CH62" i="9"/>
  <c r="CJ62" i="9"/>
  <c r="CH61" i="9"/>
  <c r="CJ63" i="9"/>
  <c r="CH63" i="9"/>
  <c r="CH64" i="9"/>
  <c r="CJ64" i="9"/>
  <c r="CH65" i="9"/>
  <c r="CJ65" i="9"/>
  <c r="CH66" i="9"/>
  <c r="CJ66" i="9"/>
  <c r="CJ67" i="9"/>
  <c r="CH67" i="9"/>
  <c r="CJ69" i="9"/>
  <c r="CH68" i="9"/>
  <c r="CH69" i="9"/>
  <c r="CJ68" i="9"/>
  <c r="CH70" i="9"/>
  <c r="CJ70" i="9"/>
  <c r="CJ71" i="9"/>
  <c r="CH71" i="9"/>
  <c r="CH73" i="9"/>
  <c r="CJ73" i="9"/>
  <c r="CJ72" i="9"/>
  <c r="CH72" i="9"/>
  <c r="CJ74" i="9"/>
  <c r="CH74" i="9"/>
  <c r="CH75" i="9"/>
  <c r="CJ75" i="9"/>
  <c r="CH76" i="9"/>
  <c r="CJ76" i="9"/>
  <c r="CH77" i="9"/>
  <c r="CJ78" i="9"/>
  <c r="CJ77" i="9"/>
  <c r="CH78" i="9"/>
  <c r="CJ79" i="9"/>
  <c r="CH79" i="9"/>
  <c r="CH80" i="9"/>
  <c r="CJ80" i="9"/>
  <c r="CH81" i="9"/>
  <c r="CJ82" i="9"/>
  <c r="CJ81" i="9"/>
  <c r="CH82" i="9"/>
  <c r="CJ83" i="9"/>
  <c r="CH83" i="9"/>
  <c r="CH84" i="9"/>
  <c r="CJ84" i="9"/>
  <c r="CH85" i="9"/>
  <c r="CJ85" i="9"/>
  <c r="CH86" i="9"/>
  <c r="CJ87" i="9"/>
  <c r="CJ86" i="9"/>
  <c r="CH87" i="9"/>
  <c r="CJ88" i="9"/>
  <c r="CH88" i="9"/>
  <c r="CH89" i="9"/>
  <c r="CJ89" i="9"/>
  <c r="CJ90" i="9"/>
  <c r="CH90" i="9"/>
  <c r="CH91" i="9"/>
  <c r="CJ91" i="9"/>
  <c r="CJ93" i="9"/>
  <c r="CH92" i="9"/>
  <c r="CH93" i="9"/>
  <c r="CJ92" i="9"/>
  <c r="CJ94" i="9"/>
  <c r="CH94" i="9"/>
  <c r="CH95" i="9"/>
  <c r="CJ95" i="9"/>
  <c r="CH96" i="9"/>
  <c r="CJ96" i="9"/>
  <c r="CH97" i="9"/>
  <c r="CH98" i="9"/>
  <c r="CJ97" i="9"/>
  <c r="CJ98" i="9"/>
  <c r="CH99" i="9"/>
  <c r="CJ99" i="9"/>
  <c r="CH100" i="9"/>
  <c r="CJ100" i="9"/>
  <c r="CJ101" i="9"/>
  <c r="CH101" i="9"/>
  <c r="CJ102" i="9"/>
  <c r="CH102" i="9"/>
  <c r="CH103" i="9"/>
  <c r="CJ103" i="9"/>
  <c r="CH105" i="9"/>
  <c r="CH104" i="9"/>
  <c r="CJ104" i="9"/>
  <c r="CJ105" i="9"/>
  <c r="CH106" i="9"/>
  <c r="CJ107" i="9"/>
  <c r="CJ106" i="9"/>
  <c r="CH107" i="9"/>
  <c r="CH108" i="9"/>
  <c r="CJ108" i="9"/>
  <c r="CJ109" i="9"/>
  <c r="CH109" i="9"/>
  <c r="CJ110" i="9"/>
  <c r="CH110" i="9"/>
  <c r="CJ111" i="9"/>
  <c r="CH112" i="9"/>
  <c r="CH111" i="9"/>
  <c r="CJ112" i="9"/>
  <c r="CJ113" i="9"/>
  <c r="CJ114" i="9"/>
  <c r="CH113" i="9"/>
  <c r="CH114" i="9"/>
  <c r="CH115" i="9"/>
  <c r="CJ115" i="9"/>
  <c r="CJ116" i="9"/>
  <c r="CH116" i="9"/>
  <c r="CJ117" i="9"/>
  <c r="CH117" i="9"/>
  <c r="CJ118" i="9"/>
  <c r="CH118" i="9"/>
  <c r="CH119" i="9"/>
  <c r="CJ119" i="9"/>
  <c r="CH120" i="9"/>
  <c r="CJ120" i="9"/>
  <c r="CJ121" i="9"/>
  <c r="CH121" i="9"/>
  <c r="CJ122" i="9"/>
  <c r="CH122" i="9"/>
  <c r="CH123" i="9"/>
  <c r="CJ123" i="9"/>
  <c r="CH124" i="9"/>
  <c r="CJ124" i="9"/>
  <c r="CJ125" i="9"/>
  <c r="CH125" i="9"/>
  <c r="CJ126" i="9"/>
  <c r="CH126" i="9"/>
  <c r="CJ127" i="9"/>
  <c r="CH127" i="9"/>
  <c r="CH128" i="9"/>
  <c r="CJ128" i="9"/>
  <c r="CH129" i="9"/>
  <c r="CJ129" i="9"/>
  <c r="CJ130" i="9"/>
  <c r="CH130" i="9"/>
  <c r="CJ131" i="9"/>
  <c r="CH131" i="9"/>
  <c r="CH133" i="9"/>
  <c r="CH132" i="9"/>
  <c r="CJ132" i="9"/>
  <c r="CJ133" i="9"/>
  <c r="CH134" i="9"/>
  <c r="CJ134" i="9"/>
  <c r="CH136" i="9"/>
  <c r="CH135" i="9"/>
  <c r="CJ136" i="9"/>
  <c r="CJ135" i="9"/>
  <c r="CJ137" i="9"/>
  <c r="CH137" i="9"/>
  <c r="CJ138" i="9"/>
  <c r="CH138" i="9"/>
  <c r="CH140" i="9"/>
  <c r="CJ140" i="9"/>
  <c r="CH139" i="9"/>
  <c r="CJ139" i="9"/>
  <c r="CJ141" i="9"/>
  <c r="CH141" i="9"/>
  <c r="CH142" i="9"/>
  <c r="CJ142" i="9"/>
  <c r="CJ143" i="9"/>
  <c r="CH144" i="9"/>
  <c r="CH143" i="9"/>
  <c r="CJ144" i="9"/>
  <c r="CJ145" i="9"/>
  <c r="CH145" i="9"/>
  <c r="CJ146" i="9"/>
  <c r="CH146" i="9"/>
  <c r="CH147" i="9"/>
  <c r="CJ147" i="9"/>
  <c r="CH148" i="9"/>
  <c r="CJ148" i="9"/>
  <c r="CJ149" i="9"/>
  <c r="CH149" i="9"/>
  <c r="CJ151" i="9"/>
  <c r="CJ150" i="9"/>
  <c r="CH151" i="9"/>
  <c r="CH150" i="9"/>
  <c r="CH152" i="9"/>
  <c r="CJ152" i="9"/>
  <c r="CH153" i="9"/>
  <c r="CJ153" i="9"/>
  <c r="CJ154" i="9"/>
  <c r="CH154" i="9"/>
  <c r="CJ155" i="9"/>
  <c r="CH155" i="9"/>
  <c r="CH156" i="9"/>
  <c r="CJ156" i="9"/>
  <c r="CH157" i="9"/>
  <c r="CJ157" i="9"/>
  <c r="CH159" i="9"/>
  <c r="CJ159" i="9"/>
  <c r="CH158" i="9"/>
  <c r="CJ158" i="9"/>
  <c r="CH160" i="9"/>
  <c r="CJ160" i="9"/>
  <c r="CJ161" i="9"/>
  <c r="CH161" i="9"/>
  <c r="CH162" i="9"/>
  <c r="CJ162" i="9"/>
  <c r="CJ163" i="9"/>
  <c r="CH163" i="9"/>
  <c r="CJ164" i="9"/>
  <c r="CH164" i="9"/>
  <c r="CH165" i="9"/>
  <c r="CJ165" i="9"/>
  <c r="CJ166" i="9"/>
  <c r="CH166" i="9"/>
  <c r="CJ167" i="9"/>
  <c r="CH167" i="9"/>
  <c r="CJ168" i="9"/>
  <c r="CH168" i="9"/>
  <c r="CH169" i="9"/>
  <c r="CJ169" i="9"/>
  <c r="CJ170" i="9"/>
  <c r="CH170" i="9"/>
  <c r="CH171" i="9"/>
  <c r="CJ171" i="9"/>
  <c r="CJ172" i="9"/>
  <c r="CH172" i="9"/>
  <c r="CJ174" i="9"/>
  <c r="CH174" i="9"/>
  <c r="CH173" i="9"/>
  <c r="CJ173" i="9"/>
  <c r="CH176" i="9"/>
  <c r="CJ175" i="9"/>
  <c r="CJ176" i="9"/>
  <c r="CH175" i="9"/>
  <c r="CH177" i="9"/>
  <c r="CJ177" i="9"/>
  <c r="CJ178" i="9"/>
  <c r="CH178" i="9"/>
  <c r="CJ179" i="9"/>
  <c r="CH179" i="9"/>
  <c r="CH180" i="9"/>
  <c r="CJ180" i="9"/>
  <c r="CH181" i="9"/>
  <c r="CJ181" i="9"/>
  <c r="CJ182" i="9"/>
  <c r="CH182" i="9"/>
  <c r="CH183" i="9"/>
  <c r="CH184" i="9"/>
  <c r="CJ183" i="9"/>
  <c r="CJ184" i="9"/>
  <c r="CH185" i="9"/>
  <c r="CJ185" i="9"/>
  <c r="CJ186" i="9"/>
  <c r="CH186" i="9"/>
  <c r="CH188" i="9"/>
  <c r="CH187" i="9"/>
  <c r="CJ187" i="9"/>
  <c r="CJ188" i="9"/>
  <c r="CJ189" i="9"/>
  <c r="CH189" i="9"/>
  <c r="CH190" i="9"/>
  <c r="CH191" i="9"/>
  <c r="CJ190" i="9"/>
  <c r="CJ191" i="9"/>
  <c r="CJ192" i="9"/>
  <c r="CH192" i="9"/>
  <c r="CJ193" i="9"/>
  <c r="CJ194" i="9"/>
  <c r="CH193" i="9"/>
  <c r="CH194" i="9"/>
  <c r="CJ196" i="9"/>
  <c r="CH195" i="9"/>
  <c r="CH196" i="9"/>
  <c r="CJ195" i="9"/>
  <c r="CH197" i="9"/>
  <c r="CJ197" i="9"/>
  <c r="CH198" i="9"/>
  <c r="CH199" i="9"/>
  <c r="CJ199" i="9"/>
  <c r="CJ198" i="9"/>
  <c r="CH200" i="9"/>
  <c r="CJ200" i="9"/>
  <c r="CJ201" i="9"/>
  <c r="CH201" i="9"/>
  <c r="CJ202" i="9"/>
  <c r="CH202" i="9"/>
  <c r="CJ203" i="9"/>
  <c r="CH203" i="9"/>
  <c r="CJ204" i="9"/>
  <c r="CH204" i="9"/>
  <c r="CJ205" i="9"/>
  <c r="CH205" i="9"/>
  <c r="CH206" i="9"/>
  <c r="CJ206" i="9"/>
  <c r="CH207" i="9"/>
  <c r="CJ207" i="9"/>
  <c r="CJ209" i="9"/>
  <c r="CH208" i="9"/>
  <c r="CH209" i="9"/>
  <c r="CJ208" i="9"/>
  <c r="CJ210" i="9"/>
  <c r="CH210" i="9"/>
  <c r="CH211" i="9"/>
  <c r="CJ211" i="9"/>
  <c r="CH212" i="9"/>
  <c r="CJ212" i="9"/>
  <c r="CJ213" i="9"/>
  <c r="CH213" i="9"/>
  <c r="CH214" i="9"/>
  <c r="CJ214" i="9"/>
  <c r="CH215" i="9"/>
  <c r="CJ215" i="9"/>
  <c r="CJ216" i="9"/>
  <c r="CH216" i="9"/>
  <c r="CH217" i="9"/>
  <c r="CJ217" i="9"/>
  <c r="CH218" i="9"/>
  <c r="CJ218" i="9"/>
  <c r="CJ219" i="9"/>
  <c r="CH220" i="9"/>
  <c r="CH219" i="9"/>
  <c r="CJ220" i="9"/>
  <c r="CH221" i="9"/>
  <c r="CJ221" i="9"/>
  <c r="CJ222" i="9"/>
  <c r="CH222" i="9"/>
  <c r="CH223" i="9"/>
  <c r="CJ223" i="9"/>
  <c r="CH224" i="9"/>
  <c r="CJ225" i="9"/>
  <c r="CJ224" i="9"/>
  <c r="CH225" i="9"/>
  <c r="CJ226" i="9"/>
  <c r="CH226" i="9"/>
  <c r="CH227" i="9"/>
  <c r="CJ227" i="9"/>
  <c r="CH228" i="9"/>
  <c r="CJ228" i="9"/>
  <c r="CH229" i="9"/>
  <c r="CJ229" i="9"/>
  <c r="CH230" i="9"/>
  <c r="CJ230" i="9"/>
  <c r="CH231" i="9"/>
  <c r="CJ231" i="9"/>
  <c r="CJ232" i="9"/>
  <c r="CH232" i="9"/>
  <c r="CH233" i="9"/>
  <c r="CJ233" i="9"/>
  <c r="CH234" i="9"/>
  <c r="CJ234" i="9"/>
  <c r="CH235" i="9"/>
  <c r="CJ235" i="9"/>
  <c r="CH236" i="9"/>
  <c r="CJ236" i="9"/>
  <c r="CH238" i="9"/>
  <c r="CJ238" i="9"/>
  <c r="CH237" i="9"/>
  <c r="CJ237" i="9"/>
  <c r="CJ239" i="9"/>
  <c r="CH239" i="9"/>
  <c r="CH240" i="9"/>
  <c r="CJ240" i="9"/>
  <c r="CJ241" i="9"/>
  <c r="CH241" i="9"/>
  <c r="CJ243" i="9"/>
  <c r="CH243" i="9"/>
  <c r="CJ242" i="9"/>
  <c r="CH242" i="9"/>
  <c r="CJ244" i="9"/>
  <c r="CH244" i="9"/>
  <c r="CJ246" i="9"/>
  <c r="CJ245" i="9"/>
  <c r="CH246" i="9"/>
  <c r="CH245" i="9"/>
  <c r="CH247" i="9"/>
  <c r="CJ247" i="9"/>
  <c r="CH249" i="9"/>
  <c r="CJ248" i="9"/>
  <c r="CH248" i="9"/>
  <c r="CJ249" i="9"/>
  <c r="CH250" i="9"/>
  <c r="CJ250" i="9"/>
  <c r="CJ251" i="9"/>
  <c r="CH251" i="9"/>
  <c r="CH253" i="9"/>
  <c r="CJ252" i="9"/>
  <c r="CJ253" i="9"/>
  <c r="CH252" i="9"/>
  <c r="CH254" i="9"/>
  <c r="CJ254" i="9"/>
  <c r="CJ255" i="9"/>
  <c r="CH255" i="9"/>
  <c r="CJ256" i="9"/>
  <c r="CJ257" i="9"/>
  <c r="CH256" i="9"/>
  <c r="CH257" i="9"/>
  <c r="CH258" i="9"/>
  <c r="CJ258" i="9"/>
  <c r="CH259" i="9"/>
  <c r="CJ259" i="9"/>
  <c r="CJ260" i="9"/>
  <c r="CH260" i="9"/>
  <c r="CH261" i="9"/>
  <c r="CJ262" i="9"/>
  <c r="CJ261" i="9"/>
  <c r="CH262" i="9"/>
  <c r="CJ263" i="9"/>
  <c r="CH263" i="9"/>
  <c r="CH264" i="9"/>
  <c r="CJ264" i="9"/>
  <c r="CH265" i="9"/>
  <c r="CJ265" i="9"/>
  <c r="CJ266" i="9"/>
  <c r="CH266" i="9"/>
  <c r="CJ267" i="9"/>
  <c r="CH267" i="9"/>
  <c r="CJ268" i="9"/>
  <c r="CH268" i="9"/>
  <c r="CJ269" i="9"/>
  <c r="CH269" i="9"/>
  <c r="U16" i="9"/>
  <c r="U15" i="9"/>
  <c r="U17" i="9"/>
  <c r="U18" i="9"/>
  <c r="U19" i="9"/>
  <c r="U20" i="9"/>
  <c r="U21" i="9"/>
  <c r="U22" i="9"/>
  <c r="U23" i="9"/>
  <c r="U24" i="9"/>
  <c r="U25" i="9"/>
  <c r="U26" i="9"/>
  <c r="U27" i="9"/>
  <c r="U29" i="9"/>
  <c r="U28" i="9"/>
  <c r="U30" i="9"/>
  <c r="U32" i="9"/>
  <c r="U31" i="9"/>
  <c r="U33" i="9"/>
  <c r="U35" i="9"/>
  <c r="U34" i="9"/>
  <c r="U36" i="9"/>
  <c r="U37" i="9"/>
  <c r="U38" i="9"/>
  <c r="U39" i="9"/>
  <c r="U41" i="9"/>
  <c r="U40" i="9"/>
  <c r="U42" i="9"/>
  <c r="U43" i="9"/>
  <c r="U45" i="9"/>
  <c r="U44" i="9"/>
  <c r="U46" i="9"/>
  <c r="U48" i="9"/>
  <c r="U47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4" i="9"/>
  <c r="U93" i="9"/>
  <c r="U95" i="9"/>
  <c r="U96" i="9"/>
  <c r="U97" i="9"/>
  <c r="U99" i="9"/>
  <c r="U98" i="9"/>
  <c r="U100" i="9"/>
  <c r="U101" i="9"/>
  <c r="U103" i="9"/>
  <c r="U102" i="9"/>
  <c r="U104" i="9"/>
  <c r="U105" i="9"/>
  <c r="U106" i="9"/>
  <c r="U108" i="9"/>
  <c r="U107" i="9"/>
  <c r="U109" i="9"/>
  <c r="U110" i="9"/>
  <c r="U111" i="9"/>
  <c r="U112" i="9"/>
  <c r="U113" i="9"/>
  <c r="U115" i="9"/>
  <c r="U114" i="9"/>
  <c r="U116" i="9"/>
  <c r="U117" i="9"/>
  <c r="U118" i="9"/>
  <c r="U119" i="9"/>
  <c r="U120" i="9"/>
  <c r="U122" i="9"/>
  <c r="U121" i="9"/>
  <c r="U123" i="9"/>
  <c r="U124" i="9"/>
  <c r="U125" i="9"/>
  <c r="U126" i="9"/>
  <c r="U127" i="9"/>
  <c r="U128" i="9"/>
  <c r="U129" i="9"/>
  <c r="U131" i="9"/>
  <c r="U130" i="9"/>
  <c r="U132" i="9"/>
  <c r="U133" i="9"/>
  <c r="U134" i="9"/>
  <c r="U136" i="9"/>
  <c r="U135" i="9"/>
  <c r="U137" i="9"/>
  <c r="U138" i="9"/>
  <c r="U139" i="9"/>
  <c r="U140" i="9"/>
  <c r="U141" i="9"/>
  <c r="U142" i="9"/>
  <c r="U143" i="9"/>
  <c r="U144" i="9"/>
  <c r="U146" i="9"/>
  <c r="U145" i="9"/>
  <c r="U148" i="9"/>
  <c r="U147" i="9"/>
  <c r="U149" i="9"/>
  <c r="U150" i="9"/>
  <c r="U151" i="9"/>
  <c r="U152" i="9"/>
  <c r="U153" i="9"/>
  <c r="U154" i="9"/>
  <c r="U155" i="9"/>
  <c r="U156" i="9"/>
  <c r="U157" i="9"/>
  <c r="U158" i="9"/>
  <c r="U159" i="9"/>
  <c r="U161" i="9"/>
  <c r="U160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5" i="9"/>
  <c r="U184" i="9"/>
  <c r="U186" i="9"/>
  <c r="U187" i="9"/>
  <c r="U188" i="9"/>
  <c r="U189" i="9"/>
  <c r="U190" i="9"/>
  <c r="U192" i="9"/>
  <c r="U191" i="9"/>
  <c r="U193" i="9"/>
  <c r="U194" i="9"/>
  <c r="U195" i="9"/>
  <c r="U196" i="9"/>
  <c r="U197" i="9"/>
  <c r="U198" i="9"/>
  <c r="U199" i="9"/>
  <c r="U200" i="9"/>
  <c r="U202" i="9"/>
  <c r="U201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4" i="9"/>
  <c r="U233" i="9"/>
  <c r="U235" i="9"/>
  <c r="U236" i="9"/>
  <c r="U237" i="9"/>
  <c r="U239" i="9"/>
  <c r="U238" i="9"/>
  <c r="U241" i="9"/>
  <c r="U240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7" i="9"/>
  <c r="U256" i="9"/>
  <c r="U258" i="9"/>
  <c r="U259" i="9"/>
  <c r="U260" i="9"/>
  <c r="U261" i="9"/>
  <c r="U262" i="9"/>
  <c r="U263" i="9"/>
  <c r="U264" i="9"/>
  <c r="U265" i="9"/>
  <c r="U266" i="9"/>
  <c r="U267" i="9"/>
  <c r="U268" i="9"/>
  <c r="AG271" i="9"/>
  <c r="AE15" i="9"/>
  <c r="AG15" i="9"/>
  <c r="AE17" i="9"/>
  <c r="AG17" i="9"/>
  <c r="AE16" i="9"/>
  <c r="AG16" i="9"/>
  <c r="AE18" i="9"/>
  <c r="AG18" i="9"/>
  <c r="AG19" i="9"/>
  <c r="AE19" i="9"/>
  <c r="AE20" i="9"/>
  <c r="AG20" i="9"/>
  <c r="AG21" i="9"/>
  <c r="AE21" i="9"/>
  <c r="AE23" i="9"/>
  <c r="AG22" i="9"/>
  <c r="AE22" i="9"/>
  <c r="AG23" i="9"/>
  <c r="AG24" i="9"/>
  <c r="AE24" i="9"/>
  <c r="AE25" i="9"/>
  <c r="AG25" i="9"/>
  <c r="AG27" i="9"/>
  <c r="AE26" i="9"/>
  <c r="AE27" i="9"/>
  <c r="AG26" i="9"/>
  <c r="AE28" i="9"/>
  <c r="AG28" i="9"/>
  <c r="AG29" i="9"/>
  <c r="AE29" i="9"/>
  <c r="AE31" i="9"/>
  <c r="AE30" i="9"/>
  <c r="AG30" i="9"/>
  <c r="AG31" i="9"/>
  <c r="AE32" i="9"/>
  <c r="AG32" i="9"/>
  <c r="AE33" i="9"/>
  <c r="AG33" i="9"/>
  <c r="AE34" i="9"/>
  <c r="AG34" i="9"/>
  <c r="AE35" i="9"/>
  <c r="AG35" i="9"/>
  <c r="AE36" i="9"/>
  <c r="AE37" i="9"/>
  <c r="AG36" i="9"/>
  <c r="AG37" i="9"/>
  <c r="AG38" i="9"/>
  <c r="AE38" i="9"/>
  <c r="AG39" i="9"/>
  <c r="AE39" i="9"/>
  <c r="AG41" i="9"/>
  <c r="AG40" i="9"/>
  <c r="AE40" i="9"/>
  <c r="AE41" i="9"/>
  <c r="AG42" i="9"/>
  <c r="AE43" i="9"/>
  <c r="AE42" i="9"/>
  <c r="AG43" i="9"/>
  <c r="AG44" i="9"/>
  <c r="AE44" i="9"/>
  <c r="AE45" i="9"/>
  <c r="AG45" i="9"/>
  <c r="AE46" i="9"/>
  <c r="AG46" i="9"/>
  <c r="AG48" i="9"/>
  <c r="AE47" i="9"/>
  <c r="AE48" i="9"/>
  <c r="AG47" i="9"/>
  <c r="AG49" i="9"/>
  <c r="AE49" i="9"/>
  <c r="AG50" i="9"/>
  <c r="AE50" i="9"/>
  <c r="AG51" i="9"/>
  <c r="AE51" i="9"/>
  <c r="AG52" i="9"/>
  <c r="AE52" i="9"/>
  <c r="AG53" i="9"/>
  <c r="AE53" i="9"/>
  <c r="AE54" i="9"/>
  <c r="AG54" i="9"/>
  <c r="AG55" i="9"/>
  <c r="AE55" i="9"/>
  <c r="AE56" i="9"/>
  <c r="AE57" i="9"/>
  <c r="AG56" i="9"/>
  <c r="AG57" i="9"/>
  <c r="AE58" i="9"/>
  <c r="AG58" i="9"/>
  <c r="AE59" i="9"/>
  <c r="AE60" i="9"/>
  <c r="AG59" i="9"/>
  <c r="AG60" i="9"/>
  <c r="AE61" i="9"/>
  <c r="AG61" i="9"/>
  <c r="AE62" i="9"/>
  <c r="AG62" i="9"/>
  <c r="AG63" i="9"/>
  <c r="AE63" i="9"/>
  <c r="AE64" i="9"/>
  <c r="AG65" i="9"/>
  <c r="AE65" i="9"/>
  <c r="AG64" i="9"/>
  <c r="AG66" i="9"/>
  <c r="AE66" i="9"/>
  <c r="AE67" i="9"/>
  <c r="AG67" i="9"/>
  <c r="AG68" i="9"/>
  <c r="AE68" i="9"/>
  <c r="AE70" i="9"/>
  <c r="AG70" i="9"/>
  <c r="AE69" i="9"/>
  <c r="AG69" i="9"/>
  <c r="AG71" i="9"/>
  <c r="AE71" i="9"/>
  <c r="AG73" i="9"/>
  <c r="AG72" i="9"/>
  <c r="AE72" i="9"/>
  <c r="AE73" i="9"/>
  <c r="AE74" i="9"/>
  <c r="AG74" i="9"/>
  <c r="AG76" i="9"/>
  <c r="AE75" i="9"/>
  <c r="AE76" i="9"/>
  <c r="AG75" i="9"/>
  <c r="AG77" i="9"/>
  <c r="AE77" i="9"/>
  <c r="AE78" i="9"/>
  <c r="AG78" i="9"/>
  <c r="AG79" i="9"/>
  <c r="AE79" i="9"/>
  <c r="AE80" i="9"/>
  <c r="AG80" i="9"/>
  <c r="AG82" i="9"/>
  <c r="AG81" i="9"/>
  <c r="AE81" i="9"/>
  <c r="AE82" i="9"/>
  <c r="AE83" i="9"/>
  <c r="AG83" i="9"/>
  <c r="AG84" i="9"/>
  <c r="AE84" i="9"/>
  <c r="AG85" i="9"/>
  <c r="AE85" i="9"/>
  <c r="AE86" i="9"/>
  <c r="AG86" i="9"/>
  <c r="AG87" i="9"/>
  <c r="AE87" i="9"/>
  <c r="AG88" i="9"/>
  <c r="AE88" i="9"/>
  <c r="AE89" i="9"/>
  <c r="AG89" i="9"/>
  <c r="AE90" i="9"/>
  <c r="AG90" i="9"/>
  <c r="AG91" i="9"/>
  <c r="AE91" i="9"/>
  <c r="AG92" i="9"/>
  <c r="AE92" i="9"/>
  <c r="AE93" i="9"/>
  <c r="AG93" i="9"/>
  <c r="AE94" i="9"/>
  <c r="AG94" i="9"/>
  <c r="AG95" i="9"/>
  <c r="AE95" i="9"/>
  <c r="AE96" i="9"/>
  <c r="AG96" i="9"/>
  <c r="AE97" i="9"/>
  <c r="AG97" i="9"/>
  <c r="AE98" i="9"/>
  <c r="AG98" i="9"/>
  <c r="AG99" i="9"/>
  <c r="AE99" i="9"/>
  <c r="AE101" i="9"/>
  <c r="AE100" i="9"/>
  <c r="AG100" i="9"/>
  <c r="AG101" i="9"/>
  <c r="AE102" i="9"/>
  <c r="AG102" i="9"/>
  <c r="AG103" i="9"/>
  <c r="AE103" i="9"/>
  <c r="AG104" i="9"/>
  <c r="AE104" i="9"/>
  <c r="AE105" i="9"/>
  <c r="AE106" i="9"/>
  <c r="AG105" i="9"/>
  <c r="AG106" i="9"/>
  <c r="AG107" i="9"/>
  <c r="AE108" i="9"/>
  <c r="AG108" i="9"/>
  <c r="AE107" i="9"/>
  <c r="AE109" i="9"/>
  <c r="AG109" i="9"/>
  <c r="AG110" i="9"/>
  <c r="AE110" i="9"/>
  <c r="AG111" i="9"/>
  <c r="AE111" i="9"/>
  <c r="AE113" i="9"/>
  <c r="AG113" i="9"/>
  <c r="AE112" i="9"/>
  <c r="AG112" i="9"/>
  <c r="AE114" i="9"/>
  <c r="AG114" i="9"/>
  <c r="AG115" i="9"/>
  <c r="AE115" i="9"/>
  <c r="AG116" i="9"/>
  <c r="AE116" i="9"/>
  <c r="AE117" i="9"/>
  <c r="AG117" i="9"/>
  <c r="AE118" i="9"/>
  <c r="AG118" i="9"/>
  <c r="AG120" i="9"/>
  <c r="AE119" i="9"/>
  <c r="AE120" i="9"/>
  <c r="AG119" i="9"/>
  <c r="AE121" i="9"/>
  <c r="AG121" i="9"/>
  <c r="AE123" i="9"/>
  <c r="AG123" i="9"/>
  <c r="AE122" i="9"/>
  <c r="AG122" i="9"/>
  <c r="AG124" i="9"/>
  <c r="AE124" i="9"/>
  <c r="AE125" i="9"/>
  <c r="AG125" i="9"/>
  <c r="AE127" i="9"/>
  <c r="AG126" i="9"/>
  <c r="AG127" i="9"/>
  <c r="AE126" i="9"/>
  <c r="AG128" i="9"/>
  <c r="AE128" i="9"/>
  <c r="AG129" i="9"/>
  <c r="AE129" i="9"/>
  <c r="AE130" i="9"/>
  <c r="AG130" i="9"/>
  <c r="AE131" i="9"/>
  <c r="AG131" i="9"/>
  <c r="AE133" i="9"/>
  <c r="AG133" i="9"/>
  <c r="AG132" i="9"/>
  <c r="AE132" i="9"/>
  <c r="AG134" i="9"/>
  <c r="AE134" i="9"/>
  <c r="AG135" i="9"/>
  <c r="AE135" i="9"/>
  <c r="AE136" i="9"/>
  <c r="AG136" i="9"/>
  <c r="AG137" i="9"/>
  <c r="AE137" i="9"/>
  <c r="AG138" i="9"/>
  <c r="AE139" i="9"/>
  <c r="AE138" i="9"/>
  <c r="AG139" i="9"/>
  <c r="AE140" i="9"/>
  <c r="AE141" i="9"/>
  <c r="AG141" i="9"/>
  <c r="AG140" i="9"/>
  <c r="AE142" i="9"/>
  <c r="AG142" i="9"/>
  <c r="AG143" i="9"/>
  <c r="AG144" i="9"/>
  <c r="AE143" i="9"/>
  <c r="AE144" i="9"/>
  <c r="AE145" i="9"/>
  <c r="AG145" i="9"/>
  <c r="AE146" i="9"/>
  <c r="AG146" i="9"/>
  <c r="AE147" i="9"/>
  <c r="AG147" i="9"/>
  <c r="AE148" i="9"/>
  <c r="AG149" i="9"/>
  <c r="AE149" i="9"/>
  <c r="AG148" i="9"/>
  <c r="AE150" i="9"/>
  <c r="AG150" i="9"/>
  <c r="AG151" i="9"/>
  <c r="AE151" i="9"/>
  <c r="AG152" i="9"/>
  <c r="AE152" i="9"/>
  <c r="AG153" i="9"/>
  <c r="AE153" i="9"/>
  <c r="AE154" i="9"/>
  <c r="AG154" i="9"/>
  <c r="AG155" i="9"/>
  <c r="AE156" i="9"/>
  <c r="AE155" i="9"/>
  <c r="AG156" i="9"/>
  <c r="AG157" i="9"/>
  <c r="AE157" i="9"/>
  <c r="AG158" i="9"/>
  <c r="AE158" i="9"/>
  <c r="AE159" i="9"/>
  <c r="AG159" i="9"/>
  <c r="AE161" i="9"/>
  <c r="AG161" i="9"/>
  <c r="AG160" i="9"/>
  <c r="AE160" i="9"/>
  <c r="AG162" i="9"/>
  <c r="AE163" i="9"/>
  <c r="AE162" i="9"/>
  <c r="AG163" i="9"/>
  <c r="AG165" i="9"/>
  <c r="AG164" i="9"/>
  <c r="AE164" i="9"/>
  <c r="AE165" i="9"/>
  <c r="AE166" i="9"/>
  <c r="AG166" i="9"/>
  <c r="AG167" i="9"/>
  <c r="AE167" i="9"/>
  <c r="AG168" i="9"/>
  <c r="AE168" i="9"/>
  <c r="AG169" i="9"/>
  <c r="AE169" i="9"/>
  <c r="AE170" i="9"/>
  <c r="AG170" i="9"/>
  <c r="AE171" i="9"/>
  <c r="AG171" i="9"/>
  <c r="AG172" i="9"/>
  <c r="AE172" i="9"/>
  <c r="AE173" i="9"/>
  <c r="AG173" i="9"/>
  <c r="AE174" i="9"/>
  <c r="AE175" i="9"/>
  <c r="AG174" i="9"/>
  <c r="AG175" i="9"/>
  <c r="AE176" i="9"/>
  <c r="AG176" i="9"/>
  <c r="AE178" i="9"/>
  <c r="AG178" i="9"/>
  <c r="AE177" i="9"/>
  <c r="AG177" i="9"/>
  <c r="AE179" i="9"/>
  <c r="AG179" i="9"/>
  <c r="AG180" i="9"/>
  <c r="AE180" i="9"/>
  <c r="AG181" i="9"/>
  <c r="AE181" i="9"/>
  <c r="AE182" i="9"/>
  <c r="AG182" i="9"/>
  <c r="AE183" i="9"/>
  <c r="AG183" i="9"/>
  <c r="AG184" i="9"/>
  <c r="AE184" i="9"/>
  <c r="AE185" i="9"/>
  <c r="AG185" i="9"/>
  <c r="AE186" i="9"/>
  <c r="AG186" i="9"/>
  <c r="AG188" i="9"/>
  <c r="AE188" i="9"/>
  <c r="AE187" i="9"/>
  <c r="AG187" i="9"/>
  <c r="AG190" i="9"/>
  <c r="AE190" i="9"/>
  <c r="AE189" i="9"/>
  <c r="AG189" i="9"/>
  <c r="AG191" i="9"/>
  <c r="AE191" i="9"/>
  <c r="AG192" i="9"/>
  <c r="AE192" i="9"/>
  <c r="AG193" i="9"/>
  <c r="AE194" i="9"/>
  <c r="AG194" i="9"/>
  <c r="AE193" i="9"/>
  <c r="AG195" i="9"/>
  <c r="AE195" i="9"/>
  <c r="AE196" i="9"/>
  <c r="AG196" i="9"/>
  <c r="AE197" i="9"/>
  <c r="AG197" i="9"/>
  <c r="AE198" i="9"/>
  <c r="AG198" i="9"/>
  <c r="AE199" i="9"/>
  <c r="AG199" i="9"/>
  <c r="AG200" i="9"/>
  <c r="AE200" i="9"/>
  <c r="AE201" i="9"/>
  <c r="AG201" i="9"/>
  <c r="AE202" i="9"/>
  <c r="AG202" i="9"/>
  <c r="AG203" i="9"/>
  <c r="AE203" i="9"/>
  <c r="AE204" i="9"/>
  <c r="AG204" i="9"/>
  <c r="AG205" i="9"/>
  <c r="AE206" i="9"/>
  <c r="AE205" i="9"/>
  <c r="AG206" i="9"/>
  <c r="AG207" i="9"/>
  <c r="AE207" i="9"/>
  <c r="AE208" i="9"/>
  <c r="AG208" i="9"/>
  <c r="AE209" i="9"/>
  <c r="AG209" i="9"/>
  <c r="AE210" i="9"/>
  <c r="AG210" i="9"/>
  <c r="AE211" i="9"/>
  <c r="AG211" i="9"/>
  <c r="AG212" i="9"/>
  <c r="AE212" i="9"/>
  <c r="AG214" i="9"/>
  <c r="AE213" i="9"/>
  <c r="AG213" i="9"/>
  <c r="AE214" i="9"/>
  <c r="AE215" i="9"/>
  <c r="AG215" i="9"/>
  <c r="AG216" i="9"/>
  <c r="AE216" i="9"/>
  <c r="AG217" i="9"/>
  <c r="AE217" i="9"/>
  <c r="AG218" i="9"/>
  <c r="AE218" i="9"/>
  <c r="AE220" i="9"/>
  <c r="AE219" i="9"/>
  <c r="AG219" i="9"/>
  <c r="AG220" i="9"/>
  <c r="AG221" i="9"/>
  <c r="AE221" i="9"/>
  <c r="AE222" i="9"/>
  <c r="AG222" i="9"/>
  <c r="AE223" i="9"/>
  <c r="AG223" i="9"/>
  <c r="AE224" i="9"/>
  <c r="AG224" i="9"/>
  <c r="AE225" i="9"/>
  <c r="AE226" i="9"/>
  <c r="AG225" i="9"/>
  <c r="AG226" i="9"/>
  <c r="AE227" i="9"/>
  <c r="AG227" i="9"/>
  <c r="AE228" i="9"/>
  <c r="AG228" i="9"/>
  <c r="AE229" i="9"/>
  <c r="AG229" i="9"/>
  <c r="AG231" i="9"/>
  <c r="AE231" i="9"/>
  <c r="AG230" i="9"/>
  <c r="AE230" i="9"/>
  <c r="AE232" i="9"/>
  <c r="AG232" i="9"/>
  <c r="AE233" i="9"/>
  <c r="AG234" i="9"/>
  <c r="AG233" i="9"/>
  <c r="AE234" i="9"/>
  <c r="AG235" i="9"/>
  <c r="AE235" i="9"/>
  <c r="AE236" i="9"/>
  <c r="AG236" i="9"/>
  <c r="AG237" i="9"/>
  <c r="AE237" i="9"/>
  <c r="AG238" i="9"/>
  <c r="AE238" i="9"/>
  <c r="AG239" i="9"/>
  <c r="AE239" i="9"/>
  <c r="AE240" i="9"/>
  <c r="AG241" i="9"/>
  <c r="AE241" i="9"/>
  <c r="AG240" i="9"/>
  <c r="AE242" i="9"/>
  <c r="AG242" i="9"/>
  <c r="AG244" i="9"/>
  <c r="AE243" i="9"/>
  <c r="AE244" i="9"/>
  <c r="AG243" i="9"/>
  <c r="AE246" i="9"/>
  <c r="AE245" i="9"/>
  <c r="AG246" i="9"/>
  <c r="AG245" i="9"/>
  <c r="AE247" i="9"/>
  <c r="AG247" i="9"/>
  <c r="AG248" i="9"/>
  <c r="AE248" i="9"/>
  <c r="AE249" i="9"/>
  <c r="AG249" i="9"/>
  <c r="AG250" i="9"/>
  <c r="AE250" i="9"/>
  <c r="AE251" i="9"/>
  <c r="AG251" i="9"/>
  <c r="AE252" i="9"/>
  <c r="AG252" i="9"/>
  <c r="AE253" i="9"/>
  <c r="AG253" i="9"/>
  <c r="AG254" i="9"/>
  <c r="AE254" i="9"/>
  <c r="AE255" i="9"/>
  <c r="AG255" i="9"/>
  <c r="AE256" i="9"/>
  <c r="AG256" i="9"/>
  <c r="AE257" i="9"/>
  <c r="AG257" i="9"/>
  <c r="AE258" i="9"/>
  <c r="AG258" i="9"/>
  <c r="AG259" i="9"/>
  <c r="AE259" i="9"/>
  <c r="AG260" i="9"/>
  <c r="AE260" i="9"/>
  <c r="AG261" i="9"/>
  <c r="AE261" i="9"/>
  <c r="AG262" i="9"/>
  <c r="AE262" i="9"/>
  <c r="AE263" i="9"/>
  <c r="AE264" i="9"/>
  <c r="AG263" i="9"/>
  <c r="AG264" i="9"/>
  <c r="AG265" i="9"/>
  <c r="AE265" i="9"/>
  <c r="AE266" i="9"/>
  <c r="AE267" i="9"/>
  <c r="AG266" i="9"/>
  <c r="AG267" i="9"/>
  <c r="AG268" i="9"/>
  <c r="AE268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30" i="9"/>
  <c r="AQ29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8" i="9"/>
  <c r="AQ47" i="9"/>
  <c r="AQ49" i="9"/>
  <c r="AQ50" i="9"/>
  <c r="AQ51" i="9"/>
  <c r="AQ52" i="9"/>
  <c r="AQ53" i="9"/>
  <c r="AQ54" i="9"/>
  <c r="AQ55" i="9"/>
  <c r="AQ56" i="9"/>
  <c r="AQ57" i="9"/>
  <c r="AQ58" i="9"/>
  <c r="AQ59" i="9"/>
  <c r="AQ61" i="9"/>
  <c r="AQ60" i="9"/>
  <c r="AQ62" i="9"/>
  <c r="AQ63" i="9"/>
  <c r="AQ64" i="9"/>
  <c r="AQ65" i="9"/>
  <c r="AQ66" i="9"/>
  <c r="AQ67" i="9"/>
  <c r="AQ69" i="9"/>
  <c r="AQ68" i="9"/>
  <c r="AQ70" i="9"/>
  <c r="AQ71" i="9"/>
  <c r="AQ73" i="9"/>
  <c r="AQ72" i="9"/>
  <c r="AQ74" i="9"/>
  <c r="AQ75" i="9"/>
  <c r="AQ77" i="9"/>
  <c r="AQ76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4" i="9"/>
  <c r="AQ93" i="9"/>
  <c r="AQ96" i="9"/>
  <c r="AQ95" i="9"/>
  <c r="AQ97" i="9"/>
  <c r="AQ98" i="9"/>
  <c r="AQ99" i="9"/>
  <c r="AQ101" i="9"/>
  <c r="AQ100" i="9"/>
  <c r="AQ102" i="9"/>
  <c r="AQ103" i="9"/>
  <c r="AQ104" i="9"/>
  <c r="AQ106" i="9"/>
  <c r="AQ105" i="9"/>
  <c r="AQ107" i="9"/>
  <c r="AQ108" i="9"/>
  <c r="AQ109" i="9"/>
  <c r="AQ110" i="9"/>
  <c r="AQ112" i="9"/>
  <c r="AQ111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8" i="9"/>
  <c r="AQ127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2" i="9"/>
  <c r="AQ141" i="9"/>
  <c r="AQ143" i="9"/>
  <c r="AQ144" i="9"/>
  <c r="AQ145" i="9"/>
  <c r="AQ146" i="9"/>
  <c r="AQ147" i="9"/>
  <c r="AQ148" i="9"/>
  <c r="AQ149" i="9"/>
  <c r="AQ150" i="9"/>
  <c r="AQ151" i="9"/>
  <c r="AQ152" i="9"/>
  <c r="AQ154" i="9"/>
  <c r="AQ153" i="9"/>
  <c r="AQ156" i="9"/>
  <c r="AQ155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80" i="9"/>
  <c r="AQ179" i="9"/>
  <c r="AQ181" i="9"/>
  <c r="AQ182" i="9"/>
  <c r="AQ183" i="9"/>
  <c r="AQ184" i="9"/>
  <c r="AQ185" i="9"/>
  <c r="AQ186" i="9"/>
  <c r="AQ187" i="9"/>
  <c r="AQ188" i="9"/>
  <c r="AQ189" i="9"/>
  <c r="AQ190" i="9"/>
  <c r="AQ191" i="9"/>
  <c r="AQ193" i="9"/>
  <c r="AQ192" i="9"/>
  <c r="AQ194" i="9"/>
  <c r="AQ196" i="9"/>
  <c r="AQ195" i="9"/>
  <c r="AQ197" i="9"/>
  <c r="AQ199" i="9"/>
  <c r="AQ198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9" i="9"/>
  <c r="AQ228" i="9"/>
  <c r="AQ230" i="9"/>
  <c r="AQ231" i="9"/>
  <c r="AQ233" i="9"/>
  <c r="AQ232" i="9"/>
  <c r="AQ234" i="9"/>
  <c r="AQ235" i="9"/>
  <c r="AQ236" i="9"/>
  <c r="AQ237" i="9"/>
  <c r="AQ238" i="9"/>
  <c r="AQ239" i="9"/>
  <c r="AQ240" i="9"/>
  <c r="AQ241" i="9"/>
  <c r="AQ242" i="9"/>
  <c r="AQ243" i="9"/>
  <c r="AQ245" i="9"/>
  <c r="AQ244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BY270" i="9"/>
  <c r="J269" i="9"/>
  <c r="BY269" i="9"/>
  <c r="CU270" i="9"/>
  <c r="DF271" i="9"/>
  <c r="DD15" i="9"/>
  <c r="DF15" i="9"/>
  <c r="DD17" i="9"/>
  <c r="DF17" i="9"/>
  <c r="DF16" i="9"/>
  <c r="DD16" i="9"/>
  <c r="DD18" i="9"/>
  <c r="DF18" i="9"/>
  <c r="DD19" i="9"/>
  <c r="DF19" i="9"/>
  <c r="DD20" i="9"/>
  <c r="DF20" i="9"/>
  <c r="DD21" i="9"/>
  <c r="DF21" i="9"/>
  <c r="DD22" i="9"/>
  <c r="DF22" i="9"/>
  <c r="DD23" i="9"/>
  <c r="DF23" i="9"/>
  <c r="DF24" i="9"/>
  <c r="DD24" i="9"/>
  <c r="DD25" i="9"/>
  <c r="DF25" i="9"/>
  <c r="DF26" i="9"/>
  <c r="DD26" i="9"/>
  <c r="DF27" i="9"/>
  <c r="DD27" i="9"/>
  <c r="DF28" i="9"/>
  <c r="DD28" i="9"/>
  <c r="DD30" i="9"/>
  <c r="DF29" i="9"/>
  <c r="DD29" i="9"/>
  <c r="DF30" i="9"/>
  <c r="DF31" i="9"/>
  <c r="DD31" i="9"/>
  <c r="DD32" i="9"/>
  <c r="DF32" i="9"/>
  <c r="DD33" i="9"/>
  <c r="DF34" i="9"/>
  <c r="DD34" i="9"/>
  <c r="DF33" i="9"/>
  <c r="DF35" i="9"/>
  <c r="DD35" i="9"/>
  <c r="DD36" i="9"/>
  <c r="DF36" i="9"/>
  <c r="DD37" i="9"/>
  <c r="DF37" i="9"/>
  <c r="DD38" i="9"/>
  <c r="DF38" i="9"/>
  <c r="DD39" i="9"/>
  <c r="DF39" i="9"/>
  <c r="DD41" i="9"/>
  <c r="DF40" i="9"/>
  <c r="DF41" i="9"/>
  <c r="DD40" i="9"/>
  <c r="DD43" i="9"/>
  <c r="DF42" i="9"/>
  <c r="DD42" i="9"/>
  <c r="DF43" i="9"/>
  <c r="DF44" i="9"/>
  <c r="DD44" i="9"/>
  <c r="DF46" i="9"/>
  <c r="DD45" i="9"/>
  <c r="DD46" i="9"/>
  <c r="DF45" i="9"/>
  <c r="DD47" i="9"/>
  <c r="DF47" i="9"/>
  <c r="DD49" i="9"/>
  <c r="DF49" i="9"/>
  <c r="DD48" i="9"/>
  <c r="DF48" i="9"/>
  <c r="DD50" i="9"/>
  <c r="DF50" i="9"/>
  <c r="DD51" i="9"/>
  <c r="DF51" i="9"/>
  <c r="DD52" i="9"/>
  <c r="DF52" i="9"/>
  <c r="DF53" i="9"/>
  <c r="DD53" i="9"/>
  <c r="DD54" i="9"/>
  <c r="DF54" i="9"/>
  <c r="DD55" i="9"/>
  <c r="DF56" i="9"/>
  <c r="DF55" i="9"/>
  <c r="DD56" i="9"/>
  <c r="DD57" i="9"/>
  <c r="DF57" i="9"/>
  <c r="DF58" i="9"/>
  <c r="DD58" i="9"/>
  <c r="DF59" i="9"/>
  <c r="DD59" i="9"/>
  <c r="DD60" i="9"/>
  <c r="DF60" i="9"/>
  <c r="DF62" i="9"/>
  <c r="DD61" i="9"/>
  <c r="DD62" i="9"/>
  <c r="DF61" i="9"/>
  <c r="DD63" i="9"/>
  <c r="DF63" i="9"/>
  <c r="DD65" i="9"/>
  <c r="DF65" i="9"/>
  <c r="DD64" i="9"/>
  <c r="DF64" i="9"/>
  <c r="DD66" i="9"/>
  <c r="DF66" i="9"/>
  <c r="DD67" i="9"/>
  <c r="DF67" i="9"/>
  <c r="DD68" i="9"/>
  <c r="DF68" i="9"/>
  <c r="DD69" i="9"/>
  <c r="DF69" i="9"/>
  <c r="DD70" i="9"/>
  <c r="DF70" i="9"/>
  <c r="DD71" i="9"/>
  <c r="DF71" i="9"/>
  <c r="DD73" i="9"/>
  <c r="DF73" i="9"/>
  <c r="DD72" i="9"/>
  <c r="DF72" i="9"/>
  <c r="DF74" i="9"/>
  <c r="DD74" i="9"/>
  <c r="DF75" i="9"/>
  <c r="DD75" i="9"/>
  <c r="DD77" i="9"/>
  <c r="DF77" i="9"/>
  <c r="DD76" i="9"/>
  <c r="DF76" i="9"/>
  <c r="DF79" i="9"/>
  <c r="DD79" i="9"/>
  <c r="DF78" i="9"/>
  <c r="DD78" i="9"/>
  <c r="DD80" i="9"/>
  <c r="DF80" i="9"/>
  <c r="DD81" i="9"/>
  <c r="DF81" i="9"/>
  <c r="DF82" i="9"/>
  <c r="DD82" i="9"/>
  <c r="DF83" i="9"/>
  <c r="DD83" i="9"/>
  <c r="DD84" i="9"/>
  <c r="DF84" i="9"/>
  <c r="DD85" i="9"/>
  <c r="DF85" i="9"/>
  <c r="DF87" i="9"/>
  <c r="DF86" i="9"/>
  <c r="DD87" i="9"/>
  <c r="DD86" i="9"/>
  <c r="DF89" i="9"/>
  <c r="DD88" i="9"/>
  <c r="DD89" i="9"/>
  <c r="DF88" i="9"/>
  <c r="DF90" i="9"/>
  <c r="DD90" i="9"/>
  <c r="DD91" i="9"/>
  <c r="DF91" i="9"/>
  <c r="DD92" i="9"/>
  <c r="DF92" i="9"/>
  <c r="DD94" i="9"/>
  <c r="DF94" i="9"/>
  <c r="DD93" i="9"/>
  <c r="DF93" i="9"/>
  <c r="DF95" i="9"/>
  <c r="DD96" i="9"/>
  <c r="DD95" i="9"/>
  <c r="DF96" i="9"/>
  <c r="DD97" i="9"/>
  <c r="DF97" i="9"/>
  <c r="DD98" i="9"/>
  <c r="DF98" i="9"/>
  <c r="DF99" i="9"/>
  <c r="DD99" i="9"/>
  <c r="DF101" i="9"/>
  <c r="DF100" i="9"/>
  <c r="DD100" i="9"/>
  <c r="DD101" i="9"/>
  <c r="DD102" i="9"/>
  <c r="DF102" i="9"/>
  <c r="DF103" i="9"/>
  <c r="DD103" i="9"/>
  <c r="DD104" i="9"/>
  <c r="DF104" i="9"/>
  <c r="DF105" i="9"/>
  <c r="DD105" i="9"/>
  <c r="DD106" i="9"/>
  <c r="DF106" i="9"/>
  <c r="DF107" i="9"/>
  <c r="DD107" i="9"/>
  <c r="DD108" i="9"/>
  <c r="DF108" i="9"/>
  <c r="DD109" i="9"/>
  <c r="DF109" i="9"/>
  <c r="DF110" i="9"/>
  <c r="DD110" i="9"/>
  <c r="DF111" i="9"/>
  <c r="DD111" i="9"/>
  <c r="DD112" i="9"/>
  <c r="DF112" i="9"/>
  <c r="DF114" i="9"/>
  <c r="DF113" i="9"/>
  <c r="DD114" i="9"/>
  <c r="DD113" i="9"/>
  <c r="DF115" i="9"/>
  <c r="DD115" i="9"/>
  <c r="DD116" i="9"/>
  <c r="DF116" i="9"/>
  <c r="DD117" i="9"/>
  <c r="DF117" i="9"/>
  <c r="DD118" i="9"/>
  <c r="DF118" i="9"/>
  <c r="DD119" i="9"/>
  <c r="DF119" i="9"/>
  <c r="DF121" i="9"/>
  <c r="DF120" i="9"/>
  <c r="DD121" i="9"/>
  <c r="DD120" i="9"/>
  <c r="DF122" i="9"/>
  <c r="DD122" i="9"/>
  <c r="DF123" i="9"/>
  <c r="DD124" i="9"/>
  <c r="DF124" i="9"/>
  <c r="DD123" i="9"/>
  <c r="DF125" i="9"/>
  <c r="DD125" i="9"/>
  <c r="DF126" i="9"/>
  <c r="DD126" i="9"/>
  <c r="DD127" i="9"/>
  <c r="DF127" i="9"/>
  <c r="DD128" i="9"/>
  <c r="DF128" i="9"/>
  <c r="DF129" i="9"/>
  <c r="DD129" i="9"/>
  <c r="DF130" i="9"/>
  <c r="DD130" i="9"/>
  <c r="DD132" i="9"/>
  <c r="DD131" i="9"/>
  <c r="DF131" i="9"/>
  <c r="DF132" i="9"/>
  <c r="DF133" i="9"/>
  <c r="DD133" i="9"/>
  <c r="DD134" i="9"/>
  <c r="DF134" i="9"/>
  <c r="DD135" i="9"/>
  <c r="DD136" i="9"/>
  <c r="DF135" i="9"/>
  <c r="DF136" i="9"/>
  <c r="DF137" i="9"/>
  <c r="DD137" i="9"/>
  <c r="DD138" i="9"/>
  <c r="DF138" i="9"/>
  <c r="DF139" i="9"/>
  <c r="DD139" i="9"/>
  <c r="DD140" i="9"/>
  <c r="DF140" i="9"/>
  <c r="DD141" i="9"/>
  <c r="DF141" i="9"/>
  <c r="DD143" i="9"/>
  <c r="DF142" i="9"/>
  <c r="DF143" i="9"/>
  <c r="DD142" i="9"/>
  <c r="DD145" i="9"/>
  <c r="DF145" i="9"/>
  <c r="DD144" i="9"/>
  <c r="DF144" i="9"/>
  <c r="DD146" i="9"/>
  <c r="DF146" i="9"/>
  <c r="DD147" i="9"/>
  <c r="DF147" i="9"/>
  <c r="DF149" i="9"/>
  <c r="DD148" i="9"/>
  <c r="DD149" i="9"/>
  <c r="DF148" i="9"/>
  <c r="DF150" i="9"/>
  <c r="DD150" i="9"/>
  <c r="DD151" i="9"/>
  <c r="DF151" i="9"/>
  <c r="DD152" i="9"/>
  <c r="DF152" i="9"/>
  <c r="DD153" i="9"/>
  <c r="DF153" i="9"/>
  <c r="DF154" i="9"/>
  <c r="DD154" i="9"/>
  <c r="DD155" i="9"/>
  <c r="DF155" i="9"/>
  <c r="DD156" i="9"/>
  <c r="DF156" i="9"/>
  <c r="DD157" i="9"/>
  <c r="DF157" i="9"/>
  <c r="DD158" i="9"/>
  <c r="DF158" i="9"/>
  <c r="DD159" i="9"/>
  <c r="DF160" i="9"/>
  <c r="DF159" i="9"/>
  <c r="DD160" i="9"/>
  <c r="DF161" i="9"/>
  <c r="DD161" i="9"/>
  <c r="DD162" i="9"/>
  <c r="DF162" i="9"/>
  <c r="DD163" i="9"/>
  <c r="DF163" i="9"/>
  <c r="DF164" i="9"/>
  <c r="DD164" i="9"/>
  <c r="DF166" i="9"/>
  <c r="DD166" i="9"/>
  <c r="DF165" i="9"/>
  <c r="DD165" i="9"/>
  <c r="DF167" i="9"/>
  <c r="DD167" i="9"/>
  <c r="DF168" i="9"/>
  <c r="DD168" i="9"/>
  <c r="DD169" i="9"/>
  <c r="DF170" i="9"/>
  <c r="DF169" i="9"/>
  <c r="DD170" i="9"/>
  <c r="DF171" i="9"/>
  <c r="DD171" i="9"/>
  <c r="DD173" i="9"/>
  <c r="DF172" i="9"/>
  <c r="DF173" i="9"/>
  <c r="DD172" i="9"/>
  <c r="DF174" i="9"/>
  <c r="DD174" i="9"/>
  <c r="DF175" i="9"/>
  <c r="DD175" i="9"/>
  <c r="DF176" i="9"/>
  <c r="DD176" i="9"/>
  <c r="DD177" i="9"/>
  <c r="DF177" i="9"/>
  <c r="DF178" i="9"/>
  <c r="DD178" i="9"/>
  <c r="DD179" i="9"/>
  <c r="DF179" i="9"/>
  <c r="DD180" i="9"/>
  <c r="DF180" i="9"/>
  <c r="DD181" i="9"/>
  <c r="DF181" i="9"/>
  <c r="DF182" i="9"/>
  <c r="DD182" i="9"/>
  <c r="DF183" i="9"/>
  <c r="DD183" i="9"/>
  <c r="DD184" i="9"/>
  <c r="DF184" i="9"/>
  <c r="DD185" i="9"/>
  <c r="DF185" i="9"/>
  <c r="DF186" i="9"/>
  <c r="DD186" i="9"/>
  <c r="DD187" i="9"/>
  <c r="DF187" i="9"/>
  <c r="DF188" i="9"/>
  <c r="DD188" i="9"/>
  <c r="DF189" i="9"/>
  <c r="DD189" i="9"/>
  <c r="DF190" i="9"/>
  <c r="DD190" i="9"/>
  <c r="DD191" i="9"/>
  <c r="DF191" i="9"/>
  <c r="DD192" i="9"/>
  <c r="DF192" i="9"/>
  <c r="DF193" i="9"/>
  <c r="DD193" i="9"/>
  <c r="DF194" i="9"/>
  <c r="DD194" i="9"/>
  <c r="DD195" i="9"/>
  <c r="DF195" i="9"/>
  <c r="DF196" i="9"/>
  <c r="DD196" i="9"/>
  <c r="DF197" i="9"/>
  <c r="DF198" i="9"/>
  <c r="DD197" i="9"/>
  <c r="DD198" i="9"/>
  <c r="DD199" i="9"/>
  <c r="DF199" i="9"/>
  <c r="DD200" i="9"/>
  <c r="DF200" i="9"/>
  <c r="DF201" i="9"/>
  <c r="DD201" i="9"/>
  <c r="DF202" i="9"/>
  <c r="DD202" i="9"/>
  <c r="DF203" i="9"/>
  <c r="DD203" i="9"/>
  <c r="DD204" i="9"/>
  <c r="DF204" i="9"/>
  <c r="DF205" i="9"/>
  <c r="DD205" i="9"/>
  <c r="DD206" i="9"/>
  <c r="DF206" i="9"/>
  <c r="DD207" i="9"/>
  <c r="DF207" i="9"/>
  <c r="DD208" i="9"/>
  <c r="DF208" i="9"/>
  <c r="DF209" i="9"/>
  <c r="DD209" i="9"/>
  <c r="DF210" i="9"/>
  <c r="DD210" i="9"/>
  <c r="DF211" i="9"/>
  <c r="DD211" i="9"/>
  <c r="DD212" i="9"/>
  <c r="DF212" i="9"/>
  <c r="DF213" i="9"/>
  <c r="DD213" i="9"/>
  <c r="DF214" i="9"/>
  <c r="DD214" i="9"/>
  <c r="DD216" i="9"/>
  <c r="DF216" i="9"/>
  <c r="DD215" i="9"/>
  <c r="DF215" i="9"/>
  <c r="DF217" i="9"/>
  <c r="DD217" i="9"/>
  <c r="DD218" i="9"/>
  <c r="DF218" i="9"/>
  <c r="DF219" i="9"/>
  <c r="DD219" i="9"/>
  <c r="DD220" i="9"/>
  <c r="DF220" i="9"/>
  <c r="DD221" i="9"/>
  <c r="DF221" i="9"/>
  <c r="DF222" i="9"/>
  <c r="DD222" i="9"/>
  <c r="DF223" i="9"/>
  <c r="DD223" i="9"/>
  <c r="DD224" i="9"/>
  <c r="DF224" i="9"/>
  <c r="DD225" i="9"/>
  <c r="DF225" i="9"/>
  <c r="DF226" i="9"/>
  <c r="DD226" i="9"/>
  <c r="DD227" i="9"/>
  <c r="DF227" i="9"/>
  <c r="DF228" i="9"/>
  <c r="DD228" i="9"/>
  <c r="DF229" i="9"/>
  <c r="DD230" i="9"/>
  <c r="DD229" i="9"/>
  <c r="DF230" i="9"/>
  <c r="DD231" i="9"/>
  <c r="DF231" i="9"/>
  <c r="DF232" i="9"/>
  <c r="DD232" i="9"/>
  <c r="DF233" i="9"/>
  <c r="DD233" i="9"/>
  <c r="DD234" i="9"/>
  <c r="DF234" i="9"/>
  <c r="DD235" i="9"/>
  <c r="DF235" i="9"/>
  <c r="DF236" i="9"/>
  <c r="DD236" i="9"/>
  <c r="DF237" i="9"/>
  <c r="DD237" i="9"/>
  <c r="DF238" i="9"/>
  <c r="DD238" i="9"/>
  <c r="DF239" i="9"/>
  <c r="DD239" i="9"/>
  <c r="DD240" i="9"/>
  <c r="DF240" i="9"/>
  <c r="DD242" i="9"/>
  <c r="DF241" i="9"/>
  <c r="DF242" i="9"/>
  <c r="DD241" i="9"/>
  <c r="DF243" i="9"/>
  <c r="DD243" i="9"/>
  <c r="DF244" i="9"/>
  <c r="DD244" i="9"/>
  <c r="DD245" i="9"/>
  <c r="DF245" i="9"/>
  <c r="DD246" i="9"/>
  <c r="DD247" i="9"/>
  <c r="DF246" i="9"/>
  <c r="DF247" i="9"/>
  <c r="DF248" i="9"/>
  <c r="DD248" i="9"/>
  <c r="DD249" i="9"/>
  <c r="DF249" i="9"/>
  <c r="DD251" i="9"/>
  <c r="DF251" i="9"/>
  <c r="DD250" i="9"/>
  <c r="DF250" i="9"/>
  <c r="DF252" i="9"/>
  <c r="DD252" i="9"/>
  <c r="DD253" i="9"/>
  <c r="DF253" i="9"/>
  <c r="DF254" i="9"/>
  <c r="DD254" i="9"/>
  <c r="DD255" i="9"/>
  <c r="DF256" i="9"/>
  <c r="DF255" i="9"/>
  <c r="DD256" i="9"/>
  <c r="DF257" i="9"/>
  <c r="DD257" i="9"/>
  <c r="DD258" i="9"/>
  <c r="DF258" i="9"/>
  <c r="DD259" i="9"/>
  <c r="DF259" i="9"/>
  <c r="DF260" i="9"/>
  <c r="DD260" i="9"/>
  <c r="DD261" i="9"/>
  <c r="DF261" i="9"/>
  <c r="DF262" i="9"/>
  <c r="DD262" i="9"/>
  <c r="DF263" i="9"/>
  <c r="DD263" i="9"/>
  <c r="DD264" i="9"/>
  <c r="DF264" i="9"/>
  <c r="DD265" i="9"/>
  <c r="DF265" i="9"/>
  <c r="DF266" i="9"/>
  <c r="DD266" i="9"/>
  <c r="DD268" i="9"/>
  <c r="DF267" i="9"/>
  <c r="DF268" i="9"/>
  <c r="DD267" i="9"/>
  <c r="DD269" i="9"/>
  <c r="DF269" i="9"/>
  <c r="BC271" i="9"/>
  <c r="BC15" i="9"/>
  <c r="BA16" i="9"/>
  <c r="BA15" i="9"/>
  <c r="BC16" i="9"/>
  <c r="BA17" i="9"/>
  <c r="BC17" i="9"/>
  <c r="BA18" i="9"/>
  <c r="BC18" i="9"/>
  <c r="BA19" i="9"/>
  <c r="BC19" i="9"/>
  <c r="BC20" i="9"/>
  <c r="BA20" i="9"/>
  <c r="BC21" i="9"/>
  <c r="BC22" i="9"/>
  <c r="BA22" i="9"/>
  <c r="BA21" i="9"/>
  <c r="BC23" i="9"/>
  <c r="BA23" i="9"/>
  <c r="BA24" i="9"/>
  <c r="BC24" i="9"/>
  <c r="BC25" i="9"/>
  <c r="BA25" i="9"/>
  <c r="BA26" i="9"/>
  <c r="BC26" i="9"/>
  <c r="BA28" i="9"/>
  <c r="BC27" i="9"/>
  <c r="BC28" i="9"/>
  <c r="BA27" i="9"/>
  <c r="BC29" i="9"/>
  <c r="BA29" i="9"/>
  <c r="BC31" i="9"/>
  <c r="BC30" i="9"/>
  <c r="BA30" i="9"/>
  <c r="BA31" i="9"/>
  <c r="BA32" i="9"/>
  <c r="BA33" i="9"/>
  <c r="BC32" i="9"/>
  <c r="BC33" i="9"/>
  <c r="BC34" i="9"/>
  <c r="BA35" i="9"/>
  <c r="BA34" i="9"/>
  <c r="BC35" i="9"/>
  <c r="BC36" i="9"/>
  <c r="BA36" i="9"/>
  <c r="BA37" i="9"/>
  <c r="BC37" i="9"/>
  <c r="BC38" i="9"/>
  <c r="BA38" i="9"/>
  <c r="BA39" i="9"/>
  <c r="BC39" i="9"/>
  <c r="BA40" i="9"/>
  <c r="BC40" i="9"/>
  <c r="BC41" i="9"/>
  <c r="BA41" i="9"/>
  <c r="BC43" i="9"/>
  <c r="BC42" i="9"/>
  <c r="BA43" i="9"/>
  <c r="BA42" i="9"/>
  <c r="BA44" i="9"/>
  <c r="BC44" i="9"/>
  <c r="BC45" i="9"/>
  <c r="BA45" i="9"/>
  <c r="BA46" i="9"/>
  <c r="BA47" i="9"/>
  <c r="BC46" i="9"/>
  <c r="BC47" i="9"/>
  <c r="BC48" i="9"/>
  <c r="BA48" i="9"/>
  <c r="BC49" i="9"/>
  <c r="BC50" i="9"/>
  <c r="BA50" i="9"/>
  <c r="BA49" i="9"/>
  <c r="BC51" i="9"/>
  <c r="BA51" i="9"/>
  <c r="BA52" i="9"/>
  <c r="BC52" i="9"/>
  <c r="BC53" i="9"/>
  <c r="BA53" i="9"/>
  <c r="BA54" i="9"/>
  <c r="BC54" i="9"/>
  <c r="BC55" i="9"/>
  <c r="BA55" i="9"/>
  <c r="BC56" i="9"/>
  <c r="BA56" i="9"/>
  <c r="BA57" i="9"/>
  <c r="BC57" i="9"/>
  <c r="BA59" i="9"/>
  <c r="BC58" i="9"/>
  <c r="BC59" i="9"/>
  <c r="BA58" i="9"/>
  <c r="BC61" i="9"/>
  <c r="BC60" i="9"/>
  <c r="BA61" i="9"/>
  <c r="BA60" i="9"/>
  <c r="BA63" i="9"/>
  <c r="BC63" i="9"/>
  <c r="BA62" i="9"/>
  <c r="BC62" i="9"/>
  <c r="BA64" i="9"/>
  <c r="BC64" i="9"/>
  <c r="BA65" i="9"/>
  <c r="BC66" i="9"/>
  <c r="BC65" i="9"/>
  <c r="BA66" i="9"/>
  <c r="BA67" i="9"/>
  <c r="BC67" i="9"/>
  <c r="BC68" i="9"/>
  <c r="BA68" i="9"/>
  <c r="BC70" i="9"/>
  <c r="BA69" i="9"/>
  <c r="BA70" i="9"/>
  <c r="BC69" i="9"/>
  <c r="BA71" i="9"/>
  <c r="BC71" i="9"/>
  <c r="BC72" i="9"/>
  <c r="BA72" i="9"/>
  <c r="BC73" i="9"/>
  <c r="BA73" i="9"/>
  <c r="BA74" i="9"/>
  <c r="BC74" i="9"/>
  <c r="BA75" i="9"/>
  <c r="BC75" i="9"/>
  <c r="BC76" i="9"/>
  <c r="BA76" i="9"/>
  <c r="BC78" i="9"/>
  <c r="BC77" i="9"/>
  <c r="BA77" i="9"/>
  <c r="BA78" i="9"/>
  <c r="BA79" i="9"/>
  <c r="BC79" i="9"/>
  <c r="BC80" i="9"/>
  <c r="BA80" i="9"/>
  <c r="BA81" i="9"/>
  <c r="BC81" i="9"/>
  <c r="BA82" i="9"/>
  <c r="BC82" i="9"/>
  <c r="BC83" i="9"/>
  <c r="BA83" i="9"/>
  <c r="BA84" i="9"/>
  <c r="BC84" i="9"/>
  <c r="BC85" i="9"/>
  <c r="BA85" i="9"/>
  <c r="BC86" i="9"/>
  <c r="BA86" i="9"/>
  <c r="BA87" i="9"/>
  <c r="BA88" i="9"/>
  <c r="BC87" i="9"/>
  <c r="BC88" i="9"/>
  <c r="BA89" i="9"/>
  <c r="BC89" i="9"/>
  <c r="BC90" i="9"/>
  <c r="BA90" i="9"/>
  <c r="BA91" i="9"/>
  <c r="BC91" i="9"/>
  <c r="BC93" i="9"/>
  <c r="BA92" i="9"/>
  <c r="BC92" i="9"/>
  <c r="BA93" i="9"/>
  <c r="BA94" i="9"/>
  <c r="BC94" i="9"/>
  <c r="BC95" i="9"/>
  <c r="BA95" i="9"/>
  <c r="BA96" i="9"/>
  <c r="BC96" i="9"/>
  <c r="BA97" i="9"/>
  <c r="BC97" i="9"/>
  <c r="BC99" i="9"/>
  <c r="BC98" i="9"/>
  <c r="BA99" i="9"/>
  <c r="BA98" i="9"/>
  <c r="BA100" i="9"/>
  <c r="BC100" i="9"/>
  <c r="BC101" i="9"/>
  <c r="BA102" i="9"/>
  <c r="BA101" i="9"/>
  <c r="BC102" i="9"/>
  <c r="BC103" i="9"/>
  <c r="BA103" i="9"/>
  <c r="BA104" i="9"/>
  <c r="BC104" i="9"/>
  <c r="BA105" i="9"/>
  <c r="BC105" i="9"/>
  <c r="BA106" i="9"/>
  <c r="BC106" i="9"/>
  <c r="BA107" i="9"/>
  <c r="BC108" i="9"/>
  <c r="BA108" i="9"/>
  <c r="BC107" i="9"/>
  <c r="BA109" i="9"/>
  <c r="BC109" i="9"/>
  <c r="BA110" i="9"/>
  <c r="BC110" i="9"/>
  <c r="BA111" i="9"/>
  <c r="BC111" i="9"/>
  <c r="BA112" i="9"/>
  <c r="BC112" i="9"/>
  <c r="BA113" i="9"/>
  <c r="BC113" i="9"/>
  <c r="BA114" i="9"/>
  <c r="BC114" i="9"/>
  <c r="BC115" i="9"/>
  <c r="BA115" i="9"/>
  <c r="BC117" i="9"/>
  <c r="BC116" i="9"/>
  <c r="BA116" i="9"/>
  <c r="BA117" i="9"/>
  <c r="BA118" i="9"/>
  <c r="BC118" i="9"/>
  <c r="BC119" i="9"/>
  <c r="BA119" i="9"/>
  <c r="BA120" i="9"/>
  <c r="BC120" i="9"/>
  <c r="BA122" i="9"/>
  <c r="BA121" i="9"/>
  <c r="BC122" i="9"/>
  <c r="BC121" i="9"/>
  <c r="BC123" i="9"/>
  <c r="BA123" i="9"/>
  <c r="BA124" i="9"/>
  <c r="BC124" i="9"/>
  <c r="BA125" i="9"/>
  <c r="BC125" i="9"/>
  <c r="BA126" i="9"/>
  <c r="BC126" i="9"/>
  <c r="BA127" i="9"/>
  <c r="BC127" i="9"/>
  <c r="BA129" i="9"/>
  <c r="BC128" i="9"/>
  <c r="BC129" i="9"/>
  <c r="BA128" i="9"/>
  <c r="BC130" i="9"/>
  <c r="BA130" i="9"/>
  <c r="BA131" i="9"/>
  <c r="BC131" i="9"/>
  <c r="BC132" i="9"/>
  <c r="BA132" i="9"/>
  <c r="BA133" i="9"/>
  <c r="BC133" i="9"/>
  <c r="BA134" i="9"/>
  <c r="BC134" i="9"/>
  <c r="BA135" i="9"/>
  <c r="BC135" i="9"/>
  <c r="BA136" i="9"/>
  <c r="BC136" i="9"/>
  <c r="BA137" i="9"/>
  <c r="BC137" i="9"/>
  <c r="BA138" i="9"/>
  <c r="BC138" i="9"/>
  <c r="BC139" i="9"/>
  <c r="BA139" i="9"/>
  <c r="BC140" i="9"/>
  <c r="BA140" i="9"/>
  <c r="BA141" i="9"/>
  <c r="BC141" i="9"/>
  <c r="BC142" i="9"/>
  <c r="BC143" i="9"/>
  <c r="BA142" i="9"/>
  <c r="BA143" i="9"/>
  <c r="BA144" i="9"/>
  <c r="BC144" i="9"/>
  <c r="BC145" i="9"/>
  <c r="BA145" i="9"/>
  <c r="BC147" i="9"/>
  <c r="BC146" i="9"/>
  <c r="BA147" i="9"/>
  <c r="BA146" i="9"/>
  <c r="BA148" i="9"/>
  <c r="BC148" i="9"/>
  <c r="BA149" i="9"/>
  <c r="BC149" i="9"/>
  <c r="BA150" i="9"/>
  <c r="BC150" i="9"/>
  <c r="BC152" i="9"/>
  <c r="BC151" i="9"/>
  <c r="BA152" i="9"/>
  <c r="BA151" i="9"/>
  <c r="BA153" i="9"/>
  <c r="BC153" i="9"/>
  <c r="BA154" i="9"/>
  <c r="BC154" i="9"/>
  <c r="BA155" i="9"/>
  <c r="BC155" i="9"/>
  <c r="BC156" i="9"/>
  <c r="BA156" i="9"/>
  <c r="BC157" i="9"/>
  <c r="BA158" i="9"/>
  <c r="BA157" i="9"/>
  <c r="BC158" i="9"/>
  <c r="BC159" i="9"/>
  <c r="BC160" i="9"/>
  <c r="BA160" i="9"/>
  <c r="BA159" i="9"/>
  <c r="BC161" i="9"/>
  <c r="BA161" i="9"/>
  <c r="BA162" i="9"/>
  <c r="BC162" i="9"/>
  <c r="BC164" i="9"/>
  <c r="BC163" i="9"/>
  <c r="BA164" i="9"/>
  <c r="BA163" i="9"/>
  <c r="BC165" i="9"/>
  <c r="BA165" i="9"/>
  <c r="BC167" i="9"/>
  <c r="BC166" i="9"/>
  <c r="BA167" i="9"/>
  <c r="BA166" i="9"/>
  <c r="BC168" i="9"/>
  <c r="BA168" i="9"/>
  <c r="BC169" i="9"/>
  <c r="BA169" i="9"/>
  <c r="BA170" i="9"/>
  <c r="BC170" i="9"/>
  <c r="BA171" i="9"/>
  <c r="BC171" i="9"/>
  <c r="BA172" i="9"/>
  <c r="BC172" i="9"/>
  <c r="BA173" i="9"/>
  <c r="BC173" i="9"/>
  <c r="BA175" i="9"/>
  <c r="BC175" i="9"/>
  <c r="BA174" i="9"/>
  <c r="BC174" i="9"/>
  <c r="BC176" i="9"/>
  <c r="BA176" i="9"/>
  <c r="BA177" i="9"/>
  <c r="BC177" i="9"/>
  <c r="BA178" i="9"/>
  <c r="BC178" i="9"/>
  <c r="BA179" i="9"/>
  <c r="BC179" i="9"/>
  <c r="BC180" i="9"/>
  <c r="BA181" i="9"/>
  <c r="BC181" i="9"/>
  <c r="BA180" i="9"/>
  <c r="BC182" i="9"/>
  <c r="BA183" i="9"/>
  <c r="BC183" i="9"/>
  <c r="BA182" i="9"/>
  <c r="BC184" i="9"/>
  <c r="BA184" i="9"/>
  <c r="BC185" i="9"/>
  <c r="BA185" i="9"/>
  <c r="BA186" i="9"/>
  <c r="BC186" i="9"/>
  <c r="BC187" i="9"/>
  <c r="BA187" i="9"/>
  <c r="BA188" i="9"/>
  <c r="BC188" i="9"/>
  <c r="BC189" i="9"/>
  <c r="BA189" i="9"/>
  <c r="BC190" i="9"/>
  <c r="BA190" i="9"/>
  <c r="BC191" i="9"/>
  <c r="BA191" i="9"/>
  <c r="BA193" i="9"/>
  <c r="BC193" i="9"/>
  <c r="BC192" i="9"/>
  <c r="BA192" i="9"/>
  <c r="BA194" i="9"/>
  <c r="BC194" i="9"/>
  <c r="BA195" i="9"/>
  <c r="BA196" i="9"/>
  <c r="BC195" i="9"/>
  <c r="BC196" i="9"/>
  <c r="BA198" i="9"/>
  <c r="BC198" i="9"/>
  <c r="BA197" i="9"/>
  <c r="BC197" i="9"/>
  <c r="BC199" i="9"/>
  <c r="BA199" i="9"/>
  <c r="BC200" i="9"/>
  <c r="BA200" i="9"/>
  <c r="BA201" i="9"/>
  <c r="BC201" i="9"/>
  <c r="BA202" i="9"/>
  <c r="BC202" i="9"/>
  <c r="BA203" i="9"/>
  <c r="BC203" i="9"/>
  <c r="BC204" i="9"/>
  <c r="BA204" i="9"/>
  <c r="BA206" i="9"/>
  <c r="BA205" i="9"/>
  <c r="BC206" i="9"/>
  <c r="BC205" i="9"/>
  <c r="BC207" i="9"/>
  <c r="BA207" i="9"/>
  <c r="BC208" i="9"/>
  <c r="BA208" i="9"/>
  <c r="BC209" i="9"/>
  <c r="BA209" i="9"/>
  <c r="BA210" i="9"/>
  <c r="BC210" i="9"/>
  <c r="BC211" i="9"/>
  <c r="BA211" i="9"/>
  <c r="BC212" i="9"/>
  <c r="BA212" i="9"/>
  <c r="BC213" i="9"/>
  <c r="BA213" i="9"/>
  <c r="BC214" i="9"/>
  <c r="BA214" i="9"/>
  <c r="BC216" i="9"/>
  <c r="BA216" i="9"/>
  <c r="BC215" i="9"/>
  <c r="BA215" i="9"/>
  <c r="BC217" i="9"/>
  <c r="BA217" i="9"/>
  <c r="BC218" i="9"/>
  <c r="BA218" i="9"/>
  <c r="BA219" i="9"/>
  <c r="BC219" i="9"/>
  <c r="BC220" i="9"/>
  <c r="BA220" i="9"/>
  <c r="BA222" i="9"/>
  <c r="BC221" i="9"/>
  <c r="BC222" i="9"/>
  <c r="BA221" i="9"/>
  <c r="BA223" i="9"/>
  <c r="BA224" i="9"/>
  <c r="BC223" i="9"/>
  <c r="BC224" i="9"/>
  <c r="BC225" i="9"/>
  <c r="BA225" i="9"/>
  <c r="BC226" i="9"/>
  <c r="BA226" i="9"/>
  <c r="BA227" i="9"/>
  <c r="BC227" i="9"/>
  <c r="BC229" i="9"/>
  <c r="BA228" i="9"/>
  <c r="BA229" i="9"/>
  <c r="BC228" i="9"/>
  <c r="BC230" i="9"/>
  <c r="BA230" i="9"/>
  <c r="BA231" i="9"/>
  <c r="BC231" i="9"/>
  <c r="BA232" i="9"/>
  <c r="BC232" i="9"/>
  <c r="BA233" i="9"/>
  <c r="BC233" i="9"/>
  <c r="BC234" i="9"/>
  <c r="BA234" i="9"/>
  <c r="BC235" i="9"/>
  <c r="BA235" i="9"/>
  <c r="BC236" i="9"/>
  <c r="BA236" i="9"/>
  <c r="BC237" i="9"/>
  <c r="BA237" i="9"/>
  <c r="BA238" i="9"/>
  <c r="BC238" i="9"/>
  <c r="BA239" i="9"/>
  <c r="BC239" i="9"/>
  <c r="BA240" i="9"/>
  <c r="BC240" i="9"/>
  <c r="BA241" i="9"/>
  <c r="BC241" i="9"/>
  <c r="BA242" i="9"/>
  <c r="BA243" i="9"/>
  <c r="BC243" i="9"/>
  <c r="BC242" i="9"/>
  <c r="BC244" i="9"/>
  <c r="BA244" i="9"/>
  <c r="BC245" i="9"/>
  <c r="BA246" i="9"/>
  <c r="BA245" i="9"/>
  <c r="BC246" i="9"/>
  <c r="BA247" i="9"/>
  <c r="BC247" i="9"/>
  <c r="BC248" i="9"/>
  <c r="BA248" i="9"/>
  <c r="BA249" i="9"/>
  <c r="BC249" i="9"/>
  <c r="BC250" i="9"/>
  <c r="BA250" i="9"/>
  <c r="BC251" i="9"/>
  <c r="BA251" i="9"/>
  <c r="BA252" i="9"/>
  <c r="BC252" i="9"/>
  <c r="BA253" i="9"/>
  <c r="BC253" i="9"/>
  <c r="BA254" i="9"/>
  <c r="BC254" i="9"/>
  <c r="BC255" i="9"/>
  <c r="BA255" i="9"/>
  <c r="BA256" i="9"/>
  <c r="BC256" i="9"/>
  <c r="BC257" i="9"/>
  <c r="BA257" i="9"/>
  <c r="BC258" i="9"/>
  <c r="BA258" i="9"/>
  <c r="BC259" i="9"/>
  <c r="BA260" i="9"/>
  <c r="BA259" i="9"/>
  <c r="BC260" i="9"/>
  <c r="BC261" i="9"/>
  <c r="BA261" i="9"/>
  <c r="BC262" i="9"/>
  <c r="BA262" i="9"/>
  <c r="BA263" i="9"/>
  <c r="BC263" i="9"/>
  <c r="BC264" i="9"/>
  <c r="BA264" i="9"/>
  <c r="BC265" i="9"/>
  <c r="BA265" i="9"/>
  <c r="BA266" i="9"/>
  <c r="BC266" i="9"/>
  <c r="BC267" i="9"/>
  <c r="BA267" i="9"/>
  <c r="BC268" i="9"/>
  <c r="BA268" i="9"/>
  <c r="BC269" i="9"/>
  <c r="BA269" i="9"/>
  <c r="BN271" i="9"/>
  <c r="BL16" i="9"/>
  <c r="BN15" i="9"/>
  <c r="BL15" i="9"/>
  <c r="BN16" i="9"/>
  <c r="BL17" i="9"/>
  <c r="BN17" i="9"/>
  <c r="BN18" i="9"/>
  <c r="BL18" i="9"/>
  <c r="BN19" i="9"/>
  <c r="BL19" i="9"/>
  <c r="BL20" i="9"/>
  <c r="BN20" i="9"/>
  <c r="BN21" i="9"/>
  <c r="BL22" i="9"/>
  <c r="BN22" i="9"/>
  <c r="BL21" i="9"/>
  <c r="BL23" i="9"/>
  <c r="BN23" i="9"/>
  <c r="BL24" i="9"/>
  <c r="BN24" i="9"/>
  <c r="BN25" i="9"/>
  <c r="BL25" i="9"/>
  <c r="BL26" i="9"/>
  <c r="BN26" i="9"/>
  <c r="BL27" i="9"/>
  <c r="BN27" i="9"/>
  <c r="BL28" i="9"/>
  <c r="BN29" i="9"/>
  <c r="BL29" i="9"/>
  <c r="BN28" i="9"/>
  <c r="BN30" i="9"/>
  <c r="BL30" i="9"/>
  <c r="BL31" i="9"/>
  <c r="BN32" i="9"/>
  <c r="BN31" i="9"/>
  <c r="BL32" i="9"/>
  <c r="BL33" i="9"/>
  <c r="BN33" i="9"/>
  <c r="BL34" i="9"/>
  <c r="BN34" i="9"/>
  <c r="BL35" i="9"/>
  <c r="BN35" i="9"/>
  <c r="BN36" i="9"/>
  <c r="BL36" i="9"/>
  <c r="BL37" i="9"/>
  <c r="BN37" i="9"/>
  <c r="BL38" i="9"/>
  <c r="BN38" i="9"/>
  <c r="BL39" i="9"/>
  <c r="BN39" i="9"/>
  <c r="BN40" i="9"/>
  <c r="BN41" i="9"/>
  <c r="BL40" i="9"/>
  <c r="BL41" i="9"/>
  <c r="BN43" i="9"/>
  <c r="BN42" i="9"/>
  <c r="BL43" i="9"/>
  <c r="BL42" i="9"/>
  <c r="BL44" i="9"/>
  <c r="BN44" i="9"/>
  <c r="BN45" i="9"/>
  <c r="BL45" i="9"/>
  <c r="BN46" i="9"/>
  <c r="BL46" i="9"/>
  <c r="BN47" i="9"/>
  <c r="BL47" i="9"/>
  <c r="BL48" i="9"/>
  <c r="BN48" i="9"/>
  <c r="BN49" i="9"/>
  <c r="BL49" i="9"/>
  <c r="BL50" i="9"/>
  <c r="BN51" i="9"/>
  <c r="BL51" i="9"/>
  <c r="BN50" i="9"/>
  <c r="BN52" i="9"/>
  <c r="BL52" i="9"/>
  <c r="BL53" i="9"/>
  <c r="BN53" i="9"/>
  <c r="BN54" i="9"/>
  <c r="BL54" i="9"/>
  <c r="BN56" i="9"/>
  <c r="BN55" i="9"/>
  <c r="BL56" i="9"/>
  <c r="BL55" i="9"/>
  <c r="BL57" i="9"/>
  <c r="BN57" i="9"/>
  <c r="BN58" i="9"/>
  <c r="BL58" i="9"/>
  <c r="BN59" i="9"/>
  <c r="BL59" i="9"/>
  <c r="BL60" i="9"/>
  <c r="BN60" i="9"/>
  <c r="BL61" i="9"/>
  <c r="BN61" i="9"/>
  <c r="BN62" i="9"/>
  <c r="BN63" i="9"/>
  <c r="BL63" i="9"/>
  <c r="BL62" i="9"/>
  <c r="BL64" i="9"/>
  <c r="BN64" i="9"/>
  <c r="BL65" i="9"/>
  <c r="BN65" i="9"/>
  <c r="BL66" i="9"/>
  <c r="BN66" i="9"/>
  <c r="BN68" i="9"/>
  <c r="BN67" i="9"/>
  <c r="BL67" i="9"/>
  <c r="BL68" i="9"/>
  <c r="BN69" i="9"/>
  <c r="BL69" i="9"/>
  <c r="BL70" i="9"/>
  <c r="BN70" i="9"/>
  <c r="BL71" i="9"/>
  <c r="BN71" i="9"/>
  <c r="BL72" i="9"/>
  <c r="BN72" i="9"/>
  <c r="BL73" i="9"/>
  <c r="BN73" i="9"/>
  <c r="BN74" i="9"/>
  <c r="BL74" i="9"/>
  <c r="BL75" i="9"/>
  <c r="BN75" i="9"/>
  <c r="BN77" i="9"/>
  <c r="BL76" i="9"/>
  <c r="BN76" i="9"/>
  <c r="BL77" i="9"/>
  <c r="BL78" i="9"/>
  <c r="BN78" i="9"/>
  <c r="BN79" i="9"/>
  <c r="BL80" i="9"/>
  <c r="BL79" i="9"/>
  <c r="BN80" i="9"/>
  <c r="BL81" i="9"/>
  <c r="BN81" i="9"/>
  <c r="BL83" i="9"/>
  <c r="BN82" i="9"/>
  <c r="BL82" i="9"/>
  <c r="BN83" i="9"/>
  <c r="BL85" i="9"/>
  <c r="BN85" i="9"/>
  <c r="BL84" i="9"/>
  <c r="BN84" i="9"/>
  <c r="BL86" i="9"/>
  <c r="BN86" i="9"/>
  <c r="BL87" i="9"/>
  <c r="BN87" i="9"/>
  <c r="BL88" i="9"/>
  <c r="BN88" i="9"/>
  <c r="BL90" i="9"/>
  <c r="BN89" i="9"/>
  <c r="BN90" i="9"/>
  <c r="BL89" i="9"/>
  <c r="BN91" i="9"/>
  <c r="BL91" i="9"/>
  <c r="BN92" i="9"/>
  <c r="BL92" i="9"/>
  <c r="BN93" i="9"/>
  <c r="BL93" i="9"/>
  <c r="BL95" i="9"/>
  <c r="BN94" i="9"/>
  <c r="BL94" i="9"/>
  <c r="BN95" i="9"/>
  <c r="BN97" i="9"/>
  <c r="BN96" i="9"/>
  <c r="BL97" i="9"/>
  <c r="BL96" i="9"/>
  <c r="BN98" i="9"/>
  <c r="BL98" i="9"/>
  <c r="BN100" i="9"/>
  <c r="BN99" i="9"/>
  <c r="BL100" i="9"/>
  <c r="BL99" i="9"/>
  <c r="BL101" i="9"/>
  <c r="BN101" i="9"/>
  <c r="BL103" i="9"/>
  <c r="BN103" i="9"/>
  <c r="BN102" i="9"/>
  <c r="BL102" i="9"/>
  <c r="BL104" i="9"/>
  <c r="BN104" i="9"/>
  <c r="BN105" i="9"/>
  <c r="BN106" i="9"/>
  <c r="BL105" i="9"/>
  <c r="BL106" i="9"/>
  <c r="BL107" i="9"/>
  <c r="BN107" i="9"/>
  <c r="BL108" i="9"/>
  <c r="BN108" i="9"/>
  <c r="BN109" i="9"/>
  <c r="BL109" i="9"/>
  <c r="BL110" i="9"/>
  <c r="BN110" i="9"/>
  <c r="BN111" i="9"/>
  <c r="BL111" i="9"/>
  <c r="BL113" i="9"/>
  <c r="BL112" i="9"/>
  <c r="BN113" i="9"/>
  <c r="BN112" i="9"/>
  <c r="BN114" i="9"/>
  <c r="BL114" i="9"/>
  <c r="BL115" i="9"/>
  <c r="BN115" i="9"/>
  <c r="BL116" i="9"/>
  <c r="BN116" i="9"/>
  <c r="BN117" i="9"/>
  <c r="BL117" i="9"/>
  <c r="BN118" i="9"/>
  <c r="BL118" i="9"/>
  <c r="BL119" i="9"/>
  <c r="BL120" i="9"/>
  <c r="BN119" i="9"/>
  <c r="BN120" i="9"/>
  <c r="BL121" i="9"/>
  <c r="BN121" i="9"/>
  <c r="BL122" i="9"/>
  <c r="BN122" i="9"/>
  <c r="BN123" i="9"/>
  <c r="BL123" i="9"/>
  <c r="BL124" i="9"/>
  <c r="BN124" i="9"/>
  <c r="BL125" i="9"/>
  <c r="BL126" i="9"/>
  <c r="BN125" i="9"/>
  <c r="BN126" i="9"/>
  <c r="BN127" i="9"/>
  <c r="BL127" i="9"/>
  <c r="BN129" i="9"/>
  <c r="BL128" i="9"/>
  <c r="BL129" i="9"/>
  <c r="BN128" i="9"/>
  <c r="BN130" i="9"/>
  <c r="BL130" i="9"/>
  <c r="BN131" i="9"/>
  <c r="BL131" i="9"/>
  <c r="BL132" i="9"/>
  <c r="BN132" i="9"/>
  <c r="BL133" i="9"/>
  <c r="BN133" i="9"/>
  <c r="BL134" i="9"/>
  <c r="BN134" i="9"/>
  <c r="BN135" i="9"/>
  <c r="BL135" i="9"/>
  <c r="BL137" i="9"/>
  <c r="BL136" i="9"/>
  <c r="BN137" i="9"/>
  <c r="BN136" i="9"/>
  <c r="BN138" i="9"/>
  <c r="BL138" i="9"/>
  <c r="BN139" i="9"/>
  <c r="BL139" i="9"/>
  <c r="BN141" i="9"/>
  <c r="BL140" i="9"/>
  <c r="BN140" i="9"/>
  <c r="BL141" i="9"/>
  <c r="BN142" i="9"/>
  <c r="BL142" i="9"/>
  <c r="BL144" i="9"/>
  <c r="BN143" i="9"/>
  <c r="BL143" i="9"/>
  <c r="BN144" i="9"/>
  <c r="BN145" i="9"/>
  <c r="BL145" i="9"/>
  <c r="BN146" i="9"/>
  <c r="BL146" i="9"/>
  <c r="BL147" i="9"/>
  <c r="BN147" i="9"/>
  <c r="BL148" i="9"/>
  <c r="BN148" i="9"/>
  <c r="BN149" i="9"/>
  <c r="BL150" i="9"/>
  <c r="BL149" i="9"/>
  <c r="BN150" i="9"/>
  <c r="BN151" i="9"/>
  <c r="BL151" i="9"/>
  <c r="BL152" i="9"/>
  <c r="BN153" i="9"/>
  <c r="BN152" i="9"/>
  <c r="BL153" i="9"/>
  <c r="BL154" i="9"/>
  <c r="BN154" i="9"/>
  <c r="BN155" i="9"/>
  <c r="BL155" i="9"/>
  <c r="BN156" i="9"/>
  <c r="BL156" i="9"/>
  <c r="BN158" i="9"/>
  <c r="BL158" i="9"/>
  <c r="BN157" i="9"/>
  <c r="BL157" i="9"/>
  <c r="BL159" i="9"/>
  <c r="BN159" i="9"/>
  <c r="BN160" i="9"/>
  <c r="BL160" i="9"/>
  <c r="BN161" i="9"/>
  <c r="BL161" i="9"/>
  <c r="BL162" i="9"/>
  <c r="BN162" i="9"/>
  <c r="BL163" i="9"/>
  <c r="BN163" i="9"/>
  <c r="BL164" i="9"/>
  <c r="BN164" i="9"/>
  <c r="BN165" i="9"/>
  <c r="BL165" i="9"/>
  <c r="BL166" i="9"/>
  <c r="BN166" i="9"/>
  <c r="BN167" i="9"/>
  <c r="BL168" i="9"/>
  <c r="BN168" i="9"/>
  <c r="BL167" i="9"/>
  <c r="BL170" i="9"/>
  <c r="BL169" i="9"/>
  <c r="BN170" i="9"/>
  <c r="BN169" i="9"/>
  <c r="BL171" i="9"/>
  <c r="BN171" i="9"/>
  <c r="BL172" i="9"/>
  <c r="BN172" i="9"/>
  <c r="BL173" i="9"/>
  <c r="BL174" i="9"/>
  <c r="BN173" i="9"/>
  <c r="BN174" i="9"/>
  <c r="BN175" i="9"/>
  <c r="BL175" i="9"/>
  <c r="BN176" i="9"/>
  <c r="BL176" i="9"/>
  <c r="BL177" i="9"/>
  <c r="BN177" i="9"/>
  <c r="BN178" i="9"/>
  <c r="BL178" i="9"/>
  <c r="BN179" i="9"/>
  <c r="BL179" i="9"/>
  <c r="BL180" i="9"/>
  <c r="BN180" i="9"/>
  <c r="BL181" i="9"/>
  <c r="BN181" i="9"/>
  <c r="BN183" i="9"/>
  <c r="BL182" i="9"/>
  <c r="BL183" i="9"/>
  <c r="BN182" i="9"/>
  <c r="BL184" i="9"/>
  <c r="BN184" i="9"/>
  <c r="BL185" i="9"/>
  <c r="BN185" i="9"/>
  <c r="BN186" i="9"/>
  <c r="BL186" i="9"/>
  <c r="BL187" i="9"/>
  <c r="BN187" i="9"/>
  <c r="BL188" i="9"/>
  <c r="BN188" i="9"/>
  <c r="BN189" i="9"/>
  <c r="BL189" i="9"/>
  <c r="BN190" i="9"/>
  <c r="BL190" i="9"/>
  <c r="BL191" i="9"/>
  <c r="BN191" i="9"/>
  <c r="BL192" i="9"/>
  <c r="BN192" i="9"/>
  <c r="BN193" i="9"/>
  <c r="BL193" i="9"/>
  <c r="BN194" i="9"/>
  <c r="BL194" i="9"/>
  <c r="BL195" i="9"/>
  <c r="BN195" i="9"/>
  <c r="BN196" i="9"/>
  <c r="BL196" i="9"/>
  <c r="BN197" i="9"/>
  <c r="BL197" i="9"/>
  <c r="BL198" i="9"/>
  <c r="BN198" i="9"/>
  <c r="BN200" i="9"/>
  <c r="BL199" i="9"/>
  <c r="BN199" i="9"/>
  <c r="BL200" i="9"/>
  <c r="BL201" i="9"/>
  <c r="BN201" i="9"/>
  <c r="BN202" i="9"/>
  <c r="BL202" i="9"/>
  <c r="BL203" i="9"/>
  <c r="BN203" i="9"/>
  <c r="BL204" i="9"/>
  <c r="BN204" i="9"/>
  <c r="BL205" i="9"/>
  <c r="BN205" i="9"/>
  <c r="BL206" i="9"/>
  <c r="BN206" i="9"/>
  <c r="BL207" i="9"/>
  <c r="BN207" i="9"/>
  <c r="BL208" i="9"/>
  <c r="BN208" i="9"/>
  <c r="BN210" i="9"/>
  <c r="BL210" i="9"/>
  <c r="BN209" i="9"/>
  <c r="BL209" i="9"/>
  <c r="BL211" i="9"/>
  <c r="BN211" i="9"/>
  <c r="BL213" i="9"/>
  <c r="BN212" i="9"/>
  <c r="BL212" i="9"/>
  <c r="BN213" i="9"/>
  <c r="BN215" i="9"/>
  <c r="BL214" i="9"/>
  <c r="BL215" i="9"/>
  <c r="BN214" i="9"/>
  <c r="BL216" i="9"/>
  <c r="BN216" i="9"/>
  <c r="BL217" i="9"/>
  <c r="BN217" i="9"/>
  <c r="BL218" i="9"/>
  <c r="BN218" i="9"/>
  <c r="BN219" i="9"/>
  <c r="BL219" i="9"/>
  <c r="BL221" i="9"/>
  <c r="BN220" i="9"/>
  <c r="BN221" i="9"/>
  <c r="BL220" i="9"/>
  <c r="BN222" i="9"/>
  <c r="BL222" i="9"/>
  <c r="BL223" i="9"/>
  <c r="BN223" i="9"/>
  <c r="BL224" i="9"/>
  <c r="BL225" i="9"/>
  <c r="BN225" i="9"/>
  <c r="BN224" i="9"/>
  <c r="BL226" i="9"/>
  <c r="BN226" i="9"/>
  <c r="BN228" i="9"/>
  <c r="BN227" i="9"/>
  <c r="BL228" i="9"/>
  <c r="BL227" i="9"/>
  <c r="BN229" i="9"/>
  <c r="BL229" i="9"/>
  <c r="BL230" i="9"/>
  <c r="BN230" i="9"/>
  <c r="BL231" i="9"/>
  <c r="BN231" i="9"/>
  <c r="BL232" i="9"/>
  <c r="BN232" i="9"/>
  <c r="BN233" i="9"/>
  <c r="BL233" i="9"/>
  <c r="BL234" i="9"/>
  <c r="BN234" i="9"/>
  <c r="BL236" i="9"/>
  <c r="BL235" i="9"/>
  <c r="BN236" i="9"/>
  <c r="BN235" i="9"/>
  <c r="BL237" i="9"/>
  <c r="BN237" i="9"/>
  <c r="BN238" i="9"/>
  <c r="BL238" i="9"/>
  <c r="BL239" i="9"/>
  <c r="BN239" i="9"/>
  <c r="BL240" i="9"/>
  <c r="BN240" i="9"/>
  <c r="BL241" i="9"/>
  <c r="BN242" i="9"/>
  <c r="BL242" i="9"/>
  <c r="BN241" i="9"/>
  <c r="BN243" i="9"/>
  <c r="BL243" i="9"/>
  <c r="BN244" i="9"/>
  <c r="BL244" i="9"/>
  <c r="BN245" i="9"/>
  <c r="BL246" i="9"/>
  <c r="BL245" i="9"/>
  <c r="BN246" i="9"/>
  <c r="BN247" i="9"/>
  <c r="BL247" i="9"/>
  <c r="BN248" i="9"/>
  <c r="BL248" i="9"/>
  <c r="BN249" i="9"/>
  <c r="BL249" i="9"/>
  <c r="BL251" i="9"/>
  <c r="BL250" i="9"/>
  <c r="BN251" i="9"/>
  <c r="BN250" i="9"/>
  <c r="BN253" i="9"/>
  <c r="BL253" i="9"/>
  <c r="BN252" i="9"/>
  <c r="BL252" i="9"/>
  <c r="BL254" i="9"/>
  <c r="BN254" i="9"/>
  <c r="BN255" i="9"/>
  <c r="BL255" i="9"/>
  <c r="BL257" i="9"/>
  <c r="BN256" i="9"/>
  <c r="BN257" i="9"/>
  <c r="BL256" i="9"/>
  <c r="BL258" i="9"/>
  <c r="BN258" i="9"/>
  <c r="BL259" i="9"/>
  <c r="BN259" i="9"/>
  <c r="BN260" i="9"/>
  <c r="BL260" i="9"/>
  <c r="BN261" i="9"/>
  <c r="BL261" i="9"/>
  <c r="BN263" i="9"/>
  <c r="BN262" i="9"/>
  <c r="BL263" i="9"/>
  <c r="BL262" i="9"/>
  <c r="BL264" i="9"/>
  <c r="BN264" i="9"/>
  <c r="BL265" i="9"/>
  <c r="BN265" i="9"/>
  <c r="BN266" i="9"/>
  <c r="BL266" i="9"/>
  <c r="BN267" i="9"/>
  <c r="BL268" i="9"/>
  <c r="BL267" i="9"/>
  <c r="BN268" i="9"/>
  <c r="BN269" i="9"/>
  <c r="BL269" i="9"/>
  <c r="BY271" i="9"/>
  <c r="BW16" i="9"/>
  <c r="BY15" i="9"/>
  <c r="BY16" i="9"/>
  <c r="BW15" i="9"/>
  <c r="BY17" i="9"/>
  <c r="BW17" i="9"/>
  <c r="BW19" i="9"/>
  <c r="BY19" i="9"/>
  <c r="BY18" i="9"/>
  <c r="BW18" i="9"/>
  <c r="BW20" i="9"/>
  <c r="BY20" i="9"/>
  <c r="BW21" i="9"/>
  <c r="BY21" i="9"/>
  <c r="BW22" i="9"/>
  <c r="BY22" i="9"/>
  <c r="BW23" i="9"/>
  <c r="BY23" i="9"/>
  <c r="BY24" i="9"/>
  <c r="BW24" i="9"/>
  <c r="BW25" i="9"/>
  <c r="BY25" i="9"/>
  <c r="BY26" i="9"/>
  <c r="BW26" i="9"/>
  <c r="BW27" i="9"/>
  <c r="BY27" i="9"/>
  <c r="BW28" i="9"/>
  <c r="BY28" i="9"/>
  <c r="BW29" i="9"/>
  <c r="BY29" i="9"/>
  <c r="BW30" i="9"/>
  <c r="BY30" i="9"/>
  <c r="BW31" i="9"/>
  <c r="BY31" i="9"/>
  <c r="BW32" i="9"/>
  <c r="BY33" i="9"/>
  <c r="BY32" i="9"/>
  <c r="BW33" i="9"/>
  <c r="BY34" i="9"/>
  <c r="BW34" i="9"/>
  <c r="BW35" i="9"/>
  <c r="BY35" i="9"/>
  <c r="BW36" i="9"/>
  <c r="BY36" i="9"/>
  <c r="BY37" i="9"/>
  <c r="BW37" i="9"/>
  <c r="BY38" i="9"/>
  <c r="BW38" i="9"/>
  <c r="BW39" i="9"/>
  <c r="BY39" i="9"/>
  <c r="BY40" i="9"/>
  <c r="BW40" i="9"/>
  <c r="BY41" i="9"/>
  <c r="BW42" i="9"/>
  <c r="BY42" i="9"/>
  <c r="BW41" i="9"/>
  <c r="BY43" i="9"/>
  <c r="BW43" i="9"/>
  <c r="BY44" i="9"/>
  <c r="BY45" i="9"/>
  <c r="BW44" i="9"/>
  <c r="BW45" i="9"/>
  <c r="BY46" i="9"/>
  <c r="BW46" i="9"/>
  <c r="BY47" i="9"/>
  <c r="BW47" i="9"/>
  <c r="BY48" i="9"/>
  <c r="BW48" i="9"/>
  <c r="BW49" i="9"/>
  <c r="BY49" i="9"/>
  <c r="BY51" i="9"/>
  <c r="BW50" i="9"/>
  <c r="BW51" i="9"/>
  <c r="BY50" i="9"/>
  <c r="BY52" i="9"/>
  <c r="BW52" i="9"/>
  <c r="BW53" i="9"/>
  <c r="BY53" i="9"/>
  <c r="BW54" i="9"/>
  <c r="BY54" i="9"/>
  <c r="BY55" i="9"/>
  <c r="BW55" i="9"/>
  <c r="BW56" i="9"/>
  <c r="BW57" i="9"/>
  <c r="BY56" i="9"/>
  <c r="BY57" i="9"/>
  <c r="BW58" i="9"/>
  <c r="BY58" i="9"/>
  <c r="BY60" i="9"/>
  <c r="BW60" i="9"/>
  <c r="BW59" i="9"/>
  <c r="BY59" i="9"/>
  <c r="BY61" i="9"/>
  <c r="BW61" i="9"/>
  <c r="BW62" i="9"/>
  <c r="BY62" i="9"/>
  <c r="BY63" i="9"/>
  <c r="BY64" i="9"/>
  <c r="BW64" i="9"/>
  <c r="BW63" i="9"/>
  <c r="BY65" i="9"/>
  <c r="BW65" i="9"/>
  <c r="BY66" i="9"/>
  <c r="BW66" i="9"/>
  <c r="BW67" i="9"/>
  <c r="BY67" i="9"/>
  <c r="BY68" i="9"/>
  <c r="BW68" i="9"/>
  <c r="BW69" i="9"/>
  <c r="BY69" i="9"/>
  <c r="BW70" i="9"/>
  <c r="BY70" i="9"/>
  <c r="BW71" i="9"/>
  <c r="BY71" i="9"/>
  <c r="BY72" i="9"/>
  <c r="BW72" i="9"/>
  <c r="BY73" i="9"/>
  <c r="BW73" i="9"/>
  <c r="BW75" i="9"/>
  <c r="BW74" i="9"/>
  <c r="BY75" i="9"/>
  <c r="BY74" i="9"/>
  <c r="BW76" i="9"/>
  <c r="BY77" i="9"/>
  <c r="BY76" i="9"/>
  <c r="BW77" i="9"/>
  <c r="BY78" i="9"/>
  <c r="BW78" i="9"/>
  <c r="BW79" i="9"/>
  <c r="BY79" i="9"/>
  <c r="BY80" i="9"/>
  <c r="BW80" i="9"/>
  <c r="BY81" i="9"/>
  <c r="BW81" i="9"/>
  <c r="BY83" i="9"/>
  <c r="BW82" i="9"/>
  <c r="BY82" i="9"/>
  <c r="BW83" i="9"/>
  <c r="BY84" i="9"/>
  <c r="BW84" i="9"/>
  <c r="BY85" i="9"/>
  <c r="BW85" i="9"/>
  <c r="BW86" i="9"/>
  <c r="BY86" i="9"/>
  <c r="BY87" i="9"/>
  <c r="BW87" i="9"/>
  <c r="BW88" i="9"/>
  <c r="BY88" i="9"/>
  <c r="BW89" i="9"/>
  <c r="BY89" i="9"/>
  <c r="BW90" i="9"/>
  <c r="BY90" i="9"/>
  <c r="BY91" i="9"/>
  <c r="BW91" i="9"/>
  <c r="BY92" i="9"/>
  <c r="BW93" i="9"/>
  <c r="BY93" i="9"/>
  <c r="BW92" i="9"/>
  <c r="BW94" i="9"/>
  <c r="BY94" i="9"/>
  <c r="BY95" i="9"/>
  <c r="BW95" i="9"/>
  <c r="BY96" i="9"/>
  <c r="BY97" i="9"/>
  <c r="BW96" i="9"/>
  <c r="BW97" i="9"/>
  <c r="BY98" i="9"/>
  <c r="BW98" i="9"/>
  <c r="BW99" i="9"/>
  <c r="BY99" i="9"/>
  <c r="BY100" i="9"/>
  <c r="BW100" i="9"/>
  <c r="BY101" i="9"/>
  <c r="BW101" i="9"/>
  <c r="BY102" i="9"/>
  <c r="BW102" i="9"/>
  <c r="BW103" i="9"/>
  <c r="BY103" i="9"/>
  <c r="BY105" i="9"/>
  <c r="BY104" i="9"/>
  <c r="BW104" i="9"/>
  <c r="BW105" i="9"/>
  <c r="BW106" i="9"/>
  <c r="BY106" i="9"/>
  <c r="BY107" i="9"/>
  <c r="BW107" i="9"/>
  <c r="BY108" i="9"/>
  <c r="BW109" i="9"/>
  <c r="BW108" i="9"/>
  <c r="BY109" i="9"/>
  <c r="BY110" i="9"/>
  <c r="BW110" i="9"/>
  <c r="BY111" i="9"/>
  <c r="BW112" i="9"/>
  <c r="BW111" i="9"/>
  <c r="BY112" i="9"/>
  <c r="BW113" i="9"/>
  <c r="BW114" i="9"/>
  <c r="BY113" i="9"/>
  <c r="BY114" i="9"/>
  <c r="BW115" i="9"/>
  <c r="BY115" i="9"/>
  <c r="BY116" i="9"/>
  <c r="BW117" i="9"/>
  <c r="BW116" i="9"/>
  <c r="BY117" i="9"/>
  <c r="BW118" i="9"/>
  <c r="BY118" i="9"/>
  <c r="BW119" i="9"/>
  <c r="BY119" i="9"/>
  <c r="BW120" i="9"/>
  <c r="BY120" i="9"/>
  <c r="BY121" i="9"/>
  <c r="BW121" i="9"/>
  <c r="BW122" i="9"/>
  <c r="BY122" i="9"/>
  <c r="BW123" i="9"/>
  <c r="BW124" i="9"/>
  <c r="BY123" i="9"/>
  <c r="BY124" i="9"/>
  <c r="BW125" i="9"/>
  <c r="BY125" i="9"/>
  <c r="BW127" i="9"/>
  <c r="BY126" i="9"/>
  <c r="BY127" i="9"/>
  <c r="BW126" i="9"/>
  <c r="BY128" i="9"/>
  <c r="BW128" i="9"/>
  <c r="BY130" i="9"/>
  <c r="BW129" i="9"/>
  <c r="BY129" i="9"/>
  <c r="BW130" i="9"/>
  <c r="BY131" i="9"/>
  <c r="BW131" i="9"/>
  <c r="BW133" i="9"/>
  <c r="BY132" i="9"/>
  <c r="BY133" i="9"/>
  <c r="BW132" i="9"/>
  <c r="BW134" i="9"/>
  <c r="BY135" i="9"/>
  <c r="BY134" i="9"/>
  <c r="BW135" i="9"/>
  <c r="BW136" i="9"/>
  <c r="BW137" i="9"/>
  <c r="BY136" i="9"/>
  <c r="BY137" i="9"/>
  <c r="BW138" i="9"/>
  <c r="BY138" i="9"/>
  <c r="BW139" i="9"/>
  <c r="BY139" i="9"/>
  <c r="BW140" i="9"/>
  <c r="BY140" i="9"/>
  <c r="BW141" i="9"/>
  <c r="BY141" i="9"/>
  <c r="BY142" i="9"/>
  <c r="BW142" i="9"/>
  <c r="BY144" i="9"/>
  <c r="BW143" i="9"/>
  <c r="BY143" i="9"/>
  <c r="BW144" i="9"/>
  <c r="BW145" i="9"/>
  <c r="BY145" i="9"/>
  <c r="BY146" i="9"/>
  <c r="BW146" i="9"/>
  <c r="BY147" i="9"/>
  <c r="BW147" i="9"/>
  <c r="BY148" i="9"/>
  <c r="BW148" i="9"/>
  <c r="BW149" i="9"/>
  <c r="BY149" i="9"/>
  <c r="BY150" i="9"/>
  <c r="BW150" i="9"/>
  <c r="BY151" i="9"/>
  <c r="BW151" i="9"/>
  <c r="BW152" i="9"/>
  <c r="BY153" i="9"/>
  <c r="BW153" i="9"/>
  <c r="BY152" i="9"/>
  <c r="BY154" i="9"/>
  <c r="BW154" i="9"/>
  <c r="BW155" i="9"/>
  <c r="BY155" i="9"/>
  <c r="BY156" i="9"/>
  <c r="BW156" i="9"/>
  <c r="BY157" i="9"/>
  <c r="BW157" i="9"/>
  <c r="BW158" i="9"/>
  <c r="BY158" i="9"/>
  <c r="BW159" i="9"/>
  <c r="BY159" i="9"/>
  <c r="BW160" i="9"/>
  <c r="BY160" i="9"/>
  <c r="BY161" i="9"/>
  <c r="BW161" i="9"/>
  <c r="BY162" i="9"/>
  <c r="BW162" i="9"/>
  <c r="BW163" i="9"/>
  <c r="BY163" i="9"/>
  <c r="BY164" i="9"/>
  <c r="BW165" i="9"/>
  <c r="BW164" i="9"/>
  <c r="BY165" i="9"/>
  <c r="BW166" i="9"/>
  <c r="BY166" i="9"/>
  <c r="BY167" i="9"/>
  <c r="BW168" i="9"/>
  <c r="BW167" i="9"/>
  <c r="BY168" i="9"/>
  <c r="BY169" i="9"/>
  <c r="BW169" i="9"/>
  <c r="BW170" i="9"/>
  <c r="BW171" i="9"/>
  <c r="BY170" i="9"/>
  <c r="BY171" i="9"/>
  <c r="BY172" i="9"/>
  <c r="BW172" i="9"/>
  <c r="BY173" i="9"/>
  <c r="BW173" i="9"/>
  <c r="BY174" i="9"/>
  <c r="BW174" i="9"/>
  <c r="BW175" i="9"/>
  <c r="BY175" i="9"/>
  <c r="BY176" i="9"/>
  <c r="BW176" i="9"/>
  <c r="BY177" i="9"/>
  <c r="BW177" i="9"/>
  <c r="BW178" i="9"/>
  <c r="BY178" i="9"/>
  <c r="BY180" i="9"/>
  <c r="BW179" i="9"/>
  <c r="BW180" i="9"/>
  <c r="BY179" i="9"/>
  <c r="BY181" i="9"/>
  <c r="BW181" i="9"/>
  <c r="BW182" i="9"/>
  <c r="BY182" i="9"/>
  <c r="BY183" i="9"/>
  <c r="BW183" i="9"/>
  <c r="BY185" i="9"/>
  <c r="BY184" i="9"/>
  <c r="BW185" i="9"/>
  <c r="BW184" i="9"/>
  <c r="BY186" i="9"/>
  <c r="BW186" i="9"/>
  <c r="BW187" i="9"/>
  <c r="BW188" i="9"/>
  <c r="BY187" i="9"/>
  <c r="BY188" i="9"/>
  <c r="BY189" i="9"/>
  <c r="BW189" i="9"/>
  <c r="BW190" i="9"/>
  <c r="BY190" i="9"/>
  <c r="BY191" i="9"/>
  <c r="BW191" i="9"/>
  <c r="BY192" i="9"/>
  <c r="BW192" i="9"/>
  <c r="BW193" i="9"/>
  <c r="BY193" i="9"/>
  <c r="BY194" i="9"/>
  <c r="BW194" i="9"/>
  <c r="BW195" i="9"/>
  <c r="BY196" i="9"/>
  <c r="BW196" i="9"/>
  <c r="BY195" i="9"/>
  <c r="BY197" i="9"/>
  <c r="BW197" i="9"/>
  <c r="BW198" i="9"/>
  <c r="BY198" i="9"/>
  <c r="BY199" i="9"/>
  <c r="BW199" i="9"/>
  <c r="BW200" i="9"/>
  <c r="BY200" i="9"/>
  <c r="BY201" i="9"/>
  <c r="BW202" i="9"/>
  <c r="BW201" i="9"/>
  <c r="BY202" i="9"/>
  <c r="BY203" i="9"/>
  <c r="BW203" i="9"/>
  <c r="BY204" i="9"/>
  <c r="BW204" i="9"/>
  <c r="BW205" i="9"/>
  <c r="BY205" i="9"/>
  <c r="BW206" i="9"/>
  <c r="BY206" i="9"/>
  <c r="BY207" i="9"/>
  <c r="BW207" i="9"/>
  <c r="BY209" i="9"/>
  <c r="BY208" i="9"/>
  <c r="BW209" i="9"/>
  <c r="BW208" i="9"/>
  <c r="BW210" i="9"/>
  <c r="BY210" i="9"/>
  <c r="BW211" i="9"/>
  <c r="BY212" i="9"/>
  <c r="BW212" i="9"/>
  <c r="BY211" i="9"/>
  <c r="BY213" i="9"/>
  <c r="BW213" i="9"/>
  <c r="BY214" i="9"/>
  <c r="BW214" i="9"/>
  <c r="BY215" i="9"/>
  <c r="BW215" i="9"/>
  <c r="BW217" i="9"/>
  <c r="BW216" i="9"/>
  <c r="BY216" i="9"/>
  <c r="BY217" i="9"/>
  <c r="BY218" i="9"/>
  <c r="BW218" i="9"/>
  <c r="BW219" i="9"/>
  <c r="BY219" i="9"/>
  <c r="BW220" i="9"/>
  <c r="BY220" i="9"/>
  <c r="BY221" i="9"/>
  <c r="BW221" i="9"/>
  <c r="BW222" i="9"/>
  <c r="BY222" i="9"/>
  <c r="BW223" i="9"/>
  <c r="BY223" i="9"/>
  <c r="BY224" i="9"/>
  <c r="BW224" i="9"/>
  <c r="BW225" i="9"/>
  <c r="BY225" i="9"/>
  <c r="BY226" i="9"/>
  <c r="BW226" i="9"/>
  <c r="BY227" i="9"/>
  <c r="BW227" i="9"/>
  <c r="BY228" i="9"/>
  <c r="BW228" i="9"/>
  <c r="BY229" i="9"/>
  <c r="BY230" i="9"/>
  <c r="BW229" i="9"/>
  <c r="BW230" i="9"/>
  <c r="BY231" i="9"/>
  <c r="BW231" i="9"/>
  <c r="BW232" i="9"/>
  <c r="BY232" i="9"/>
  <c r="BW233" i="9"/>
  <c r="BY233" i="9"/>
  <c r="BY234" i="9"/>
  <c r="BW234" i="9"/>
  <c r="BY235" i="9"/>
  <c r="BW235" i="9"/>
  <c r="BY236" i="9"/>
  <c r="BW236" i="9"/>
  <c r="BW237" i="9"/>
  <c r="BY237" i="9"/>
  <c r="BW238" i="9"/>
  <c r="BY238" i="9"/>
  <c r="BW239" i="9"/>
  <c r="BY239" i="9"/>
  <c r="BY240" i="9"/>
  <c r="BW240" i="9"/>
  <c r="BW241" i="9"/>
  <c r="BY241" i="9"/>
  <c r="BW242" i="9"/>
  <c r="BY242" i="9"/>
  <c r="BY243" i="9"/>
  <c r="BY244" i="9"/>
  <c r="BW243" i="9"/>
  <c r="BW244" i="9"/>
  <c r="BW246" i="9"/>
  <c r="BW245" i="9"/>
  <c r="BY246" i="9"/>
  <c r="BY245" i="9"/>
  <c r="BY247" i="9"/>
  <c r="BW247" i="9"/>
  <c r="BY249" i="9"/>
  <c r="BY248" i="9"/>
  <c r="BW249" i="9"/>
  <c r="BW248" i="9"/>
  <c r="BY250" i="9"/>
  <c r="BW250" i="9"/>
  <c r="BY251" i="9"/>
  <c r="BW251" i="9"/>
  <c r="BW252" i="9"/>
  <c r="BY252" i="9"/>
  <c r="BY254" i="9"/>
  <c r="BY253" i="9"/>
  <c r="BW254" i="9"/>
  <c r="BW253" i="9"/>
  <c r="BW255" i="9"/>
  <c r="BY255" i="9"/>
  <c r="BW256" i="9"/>
  <c r="BY256" i="9"/>
  <c r="BY257" i="9"/>
  <c r="BW257" i="9"/>
  <c r="BY258" i="9"/>
  <c r="BW258" i="9"/>
  <c r="BW259" i="9"/>
  <c r="BY259" i="9"/>
  <c r="BY260" i="9"/>
  <c r="BW260" i="9"/>
  <c r="BW262" i="9"/>
  <c r="BY262" i="9"/>
  <c r="BY261" i="9"/>
  <c r="BW261" i="9"/>
  <c r="BY263" i="9"/>
  <c r="BW263" i="9"/>
  <c r="BY264" i="9"/>
  <c r="BW264" i="9"/>
  <c r="BW265" i="9"/>
  <c r="BY265" i="9"/>
  <c r="BW266" i="9"/>
  <c r="BY266" i="9"/>
  <c r="BY268" i="9"/>
  <c r="BW267" i="9"/>
  <c r="BW268" i="9"/>
  <c r="BY267" i="9"/>
  <c r="CJ270" i="9"/>
  <c r="CI269" i="9"/>
  <c r="T270" i="9"/>
  <c r="BX16" i="9"/>
  <c r="BX15" i="9"/>
  <c r="BX17" i="9"/>
  <c r="BX18" i="9"/>
  <c r="BX19" i="9"/>
  <c r="BX20" i="9"/>
  <c r="BX21" i="9"/>
  <c r="BX22" i="9"/>
  <c r="BX23" i="9"/>
  <c r="BX24" i="9"/>
  <c r="BX25" i="9"/>
  <c r="BX26" i="9"/>
  <c r="BX28" i="9"/>
  <c r="BX27" i="9"/>
  <c r="BX29" i="9"/>
  <c r="BX30" i="9"/>
  <c r="BX32" i="9"/>
  <c r="BX31" i="9"/>
  <c r="BX33" i="9"/>
  <c r="BX34" i="9"/>
  <c r="BX35" i="9"/>
  <c r="BX36" i="9"/>
  <c r="BX37" i="9"/>
  <c r="BX38" i="9"/>
  <c r="BX39" i="9"/>
  <c r="BX40" i="9"/>
  <c r="BX42" i="9"/>
  <c r="BX41" i="9"/>
  <c r="BX43" i="9"/>
  <c r="BX44" i="9"/>
  <c r="BX45" i="9"/>
  <c r="BX46" i="9"/>
  <c r="BX48" i="9"/>
  <c r="BX47" i="9"/>
  <c r="BX50" i="9"/>
  <c r="BX49" i="9"/>
  <c r="BX51" i="9"/>
  <c r="BX52" i="9"/>
  <c r="BX53" i="9"/>
  <c r="BX54" i="9"/>
  <c r="BX55" i="9"/>
  <c r="BX56" i="9"/>
  <c r="BX57" i="9"/>
  <c r="BX58" i="9"/>
  <c r="BX59" i="9"/>
  <c r="BX60" i="9"/>
  <c r="BX61" i="9"/>
  <c r="BX62" i="9"/>
  <c r="BX63" i="9"/>
  <c r="BX64" i="9"/>
  <c r="BX65" i="9"/>
  <c r="BX66" i="9"/>
  <c r="BX67" i="9"/>
  <c r="BX68" i="9"/>
  <c r="BX69" i="9"/>
  <c r="BX70" i="9"/>
  <c r="BX71" i="9"/>
  <c r="BX72" i="9"/>
  <c r="BX73" i="9"/>
  <c r="BX74" i="9"/>
  <c r="BX75" i="9"/>
  <c r="BX76" i="9"/>
  <c r="BX77" i="9"/>
  <c r="BX78" i="9"/>
  <c r="BX79" i="9"/>
  <c r="BX81" i="9"/>
  <c r="BX80" i="9"/>
  <c r="BX82" i="9"/>
  <c r="BX83" i="9"/>
  <c r="BX84" i="9"/>
  <c r="BX85" i="9"/>
  <c r="BX86" i="9"/>
  <c r="BX87" i="9"/>
  <c r="BX88" i="9"/>
  <c r="BX90" i="9"/>
  <c r="BX89" i="9"/>
  <c r="BX91" i="9"/>
  <c r="BX92" i="9"/>
  <c r="BX93" i="9"/>
  <c r="BX94" i="9"/>
  <c r="BX95" i="9"/>
  <c r="BX96" i="9"/>
  <c r="BX97" i="9"/>
  <c r="BX98" i="9"/>
  <c r="BX99" i="9"/>
  <c r="BX100" i="9"/>
  <c r="BX101" i="9"/>
  <c r="BX102" i="9"/>
  <c r="BX104" i="9"/>
  <c r="BX103" i="9"/>
  <c r="BX105" i="9"/>
  <c r="BX107" i="9"/>
  <c r="BX106" i="9"/>
  <c r="BX108" i="9"/>
  <c r="BX109" i="9"/>
  <c r="BX110" i="9"/>
  <c r="BX111" i="9"/>
  <c r="BX112" i="9"/>
  <c r="BX113" i="9"/>
  <c r="BX114" i="9"/>
  <c r="BX116" i="9"/>
  <c r="BX115" i="9"/>
  <c r="BX117" i="9"/>
  <c r="BX118" i="9"/>
  <c r="BX119" i="9"/>
  <c r="BX121" i="9"/>
  <c r="BX120" i="9"/>
  <c r="BX122" i="9"/>
  <c r="BX123" i="9"/>
  <c r="BX124" i="9"/>
  <c r="BX125" i="9"/>
  <c r="BX126" i="9"/>
  <c r="BX127" i="9"/>
  <c r="BX128" i="9"/>
  <c r="BX129" i="9"/>
  <c r="BX130" i="9"/>
  <c r="BX131" i="9"/>
  <c r="BX132" i="9"/>
  <c r="BX133" i="9"/>
  <c r="BX134" i="9"/>
  <c r="BX135" i="9"/>
  <c r="BX136" i="9"/>
  <c r="BX137" i="9"/>
  <c r="BX138" i="9"/>
  <c r="BX139" i="9"/>
  <c r="BX140" i="9"/>
  <c r="BX141" i="9"/>
  <c r="BX142" i="9"/>
  <c r="BX143" i="9"/>
  <c r="BX144" i="9"/>
  <c r="BX145" i="9"/>
  <c r="BX146" i="9"/>
  <c r="BX147" i="9"/>
  <c r="BX148" i="9"/>
  <c r="BX149" i="9"/>
  <c r="BX150" i="9"/>
  <c r="BX151" i="9"/>
  <c r="BX152" i="9"/>
  <c r="BX154" i="9"/>
  <c r="BX153" i="9"/>
  <c r="BX155" i="9"/>
  <c r="BX156" i="9"/>
  <c r="BX157" i="9"/>
  <c r="BX158" i="9"/>
  <c r="BX159" i="9"/>
  <c r="BX160" i="9"/>
  <c r="BX161" i="9"/>
  <c r="BX162" i="9"/>
  <c r="BX163" i="9"/>
  <c r="BX164" i="9"/>
  <c r="BX165" i="9"/>
  <c r="BX166" i="9"/>
  <c r="BX168" i="9"/>
  <c r="BX167" i="9"/>
  <c r="BX169" i="9"/>
  <c r="BX170" i="9"/>
  <c r="BX172" i="9"/>
  <c r="BX171" i="9"/>
  <c r="BX174" i="9"/>
  <c r="BX173" i="9"/>
  <c r="BX175" i="9"/>
  <c r="BX177" i="9"/>
  <c r="BX176" i="9"/>
  <c r="BX178" i="9"/>
  <c r="BX179" i="9"/>
  <c r="BX181" i="9"/>
  <c r="BX180" i="9"/>
  <c r="BX182" i="9"/>
  <c r="BX183" i="9"/>
  <c r="BX184" i="9"/>
  <c r="BX185" i="9"/>
  <c r="BX186" i="9"/>
  <c r="BX187" i="9"/>
  <c r="BX188" i="9"/>
  <c r="BX189" i="9"/>
  <c r="BX190" i="9"/>
  <c r="BX191" i="9"/>
  <c r="BX192" i="9"/>
  <c r="BX194" i="9"/>
  <c r="BX193" i="9"/>
  <c r="BX195" i="9"/>
  <c r="BX196" i="9"/>
  <c r="BX197" i="9"/>
  <c r="BX198" i="9"/>
  <c r="BX199" i="9"/>
  <c r="BX200" i="9"/>
  <c r="BX201" i="9"/>
  <c r="BX202" i="9"/>
  <c r="BX203" i="9"/>
  <c r="BX204" i="9"/>
  <c r="BX205" i="9"/>
  <c r="BX206" i="9"/>
  <c r="BX208" i="9"/>
  <c r="BX207" i="9"/>
  <c r="BX209" i="9"/>
  <c r="BX210" i="9"/>
  <c r="BX212" i="9"/>
  <c r="BX211" i="9"/>
  <c r="BX213" i="9"/>
  <c r="BX214" i="9"/>
  <c r="BX216" i="9"/>
  <c r="BX215" i="9"/>
  <c r="BX217" i="9"/>
  <c r="BX218" i="9"/>
  <c r="BX219" i="9"/>
  <c r="BX220" i="9"/>
  <c r="BX221" i="9"/>
  <c r="BX222" i="9"/>
  <c r="BX223" i="9"/>
  <c r="BX224" i="9"/>
  <c r="BX225" i="9"/>
  <c r="BX226" i="9"/>
  <c r="BX227" i="9"/>
  <c r="BX228" i="9"/>
  <c r="BX229" i="9"/>
  <c r="BX230" i="9"/>
  <c r="BX231" i="9"/>
  <c r="BX232" i="9"/>
  <c r="BX233" i="9"/>
  <c r="BX234" i="9"/>
  <c r="BX235" i="9"/>
  <c r="BX236" i="9"/>
  <c r="BX237" i="9"/>
  <c r="BX238" i="9"/>
  <c r="BX240" i="9"/>
  <c r="BX239" i="9"/>
  <c r="BX241" i="9"/>
  <c r="BX242" i="9"/>
  <c r="BX244" i="9"/>
  <c r="BX243" i="9"/>
  <c r="BX245" i="9"/>
  <c r="BX246" i="9"/>
  <c r="BX248" i="9"/>
  <c r="BX247" i="9"/>
  <c r="BX249" i="9"/>
  <c r="BX251" i="9"/>
  <c r="BX250" i="9"/>
  <c r="BX252" i="9"/>
  <c r="BX253" i="9"/>
  <c r="BX254" i="9"/>
  <c r="BX255" i="9"/>
  <c r="BX256" i="9"/>
  <c r="BX257" i="9"/>
  <c r="BX258" i="9"/>
  <c r="BX259" i="9"/>
  <c r="BX260" i="9"/>
  <c r="BX261" i="9"/>
  <c r="BX262" i="9"/>
  <c r="BX263" i="9"/>
  <c r="BX264" i="9"/>
  <c r="BX265" i="9"/>
  <c r="BX267" i="9"/>
  <c r="BX266" i="9"/>
  <c r="BX268" i="9"/>
  <c r="DE15" i="9"/>
  <c r="DE17" i="9"/>
  <c r="DE16" i="9"/>
  <c r="DE18" i="9"/>
  <c r="DE19" i="9"/>
  <c r="DE20" i="9"/>
  <c r="DE21" i="9"/>
  <c r="DE22" i="9"/>
  <c r="DE23" i="9"/>
  <c r="DE24" i="9"/>
  <c r="DE25" i="9"/>
  <c r="DE27" i="9"/>
  <c r="DE26" i="9"/>
  <c r="DE28" i="9"/>
  <c r="DE29" i="9"/>
  <c r="DE30" i="9"/>
  <c r="DE31" i="9"/>
  <c r="DE32" i="9"/>
  <c r="DE33" i="9"/>
  <c r="DE34" i="9"/>
  <c r="DE35" i="9"/>
  <c r="DE37" i="9"/>
  <c r="DE36" i="9"/>
  <c r="DE38" i="9"/>
  <c r="DE40" i="9"/>
  <c r="DE39" i="9"/>
  <c r="DE41" i="9"/>
  <c r="DE42" i="9"/>
  <c r="DE44" i="9"/>
  <c r="DE43" i="9"/>
  <c r="DE45" i="9"/>
  <c r="DE46" i="9"/>
  <c r="DE48" i="9"/>
  <c r="DE47" i="9"/>
  <c r="DE49" i="9"/>
  <c r="DE50" i="9"/>
  <c r="DE51" i="9"/>
  <c r="DE52" i="9"/>
  <c r="DE53" i="9"/>
  <c r="DE54" i="9"/>
  <c r="DE55" i="9"/>
  <c r="DE56" i="9"/>
  <c r="DE58" i="9"/>
  <c r="DE57" i="9"/>
  <c r="DE59" i="9"/>
  <c r="DE60" i="9"/>
  <c r="DE61" i="9"/>
  <c r="DE62" i="9"/>
  <c r="DE63" i="9"/>
  <c r="DE64" i="9"/>
  <c r="DE65" i="9"/>
  <c r="DE66" i="9"/>
  <c r="DE67" i="9"/>
  <c r="DE68" i="9"/>
  <c r="DE69" i="9"/>
  <c r="DE70" i="9"/>
  <c r="DE71" i="9"/>
  <c r="DE72" i="9"/>
  <c r="DE73" i="9"/>
  <c r="DE74" i="9"/>
  <c r="DE75" i="9"/>
  <c r="DE76" i="9"/>
  <c r="DE77" i="9"/>
  <c r="DE78" i="9"/>
  <c r="DE80" i="9"/>
  <c r="DE79" i="9"/>
  <c r="DE81" i="9"/>
  <c r="DE82" i="9"/>
  <c r="DE83" i="9"/>
  <c r="DE84" i="9"/>
  <c r="DE85" i="9"/>
  <c r="DE86" i="9"/>
  <c r="DE88" i="9"/>
  <c r="DE87" i="9"/>
  <c r="DE89" i="9"/>
  <c r="DE91" i="9"/>
  <c r="DE90" i="9"/>
  <c r="DE93" i="9"/>
  <c r="DE92" i="9"/>
  <c r="DE94" i="9"/>
  <c r="DE96" i="9"/>
  <c r="DE95" i="9"/>
  <c r="DE97" i="9"/>
  <c r="DE98" i="9"/>
  <c r="DE99" i="9"/>
  <c r="DE100" i="9"/>
  <c r="DE101" i="9"/>
  <c r="DE102" i="9"/>
  <c r="DE104" i="9"/>
  <c r="DE103" i="9"/>
  <c r="DE105" i="9"/>
  <c r="DE106" i="9"/>
  <c r="DE107" i="9"/>
  <c r="DE108" i="9"/>
  <c r="DE110" i="9"/>
  <c r="DE109" i="9"/>
  <c r="DE111" i="9"/>
  <c r="DE112" i="9"/>
  <c r="DE113" i="9"/>
  <c r="DE115" i="9"/>
  <c r="DE114" i="9"/>
  <c r="DE116" i="9"/>
  <c r="DE118" i="9"/>
  <c r="DE117" i="9"/>
  <c r="DE120" i="9"/>
  <c r="DE119" i="9"/>
  <c r="DE121" i="9"/>
  <c r="DE122" i="9"/>
  <c r="DE124" i="9"/>
  <c r="DE123" i="9"/>
  <c r="DE125" i="9"/>
  <c r="DE126" i="9"/>
  <c r="DE127" i="9"/>
  <c r="DE128" i="9"/>
  <c r="DE129" i="9"/>
  <c r="DE130" i="9"/>
  <c r="DE131" i="9"/>
  <c r="DE132" i="9"/>
  <c r="DE134" i="9"/>
  <c r="DE133" i="9"/>
  <c r="DE135" i="9"/>
  <c r="DE136" i="9"/>
  <c r="DE137" i="9"/>
  <c r="DE138" i="9"/>
  <c r="DE139" i="9"/>
  <c r="DE141" i="9"/>
  <c r="DE140" i="9"/>
  <c r="DE142" i="9"/>
  <c r="DE143" i="9"/>
  <c r="DE144" i="9"/>
  <c r="DE145" i="9"/>
  <c r="DE146" i="9"/>
  <c r="DE147" i="9"/>
  <c r="DE148" i="9"/>
  <c r="DE149" i="9"/>
  <c r="DE150" i="9"/>
  <c r="DE151" i="9"/>
  <c r="DE152" i="9"/>
  <c r="DE154" i="9"/>
  <c r="DE153" i="9"/>
  <c r="DE155" i="9"/>
  <c r="DE156" i="9"/>
  <c r="DE158" i="9"/>
  <c r="DE157" i="9"/>
  <c r="DE159" i="9"/>
  <c r="DE160" i="9"/>
  <c r="DE161" i="9"/>
  <c r="DE162" i="9"/>
  <c r="DE163" i="9"/>
  <c r="DE165" i="9"/>
  <c r="DE164" i="9"/>
  <c r="DE166" i="9"/>
  <c r="DE167" i="9"/>
  <c r="DE168" i="9"/>
  <c r="DE169" i="9"/>
  <c r="DE170" i="9"/>
  <c r="DE171" i="9"/>
  <c r="DE172" i="9"/>
  <c r="DE173" i="9"/>
  <c r="DE174" i="9"/>
  <c r="DE175" i="9"/>
  <c r="DE176" i="9"/>
  <c r="DE177" i="9"/>
  <c r="DE178" i="9"/>
  <c r="DE179" i="9"/>
  <c r="DE180" i="9"/>
  <c r="DE181" i="9"/>
  <c r="DE182" i="9"/>
  <c r="DE183" i="9"/>
  <c r="DE184" i="9"/>
  <c r="DE185" i="9"/>
  <c r="DE187" i="9"/>
  <c r="DE186" i="9"/>
  <c r="DE188" i="9"/>
  <c r="DE189" i="9"/>
  <c r="DE190" i="9"/>
  <c r="DE191" i="9"/>
  <c r="DE192" i="9"/>
  <c r="DE193" i="9"/>
  <c r="DE194" i="9"/>
  <c r="DE195" i="9"/>
  <c r="DE196" i="9"/>
  <c r="DE197" i="9"/>
  <c r="DE198" i="9"/>
  <c r="DE199" i="9"/>
  <c r="DE200" i="9"/>
  <c r="DE201" i="9"/>
  <c r="DE202" i="9"/>
  <c r="DE203" i="9"/>
  <c r="DE204" i="9"/>
  <c r="DE205" i="9"/>
  <c r="DE206" i="9"/>
  <c r="DE207" i="9"/>
  <c r="DE209" i="9"/>
  <c r="DE208" i="9"/>
  <c r="DE210" i="9"/>
  <c r="DE211" i="9"/>
  <c r="DE212" i="9"/>
  <c r="DE213" i="9"/>
  <c r="DE214" i="9"/>
  <c r="DE215" i="9"/>
  <c r="DE216" i="9"/>
  <c r="DE217" i="9"/>
  <c r="DE218" i="9"/>
  <c r="DE219" i="9"/>
  <c r="DE220" i="9"/>
  <c r="DE221" i="9"/>
  <c r="DE222" i="9"/>
  <c r="DE223" i="9"/>
  <c r="DE224" i="9"/>
  <c r="DE225" i="9"/>
  <c r="DE226" i="9"/>
  <c r="DE227" i="9"/>
  <c r="DE228" i="9"/>
  <c r="DE229" i="9"/>
  <c r="DE230" i="9"/>
  <c r="DE231" i="9"/>
  <c r="DE232" i="9"/>
  <c r="DE233" i="9"/>
  <c r="DE234" i="9"/>
  <c r="DE235" i="9"/>
  <c r="DE237" i="9"/>
  <c r="DE236" i="9"/>
  <c r="DE239" i="9"/>
  <c r="DE238" i="9"/>
  <c r="DE240" i="9"/>
  <c r="DE241" i="9"/>
  <c r="DE242" i="9"/>
  <c r="DE243" i="9"/>
  <c r="DE244" i="9"/>
  <c r="DE245" i="9"/>
  <c r="DE246" i="9"/>
  <c r="DE247" i="9"/>
  <c r="DE248" i="9"/>
  <c r="DE249" i="9"/>
  <c r="DE250" i="9"/>
  <c r="DE251" i="9"/>
  <c r="DE252" i="9"/>
  <c r="DE253" i="9"/>
  <c r="DE254" i="9"/>
  <c r="DE255" i="9"/>
  <c r="DE256" i="9"/>
  <c r="DE257" i="9"/>
  <c r="DE259" i="9"/>
  <c r="DE258" i="9"/>
  <c r="DE260" i="9"/>
  <c r="DE261" i="9"/>
  <c r="DE262" i="9"/>
  <c r="DE263" i="9"/>
  <c r="DE265" i="9"/>
  <c r="DE264" i="9"/>
  <c r="DE266" i="9"/>
  <c r="DE267" i="9"/>
  <c r="DE268" i="9"/>
  <c r="DE269" i="9"/>
  <c r="BB15" i="9"/>
  <c r="BB16" i="9"/>
  <c r="BB17" i="9"/>
  <c r="BB18" i="9"/>
  <c r="BB19" i="9"/>
  <c r="BB20" i="9"/>
  <c r="BB21" i="9"/>
  <c r="BB22" i="9"/>
  <c r="BB23" i="9"/>
  <c r="BB24" i="9"/>
  <c r="BB25" i="9"/>
  <c r="BB26" i="9"/>
  <c r="BB27" i="9"/>
  <c r="BB28" i="9"/>
  <c r="BB30" i="9"/>
  <c r="BB29" i="9"/>
  <c r="BB31" i="9"/>
  <c r="BB32" i="9"/>
  <c r="BB33" i="9"/>
  <c r="BB34" i="9"/>
  <c r="BB35" i="9"/>
  <c r="BB36" i="9"/>
  <c r="BB37" i="9"/>
  <c r="BB38" i="9"/>
  <c r="BB40" i="9"/>
  <c r="BB39" i="9"/>
  <c r="BB41" i="9"/>
  <c r="BB42" i="9"/>
  <c r="BB43" i="9"/>
  <c r="BB44" i="9"/>
  <c r="BB45" i="9"/>
  <c r="BB46" i="9"/>
  <c r="BB47" i="9"/>
  <c r="BB48" i="9"/>
  <c r="BB49" i="9"/>
  <c r="BB50" i="9"/>
  <c r="BB51" i="9"/>
  <c r="BB52" i="9"/>
  <c r="BB54" i="9"/>
  <c r="BB53" i="9"/>
  <c r="BB55" i="9"/>
  <c r="BB56" i="9"/>
  <c r="BB57" i="9"/>
  <c r="BB58" i="9"/>
  <c r="BB59" i="9"/>
  <c r="BB60" i="9"/>
  <c r="BB61" i="9"/>
  <c r="BB63" i="9"/>
  <c r="BB62" i="9"/>
  <c r="BB64" i="9"/>
  <c r="BB65" i="9"/>
  <c r="BB66" i="9"/>
  <c r="BB67" i="9"/>
  <c r="BB69" i="9"/>
  <c r="BB68" i="9"/>
  <c r="BB70" i="9"/>
  <c r="BB71" i="9"/>
  <c r="BB72" i="9"/>
  <c r="BB73" i="9"/>
  <c r="BB74" i="9"/>
  <c r="BB75" i="9"/>
  <c r="BB76" i="9"/>
  <c r="BB78" i="9"/>
  <c r="BB77" i="9"/>
  <c r="BB79" i="9"/>
  <c r="BB80" i="9"/>
  <c r="BB81" i="9"/>
  <c r="BB82" i="9"/>
  <c r="BB83" i="9"/>
  <c r="BB85" i="9"/>
  <c r="BB84" i="9"/>
  <c r="BB86" i="9"/>
  <c r="BB87" i="9"/>
  <c r="BB88" i="9"/>
  <c r="BB89" i="9"/>
  <c r="BB90" i="9"/>
  <c r="BB92" i="9"/>
  <c r="BB91" i="9"/>
  <c r="BB93" i="9"/>
  <c r="BB94" i="9"/>
  <c r="BB95" i="9"/>
  <c r="BB96" i="9"/>
  <c r="BB97" i="9"/>
  <c r="BB98" i="9"/>
  <c r="BB99" i="9"/>
  <c r="BB100" i="9"/>
  <c r="BB102" i="9"/>
  <c r="BB101" i="9"/>
  <c r="BB103" i="9"/>
  <c r="BB104" i="9"/>
  <c r="BB105" i="9"/>
  <c r="BB106" i="9"/>
  <c r="BB107" i="9"/>
  <c r="BB108" i="9"/>
  <c r="BB109" i="9"/>
  <c r="BB110" i="9"/>
  <c r="BB111" i="9"/>
  <c r="BB112" i="9"/>
  <c r="BB113" i="9"/>
  <c r="BB114" i="9"/>
  <c r="BB115" i="9"/>
  <c r="BB116" i="9"/>
  <c r="BB117" i="9"/>
  <c r="BB118" i="9"/>
  <c r="BB119" i="9"/>
  <c r="BB120" i="9"/>
  <c r="BB121" i="9"/>
  <c r="BB122" i="9"/>
  <c r="BB123" i="9"/>
  <c r="BB124" i="9"/>
  <c r="BB125" i="9"/>
  <c r="BB126" i="9"/>
  <c r="BB127" i="9"/>
  <c r="BB128" i="9"/>
  <c r="BB129" i="9"/>
  <c r="BB130" i="9"/>
  <c r="BB131" i="9"/>
  <c r="BB133" i="9"/>
  <c r="BB132" i="9"/>
  <c r="BB135" i="9"/>
  <c r="BB134" i="9"/>
  <c r="BB136" i="9"/>
  <c r="BB137" i="9"/>
  <c r="BB138" i="9"/>
  <c r="BB139" i="9"/>
  <c r="BB140" i="9"/>
  <c r="BB141" i="9"/>
  <c r="BB142" i="9"/>
  <c r="BB143" i="9"/>
  <c r="BB144" i="9"/>
  <c r="BB145" i="9"/>
  <c r="BB146" i="9"/>
  <c r="BB147" i="9"/>
  <c r="BB148" i="9"/>
  <c r="BB149" i="9"/>
  <c r="BB150" i="9"/>
  <c r="BB151" i="9"/>
  <c r="BB152" i="9"/>
  <c r="BB153" i="9"/>
  <c r="BB154" i="9"/>
  <c r="BB156" i="9"/>
  <c r="BB155" i="9"/>
  <c r="BB157" i="9"/>
  <c r="BB158" i="9"/>
  <c r="BB159" i="9"/>
  <c r="BB160" i="9"/>
  <c r="BB161" i="9"/>
  <c r="BB162" i="9"/>
  <c r="BB164" i="9"/>
  <c r="BB163" i="9"/>
  <c r="BB166" i="9"/>
  <c r="BB165" i="9"/>
  <c r="BB167" i="9"/>
  <c r="BB168" i="9"/>
  <c r="BB170" i="9"/>
  <c r="BB169" i="9"/>
  <c r="BB171" i="9"/>
  <c r="BB172" i="9"/>
  <c r="BB173" i="9"/>
  <c r="BB174" i="9"/>
  <c r="BB175" i="9"/>
  <c r="BB176" i="9"/>
  <c r="BB177" i="9"/>
  <c r="BB179" i="9"/>
  <c r="BB178" i="9"/>
  <c r="BB180" i="9"/>
  <c r="BB181" i="9"/>
  <c r="BB182" i="9"/>
  <c r="BB184" i="9"/>
  <c r="BB183" i="9"/>
  <c r="BB185" i="9"/>
  <c r="BB186" i="9"/>
  <c r="BB187" i="9"/>
  <c r="BB188" i="9"/>
  <c r="BB189" i="9"/>
  <c r="BB190" i="9"/>
  <c r="BB191" i="9"/>
  <c r="BB192" i="9"/>
  <c r="BB193" i="9"/>
  <c r="BB194" i="9"/>
  <c r="BB196" i="9"/>
  <c r="BB195" i="9"/>
  <c r="BB197" i="9"/>
  <c r="BB198" i="9"/>
  <c r="BB199" i="9"/>
  <c r="BB200" i="9"/>
  <c r="BB201" i="9"/>
  <c r="BB202" i="9"/>
  <c r="BB203" i="9"/>
  <c r="BB204" i="9"/>
  <c r="BB205" i="9"/>
  <c r="BB207" i="9"/>
  <c r="BB206" i="9"/>
  <c r="BB209" i="9"/>
  <c r="BB208" i="9"/>
  <c r="BB210" i="9"/>
  <c r="BB211" i="9"/>
  <c r="BB212" i="9"/>
  <c r="BB213" i="9"/>
  <c r="BB214" i="9"/>
  <c r="BB215" i="9"/>
  <c r="BB216" i="9"/>
  <c r="BB217" i="9"/>
  <c r="BB219" i="9"/>
  <c r="BB218" i="9"/>
  <c r="BB220" i="9"/>
  <c r="BB221" i="9"/>
  <c r="BB222" i="9"/>
  <c r="BB223" i="9"/>
  <c r="BB224" i="9"/>
  <c r="BB225" i="9"/>
  <c r="BB226" i="9"/>
  <c r="BB228" i="9"/>
  <c r="BB227" i="9"/>
  <c r="BB229" i="9"/>
  <c r="BB230" i="9"/>
  <c r="BB231" i="9"/>
  <c r="BB232" i="9"/>
  <c r="BB233" i="9"/>
  <c r="BB234" i="9"/>
  <c r="BB235" i="9"/>
  <c r="BB236" i="9"/>
  <c r="BB237" i="9"/>
  <c r="BB238" i="9"/>
  <c r="BB239" i="9"/>
  <c r="BB240" i="9"/>
  <c r="BB241" i="9"/>
  <c r="BB242" i="9"/>
  <c r="BB243" i="9"/>
  <c r="BB244" i="9"/>
  <c r="BB246" i="9"/>
  <c r="BB245" i="9"/>
  <c r="BB247" i="9"/>
  <c r="BB248" i="9"/>
  <c r="BB249" i="9"/>
  <c r="BB250" i="9"/>
  <c r="BB252" i="9"/>
  <c r="BB251" i="9"/>
  <c r="BB253" i="9"/>
  <c r="BB254" i="9"/>
  <c r="BB255" i="9"/>
  <c r="BB256" i="9"/>
  <c r="BB257" i="9"/>
  <c r="BB258" i="9"/>
  <c r="BB259" i="9"/>
  <c r="BB260" i="9"/>
  <c r="BB261" i="9"/>
  <c r="BB262" i="9"/>
  <c r="BB263" i="9"/>
  <c r="BB264" i="9"/>
  <c r="BB265" i="9"/>
  <c r="BB266" i="9"/>
  <c r="BB267" i="9"/>
  <c r="BB268" i="9"/>
  <c r="BB269" i="9"/>
  <c r="J16" i="9"/>
  <c r="J15" i="9"/>
  <c r="J17" i="9"/>
  <c r="J19" i="9"/>
  <c r="J18" i="9"/>
  <c r="J20" i="9"/>
  <c r="J21" i="9"/>
  <c r="J22" i="9"/>
  <c r="J23" i="9"/>
  <c r="J24" i="9"/>
  <c r="J26" i="9"/>
  <c r="J25" i="9"/>
  <c r="J27" i="9"/>
  <c r="J29" i="9"/>
  <c r="J28" i="9"/>
  <c r="J31" i="9"/>
  <c r="J30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8" i="9"/>
  <c r="J47" i="9"/>
  <c r="J49" i="9"/>
  <c r="J50" i="9"/>
  <c r="J51" i="9"/>
  <c r="J52" i="9"/>
  <c r="J53" i="9"/>
  <c r="J54" i="9"/>
  <c r="J55" i="9"/>
  <c r="J56" i="9"/>
  <c r="J57" i="9"/>
  <c r="J58" i="9"/>
  <c r="J60" i="9"/>
  <c r="J59" i="9"/>
  <c r="J61" i="9"/>
  <c r="J62" i="9"/>
  <c r="J63" i="9"/>
  <c r="J64" i="9"/>
  <c r="J65" i="9"/>
  <c r="J66" i="9"/>
  <c r="J67" i="9"/>
  <c r="J68" i="9"/>
  <c r="J69" i="9"/>
  <c r="J70" i="9"/>
  <c r="J71" i="9"/>
  <c r="J72" i="9"/>
  <c r="J74" i="9"/>
  <c r="J73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2" i="9"/>
  <c r="J91" i="9"/>
  <c r="J93" i="9"/>
  <c r="J94" i="9"/>
  <c r="J95" i="9"/>
  <c r="J96" i="9"/>
  <c r="J97" i="9"/>
  <c r="J98" i="9"/>
  <c r="J99" i="9"/>
  <c r="J100" i="9"/>
  <c r="J101" i="9"/>
  <c r="J102" i="9"/>
  <c r="J103" i="9"/>
  <c r="J104" i="9"/>
  <c r="J106" i="9"/>
  <c r="J105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1" i="9"/>
  <c r="J120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3" i="9"/>
  <c r="J142" i="9"/>
  <c r="J144" i="9"/>
  <c r="J145" i="9"/>
  <c r="J146" i="9"/>
  <c r="J147" i="9"/>
  <c r="J149" i="9"/>
  <c r="J148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6" i="9"/>
  <c r="J175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2" i="9"/>
  <c r="J191" i="9"/>
  <c r="J193" i="9"/>
  <c r="J195" i="9"/>
  <c r="J194" i="9"/>
  <c r="J197" i="9"/>
  <c r="J196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1" i="9"/>
  <c r="J210" i="9"/>
  <c r="J212" i="9"/>
  <c r="J213" i="9"/>
  <c r="J215" i="9"/>
  <c r="J214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8" i="9"/>
  <c r="J237" i="9"/>
  <c r="J239" i="9"/>
  <c r="J240" i="9"/>
  <c r="J241" i="9"/>
  <c r="J242" i="9"/>
  <c r="J243" i="9"/>
  <c r="J244" i="9"/>
  <c r="J245" i="9"/>
  <c r="J246" i="9"/>
  <c r="J247" i="9"/>
  <c r="J248" i="9"/>
  <c r="J250" i="9"/>
  <c r="J249" i="9"/>
  <c r="J251" i="9"/>
  <c r="J253" i="9"/>
  <c r="J252" i="9"/>
  <c r="J254" i="9"/>
  <c r="J255" i="9"/>
  <c r="J256" i="9"/>
  <c r="J257" i="9"/>
  <c r="J258" i="9"/>
  <c r="J259" i="9"/>
  <c r="J260" i="9"/>
  <c r="J261" i="9"/>
  <c r="J263" i="9"/>
  <c r="J262" i="9"/>
  <c r="J264" i="9"/>
  <c r="J265" i="9"/>
  <c r="J266" i="9"/>
  <c r="J267" i="9"/>
  <c r="J268" i="9"/>
  <c r="AF15" i="9"/>
  <c r="AF17" i="9"/>
  <c r="AF16" i="9"/>
  <c r="AF18" i="9"/>
  <c r="AF19" i="9"/>
  <c r="AF20" i="9"/>
  <c r="AF21" i="9"/>
  <c r="AF22" i="9"/>
  <c r="AF23" i="9"/>
  <c r="AF25" i="9"/>
  <c r="AF24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8" i="9"/>
  <c r="AF47" i="9"/>
  <c r="AF49" i="9"/>
  <c r="AF50" i="9"/>
  <c r="AF51" i="9"/>
  <c r="AF52" i="9"/>
  <c r="AF53" i="9"/>
  <c r="AF55" i="9"/>
  <c r="AF54" i="9"/>
  <c r="AF56" i="9"/>
  <c r="AF57" i="9"/>
  <c r="AF58" i="9"/>
  <c r="AF59" i="9"/>
  <c r="AF60" i="9"/>
  <c r="AF61" i="9"/>
  <c r="AF62" i="9"/>
  <c r="AF63" i="9"/>
  <c r="AF64" i="9"/>
  <c r="AF65" i="9"/>
  <c r="AF66" i="9"/>
  <c r="AF67" i="9"/>
  <c r="AF69" i="9"/>
  <c r="AF68" i="9"/>
  <c r="AF70" i="9"/>
  <c r="AF72" i="9"/>
  <c r="AF71" i="9"/>
  <c r="AF73" i="9"/>
  <c r="AF74" i="9"/>
  <c r="AF75" i="9"/>
  <c r="AF76" i="9"/>
  <c r="AF77" i="9"/>
  <c r="AF79" i="9"/>
  <c r="AF78" i="9"/>
  <c r="AF80" i="9"/>
  <c r="AF81" i="9"/>
  <c r="AF82" i="9"/>
  <c r="AF83" i="9"/>
  <c r="AF84" i="9"/>
  <c r="AF85" i="9"/>
  <c r="AF86" i="9"/>
  <c r="AF87" i="9"/>
  <c r="AF88" i="9"/>
  <c r="AF89" i="9"/>
  <c r="AF90" i="9"/>
  <c r="AF91" i="9"/>
  <c r="AF92" i="9"/>
  <c r="AF93" i="9"/>
  <c r="AF95" i="9"/>
  <c r="AF94" i="9"/>
  <c r="AF97" i="9"/>
  <c r="AF96" i="9"/>
  <c r="AF98" i="9"/>
  <c r="AF99" i="9"/>
  <c r="AF100" i="9"/>
  <c r="AF101" i="9"/>
  <c r="AF102" i="9"/>
  <c r="AF103" i="9"/>
  <c r="AF104" i="9"/>
  <c r="AF105" i="9"/>
  <c r="AF106" i="9"/>
  <c r="AF107" i="9"/>
  <c r="AF108" i="9"/>
  <c r="AF109" i="9"/>
  <c r="AF110" i="9"/>
  <c r="AF111" i="9"/>
  <c r="AF112" i="9"/>
  <c r="AF113" i="9"/>
  <c r="AF114" i="9"/>
  <c r="AF115" i="9"/>
  <c r="AF116" i="9"/>
  <c r="AF117" i="9"/>
  <c r="AF118" i="9"/>
  <c r="AF119" i="9"/>
  <c r="AF120" i="9"/>
  <c r="AF121" i="9"/>
  <c r="AF122" i="9"/>
  <c r="AF123" i="9"/>
  <c r="AF124" i="9"/>
  <c r="AF125" i="9"/>
  <c r="AF127" i="9"/>
  <c r="AF126" i="9"/>
  <c r="AF128" i="9"/>
  <c r="AF130" i="9"/>
  <c r="AF129" i="9"/>
  <c r="AF132" i="9"/>
  <c r="AF131" i="9"/>
  <c r="AF133" i="9"/>
  <c r="AF134" i="9"/>
  <c r="AF135" i="9"/>
  <c r="AF137" i="9"/>
  <c r="AF136" i="9"/>
  <c r="AF138" i="9"/>
  <c r="AF139" i="9"/>
  <c r="AF141" i="9"/>
  <c r="AF140" i="9"/>
  <c r="AF142" i="9"/>
  <c r="AF143" i="9"/>
  <c r="AF144" i="9"/>
  <c r="AF145" i="9"/>
  <c r="AF146" i="9"/>
  <c r="AF148" i="9"/>
  <c r="AF147" i="9"/>
  <c r="AF149" i="9"/>
  <c r="AF150" i="9"/>
  <c r="AF152" i="9"/>
  <c r="AF151" i="9"/>
  <c r="AF153" i="9"/>
  <c r="AF154" i="9"/>
  <c r="AF155" i="9"/>
  <c r="AF156" i="9"/>
  <c r="AF157" i="9"/>
  <c r="AF158" i="9"/>
  <c r="AF159" i="9"/>
  <c r="AF160" i="9"/>
  <c r="AF161" i="9"/>
  <c r="AF162" i="9"/>
  <c r="AF163" i="9"/>
  <c r="AF164" i="9"/>
  <c r="AF165" i="9"/>
  <c r="AF166" i="9"/>
  <c r="AF167" i="9"/>
  <c r="AF169" i="9"/>
  <c r="AF168" i="9"/>
  <c r="AF170" i="9"/>
  <c r="AF171" i="9"/>
  <c r="AF172" i="9"/>
  <c r="AF173" i="9"/>
  <c r="AF174" i="9"/>
  <c r="AF175" i="9"/>
  <c r="AF176" i="9"/>
  <c r="AF177" i="9"/>
  <c r="AF178" i="9"/>
  <c r="AF179" i="9"/>
  <c r="AF180" i="9"/>
  <c r="AF181" i="9"/>
  <c r="AF182" i="9"/>
  <c r="AF183" i="9"/>
  <c r="AF184" i="9"/>
  <c r="AF185" i="9"/>
  <c r="AF186" i="9"/>
  <c r="AF187" i="9"/>
  <c r="AF188" i="9"/>
  <c r="AF189" i="9"/>
  <c r="AF190" i="9"/>
  <c r="AF192" i="9"/>
  <c r="AF191" i="9"/>
  <c r="AF193" i="9"/>
  <c r="AF194" i="9"/>
  <c r="AF195" i="9"/>
  <c r="AF196" i="9"/>
  <c r="AF197" i="9"/>
  <c r="AF198" i="9"/>
  <c r="AF199" i="9"/>
  <c r="AF200" i="9"/>
  <c r="AF201" i="9"/>
  <c r="AF202" i="9"/>
  <c r="AF204" i="9"/>
  <c r="AF203" i="9"/>
  <c r="AF205" i="9"/>
  <c r="AF206" i="9"/>
  <c r="AF208" i="9"/>
  <c r="AF207" i="9"/>
  <c r="AF209" i="9"/>
  <c r="AF210" i="9"/>
  <c r="AF211" i="9"/>
  <c r="AF212" i="9"/>
  <c r="AF213" i="9"/>
  <c r="AF214" i="9"/>
  <c r="AF215" i="9"/>
  <c r="AF216" i="9"/>
  <c r="AF217" i="9"/>
  <c r="AF218" i="9"/>
  <c r="AF219" i="9"/>
  <c r="AF220" i="9"/>
  <c r="AF221" i="9"/>
  <c r="AF222" i="9"/>
  <c r="AF223" i="9"/>
  <c r="AF224" i="9"/>
  <c r="AF225" i="9"/>
  <c r="AF226" i="9"/>
  <c r="AF227" i="9"/>
  <c r="AF228" i="9"/>
  <c r="AF229" i="9"/>
  <c r="AF230" i="9"/>
  <c r="AF231" i="9"/>
  <c r="AF232" i="9"/>
  <c r="AF233" i="9"/>
  <c r="AF235" i="9"/>
  <c r="AF234" i="9"/>
  <c r="AF236" i="9"/>
  <c r="AF238" i="9"/>
  <c r="AF237" i="9"/>
  <c r="AF239" i="9"/>
  <c r="AF240" i="9"/>
  <c r="AF242" i="9"/>
  <c r="AF241" i="9"/>
  <c r="AF243" i="9"/>
  <c r="AF244" i="9"/>
  <c r="AF245" i="9"/>
  <c r="AF247" i="9"/>
  <c r="AF246" i="9"/>
  <c r="AF248" i="9"/>
  <c r="AF249" i="9"/>
  <c r="AF251" i="9"/>
  <c r="AF250" i="9"/>
  <c r="AF252" i="9"/>
  <c r="AF253" i="9"/>
  <c r="AF254" i="9"/>
  <c r="AF255" i="9"/>
  <c r="AF256" i="9"/>
  <c r="AF257" i="9"/>
  <c r="AF258" i="9"/>
  <c r="AF259" i="9"/>
  <c r="AF261" i="9"/>
  <c r="AF260" i="9"/>
  <c r="AF262" i="9"/>
  <c r="AF263" i="9"/>
  <c r="AF264" i="9"/>
  <c r="AF265" i="9"/>
  <c r="AF266" i="9"/>
  <c r="AF267" i="9"/>
  <c r="AF268" i="9"/>
  <c r="AF269" i="9"/>
  <c r="K271" i="9"/>
  <c r="CT15" i="9"/>
  <c r="CT16" i="9"/>
  <c r="CT17" i="9"/>
  <c r="CT18" i="9"/>
  <c r="CT19" i="9"/>
  <c r="CT20" i="9"/>
  <c r="CT21" i="9"/>
  <c r="CT22" i="9"/>
  <c r="CT23" i="9"/>
  <c r="CT24" i="9"/>
  <c r="CT25" i="9"/>
  <c r="CT26" i="9"/>
  <c r="CT27" i="9"/>
  <c r="CT28" i="9"/>
  <c r="CT29" i="9"/>
  <c r="CT30" i="9"/>
  <c r="CT31" i="9"/>
  <c r="CT32" i="9"/>
  <c r="CT33" i="9"/>
  <c r="CT34" i="9"/>
  <c r="CT35" i="9"/>
  <c r="CT36" i="9"/>
  <c r="CT37" i="9"/>
  <c r="CT38" i="9"/>
  <c r="CT39" i="9"/>
  <c r="CT40" i="9"/>
  <c r="CT41" i="9"/>
  <c r="CT43" i="9"/>
  <c r="CT42" i="9"/>
  <c r="CT44" i="9"/>
  <c r="CT45" i="9"/>
  <c r="CT46" i="9"/>
  <c r="CT47" i="9"/>
  <c r="CT48" i="9"/>
  <c r="CT49" i="9"/>
  <c r="CT50" i="9"/>
  <c r="CT51" i="9"/>
  <c r="CT52" i="9"/>
  <c r="CT53" i="9"/>
  <c r="CT54" i="9"/>
  <c r="CT55" i="9"/>
  <c r="CT56" i="9"/>
  <c r="CT57" i="9"/>
  <c r="CT58" i="9"/>
  <c r="CT59" i="9"/>
  <c r="CT60" i="9"/>
  <c r="CT61" i="9"/>
  <c r="CT62" i="9"/>
  <c r="CT63" i="9"/>
  <c r="CT64" i="9"/>
  <c r="CT65" i="9"/>
  <c r="CT66" i="9"/>
  <c r="CT67" i="9"/>
  <c r="CT68" i="9"/>
  <c r="CT70" i="9"/>
  <c r="CT69" i="9"/>
  <c r="CT71" i="9"/>
  <c r="CT72" i="9"/>
  <c r="CT73" i="9"/>
  <c r="CT74" i="9"/>
  <c r="CT75" i="9"/>
  <c r="CT76" i="9"/>
  <c r="CT77" i="9"/>
  <c r="CT78" i="9"/>
  <c r="CT80" i="9"/>
  <c r="CT79" i="9"/>
  <c r="CT81" i="9"/>
  <c r="CT82" i="9"/>
  <c r="CT83" i="9"/>
  <c r="CT84" i="9"/>
  <c r="CT85" i="9"/>
  <c r="CT86" i="9"/>
  <c r="CT87" i="9"/>
  <c r="CT88" i="9"/>
  <c r="CT89" i="9"/>
  <c r="CT90" i="9"/>
  <c r="CT91" i="9"/>
  <c r="CT92" i="9"/>
  <c r="CT94" i="9"/>
  <c r="CT93" i="9"/>
  <c r="CT95" i="9"/>
  <c r="CT96" i="9"/>
  <c r="CT97" i="9"/>
  <c r="CT98" i="9"/>
  <c r="CT99" i="9"/>
  <c r="CT100" i="9"/>
  <c r="CT101" i="9"/>
  <c r="CT102" i="9"/>
  <c r="CT104" i="9"/>
  <c r="CT103" i="9"/>
  <c r="CT105" i="9"/>
  <c r="CT106" i="9"/>
  <c r="CT107" i="9"/>
  <c r="CT108" i="9"/>
  <c r="CT109" i="9"/>
  <c r="CT110" i="9"/>
  <c r="CT111" i="9"/>
  <c r="CT112" i="9"/>
  <c r="CT113" i="9"/>
  <c r="CT114" i="9"/>
  <c r="CT116" i="9"/>
  <c r="CT115" i="9"/>
  <c r="CT117" i="9"/>
  <c r="CT118" i="9"/>
  <c r="CT119" i="9"/>
  <c r="CT120" i="9"/>
  <c r="CT121" i="9"/>
  <c r="CT122" i="9"/>
  <c r="CT124" i="9"/>
  <c r="CT123" i="9"/>
  <c r="CT125" i="9"/>
  <c r="CT126" i="9"/>
  <c r="CT127" i="9"/>
  <c r="CT128" i="9"/>
  <c r="CT129" i="9"/>
  <c r="CT130" i="9"/>
  <c r="CT131" i="9"/>
  <c r="CT132" i="9"/>
  <c r="CT134" i="9"/>
  <c r="CT133" i="9"/>
  <c r="CT135" i="9"/>
  <c r="CT136" i="9"/>
  <c r="CT137" i="9"/>
  <c r="CT138" i="9"/>
  <c r="CT139" i="9"/>
  <c r="CT140" i="9"/>
  <c r="CT142" i="9"/>
  <c r="CT141" i="9"/>
  <c r="CT143" i="9"/>
  <c r="CT144" i="9"/>
  <c r="CT145" i="9"/>
  <c r="CT146" i="9"/>
  <c r="CT147" i="9"/>
  <c r="CT148" i="9"/>
  <c r="CT149" i="9"/>
  <c r="CT150" i="9"/>
  <c r="CT152" i="9"/>
  <c r="CT151" i="9"/>
  <c r="CT153" i="9"/>
  <c r="CT154" i="9"/>
  <c r="CT155" i="9"/>
  <c r="CT156" i="9"/>
  <c r="CT157" i="9"/>
  <c r="CT158" i="9"/>
  <c r="CT159" i="9"/>
  <c r="CT160" i="9"/>
  <c r="CT161" i="9"/>
  <c r="CT163" i="9"/>
  <c r="CT162" i="9"/>
  <c r="CT164" i="9"/>
  <c r="CT166" i="9"/>
  <c r="CT165" i="9"/>
  <c r="CT167" i="9"/>
  <c r="CT168" i="9"/>
  <c r="CT169" i="9"/>
  <c r="CT170" i="9"/>
  <c r="CT171" i="9"/>
  <c r="CT172" i="9"/>
  <c r="CT173" i="9"/>
  <c r="CT175" i="9"/>
  <c r="CT174" i="9"/>
  <c r="CT177" i="9"/>
  <c r="CT176" i="9"/>
  <c r="CT178" i="9"/>
  <c r="CT179" i="9"/>
  <c r="CT181" i="9"/>
  <c r="CT180" i="9"/>
  <c r="CT183" i="9"/>
  <c r="CT182" i="9"/>
  <c r="CT184" i="9"/>
  <c r="CT185" i="9"/>
  <c r="CT186" i="9"/>
  <c r="CT187" i="9"/>
  <c r="CT188" i="9"/>
  <c r="CT189" i="9"/>
  <c r="CT190" i="9"/>
  <c r="CT192" i="9"/>
  <c r="CT191" i="9"/>
  <c r="CT193" i="9"/>
  <c r="CT194" i="9"/>
  <c r="CT195" i="9"/>
  <c r="CT196" i="9"/>
  <c r="CT197" i="9"/>
  <c r="CT198" i="9"/>
  <c r="CT199" i="9"/>
  <c r="CT200" i="9"/>
  <c r="CT201" i="9"/>
  <c r="CT202" i="9"/>
  <c r="CT203" i="9"/>
  <c r="CT204" i="9"/>
  <c r="CT205" i="9"/>
  <c r="CT206" i="9"/>
  <c r="CT207" i="9"/>
  <c r="CT208" i="9"/>
  <c r="CT210" i="9"/>
  <c r="CT209" i="9"/>
  <c r="CT211" i="9"/>
  <c r="CT212" i="9"/>
  <c r="CT213" i="9"/>
  <c r="CT214" i="9"/>
  <c r="CT215" i="9"/>
  <c r="CT216" i="9"/>
  <c r="CT217" i="9"/>
  <c r="CT218" i="9"/>
  <c r="CT219" i="9"/>
  <c r="CT221" i="9"/>
  <c r="CT220" i="9"/>
  <c r="CT222" i="9"/>
  <c r="CT223" i="9"/>
  <c r="CT224" i="9"/>
  <c r="CT225" i="9"/>
  <c r="CT226" i="9"/>
  <c r="CT227" i="9"/>
  <c r="CT228" i="9"/>
  <c r="CT229" i="9"/>
  <c r="CT230" i="9"/>
  <c r="CT231" i="9"/>
  <c r="CT233" i="9"/>
  <c r="CT232" i="9"/>
  <c r="CT234" i="9"/>
  <c r="CT236" i="9"/>
  <c r="CT235" i="9"/>
  <c r="CT237" i="9"/>
  <c r="CT238" i="9"/>
  <c r="CT239" i="9"/>
  <c r="CT240" i="9"/>
  <c r="CT241" i="9"/>
  <c r="CT242" i="9"/>
  <c r="CT244" i="9"/>
  <c r="CT243" i="9"/>
  <c r="CT245" i="9"/>
  <c r="CT246" i="9"/>
  <c r="CT247" i="9"/>
  <c r="CT249" i="9"/>
  <c r="CT248" i="9"/>
  <c r="CT250" i="9"/>
  <c r="CT251" i="9"/>
  <c r="CT252" i="9"/>
  <c r="CT253" i="9"/>
  <c r="CT254" i="9"/>
  <c r="CT255" i="9"/>
  <c r="CT256" i="9"/>
  <c r="CT257" i="9"/>
  <c r="CT258" i="9"/>
  <c r="CT260" i="9"/>
  <c r="CT259" i="9"/>
  <c r="CT261" i="9"/>
  <c r="CT262" i="9"/>
  <c r="CT264" i="9"/>
  <c r="CT263" i="9"/>
  <c r="CT265" i="9"/>
  <c r="CT266" i="9"/>
  <c r="CT267" i="9"/>
  <c r="CT268" i="9"/>
  <c r="CT269" i="9"/>
  <c r="CU271" i="9"/>
  <c r="CU15" i="9"/>
  <c r="CS15" i="9"/>
  <c r="CS16" i="9"/>
  <c r="CU16" i="9"/>
  <c r="CS17" i="9"/>
  <c r="CU17" i="9"/>
  <c r="CS18" i="9"/>
  <c r="CU18" i="9"/>
  <c r="CS19" i="9"/>
  <c r="CU19" i="9"/>
  <c r="CS20" i="9"/>
  <c r="CU20" i="9"/>
  <c r="CU21" i="9"/>
  <c r="CS21" i="9"/>
  <c r="CU22" i="9"/>
  <c r="CS23" i="9"/>
  <c r="CS22" i="9"/>
  <c r="CU23" i="9"/>
  <c r="CS25" i="9"/>
  <c r="CS24" i="9"/>
  <c r="CU25" i="9"/>
  <c r="CU24" i="9"/>
  <c r="CS26" i="9"/>
  <c r="CU26" i="9"/>
  <c r="CU27" i="9"/>
  <c r="CS27" i="9"/>
  <c r="CS28" i="9"/>
  <c r="CU28" i="9"/>
  <c r="CU29" i="9"/>
  <c r="CS29" i="9"/>
  <c r="CS30" i="9"/>
  <c r="CU30" i="9"/>
  <c r="CS31" i="9"/>
  <c r="CU31" i="9"/>
  <c r="CU32" i="9"/>
  <c r="CS32" i="9"/>
  <c r="CS33" i="9"/>
  <c r="CU33" i="9"/>
  <c r="CU34" i="9"/>
  <c r="CS34" i="9"/>
  <c r="CU35" i="9"/>
  <c r="CS36" i="9"/>
  <c r="CU36" i="9"/>
  <c r="CS35" i="9"/>
  <c r="CU37" i="9"/>
  <c r="CS37" i="9"/>
  <c r="CS38" i="9"/>
  <c r="CU38" i="9"/>
  <c r="CS39" i="9"/>
  <c r="CU39" i="9"/>
  <c r="CU40" i="9"/>
  <c r="CS41" i="9"/>
  <c r="CU41" i="9"/>
  <c r="CS40" i="9"/>
  <c r="CU42" i="9"/>
  <c r="CU43" i="9"/>
  <c r="CS42" i="9"/>
  <c r="CS43" i="9"/>
  <c r="CU44" i="9"/>
  <c r="CS44" i="9"/>
  <c r="CU45" i="9"/>
  <c r="CS45" i="9"/>
  <c r="CS47" i="9"/>
  <c r="CS46" i="9"/>
  <c r="CU47" i="9"/>
  <c r="CU46" i="9"/>
  <c r="CU48" i="9"/>
  <c r="CS48" i="9"/>
  <c r="CU49" i="9"/>
  <c r="CS50" i="9"/>
  <c r="CU50" i="9"/>
  <c r="CS49" i="9"/>
  <c r="CU51" i="9"/>
  <c r="CS51" i="9"/>
  <c r="CU52" i="9"/>
  <c r="CS52" i="9"/>
  <c r="CU53" i="9"/>
  <c r="CS53" i="9"/>
  <c r="CU54" i="9"/>
  <c r="CS55" i="9"/>
  <c r="CS54" i="9"/>
  <c r="CU55" i="9"/>
  <c r="CS56" i="9"/>
  <c r="CU56" i="9"/>
  <c r="CS57" i="9"/>
  <c r="CU57" i="9"/>
  <c r="CU59" i="9"/>
  <c r="CS58" i="9"/>
  <c r="CU58" i="9"/>
  <c r="CS59" i="9"/>
  <c r="CS60" i="9"/>
  <c r="CU60" i="9"/>
  <c r="CS61" i="9"/>
  <c r="CU61" i="9"/>
  <c r="CU63" i="9"/>
  <c r="CS62" i="9"/>
  <c r="CS63" i="9"/>
  <c r="CU62" i="9"/>
  <c r="CS64" i="9"/>
  <c r="CU64" i="9"/>
  <c r="CS65" i="9"/>
  <c r="CU65" i="9"/>
  <c r="CU66" i="9"/>
  <c r="CS66" i="9"/>
  <c r="CU67" i="9"/>
  <c r="CS67" i="9"/>
  <c r="CS68" i="9"/>
  <c r="CU68" i="9"/>
  <c r="CU69" i="9"/>
  <c r="CS69" i="9"/>
  <c r="CS70" i="9"/>
  <c r="CU70" i="9"/>
  <c r="CU71" i="9"/>
  <c r="CS71" i="9"/>
  <c r="CU72" i="9"/>
  <c r="CS72" i="9"/>
  <c r="CS73" i="9"/>
  <c r="CU73" i="9"/>
  <c r="CS74" i="9"/>
  <c r="CU74" i="9"/>
  <c r="CU75" i="9"/>
  <c r="CS75" i="9"/>
  <c r="CS76" i="9"/>
  <c r="CU76" i="9"/>
  <c r="CU77" i="9"/>
  <c r="CS77" i="9"/>
  <c r="CS78" i="9"/>
  <c r="CU78" i="9"/>
  <c r="CU79" i="9"/>
  <c r="CS79" i="9"/>
  <c r="CU80" i="9"/>
  <c r="CS80" i="9"/>
  <c r="CS81" i="9"/>
  <c r="CS82" i="9"/>
  <c r="CU82" i="9"/>
  <c r="CU81" i="9"/>
  <c r="CS83" i="9"/>
  <c r="CU83" i="9"/>
  <c r="CU84" i="9"/>
  <c r="CS84" i="9"/>
  <c r="CS85" i="9"/>
  <c r="CS86" i="9"/>
  <c r="CU86" i="9"/>
  <c r="CU85" i="9"/>
  <c r="CS87" i="9"/>
  <c r="CU87" i="9"/>
  <c r="CU88" i="9"/>
  <c r="CS88" i="9"/>
  <c r="CS89" i="9"/>
  <c r="CU89" i="9"/>
  <c r="CS91" i="9"/>
  <c r="CU90" i="9"/>
  <c r="CU91" i="9"/>
  <c r="CS90" i="9"/>
  <c r="CU92" i="9"/>
  <c r="CS92" i="9"/>
  <c r="CS93" i="9"/>
  <c r="CU93" i="9"/>
  <c r="CS94" i="9"/>
  <c r="CU94" i="9"/>
  <c r="CU95" i="9"/>
  <c r="CS95" i="9"/>
  <c r="CU96" i="9"/>
  <c r="CU97" i="9"/>
  <c r="CS96" i="9"/>
  <c r="CS97" i="9"/>
  <c r="CU98" i="9"/>
  <c r="CS98" i="9"/>
  <c r="CU99" i="9"/>
  <c r="CS99" i="9"/>
  <c r="CS100" i="9"/>
  <c r="CU100" i="9"/>
  <c r="CS102" i="9"/>
  <c r="CU102" i="9"/>
  <c r="CU101" i="9"/>
  <c r="CS101" i="9"/>
  <c r="CS103" i="9"/>
  <c r="CU103" i="9"/>
  <c r="CU104" i="9"/>
  <c r="CS104" i="9"/>
  <c r="CS105" i="9"/>
  <c r="CU105" i="9"/>
  <c r="CS106" i="9"/>
  <c r="CU106" i="9"/>
  <c r="CU108" i="9"/>
  <c r="CS107" i="9"/>
  <c r="CU107" i="9"/>
  <c r="CS108" i="9"/>
  <c r="CU109" i="9"/>
  <c r="CS110" i="9"/>
  <c r="CU110" i="9"/>
  <c r="CS109" i="9"/>
  <c r="CS111" i="9"/>
  <c r="CU111" i="9"/>
  <c r="CU112" i="9"/>
  <c r="CS112" i="9"/>
  <c r="CS113" i="9"/>
  <c r="CU113" i="9"/>
  <c r="CU114" i="9"/>
  <c r="CS114" i="9"/>
  <c r="CS115" i="9"/>
  <c r="CU115" i="9"/>
  <c r="CS116" i="9"/>
  <c r="CU116" i="9"/>
  <c r="CS117" i="9"/>
  <c r="CU117" i="9"/>
  <c r="CS118" i="9"/>
  <c r="CS119" i="9"/>
  <c r="CU118" i="9"/>
  <c r="CU119" i="9"/>
  <c r="CU120" i="9"/>
  <c r="CS120" i="9"/>
  <c r="CS121" i="9"/>
  <c r="CU121" i="9"/>
  <c r="CU122" i="9"/>
  <c r="CS122" i="9"/>
  <c r="CU123" i="9"/>
  <c r="CS123" i="9"/>
  <c r="CS124" i="9"/>
  <c r="CS125" i="9"/>
  <c r="CU125" i="9"/>
  <c r="CU124" i="9"/>
  <c r="CU126" i="9"/>
  <c r="CS126" i="9"/>
  <c r="CS127" i="9"/>
  <c r="CU127" i="9"/>
  <c r="CU128" i="9"/>
  <c r="CS128" i="9"/>
  <c r="CS129" i="9"/>
  <c r="CU129" i="9"/>
  <c r="CU130" i="9"/>
  <c r="CS130" i="9"/>
  <c r="CS131" i="9"/>
  <c r="CU131" i="9"/>
  <c r="CU132" i="9"/>
  <c r="CS132" i="9"/>
  <c r="CU133" i="9"/>
  <c r="CS133" i="9"/>
  <c r="CS134" i="9"/>
  <c r="CU134" i="9"/>
  <c r="CU136" i="9"/>
  <c r="CS135" i="9"/>
  <c r="CS136" i="9"/>
  <c r="CU135" i="9"/>
  <c r="CS137" i="9"/>
  <c r="CU137" i="9"/>
  <c r="CU138" i="9"/>
  <c r="CS138" i="9"/>
  <c r="CS139" i="9"/>
  <c r="CU139" i="9"/>
  <c r="CS140" i="9"/>
  <c r="CU140" i="9"/>
  <c r="CU141" i="9"/>
  <c r="CU142" i="9"/>
  <c r="CS141" i="9"/>
  <c r="CS142" i="9"/>
  <c r="CU143" i="9"/>
  <c r="CS143" i="9"/>
  <c r="CS144" i="9"/>
  <c r="CU144" i="9"/>
  <c r="CU145" i="9"/>
  <c r="CS145" i="9"/>
  <c r="CS147" i="9"/>
  <c r="CS146" i="9"/>
  <c r="CU147" i="9"/>
  <c r="CU146" i="9"/>
  <c r="CU148" i="9"/>
  <c r="CS148" i="9"/>
  <c r="CU149" i="9"/>
  <c r="CU150" i="9"/>
  <c r="CS149" i="9"/>
  <c r="CS150" i="9"/>
  <c r="CU151" i="9"/>
  <c r="CU152" i="9"/>
  <c r="CS151" i="9"/>
  <c r="CS152" i="9"/>
  <c r="CS153" i="9"/>
  <c r="CU153" i="9"/>
  <c r="CU154" i="9"/>
  <c r="CS154" i="9"/>
  <c r="CS155" i="9"/>
  <c r="CU155" i="9"/>
  <c r="CS157" i="9"/>
  <c r="CU156" i="9"/>
  <c r="CU157" i="9"/>
  <c r="CS156" i="9"/>
  <c r="CS158" i="9"/>
  <c r="CU158" i="9"/>
  <c r="CS159" i="9"/>
  <c r="CU159" i="9"/>
  <c r="CS161" i="9"/>
  <c r="CS160" i="9"/>
  <c r="CU161" i="9"/>
  <c r="CU160" i="9"/>
  <c r="CU162" i="9"/>
  <c r="CS162" i="9"/>
  <c r="CU164" i="9"/>
  <c r="CS164" i="9"/>
  <c r="CU163" i="9"/>
  <c r="CS163" i="9"/>
  <c r="CS166" i="9"/>
  <c r="CU165" i="9"/>
  <c r="CS165" i="9"/>
  <c r="CU166" i="9"/>
  <c r="CS168" i="9"/>
  <c r="CS167" i="9"/>
  <c r="CU167" i="9"/>
  <c r="CU168" i="9"/>
  <c r="CU170" i="9"/>
  <c r="CS169" i="9"/>
  <c r="CS170" i="9"/>
  <c r="CU169" i="9"/>
  <c r="CS171" i="9"/>
  <c r="CU171" i="9"/>
  <c r="CS172" i="9"/>
  <c r="CS173" i="9"/>
  <c r="CU173" i="9"/>
  <c r="CU172" i="9"/>
  <c r="CS174" i="9"/>
  <c r="CU174" i="9"/>
  <c r="CS175" i="9"/>
  <c r="CU176" i="9"/>
  <c r="CU175" i="9"/>
  <c r="CS176" i="9"/>
  <c r="CU177" i="9"/>
  <c r="CS177" i="9"/>
  <c r="CS178" i="9"/>
  <c r="CU178" i="9"/>
  <c r="CS179" i="9"/>
  <c r="CU179" i="9"/>
  <c r="CU180" i="9"/>
  <c r="CS180" i="9"/>
  <c r="CU181" i="9"/>
  <c r="CS181" i="9"/>
  <c r="CS182" i="9"/>
  <c r="CU182" i="9"/>
  <c r="CS183" i="9"/>
  <c r="CU183" i="9"/>
  <c r="CU184" i="9"/>
  <c r="CS184" i="9"/>
  <c r="CU185" i="9"/>
  <c r="CS185" i="9"/>
  <c r="CS186" i="9"/>
  <c r="CU186" i="9"/>
  <c r="CU187" i="9"/>
  <c r="CS187" i="9"/>
  <c r="CU188" i="9"/>
  <c r="CS188" i="9"/>
  <c r="CS189" i="9"/>
  <c r="CU189" i="9"/>
  <c r="CS190" i="9"/>
  <c r="CU190" i="9"/>
  <c r="CU192" i="9"/>
  <c r="CS192" i="9"/>
  <c r="CU191" i="9"/>
  <c r="CS191" i="9"/>
  <c r="CU193" i="9"/>
  <c r="CS193" i="9"/>
  <c r="CS194" i="9"/>
  <c r="CU194" i="9"/>
  <c r="CU195" i="9"/>
  <c r="CS195" i="9"/>
  <c r="CU196" i="9"/>
  <c r="CS196" i="9"/>
  <c r="CS197" i="9"/>
  <c r="CU197" i="9"/>
  <c r="CS198" i="9"/>
  <c r="CU198" i="9"/>
  <c r="CU199" i="9"/>
  <c r="CS199" i="9"/>
  <c r="CU200" i="9"/>
  <c r="CS200" i="9"/>
  <c r="CU201" i="9"/>
  <c r="CS201" i="9"/>
  <c r="CS202" i="9"/>
  <c r="CU202" i="9"/>
  <c r="CU203" i="9"/>
  <c r="CS203" i="9"/>
  <c r="CU204" i="9"/>
  <c r="CS204" i="9"/>
  <c r="CU205" i="9"/>
  <c r="CS206" i="9"/>
  <c r="CU206" i="9"/>
  <c r="CS205" i="9"/>
  <c r="CU207" i="9"/>
  <c r="CS207" i="9"/>
  <c r="CU208" i="9"/>
  <c r="CS208" i="9"/>
  <c r="CS210" i="9"/>
  <c r="CS209" i="9"/>
  <c r="CU210" i="9"/>
  <c r="CU209" i="9"/>
  <c r="CU211" i="9"/>
  <c r="CS211" i="9"/>
  <c r="CU212" i="9"/>
  <c r="CS212" i="9"/>
  <c r="CU213" i="9"/>
  <c r="CS213" i="9"/>
  <c r="CS214" i="9"/>
  <c r="CU214" i="9"/>
  <c r="CU215" i="9"/>
  <c r="CS215" i="9"/>
  <c r="CS216" i="9"/>
  <c r="CU216" i="9"/>
  <c r="CU217" i="9"/>
  <c r="CS217" i="9"/>
  <c r="CU218" i="9"/>
  <c r="CS218" i="9"/>
  <c r="CU219" i="9"/>
  <c r="CS219" i="9"/>
  <c r="CS220" i="9"/>
  <c r="CU220" i="9"/>
  <c r="CS222" i="9"/>
  <c r="CU222" i="9"/>
  <c r="CU221" i="9"/>
  <c r="CS221" i="9"/>
  <c r="CS223" i="9"/>
  <c r="CU223" i="9"/>
  <c r="CS224" i="9"/>
  <c r="CU224" i="9"/>
  <c r="CS225" i="9"/>
  <c r="CU225" i="9"/>
  <c r="CU226" i="9"/>
  <c r="CS226" i="9"/>
  <c r="CS227" i="9"/>
  <c r="CU227" i="9"/>
  <c r="CS228" i="9"/>
  <c r="CU228" i="9"/>
  <c r="CS229" i="9"/>
  <c r="CU229" i="9"/>
  <c r="CU230" i="9"/>
  <c r="CS230" i="9"/>
  <c r="CU231" i="9"/>
  <c r="CS231" i="9"/>
  <c r="CU232" i="9"/>
  <c r="CS232" i="9"/>
  <c r="CS233" i="9"/>
  <c r="CU233" i="9"/>
  <c r="CU235" i="9"/>
  <c r="CU234" i="9"/>
  <c r="CS235" i="9"/>
  <c r="CS234" i="9"/>
  <c r="CU236" i="9"/>
  <c r="CS236" i="9"/>
  <c r="CS237" i="9"/>
  <c r="CU237" i="9"/>
  <c r="CU238" i="9"/>
  <c r="CS238" i="9"/>
  <c r="CS239" i="9"/>
  <c r="CU239" i="9"/>
  <c r="CU240" i="9"/>
  <c r="CS240" i="9"/>
  <c r="CU241" i="9"/>
  <c r="CS241" i="9"/>
  <c r="CS243" i="9"/>
  <c r="CU242" i="9"/>
  <c r="CU243" i="9"/>
  <c r="CS242" i="9"/>
  <c r="CS244" i="9"/>
  <c r="CU244" i="9"/>
  <c r="CU245" i="9"/>
  <c r="CS246" i="9"/>
  <c r="CS245" i="9"/>
  <c r="CU246" i="9"/>
  <c r="CU247" i="9"/>
  <c r="CS247" i="9"/>
  <c r="CS248" i="9"/>
  <c r="CU248" i="9"/>
  <c r="CS249" i="9"/>
  <c r="CU250" i="9"/>
  <c r="CS250" i="9"/>
  <c r="CU249" i="9"/>
  <c r="CS251" i="9"/>
  <c r="CU251" i="9"/>
  <c r="CS252" i="9"/>
  <c r="CU252" i="9"/>
  <c r="CS254" i="9"/>
  <c r="CS253" i="9"/>
  <c r="CU254" i="9"/>
  <c r="CU253" i="9"/>
  <c r="CU255" i="9"/>
  <c r="CS255" i="9"/>
  <c r="CS256" i="9"/>
  <c r="CU256" i="9"/>
  <c r="CS257" i="9"/>
  <c r="CU257" i="9"/>
  <c r="CU258" i="9"/>
  <c r="CS258" i="9"/>
  <c r="CS259" i="9"/>
  <c r="CU259" i="9"/>
  <c r="CU261" i="9"/>
  <c r="CS261" i="9"/>
  <c r="CU260" i="9"/>
  <c r="CS260" i="9"/>
  <c r="CS262" i="9"/>
  <c r="CU262" i="9"/>
  <c r="CS263" i="9"/>
  <c r="CU263" i="9"/>
  <c r="CS264" i="9"/>
  <c r="CU264" i="9"/>
  <c r="CU265" i="9"/>
  <c r="CS265" i="9"/>
  <c r="CS266" i="9"/>
  <c r="CU266" i="9"/>
  <c r="CS267" i="9"/>
  <c r="CU267" i="9"/>
  <c r="CU268" i="9"/>
  <c r="CS268" i="9"/>
  <c r="BX270" i="9"/>
  <c r="V269" i="9"/>
  <c r="CI270" i="9"/>
  <c r="AG270" i="9"/>
  <c r="V270" i="9"/>
  <c r="BW265" i="2"/>
  <c r="BY265" i="2"/>
  <c r="DE265" i="2"/>
  <c r="J266" i="2"/>
  <c r="BN267" i="2"/>
  <c r="BN11" i="2"/>
  <c r="BL11" i="2"/>
  <c r="BN12" i="2"/>
  <c r="BN13" i="2"/>
  <c r="BL12" i="2"/>
  <c r="BL13" i="2"/>
  <c r="BL14" i="2"/>
  <c r="BN14" i="2"/>
  <c r="BN15" i="2"/>
  <c r="BL15" i="2"/>
  <c r="BN16" i="2"/>
  <c r="BL16" i="2"/>
  <c r="BN17" i="2"/>
  <c r="BL17" i="2"/>
  <c r="BL19" i="2"/>
  <c r="BN18" i="2"/>
  <c r="BN19" i="2"/>
  <c r="BL18" i="2"/>
  <c r="BL20" i="2"/>
  <c r="BN20" i="2"/>
  <c r="BN21" i="2"/>
  <c r="BL21" i="2"/>
  <c r="BN23" i="2"/>
  <c r="BN22" i="2"/>
  <c r="BL23" i="2"/>
  <c r="BL22" i="2"/>
  <c r="BN24" i="2"/>
  <c r="BL24" i="2"/>
  <c r="BL25" i="2"/>
  <c r="BN25" i="2"/>
  <c r="BN26" i="2"/>
  <c r="BL26" i="2"/>
  <c r="BL27" i="2"/>
  <c r="BN27" i="2"/>
  <c r="BN28" i="2"/>
  <c r="BL28" i="2"/>
  <c r="BL29" i="2"/>
  <c r="BN29" i="2"/>
  <c r="BL30" i="2"/>
  <c r="BN30" i="2"/>
  <c r="BL31" i="2"/>
  <c r="BN31" i="2"/>
  <c r="BL32" i="2"/>
  <c r="BN33" i="2"/>
  <c r="BN32" i="2"/>
  <c r="BL33" i="2"/>
  <c r="BN35" i="2"/>
  <c r="BL34" i="2"/>
  <c r="BL35" i="2"/>
  <c r="BN34" i="2"/>
  <c r="BN36" i="2"/>
  <c r="BL36" i="2"/>
  <c r="BN38" i="2"/>
  <c r="BN37" i="2"/>
  <c r="BL38" i="2"/>
  <c r="BL37" i="2"/>
  <c r="BN39" i="2"/>
  <c r="BL39" i="2"/>
  <c r="BL40" i="2"/>
  <c r="BL41" i="2"/>
  <c r="BN40" i="2"/>
  <c r="BN41" i="2"/>
  <c r="BN42" i="2"/>
  <c r="BL42" i="2"/>
  <c r="BN43" i="2"/>
  <c r="BL44" i="2"/>
  <c r="BL43" i="2"/>
  <c r="BN44" i="2"/>
  <c r="BL45" i="2"/>
  <c r="BN45" i="2"/>
  <c r="BN46" i="2"/>
  <c r="BL46" i="2"/>
  <c r="BN48" i="2"/>
  <c r="BL47" i="2"/>
  <c r="BL48" i="2"/>
  <c r="BN47" i="2"/>
  <c r="BL49" i="2"/>
  <c r="BN49" i="2"/>
  <c r="BL50" i="2"/>
  <c r="BN50" i="2"/>
  <c r="BL52" i="2"/>
  <c r="BN51" i="2"/>
  <c r="BN52" i="2"/>
  <c r="BL51" i="2"/>
  <c r="BN53" i="2"/>
  <c r="BL53" i="2"/>
  <c r="BN55" i="2"/>
  <c r="BL54" i="2"/>
  <c r="BL55" i="2"/>
  <c r="BN54" i="2"/>
  <c r="BL56" i="2"/>
  <c r="BN56" i="2"/>
  <c r="BN57" i="2"/>
  <c r="BL57" i="2"/>
  <c r="BN58" i="2"/>
  <c r="BL58" i="2"/>
  <c r="BN59" i="2"/>
  <c r="BL60" i="2"/>
  <c r="BL59" i="2"/>
  <c r="BN60" i="2"/>
  <c r="BL61" i="2"/>
  <c r="BN61" i="2"/>
  <c r="BN62" i="2"/>
  <c r="BL62" i="2"/>
  <c r="BN63" i="2"/>
  <c r="BL63" i="2"/>
  <c r="BN64" i="2"/>
  <c r="BL64" i="2"/>
  <c r="BL65" i="2"/>
  <c r="BN65" i="2"/>
  <c r="BN66" i="2"/>
  <c r="BL66" i="2"/>
  <c r="BL67" i="2"/>
  <c r="BN67" i="2"/>
  <c r="BL68" i="2"/>
  <c r="BN68" i="2"/>
  <c r="BN69" i="2"/>
  <c r="BL69" i="2"/>
  <c r="BL70" i="2"/>
  <c r="BN70" i="2"/>
  <c r="BN71" i="2"/>
  <c r="BL72" i="2"/>
  <c r="BL71" i="2"/>
  <c r="BN72" i="2"/>
  <c r="BL73" i="2"/>
  <c r="BN73" i="2"/>
  <c r="BN74" i="2"/>
  <c r="BL74" i="2"/>
  <c r="BL75" i="2"/>
  <c r="BN75" i="2"/>
  <c r="BL76" i="2"/>
  <c r="BN76" i="2"/>
  <c r="BL77" i="2"/>
  <c r="BN77" i="2"/>
  <c r="BL79" i="2"/>
  <c r="BN78" i="2"/>
  <c r="BN79" i="2"/>
  <c r="BL78" i="2"/>
  <c r="BL80" i="2"/>
  <c r="BN80" i="2"/>
  <c r="BN81" i="2"/>
  <c r="BL81" i="2"/>
  <c r="BL83" i="2"/>
  <c r="BL82" i="2"/>
  <c r="BN83" i="2"/>
  <c r="BN82" i="2"/>
  <c r="BL84" i="2"/>
  <c r="BN84" i="2"/>
  <c r="BL85" i="2"/>
  <c r="BN85" i="2"/>
  <c r="BL86" i="2"/>
  <c r="BN86" i="2"/>
  <c r="BN88" i="2"/>
  <c r="BL87" i="2"/>
  <c r="BL88" i="2"/>
  <c r="BN87" i="2"/>
  <c r="BN89" i="2"/>
  <c r="BL89" i="2"/>
  <c r="BN90" i="2"/>
  <c r="BL90" i="2"/>
  <c r="BL91" i="2"/>
  <c r="BN91" i="2"/>
  <c r="BL92" i="2"/>
  <c r="BN92" i="2"/>
  <c r="BL93" i="2"/>
  <c r="BN93" i="2"/>
  <c r="BN94" i="2"/>
  <c r="BL94" i="2"/>
  <c r="BN95" i="2"/>
  <c r="BL95" i="2"/>
  <c r="BL96" i="2"/>
  <c r="BN96" i="2"/>
  <c r="BL97" i="2"/>
  <c r="BN98" i="2"/>
  <c r="BN97" i="2"/>
  <c r="BL98" i="2"/>
  <c r="BL99" i="2"/>
  <c r="BN99" i="2"/>
  <c r="BL100" i="2"/>
  <c r="BN101" i="2"/>
  <c r="BN100" i="2"/>
  <c r="BL101" i="2"/>
  <c r="BL102" i="2"/>
  <c r="BL103" i="2"/>
  <c r="BN102" i="2"/>
  <c r="BN103" i="2"/>
  <c r="BN104" i="2"/>
  <c r="BL104" i="2"/>
  <c r="BL105" i="2"/>
  <c r="BN105" i="2"/>
  <c r="BL106" i="2"/>
  <c r="BN106" i="2"/>
  <c r="BL107" i="2"/>
  <c r="BN107" i="2"/>
  <c r="BL108" i="2"/>
  <c r="BN108" i="2"/>
  <c r="BN109" i="2"/>
  <c r="BL109" i="2"/>
  <c r="BN110" i="2"/>
  <c r="BL111" i="2"/>
  <c r="BL110" i="2"/>
  <c r="BN111" i="2"/>
  <c r="BN112" i="2"/>
  <c r="BL112" i="2"/>
  <c r="BN113" i="2"/>
  <c r="BL113" i="2"/>
  <c r="BN114" i="2"/>
  <c r="BL114" i="2"/>
  <c r="BN115" i="2"/>
  <c r="BL115" i="2"/>
  <c r="BL116" i="2"/>
  <c r="BN116" i="2"/>
  <c r="BL117" i="2"/>
  <c r="BN118" i="2"/>
  <c r="BN117" i="2"/>
  <c r="BL118" i="2"/>
  <c r="BL119" i="2"/>
  <c r="BN119" i="2"/>
  <c r="BN120" i="2"/>
  <c r="BN121" i="2"/>
  <c r="BL120" i="2"/>
  <c r="BL121" i="2"/>
  <c r="BN122" i="2"/>
  <c r="BL122" i="2"/>
  <c r="BN123" i="2"/>
  <c r="BL123" i="2"/>
  <c r="BN124" i="2"/>
  <c r="BN125" i="2"/>
  <c r="BL124" i="2"/>
  <c r="BL125" i="2"/>
  <c r="BL126" i="2"/>
  <c r="BN126" i="2"/>
  <c r="BN127" i="2"/>
  <c r="BL127" i="2"/>
  <c r="BL128" i="2"/>
  <c r="BN128" i="2"/>
  <c r="BL129" i="2"/>
  <c r="BN129" i="2"/>
  <c r="BL130" i="2"/>
  <c r="BN130" i="2"/>
  <c r="BN131" i="2"/>
  <c r="BL131" i="2"/>
  <c r="BL132" i="2"/>
  <c r="BN132" i="2"/>
  <c r="BN133" i="2"/>
  <c r="BL133" i="2"/>
  <c r="BN134" i="2"/>
  <c r="BL134" i="2"/>
  <c r="BN135" i="2"/>
  <c r="BL135" i="2"/>
  <c r="BL136" i="2"/>
  <c r="BN137" i="2"/>
  <c r="BN136" i="2"/>
  <c r="BL137" i="2"/>
  <c r="BN138" i="2"/>
  <c r="BL138" i="2"/>
  <c r="BL139" i="2"/>
  <c r="BN139" i="2"/>
  <c r="BN140" i="2"/>
  <c r="BL141" i="2"/>
  <c r="BL140" i="2"/>
  <c r="BN141" i="2"/>
  <c r="BL142" i="2"/>
  <c r="BN142" i="2"/>
  <c r="BL143" i="2"/>
  <c r="BN143" i="2"/>
  <c r="BN144" i="2"/>
  <c r="BL144" i="2"/>
  <c r="BL145" i="2"/>
  <c r="BN145" i="2"/>
  <c r="BL146" i="2"/>
  <c r="BN146" i="2"/>
  <c r="BN147" i="2"/>
  <c r="BN148" i="2"/>
  <c r="BL147" i="2"/>
  <c r="BL148" i="2"/>
  <c r="BN149" i="2"/>
  <c r="BL149" i="2"/>
  <c r="BN150" i="2"/>
  <c r="BN151" i="2"/>
  <c r="BL150" i="2"/>
  <c r="BL151" i="2"/>
  <c r="BL152" i="2"/>
  <c r="BN152" i="2"/>
  <c r="BL153" i="2"/>
  <c r="BN153" i="2"/>
  <c r="BL154" i="2"/>
  <c r="BN154" i="2"/>
  <c r="BN155" i="2"/>
  <c r="BL155" i="2"/>
  <c r="BN156" i="2"/>
  <c r="BL156" i="2"/>
  <c r="BL157" i="2"/>
  <c r="BN157" i="2"/>
  <c r="BN158" i="2"/>
  <c r="BL158" i="2"/>
  <c r="BL159" i="2"/>
  <c r="BN159" i="2"/>
  <c r="BL160" i="2"/>
  <c r="BL161" i="2"/>
  <c r="BN160" i="2"/>
  <c r="BN161" i="2"/>
  <c r="BL162" i="2"/>
  <c r="BN162" i="2"/>
  <c r="BN163" i="2"/>
  <c r="BL163" i="2"/>
  <c r="BL164" i="2"/>
  <c r="BL165" i="2"/>
  <c r="BN164" i="2"/>
  <c r="BN165" i="2"/>
  <c r="BL166" i="2"/>
  <c r="BN166" i="2"/>
  <c r="BN167" i="2"/>
  <c r="BN168" i="2"/>
  <c r="BL167" i="2"/>
  <c r="BL168" i="2"/>
  <c r="BN169" i="2"/>
  <c r="BL169" i="2"/>
  <c r="BL170" i="2"/>
  <c r="BN170" i="2"/>
  <c r="BL171" i="2"/>
  <c r="BN171" i="2"/>
  <c r="BL172" i="2"/>
  <c r="BN172" i="2"/>
  <c r="BN173" i="2"/>
  <c r="BL173" i="2"/>
  <c r="BN174" i="2"/>
  <c r="BL174" i="2"/>
  <c r="BL176" i="2"/>
  <c r="BL175" i="2"/>
  <c r="BN175" i="2"/>
  <c r="BN176" i="2"/>
  <c r="BL177" i="2"/>
  <c r="BN177" i="2"/>
  <c r="BN178" i="2"/>
  <c r="BL178" i="2"/>
  <c r="BL179" i="2"/>
  <c r="BN179" i="2"/>
  <c r="BN180" i="2"/>
  <c r="BL181" i="2"/>
  <c r="BL180" i="2"/>
  <c r="BN181" i="2"/>
  <c r="BL182" i="2"/>
  <c r="BN182" i="2"/>
  <c r="BN184" i="2"/>
  <c r="BL183" i="2"/>
  <c r="BL184" i="2"/>
  <c r="BN183" i="2"/>
  <c r="BL185" i="2"/>
  <c r="BN185" i="2"/>
  <c r="BN186" i="2"/>
  <c r="BL186" i="2"/>
  <c r="BN187" i="2"/>
  <c r="BL187" i="2"/>
  <c r="BN189" i="2"/>
  <c r="BL188" i="2"/>
  <c r="BL189" i="2"/>
  <c r="BN188" i="2"/>
  <c r="BN190" i="2"/>
  <c r="BL190" i="2"/>
  <c r="BN191" i="2"/>
  <c r="BL191" i="2"/>
  <c r="BN192" i="2"/>
  <c r="BL192" i="2"/>
  <c r="BL193" i="2"/>
  <c r="BN193" i="2"/>
  <c r="BN195" i="2"/>
  <c r="BN194" i="2"/>
  <c r="BL195" i="2"/>
  <c r="BL194" i="2"/>
  <c r="BN196" i="2"/>
  <c r="BL197" i="2"/>
  <c r="BL196" i="2"/>
  <c r="BN197" i="2"/>
  <c r="BN198" i="2"/>
  <c r="BN199" i="2"/>
  <c r="BL198" i="2"/>
  <c r="BL199" i="2"/>
  <c r="BL200" i="2"/>
  <c r="BN200" i="2"/>
  <c r="BN201" i="2"/>
  <c r="BL201" i="2"/>
  <c r="BL202" i="2"/>
  <c r="BN202" i="2"/>
  <c r="BL204" i="2"/>
  <c r="BL203" i="2"/>
  <c r="BN204" i="2"/>
  <c r="BN203" i="2"/>
  <c r="BN205" i="2"/>
  <c r="BL205" i="2"/>
  <c r="BN206" i="2"/>
  <c r="BL206" i="2"/>
  <c r="BL207" i="2"/>
  <c r="BN207" i="2"/>
  <c r="BL208" i="2"/>
  <c r="BN209" i="2"/>
  <c r="BN208" i="2"/>
  <c r="BL209" i="2"/>
  <c r="BN210" i="2"/>
  <c r="BL210" i="2"/>
  <c r="BN211" i="2"/>
  <c r="BL211" i="2"/>
  <c r="BN212" i="2"/>
  <c r="BN213" i="2"/>
  <c r="BL212" i="2"/>
  <c r="BL213" i="2"/>
  <c r="BN214" i="2"/>
  <c r="BL214" i="2"/>
  <c r="BN215" i="2"/>
  <c r="BL215" i="2"/>
  <c r="BN216" i="2"/>
  <c r="BL216" i="2"/>
  <c r="BN217" i="2"/>
  <c r="BL217" i="2"/>
  <c r="BN218" i="2"/>
  <c r="BL218" i="2"/>
  <c r="BL219" i="2"/>
  <c r="BN219" i="2"/>
  <c r="BN220" i="2"/>
  <c r="BL220" i="2"/>
  <c r="BL221" i="2"/>
  <c r="BN221" i="2"/>
  <c r="BL222" i="2"/>
  <c r="BN222" i="2"/>
  <c r="BL223" i="2"/>
  <c r="BN223" i="2"/>
  <c r="BN224" i="2"/>
  <c r="BL224" i="2"/>
  <c r="BN225" i="2"/>
  <c r="BL225" i="2"/>
  <c r="BL226" i="2"/>
  <c r="BN226" i="2"/>
  <c r="BL228" i="2"/>
  <c r="BL227" i="2"/>
  <c r="BN228" i="2"/>
  <c r="BN227" i="2"/>
  <c r="BL229" i="2"/>
  <c r="BN229" i="2"/>
  <c r="BL230" i="2"/>
  <c r="BN230" i="2"/>
  <c r="BN231" i="2"/>
  <c r="BL231" i="2"/>
  <c r="BN232" i="2"/>
  <c r="BL232" i="2"/>
  <c r="BL233" i="2"/>
  <c r="BN233" i="2"/>
  <c r="BN234" i="2"/>
  <c r="BL234" i="2"/>
  <c r="BL235" i="2"/>
  <c r="BN235" i="2"/>
  <c r="BN236" i="2"/>
  <c r="BL236" i="2"/>
  <c r="BL237" i="2"/>
  <c r="BN237" i="2"/>
  <c r="BL238" i="2"/>
  <c r="BN238" i="2"/>
  <c r="BN239" i="2"/>
  <c r="BL240" i="2"/>
  <c r="BL239" i="2"/>
  <c r="BN240" i="2"/>
  <c r="BN241" i="2"/>
  <c r="BL241" i="2"/>
  <c r="BL242" i="2"/>
  <c r="BN242" i="2"/>
  <c r="BL244" i="2"/>
  <c r="BL243" i="2"/>
  <c r="BN244" i="2"/>
  <c r="BN243" i="2"/>
  <c r="BL245" i="2"/>
  <c r="BN245" i="2"/>
  <c r="BL246" i="2"/>
  <c r="BN246" i="2"/>
  <c r="BL247" i="2"/>
  <c r="BN247" i="2"/>
  <c r="BN248" i="2"/>
  <c r="BL248" i="2"/>
  <c r="BN250" i="2"/>
  <c r="BL249" i="2"/>
  <c r="BL250" i="2"/>
  <c r="BN249" i="2"/>
  <c r="BL251" i="2"/>
  <c r="BN251" i="2"/>
  <c r="BL252" i="2"/>
  <c r="BN252" i="2"/>
  <c r="BL253" i="2"/>
  <c r="BN253" i="2"/>
  <c r="BN254" i="2"/>
  <c r="BL254" i="2"/>
  <c r="BL255" i="2"/>
  <c r="BN255" i="2"/>
  <c r="BL256" i="2"/>
  <c r="BN256" i="2"/>
  <c r="BN257" i="2"/>
  <c r="BL257" i="2"/>
  <c r="BL258" i="2"/>
  <c r="BN259" i="2"/>
  <c r="BN258" i="2"/>
  <c r="BL259" i="2"/>
  <c r="BL260" i="2"/>
  <c r="BN260" i="2"/>
  <c r="BN261" i="2"/>
  <c r="BL261" i="2"/>
  <c r="BN262" i="2"/>
  <c r="BL262" i="2"/>
  <c r="BN263" i="2"/>
  <c r="BL263" i="2"/>
  <c r="BL264" i="2"/>
  <c r="BN264" i="2"/>
  <c r="BL266" i="2"/>
  <c r="BB11" i="2"/>
  <c r="BB12" i="2"/>
  <c r="BB13" i="2"/>
  <c r="BB14" i="2"/>
  <c r="BB15" i="2"/>
  <c r="BB17" i="2"/>
  <c r="BB16" i="2"/>
  <c r="BB18" i="2"/>
  <c r="BB19" i="2"/>
  <c r="BB20" i="2"/>
  <c r="BB22" i="2"/>
  <c r="BB21" i="2"/>
  <c r="BB23" i="2"/>
  <c r="BB24" i="2"/>
  <c r="BB25" i="2"/>
  <c r="BB26" i="2"/>
  <c r="BB27" i="2"/>
  <c r="BB28" i="2"/>
  <c r="BB29" i="2"/>
  <c r="BB30" i="2"/>
  <c r="BB31" i="2"/>
  <c r="BB32" i="2"/>
  <c r="BB34" i="2"/>
  <c r="BB33" i="2"/>
  <c r="BB35" i="2"/>
  <c r="BB36" i="2"/>
  <c r="BB37" i="2"/>
  <c r="BB38" i="2"/>
  <c r="BB39" i="2"/>
  <c r="BB41" i="2"/>
  <c r="BB40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1" i="2"/>
  <c r="BB60" i="2"/>
  <c r="BB62" i="2"/>
  <c r="BB63" i="2"/>
  <c r="BB64" i="2"/>
  <c r="BB65" i="2"/>
  <c r="BB66" i="2"/>
  <c r="BB67" i="2"/>
  <c r="BB68" i="2"/>
  <c r="BB70" i="2"/>
  <c r="BB69" i="2"/>
  <c r="BB71" i="2"/>
  <c r="BB72" i="2"/>
  <c r="BB73" i="2"/>
  <c r="BB74" i="2"/>
  <c r="BB75" i="2"/>
  <c r="BB76" i="2"/>
  <c r="BB77" i="2"/>
  <c r="BB78" i="2"/>
  <c r="BB79" i="2"/>
  <c r="BB81" i="2"/>
  <c r="BB80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1" i="2"/>
  <c r="BB100" i="2"/>
  <c r="BB102" i="2"/>
  <c r="BB103" i="2"/>
  <c r="BB104" i="2"/>
  <c r="BB105" i="2"/>
  <c r="BB106" i="2"/>
  <c r="BB108" i="2"/>
  <c r="BB107" i="2"/>
  <c r="BB109" i="2"/>
  <c r="BB110" i="2"/>
  <c r="BB111" i="2"/>
  <c r="BB113" i="2"/>
  <c r="BB112" i="2"/>
  <c r="BB115" i="2"/>
  <c r="BB114" i="2"/>
  <c r="BB116" i="2"/>
  <c r="BB117" i="2"/>
  <c r="BB118" i="2"/>
  <c r="BB119" i="2"/>
  <c r="BB121" i="2"/>
  <c r="BB120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8" i="2"/>
  <c r="BB137" i="2"/>
  <c r="BB139" i="2"/>
  <c r="BB140" i="2"/>
  <c r="BB141" i="2"/>
  <c r="BB142" i="2"/>
  <c r="BB144" i="2"/>
  <c r="BB143" i="2"/>
  <c r="BB145" i="2"/>
  <c r="BB146" i="2"/>
  <c r="BB147" i="2"/>
  <c r="BB149" i="2"/>
  <c r="BB148" i="2"/>
  <c r="BB150" i="2"/>
  <c r="BB151" i="2"/>
  <c r="BB152" i="2"/>
  <c r="BB153" i="2"/>
  <c r="BB154" i="2"/>
  <c r="BB156" i="2"/>
  <c r="BB155" i="2"/>
  <c r="BB157" i="2"/>
  <c r="BB158" i="2"/>
  <c r="BB159" i="2"/>
  <c r="BB160" i="2"/>
  <c r="BB161" i="2"/>
  <c r="BB162" i="2"/>
  <c r="BB163" i="2"/>
  <c r="BB165" i="2"/>
  <c r="BB164" i="2"/>
  <c r="BB166" i="2"/>
  <c r="BB167" i="2"/>
  <c r="BB168" i="2"/>
  <c r="BB169" i="2"/>
  <c r="BB170" i="2"/>
  <c r="BB171" i="2"/>
  <c r="BB172" i="2"/>
  <c r="BB173" i="2"/>
  <c r="BB174" i="2"/>
  <c r="BB176" i="2"/>
  <c r="BB175" i="2"/>
  <c r="BB177" i="2"/>
  <c r="BB178" i="2"/>
  <c r="BB179" i="2"/>
  <c r="BB180" i="2"/>
  <c r="BB181" i="2"/>
  <c r="BB182" i="2"/>
  <c r="BB184" i="2"/>
  <c r="BB183" i="2"/>
  <c r="BB185" i="2"/>
  <c r="BB186" i="2"/>
  <c r="BB188" i="2"/>
  <c r="BB187" i="2"/>
  <c r="BB189" i="2"/>
  <c r="BB190" i="2"/>
  <c r="BB191" i="2"/>
  <c r="BB192" i="2"/>
  <c r="BB193" i="2"/>
  <c r="BB194" i="2"/>
  <c r="BB195" i="2"/>
  <c r="BB196" i="2"/>
  <c r="BB197" i="2"/>
  <c r="BB198" i="2"/>
  <c r="BB200" i="2"/>
  <c r="BB199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6" i="2"/>
  <c r="BB215" i="2"/>
  <c r="BB217" i="2"/>
  <c r="BB218" i="2"/>
  <c r="BB219" i="2"/>
  <c r="BB220" i="2"/>
  <c r="BB222" i="2"/>
  <c r="BB221" i="2"/>
  <c r="BB223" i="2"/>
  <c r="BB224" i="2"/>
  <c r="BB226" i="2"/>
  <c r="BB225" i="2"/>
  <c r="BB227" i="2"/>
  <c r="BB228" i="2"/>
  <c r="BB229" i="2"/>
  <c r="BB231" i="2"/>
  <c r="BB230" i="2"/>
  <c r="BB232" i="2"/>
  <c r="BB233" i="2"/>
  <c r="BB234" i="2"/>
  <c r="BB235" i="2"/>
  <c r="BB236" i="2"/>
  <c r="BB237" i="2"/>
  <c r="BB239" i="2"/>
  <c r="BB238" i="2"/>
  <c r="BB240" i="2"/>
  <c r="BB242" i="2"/>
  <c r="BB241" i="2"/>
  <c r="BB243" i="2"/>
  <c r="BB244" i="2"/>
  <c r="BB245" i="2"/>
  <c r="BB246" i="2"/>
  <c r="BB247" i="2"/>
  <c r="BB248" i="2"/>
  <c r="BB249" i="2"/>
  <c r="BB250" i="2"/>
  <c r="BB251" i="2"/>
  <c r="BB252" i="2"/>
  <c r="BB253" i="2"/>
  <c r="BB254" i="2"/>
  <c r="BB255" i="2"/>
  <c r="BB256" i="2"/>
  <c r="BB257" i="2"/>
  <c r="BB258" i="2"/>
  <c r="BB259" i="2"/>
  <c r="BB261" i="2"/>
  <c r="BB260" i="2"/>
  <c r="BB262" i="2"/>
  <c r="BB263" i="2"/>
  <c r="BB265" i="2"/>
  <c r="BB264" i="2"/>
  <c r="CI11" i="2"/>
  <c r="CI12" i="2"/>
  <c r="CI13" i="2"/>
  <c r="CI14" i="2"/>
  <c r="CI15" i="2"/>
  <c r="CI16" i="2"/>
  <c r="CI17" i="2"/>
  <c r="CI18" i="2"/>
  <c r="CI19" i="2"/>
  <c r="CI20" i="2"/>
  <c r="CI21" i="2"/>
  <c r="CI22" i="2"/>
  <c r="CI23" i="2"/>
  <c r="CI24" i="2"/>
  <c r="CI25" i="2"/>
  <c r="CI26" i="2"/>
  <c r="CI27" i="2"/>
  <c r="CI28" i="2"/>
  <c r="CI29" i="2"/>
  <c r="CI30" i="2"/>
  <c r="CI31" i="2"/>
  <c r="CI32" i="2"/>
  <c r="CI33" i="2"/>
  <c r="CI34" i="2"/>
  <c r="CI35" i="2"/>
  <c r="CI36" i="2"/>
  <c r="CI37" i="2"/>
  <c r="CI38" i="2"/>
  <c r="CI39" i="2"/>
  <c r="CI40" i="2"/>
  <c r="CI41" i="2"/>
  <c r="CI42" i="2"/>
  <c r="CI44" i="2"/>
  <c r="CI43" i="2"/>
  <c r="CI46" i="2"/>
  <c r="CI45" i="2"/>
  <c r="CI47" i="2"/>
  <c r="CI48" i="2"/>
  <c r="CI49" i="2"/>
  <c r="CI50" i="2"/>
  <c r="CI51" i="2"/>
  <c r="CI52" i="2"/>
  <c r="CI54" i="2"/>
  <c r="CI53" i="2"/>
  <c r="CI55" i="2"/>
  <c r="CI56" i="2"/>
  <c r="CI57" i="2"/>
  <c r="CI58" i="2"/>
  <c r="CI59" i="2"/>
  <c r="CI60" i="2"/>
  <c r="CI61" i="2"/>
  <c r="CI62" i="2"/>
  <c r="CI63" i="2"/>
  <c r="CI65" i="2"/>
  <c r="CI64" i="2"/>
  <c r="CI66" i="2"/>
  <c r="CI67" i="2"/>
  <c r="CI68" i="2"/>
  <c r="CI69" i="2"/>
  <c r="CI70" i="2"/>
  <c r="CI71" i="2"/>
  <c r="CI72" i="2"/>
  <c r="CI73" i="2"/>
  <c r="CI75" i="2"/>
  <c r="CI74" i="2"/>
  <c r="CI76" i="2"/>
  <c r="CI77" i="2"/>
  <c r="CI78" i="2"/>
  <c r="CI79" i="2"/>
  <c r="CI80" i="2"/>
  <c r="CI81" i="2"/>
  <c r="CI82" i="2"/>
  <c r="CI83" i="2"/>
  <c r="CI84" i="2"/>
  <c r="CI85" i="2"/>
  <c r="CI87" i="2"/>
  <c r="CI86" i="2"/>
  <c r="CI88" i="2"/>
  <c r="CI89" i="2"/>
  <c r="CI90" i="2"/>
  <c r="CI91" i="2"/>
  <c r="CI92" i="2"/>
  <c r="CI93" i="2"/>
  <c r="CI94" i="2"/>
  <c r="CI95" i="2"/>
  <c r="CI96" i="2"/>
  <c r="CI97" i="2"/>
  <c r="CI99" i="2"/>
  <c r="CI98" i="2"/>
  <c r="CI100" i="2"/>
  <c r="CI101" i="2"/>
  <c r="CI102" i="2"/>
  <c r="CI103" i="2"/>
  <c r="CI104" i="2"/>
  <c r="CI105" i="2"/>
  <c r="CI107" i="2"/>
  <c r="CI106" i="2"/>
  <c r="CI108" i="2"/>
  <c r="CI109" i="2"/>
  <c r="CI110" i="2"/>
  <c r="CI111" i="2"/>
  <c r="CI112" i="2"/>
  <c r="CI113" i="2"/>
  <c r="CI114" i="2"/>
  <c r="CI115" i="2"/>
  <c r="CI116" i="2"/>
  <c r="CI117" i="2"/>
  <c r="CI119" i="2"/>
  <c r="CI118" i="2"/>
  <c r="CI120" i="2"/>
  <c r="CI121" i="2"/>
  <c r="CI122" i="2"/>
  <c r="CI123" i="2"/>
  <c r="CI124" i="2"/>
  <c r="CI125" i="2"/>
  <c r="CI127" i="2"/>
  <c r="CI126" i="2"/>
  <c r="CI128" i="2"/>
  <c r="CI129" i="2"/>
  <c r="CI130" i="2"/>
  <c r="CI131" i="2"/>
  <c r="CI132" i="2"/>
  <c r="CI133" i="2"/>
  <c r="CI134" i="2"/>
  <c r="CI135" i="2"/>
  <c r="CI136" i="2"/>
  <c r="CI137" i="2"/>
  <c r="CI138" i="2"/>
  <c r="CI139" i="2"/>
  <c r="CI140" i="2"/>
  <c r="CI141" i="2"/>
  <c r="CI143" i="2"/>
  <c r="CI142" i="2"/>
  <c r="CI144" i="2"/>
  <c r="CI145" i="2"/>
  <c r="CI147" i="2"/>
  <c r="CI146" i="2"/>
  <c r="CI148" i="2"/>
  <c r="CI149" i="2"/>
  <c r="CI150" i="2"/>
  <c r="CI151" i="2"/>
  <c r="CI152" i="2"/>
  <c r="CI153" i="2"/>
  <c r="CI154" i="2"/>
  <c r="CI155" i="2"/>
  <c r="CI156" i="2"/>
  <c r="CI157" i="2"/>
  <c r="CI158" i="2"/>
  <c r="CI159" i="2"/>
  <c r="CI160" i="2"/>
  <c r="CI161" i="2"/>
  <c r="CI162" i="2"/>
  <c r="CI163" i="2"/>
  <c r="CI164" i="2"/>
  <c r="CI165" i="2"/>
  <c r="CI166" i="2"/>
  <c r="CI167" i="2"/>
  <c r="CI168" i="2"/>
  <c r="CI169" i="2"/>
  <c r="CI170" i="2"/>
  <c r="CI171" i="2"/>
  <c r="CI172" i="2"/>
  <c r="CI173" i="2"/>
  <c r="CI174" i="2"/>
  <c r="CI175" i="2"/>
  <c r="CI176" i="2"/>
  <c r="CI177" i="2"/>
  <c r="CI179" i="2"/>
  <c r="CI178" i="2"/>
  <c r="CI180" i="2"/>
  <c r="CI182" i="2"/>
  <c r="CI181" i="2"/>
  <c r="CI183" i="2"/>
  <c r="CI185" i="2"/>
  <c r="CI184" i="2"/>
  <c r="CI186" i="2"/>
  <c r="CI187" i="2"/>
  <c r="CI188" i="2"/>
  <c r="CI189" i="2"/>
  <c r="CI190" i="2"/>
  <c r="CI191" i="2"/>
  <c r="CI192" i="2"/>
  <c r="CI193" i="2"/>
  <c r="CI194" i="2"/>
  <c r="CI195" i="2"/>
  <c r="CI196" i="2"/>
  <c r="CI197" i="2"/>
  <c r="CI198" i="2"/>
  <c r="CI199" i="2"/>
  <c r="CI200" i="2"/>
  <c r="CI201" i="2"/>
  <c r="CI202" i="2"/>
  <c r="CI203" i="2"/>
  <c r="CI204" i="2"/>
  <c r="CI205" i="2"/>
  <c r="CI206" i="2"/>
  <c r="CI207" i="2"/>
  <c r="CI208" i="2"/>
  <c r="CI209" i="2"/>
  <c r="CI211" i="2"/>
  <c r="CI210" i="2"/>
  <c r="CI212" i="2"/>
  <c r="CI213" i="2"/>
  <c r="CI214" i="2"/>
  <c r="CI215" i="2"/>
  <c r="CI216" i="2"/>
  <c r="CI217" i="2"/>
  <c r="CI218" i="2"/>
  <c r="CI219" i="2"/>
  <c r="CI220" i="2"/>
  <c r="CI221" i="2"/>
  <c r="CI222" i="2"/>
  <c r="CI223" i="2"/>
  <c r="CI224" i="2"/>
  <c r="CI225" i="2"/>
  <c r="CI226" i="2"/>
  <c r="CI227" i="2"/>
  <c r="CI228" i="2"/>
  <c r="CI230" i="2"/>
  <c r="CI229" i="2"/>
  <c r="CI231" i="2"/>
  <c r="CI233" i="2"/>
  <c r="CI232" i="2"/>
  <c r="CI234" i="2"/>
  <c r="CI236" i="2"/>
  <c r="CI235" i="2"/>
  <c r="CI237" i="2"/>
  <c r="CI238" i="2"/>
  <c r="CI239" i="2"/>
  <c r="CI240" i="2"/>
  <c r="CI241" i="2"/>
  <c r="CI242" i="2"/>
  <c r="CI243" i="2"/>
  <c r="CI244" i="2"/>
  <c r="CI245" i="2"/>
  <c r="CI246" i="2"/>
  <c r="CI247" i="2"/>
  <c r="CI248" i="2"/>
  <c r="CI250" i="2"/>
  <c r="CI249" i="2"/>
  <c r="CI251" i="2"/>
  <c r="CI252" i="2"/>
  <c r="CI253" i="2"/>
  <c r="CI254" i="2"/>
  <c r="CI255" i="2"/>
  <c r="CI256" i="2"/>
  <c r="CI257" i="2"/>
  <c r="CI258" i="2"/>
  <c r="CI259" i="2"/>
  <c r="CI260" i="2"/>
  <c r="CI261" i="2"/>
  <c r="CI262" i="2"/>
  <c r="CI263" i="2"/>
  <c r="CI264" i="2"/>
  <c r="CI265" i="2"/>
  <c r="BL265" i="2"/>
  <c r="BX12" i="2"/>
  <c r="BX11" i="2"/>
  <c r="BX13" i="2"/>
  <c r="BX14" i="2"/>
  <c r="BX15" i="2"/>
  <c r="BX16" i="2"/>
  <c r="BX17" i="2"/>
  <c r="BX18" i="2"/>
  <c r="BX19" i="2"/>
  <c r="BX20" i="2"/>
  <c r="BX21" i="2"/>
  <c r="BX22" i="2"/>
  <c r="BX23" i="2"/>
  <c r="BX25" i="2"/>
  <c r="BX24" i="2"/>
  <c r="BX26" i="2"/>
  <c r="BX28" i="2"/>
  <c r="BX27" i="2"/>
  <c r="BX29" i="2"/>
  <c r="BX30" i="2"/>
  <c r="BX31" i="2"/>
  <c r="BX33" i="2"/>
  <c r="BX32" i="2"/>
  <c r="BX35" i="2"/>
  <c r="BX34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6" i="2"/>
  <c r="BX55" i="2"/>
  <c r="BX57" i="2"/>
  <c r="BX58" i="2"/>
  <c r="BX59" i="2"/>
  <c r="BX60" i="2"/>
  <c r="BX61" i="2"/>
  <c r="BX62" i="2"/>
  <c r="BX63" i="2"/>
  <c r="BX64" i="2"/>
  <c r="BX66" i="2"/>
  <c r="BX65" i="2"/>
  <c r="BX67" i="2"/>
  <c r="BX68" i="2"/>
  <c r="BX69" i="2"/>
  <c r="BX70" i="2"/>
  <c r="BX71" i="2"/>
  <c r="BX72" i="2"/>
  <c r="BX73" i="2"/>
  <c r="BX74" i="2"/>
  <c r="BX75" i="2"/>
  <c r="BX76" i="2"/>
  <c r="BX78" i="2"/>
  <c r="BX77" i="2"/>
  <c r="BX79" i="2"/>
  <c r="BX80" i="2"/>
  <c r="BX81" i="2"/>
  <c r="BX82" i="2"/>
  <c r="BX83" i="2"/>
  <c r="BX84" i="2"/>
  <c r="BX86" i="2"/>
  <c r="BX85" i="2"/>
  <c r="BX87" i="2"/>
  <c r="BX88" i="2"/>
  <c r="BX89" i="2"/>
  <c r="BX90" i="2"/>
  <c r="BX91" i="2"/>
  <c r="BX92" i="2"/>
  <c r="BX94" i="2"/>
  <c r="BX93" i="2"/>
  <c r="BX95" i="2"/>
  <c r="BX97" i="2"/>
  <c r="BX96" i="2"/>
  <c r="BX98" i="2"/>
  <c r="BX99" i="2"/>
  <c r="BX100" i="2"/>
  <c r="BX101" i="2"/>
  <c r="BX102" i="2"/>
  <c r="BX103" i="2"/>
  <c r="BX105" i="2"/>
  <c r="BX104" i="2"/>
  <c r="BX107" i="2"/>
  <c r="BX106" i="2"/>
  <c r="BX109" i="2"/>
  <c r="BX108" i="2"/>
  <c r="BX110" i="2"/>
  <c r="BX112" i="2"/>
  <c r="BX111" i="2"/>
  <c r="BX113" i="2"/>
  <c r="BX114" i="2"/>
  <c r="BX115" i="2"/>
  <c r="BX116" i="2"/>
  <c r="BX117" i="2"/>
  <c r="BX118" i="2"/>
  <c r="BX119" i="2"/>
  <c r="BX120" i="2"/>
  <c r="BX121" i="2"/>
  <c r="BX122" i="2"/>
  <c r="BX123" i="2"/>
  <c r="BX124" i="2"/>
  <c r="BX125" i="2"/>
  <c r="BX126" i="2"/>
  <c r="BX127" i="2"/>
  <c r="BX128" i="2"/>
  <c r="BX130" i="2"/>
  <c r="BX129" i="2"/>
  <c r="BX131" i="2"/>
  <c r="BX132" i="2"/>
  <c r="BX133" i="2"/>
  <c r="BX134" i="2"/>
  <c r="BX135" i="2"/>
  <c r="BX137" i="2"/>
  <c r="BX136" i="2"/>
  <c r="BX138" i="2"/>
  <c r="BX139" i="2"/>
  <c r="BX140" i="2"/>
  <c r="BX141" i="2"/>
  <c r="BX142" i="2"/>
  <c r="BX143" i="2"/>
  <c r="BX144" i="2"/>
  <c r="BX145" i="2"/>
  <c r="BX146" i="2"/>
  <c r="BX148" i="2"/>
  <c r="BX147" i="2"/>
  <c r="BX150" i="2"/>
  <c r="BX149" i="2"/>
  <c r="BX151" i="2"/>
  <c r="BX152" i="2"/>
  <c r="BX153" i="2"/>
  <c r="BX154" i="2"/>
  <c r="BX155" i="2"/>
  <c r="BX156" i="2"/>
  <c r="BX157" i="2"/>
  <c r="BX158" i="2"/>
  <c r="BX159" i="2"/>
  <c r="BX160" i="2"/>
  <c r="BX161" i="2"/>
  <c r="BX162" i="2"/>
  <c r="BX163" i="2"/>
  <c r="BX164" i="2"/>
  <c r="BX165" i="2"/>
  <c r="BX166" i="2"/>
  <c r="BX167" i="2"/>
  <c r="BX168" i="2"/>
  <c r="BX169" i="2"/>
  <c r="BX170" i="2"/>
  <c r="BX171" i="2"/>
  <c r="BX172" i="2"/>
  <c r="BX173" i="2"/>
  <c r="BX174" i="2"/>
  <c r="BX176" i="2"/>
  <c r="BX175" i="2"/>
  <c r="BX177" i="2"/>
  <c r="BX178" i="2"/>
  <c r="BX179" i="2"/>
  <c r="BX180" i="2"/>
  <c r="BX181" i="2"/>
  <c r="BX182" i="2"/>
  <c r="BX184" i="2"/>
  <c r="BX183" i="2"/>
  <c r="BX185" i="2"/>
  <c r="BX186" i="2"/>
  <c r="BX188" i="2"/>
  <c r="BX187" i="2"/>
  <c r="BX189" i="2"/>
  <c r="BX190" i="2"/>
  <c r="BX191" i="2"/>
  <c r="BX192" i="2"/>
  <c r="BX194" i="2"/>
  <c r="BX193" i="2"/>
  <c r="BX195" i="2"/>
  <c r="BX196" i="2"/>
  <c r="BX197" i="2"/>
  <c r="BX199" i="2"/>
  <c r="BX198" i="2"/>
  <c r="BX200" i="2"/>
  <c r="BX201" i="2"/>
  <c r="BX202" i="2"/>
  <c r="BX203" i="2"/>
  <c r="BX204" i="2"/>
  <c r="BX205" i="2"/>
  <c r="BX206" i="2"/>
  <c r="BX207" i="2"/>
  <c r="BX208" i="2"/>
  <c r="BX209" i="2"/>
  <c r="BX210" i="2"/>
  <c r="BX211" i="2"/>
  <c r="BX212" i="2"/>
  <c r="BX213" i="2"/>
  <c r="BX214" i="2"/>
  <c r="BX215" i="2"/>
  <c r="BX216" i="2"/>
  <c r="BX217" i="2"/>
  <c r="BX218" i="2"/>
  <c r="BX219" i="2"/>
  <c r="BX220" i="2"/>
  <c r="BX221" i="2"/>
  <c r="BX222" i="2"/>
  <c r="BX223" i="2"/>
  <c r="BX224" i="2"/>
  <c r="BX225" i="2"/>
  <c r="BX226" i="2"/>
  <c r="BX227" i="2"/>
  <c r="BX228" i="2"/>
  <c r="BX229" i="2"/>
  <c r="BX230" i="2"/>
  <c r="BX232" i="2"/>
  <c r="BX231" i="2"/>
  <c r="BX233" i="2"/>
  <c r="BX234" i="2"/>
  <c r="BX235" i="2"/>
  <c r="BX237" i="2"/>
  <c r="BX236" i="2"/>
  <c r="BX238" i="2"/>
  <c r="BX239" i="2"/>
  <c r="BX240" i="2"/>
  <c r="BX241" i="2"/>
  <c r="BX242" i="2"/>
  <c r="BX243" i="2"/>
  <c r="BX244" i="2"/>
  <c r="BX245" i="2"/>
  <c r="BX246" i="2"/>
  <c r="BX247" i="2"/>
  <c r="BX248" i="2"/>
  <c r="BX249" i="2"/>
  <c r="BX250" i="2"/>
  <c r="BX251" i="2"/>
  <c r="BX252" i="2"/>
  <c r="BX253" i="2"/>
  <c r="BX254" i="2"/>
  <c r="BX255" i="2"/>
  <c r="BX256" i="2"/>
  <c r="BX257" i="2"/>
  <c r="BX259" i="2"/>
  <c r="BX258" i="2"/>
  <c r="BX260" i="2"/>
  <c r="BX261" i="2"/>
  <c r="BX262" i="2"/>
  <c r="BX264" i="2"/>
  <c r="BX263" i="2"/>
  <c r="BX265" i="2"/>
  <c r="V267" i="2"/>
  <c r="T11" i="2"/>
  <c r="V11" i="2"/>
  <c r="T12" i="2"/>
  <c r="V13" i="2"/>
  <c r="V12" i="2"/>
  <c r="T13" i="2"/>
  <c r="V14" i="2"/>
  <c r="T14" i="2"/>
  <c r="V15" i="2"/>
  <c r="T15" i="2"/>
  <c r="V16" i="2"/>
  <c r="T16" i="2"/>
  <c r="T17" i="2"/>
  <c r="T18" i="2"/>
  <c r="V17" i="2"/>
  <c r="V18" i="2"/>
  <c r="V19" i="2"/>
  <c r="T19" i="2"/>
  <c r="T21" i="2"/>
  <c r="V20" i="2"/>
  <c r="V21" i="2"/>
  <c r="T20" i="2"/>
  <c r="T22" i="2"/>
  <c r="V22" i="2"/>
  <c r="T23" i="2"/>
  <c r="V23" i="2"/>
  <c r="V25" i="2"/>
  <c r="T24" i="2"/>
  <c r="T25" i="2"/>
  <c r="V24" i="2"/>
  <c r="V26" i="2"/>
  <c r="T26" i="2"/>
  <c r="V27" i="2"/>
  <c r="T27" i="2"/>
  <c r="T29" i="2"/>
  <c r="V28" i="2"/>
  <c r="V29" i="2"/>
  <c r="T28" i="2"/>
  <c r="V30" i="2"/>
  <c r="T30" i="2"/>
  <c r="T31" i="2"/>
  <c r="V31" i="2"/>
  <c r="V32" i="2"/>
  <c r="T32" i="2"/>
  <c r="T33" i="2"/>
  <c r="V33" i="2"/>
  <c r="T34" i="2"/>
  <c r="V34" i="2"/>
  <c r="T35" i="2"/>
  <c r="V35" i="2"/>
  <c r="T37" i="2"/>
  <c r="T36" i="2"/>
  <c r="V37" i="2"/>
  <c r="V36" i="2"/>
  <c r="T39" i="2"/>
  <c r="T38" i="2"/>
  <c r="V39" i="2"/>
  <c r="V38" i="2"/>
  <c r="T40" i="2"/>
  <c r="V40" i="2"/>
  <c r="T41" i="2"/>
  <c r="V41" i="2"/>
  <c r="T42" i="2"/>
  <c r="V42" i="2"/>
  <c r="V44" i="2"/>
  <c r="V43" i="2"/>
  <c r="T44" i="2"/>
  <c r="T43" i="2"/>
  <c r="T45" i="2"/>
  <c r="V45" i="2"/>
  <c r="V46" i="2"/>
  <c r="T46" i="2"/>
  <c r="T47" i="2"/>
  <c r="V47" i="2"/>
  <c r="V48" i="2"/>
  <c r="T48" i="2"/>
  <c r="V49" i="2"/>
  <c r="T50" i="2"/>
  <c r="T49" i="2"/>
  <c r="V50" i="2"/>
  <c r="T52" i="2"/>
  <c r="T51" i="2"/>
  <c r="V52" i="2"/>
  <c r="V51" i="2"/>
  <c r="V53" i="2"/>
  <c r="T53" i="2"/>
  <c r="V54" i="2"/>
  <c r="T54" i="2"/>
  <c r="T55" i="2"/>
  <c r="V55" i="2"/>
  <c r="T56" i="2"/>
  <c r="V56" i="2"/>
  <c r="V57" i="2"/>
  <c r="T58" i="2"/>
  <c r="T57" i="2"/>
  <c r="V58" i="2"/>
  <c r="T59" i="2"/>
  <c r="V59" i="2"/>
  <c r="T60" i="2"/>
  <c r="V60" i="2"/>
  <c r="V61" i="2"/>
  <c r="V62" i="2"/>
  <c r="T61" i="2"/>
  <c r="T62" i="2"/>
  <c r="T63" i="2"/>
  <c r="V63" i="2"/>
  <c r="T64" i="2"/>
  <c r="V64" i="2"/>
  <c r="T65" i="2"/>
  <c r="V65" i="2"/>
  <c r="V66" i="2"/>
  <c r="T66" i="2"/>
  <c r="T67" i="2"/>
  <c r="V67" i="2"/>
  <c r="V69" i="2"/>
  <c r="V68" i="2"/>
  <c r="T69" i="2"/>
  <c r="T68" i="2"/>
  <c r="T70" i="2"/>
  <c r="V70" i="2"/>
  <c r="T71" i="2"/>
  <c r="V71" i="2"/>
  <c r="T72" i="2"/>
  <c r="V72" i="2"/>
  <c r="T73" i="2"/>
  <c r="V74" i="2"/>
  <c r="V73" i="2"/>
  <c r="T74" i="2"/>
  <c r="V75" i="2"/>
  <c r="T75" i="2"/>
  <c r="V76" i="2"/>
  <c r="T76" i="2"/>
  <c r="T77" i="2"/>
  <c r="V77" i="2"/>
  <c r="T78" i="2"/>
  <c r="V78" i="2"/>
  <c r="T79" i="2"/>
  <c r="V80" i="2"/>
  <c r="V79" i="2"/>
  <c r="T80" i="2"/>
  <c r="T81" i="2"/>
  <c r="V81" i="2"/>
  <c r="T82" i="2"/>
  <c r="V82" i="2"/>
  <c r="T83" i="2"/>
  <c r="V83" i="2"/>
  <c r="V84" i="2"/>
  <c r="T84" i="2"/>
  <c r="V85" i="2"/>
  <c r="T85" i="2"/>
  <c r="V86" i="2"/>
  <c r="T86" i="2"/>
  <c r="V87" i="2"/>
  <c r="T87" i="2"/>
  <c r="V88" i="2"/>
  <c r="T88" i="2"/>
  <c r="V89" i="2"/>
  <c r="T89" i="2"/>
  <c r="V90" i="2"/>
  <c r="T91" i="2"/>
  <c r="T90" i="2"/>
  <c r="V91" i="2"/>
  <c r="V92" i="2"/>
  <c r="T92" i="2"/>
  <c r="V93" i="2"/>
  <c r="V94" i="2"/>
  <c r="T93" i="2"/>
  <c r="T94" i="2"/>
  <c r="V95" i="2"/>
  <c r="T95" i="2"/>
  <c r="T96" i="2"/>
  <c r="V96" i="2"/>
  <c r="V97" i="2"/>
  <c r="T97" i="2"/>
  <c r="V98" i="2"/>
  <c r="T98" i="2"/>
  <c r="V99" i="2"/>
  <c r="T99" i="2"/>
  <c r="V100" i="2"/>
  <c r="T101" i="2"/>
  <c r="T100" i="2"/>
  <c r="V101" i="2"/>
  <c r="V102" i="2"/>
  <c r="T102" i="2"/>
  <c r="V103" i="2"/>
  <c r="T103" i="2"/>
  <c r="V104" i="2"/>
  <c r="T104" i="2"/>
  <c r="T105" i="2"/>
  <c r="V106" i="2"/>
  <c r="V105" i="2"/>
  <c r="T106" i="2"/>
  <c r="V107" i="2"/>
  <c r="T107" i="2"/>
  <c r="T108" i="2"/>
  <c r="V108" i="2"/>
  <c r="V109" i="2"/>
  <c r="T109" i="2"/>
  <c r="T110" i="2"/>
  <c r="V110" i="2"/>
  <c r="T111" i="2"/>
  <c r="V112" i="2"/>
  <c r="V111" i="2"/>
  <c r="T112" i="2"/>
  <c r="T113" i="2"/>
  <c r="V113" i="2"/>
  <c r="T114" i="2"/>
  <c r="V114" i="2"/>
  <c r="T115" i="2"/>
  <c r="T116" i="2"/>
  <c r="V115" i="2"/>
  <c r="V116" i="2"/>
  <c r="T117" i="2"/>
  <c r="V117" i="2"/>
  <c r="T118" i="2"/>
  <c r="V118" i="2"/>
  <c r="V119" i="2"/>
  <c r="T119" i="2"/>
  <c r="T120" i="2"/>
  <c r="V121" i="2"/>
  <c r="V120" i="2"/>
  <c r="T121" i="2"/>
  <c r="T122" i="2"/>
  <c r="V122" i="2"/>
  <c r="T123" i="2"/>
  <c r="V124" i="2"/>
  <c r="V123" i="2"/>
  <c r="T124" i="2"/>
  <c r="V126" i="2"/>
  <c r="V125" i="2"/>
  <c r="T126" i="2"/>
  <c r="T125" i="2"/>
  <c r="T127" i="2"/>
  <c r="V127" i="2"/>
  <c r="T129" i="2"/>
  <c r="T128" i="2"/>
  <c r="V129" i="2"/>
  <c r="V128" i="2"/>
  <c r="T130" i="2"/>
  <c r="V130" i="2"/>
  <c r="V131" i="2"/>
  <c r="T131" i="2"/>
  <c r="V132" i="2"/>
  <c r="V133" i="2"/>
  <c r="T132" i="2"/>
  <c r="T133" i="2"/>
  <c r="V134" i="2"/>
  <c r="T134" i="2"/>
  <c r="T135" i="2"/>
  <c r="V135" i="2"/>
  <c r="T136" i="2"/>
  <c r="V136" i="2"/>
  <c r="T137" i="2"/>
  <c r="V137" i="2"/>
  <c r="T138" i="2"/>
  <c r="V138" i="2"/>
  <c r="T139" i="2"/>
  <c r="V139" i="2"/>
  <c r="V141" i="2"/>
  <c r="V140" i="2"/>
  <c r="T141" i="2"/>
  <c r="T140" i="2"/>
  <c r="V142" i="2"/>
  <c r="T142" i="2"/>
  <c r="V143" i="2"/>
  <c r="T143" i="2"/>
  <c r="V144" i="2"/>
  <c r="V145" i="2"/>
  <c r="T144" i="2"/>
  <c r="T145" i="2"/>
  <c r="V146" i="2"/>
  <c r="T146" i="2"/>
  <c r="T147" i="2"/>
  <c r="V147" i="2"/>
  <c r="T148" i="2"/>
  <c r="V148" i="2"/>
  <c r="V149" i="2"/>
  <c r="T150" i="2"/>
  <c r="T149" i="2"/>
  <c r="V150" i="2"/>
  <c r="V151" i="2"/>
  <c r="T151" i="2"/>
  <c r="V152" i="2"/>
  <c r="T152" i="2"/>
  <c r="V154" i="2"/>
  <c r="V153" i="2"/>
  <c r="T154" i="2"/>
  <c r="T153" i="2"/>
  <c r="T155" i="2"/>
  <c r="V155" i="2"/>
  <c r="T156" i="2"/>
  <c r="V156" i="2"/>
  <c r="T157" i="2"/>
  <c r="V157" i="2"/>
  <c r="T158" i="2"/>
  <c r="V158" i="2"/>
  <c r="V159" i="2"/>
  <c r="T159" i="2"/>
  <c r="T160" i="2"/>
  <c r="V160" i="2"/>
  <c r="V161" i="2"/>
  <c r="T161" i="2"/>
  <c r="V162" i="2"/>
  <c r="T162" i="2"/>
  <c r="V163" i="2"/>
  <c r="T163" i="2"/>
  <c r="V164" i="2"/>
  <c r="T164" i="2"/>
  <c r="V165" i="2"/>
  <c r="T165" i="2"/>
  <c r="V166" i="2"/>
  <c r="T166" i="2"/>
  <c r="T167" i="2"/>
  <c r="V167" i="2"/>
  <c r="V168" i="2"/>
  <c r="T168" i="2"/>
  <c r="V169" i="2"/>
  <c r="V170" i="2"/>
  <c r="T169" i="2"/>
  <c r="T170" i="2"/>
  <c r="V171" i="2"/>
  <c r="T171" i="2"/>
  <c r="T173" i="2"/>
  <c r="T172" i="2"/>
  <c r="V173" i="2"/>
  <c r="V172" i="2"/>
  <c r="T174" i="2"/>
  <c r="V174" i="2"/>
  <c r="V175" i="2"/>
  <c r="T175" i="2"/>
  <c r="V176" i="2"/>
  <c r="V177" i="2"/>
  <c r="T176" i="2"/>
  <c r="T177" i="2"/>
  <c r="V178" i="2"/>
  <c r="T178" i="2"/>
  <c r="T179" i="2"/>
  <c r="V179" i="2"/>
  <c r="T180" i="2"/>
  <c r="V180" i="2"/>
  <c r="V182" i="2"/>
  <c r="V181" i="2"/>
  <c r="T182" i="2"/>
  <c r="T181" i="2"/>
  <c r="V183" i="2"/>
  <c r="T183" i="2"/>
  <c r="T184" i="2"/>
  <c r="V184" i="2"/>
  <c r="V185" i="2"/>
  <c r="V186" i="2"/>
  <c r="T185" i="2"/>
  <c r="T186" i="2"/>
  <c r="V187" i="2"/>
  <c r="T187" i="2"/>
  <c r="T188" i="2"/>
  <c r="V188" i="2"/>
  <c r="T189" i="2"/>
  <c r="V189" i="2"/>
  <c r="V190" i="2"/>
  <c r="T190" i="2"/>
  <c r="T191" i="2"/>
  <c r="V191" i="2"/>
  <c r="T192" i="2"/>
  <c r="T193" i="2"/>
  <c r="V192" i="2"/>
  <c r="V193" i="2"/>
  <c r="V194" i="2"/>
  <c r="T194" i="2"/>
  <c r="T195" i="2"/>
  <c r="V195" i="2"/>
  <c r="T196" i="2"/>
  <c r="V196" i="2"/>
  <c r="T197" i="2"/>
  <c r="V197" i="2"/>
  <c r="V198" i="2"/>
  <c r="T198" i="2"/>
  <c r="V199" i="2"/>
  <c r="T199" i="2"/>
  <c r="T200" i="2"/>
  <c r="V200" i="2"/>
  <c r="T201" i="2"/>
  <c r="V202" i="2"/>
  <c r="V201" i="2"/>
  <c r="T202" i="2"/>
  <c r="V203" i="2"/>
  <c r="T203" i="2"/>
  <c r="T204" i="2"/>
  <c r="V204" i="2"/>
  <c r="V205" i="2"/>
  <c r="V206" i="2"/>
  <c r="T205" i="2"/>
  <c r="T206" i="2"/>
  <c r="V207" i="2"/>
  <c r="T207" i="2"/>
  <c r="T208" i="2"/>
  <c r="V208" i="2"/>
  <c r="T209" i="2"/>
  <c r="V209" i="2"/>
  <c r="V210" i="2"/>
  <c r="T210" i="2"/>
  <c r="T211" i="2"/>
  <c r="V211" i="2"/>
  <c r="T212" i="2"/>
  <c r="V212" i="2"/>
  <c r="T214" i="2"/>
  <c r="T213" i="2"/>
  <c r="V214" i="2"/>
  <c r="V213" i="2"/>
  <c r="V215" i="2"/>
  <c r="T215" i="2"/>
  <c r="T216" i="2"/>
  <c r="T217" i="2"/>
  <c r="V216" i="2"/>
  <c r="V217" i="2"/>
  <c r="V218" i="2"/>
  <c r="T218" i="2"/>
  <c r="T219" i="2"/>
  <c r="V219" i="2"/>
  <c r="V220" i="2"/>
  <c r="T220" i="2"/>
  <c r="T221" i="2"/>
  <c r="V221" i="2"/>
  <c r="V222" i="2"/>
  <c r="T222" i="2"/>
  <c r="V223" i="2"/>
  <c r="T223" i="2"/>
  <c r="T225" i="2"/>
  <c r="T224" i="2"/>
  <c r="V225" i="2"/>
  <c r="V224" i="2"/>
  <c r="V226" i="2"/>
  <c r="T226" i="2"/>
  <c r="V227" i="2"/>
  <c r="T227" i="2"/>
  <c r="V229" i="2"/>
  <c r="T228" i="2"/>
  <c r="T229" i="2"/>
  <c r="V228" i="2"/>
  <c r="V230" i="2"/>
  <c r="T230" i="2"/>
  <c r="V231" i="2"/>
  <c r="T231" i="2"/>
  <c r="V232" i="2"/>
  <c r="T232" i="2"/>
  <c r="V233" i="2"/>
  <c r="T234" i="2"/>
  <c r="T233" i="2"/>
  <c r="V234" i="2"/>
  <c r="V235" i="2"/>
  <c r="T235" i="2"/>
  <c r="T236" i="2"/>
  <c r="V236" i="2"/>
  <c r="V237" i="2"/>
  <c r="T238" i="2"/>
  <c r="T237" i="2"/>
  <c r="V238" i="2"/>
  <c r="T239" i="2"/>
  <c r="V239" i="2"/>
  <c r="T240" i="2"/>
  <c r="V240" i="2"/>
  <c r="V242" i="2"/>
  <c r="T241" i="2"/>
  <c r="T242" i="2"/>
  <c r="V241" i="2"/>
  <c r="V243" i="2"/>
  <c r="T243" i="2"/>
  <c r="V244" i="2"/>
  <c r="T244" i="2"/>
  <c r="V245" i="2"/>
  <c r="T245" i="2"/>
  <c r="V246" i="2"/>
  <c r="T246" i="2"/>
  <c r="T247" i="2"/>
  <c r="V248" i="2"/>
  <c r="V247" i="2"/>
  <c r="T248" i="2"/>
  <c r="T249" i="2"/>
  <c r="V249" i="2"/>
  <c r="V250" i="2"/>
  <c r="T250" i="2"/>
  <c r="V251" i="2"/>
  <c r="T251" i="2"/>
  <c r="T253" i="2"/>
  <c r="V252" i="2"/>
  <c r="V253" i="2"/>
  <c r="T252" i="2"/>
  <c r="V255" i="2"/>
  <c r="T254" i="2"/>
  <c r="T255" i="2"/>
  <c r="V254" i="2"/>
  <c r="T256" i="2"/>
  <c r="V256" i="2"/>
  <c r="V257" i="2"/>
  <c r="T257" i="2"/>
  <c r="V259" i="2"/>
  <c r="V258" i="2"/>
  <c r="T259" i="2"/>
  <c r="T258" i="2"/>
  <c r="V260" i="2"/>
  <c r="T260" i="2"/>
  <c r="T261" i="2"/>
  <c r="V262" i="2"/>
  <c r="T262" i="2"/>
  <c r="V261" i="2"/>
  <c r="V263" i="2"/>
  <c r="T263" i="2"/>
  <c r="V264" i="2"/>
  <c r="T265" i="2"/>
  <c r="T264" i="2"/>
  <c r="V265" i="2"/>
  <c r="V266" i="2"/>
  <c r="CT11" i="2"/>
  <c r="CT12" i="2"/>
  <c r="CT13" i="2"/>
  <c r="CT14" i="2"/>
  <c r="CT15" i="2"/>
  <c r="CT16" i="2"/>
  <c r="CT17" i="2"/>
  <c r="CT18" i="2"/>
  <c r="CT20" i="2"/>
  <c r="CT19" i="2"/>
  <c r="CT21" i="2"/>
  <c r="CT22" i="2"/>
  <c r="CT23" i="2"/>
  <c r="CT24" i="2"/>
  <c r="CT25" i="2"/>
  <c r="CT26" i="2"/>
  <c r="CT27" i="2"/>
  <c r="CT28" i="2"/>
  <c r="CT29" i="2"/>
  <c r="CT30" i="2"/>
  <c r="CT31" i="2"/>
  <c r="CT32" i="2"/>
  <c r="CT33" i="2"/>
  <c r="CT34" i="2"/>
  <c r="CT35" i="2"/>
  <c r="CT36" i="2"/>
  <c r="CT37" i="2"/>
  <c r="CT39" i="2"/>
  <c r="CT38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8" i="2"/>
  <c r="CT60" i="2"/>
  <c r="CT59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5" i="2"/>
  <c r="CT76" i="2"/>
  <c r="CT77" i="2"/>
  <c r="CT78" i="2"/>
  <c r="CT79" i="2"/>
  <c r="CT80" i="2"/>
  <c r="CT81" i="2"/>
  <c r="CT82" i="2"/>
  <c r="CT83" i="2"/>
  <c r="CT84" i="2"/>
  <c r="CT85" i="2"/>
  <c r="CT87" i="2"/>
  <c r="CT86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2" i="2"/>
  <c r="CT104" i="2"/>
  <c r="CT103" i="2"/>
  <c r="CT105" i="2"/>
  <c r="CT106" i="2"/>
  <c r="CT107" i="2"/>
  <c r="CT108" i="2"/>
  <c r="CT109" i="2"/>
  <c r="CT110" i="2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5" i="2"/>
  <c r="CT134" i="2"/>
  <c r="CT136" i="2"/>
  <c r="CT138" i="2"/>
  <c r="CT137" i="2"/>
  <c r="CT139" i="2"/>
  <c r="CT140" i="2"/>
  <c r="CT141" i="2"/>
  <c r="CT142" i="2"/>
  <c r="CT143" i="2"/>
  <c r="CT144" i="2"/>
  <c r="CT146" i="2"/>
  <c r="CT145" i="2"/>
  <c r="CT147" i="2"/>
  <c r="CT148" i="2"/>
  <c r="CT149" i="2"/>
  <c r="CT150" i="2"/>
  <c r="CT151" i="2"/>
  <c r="CT152" i="2"/>
  <c r="CT153" i="2"/>
  <c r="CT154" i="2"/>
  <c r="CT155" i="2"/>
  <c r="CT156" i="2"/>
  <c r="CT157" i="2"/>
  <c r="CT159" i="2"/>
  <c r="CT158" i="2"/>
  <c r="CT160" i="2"/>
  <c r="CT161" i="2"/>
  <c r="CT163" i="2"/>
  <c r="CT162" i="2"/>
  <c r="CT164" i="2"/>
  <c r="CT166" i="2"/>
  <c r="CT165" i="2"/>
  <c r="CT167" i="2"/>
  <c r="CT168" i="2"/>
  <c r="CT170" i="2"/>
  <c r="CT169" i="2"/>
  <c r="CT171" i="2"/>
  <c r="CT172" i="2"/>
  <c r="CT173" i="2"/>
  <c r="CT174" i="2"/>
  <c r="CT175" i="2"/>
  <c r="CT176" i="2"/>
  <c r="CT177" i="2"/>
  <c r="CT179" i="2"/>
  <c r="CT178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7" i="2"/>
  <c r="CT206" i="2"/>
  <c r="CT208" i="2"/>
  <c r="CT210" i="2"/>
  <c r="CT209" i="2"/>
  <c r="CT211" i="2"/>
  <c r="CT212" i="2"/>
  <c r="CT213" i="2"/>
  <c r="CT214" i="2"/>
  <c r="CT215" i="2"/>
  <c r="CT216" i="2"/>
  <c r="CT217" i="2"/>
  <c r="CT219" i="2"/>
  <c r="CT218" i="2"/>
  <c r="CT221" i="2"/>
  <c r="CT220" i="2"/>
  <c r="CT222" i="2"/>
  <c r="CT223" i="2"/>
  <c r="CT224" i="2"/>
  <c r="CT225" i="2"/>
  <c r="CT226" i="2"/>
  <c r="CT227" i="2"/>
  <c r="CT228" i="2"/>
  <c r="CT229" i="2"/>
  <c r="CT231" i="2"/>
  <c r="CT230" i="2"/>
  <c r="CT232" i="2"/>
  <c r="CT233" i="2"/>
  <c r="CT234" i="2"/>
  <c r="CT235" i="2"/>
  <c r="CT236" i="2"/>
  <c r="CT237" i="2"/>
  <c r="CT238" i="2"/>
  <c r="CT239" i="2"/>
  <c r="CT240" i="2"/>
  <c r="CT241" i="2"/>
  <c r="CT242" i="2"/>
  <c r="CT243" i="2"/>
  <c r="CT244" i="2"/>
  <c r="CT245" i="2"/>
  <c r="CT246" i="2"/>
  <c r="CT247" i="2"/>
  <c r="CT248" i="2"/>
  <c r="CT249" i="2"/>
  <c r="CT250" i="2"/>
  <c r="CT252" i="2"/>
  <c r="CT251" i="2"/>
  <c r="CT253" i="2"/>
  <c r="CT254" i="2"/>
  <c r="CT256" i="2"/>
  <c r="CT255" i="2"/>
  <c r="CT257" i="2"/>
  <c r="CT258" i="2"/>
  <c r="CT259" i="2"/>
  <c r="CT260" i="2"/>
  <c r="CT261" i="2"/>
  <c r="CT262" i="2"/>
  <c r="CT263" i="2"/>
  <c r="CT264" i="2"/>
  <c r="BC267" i="2"/>
  <c r="BA12" i="2"/>
  <c r="BC11" i="2"/>
  <c r="BC12" i="2"/>
  <c r="BA11" i="2"/>
  <c r="BC13" i="2"/>
  <c r="BA13" i="2"/>
  <c r="BC14" i="2"/>
  <c r="BA14" i="2"/>
  <c r="BC15" i="2"/>
  <c r="BA15" i="2"/>
  <c r="BC16" i="2"/>
  <c r="BC17" i="2"/>
  <c r="BA16" i="2"/>
  <c r="BA17" i="2"/>
  <c r="BA19" i="2"/>
  <c r="BC18" i="2"/>
  <c r="BC19" i="2"/>
  <c r="BA18" i="2"/>
  <c r="BA20" i="2"/>
  <c r="BC20" i="2"/>
  <c r="BC21" i="2"/>
  <c r="BA21" i="2"/>
  <c r="BA22" i="2"/>
  <c r="BC22" i="2"/>
  <c r="BA24" i="2"/>
  <c r="BC23" i="2"/>
  <c r="BC24" i="2"/>
  <c r="BA23" i="2"/>
  <c r="BA25" i="2"/>
  <c r="BC25" i="2"/>
  <c r="BC26" i="2"/>
  <c r="BA26" i="2"/>
  <c r="BC27" i="2"/>
  <c r="BA27" i="2"/>
  <c r="BC29" i="2"/>
  <c r="BA28" i="2"/>
  <c r="BA29" i="2"/>
  <c r="BC28" i="2"/>
  <c r="BC30" i="2"/>
  <c r="BA30" i="2"/>
  <c r="BA32" i="2"/>
  <c r="BC31" i="2"/>
  <c r="BC32" i="2"/>
  <c r="BA31" i="2"/>
  <c r="BA33" i="2"/>
  <c r="BC33" i="2"/>
  <c r="BC35" i="2"/>
  <c r="BC34" i="2"/>
  <c r="BA35" i="2"/>
  <c r="BA34" i="2"/>
  <c r="BC36" i="2"/>
  <c r="BA36" i="2"/>
  <c r="BA37" i="2"/>
  <c r="BC37" i="2"/>
  <c r="BC38" i="2"/>
  <c r="BA39" i="2"/>
  <c r="BA38" i="2"/>
  <c r="BC39" i="2"/>
  <c r="BA40" i="2"/>
  <c r="BC40" i="2"/>
  <c r="BC41" i="2"/>
  <c r="BA41" i="2"/>
  <c r="BA42" i="2"/>
  <c r="BC43" i="2"/>
  <c r="BC42" i="2"/>
  <c r="BA43" i="2"/>
  <c r="BA44" i="2"/>
  <c r="BC44" i="2"/>
  <c r="BC45" i="2"/>
  <c r="BA45" i="2"/>
  <c r="BC46" i="2"/>
  <c r="BA46" i="2"/>
  <c r="BA47" i="2"/>
  <c r="BC47" i="2"/>
  <c r="BA48" i="2"/>
  <c r="BC49" i="2"/>
  <c r="BC48" i="2"/>
  <c r="BA49" i="2"/>
  <c r="BC50" i="2"/>
  <c r="BA50" i="2"/>
  <c r="BA51" i="2"/>
  <c r="BC51" i="2"/>
  <c r="BA52" i="2"/>
  <c r="BA53" i="2"/>
  <c r="BC52" i="2"/>
  <c r="BC53" i="2"/>
  <c r="BA54" i="2"/>
  <c r="BA55" i="2"/>
  <c r="BC54" i="2"/>
  <c r="BC55" i="2"/>
  <c r="BC56" i="2"/>
  <c r="BC57" i="2"/>
  <c r="BA56" i="2"/>
  <c r="BA57" i="2"/>
  <c r="BC59" i="2"/>
  <c r="BC58" i="2"/>
  <c r="BA59" i="2"/>
  <c r="BA58" i="2"/>
  <c r="BC61" i="2"/>
  <c r="BA60" i="2"/>
  <c r="BA61" i="2"/>
  <c r="BC60" i="2"/>
  <c r="BA62" i="2"/>
  <c r="BC63" i="2"/>
  <c r="BC62" i="2"/>
  <c r="BA63" i="2"/>
  <c r="BA64" i="2"/>
  <c r="BC64" i="2"/>
  <c r="BA65" i="2"/>
  <c r="BC65" i="2"/>
  <c r="BA66" i="2"/>
  <c r="BA67" i="2"/>
  <c r="BC66" i="2"/>
  <c r="BC67" i="2"/>
  <c r="BC68" i="2"/>
  <c r="BA68" i="2"/>
  <c r="BC69" i="2"/>
  <c r="BA69" i="2"/>
  <c r="BC70" i="2"/>
  <c r="BA70" i="2"/>
  <c r="BC71" i="2"/>
  <c r="BA71" i="2"/>
  <c r="BC72" i="2"/>
  <c r="BA72" i="2"/>
  <c r="BA73" i="2"/>
  <c r="BC73" i="2"/>
  <c r="BC74" i="2"/>
  <c r="BA74" i="2"/>
  <c r="BC75" i="2"/>
  <c r="BA75" i="2"/>
  <c r="BA76" i="2"/>
  <c r="BC76" i="2"/>
  <c r="BA77" i="2"/>
  <c r="BC77" i="2"/>
  <c r="BA79" i="2"/>
  <c r="BA78" i="2"/>
  <c r="BC79" i="2"/>
  <c r="BC78" i="2"/>
  <c r="BC81" i="2"/>
  <c r="BA80" i="2"/>
  <c r="BA81" i="2"/>
  <c r="BC80" i="2"/>
  <c r="BC82" i="2"/>
  <c r="BC83" i="2"/>
  <c r="BA82" i="2"/>
  <c r="BA83" i="2"/>
  <c r="BA84" i="2"/>
  <c r="BC84" i="2"/>
  <c r="BA85" i="2"/>
  <c r="BC85" i="2"/>
  <c r="BC86" i="2"/>
  <c r="BC87" i="2"/>
  <c r="BA86" i="2"/>
  <c r="BA87" i="2"/>
  <c r="BC89" i="2"/>
  <c r="BC88" i="2"/>
  <c r="BA89" i="2"/>
  <c r="BA88" i="2"/>
  <c r="BC90" i="2"/>
  <c r="BA91" i="2"/>
  <c r="BA90" i="2"/>
  <c r="BC91" i="2"/>
  <c r="BA92" i="2"/>
  <c r="BC92" i="2"/>
  <c r="BC93" i="2"/>
  <c r="BA93" i="2"/>
  <c r="BA95" i="2"/>
  <c r="BA94" i="2"/>
  <c r="BC95" i="2"/>
  <c r="BC94" i="2"/>
  <c r="BA96" i="2"/>
  <c r="BC96" i="2"/>
  <c r="BC97" i="2"/>
  <c r="BA97" i="2"/>
  <c r="BA98" i="2"/>
  <c r="BC99" i="2"/>
  <c r="BC98" i="2"/>
  <c r="BA99" i="2"/>
  <c r="BA100" i="2"/>
  <c r="BC100" i="2"/>
  <c r="BA101" i="2"/>
  <c r="BC101" i="2"/>
  <c r="BC102" i="2"/>
  <c r="BC103" i="2"/>
  <c r="BA102" i="2"/>
  <c r="BA103" i="2"/>
  <c r="BC104" i="2"/>
  <c r="BC105" i="2"/>
  <c r="BA104" i="2"/>
  <c r="BA105" i="2"/>
  <c r="BC106" i="2"/>
  <c r="BA106" i="2"/>
  <c r="BC107" i="2"/>
  <c r="BA107" i="2"/>
  <c r="BC108" i="2"/>
  <c r="BA108" i="2"/>
  <c r="BC109" i="2"/>
  <c r="BA109" i="2"/>
  <c r="BA110" i="2"/>
  <c r="BC110" i="2"/>
  <c r="BC111" i="2"/>
  <c r="BA112" i="2"/>
  <c r="BA111" i="2"/>
  <c r="BC112" i="2"/>
  <c r="BA113" i="2"/>
  <c r="BC113" i="2"/>
  <c r="BC114" i="2"/>
  <c r="BC115" i="2"/>
  <c r="BA114" i="2"/>
  <c r="BA115" i="2"/>
  <c r="BA116" i="2"/>
  <c r="BC116" i="2"/>
  <c r="BA117" i="2"/>
  <c r="BC117" i="2"/>
  <c r="BA118" i="2"/>
  <c r="BC118" i="2"/>
  <c r="BA119" i="2"/>
  <c r="BC119" i="2"/>
  <c r="BA120" i="2"/>
  <c r="BC120" i="2"/>
  <c r="BA121" i="2"/>
  <c r="BC121" i="2"/>
  <c r="BC122" i="2"/>
  <c r="BC123" i="2"/>
  <c r="BA122" i="2"/>
  <c r="BA123" i="2"/>
  <c r="BA124" i="2"/>
  <c r="BC124" i="2"/>
  <c r="BA125" i="2"/>
  <c r="BC125" i="2"/>
  <c r="BA126" i="2"/>
  <c r="BC126" i="2"/>
  <c r="BC127" i="2"/>
  <c r="BA127" i="2"/>
  <c r="BA128" i="2"/>
  <c r="BC128" i="2"/>
  <c r="BA129" i="2"/>
  <c r="BC129" i="2"/>
  <c r="BA130" i="2"/>
  <c r="BC130" i="2"/>
  <c r="BA131" i="2"/>
  <c r="BC131" i="2"/>
  <c r="BA132" i="2"/>
  <c r="BC132" i="2"/>
  <c r="BA133" i="2"/>
  <c r="BC133" i="2"/>
  <c r="BC134" i="2"/>
  <c r="BC135" i="2"/>
  <c r="BA134" i="2"/>
  <c r="BA135" i="2"/>
  <c r="BC136" i="2"/>
  <c r="BA136" i="2"/>
  <c r="BA137" i="2"/>
  <c r="BC137" i="2"/>
  <c r="BA138" i="2"/>
  <c r="BC138" i="2"/>
  <c r="BC139" i="2"/>
  <c r="BA139" i="2"/>
  <c r="BA140" i="2"/>
  <c r="BC140" i="2"/>
  <c r="BA141" i="2"/>
  <c r="BC141" i="2"/>
  <c r="BA142" i="2"/>
  <c r="BC142" i="2"/>
  <c r="BC143" i="2"/>
  <c r="BA143" i="2"/>
  <c r="BA144" i="2"/>
  <c r="BA145" i="2"/>
  <c r="BC144" i="2"/>
  <c r="BC145" i="2"/>
  <c r="BA146" i="2"/>
  <c r="BC146" i="2"/>
  <c r="BC147" i="2"/>
  <c r="BA147" i="2"/>
  <c r="BC148" i="2"/>
  <c r="BA148" i="2"/>
  <c r="BC149" i="2"/>
  <c r="BA149" i="2"/>
  <c r="BC150" i="2"/>
  <c r="BA150" i="2"/>
  <c r="BA151" i="2"/>
  <c r="BC151" i="2"/>
  <c r="BA152" i="2"/>
  <c r="BC152" i="2"/>
  <c r="BC153" i="2"/>
  <c r="BA153" i="2"/>
  <c r="BA154" i="2"/>
  <c r="BC154" i="2"/>
  <c r="BC155" i="2"/>
  <c r="BA155" i="2"/>
  <c r="BC156" i="2"/>
  <c r="BA156" i="2"/>
  <c r="BA157" i="2"/>
  <c r="BC157" i="2"/>
  <c r="BC159" i="2"/>
  <c r="BC158" i="2"/>
  <c r="BA159" i="2"/>
  <c r="BA158" i="2"/>
  <c r="BA160" i="2"/>
  <c r="BC160" i="2"/>
  <c r="BA161" i="2"/>
  <c r="BC161" i="2"/>
  <c r="BC162" i="2"/>
  <c r="BA162" i="2"/>
  <c r="BA163" i="2"/>
  <c r="BC163" i="2"/>
  <c r="BA164" i="2"/>
  <c r="BC164" i="2"/>
  <c r="BC166" i="2"/>
  <c r="BC165" i="2"/>
  <c r="BA166" i="2"/>
  <c r="BA165" i="2"/>
  <c r="BA167" i="2"/>
  <c r="BC167" i="2"/>
  <c r="BC168" i="2"/>
  <c r="BA168" i="2"/>
  <c r="BA170" i="2"/>
  <c r="BA169" i="2"/>
  <c r="BC170" i="2"/>
  <c r="BC169" i="2"/>
  <c r="BA171" i="2"/>
  <c r="BC171" i="2"/>
  <c r="BC172" i="2"/>
  <c r="BA172" i="2"/>
  <c r="BA173" i="2"/>
  <c r="BC173" i="2"/>
  <c r="BC174" i="2"/>
  <c r="BA174" i="2"/>
  <c r="BC175" i="2"/>
  <c r="BA175" i="2"/>
  <c r="BA176" i="2"/>
  <c r="BC176" i="2"/>
  <c r="BA177" i="2"/>
  <c r="BC177" i="2"/>
  <c r="BA178" i="2"/>
  <c r="BA179" i="2"/>
  <c r="BC178" i="2"/>
  <c r="BC179" i="2"/>
  <c r="BC180" i="2"/>
  <c r="BA180" i="2"/>
  <c r="BC181" i="2"/>
  <c r="BA181" i="2"/>
  <c r="BA182" i="2"/>
  <c r="BC182" i="2"/>
  <c r="BA183" i="2"/>
  <c r="BC183" i="2"/>
  <c r="BC184" i="2"/>
  <c r="BA184" i="2"/>
  <c r="BA185" i="2"/>
  <c r="BC185" i="2"/>
  <c r="BC186" i="2"/>
  <c r="BA186" i="2"/>
  <c r="BC187" i="2"/>
  <c r="BA187" i="2"/>
  <c r="BC188" i="2"/>
  <c r="BA188" i="2"/>
  <c r="BC189" i="2"/>
  <c r="BA189" i="2"/>
  <c r="BC190" i="2"/>
  <c r="BA190" i="2"/>
  <c r="BC191" i="2"/>
  <c r="BA191" i="2"/>
  <c r="BC192" i="2"/>
  <c r="BA192" i="2"/>
  <c r="BC193" i="2"/>
  <c r="BA193" i="2"/>
  <c r="BC194" i="2"/>
  <c r="BA195" i="2"/>
  <c r="BA194" i="2"/>
  <c r="BC195" i="2"/>
  <c r="BC197" i="2"/>
  <c r="BA196" i="2"/>
  <c r="BA197" i="2"/>
  <c r="BC196" i="2"/>
  <c r="BC199" i="2"/>
  <c r="BA198" i="2"/>
  <c r="BA199" i="2"/>
  <c r="BC198" i="2"/>
  <c r="BA200" i="2"/>
  <c r="BA201" i="2"/>
  <c r="BC200" i="2"/>
  <c r="BC201" i="2"/>
  <c r="BA203" i="2"/>
  <c r="BA202" i="2"/>
  <c r="BC203" i="2"/>
  <c r="BC202" i="2"/>
  <c r="BA204" i="2"/>
  <c r="BC204" i="2"/>
  <c r="BC205" i="2"/>
  <c r="BA205" i="2"/>
  <c r="BC206" i="2"/>
  <c r="BC207" i="2"/>
  <c r="BA206" i="2"/>
  <c r="BA207" i="2"/>
  <c r="BC208" i="2"/>
  <c r="BA208" i="2"/>
  <c r="BA209" i="2"/>
  <c r="BC209" i="2"/>
  <c r="BA210" i="2"/>
  <c r="BC210" i="2"/>
  <c r="BA211" i="2"/>
  <c r="BC211" i="2"/>
  <c r="BA212" i="2"/>
  <c r="BC212" i="2"/>
  <c r="BC213" i="2"/>
  <c r="BA213" i="2"/>
  <c r="BA214" i="2"/>
  <c r="BC215" i="2"/>
  <c r="BC214" i="2"/>
  <c r="BA215" i="2"/>
  <c r="BA216" i="2"/>
  <c r="BC216" i="2"/>
  <c r="BA217" i="2"/>
  <c r="BC217" i="2"/>
  <c r="BC218" i="2"/>
  <c r="BC219" i="2"/>
  <c r="BA218" i="2"/>
  <c r="BA219" i="2"/>
  <c r="BA220" i="2"/>
  <c r="BC220" i="2"/>
  <c r="BC221" i="2"/>
  <c r="BA221" i="2"/>
  <c r="BC223" i="2"/>
  <c r="BA222" i="2"/>
  <c r="BA223" i="2"/>
  <c r="BC222" i="2"/>
  <c r="BC224" i="2"/>
  <c r="BA224" i="2"/>
  <c r="BC225" i="2"/>
  <c r="BA225" i="2"/>
  <c r="BC226" i="2"/>
  <c r="BA226" i="2"/>
  <c r="BA227" i="2"/>
  <c r="BC227" i="2"/>
  <c r="BA228" i="2"/>
  <c r="BC228" i="2"/>
  <c r="BA229" i="2"/>
  <c r="BC229" i="2"/>
  <c r="BA230" i="2"/>
  <c r="BC231" i="2"/>
  <c r="BC230" i="2"/>
  <c r="BA231" i="2"/>
  <c r="BC232" i="2"/>
  <c r="BA232" i="2"/>
  <c r="BA233" i="2"/>
  <c r="BC234" i="2"/>
  <c r="BC233" i="2"/>
  <c r="BA234" i="2"/>
  <c r="BA235" i="2"/>
  <c r="BC235" i="2"/>
  <c r="BC236" i="2"/>
  <c r="BA236" i="2"/>
  <c r="BA237" i="2"/>
  <c r="BC237" i="2"/>
  <c r="BA238" i="2"/>
  <c r="BC238" i="2"/>
  <c r="BA239" i="2"/>
  <c r="BC239" i="2"/>
  <c r="BA240" i="2"/>
  <c r="BC240" i="2"/>
  <c r="BA241" i="2"/>
  <c r="BC241" i="2"/>
  <c r="BA242" i="2"/>
  <c r="BA243" i="2"/>
  <c r="BC242" i="2"/>
  <c r="BC243" i="2"/>
  <c r="BA244" i="2"/>
  <c r="BC244" i="2"/>
  <c r="BA246" i="2"/>
  <c r="BA245" i="2"/>
  <c r="BC246" i="2"/>
  <c r="BC245" i="2"/>
  <c r="BC247" i="2"/>
  <c r="BA247" i="2"/>
  <c r="BC249" i="2"/>
  <c r="BC248" i="2"/>
  <c r="BA249" i="2"/>
  <c r="BA248" i="2"/>
  <c r="BA250" i="2"/>
  <c r="BC250" i="2"/>
  <c r="BC252" i="2"/>
  <c r="BC251" i="2"/>
  <c r="BA252" i="2"/>
  <c r="BA251" i="2"/>
  <c r="BC253" i="2"/>
  <c r="BA253" i="2"/>
  <c r="BA254" i="2"/>
  <c r="BC254" i="2"/>
  <c r="BC255" i="2"/>
  <c r="BA255" i="2"/>
  <c r="BC256" i="2"/>
  <c r="BA256" i="2"/>
  <c r="BC258" i="2"/>
  <c r="BC257" i="2"/>
  <c r="BA258" i="2"/>
  <c r="BA257" i="2"/>
  <c r="BA259" i="2"/>
  <c r="BC259" i="2"/>
  <c r="BC260" i="2"/>
  <c r="BA260" i="2"/>
  <c r="BA261" i="2"/>
  <c r="BC261" i="2"/>
  <c r="BA262" i="2"/>
  <c r="BC262" i="2"/>
  <c r="BA263" i="2"/>
  <c r="BC263" i="2"/>
  <c r="BA264" i="2"/>
  <c r="BA265" i="2"/>
  <c r="BC264" i="2"/>
  <c r="BC265" i="2"/>
  <c r="BC266" i="2"/>
  <c r="U12" i="2"/>
  <c r="U11" i="2"/>
  <c r="U13" i="2"/>
  <c r="U14" i="2"/>
  <c r="U15" i="2"/>
  <c r="U17" i="2"/>
  <c r="U16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9" i="2"/>
  <c r="U38" i="2"/>
  <c r="U41" i="2"/>
  <c r="U40" i="2"/>
  <c r="U42" i="2"/>
  <c r="U43" i="2"/>
  <c r="U44" i="2"/>
  <c r="U45" i="2"/>
  <c r="U46" i="2"/>
  <c r="U48" i="2"/>
  <c r="U47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3" i="2"/>
  <c r="U62" i="2"/>
  <c r="U65" i="2"/>
  <c r="U64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1" i="2"/>
  <c r="U90" i="2"/>
  <c r="U92" i="2"/>
  <c r="U93" i="2"/>
  <c r="U94" i="2"/>
  <c r="U95" i="2"/>
  <c r="U96" i="2"/>
  <c r="U97" i="2"/>
  <c r="U99" i="2"/>
  <c r="U98" i="2"/>
  <c r="U100" i="2"/>
  <c r="U101" i="2"/>
  <c r="U102" i="2"/>
  <c r="U103" i="2"/>
  <c r="U104" i="2"/>
  <c r="U106" i="2"/>
  <c r="U105" i="2"/>
  <c r="U107" i="2"/>
  <c r="U108" i="2"/>
  <c r="U109" i="2"/>
  <c r="U110" i="2"/>
  <c r="U111" i="2"/>
  <c r="U112" i="2"/>
  <c r="U113" i="2"/>
  <c r="U114" i="2"/>
  <c r="U115" i="2"/>
  <c r="U116" i="2"/>
  <c r="U118" i="2"/>
  <c r="U117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6" i="2"/>
  <c r="U145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3" i="2"/>
  <c r="U202" i="2"/>
  <c r="U204" i="2"/>
  <c r="U205" i="2"/>
  <c r="U207" i="2"/>
  <c r="U206" i="2"/>
  <c r="U209" i="2"/>
  <c r="U208" i="2"/>
  <c r="U211" i="2"/>
  <c r="U210" i="2"/>
  <c r="U212" i="2"/>
  <c r="U213" i="2"/>
  <c r="U214" i="2"/>
  <c r="U215" i="2"/>
  <c r="U216" i="2"/>
  <c r="U217" i="2"/>
  <c r="U219" i="2"/>
  <c r="U218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4" i="2"/>
  <c r="U233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8" i="2"/>
  <c r="U247" i="2"/>
  <c r="U249" i="2"/>
  <c r="U251" i="2"/>
  <c r="U250" i="2"/>
  <c r="U252" i="2"/>
  <c r="U253" i="2"/>
  <c r="U254" i="2"/>
  <c r="U255" i="2"/>
  <c r="U256" i="2"/>
  <c r="U257" i="2"/>
  <c r="U258" i="2"/>
  <c r="U259" i="2"/>
  <c r="U261" i="2"/>
  <c r="U260" i="2"/>
  <c r="U262" i="2"/>
  <c r="U263" i="2"/>
  <c r="U264" i="2"/>
  <c r="U265" i="2"/>
  <c r="DF267" i="2"/>
  <c r="DF11" i="2"/>
  <c r="DD11" i="2"/>
  <c r="DD12" i="2"/>
  <c r="DF12" i="2"/>
  <c r="DD13" i="2"/>
  <c r="DF13" i="2"/>
  <c r="DF14" i="2"/>
  <c r="DD14" i="2"/>
  <c r="DF15" i="2"/>
  <c r="DD15" i="2"/>
  <c r="DD16" i="2"/>
  <c r="DF16" i="2"/>
  <c r="DF17" i="2"/>
  <c r="DD17" i="2"/>
  <c r="DD18" i="2"/>
  <c r="DF18" i="2"/>
  <c r="DF19" i="2"/>
  <c r="DD19" i="2"/>
  <c r="DD21" i="2"/>
  <c r="DF20" i="2"/>
  <c r="DF21" i="2"/>
  <c r="DD20" i="2"/>
  <c r="DF22" i="2"/>
  <c r="DD22" i="2"/>
  <c r="DD23" i="2"/>
  <c r="DF24" i="2"/>
  <c r="DF23" i="2"/>
  <c r="DD24" i="2"/>
  <c r="DD25" i="2"/>
  <c r="DF26" i="2"/>
  <c r="DF25" i="2"/>
  <c r="DD26" i="2"/>
  <c r="DD27" i="2"/>
  <c r="DF27" i="2"/>
  <c r="DF28" i="2"/>
  <c r="DD28" i="2"/>
  <c r="DF29" i="2"/>
  <c r="DD29" i="2"/>
  <c r="DF30" i="2"/>
  <c r="DD30" i="2"/>
  <c r="DF32" i="2"/>
  <c r="DF31" i="2"/>
  <c r="DD32" i="2"/>
  <c r="DD31" i="2"/>
  <c r="DD33" i="2"/>
  <c r="DF33" i="2"/>
  <c r="DF34" i="2"/>
  <c r="DD34" i="2"/>
  <c r="DD36" i="2"/>
  <c r="DF35" i="2"/>
  <c r="DF36" i="2"/>
  <c r="DD35" i="2"/>
  <c r="DF37" i="2"/>
  <c r="DD37" i="2"/>
  <c r="DF38" i="2"/>
  <c r="DD38" i="2"/>
  <c r="DD39" i="2"/>
  <c r="DF40" i="2"/>
  <c r="DF39" i="2"/>
  <c r="DD40" i="2"/>
  <c r="DD41" i="2"/>
  <c r="DF41" i="2"/>
  <c r="DF42" i="2"/>
  <c r="DD42" i="2"/>
  <c r="DD43" i="2"/>
  <c r="DF43" i="2"/>
  <c r="DF44" i="2"/>
  <c r="DD44" i="2"/>
  <c r="DD45" i="2"/>
  <c r="DF45" i="2"/>
  <c r="DD46" i="2"/>
  <c r="DF46" i="2"/>
  <c r="DD47" i="2"/>
  <c r="DF47" i="2"/>
  <c r="DD48" i="2"/>
  <c r="DF48" i="2"/>
  <c r="DD50" i="2"/>
  <c r="DD49" i="2"/>
  <c r="DF50" i="2"/>
  <c r="DF49" i="2"/>
  <c r="DF51" i="2"/>
  <c r="DD51" i="2"/>
  <c r="DF52" i="2"/>
  <c r="DD52" i="2"/>
  <c r="DD53" i="2"/>
  <c r="DF53" i="2"/>
  <c r="DD54" i="2"/>
  <c r="DF55" i="2"/>
  <c r="DF54" i="2"/>
  <c r="DD55" i="2"/>
  <c r="DD56" i="2"/>
  <c r="DF56" i="2"/>
  <c r="DF57" i="2"/>
  <c r="DD57" i="2"/>
  <c r="DF58" i="2"/>
  <c r="DD58" i="2"/>
  <c r="DD59" i="2"/>
  <c r="DF59" i="2"/>
  <c r="DD60" i="2"/>
  <c r="DF60" i="2"/>
  <c r="DF61" i="2"/>
  <c r="DF62" i="2"/>
  <c r="DD61" i="2"/>
  <c r="DD62" i="2"/>
  <c r="DF64" i="2"/>
  <c r="DD63" i="2"/>
  <c r="DD64" i="2"/>
  <c r="DF63" i="2"/>
  <c r="DF65" i="2"/>
  <c r="DD65" i="2"/>
  <c r="DD66" i="2"/>
  <c r="DF66" i="2"/>
  <c r="DF67" i="2"/>
  <c r="DD67" i="2"/>
  <c r="DF68" i="2"/>
  <c r="DD68" i="2"/>
  <c r="DD69" i="2"/>
  <c r="DF69" i="2"/>
  <c r="DD70" i="2"/>
  <c r="DF70" i="2"/>
  <c r="DD71" i="2"/>
  <c r="DF71" i="2"/>
  <c r="DD72" i="2"/>
  <c r="DF72" i="2"/>
  <c r="DD73" i="2"/>
  <c r="DF73" i="2"/>
  <c r="DD74" i="2"/>
  <c r="DF74" i="2"/>
  <c r="DF75" i="2"/>
  <c r="DD75" i="2"/>
  <c r="DD76" i="2"/>
  <c r="DF76" i="2"/>
  <c r="DF78" i="2"/>
  <c r="DF77" i="2"/>
  <c r="DD78" i="2"/>
  <c r="DD77" i="2"/>
  <c r="DD79" i="2"/>
  <c r="DF79" i="2"/>
  <c r="DD80" i="2"/>
  <c r="DF80" i="2"/>
  <c r="DF81" i="2"/>
  <c r="DF82" i="2"/>
  <c r="DD81" i="2"/>
  <c r="DD82" i="2"/>
  <c r="DF83" i="2"/>
  <c r="DD83" i="2"/>
  <c r="DD85" i="2"/>
  <c r="DF84" i="2"/>
  <c r="DF85" i="2"/>
  <c r="DD84" i="2"/>
  <c r="DD86" i="2"/>
  <c r="DF86" i="2"/>
  <c r="DF87" i="2"/>
  <c r="DD87" i="2"/>
  <c r="DF88" i="2"/>
  <c r="DD88" i="2"/>
  <c r="DD89" i="2"/>
  <c r="DD90" i="2"/>
  <c r="DF89" i="2"/>
  <c r="DF90" i="2"/>
  <c r="DF91" i="2"/>
  <c r="DD91" i="2"/>
  <c r="DF92" i="2"/>
  <c r="DD92" i="2"/>
  <c r="DD93" i="2"/>
  <c r="DD94" i="2"/>
  <c r="DF93" i="2"/>
  <c r="DF94" i="2"/>
  <c r="DF95" i="2"/>
  <c r="DD95" i="2"/>
  <c r="DD96" i="2"/>
  <c r="DF96" i="2"/>
  <c r="DF97" i="2"/>
  <c r="DD97" i="2"/>
  <c r="DF98" i="2"/>
  <c r="DD98" i="2"/>
  <c r="DF99" i="2"/>
  <c r="DD100" i="2"/>
  <c r="DD99" i="2"/>
  <c r="DF100" i="2"/>
  <c r="DF101" i="2"/>
  <c r="DD102" i="2"/>
  <c r="DD101" i="2"/>
  <c r="DF102" i="2"/>
  <c r="DF103" i="2"/>
  <c r="DD103" i="2"/>
  <c r="DF104" i="2"/>
  <c r="DD104" i="2"/>
  <c r="DD105" i="2"/>
  <c r="DF105" i="2"/>
  <c r="DF106" i="2"/>
  <c r="DD106" i="2"/>
  <c r="DF107" i="2"/>
  <c r="DF108" i="2"/>
  <c r="DD107" i="2"/>
  <c r="DD108" i="2"/>
  <c r="DF109" i="2"/>
  <c r="DD109" i="2"/>
  <c r="DF110" i="2"/>
  <c r="DD110" i="2"/>
  <c r="DD111" i="2"/>
  <c r="DF111" i="2"/>
  <c r="DF112" i="2"/>
  <c r="DD112" i="2"/>
  <c r="DF114" i="2"/>
  <c r="DF113" i="2"/>
  <c r="DD113" i="2"/>
  <c r="DD114" i="2"/>
  <c r="DF115" i="2"/>
  <c r="DF116" i="2"/>
  <c r="DD115" i="2"/>
  <c r="DD116" i="2"/>
  <c r="DF117" i="2"/>
  <c r="DD117" i="2"/>
  <c r="DF118" i="2"/>
  <c r="DD118" i="2"/>
  <c r="DD119" i="2"/>
  <c r="DF120" i="2"/>
  <c r="DF119" i="2"/>
  <c r="DD120" i="2"/>
  <c r="DF121" i="2"/>
  <c r="DD122" i="2"/>
  <c r="DD121" i="2"/>
  <c r="DF122" i="2"/>
  <c r="DF123" i="2"/>
  <c r="DD123" i="2"/>
  <c r="DD124" i="2"/>
  <c r="DF124" i="2"/>
  <c r="DF125" i="2"/>
  <c r="DD125" i="2"/>
  <c r="DF126" i="2"/>
  <c r="DD126" i="2"/>
  <c r="DD127" i="2"/>
  <c r="DF127" i="2"/>
  <c r="DD128" i="2"/>
  <c r="DF128" i="2"/>
  <c r="DF129" i="2"/>
  <c r="DD129" i="2"/>
  <c r="DD130" i="2"/>
  <c r="DF130" i="2"/>
  <c r="DF131" i="2"/>
  <c r="DD132" i="2"/>
  <c r="DD131" i="2"/>
  <c r="DF132" i="2"/>
  <c r="DD133" i="2"/>
  <c r="DF133" i="2"/>
  <c r="DD134" i="2"/>
  <c r="DF134" i="2"/>
  <c r="DD135" i="2"/>
  <c r="DF135" i="2"/>
  <c r="DF136" i="2"/>
  <c r="DD137" i="2"/>
  <c r="DD136" i="2"/>
  <c r="DF137" i="2"/>
  <c r="DF138" i="2"/>
  <c r="DD138" i="2"/>
  <c r="DD139" i="2"/>
  <c r="DF139" i="2"/>
  <c r="DD140" i="2"/>
  <c r="DF140" i="2"/>
  <c r="DD141" i="2"/>
  <c r="DF141" i="2"/>
  <c r="DD143" i="2"/>
  <c r="DF142" i="2"/>
  <c r="DF143" i="2"/>
  <c r="DD142" i="2"/>
  <c r="DF144" i="2"/>
  <c r="DD144" i="2"/>
  <c r="DD145" i="2"/>
  <c r="DF145" i="2"/>
  <c r="DF147" i="2"/>
  <c r="DD146" i="2"/>
  <c r="DD147" i="2"/>
  <c r="DF146" i="2"/>
  <c r="DD148" i="2"/>
  <c r="DF148" i="2"/>
  <c r="DF149" i="2"/>
  <c r="DD149" i="2"/>
  <c r="DD150" i="2"/>
  <c r="DF150" i="2"/>
  <c r="DF151" i="2"/>
  <c r="DD151" i="2"/>
  <c r="DD152" i="2"/>
  <c r="DF152" i="2"/>
  <c r="DF153" i="2"/>
  <c r="DD153" i="2"/>
  <c r="DF154" i="2"/>
  <c r="DD154" i="2"/>
  <c r="DF155" i="2"/>
  <c r="DD155" i="2"/>
  <c r="DD156" i="2"/>
  <c r="DD157" i="2"/>
  <c r="DF156" i="2"/>
  <c r="DF157" i="2"/>
  <c r="DD158" i="2"/>
  <c r="DF158" i="2"/>
  <c r="DD159" i="2"/>
  <c r="DF159" i="2"/>
  <c r="DD160" i="2"/>
  <c r="DF160" i="2"/>
  <c r="DD161" i="2"/>
  <c r="DF161" i="2"/>
  <c r="DF162" i="2"/>
  <c r="DD162" i="2"/>
  <c r="DF163" i="2"/>
  <c r="DD163" i="2"/>
  <c r="DF164" i="2"/>
  <c r="DD164" i="2"/>
  <c r="DF165" i="2"/>
  <c r="DD165" i="2"/>
  <c r="DF166" i="2"/>
  <c r="DD166" i="2"/>
  <c r="DD167" i="2"/>
  <c r="DF167" i="2"/>
  <c r="DF168" i="2"/>
  <c r="DD168" i="2"/>
  <c r="DF169" i="2"/>
  <c r="DF170" i="2"/>
  <c r="DD169" i="2"/>
  <c r="DD170" i="2"/>
  <c r="DF172" i="2"/>
  <c r="DF171" i="2"/>
  <c r="DD172" i="2"/>
  <c r="DD171" i="2"/>
  <c r="DF173" i="2"/>
  <c r="DD173" i="2"/>
  <c r="DD174" i="2"/>
  <c r="DF174" i="2"/>
  <c r="DF175" i="2"/>
  <c r="DD175" i="2"/>
  <c r="DD176" i="2"/>
  <c r="DF176" i="2"/>
  <c r="DF178" i="2"/>
  <c r="DF177" i="2"/>
  <c r="DD177" i="2"/>
  <c r="DD178" i="2"/>
  <c r="DD179" i="2"/>
  <c r="DF179" i="2"/>
  <c r="DF180" i="2"/>
  <c r="DD180" i="2"/>
  <c r="DD181" i="2"/>
  <c r="DF181" i="2"/>
  <c r="DD182" i="2"/>
  <c r="DF182" i="2"/>
  <c r="DD183" i="2"/>
  <c r="DF183" i="2"/>
  <c r="DF184" i="2"/>
  <c r="DD184" i="2"/>
  <c r="DF185" i="2"/>
  <c r="DD185" i="2"/>
  <c r="DD186" i="2"/>
  <c r="DF186" i="2"/>
  <c r="DF187" i="2"/>
  <c r="DD187" i="2"/>
  <c r="DF188" i="2"/>
  <c r="DD188" i="2"/>
  <c r="DD189" i="2"/>
  <c r="DF189" i="2"/>
  <c r="DD190" i="2"/>
  <c r="DF190" i="2"/>
  <c r="DF191" i="2"/>
  <c r="DD191" i="2"/>
  <c r="DF192" i="2"/>
  <c r="DD192" i="2"/>
  <c r="DF193" i="2"/>
  <c r="DD194" i="2"/>
  <c r="DF194" i="2"/>
  <c r="DD193" i="2"/>
  <c r="DF196" i="2"/>
  <c r="DF195" i="2"/>
  <c r="DD196" i="2"/>
  <c r="DD195" i="2"/>
  <c r="DF197" i="2"/>
  <c r="DD197" i="2"/>
  <c r="DD198" i="2"/>
  <c r="DF199" i="2"/>
  <c r="DF198" i="2"/>
  <c r="DD199" i="2"/>
  <c r="DF200" i="2"/>
  <c r="DD200" i="2"/>
  <c r="DF201" i="2"/>
  <c r="DD202" i="2"/>
  <c r="DD201" i="2"/>
  <c r="DF202" i="2"/>
  <c r="DD203" i="2"/>
  <c r="DF203" i="2"/>
  <c r="DD204" i="2"/>
  <c r="DF204" i="2"/>
  <c r="DD205" i="2"/>
  <c r="DF206" i="2"/>
  <c r="DF205" i="2"/>
  <c r="DD206" i="2"/>
  <c r="DF207" i="2"/>
  <c r="DD207" i="2"/>
  <c r="DF209" i="2"/>
  <c r="DD208" i="2"/>
  <c r="DD209" i="2"/>
  <c r="DF208" i="2"/>
  <c r="DD210" i="2"/>
  <c r="DF210" i="2"/>
  <c r="DD211" i="2"/>
  <c r="DF212" i="2"/>
  <c r="DF211" i="2"/>
  <c r="DD212" i="2"/>
  <c r="DD213" i="2"/>
  <c r="DF213" i="2"/>
  <c r="DD214" i="2"/>
  <c r="DF214" i="2"/>
  <c r="DF215" i="2"/>
  <c r="DD215" i="2"/>
  <c r="DF216" i="2"/>
  <c r="DD216" i="2"/>
  <c r="DF217" i="2"/>
  <c r="DF218" i="2"/>
  <c r="DD217" i="2"/>
  <c r="DD218" i="2"/>
  <c r="DD220" i="2"/>
  <c r="DF220" i="2"/>
  <c r="DD219" i="2"/>
  <c r="DF219" i="2"/>
  <c r="DD221" i="2"/>
  <c r="DF221" i="2"/>
  <c r="DD222" i="2"/>
  <c r="DF222" i="2"/>
  <c r="DF223" i="2"/>
  <c r="DD223" i="2"/>
  <c r="DF224" i="2"/>
  <c r="DD224" i="2"/>
  <c r="DD225" i="2"/>
  <c r="DF225" i="2"/>
  <c r="DF226" i="2"/>
  <c r="DD226" i="2"/>
  <c r="DF227" i="2"/>
  <c r="DD227" i="2"/>
  <c r="DF228" i="2"/>
  <c r="DD228" i="2"/>
  <c r="DD229" i="2"/>
  <c r="DF229" i="2"/>
  <c r="DF230" i="2"/>
  <c r="DD230" i="2"/>
  <c r="DF231" i="2"/>
  <c r="DD231" i="2"/>
  <c r="DD232" i="2"/>
  <c r="DF232" i="2"/>
  <c r="DD233" i="2"/>
  <c r="DF233" i="2"/>
  <c r="DD234" i="2"/>
  <c r="DF234" i="2"/>
  <c r="DF235" i="2"/>
  <c r="DD235" i="2"/>
  <c r="DD236" i="2"/>
  <c r="DF236" i="2"/>
  <c r="DF237" i="2"/>
  <c r="DD237" i="2"/>
  <c r="DD238" i="2"/>
  <c r="DF238" i="2"/>
  <c r="DF239" i="2"/>
  <c r="DD239" i="2"/>
  <c r="DD240" i="2"/>
  <c r="DF240" i="2"/>
  <c r="DF241" i="2"/>
  <c r="DD241" i="2"/>
  <c r="DF242" i="2"/>
  <c r="DF243" i="2"/>
  <c r="DD242" i="2"/>
  <c r="DD243" i="2"/>
  <c r="DD244" i="2"/>
  <c r="DF244" i="2"/>
  <c r="DD245" i="2"/>
  <c r="DF245" i="2"/>
  <c r="DF246" i="2"/>
  <c r="DD246" i="2"/>
  <c r="DD247" i="2"/>
  <c r="DF247" i="2"/>
  <c r="DD248" i="2"/>
  <c r="DF248" i="2"/>
  <c r="DD250" i="2"/>
  <c r="DF249" i="2"/>
  <c r="DF250" i="2"/>
  <c r="DD249" i="2"/>
  <c r="DF251" i="2"/>
  <c r="DD251" i="2"/>
  <c r="DF252" i="2"/>
  <c r="DD252" i="2"/>
  <c r="DF253" i="2"/>
  <c r="DD253" i="2"/>
  <c r="DF255" i="2"/>
  <c r="DD254" i="2"/>
  <c r="DD255" i="2"/>
  <c r="DF254" i="2"/>
  <c r="DD256" i="2"/>
  <c r="DF256" i="2"/>
  <c r="DF257" i="2"/>
  <c r="DD257" i="2"/>
  <c r="DF258" i="2"/>
  <c r="DF259" i="2"/>
  <c r="DD258" i="2"/>
  <c r="DD259" i="2"/>
  <c r="DD260" i="2"/>
  <c r="DF260" i="2"/>
  <c r="DF261" i="2"/>
  <c r="DD261" i="2"/>
  <c r="DF263" i="2"/>
  <c r="DF262" i="2"/>
  <c r="DD263" i="2"/>
  <c r="DD262" i="2"/>
  <c r="DD264" i="2"/>
  <c r="DF264" i="2"/>
  <c r="DD266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2" i="2"/>
  <c r="AF31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8" i="2"/>
  <c r="AF47" i="2"/>
  <c r="AF49" i="2"/>
  <c r="AF50" i="2"/>
  <c r="AF51" i="2"/>
  <c r="AF52" i="2"/>
  <c r="AF53" i="2"/>
  <c r="AF54" i="2"/>
  <c r="AF55" i="2"/>
  <c r="AF56" i="2"/>
  <c r="AF57" i="2"/>
  <c r="AF58" i="2"/>
  <c r="AF60" i="2"/>
  <c r="AF59" i="2"/>
  <c r="AF61" i="2"/>
  <c r="AF62" i="2"/>
  <c r="AF63" i="2"/>
  <c r="AF64" i="2"/>
  <c r="AF65" i="2"/>
  <c r="AF66" i="2"/>
  <c r="AF67" i="2"/>
  <c r="AF69" i="2"/>
  <c r="AF68" i="2"/>
  <c r="AF70" i="2"/>
  <c r="AF71" i="2"/>
  <c r="AF72" i="2"/>
  <c r="AF73" i="2"/>
  <c r="AF74" i="2"/>
  <c r="AF75" i="2"/>
  <c r="AF76" i="2"/>
  <c r="AF77" i="2"/>
  <c r="AF78" i="2"/>
  <c r="AF79" i="2"/>
  <c r="AF80" i="2"/>
  <c r="AF82" i="2"/>
  <c r="AF81" i="2"/>
  <c r="AF83" i="2"/>
  <c r="AF84" i="2"/>
  <c r="AF85" i="2"/>
  <c r="AF86" i="2"/>
  <c r="AF87" i="2"/>
  <c r="AF88" i="2"/>
  <c r="AF89" i="2"/>
  <c r="AF91" i="2"/>
  <c r="AF90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5" i="2"/>
  <c r="AF114" i="2"/>
  <c r="AF116" i="2"/>
  <c r="AF117" i="2"/>
  <c r="AF118" i="2"/>
  <c r="AF119" i="2"/>
  <c r="AF120" i="2"/>
  <c r="AF122" i="2"/>
  <c r="AF121" i="2"/>
  <c r="AF123" i="2"/>
  <c r="AF124" i="2"/>
  <c r="AF125" i="2"/>
  <c r="AF126" i="2"/>
  <c r="AF127" i="2"/>
  <c r="AF129" i="2"/>
  <c r="AF128" i="2"/>
  <c r="AF130" i="2"/>
  <c r="AF131" i="2"/>
  <c r="AF133" i="2"/>
  <c r="AF132" i="2"/>
  <c r="AF134" i="2"/>
  <c r="AF136" i="2"/>
  <c r="AF135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3" i="2"/>
  <c r="AF152" i="2"/>
  <c r="AF154" i="2"/>
  <c r="AF155" i="2"/>
  <c r="AF156" i="2"/>
  <c r="AF157" i="2"/>
  <c r="AF158" i="2"/>
  <c r="AF159" i="2"/>
  <c r="AF160" i="2"/>
  <c r="AF161" i="2"/>
  <c r="AF163" i="2"/>
  <c r="AF162" i="2"/>
  <c r="AF164" i="2"/>
  <c r="AF165" i="2"/>
  <c r="AF166" i="2"/>
  <c r="AF167" i="2"/>
  <c r="AF168" i="2"/>
  <c r="AF169" i="2"/>
  <c r="AF171" i="2"/>
  <c r="AF170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90" i="2"/>
  <c r="AF189" i="2"/>
  <c r="AF192" i="2"/>
  <c r="AF191" i="2"/>
  <c r="AF194" i="2"/>
  <c r="AF193" i="2"/>
  <c r="AF195" i="2"/>
  <c r="AF196" i="2"/>
  <c r="AF197" i="2"/>
  <c r="AF198" i="2"/>
  <c r="AF199" i="2"/>
  <c r="AF200" i="2"/>
  <c r="AF201" i="2"/>
  <c r="AF202" i="2"/>
  <c r="AF204" i="2"/>
  <c r="AF203" i="2"/>
  <c r="AF205" i="2"/>
  <c r="AF206" i="2"/>
  <c r="AF208" i="2"/>
  <c r="AF207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6" i="2"/>
  <c r="AF225" i="2"/>
  <c r="AF227" i="2"/>
  <c r="AF228" i="2"/>
  <c r="AF229" i="2"/>
  <c r="AF230" i="2"/>
  <c r="AF231" i="2"/>
  <c r="AF232" i="2"/>
  <c r="AF233" i="2"/>
  <c r="AF234" i="2"/>
  <c r="AF235" i="2"/>
  <c r="AF236" i="2"/>
  <c r="AF238" i="2"/>
  <c r="AF237" i="2"/>
  <c r="AF239" i="2"/>
  <c r="AF240" i="2"/>
  <c r="AF241" i="2"/>
  <c r="AF242" i="2"/>
  <c r="AF243" i="2"/>
  <c r="AF245" i="2"/>
  <c r="AF244" i="2"/>
  <c r="AF246" i="2"/>
  <c r="AF248" i="2"/>
  <c r="AF247" i="2"/>
  <c r="AF249" i="2"/>
  <c r="AF250" i="2"/>
  <c r="AF251" i="2"/>
  <c r="AF252" i="2"/>
  <c r="AF253" i="2"/>
  <c r="AF254" i="2"/>
  <c r="AF255" i="2"/>
  <c r="AF257" i="2"/>
  <c r="AF256" i="2"/>
  <c r="AF258" i="2"/>
  <c r="AF259" i="2"/>
  <c r="AF260" i="2"/>
  <c r="AF261" i="2"/>
  <c r="AF262" i="2"/>
  <c r="AF263" i="2"/>
  <c r="AF264" i="2"/>
  <c r="BM11" i="2"/>
  <c r="BM13" i="2"/>
  <c r="BM12" i="2"/>
  <c r="BM14" i="2"/>
  <c r="BM15" i="2"/>
  <c r="BM16" i="2"/>
  <c r="BM17" i="2"/>
  <c r="BM19" i="2"/>
  <c r="BM18" i="2"/>
  <c r="BM20" i="2"/>
  <c r="BM21" i="2"/>
  <c r="BM23" i="2"/>
  <c r="BM22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40" i="2"/>
  <c r="BM39" i="2"/>
  <c r="BM41" i="2"/>
  <c r="BM42" i="2"/>
  <c r="BM43" i="2"/>
  <c r="BM44" i="2"/>
  <c r="BM45" i="2"/>
  <c r="BM47" i="2"/>
  <c r="BM46" i="2"/>
  <c r="BM48" i="2"/>
  <c r="BM49" i="2"/>
  <c r="BM50" i="2"/>
  <c r="BM52" i="2"/>
  <c r="BM51" i="2"/>
  <c r="BM53" i="2"/>
  <c r="BM54" i="2"/>
  <c r="BM55" i="2"/>
  <c r="BM56" i="2"/>
  <c r="BM57" i="2"/>
  <c r="BM58" i="2"/>
  <c r="BM59" i="2"/>
  <c r="BM61" i="2"/>
  <c r="BM60" i="2"/>
  <c r="BM62" i="2"/>
  <c r="BM63" i="2"/>
  <c r="BM64" i="2"/>
  <c r="BM65" i="2"/>
  <c r="BM66" i="2"/>
  <c r="BM67" i="2"/>
  <c r="BM68" i="2"/>
  <c r="BM69" i="2"/>
  <c r="BM70" i="2"/>
  <c r="BM71" i="2"/>
  <c r="BM72" i="2"/>
  <c r="BM73" i="2"/>
  <c r="BM74" i="2"/>
  <c r="BM75" i="2"/>
  <c r="BM76" i="2"/>
  <c r="BM77" i="2"/>
  <c r="BM78" i="2"/>
  <c r="BM79" i="2"/>
  <c r="BM80" i="2"/>
  <c r="BM82" i="2"/>
  <c r="BM81" i="2"/>
  <c r="BM83" i="2"/>
  <c r="BM84" i="2"/>
  <c r="BM85" i="2"/>
  <c r="BM86" i="2"/>
  <c r="BM87" i="2"/>
  <c r="BM88" i="2"/>
  <c r="BM89" i="2"/>
  <c r="BM90" i="2"/>
  <c r="BM91" i="2"/>
  <c r="BM93" i="2"/>
  <c r="BM92" i="2"/>
  <c r="BM94" i="2"/>
  <c r="BM95" i="2"/>
  <c r="BM96" i="2"/>
  <c r="BM97" i="2"/>
  <c r="BM98" i="2"/>
  <c r="BM99" i="2"/>
  <c r="BM100" i="2"/>
  <c r="BM101" i="2"/>
  <c r="BM102" i="2"/>
  <c r="BM103" i="2"/>
  <c r="BM104" i="2"/>
  <c r="BM105" i="2"/>
  <c r="BM106" i="2"/>
  <c r="BM108" i="2"/>
  <c r="BM107" i="2"/>
  <c r="BM109" i="2"/>
  <c r="BM111" i="2"/>
  <c r="BM110" i="2"/>
  <c r="BM112" i="2"/>
  <c r="BM113" i="2"/>
  <c r="BM114" i="2"/>
  <c r="BM115" i="2"/>
  <c r="BM116" i="2"/>
  <c r="BM117" i="2"/>
  <c r="BM118" i="2"/>
  <c r="BM119" i="2"/>
  <c r="BM120" i="2"/>
  <c r="BM121" i="2"/>
  <c r="BM122" i="2"/>
  <c r="BM123" i="2"/>
  <c r="BM125" i="2"/>
  <c r="BM124" i="2"/>
  <c r="BM126" i="2"/>
  <c r="BM128" i="2"/>
  <c r="BM127" i="2"/>
  <c r="BM129" i="2"/>
  <c r="BM130" i="2"/>
  <c r="BM131" i="2"/>
  <c r="BM132" i="2"/>
  <c r="BM133" i="2"/>
  <c r="BM134" i="2"/>
  <c r="BM135" i="2"/>
  <c r="BM136" i="2"/>
  <c r="BM137" i="2"/>
  <c r="BM138" i="2"/>
  <c r="BM139" i="2"/>
  <c r="BM140" i="2"/>
  <c r="BM141" i="2"/>
  <c r="BM142" i="2"/>
  <c r="BM143" i="2"/>
  <c r="BM144" i="2"/>
  <c r="BM146" i="2"/>
  <c r="BM145" i="2"/>
  <c r="BM147" i="2"/>
  <c r="BM148" i="2"/>
  <c r="BM149" i="2"/>
  <c r="BM151" i="2"/>
  <c r="BM150" i="2"/>
  <c r="BM152" i="2"/>
  <c r="BM153" i="2"/>
  <c r="BM154" i="2"/>
  <c r="BM155" i="2"/>
  <c r="BM156" i="2"/>
  <c r="BM157" i="2"/>
  <c r="BM158" i="2"/>
  <c r="BM159" i="2"/>
  <c r="BM160" i="2"/>
  <c r="BM161" i="2"/>
  <c r="BM162" i="2"/>
  <c r="BM163" i="2"/>
  <c r="BM164" i="2"/>
  <c r="BM165" i="2"/>
  <c r="BM166" i="2"/>
  <c r="BM168" i="2"/>
  <c r="BM167" i="2"/>
  <c r="BM169" i="2"/>
  <c r="BM170" i="2"/>
  <c r="BM171" i="2"/>
  <c r="BM172" i="2"/>
  <c r="BM173" i="2"/>
  <c r="BM174" i="2"/>
  <c r="BM176" i="2"/>
  <c r="BM175" i="2"/>
  <c r="BM177" i="2"/>
  <c r="BM178" i="2"/>
  <c r="BM179" i="2"/>
  <c r="BM180" i="2"/>
  <c r="BM181" i="2"/>
  <c r="BM183" i="2"/>
  <c r="BM182" i="2"/>
  <c r="BM184" i="2"/>
  <c r="BM185" i="2"/>
  <c r="BM187" i="2"/>
  <c r="BM186" i="2"/>
  <c r="BM188" i="2"/>
  <c r="BM189" i="2"/>
  <c r="BM190" i="2"/>
  <c r="BM191" i="2"/>
  <c r="BM192" i="2"/>
  <c r="BM193" i="2"/>
  <c r="BM194" i="2"/>
  <c r="BM195" i="2"/>
  <c r="BM197" i="2"/>
  <c r="BM196" i="2"/>
  <c r="BM198" i="2"/>
  <c r="BM199" i="2"/>
  <c r="BM200" i="2"/>
  <c r="BM201" i="2"/>
  <c r="BM202" i="2"/>
  <c r="BM203" i="2"/>
  <c r="BM205" i="2"/>
  <c r="BM204" i="2"/>
  <c r="BM206" i="2"/>
  <c r="BM207" i="2"/>
  <c r="BM208" i="2"/>
  <c r="BM209" i="2"/>
  <c r="BM210" i="2"/>
  <c r="BM211" i="2"/>
  <c r="BM213" i="2"/>
  <c r="BM212" i="2"/>
  <c r="BM215" i="2"/>
  <c r="BM214" i="2"/>
  <c r="BM216" i="2"/>
  <c r="BM217" i="2"/>
  <c r="BM218" i="2"/>
  <c r="BM219" i="2"/>
  <c r="BM220" i="2"/>
  <c r="BM221" i="2"/>
  <c r="BM222" i="2"/>
  <c r="BM223" i="2"/>
  <c r="BM224" i="2"/>
  <c r="BM225" i="2"/>
  <c r="BM226" i="2"/>
  <c r="BM227" i="2"/>
  <c r="BM228" i="2"/>
  <c r="BM229" i="2"/>
  <c r="BM230" i="2"/>
  <c r="BM231" i="2"/>
  <c r="BM232" i="2"/>
  <c r="BM233" i="2"/>
  <c r="BM235" i="2"/>
  <c r="BM234" i="2"/>
  <c r="BM236" i="2"/>
  <c r="BM238" i="2"/>
  <c r="BM237" i="2"/>
  <c r="BM239" i="2"/>
  <c r="BM240" i="2"/>
  <c r="BM241" i="2"/>
  <c r="BM242" i="2"/>
  <c r="BM243" i="2"/>
  <c r="BM245" i="2"/>
  <c r="BM244" i="2"/>
  <c r="BM246" i="2"/>
  <c r="BM247" i="2"/>
  <c r="BM248" i="2"/>
  <c r="BM249" i="2"/>
  <c r="BM250" i="2"/>
  <c r="BM251" i="2"/>
  <c r="BM252" i="2"/>
  <c r="BM253" i="2"/>
  <c r="BM254" i="2"/>
  <c r="BM255" i="2"/>
  <c r="BM256" i="2"/>
  <c r="BM257" i="2"/>
  <c r="BM258" i="2"/>
  <c r="BM259" i="2"/>
  <c r="BM260" i="2"/>
  <c r="BM261" i="2"/>
  <c r="BM262" i="2"/>
  <c r="BM263" i="2"/>
  <c r="BM264" i="2"/>
  <c r="CJ267" i="2"/>
  <c r="CJ11" i="2"/>
  <c r="CH11" i="2"/>
  <c r="CH12" i="2"/>
  <c r="CJ12" i="2"/>
  <c r="CH13" i="2"/>
  <c r="CJ13" i="2"/>
  <c r="CJ14" i="2"/>
  <c r="CH14" i="2"/>
  <c r="CH15" i="2"/>
  <c r="CH16" i="2"/>
  <c r="CJ15" i="2"/>
  <c r="CJ16" i="2"/>
  <c r="CH17" i="2"/>
  <c r="CH18" i="2"/>
  <c r="CJ17" i="2"/>
  <c r="CJ18" i="2"/>
  <c r="CJ19" i="2"/>
  <c r="CH20" i="2"/>
  <c r="CH19" i="2"/>
  <c r="CJ20" i="2"/>
  <c r="CJ21" i="2"/>
  <c r="CH21" i="2"/>
  <c r="CH22" i="2"/>
  <c r="CJ23" i="2"/>
  <c r="CJ22" i="2"/>
  <c r="CH23" i="2"/>
  <c r="CH24" i="2"/>
  <c r="CJ24" i="2"/>
  <c r="CJ26" i="2"/>
  <c r="CJ25" i="2"/>
  <c r="CH26" i="2"/>
  <c r="CH25" i="2"/>
  <c r="CJ28" i="2"/>
  <c r="CJ27" i="2"/>
  <c r="CH28" i="2"/>
  <c r="CH27" i="2"/>
  <c r="CJ29" i="2"/>
  <c r="CH29" i="2"/>
  <c r="CH30" i="2"/>
  <c r="CJ30" i="2"/>
  <c r="CH31" i="2"/>
  <c r="CJ31" i="2"/>
  <c r="CH32" i="2"/>
  <c r="CJ32" i="2"/>
  <c r="CH34" i="2"/>
  <c r="CH33" i="2"/>
  <c r="CJ34" i="2"/>
  <c r="CJ33" i="2"/>
  <c r="CH35" i="2"/>
  <c r="CJ36" i="2"/>
  <c r="CJ35" i="2"/>
  <c r="CH36" i="2"/>
  <c r="CJ37" i="2"/>
  <c r="CH37" i="2"/>
  <c r="CJ38" i="2"/>
  <c r="CH38" i="2"/>
  <c r="CH39" i="2"/>
  <c r="CJ39" i="2"/>
  <c r="CJ40" i="2"/>
  <c r="CH40" i="2"/>
  <c r="CJ41" i="2"/>
  <c r="CH41" i="2"/>
  <c r="CH42" i="2"/>
  <c r="CH43" i="2"/>
  <c r="CJ42" i="2"/>
  <c r="CJ43" i="2"/>
  <c r="CJ44" i="2"/>
  <c r="CH44" i="2"/>
  <c r="CH45" i="2"/>
  <c r="CJ45" i="2"/>
  <c r="CJ46" i="2"/>
  <c r="CH46" i="2"/>
  <c r="CJ47" i="2"/>
  <c r="CH47" i="2"/>
  <c r="CH48" i="2"/>
  <c r="CJ48" i="2"/>
  <c r="CJ50" i="2"/>
  <c r="CH49" i="2"/>
  <c r="CH50" i="2"/>
  <c r="CJ49" i="2"/>
  <c r="CJ51" i="2"/>
  <c r="CH51" i="2"/>
  <c r="CJ52" i="2"/>
  <c r="CH52" i="2"/>
  <c r="CJ53" i="2"/>
  <c r="CH53" i="2"/>
  <c r="CJ54" i="2"/>
  <c r="CH54" i="2"/>
  <c r="CJ55" i="2"/>
  <c r="CH55" i="2"/>
  <c r="CH57" i="2"/>
  <c r="CH56" i="2"/>
  <c r="CJ57" i="2"/>
  <c r="CJ56" i="2"/>
  <c r="CJ58" i="2"/>
  <c r="CH58" i="2"/>
  <c r="CH59" i="2"/>
  <c r="CJ60" i="2"/>
  <c r="CJ59" i="2"/>
  <c r="CH60" i="2"/>
  <c r="CJ61" i="2"/>
  <c r="CH61" i="2"/>
  <c r="CH62" i="2"/>
  <c r="CJ62" i="2"/>
  <c r="CJ63" i="2"/>
  <c r="CH63" i="2"/>
  <c r="CJ64" i="2"/>
  <c r="CH64" i="2"/>
  <c r="CH65" i="2"/>
  <c r="CJ65" i="2"/>
  <c r="CH66" i="2"/>
  <c r="CJ66" i="2"/>
  <c r="CJ68" i="2"/>
  <c r="CJ67" i="2"/>
  <c r="CH68" i="2"/>
  <c r="CH67" i="2"/>
  <c r="CH69" i="2"/>
  <c r="CJ69" i="2"/>
  <c r="CJ70" i="2"/>
  <c r="CH70" i="2"/>
  <c r="CH71" i="2"/>
  <c r="CJ71" i="2"/>
  <c r="CH72" i="2"/>
  <c r="CJ72" i="2"/>
  <c r="CJ73" i="2"/>
  <c r="CH74" i="2"/>
  <c r="CH73" i="2"/>
  <c r="CJ74" i="2"/>
  <c r="CH75" i="2"/>
  <c r="CJ75" i="2"/>
  <c r="CJ76" i="2"/>
  <c r="CH76" i="2"/>
  <c r="CJ77" i="2"/>
  <c r="CH77" i="2"/>
  <c r="CH78" i="2"/>
  <c r="CJ78" i="2"/>
  <c r="CJ80" i="2"/>
  <c r="CJ79" i="2"/>
  <c r="CH80" i="2"/>
  <c r="CH79" i="2"/>
  <c r="CJ81" i="2"/>
  <c r="CH81" i="2"/>
  <c r="CH82" i="2"/>
  <c r="CJ82" i="2"/>
  <c r="CH83" i="2"/>
  <c r="CJ83" i="2"/>
  <c r="CH84" i="2"/>
  <c r="CJ84" i="2"/>
  <c r="CJ85" i="2"/>
  <c r="CH85" i="2"/>
  <c r="CH87" i="2"/>
  <c r="CJ86" i="2"/>
  <c r="CJ87" i="2"/>
  <c r="CH86" i="2"/>
  <c r="CJ88" i="2"/>
  <c r="CH88" i="2"/>
  <c r="CJ89" i="2"/>
  <c r="CH89" i="2"/>
  <c r="CH90" i="2"/>
  <c r="CJ90" i="2"/>
  <c r="CJ91" i="2"/>
  <c r="CH91" i="2"/>
  <c r="CH92" i="2"/>
  <c r="CJ92" i="2"/>
  <c r="CJ93" i="2"/>
  <c r="CH93" i="2"/>
  <c r="CH94" i="2"/>
  <c r="CJ94" i="2"/>
  <c r="CH95" i="2"/>
  <c r="CJ95" i="2"/>
  <c r="CH96" i="2"/>
  <c r="CJ96" i="2"/>
  <c r="CJ97" i="2"/>
  <c r="CH97" i="2"/>
  <c r="CJ99" i="2"/>
  <c r="CJ98" i="2"/>
  <c r="CH99" i="2"/>
  <c r="CH98" i="2"/>
  <c r="CH100" i="2"/>
  <c r="CJ100" i="2"/>
  <c r="CH101" i="2"/>
  <c r="CJ101" i="2"/>
  <c r="CH102" i="2"/>
  <c r="CJ102" i="2"/>
  <c r="CJ103" i="2"/>
  <c r="CH103" i="2"/>
  <c r="CH105" i="2"/>
  <c r="CJ104" i="2"/>
  <c r="CJ105" i="2"/>
  <c r="CH104" i="2"/>
  <c r="CH106" i="2"/>
  <c r="CJ106" i="2"/>
  <c r="CJ107" i="2"/>
  <c r="CH107" i="2"/>
  <c r="CH108" i="2"/>
  <c r="CJ108" i="2"/>
  <c r="CJ109" i="2"/>
  <c r="CH109" i="2"/>
  <c r="CH110" i="2"/>
  <c r="CJ110" i="2"/>
  <c r="CJ111" i="2"/>
  <c r="CH111" i="2"/>
  <c r="CJ112" i="2"/>
  <c r="CH112" i="2"/>
  <c r="CJ113" i="2"/>
  <c r="CH113" i="2"/>
  <c r="CJ115" i="2"/>
  <c r="CJ114" i="2"/>
  <c r="CH115" i="2"/>
  <c r="CH114" i="2"/>
  <c r="CJ116" i="2"/>
  <c r="CH116" i="2"/>
  <c r="CH118" i="2"/>
  <c r="CH117" i="2"/>
  <c r="CJ118" i="2"/>
  <c r="CJ117" i="2"/>
  <c r="CJ119" i="2"/>
  <c r="CH119" i="2"/>
  <c r="CJ120" i="2"/>
  <c r="CH120" i="2"/>
  <c r="CH121" i="2"/>
  <c r="CJ121" i="2"/>
  <c r="CH122" i="2"/>
  <c r="CJ122" i="2"/>
  <c r="CH123" i="2"/>
  <c r="CJ124" i="2"/>
  <c r="CJ123" i="2"/>
  <c r="CH124" i="2"/>
  <c r="CH125" i="2"/>
  <c r="CJ125" i="2"/>
  <c r="CJ126" i="2"/>
  <c r="CH126" i="2"/>
  <c r="CJ128" i="2"/>
  <c r="CJ127" i="2"/>
  <c r="CH128" i="2"/>
  <c r="CH127" i="2"/>
  <c r="CJ129" i="2"/>
  <c r="CH129" i="2"/>
  <c r="CH130" i="2"/>
  <c r="CJ130" i="2"/>
  <c r="CH131" i="2"/>
  <c r="CJ131" i="2"/>
  <c r="CJ132" i="2"/>
  <c r="CH132" i="2"/>
  <c r="CH133" i="2"/>
  <c r="CH134" i="2"/>
  <c r="CJ133" i="2"/>
  <c r="CJ134" i="2"/>
  <c r="CH135" i="2"/>
  <c r="CJ135" i="2"/>
  <c r="CH136" i="2"/>
  <c r="CJ137" i="2"/>
  <c r="CJ136" i="2"/>
  <c r="CH137" i="2"/>
  <c r="CJ138" i="2"/>
  <c r="CH139" i="2"/>
  <c r="CH138" i="2"/>
  <c r="CJ139" i="2"/>
  <c r="CJ140" i="2"/>
  <c r="CH140" i="2"/>
  <c r="CH141" i="2"/>
  <c r="CJ141" i="2"/>
  <c r="CH142" i="2"/>
  <c r="CJ142" i="2"/>
  <c r="CJ144" i="2"/>
  <c r="CJ143" i="2"/>
  <c r="CH144" i="2"/>
  <c r="CH143" i="2"/>
  <c r="CJ145" i="2"/>
  <c r="CH145" i="2"/>
  <c r="CH146" i="2"/>
  <c r="CJ146" i="2"/>
  <c r="CH147" i="2"/>
  <c r="CJ148" i="2"/>
  <c r="CJ147" i="2"/>
  <c r="CH148" i="2"/>
  <c r="CJ149" i="2"/>
  <c r="CH149" i="2"/>
  <c r="CJ150" i="2"/>
  <c r="CH150" i="2"/>
  <c r="CH151" i="2"/>
  <c r="CJ151" i="2"/>
  <c r="CJ152" i="2"/>
  <c r="CH152" i="2"/>
  <c r="CJ153" i="2"/>
  <c r="CH154" i="2"/>
  <c r="CH153" i="2"/>
  <c r="CJ154" i="2"/>
  <c r="CJ155" i="2"/>
  <c r="CH155" i="2"/>
  <c r="CJ156" i="2"/>
  <c r="CH156" i="2"/>
  <c r="CH157" i="2"/>
  <c r="CJ157" i="2"/>
  <c r="CH158" i="2"/>
  <c r="CJ158" i="2"/>
  <c r="CH159" i="2"/>
  <c r="CJ159" i="2"/>
  <c r="CH160" i="2"/>
  <c r="CJ160" i="2"/>
  <c r="CJ161" i="2"/>
  <c r="CH161" i="2"/>
  <c r="CJ163" i="2"/>
  <c r="CJ162" i="2"/>
  <c r="CH162" i="2"/>
  <c r="CH163" i="2"/>
  <c r="CJ164" i="2"/>
  <c r="CH164" i="2"/>
  <c r="CJ166" i="2"/>
  <c r="CJ165" i="2"/>
  <c r="CH166" i="2"/>
  <c r="CH165" i="2"/>
  <c r="CH167" i="2"/>
  <c r="CJ167" i="2"/>
  <c r="CJ168" i="2"/>
  <c r="CH168" i="2"/>
  <c r="CJ169" i="2"/>
  <c r="CH169" i="2"/>
  <c r="CH170" i="2"/>
  <c r="CJ170" i="2"/>
  <c r="CJ171" i="2"/>
  <c r="CH171" i="2"/>
  <c r="CH172" i="2"/>
  <c r="CJ172" i="2"/>
  <c r="CJ173" i="2"/>
  <c r="CH173" i="2"/>
  <c r="CH175" i="2"/>
  <c r="CJ174" i="2"/>
  <c r="CJ175" i="2"/>
  <c r="CH174" i="2"/>
  <c r="CJ176" i="2"/>
  <c r="CH176" i="2"/>
  <c r="CJ177" i="2"/>
  <c r="CH177" i="2"/>
  <c r="CH178" i="2"/>
  <c r="CH179" i="2"/>
  <c r="CJ178" i="2"/>
  <c r="CJ179" i="2"/>
  <c r="CH180" i="2"/>
  <c r="CJ180" i="2"/>
  <c r="CH181" i="2"/>
  <c r="CJ181" i="2"/>
  <c r="CJ182" i="2"/>
  <c r="CH182" i="2"/>
  <c r="CH183" i="2"/>
  <c r="CJ183" i="2"/>
  <c r="CH185" i="2"/>
  <c r="CJ184" i="2"/>
  <c r="CJ185" i="2"/>
  <c r="CH184" i="2"/>
  <c r="CH186" i="2"/>
  <c r="CJ186" i="2"/>
  <c r="CH187" i="2"/>
  <c r="CJ187" i="2"/>
  <c r="CJ188" i="2"/>
  <c r="CH188" i="2"/>
  <c r="CJ189" i="2"/>
  <c r="CH189" i="2"/>
  <c r="CJ190" i="2"/>
  <c r="CH190" i="2"/>
  <c r="CJ191" i="2"/>
  <c r="CH191" i="2"/>
  <c r="CH193" i="2"/>
  <c r="CJ192" i="2"/>
  <c r="CJ193" i="2"/>
  <c r="CH192" i="2"/>
  <c r="CH194" i="2"/>
  <c r="CJ194" i="2"/>
  <c r="CJ195" i="2"/>
  <c r="CH195" i="2"/>
  <c r="CH197" i="2"/>
  <c r="CH196" i="2"/>
  <c r="CJ197" i="2"/>
  <c r="CJ196" i="2"/>
  <c r="CH198" i="2"/>
  <c r="CJ198" i="2"/>
  <c r="CH199" i="2"/>
  <c r="CJ199" i="2"/>
  <c r="CH200" i="2"/>
  <c r="CJ200" i="2"/>
  <c r="CJ201" i="2"/>
  <c r="CH201" i="2"/>
  <c r="CJ202" i="2"/>
  <c r="CH202" i="2"/>
  <c r="CH203" i="2"/>
  <c r="CJ204" i="2"/>
  <c r="CJ203" i="2"/>
  <c r="CH204" i="2"/>
  <c r="CJ205" i="2"/>
  <c r="CH205" i="2"/>
  <c r="CJ206" i="2"/>
  <c r="CH206" i="2"/>
  <c r="CH207" i="2"/>
  <c r="CJ207" i="2"/>
  <c r="CH208" i="2"/>
  <c r="CJ208" i="2"/>
  <c r="CH209" i="2"/>
  <c r="CJ209" i="2"/>
  <c r="CJ211" i="2"/>
  <c r="CH210" i="2"/>
  <c r="CH211" i="2"/>
  <c r="CJ210" i="2"/>
  <c r="CJ212" i="2"/>
  <c r="CH212" i="2"/>
  <c r="CJ214" i="2"/>
  <c r="CH213" i="2"/>
  <c r="CH214" i="2"/>
  <c r="CJ213" i="2"/>
  <c r="CH215" i="2"/>
  <c r="CJ215" i="2"/>
  <c r="CJ216" i="2"/>
  <c r="CH216" i="2"/>
  <c r="CJ217" i="2"/>
  <c r="CH217" i="2"/>
  <c r="CH218" i="2"/>
  <c r="CH219" i="2"/>
  <c r="CJ218" i="2"/>
  <c r="CJ219" i="2"/>
  <c r="CJ220" i="2"/>
  <c r="CH220" i="2"/>
  <c r="CJ221" i="2"/>
  <c r="CH221" i="2"/>
  <c r="CJ222" i="2"/>
  <c r="CH222" i="2"/>
  <c r="CH223" i="2"/>
  <c r="CJ223" i="2"/>
  <c r="CJ224" i="2"/>
  <c r="CH224" i="2"/>
  <c r="CJ225" i="2"/>
  <c r="CH225" i="2"/>
  <c r="CJ226" i="2"/>
  <c r="CH226" i="2"/>
  <c r="CH227" i="2"/>
  <c r="CJ227" i="2"/>
  <c r="CH228" i="2"/>
  <c r="CJ228" i="2"/>
  <c r="CH229" i="2"/>
  <c r="CJ229" i="2"/>
  <c r="CH230" i="2"/>
  <c r="CJ231" i="2"/>
  <c r="CH231" i="2"/>
  <c r="CJ230" i="2"/>
  <c r="CH232" i="2"/>
  <c r="CJ232" i="2"/>
  <c r="CJ233" i="2"/>
  <c r="CH233" i="2"/>
  <c r="CH234" i="2"/>
  <c r="CJ234" i="2"/>
  <c r="CJ235" i="2"/>
  <c r="CH235" i="2"/>
  <c r="CH236" i="2"/>
  <c r="CJ236" i="2"/>
  <c r="CJ237" i="2"/>
  <c r="CH237" i="2"/>
  <c r="CJ238" i="2"/>
  <c r="CH238" i="2"/>
  <c r="CJ239" i="2"/>
  <c r="CH239" i="2"/>
  <c r="CH240" i="2"/>
  <c r="CJ240" i="2"/>
  <c r="CH241" i="2"/>
  <c r="CJ241" i="2"/>
  <c r="CH242" i="2"/>
  <c r="CJ242" i="2"/>
  <c r="CH243" i="2"/>
  <c r="CJ244" i="2"/>
  <c r="CJ243" i="2"/>
  <c r="CH244" i="2"/>
  <c r="CJ245" i="2"/>
  <c r="CH245" i="2"/>
  <c r="CJ246" i="2"/>
  <c r="CH246" i="2"/>
  <c r="CJ248" i="2"/>
  <c r="CJ247" i="2"/>
  <c r="CH248" i="2"/>
  <c r="CH247" i="2"/>
  <c r="CJ249" i="2"/>
  <c r="CH249" i="2"/>
  <c r="CJ250" i="2"/>
  <c r="CH250" i="2"/>
  <c r="CJ252" i="2"/>
  <c r="CH251" i="2"/>
  <c r="CH252" i="2"/>
  <c r="CJ251" i="2"/>
  <c r="CJ253" i="2"/>
  <c r="CH253" i="2"/>
  <c r="CJ254" i="2"/>
  <c r="CH254" i="2"/>
  <c r="CH255" i="2"/>
  <c r="CJ256" i="2"/>
  <c r="CJ255" i="2"/>
  <c r="CH256" i="2"/>
  <c r="CH257" i="2"/>
  <c r="CJ257" i="2"/>
  <c r="CH258" i="2"/>
  <c r="CJ258" i="2"/>
  <c r="CJ259" i="2"/>
  <c r="CH259" i="2"/>
  <c r="CJ260" i="2"/>
  <c r="CH260" i="2"/>
  <c r="CH261" i="2"/>
  <c r="CJ261" i="2"/>
  <c r="CJ262" i="2"/>
  <c r="CH262" i="2"/>
  <c r="CJ263" i="2"/>
  <c r="CH263" i="2"/>
  <c r="CH264" i="2"/>
  <c r="CJ264" i="2"/>
  <c r="CJ265" i="2"/>
  <c r="CH265" i="2"/>
  <c r="CH266" i="2"/>
  <c r="J11" i="2"/>
  <c r="J13" i="2"/>
  <c r="J12" i="2"/>
  <c r="J14" i="2"/>
  <c r="J15" i="2"/>
  <c r="J16" i="2"/>
  <c r="J17" i="2"/>
  <c r="J19" i="2"/>
  <c r="J18" i="2"/>
  <c r="J20" i="2"/>
  <c r="J21" i="2"/>
  <c r="J22" i="2"/>
  <c r="J23" i="2"/>
  <c r="J24" i="2"/>
  <c r="J25" i="2"/>
  <c r="J27" i="2"/>
  <c r="J26" i="2"/>
  <c r="J28" i="2"/>
  <c r="J29" i="2"/>
  <c r="J30" i="2"/>
  <c r="J31" i="2"/>
  <c r="J33" i="2"/>
  <c r="J32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4" i="2"/>
  <c r="J53" i="2"/>
  <c r="J55" i="2"/>
  <c r="J56" i="2"/>
  <c r="J57" i="2"/>
  <c r="J58" i="2"/>
  <c r="J59" i="2"/>
  <c r="J60" i="2"/>
  <c r="J61" i="2"/>
  <c r="J62" i="2"/>
  <c r="J63" i="2"/>
  <c r="J64" i="2"/>
  <c r="J66" i="2"/>
  <c r="J65" i="2"/>
  <c r="J67" i="2"/>
  <c r="J68" i="2"/>
  <c r="J69" i="2"/>
  <c r="J70" i="2"/>
  <c r="J71" i="2"/>
  <c r="J72" i="2"/>
  <c r="J73" i="2"/>
  <c r="J74" i="2"/>
  <c r="J76" i="2"/>
  <c r="J75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4" i="2"/>
  <c r="J103" i="2"/>
  <c r="J105" i="2"/>
  <c r="J106" i="2"/>
  <c r="J108" i="2"/>
  <c r="J107" i="2"/>
  <c r="J109" i="2"/>
  <c r="J110" i="2"/>
  <c r="J111" i="2"/>
  <c r="J112" i="2"/>
  <c r="J113" i="2"/>
  <c r="J115" i="2"/>
  <c r="J114" i="2"/>
  <c r="J116" i="2"/>
  <c r="J117" i="2"/>
  <c r="J119" i="2"/>
  <c r="J118" i="2"/>
  <c r="J120" i="2"/>
  <c r="J121" i="2"/>
  <c r="J122" i="2"/>
  <c r="J124" i="2"/>
  <c r="J123" i="2"/>
  <c r="J125" i="2"/>
  <c r="J126" i="2"/>
  <c r="J127" i="2"/>
  <c r="J129" i="2"/>
  <c r="J128" i="2"/>
  <c r="J130" i="2"/>
  <c r="J131" i="2"/>
  <c r="J132" i="2"/>
  <c r="J133" i="2"/>
  <c r="J134" i="2"/>
  <c r="J135" i="2"/>
  <c r="J136" i="2"/>
  <c r="J137" i="2"/>
  <c r="J139" i="2"/>
  <c r="J138" i="2"/>
  <c r="J140" i="2"/>
  <c r="J141" i="2"/>
  <c r="J142" i="2"/>
  <c r="J143" i="2"/>
  <c r="J144" i="2"/>
  <c r="J145" i="2"/>
  <c r="J146" i="2"/>
  <c r="J147" i="2"/>
  <c r="J149" i="2"/>
  <c r="J148" i="2"/>
  <c r="J150" i="2"/>
  <c r="J151" i="2"/>
  <c r="J153" i="2"/>
  <c r="J152" i="2"/>
  <c r="J154" i="2"/>
  <c r="J155" i="2"/>
  <c r="J156" i="2"/>
  <c r="J157" i="2"/>
  <c r="J158" i="2"/>
  <c r="J159" i="2"/>
  <c r="J160" i="2"/>
  <c r="J161" i="2"/>
  <c r="J163" i="2"/>
  <c r="J162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4" i="2"/>
  <c r="J183" i="2"/>
  <c r="J185" i="2"/>
  <c r="J186" i="2"/>
  <c r="J187" i="2"/>
  <c r="J188" i="2"/>
  <c r="J189" i="2"/>
  <c r="J190" i="2"/>
  <c r="J191" i="2"/>
  <c r="J192" i="2"/>
  <c r="J193" i="2"/>
  <c r="J194" i="2"/>
  <c r="J196" i="2"/>
  <c r="J195" i="2"/>
  <c r="J197" i="2"/>
  <c r="J198" i="2"/>
  <c r="J199" i="2"/>
  <c r="J201" i="2"/>
  <c r="J200" i="2"/>
  <c r="J202" i="2"/>
  <c r="J203" i="2"/>
  <c r="J204" i="2"/>
  <c r="J206" i="2"/>
  <c r="J205" i="2"/>
  <c r="J207" i="2"/>
  <c r="J208" i="2"/>
  <c r="J209" i="2"/>
  <c r="J210" i="2"/>
  <c r="J211" i="2"/>
  <c r="J212" i="2"/>
  <c r="J213" i="2"/>
  <c r="J214" i="2"/>
  <c r="J215" i="2"/>
  <c r="J216" i="2"/>
  <c r="J218" i="2"/>
  <c r="J217" i="2"/>
  <c r="J219" i="2"/>
  <c r="J220" i="2"/>
  <c r="J221" i="2"/>
  <c r="J222" i="2"/>
  <c r="J223" i="2"/>
  <c r="J224" i="2"/>
  <c r="J225" i="2"/>
  <c r="J226" i="2"/>
  <c r="J227" i="2"/>
  <c r="J229" i="2"/>
  <c r="J228" i="2"/>
  <c r="J230" i="2"/>
  <c r="J231" i="2"/>
  <c r="J232" i="2"/>
  <c r="J234" i="2"/>
  <c r="J233" i="2"/>
  <c r="J235" i="2"/>
  <c r="J236" i="2"/>
  <c r="J237" i="2"/>
  <c r="J238" i="2"/>
  <c r="J239" i="2"/>
  <c r="J240" i="2"/>
  <c r="J241" i="2"/>
  <c r="J242" i="2"/>
  <c r="J243" i="2"/>
  <c r="J245" i="2"/>
  <c r="J244" i="2"/>
  <c r="J247" i="2"/>
  <c r="J246" i="2"/>
  <c r="J248" i="2"/>
  <c r="J250" i="2"/>
  <c r="J249" i="2"/>
  <c r="J251" i="2"/>
  <c r="J253" i="2"/>
  <c r="J252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AR267" i="2"/>
  <c r="AR11" i="2"/>
  <c r="AP11" i="2"/>
  <c r="AR12" i="2"/>
  <c r="AR13" i="2"/>
  <c r="AP12" i="2"/>
  <c r="AP13" i="2"/>
  <c r="AP14" i="2"/>
  <c r="AR14" i="2"/>
  <c r="AR15" i="2"/>
  <c r="AP15" i="2"/>
  <c r="AP17" i="2"/>
  <c r="AR16" i="2"/>
  <c r="AR17" i="2"/>
  <c r="AP16" i="2"/>
  <c r="AR18" i="2"/>
  <c r="AP18" i="2"/>
  <c r="AR19" i="2"/>
  <c r="AP19" i="2"/>
  <c r="AR20" i="2"/>
  <c r="AP21" i="2"/>
  <c r="AP20" i="2"/>
  <c r="AR21" i="2"/>
  <c r="AP22" i="2"/>
  <c r="AR22" i="2"/>
  <c r="AP24" i="2"/>
  <c r="AP23" i="2"/>
  <c r="AR24" i="2"/>
  <c r="AR23" i="2"/>
  <c r="AR25" i="2"/>
  <c r="AP25" i="2"/>
  <c r="AP26" i="2"/>
  <c r="AR26" i="2"/>
  <c r="AP27" i="2"/>
  <c r="AP28" i="2"/>
  <c r="AR27" i="2"/>
  <c r="AR28" i="2"/>
  <c r="AP29" i="2"/>
  <c r="AR29" i="2"/>
  <c r="AP31" i="2"/>
  <c r="AP30" i="2"/>
  <c r="AR31" i="2"/>
  <c r="AR30" i="2"/>
  <c r="AR32" i="2"/>
  <c r="AP32" i="2"/>
  <c r="AR33" i="2"/>
  <c r="AP33" i="2"/>
  <c r="AP34" i="2"/>
  <c r="AR34" i="2"/>
  <c r="AP35" i="2"/>
  <c r="AP36" i="2"/>
  <c r="AR35" i="2"/>
  <c r="AR36" i="2"/>
  <c r="AR37" i="2"/>
  <c r="AP37" i="2"/>
  <c r="AR38" i="2"/>
  <c r="AP38" i="2"/>
  <c r="AP40" i="2"/>
  <c r="AP39" i="2"/>
  <c r="AR40" i="2"/>
  <c r="AR39" i="2"/>
  <c r="AR41" i="2"/>
  <c r="AP41" i="2"/>
  <c r="AP42" i="2"/>
  <c r="AR42" i="2"/>
  <c r="AR44" i="2"/>
  <c r="AR43" i="2"/>
  <c r="AP44" i="2"/>
  <c r="AP43" i="2"/>
  <c r="AP45" i="2"/>
  <c r="AR45" i="2"/>
  <c r="AP46" i="2"/>
  <c r="AP47" i="2"/>
  <c r="AR46" i="2"/>
  <c r="AR47" i="2"/>
  <c r="AP48" i="2"/>
  <c r="AR48" i="2"/>
  <c r="AR49" i="2"/>
  <c r="AR50" i="2"/>
  <c r="AP49" i="2"/>
  <c r="AP50" i="2"/>
  <c r="AR51" i="2"/>
  <c r="AP51" i="2"/>
  <c r="AR52" i="2"/>
  <c r="AP52" i="2"/>
  <c r="AR53" i="2"/>
  <c r="AP53" i="2"/>
  <c r="AP54" i="2"/>
  <c r="AR54" i="2"/>
  <c r="AR55" i="2"/>
  <c r="AP55" i="2"/>
  <c r="AR56" i="2"/>
  <c r="AP56" i="2"/>
  <c r="AP57" i="2"/>
  <c r="AR57" i="2"/>
  <c r="AP58" i="2"/>
  <c r="AP59" i="2"/>
  <c r="AR58" i="2"/>
  <c r="AR59" i="2"/>
  <c r="AP60" i="2"/>
  <c r="AR60" i="2"/>
  <c r="AP61" i="2"/>
  <c r="AR61" i="2"/>
  <c r="AR62" i="2"/>
  <c r="AP62" i="2"/>
  <c r="AP63" i="2"/>
  <c r="AR63" i="2"/>
  <c r="AR64" i="2"/>
  <c r="AP64" i="2"/>
  <c r="AP65" i="2"/>
  <c r="AR65" i="2"/>
  <c r="AP66" i="2"/>
  <c r="AR66" i="2"/>
  <c r="AR67" i="2"/>
  <c r="AP67" i="2"/>
  <c r="AR68" i="2"/>
  <c r="AP68" i="2"/>
  <c r="AR69" i="2"/>
  <c r="AP69" i="2"/>
  <c r="AR70" i="2"/>
  <c r="AP70" i="2"/>
  <c r="AR71" i="2"/>
  <c r="AR72" i="2"/>
  <c r="AP71" i="2"/>
  <c r="AP72" i="2"/>
  <c r="AP73" i="2"/>
  <c r="AR73" i="2"/>
  <c r="AR74" i="2"/>
  <c r="AP74" i="2"/>
  <c r="AP75" i="2"/>
  <c r="AR75" i="2"/>
  <c r="AP76" i="2"/>
  <c r="AP77" i="2"/>
  <c r="AR76" i="2"/>
  <c r="AR77" i="2"/>
  <c r="AP78" i="2"/>
  <c r="AR78" i="2"/>
  <c r="AP79" i="2"/>
  <c r="AP80" i="2"/>
  <c r="AR79" i="2"/>
  <c r="AR80" i="2"/>
  <c r="AP81" i="2"/>
  <c r="AR81" i="2"/>
  <c r="AR82" i="2"/>
  <c r="AP82" i="2"/>
  <c r="AR83" i="2"/>
  <c r="AP83" i="2"/>
  <c r="AP84" i="2"/>
  <c r="AP85" i="2"/>
  <c r="AR84" i="2"/>
  <c r="AR85" i="2"/>
  <c r="AR87" i="2"/>
  <c r="AP86" i="2"/>
  <c r="AP87" i="2"/>
  <c r="AR86" i="2"/>
  <c r="AP88" i="2"/>
  <c r="AR88" i="2"/>
  <c r="AR89" i="2"/>
  <c r="AP89" i="2"/>
  <c r="AR90" i="2"/>
  <c r="AP90" i="2"/>
  <c r="AR91" i="2"/>
  <c r="AP91" i="2"/>
  <c r="AR92" i="2"/>
  <c r="AP93" i="2"/>
  <c r="AP92" i="2"/>
  <c r="AR93" i="2"/>
  <c r="AP94" i="2"/>
  <c r="AR94" i="2"/>
  <c r="AR95" i="2"/>
  <c r="AP95" i="2"/>
  <c r="AR96" i="2"/>
  <c r="AP96" i="2"/>
  <c r="AP97" i="2"/>
  <c r="AR97" i="2"/>
  <c r="AR98" i="2"/>
  <c r="AP98" i="2"/>
  <c r="AP100" i="2"/>
  <c r="AP99" i="2"/>
  <c r="AR100" i="2"/>
  <c r="AR99" i="2"/>
  <c r="AR101" i="2"/>
  <c r="AP101" i="2"/>
  <c r="AP102" i="2"/>
  <c r="AR102" i="2"/>
  <c r="AR103" i="2"/>
  <c r="AP103" i="2"/>
  <c r="AP104" i="2"/>
  <c r="AR104" i="2"/>
  <c r="AP105" i="2"/>
  <c r="AR106" i="2"/>
  <c r="AR105" i="2"/>
  <c r="AP106" i="2"/>
  <c r="AP107" i="2"/>
  <c r="AR107" i="2"/>
  <c r="AP108" i="2"/>
  <c r="AR108" i="2"/>
  <c r="AP110" i="2"/>
  <c r="AP109" i="2"/>
  <c r="AR110" i="2"/>
  <c r="AR109" i="2"/>
  <c r="AR111" i="2"/>
  <c r="AP111" i="2"/>
  <c r="AP112" i="2"/>
  <c r="AR113" i="2"/>
  <c r="AR112" i="2"/>
  <c r="AP113" i="2"/>
  <c r="AP114" i="2"/>
  <c r="AR114" i="2"/>
  <c r="AP115" i="2"/>
  <c r="AR115" i="2"/>
  <c r="AR116" i="2"/>
  <c r="AP116" i="2"/>
  <c r="AP117" i="2"/>
  <c r="AR117" i="2"/>
  <c r="AR118" i="2"/>
  <c r="AP118" i="2"/>
  <c r="AP119" i="2"/>
  <c r="AP120" i="2"/>
  <c r="AR119" i="2"/>
  <c r="AR120" i="2"/>
  <c r="AR121" i="2"/>
  <c r="AP121" i="2"/>
  <c r="AP122" i="2"/>
  <c r="AR122" i="2"/>
  <c r="AR123" i="2"/>
  <c r="AP123" i="2"/>
  <c r="AP124" i="2"/>
  <c r="AR124" i="2"/>
  <c r="AR125" i="2"/>
  <c r="AP125" i="2"/>
  <c r="AP126" i="2"/>
  <c r="AR126" i="2"/>
  <c r="AP127" i="2"/>
  <c r="AR127" i="2"/>
  <c r="AP128" i="2"/>
  <c r="AR128" i="2"/>
  <c r="AP130" i="2"/>
  <c r="AP129" i="2"/>
  <c r="AR130" i="2"/>
  <c r="AR129" i="2"/>
  <c r="AP131" i="2"/>
  <c r="AP132" i="2"/>
  <c r="AR131" i="2"/>
  <c r="AR132" i="2"/>
  <c r="AR133" i="2"/>
  <c r="AP133" i="2"/>
  <c r="AP135" i="2"/>
  <c r="AP134" i="2"/>
  <c r="AR135" i="2"/>
  <c r="AR134" i="2"/>
  <c r="AP136" i="2"/>
  <c r="AR136" i="2"/>
  <c r="AR137" i="2"/>
  <c r="AP137" i="2"/>
  <c r="AP138" i="2"/>
  <c r="AR138" i="2"/>
  <c r="AP139" i="2"/>
  <c r="AR139" i="2"/>
  <c r="AR140" i="2"/>
  <c r="AP140" i="2"/>
  <c r="AR141" i="2"/>
  <c r="AP141" i="2"/>
  <c r="AP142" i="2"/>
  <c r="AR143" i="2"/>
  <c r="AR142" i="2"/>
  <c r="AP143" i="2"/>
  <c r="AR144" i="2"/>
  <c r="AP144" i="2"/>
  <c r="AR145" i="2"/>
  <c r="AP145" i="2"/>
  <c r="AR147" i="2"/>
  <c r="AP146" i="2"/>
  <c r="AP147" i="2"/>
  <c r="AR146" i="2"/>
  <c r="AP148" i="2"/>
  <c r="AR148" i="2"/>
  <c r="AP150" i="2"/>
  <c r="AP149" i="2"/>
  <c r="AR150" i="2"/>
  <c r="AR149" i="2"/>
  <c r="AP151" i="2"/>
  <c r="AR151" i="2"/>
  <c r="AP152" i="2"/>
  <c r="AP153" i="2"/>
  <c r="AR152" i="2"/>
  <c r="AR153" i="2"/>
  <c r="AR154" i="2"/>
  <c r="AP154" i="2"/>
  <c r="AP155" i="2"/>
  <c r="AR155" i="2"/>
  <c r="AR156" i="2"/>
  <c r="AP156" i="2"/>
  <c r="AR157" i="2"/>
  <c r="AP158" i="2"/>
  <c r="AP157" i="2"/>
  <c r="AR158" i="2"/>
  <c r="AP159" i="2"/>
  <c r="AR159" i="2"/>
  <c r="AP160" i="2"/>
  <c r="AR160" i="2"/>
  <c r="AR161" i="2"/>
  <c r="AP161" i="2"/>
  <c r="AR162" i="2"/>
  <c r="AP162" i="2"/>
  <c r="AP163" i="2"/>
  <c r="AR164" i="2"/>
  <c r="AR163" i="2"/>
  <c r="AP164" i="2"/>
  <c r="AR165" i="2"/>
  <c r="AP165" i="2"/>
  <c r="AR166" i="2"/>
  <c r="AP166" i="2"/>
  <c r="AP167" i="2"/>
  <c r="AR167" i="2"/>
  <c r="AP168" i="2"/>
  <c r="AR168" i="2"/>
  <c r="AR169" i="2"/>
  <c r="AP169" i="2"/>
  <c r="AR170" i="2"/>
  <c r="AP170" i="2"/>
  <c r="AP171" i="2"/>
  <c r="AR172" i="2"/>
  <c r="AR171" i="2"/>
  <c r="AP172" i="2"/>
  <c r="AR173" i="2"/>
  <c r="AP173" i="2"/>
  <c r="AR174" i="2"/>
  <c r="AP174" i="2"/>
  <c r="AR175" i="2"/>
  <c r="AP176" i="2"/>
  <c r="AP175" i="2"/>
  <c r="AR176" i="2"/>
  <c r="AR177" i="2"/>
  <c r="AP177" i="2"/>
  <c r="AR178" i="2"/>
  <c r="AP178" i="2"/>
  <c r="AP180" i="2"/>
  <c r="AP179" i="2"/>
  <c r="AR180" i="2"/>
  <c r="AR179" i="2"/>
  <c r="AR181" i="2"/>
  <c r="AP181" i="2"/>
  <c r="AP183" i="2"/>
  <c r="AR182" i="2"/>
  <c r="AP182" i="2"/>
  <c r="AR183" i="2"/>
  <c r="AR184" i="2"/>
  <c r="AP184" i="2"/>
  <c r="AP185" i="2"/>
  <c r="AR185" i="2"/>
  <c r="AR187" i="2"/>
  <c r="AP186" i="2"/>
  <c r="AP187" i="2"/>
  <c r="AR186" i="2"/>
  <c r="AR188" i="2"/>
  <c r="AP188" i="2"/>
  <c r="AP189" i="2"/>
  <c r="AR189" i="2"/>
  <c r="AR190" i="2"/>
  <c r="AP190" i="2"/>
  <c r="AR191" i="2"/>
  <c r="AP191" i="2"/>
  <c r="AR192" i="2"/>
  <c r="AP192" i="2"/>
  <c r="AR193" i="2"/>
  <c r="AP193" i="2"/>
  <c r="AP194" i="2"/>
  <c r="AR194" i="2"/>
  <c r="AP195" i="2"/>
  <c r="AR196" i="2"/>
  <c r="AR195" i="2"/>
  <c r="AP196" i="2"/>
  <c r="AR198" i="2"/>
  <c r="AR197" i="2"/>
  <c r="AP198" i="2"/>
  <c r="AP197" i="2"/>
  <c r="AR199" i="2"/>
  <c r="AP199" i="2"/>
  <c r="AP200" i="2"/>
  <c r="AR200" i="2"/>
  <c r="AR202" i="2"/>
  <c r="AP201" i="2"/>
  <c r="AP202" i="2"/>
  <c r="AR201" i="2"/>
  <c r="AP203" i="2"/>
  <c r="AR203" i="2"/>
  <c r="AP204" i="2"/>
  <c r="AR204" i="2"/>
  <c r="AP205" i="2"/>
  <c r="AR205" i="2"/>
  <c r="AP206" i="2"/>
  <c r="AR206" i="2"/>
  <c r="AP207" i="2"/>
  <c r="AR207" i="2"/>
  <c r="AP208" i="2"/>
  <c r="AR208" i="2"/>
  <c r="AR209" i="2"/>
  <c r="AP209" i="2"/>
  <c r="AP210" i="2"/>
  <c r="AR210" i="2"/>
  <c r="AP211" i="2"/>
  <c r="AR211" i="2"/>
  <c r="AR212" i="2"/>
  <c r="AP213" i="2"/>
  <c r="AP212" i="2"/>
  <c r="AR213" i="2"/>
  <c r="AR214" i="2"/>
  <c r="AP214" i="2"/>
  <c r="AP215" i="2"/>
  <c r="AR215" i="2"/>
  <c r="AP216" i="2"/>
  <c r="AR216" i="2"/>
  <c r="AR217" i="2"/>
  <c r="AP217" i="2"/>
  <c r="AP218" i="2"/>
  <c r="AR218" i="2"/>
  <c r="AP220" i="2"/>
  <c r="AR219" i="2"/>
  <c r="AR220" i="2"/>
  <c r="AP219" i="2"/>
  <c r="AR221" i="2"/>
  <c r="AP221" i="2"/>
  <c r="AR222" i="2"/>
  <c r="AP222" i="2"/>
  <c r="AR223" i="2"/>
  <c r="AP223" i="2"/>
  <c r="AP224" i="2"/>
  <c r="AR224" i="2"/>
  <c r="AP225" i="2"/>
  <c r="AR225" i="2"/>
  <c r="AR227" i="2"/>
  <c r="AR226" i="2"/>
  <c r="AP227" i="2"/>
  <c r="AP226" i="2"/>
  <c r="AR228" i="2"/>
  <c r="AP228" i="2"/>
  <c r="AR229" i="2"/>
  <c r="AP229" i="2"/>
  <c r="AR230" i="2"/>
  <c r="AP230" i="2"/>
  <c r="AR231" i="2"/>
  <c r="AP231" i="2"/>
  <c r="AP232" i="2"/>
  <c r="AR232" i="2"/>
  <c r="AR233" i="2"/>
  <c r="AP233" i="2"/>
  <c r="AR235" i="2"/>
  <c r="AR234" i="2"/>
  <c r="AP235" i="2"/>
  <c r="AP234" i="2"/>
  <c r="AP236" i="2"/>
  <c r="AR236" i="2"/>
  <c r="AP237" i="2"/>
  <c r="AR237" i="2"/>
  <c r="AP238" i="2"/>
  <c r="AR238" i="2"/>
  <c r="AR240" i="2"/>
  <c r="AR239" i="2"/>
  <c r="AP240" i="2"/>
  <c r="AP239" i="2"/>
  <c r="AR241" i="2"/>
  <c r="AP241" i="2"/>
  <c r="AR242" i="2"/>
  <c r="AR243" i="2"/>
  <c r="AP242" i="2"/>
  <c r="AP243" i="2"/>
  <c r="AP244" i="2"/>
  <c r="AR244" i="2"/>
  <c r="AP245" i="2"/>
  <c r="AR245" i="2"/>
  <c r="AR246" i="2"/>
  <c r="AP246" i="2"/>
  <c r="AP247" i="2"/>
  <c r="AR247" i="2"/>
  <c r="AP248" i="2"/>
  <c r="AR248" i="2"/>
  <c r="AP249" i="2"/>
  <c r="AR249" i="2"/>
  <c r="AP250" i="2"/>
  <c r="AR250" i="2"/>
  <c r="AR251" i="2"/>
  <c r="AP251" i="2"/>
  <c r="AP252" i="2"/>
  <c r="AR252" i="2"/>
  <c r="AR253" i="2"/>
  <c r="AP253" i="2"/>
  <c r="AR255" i="2"/>
  <c r="AP254" i="2"/>
  <c r="AP255" i="2"/>
  <c r="AR254" i="2"/>
  <c r="AR256" i="2"/>
  <c r="AP256" i="2"/>
  <c r="AR257" i="2"/>
  <c r="AP257" i="2"/>
  <c r="AP258" i="2"/>
  <c r="AR259" i="2"/>
  <c r="AR258" i="2"/>
  <c r="AP259" i="2"/>
  <c r="AP260" i="2"/>
  <c r="AR260" i="2"/>
  <c r="AR261" i="2"/>
  <c r="AP261" i="2"/>
  <c r="AP262" i="2"/>
  <c r="AR262" i="2"/>
  <c r="AP263" i="2"/>
  <c r="AR263" i="2"/>
  <c r="AR264" i="2"/>
  <c r="AP264" i="2"/>
  <c r="AP265" i="2"/>
  <c r="AR265" i="2"/>
  <c r="AR266" i="2"/>
  <c r="BM266" i="2"/>
  <c r="BY267" i="2"/>
  <c r="BW12" i="2"/>
  <c r="BW11" i="2"/>
  <c r="BY12" i="2"/>
  <c r="BY11" i="2"/>
  <c r="BW13" i="2"/>
  <c r="BY13" i="2"/>
  <c r="BY14" i="2"/>
  <c r="BW14" i="2"/>
  <c r="BY15" i="2"/>
  <c r="BW15" i="2"/>
  <c r="BY16" i="2"/>
  <c r="BW16" i="2"/>
  <c r="BW18" i="2"/>
  <c r="BY17" i="2"/>
  <c r="BY18" i="2"/>
  <c r="BW17" i="2"/>
  <c r="BY19" i="2"/>
  <c r="BY20" i="2"/>
  <c r="BW19" i="2"/>
  <c r="BW20" i="2"/>
  <c r="BW21" i="2"/>
  <c r="BW22" i="2"/>
  <c r="BY21" i="2"/>
  <c r="BY22" i="2"/>
  <c r="BW23" i="2"/>
  <c r="BY23" i="2"/>
  <c r="BY24" i="2"/>
  <c r="BW24" i="2"/>
  <c r="BY25" i="2"/>
  <c r="BW25" i="2"/>
  <c r="BW26" i="2"/>
  <c r="BY26" i="2"/>
  <c r="BW27" i="2"/>
  <c r="BW28" i="2"/>
  <c r="BY27" i="2"/>
  <c r="BY28" i="2"/>
  <c r="BW29" i="2"/>
  <c r="BY29" i="2"/>
  <c r="BY30" i="2"/>
  <c r="BW30" i="2"/>
  <c r="BW31" i="2"/>
  <c r="BY31" i="2"/>
  <c r="BW32" i="2"/>
  <c r="BY32" i="2"/>
  <c r="BW33" i="2"/>
  <c r="BY33" i="2"/>
  <c r="BW34" i="2"/>
  <c r="BY34" i="2"/>
  <c r="BW35" i="2"/>
  <c r="BY35" i="2"/>
  <c r="BW36" i="2"/>
  <c r="BY36" i="2"/>
  <c r="BY37" i="2"/>
  <c r="BW37" i="2"/>
  <c r="BW38" i="2"/>
  <c r="BY38" i="2"/>
  <c r="BY39" i="2"/>
  <c r="BY40" i="2"/>
  <c r="BW39" i="2"/>
  <c r="BW40" i="2"/>
  <c r="BW41" i="2"/>
  <c r="BY41" i="2"/>
  <c r="BW42" i="2"/>
  <c r="BY42" i="2"/>
  <c r="BY43" i="2"/>
  <c r="BW43" i="2"/>
  <c r="BW44" i="2"/>
  <c r="BY44" i="2"/>
  <c r="BY46" i="2"/>
  <c r="BW45" i="2"/>
  <c r="BW46" i="2"/>
  <c r="BY45" i="2"/>
  <c r="BW47" i="2"/>
  <c r="BY47" i="2"/>
  <c r="BW48" i="2"/>
  <c r="BY48" i="2"/>
  <c r="BW49" i="2"/>
  <c r="BY49" i="2"/>
  <c r="BY51" i="2"/>
  <c r="BW50" i="2"/>
  <c r="BW51" i="2"/>
  <c r="BY50" i="2"/>
  <c r="BY52" i="2"/>
  <c r="BW52" i="2"/>
  <c r="BY53" i="2"/>
  <c r="BW53" i="2"/>
  <c r="BW54" i="2"/>
  <c r="BY54" i="2"/>
  <c r="BY55" i="2"/>
  <c r="BW55" i="2"/>
  <c r="BY56" i="2"/>
  <c r="BW56" i="2"/>
  <c r="BY57" i="2"/>
  <c r="BW57" i="2"/>
  <c r="BW58" i="2"/>
  <c r="BY59" i="2"/>
  <c r="BY58" i="2"/>
  <c r="BW59" i="2"/>
  <c r="BW60" i="2"/>
  <c r="BY60" i="2"/>
  <c r="BW61" i="2"/>
  <c r="BY61" i="2"/>
  <c r="BW62" i="2"/>
  <c r="BY62" i="2"/>
  <c r="BW64" i="2"/>
  <c r="BY63" i="2"/>
  <c r="BY64" i="2"/>
  <c r="BW63" i="2"/>
  <c r="BY65" i="2"/>
  <c r="BW65" i="2"/>
  <c r="BY66" i="2"/>
  <c r="BW66" i="2"/>
  <c r="BW67" i="2"/>
  <c r="BY67" i="2"/>
  <c r="BY68" i="2"/>
  <c r="BW68" i="2"/>
  <c r="BY69" i="2"/>
  <c r="BW69" i="2"/>
  <c r="BY70" i="2"/>
  <c r="BW70" i="2"/>
  <c r="BY71" i="2"/>
  <c r="BW71" i="2"/>
  <c r="BY72" i="2"/>
  <c r="BW72" i="2"/>
  <c r="BW73" i="2"/>
  <c r="BY73" i="2"/>
  <c r="BW74" i="2"/>
  <c r="BY74" i="2"/>
  <c r="BW75" i="2"/>
  <c r="BY76" i="2"/>
  <c r="BY75" i="2"/>
  <c r="BW76" i="2"/>
  <c r="BW77" i="2"/>
  <c r="BY77" i="2"/>
  <c r="BW78" i="2"/>
  <c r="BY78" i="2"/>
  <c r="BY79" i="2"/>
  <c r="BW79" i="2"/>
  <c r="BW81" i="2"/>
  <c r="BW80" i="2"/>
  <c r="BY81" i="2"/>
  <c r="BY80" i="2"/>
  <c r="BW82" i="2"/>
  <c r="BY82" i="2"/>
  <c r="BY83" i="2"/>
  <c r="BW83" i="2"/>
  <c r="BY84" i="2"/>
  <c r="BW85" i="2"/>
  <c r="BW84" i="2"/>
  <c r="BY85" i="2"/>
  <c r="BY86" i="2"/>
  <c r="BW86" i="2"/>
  <c r="BW87" i="2"/>
  <c r="BY87" i="2"/>
  <c r="BY88" i="2"/>
  <c r="BW88" i="2"/>
  <c r="BW89" i="2"/>
  <c r="BY89" i="2"/>
  <c r="BW90" i="2"/>
  <c r="BY90" i="2"/>
  <c r="BW91" i="2"/>
  <c r="BW92" i="2"/>
  <c r="BY91" i="2"/>
  <c r="BY92" i="2"/>
  <c r="BW93" i="2"/>
  <c r="BY93" i="2"/>
  <c r="BY94" i="2"/>
  <c r="BW94" i="2"/>
  <c r="BY95" i="2"/>
  <c r="BW95" i="2"/>
  <c r="BW96" i="2"/>
  <c r="BY96" i="2"/>
  <c r="BW97" i="2"/>
  <c r="BY97" i="2"/>
  <c r="BW98" i="2"/>
  <c r="BY98" i="2"/>
  <c r="BW99" i="2"/>
  <c r="BY100" i="2"/>
  <c r="BY99" i="2"/>
  <c r="BW100" i="2"/>
  <c r="BW101" i="2"/>
  <c r="BY101" i="2"/>
  <c r="BY102" i="2"/>
  <c r="BW102" i="2"/>
  <c r="BY103" i="2"/>
  <c r="BW103" i="2"/>
  <c r="BW104" i="2"/>
  <c r="BY104" i="2"/>
  <c r="BY106" i="2"/>
  <c r="BW105" i="2"/>
  <c r="BW106" i="2"/>
  <c r="BY105" i="2"/>
  <c r="BW107" i="2"/>
  <c r="BY107" i="2"/>
  <c r="BW108" i="2"/>
  <c r="BY108" i="2"/>
  <c r="BW109" i="2"/>
  <c r="BY109" i="2"/>
  <c r="BW110" i="2"/>
  <c r="BY110" i="2"/>
  <c r="BY111" i="2"/>
  <c r="BW111" i="2"/>
  <c r="BY112" i="2"/>
  <c r="BW113" i="2"/>
  <c r="BW112" i="2"/>
  <c r="BY113" i="2"/>
  <c r="BW114" i="2"/>
  <c r="BY114" i="2"/>
  <c r="BW115" i="2"/>
  <c r="BY115" i="2"/>
  <c r="BW116" i="2"/>
  <c r="BW117" i="2"/>
  <c r="BY116" i="2"/>
  <c r="BY117" i="2"/>
  <c r="BW118" i="2"/>
  <c r="BY118" i="2"/>
  <c r="BW119" i="2"/>
  <c r="BY119" i="2"/>
  <c r="BW120" i="2"/>
  <c r="BY121" i="2"/>
  <c r="BY120" i="2"/>
  <c r="BW121" i="2"/>
  <c r="BW122" i="2"/>
  <c r="BY122" i="2"/>
  <c r="BW123" i="2"/>
  <c r="BY123" i="2"/>
  <c r="BY125" i="2"/>
  <c r="BY124" i="2"/>
  <c r="BW125" i="2"/>
  <c r="BW124" i="2"/>
  <c r="BY126" i="2"/>
  <c r="BW126" i="2"/>
  <c r="BY127" i="2"/>
  <c r="BW127" i="2"/>
  <c r="BW128" i="2"/>
  <c r="BY128" i="2"/>
  <c r="BW129" i="2"/>
  <c r="BY130" i="2"/>
  <c r="BY129" i="2"/>
  <c r="BW130" i="2"/>
  <c r="BW131" i="2"/>
  <c r="BY131" i="2"/>
  <c r="BY132" i="2"/>
  <c r="BW132" i="2"/>
  <c r="BY133" i="2"/>
  <c r="BW133" i="2"/>
  <c r="BW134" i="2"/>
  <c r="BY134" i="2"/>
  <c r="BY135" i="2"/>
  <c r="BW135" i="2"/>
  <c r="BY136" i="2"/>
  <c r="BW136" i="2"/>
  <c r="BW137" i="2"/>
  <c r="BY137" i="2"/>
  <c r="BY138" i="2"/>
  <c r="BW138" i="2"/>
  <c r="BW139" i="2"/>
  <c r="BY139" i="2"/>
  <c r="BY141" i="2"/>
  <c r="BW140" i="2"/>
  <c r="BW141" i="2"/>
  <c r="BY140" i="2"/>
  <c r="BY142" i="2"/>
  <c r="BW142" i="2"/>
  <c r="BW143" i="2"/>
  <c r="BY143" i="2"/>
  <c r="BY144" i="2"/>
  <c r="BW144" i="2"/>
  <c r="BW145" i="2"/>
  <c r="BY145" i="2"/>
  <c r="BY146" i="2"/>
  <c r="BY147" i="2"/>
  <c r="BW146" i="2"/>
  <c r="BW147" i="2"/>
  <c r="BY148" i="2"/>
  <c r="BW148" i="2"/>
  <c r="BW149" i="2"/>
  <c r="BY149" i="2"/>
  <c r="BW150" i="2"/>
  <c r="BY150" i="2"/>
  <c r="BW151" i="2"/>
  <c r="BY151" i="2"/>
  <c r="BW152" i="2"/>
  <c r="BY152" i="2"/>
  <c r="BW153" i="2"/>
  <c r="BY154" i="2"/>
  <c r="BY153" i="2"/>
  <c r="BW154" i="2"/>
  <c r="BW155" i="2"/>
  <c r="BY155" i="2"/>
  <c r="BW156" i="2"/>
  <c r="BY156" i="2"/>
  <c r="BW157" i="2"/>
  <c r="BY157" i="2"/>
  <c r="BW158" i="2"/>
  <c r="BY158" i="2"/>
  <c r="BY159" i="2"/>
  <c r="BW159" i="2"/>
  <c r="BY161" i="2"/>
  <c r="BY160" i="2"/>
  <c r="BW161" i="2"/>
  <c r="BW160" i="2"/>
  <c r="BW162" i="2"/>
  <c r="BY162" i="2"/>
  <c r="BY163" i="2"/>
  <c r="BW163" i="2"/>
  <c r="BW164" i="2"/>
  <c r="BY164" i="2"/>
  <c r="BY165" i="2"/>
  <c r="BW165" i="2"/>
  <c r="BW166" i="2"/>
  <c r="BY166" i="2"/>
  <c r="BY168" i="2"/>
  <c r="BW167" i="2"/>
  <c r="BW168" i="2"/>
  <c r="BY167" i="2"/>
  <c r="BY170" i="2"/>
  <c r="BY169" i="2"/>
  <c r="BW170" i="2"/>
  <c r="BW169" i="2"/>
  <c r="BW171" i="2"/>
  <c r="BY171" i="2"/>
  <c r="BY172" i="2"/>
  <c r="BW172" i="2"/>
  <c r="BW174" i="2"/>
  <c r="BW173" i="2"/>
  <c r="BY174" i="2"/>
  <c r="BY173" i="2"/>
  <c r="BW175" i="2"/>
  <c r="BY175" i="2"/>
  <c r="BY176" i="2"/>
  <c r="BW176" i="2"/>
  <c r="BW177" i="2"/>
  <c r="BY177" i="2"/>
  <c r="BW178" i="2"/>
  <c r="BY178" i="2"/>
  <c r="BY179" i="2"/>
  <c r="BW179" i="2"/>
  <c r="BY181" i="2"/>
  <c r="BW180" i="2"/>
  <c r="BW181" i="2"/>
  <c r="BY180" i="2"/>
  <c r="BY182" i="2"/>
  <c r="BW182" i="2"/>
  <c r="BW183" i="2"/>
  <c r="BY183" i="2"/>
  <c r="BW184" i="2"/>
  <c r="BY184" i="2"/>
  <c r="BY186" i="2"/>
  <c r="BY185" i="2"/>
  <c r="BW186" i="2"/>
  <c r="BW185" i="2"/>
  <c r="BY187" i="2"/>
  <c r="BW187" i="2"/>
  <c r="BW189" i="2"/>
  <c r="BW188" i="2"/>
  <c r="BY189" i="2"/>
  <c r="BY188" i="2"/>
  <c r="BW190" i="2"/>
  <c r="BY191" i="2"/>
  <c r="BY190" i="2"/>
  <c r="BW191" i="2"/>
  <c r="BW192" i="2"/>
  <c r="BY192" i="2"/>
  <c r="BY193" i="2"/>
  <c r="BW193" i="2"/>
  <c r="BY194" i="2"/>
  <c r="BW194" i="2"/>
  <c r="BY195" i="2"/>
  <c r="BW195" i="2"/>
  <c r="BW197" i="2"/>
  <c r="BW196" i="2"/>
  <c r="BY197" i="2"/>
  <c r="BY196" i="2"/>
  <c r="BW198" i="2"/>
  <c r="BY199" i="2"/>
  <c r="BY198" i="2"/>
  <c r="BW199" i="2"/>
  <c r="BW200" i="2"/>
  <c r="BY200" i="2"/>
  <c r="BY201" i="2"/>
  <c r="BY202" i="2"/>
  <c r="BW201" i="2"/>
  <c r="BW202" i="2"/>
  <c r="BW203" i="2"/>
  <c r="BY203" i="2"/>
  <c r="BW204" i="2"/>
  <c r="BY204" i="2"/>
  <c r="BW205" i="2"/>
  <c r="BY205" i="2"/>
  <c r="BW206" i="2"/>
  <c r="BY207" i="2"/>
  <c r="BY206" i="2"/>
  <c r="BW207" i="2"/>
  <c r="BW208" i="2"/>
  <c r="BY208" i="2"/>
  <c r="BW210" i="2"/>
  <c r="BW209" i="2"/>
  <c r="BY210" i="2"/>
  <c r="BY209" i="2"/>
  <c r="BY211" i="2"/>
  <c r="BW211" i="2"/>
  <c r="BY212" i="2"/>
  <c r="BW213" i="2"/>
  <c r="BW212" i="2"/>
  <c r="BY213" i="2"/>
  <c r="BW214" i="2"/>
  <c r="BY214" i="2"/>
  <c r="BY215" i="2"/>
  <c r="BW215" i="2"/>
  <c r="BY216" i="2"/>
  <c r="BW216" i="2"/>
  <c r="BY217" i="2"/>
  <c r="BW217" i="2"/>
  <c r="BY218" i="2"/>
  <c r="BW218" i="2"/>
  <c r="BW219" i="2"/>
  <c r="BW220" i="2"/>
  <c r="BY219" i="2"/>
  <c r="BY220" i="2"/>
  <c r="BY221" i="2"/>
  <c r="BW221" i="2"/>
  <c r="BY222" i="2"/>
  <c r="BW222" i="2"/>
  <c r="BW223" i="2"/>
  <c r="BY223" i="2"/>
  <c r="BY224" i="2"/>
  <c r="BW224" i="2"/>
  <c r="BY225" i="2"/>
  <c r="BW225" i="2"/>
  <c r="BY226" i="2"/>
  <c r="BW226" i="2"/>
  <c r="BW227" i="2"/>
  <c r="BY227" i="2"/>
  <c r="BW228" i="2"/>
  <c r="BY228" i="2"/>
  <c r="BY229" i="2"/>
  <c r="BW229" i="2"/>
  <c r="BY230" i="2"/>
  <c r="BW230" i="2"/>
  <c r="BW231" i="2"/>
  <c r="BY231" i="2"/>
  <c r="BW232" i="2"/>
  <c r="BY232" i="2"/>
  <c r="BW234" i="2"/>
  <c r="BY233" i="2"/>
  <c r="BY234" i="2"/>
  <c r="BW233" i="2"/>
  <c r="BW235" i="2"/>
  <c r="BY235" i="2"/>
  <c r="BY236" i="2"/>
  <c r="BY237" i="2"/>
  <c r="BW236" i="2"/>
  <c r="BW237" i="2"/>
  <c r="BY238" i="2"/>
  <c r="BW238" i="2"/>
  <c r="BY239" i="2"/>
  <c r="BW239" i="2"/>
  <c r="BY241" i="2"/>
  <c r="BW240" i="2"/>
  <c r="BW241" i="2"/>
  <c r="BY240" i="2"/>
  <c r="BY242" i="2"/>
  <c r="BW242" i="2"/>
  <c r="BY243" i="2"/>
  <c r="BW243" i="2"/>
  <c r="BW244" i="2"/>
  <c r="BY244" i="2"/>
  <c r="BW245" i="2"/>
  <c r="BY245" i="2"/>
  <c r="BW246" i="2"/>
  <c r="BY246" i="2"/>
  <c r="BW247" i="2"/>
  <c r="BY247" i="2"/>
  <c r="BW248" i="2"/>
  <c r="BY248" i="2"/>
  <c r="BW249" i="2"/>
  <c r="BY249" i="2"/>
  <c r="BW250" i="2"/>
  <c r="BY250" i="2"/>
  <c r="BY251" i="2"/>
  <c r="BW251" i="2"/>
  <c r="BY252" i="2"/>
  <c r="BW252" i="2"/>
  <c r="BY254" i="2"/>
  <c r="BY253" i="2"/>
  <c r="BW254" i="2"/>
  <c r="BW253" i="2"/>
  <c r="BY255" i="2"/>
  <c r="BW255" i="2"/>
  <c r="BW256" i="2"/>
  <c r="BY256" i="2"/>
  <c r="BW257" i="2"/>
  <c r="BY257" i="2"/>
  <c r="BW258" i="2"/>
  <c r="BY258" i="2"/>
  <c r="BY260" i="2"/>
  <c r="BY259" i="2"/>
  <c r="BW260" i="2"/>
  <c r="BW259" i="2"/>
  <c r="BY261" i="2"/>
  <c r="BW261" i="2"/>
  <c r="BW262" i="2"/>
  <c r="BY262" i="2"/>
  <c r="BW263" i="2"/>
  <c r="BY263" i="2"/>
  <c r="BW264" i="2"/>
  <c r="BY264" i="2"/>
  <c r="BY266" i="2"/>
  <c r="BN266" i="2"/>
  <c r="BM265" i="2"/>
  <c r="BB266" i="2"/>
  <c r="CJ266" i="2"/>
  <c r="K265" i="2"/>
  <c r="CI266" i="2"/>
  <c r="BN265" i="2"/>
  <c r="BX266" i="2"/>
  <c r="T266" i="2"/>
  <c r="DE11" i="2"/>
  <c r="DE13" i="2"/>
  <c r="DE12" i="2"/>
  <c r="DE14" i="2"/>
  <c r="DE15" i="2"/>
  <c r="DE16" i="2"/>
  <c r="DE17" i="2"/>
  <c r="DE18" i="2"/>
  <c r="DE19" i="2"/>
  <c r="DE20" i="2"/>
  <c r="DE21" i="2"/>
  <c r="DE22" i="2"/>
  <c r="DE23" i="2"/>
  <c r="DE24" i="2"/>
  <c r="DE26" i="2"/>
  <c r="DE25" i="2"/>
  <c r="DE27" i="2"/>
  <c r="DE28" i="2"/>
  <c r="DE29" i="2"/>
  <c r="DE30" i="2"/>
  <c r="DE31" i="2"/>
  <c r="DE32" i="2"/>
  <c r="DE33" i="2"/>
  <c r="DE34" i="2"/>
  <c r="DE35" i="2"/>
  <c r="DE36" i="2"/>
  <c r="DE38" i="2"/>
  <c r="DE37" i="2"/>
  <c r="DE39" i="2"/>
  <c r="DE40" i="2"/>
  <c r="DE41" i="2"/>
  <c r="DE42" i="2"/>
  <c r="DE43" i="2"/>
  <c r="DE45" i="2"/>
  <c r="DE44" i="2"/>
  <c r="DE46" i="2"/>
  <c r="DE47" i="2"/>
  <c r="DE49" i="2"/>
  <c r="DE48" i="2"/>
  <c r="DE50" i="2"/>
  <c r="DE51" i="2"/>
  <c r="DE52" i="2"/>
  <c r="DE53" i="2"/>
  <c r="DE54" i="2"/>
  <c r="DE55" i="2"/>
  <c r="DE56" i="2"/>
  <c r="DE57" i="2"/>
  <c r="DE58" i="2"/>
  <c r="DE59" i="2"/>
  <c r="DE60" i="2"/>
  <c r="DE62" i="2"/>
  <c r="DE61" i="2"/>
  <c r="DE63" i="2"/>
  <c r="DE64" i="2"/>
  <c r="DE66" i="2"/>
  <c r="DE65" i="2"/>
  <c r="DE67" i="2"/>
  <c r="DE68" i="2"/>
  <c r="DE69" i="2"/>
  <c r="DE70" i="2"/>
  <c r="DE71" i="2"/>
  <c r="DE73" i="2"/>
  <c r="DE72" i="2"/>
  <c r="DE74" i="2"/>
  <c r="DE75" i="2"/>
  <c r="DE76" i="2"/>
  <c r="DE78" i="2"/>
  <c r="DE77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8" i="2"/>
  <c r="DE97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4" i="2"/>
  <c r="DE113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7" i="2"/>
  <c r="DE136" i="2"/>
  <c r="DE138" i="2"/>
  <c r="DE139" i="2"/>
  <c r="DE140" i="2"/>
  <c r="DE141" i="2"/>
  <c r="DE143" i="2"/>
  <c r="DE142" i="2"/>
  <c r="DE144" i="2"/>
  <c r="DE145" i="2"/>
  <c r="DE146" i="2"/>
  <c r="DE147" i="2"/>
  <c r="DE148" i="2"/>
  <c r="DE149" i="2"/>
  <c r="DE150" i="2"/>
  <c r="DE151" i="2"/>
  <c r="DE152" i="2"/>
  <c r="DE153" i="2"/>
  <c r="DE154" i="2"/>
  <c r="DE156" i="2"/>
  <c r="DE155" i="2"/>
  <c r="DE157" i="2"/>
  <c r="DE158" i="2"/>
  <c r="DE160" i="2"/>
  <c r="DE159" i="2"/>
  <c r="DE161" i="2"/>
  <c r="DE162" i="2"/>
  <c r="DE163" i="2"/>
  <c r="DE164" i="2"/>
  <c r="DE165" i="2"/>
  <c r="DE167" i="2"/>
  <c r="DE166" i="2"/>
  <c r="DE168" i="2"/>
  <c r="DE169" i="2"/>
  <c r="DE170" i="2"/>
  <c r="DE171" i="2"/>
  <c r="DE172" i="2"/>
  <c r="DE173" i="2"/>
  <c r="DE174" i="2"/>
  <c r="DE175" i="2"/>
  <c r="DE176" i="2"/>
  <c r="DE177" i="2"/>
  <c r="DE179" i="2"/>
  <c r="DE178" i="2"/>
  <c r="DE181" i="2"/>
  <c r="DE180" i="2"/>
  <c r="DE182" i="2"/>
  <c r="DE183" i="2"/>
  <c r="DE184" i="2"/>
  <c r="DE185" i="2"/>
  <c r="DE186" i="2"/>
  <c r="DE188" i="2"/>
  <c r="DE187" i="2"/>
  <c r="DE189" i="2"/>
  <c r="DE190" i="2"/>
  <c r="DE191" i="2"/>
  <c r="DE192" i="2"/>
  <c r="DE193" i="2"/>
  <c r="DE194" i="2"/>
  <c r="DE195" i="2"/>
  <c r="DE196" i="2"/>
  <c r="DE198" i="2"/>
  <c r="DE197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DE242" i="2"/>
  <c r="DE243" i="2"/>
  <c r="DE244" i="2"/>
  <c r="DE246" i="2"/>
  <c r="DE245" i="2"/>
  <c r="DE247" i="2"/>
  <c r="DE248" i="2"/>
  <c r="DE249" i="2"/>
  <c r="DE251" i="2"/>
  <c r="DE250" i="2"/>
  <c r="DE252" i="2"/>
  <c r="DE253" i="2"/>
  <c r="DE254" i="2"/>
  <c r="DE255" i="2"/>
  <c r="DE256" i="2"/>
  <c r="DE257" i="2"/>
  <c r="DE258" i="2"/>
  <c r="DE259" i="2"/>
  <c r="DE260" i="2"/>
  <c r="DE261" i="2"/>
  <c r="DE262" i="2"/>
  <c r="DE263" i="2"/>
  <c r="DE264" i="2"/>
  <c r="AQ11" i="2"/>
  <c r="AQ12" i="2"/>
  <c r="AQ13" i="2"/>
  <c r="AQ15" i="2"/>
  <c r="AQ14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5" i="2"/>
  <c r="AQ34" i="2"/>
  <c r="AQ36" i="2"/>
  <c r="AQ37" i="2"/>
  <c r="AQ38" i="2"/>
  <c r="AQ39" i="2"/>
  <c r="AQ40" i="2"/>
  <c r="AQ41" i="2"/>
  <c r="AQ42" i="2"/>
  <c r="AQ43" i="2"/>
  <c r="AQ44" i="2"/>
  <c r="AQ46" i="2"/>
  <c r="AQ45" i="2"/>
  <c r="AQ47" i="2"/>
  <c r="AQ48" i="2"/>
  <c r="AQ49" i="2"/>
  <c r="AQ50" i="2"/>
  <c r="AQ51" i="2"/>
  <c r="AQ52" i="2"/>
  <c r="AQ53" i="2"/>
  <c r="AQ55" i="2"/>
  <c r="AQ54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1" i="2"/>
  <c r="AQ90" i="2"/>
  <c r="AQ92" i="2"/>
  <c r="AQ93" i="2"/>
  <c r="AQ94" i="2"/>
  <c r="AQ95" i="2"/>
  <c r="AQ96" i="2"/>
  <c r="AQ97" i="2"/>
  <c r="AQ98" i="2"/>
  <c r="AQ99" i="2"/>
  <c r="AQ100" i="2"/>
  <c r="AQ101" i="2"/>
  <c r="AQ102" i="2"/>
  <c r="AQ104" i="2"/>
  <c r="AQ103" i="2"/>
  <c r="AQ105" i="2"/>
  <c r="AQ106" i="2"/>
  <c r="AQ107" i="2"/>
  <c r="AQ108" i="2"/>
  <c r="AQ109" i="2"/>
  <c r="AQ110" i="2"/>
  <c r="AQ111" i="2"/>
  <c r="AQ112" i="2"/>
  <c r="AQ114" i="2"/>
  <c r="AQ113" i="2"/>
  <c r="AQ115" i="2"/>
  <c r="AQ116" i="2"/>
  <c r="AQ117" i="2"/>
  <c r="AQ118" i="2"/>
  <c r="AQ119" i="2"/>
  <c r="AQ120" i="2"/>
  <c r="AQ121" i="2"/>
  <c r="AQ122" i="2"/>
  <c r="AQ124" i="2"/>
  <c r="AQ123" i="2"/>
  <c r="AQ125" i="2"/>
  <c r="AQ126" i="2"/>
  <c r="AQ127" i="2"/>
  <c r="AQ128" i="2"/>
  <c r="AQ129" i="2"/>
  <c r="AQ130" i="2"/>
  <c r="AQ131" i="2"/>
  <c r="AQ132" i="2"/>
  <c r="AQ133" i="2"/>
  <c r="AQ134" i="2"/>
  <c r="AQ135" i="2"/>
  <c r="AQ137" i="2"/>
  <c r="AQ136" i="2"/>
  <c r="AQ138" i="2"/>
  <c r="AQ140" i="2"/>
  <c r="AQ139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9" i="2"/>
  <c r="AQ188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4" i="2"/>
  <c r="AQ203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8" i="2"/>
  <c r="AQ227" i="2"/>
  <c r="AQ229" i="2"/>
  <c r="AQ230" i="2"/>
  <c r="AQ231" i="2"/>
  <c r="AQ232" i="2"/>
  <c r="AQ233" i="2"/>
  <c r="AQ234" i="2"/>
  <c r="AQ235" i="2"/>
  <c r="AQ236" i="2"/>
  <c r="AQ237" i="2"/>
  <c r="AQ238" i="2"/>
  <c r="AQ240" i="2"/>
  <c r="AQ239" i="2"/>
  <c r="AQ241" i="2"/>
  <c r="AQ242" i="2"/>
  <c r="AQ243" i="2"/>
  <c r="AQ244" i="2"/>
  <c r="AQ245" i="2"/>
  <c r="AQ246" i="2"/>
  <c r="AQ247" i="2"/>
  <c r="AQ249" i="2"/>
  <c r="AQ248" i="2"/>
  <c r="AQ250" i="2"/>
  <c r="AQ252" i="2"/>
  <c r="AQ251" i="2"/>
  <c r="AQ253" i="2"/>
  <c r="AQ254" i="2"/>
  <c r="AQ255" i="2"/>
  <c r="AQ256" i="2"/>
  <c r="AQ257" i="2"/>
  <c r="AQ258" i="2"/>
  <c r="AQ259" i="2"/>
  <c r="AQ260" i="2"/>
  <c r="AQ261" i="2"/>
  <c r="AQ263" i="2"/>
  <c r="AQ262" i="2"/>
  <c r="AQ264" i="2"/>
  <c r="K267" i="2"/>
  <c r="I12" i="2"/>
  <c r="K11" i="2"/>
  <c r="K12" i="2"/>
  <c r="I11" i="2"/>
  <c r="I13" i="2"/>
  <c r="K13" i="2"/>
  <c r="I14" i="2"/>
  <c r="K14" i="2"/>
  <c r="I15" i="2"/>
  <c r="K15" i="2"/>
  <c r="I16" i="2"/>
  <c r="K16" i="2"/>
  <c r="I17" i="2"/>
  <c r="K17" i="2"/>
  <c r="K18" i="2"/>
  <c r="K19" i="2"/>
  <c r="I18" i="2"/>
  <c r="I19" i="2"/>
  <c r="K20" i="2"/>
  <c r="I20" i="2"/>
  <c r="K21" i="2"/>
  <c r="I21" i="2"/>
  <c r="K22" i="2"/>
  <c r="I22" i="2"/>
  <c r="I23" i="2"/>
  <c r="K23" i="2"/>
  <c r="I24" i="2"/>
  <c r="I25" i="2"/>
  <c r="K24" i="2"/>
  <c r="K25" i="2"/>
  <c r="K26" i="2"/>
  <c r="I26" i="2"/>
  <c r="K28" i="2"/>
  <c r="I27" i="2"/>
  <c r="I28" i="2"/>
  <c r="K27" i="2"/>
  <c r="K29" i="2"/>
  <c r="I29" i="2"/>
  <c r="K30" i="2"/>
  <c r="I30" i="2"/>
  <c r="I31" i="2"/>
  <c r="K31" i="2"/>
  <c r="K32" i="2"/>
  <c r="K33" i="2"/>
  <c r="I32" i="2"/>
  <c r="I33" i="2"/>
  <c r="I34" i="2"/>
  <c r="K34" i="2"/>
  <c r="I35" i="2"/>
  <c r="K35" i="2"/>
  <c r="I36" i="2"/>
  <c r="K36" i="2"/>
  <c r="I37" i="2"/>
  <c r="K37" i="2"/>
  <c r="I38" i="2"/>
  <c r="I39" i="2"/>
  <c r="K38" i="2"/>
  <c r="K39" i="2"/>
  <c r="K40" i="2"/>
  <c r="I40" i="2"/>
  <c r="I41" i="2"/>
  <c r="K41" i="2"/>
  <c r="I42" i="2"/>
  <c r="K42" i="2"/>
  <c r="K43" i="2"/>
  <c r="I43" i="2"/>
  <c r="K44" i="2"/>
  <c r="I44" i="2"/>
  <c r="K45" i="2"/>
  <c r="I45" i="2"/>
  <c r="K46" i="2"/>
  <c r="I46" i="2"/>
  <c r="I48" i="2"/>
  <c r="K47" i="2"/>
  <c r="K48" i="2"/>
  <c r="I47" i="2"/>
  <c r="I49" i="2"/>
  <c r="K49" i="2"/>
  <c r="K50" i="2"/>
  <c r="I50" i="2"/>
  <c r="K51" i="2"/>
  <c r="I51" i="2"/>
  <c r="K52" i="2"/>
  <c r="I52" i="2"/>
  <c r="I53" i="2"/>
  <c r="K53" i="2"/>
  <c r="I54" i="2"/>
  <c r="K54" i="2"/>
  <c r="I55" i="2"/>
  <c r="K55" i="2"/>
  <c r="K56" i="2"/>
  <c r="I56" i="2"/>
  <c r="K57" i="2"/>
  <c r="I57" i="2"/>
  <c r="K59" i="2"/>
  <c r="I58" i="2"/>
  <c r="I59" i="2"/>
  <c r="K58" i="2"/>
  <c r="K60" i="2"/>
  <c r="I60" i="2"/>
  <c r="I62" i="2"/>
  <c r="I61" i="2"/>
  <c r="K62" i="2"/>
  <c r="K61" i="2"/>
  <c r="K64" i="2"/>
  <c r="I63" i="2"/>
  <c r="I64" i="2"/>
  <c r="K63" i="2"/>
  <c r="I65" i="2"/>
  <c r="K65" i="2"/>
  <c r="I66" i="2"/>
  <c r="K66" i="2"/>
  <c r="K67" i="2"/>
  <c r="I67" i="2"/>
  <c r="K68" i="2"/>
  <c r="I68" i="2"/>
  <c r="I69" i="2"/>
  <c r="K69" i="2"/>
  <c r="I70" i="2"/>
  <c r="K70" i="2"/>
  <c r="I72" i="2"/>
  <c r="I71" i="2"/>
  <c r="K72" i="2"/>
  <c r="K71" i="2"/>
  <c r="K73" i="2"/>
  <c r="I73" i="2"/>
  <c r="I74" i="2"/>
  <c r="K74" i="2"/>
  <c r="K75" i="2"/>
  <c r="I76" i="2"/>
  <c r="I75" i="2"/>
  <c r="K76" i="2"/>
  <c r="K77" i="2"/>
  <c r="I77" i="2"/>
  <c r="K78" i="2"/>
  <c r="I78" i="2"/>
  <c r="K80" i="2"/>
  <c r="I79" i="2"/>
  <c r="I80" i="2"/>
  <c r="K79" i="2"/>
  <c r="K81" i="2"/>
  <c r="I81" i="2"/>
  <c r="K82" i="2"/>
  <c r="I82" i="2"/>
  <c r="I83" i="2"/>
  <c r="K83" i="2"/>
  <c r="I84" i="2"/>
  <c r="I85" i="2"/>
  <c r="K84" i="2"/>
  <c r="K85" i="2"/>
  <c r="K86" i="2"/>
  <c r="I86" i="2"/>
  <c r="I87" i="2"/>
  <c r="K87" i="2"/>
  <c r="I88" i="2"/>
  <c r="K88" i="2"/>
  <c r="I89" i="2"/>
  <c r="K89" i="2"/>
  <c r="K90" i="2"/>
  <c r="I90" i="2"/>
  <c r="K91" i="2"/>
  <c r="I91" i="2"/>
  <c r="K92" i="2"/>
  <c r="I93" i="2"/>
  <c r="I92" i="2"/>
  <c r="K93" i="2"/>
  <c r="K94" i="2"/>
  <c r="I94" i="2"/>
  <c r="I96" i="2"/>
  <c r="I95" i="2"/>
  <c r="K96" i="2"/>
  <c r="K95" i="2"/>
  <c r="I97" i="2"/>
  <c r="K97" i="2"/>
  <c r="K98" i="2"/>
  <c r="I98" i="2"/>
  <c r="K99" i="2"/>
  <c r="I100" i="2"/>
  <c r="I99" i="2"/>
  <c r="K100" i="2"/>
  <c r="I101" i="2"/>
  <c r="I102" i="2"/>
  <c r="K101" i="2"/>
  <c r="K102" i="2"/>
  <c r="K103" i="2"/>
  <c r="I103" i="2"/>
  <c r="I104" i="2"/>
  <c r="K105" i="2"/>
  <c r="K104" i="2"/>
  <c r="I105" i="2"/>
  <c r="I106" i="2"/>
  <c r="K106" i="2"/>
  <c r="I107" i="2"/>
  <c r="K107" i="2"/>
  <c r="I108" i="2"/>
  <c r="K108" i="2"/>
  <c r="I109" i="2"/>
  <c r="K109" i="2"/>
  <c r="K110" i="2"/>
  <c r="I110" i="2"/>
  <c r="I111" i="2"/>
  <c r="K111" i="2"/>
  <c r="I112" i="2"/>
  <c r="K112" i="2"/>
  <c r="K113" i="2"/>
  <c r="I114" i="2"/>
  <c r="I113" i="2"/>
  <c r="K114" i="2"/>
  <c r="I115" i="2"/>
  <c r="K115" i="2"/>
  <c r="K116" i="2"/>
  <c r="I116" i="2"/>
  <c r="I117" i="2"/>
  <c r="I118" i="2"/>
  <c r="K117" i="2"/>
  <c r="K118" i="2"/>
  <c r="I119" i="2"/>
  <c r="K119" i="2"/>
  <c r="I120" i="2"/>
  <c r="I121" i="2"/>
  <c r="K120" i="2"/>
  <c r="K121" i="2"/>
  <c r="I122" i="2"/>
  <c r="K122" i="2"/>
  <c r="I123" i="2"/>
  <c r="K123" i="2"/>
  <c r="I124" i="2"/>
  <c r="K124" i="2"/>
  <c r="K126" i="2"/>
  <c r="I125" i="2"/>
  <c r="I126" i="2"/>
  <c r="K125" i="2"/>
  <c r="K127" i="2"/>
  <c r="I127" i="2"/>
  <c r="K128" i="2"/>
  <c r="I128" i="2"/>
  <c r="K129" i="2"/>
  <c r="I129" i="2"/>
  <c r="I130" i="2"/>
  <c r="K130" i="2"/>
  <c r="I132" i="2"/>
  <c r="K131" i="2"/>
  <c r="K132" i="2"/>
  <c r="I131" i="2"/>
  <c r="K133" i="2"/>
  <c r="I133" i="2"/>
  <c r="K135" i="2"/>
  <c r="I134" i="2"/>
  <c r="I135" i="2"/>
  <c r="K134" i="2"/>
  <c r="I136" i="2"/>
  <c r="K136" i="2"/>
  <c r="K137" i="2"/>
  <c r="I137" i="2"/>
  <c r="I138" i="2"/>
  <c r="K138" i="2"/>
  <c r="K139" i="2"/>
  <c r="I139" i="2"/>
  <c r="K140" i="2"/>
  <c r="I140" i="2"/>
  <c r="K141" i="2"/>
  <c r="K142" i="2"/>
  <c r="I141" i="2"/>
  <c r="I142" i="2"/>
  <c r="K143" i="2"/>
  <c r="I143" i="2"/>
  <c r="I144" i="2"/>
  <c r="K144" i="2"/>
  <c r="K145" i="2"/>
  <c r="I145" i="2"/>
  <c r="K146" i="2"/>
  <c r="I146" i="2"/>
  <c r="K147" i="2"/>
  <c r="I147" i="2"/>
  <c r="I148" i="2"/>
  <c r="K148" i="2"/>
  <c r="I150" i="2"/>
  <c r="K149" i="2"/>
  <c r="K150" i="2"/>
  <c r="I149" i="2"/>
  <c r="I151" i="2"/>
  <c r="K151" i="2"/>
  <c r="I152" i="2"/>
  <c r="K152" i="2"/>
  <c r="K154" i="2"/>
  <c r="I153" i="2"/>
  <c r="I154" i="2"/>
  <c r="K153" i="2"/>
  <c r="I155" i="2"/>
  <c r="K155" i="2"/>
  <c r="I156" i="2"/>
  <c r="K156" i="2"/>
  <c r="K157" i="2"/>
  <c r="I157" i="2"/>
  <c r="I158" i="2"/>
  <c r="K158" i="2"/>
  <c r="K159" i="2"/>
  <c r="I159" i="2"/>
  <c r="K160" i="2"/>
  <c r="I160" i="2"/>
  <c r="K161" i="2"/>
  <c r="I161" i="2"/>
  <c r="K162" i="2"/>
  <c r="I162" i="2"/>
  <c r="I163" i="2"/>
  <c r="K163" i="2"/>
  <c r="I164" i="2"/>
  <c r="K164" i="2"/>
  <c r="K165" i="2"/>
  <c r="I165" i="2"/>
  <c r="I166" i="2"/>
  <c r="K166" i="2"/>
  <c r="I167" i="2"/>
  <c r="K167" i="2"/>
  <c r="K168" i="2"/>
  <c r="I168" i="2"/>
  <c r="K169" i="2"/>
  <c r="I169" i="2"/>
  <c r="K170" i="2"/>
  <c r="I170" i="2"/>
  <c r="I171" i="2"/>
  <c r="K171" i="2"/>
  <c r="I172" i="2"/>
  <c r="K172" i="2"/>
  <c r="I173" i="2"/>
  <c r="I174" i="2"/>
  <c r="K173" i="2"/>
  <c r="K174" i="2"/>
  <c r="K175" i="2"/>
  <c r="I175" i="2"/>
  <c r="K177" i="2"/>
  <c r="I176" i="2"/>
  <c r="I177" i="2"/>
  <c r="K176" i="2"/>
  <c r="I178" i="2"/>
  <c r="K178" i="2"/>
  <c r="I179" i="2"/>
  <c r="K179" i="2"/>
  <c r="I181" i="2"/>
  <c r="I180" i="2"/>
  <c r="K181" i="2"/>
  <c r="K180" i="2"/>
  <c r="I182" i="2"/>
  <c r="K183" i="2"/>
  <c r="K182" i="2"/>
  <c r="I183" i="2"/>
  <c r="I184" i="2"/>
  <c r="K184" i="2"/>
  <c r="I185" i="2"/>
  <c r="K185" i="2"/>
  <c r="K186" i="2"/>
  <c r="K187" i="2"/>
  <c r="I186" i="2"/>
  <c r="I187" i="2"/>
  <c r="I188" i="2"/>
  <c r="K188" i="2"/>
  <c r="K189" i="2"/>
  <c r="I189" i="2"/>
  <c r="I190" i="2"/>
  <c r="K190" i="2"/>
  <c r="K191" i="2"/>
  <c r="I191" i="2"/>
  <c r="I192" i="2"/>
  <c r="K192" i="2"/>
  <c r="I194" i="2"/>
  <c r="I193" i="2"/>
  <c r="K194" i="2"/>
  <c r="K193" i="2"/>
  <c r="I196" i="2"/>
  <c r="I195" i="2"/>
  <c r="K196" i="2"/>
  <c r="K195" i="2"/>
  <c r="I197" i="2"/>
  <c r="K197" i="2"/>
  <c r="I199" i="2"/>
  <c r="I198" i="2"/>
  <c r="K199" i="2"/>
  <c r="K198" i="2"/>
  <c r="K200" i="2"/>
  <c r="I200" i="2"/>
  <c r="I201" i="2"/>
  <c r="K202" i="2"/>
  <c r="K201" i="2"/>
  <c r="I202" i="2"/>
  <c r="I203" i="2"/>
  <c r="K203" i="2"/>
  <c r="I204" i="2"/>
  <c r="K204" i="2"/>
  <c r="K205" i="2"/>
  <c r="I205" i="2"/>
  <c r="K207" i="2"/>
  <c r="I206" i="2"/>
  <c r="I207" i="2"/>
  <c r="K206" i="2"/>
  <c r="K208" i="2"/>
  <c r="I208" i="2"/>
  <c r="K209" i="2"/>
  <c r="I210" i="2"/>
  <c r="I209" i="2"/>
  <c r="K210" i="2"/>
  <c r="K211" i="2"/>
  <c r="I211" i="2"/>
  <c r="K212" i="2"/>
  <c r="I213" i="2"/>
  <c r="I212" i="2"/>
  <c r="K213" i="2"/>
  <c r="K214" i="2"/>
  <c r="I215" i="2"/>
  <c r="I214" i="2"/>
  <c r="K215" i="2"/>
  <c r="K216" i="2"/>
  <c r="I216" i="2"/>
  <c r="K217" i="2"/>
  <c r="I217" i="2"/>
  <c r="I218" i="2"/>
  <c r="K218" i="2"/>
  <c r="K220" i="2"/>
  <c r="K219" i="2"/>
  <c r="I220" i="2"/>
  <c r="I219" i="2"/>
  <c r="I221" i="2"/>
  <c r="K221" i="2"/>
  <c r="I222" i="2"/>
  <c r="I223" i="2"/>
  <c r="K222" i="2"/>
  <c r="K223" i="2"/>
  <c r="I224" i="2"/>
  <c r="K224" i="2"/>
  <c r="K225" i="2"/>
  <c r="I225" i="2"/>
  <c r="I227" i="2"/>
  <c r="I226" i="2"/>
  <c r="K227" i="2"/>
  <c r="K226" i="2"/>
  <c r="I228" i="2"/>
  <c r="K228" i="2"/>
  <c r="K229" i="2"/>
  <c r="I229" i="2"/>
  <c r="K230" i="2"/>
  <c r="I230" i="2"/>
  <c r="K232" i="2"/>
  <c r="K231" i="2"/>
  <c r="I232" i="2"/>
  <c r="I231" i="2"/>
  <c r="K233" i="2"/>
  <c r="I233" i="2"/>
  <c r="K234" i="2"/>
  <c r="I234" i="2"/>
  <c r="K235" i="2"/>
  <c r="I235" i="2"/>
  <c r="I236" i="2"/>
  <c r="K236" i="2"/>
  <c r="K237" i="2"/>
  <c r="I237" i="2"/>
  <c r="K238" i="2"/>
  <c r="I238" i="2"/>
  <c r="I239" i="2"/>
  <c r="K239" i="2"/>
  <c r="K240" i="2"/>
  <c r="I240" i="2"/>
  <c r="K241" i="2"/>
  <c r="K242" i="2"/>
  <c r="I241" i="2"/>
  <c r="I242" i="2"/>
  <c r="K243" i="2"/>
  <c r="I243" i="2"/>
  <c r="I244" i="2"/>
  <c r="K244" i="2"/>
  <c r="I246" i="2"/>
  <c r="K245" i="2"/>
  <c r="K246" i="2"/>
  <c r="I245" i="2"/>
  <c r="K248" i="2"/>
  <c r="I247" i="2"/>
  <c r="I248" i="2"/>
  <c r="K247" i="2"/>
  <c r="K249" i="2"/>
  <c r="I249" i="2"/>
  <c r="I250" i="2"/>
  <c r="K250" i="2"/>
  <c r="I251" i="2"/>
  <c r="K251" i="2"/>
  <c r="K252" i="2"/>
  <c r="I252" i="2"/>
  <c r="I253" i="2"/>
  <c r="K253" i="2"/>
  <c r="K254" i="2"/>
  <c r="I254" i="2"/>
  <c r="K256" i="2"/>
  <c r="K255" i="2"/>
  <c r="I256" i="2"/>
  <c r="I255" i="2"/>
  <c r="I258" i="2"/>
  <c r="I257" i="2"/>
  <c r="K258" i="2"/>
  <c r="K257" i="2"/>
  <c r="K259" i="2"/>
  <c r="I259" i="2"/>
  <c r="I260" i="2"/>
  <c r="K260" i="2"/>
  <c r="I261" i="2"/>
  <c r="K261" i="2"/>
  <c r="I262" i="2"/>
  <c r="K262" i="2"/>
  <c r="K263" i="2"/>
  <c r="I263" i="2"/>
  <c r="K264" i="2"/>
  <c r="I264" i="2"/>
  <c r="I266" i="2"/>
  <c r="CT266" i="2"/>
  <c r="BA266" i="2"/>
  <c r="AG267" i="2"/>
  <c r="AE12" i="2"/>
  <c r="AG11" i="2"/>
  <c r="AG12" i="2"/>
  <c r="AE11" i="2"/>
  <c r="AG14" i="2"/>
  <c r="AE13" i="2"/>
  <c r="AE14" i="2"/>
  <c r="AG13" i="2"/>
  <c r="AG15" i="2"/>
  <c r="AE15" i="2"/>
  <c r="AG16" i="2"/>
  <c r="AE16" i="2"/>
  <c r="AE17" i="2"/>
  <c r="AG17" i="2"/>
  <c r="AE19" i="2"/>
  <c r="AE18" i="2"/>
  <c r="AG19" i="2"/>
  <c r="AG18" i="2"/>
  <c r="AG20" i="2"/>
  <c r="AE20" i="2"/>
  <c r="AG21" i="2"/>
  <c r="AE21" i="2"/>
  <c r="AE22" i="2"/>
  <c r="AG22" i="2"/>
  <c r="AG23" i="2"/>
  <c r="AE23" i="2"/>
  <c r="AG24" i="2"/>
  <c r="AE24" i="2"/>
  <c r="AG25" i="2"/>
  <c r="AE25" i="2"/>
  <c r="AG26" i="2"/>
  <c r="AE26" i="2"/>
  <c r="AG27" i="2"/>
  <c r="AE28" i="2"/>
  <c r="AE27" i="2"/>
  <c r="AG28" i="2"/>
  <c r="AE29" i="2"/>
  <c r="AG29" i="2"/>
  <c r="AG30" i="2"/>
  <c r="AE30" i="2"/>
  <c r="AG31" i="2"/>
  <c r="AE31" i="2"/>
  <c r="AG32" i="2"/>
  <c r="AE32" i="2"/>
  <c r="AE33" i="2"/>
  <c r="AG33" i="2"/>
  <c r="AG34" i="2"/>
  <c r="AG35" i="2"/>
  <c r="AE34" i="2"/>
  <c r="AE35" i="2"/>
  <c r="AG36" i="2"/>
  <c r="AE37" i="2"/>
  <c r="AE36" i="2"/>
  <c r="AG37" i="2"/>
  <c r="AG38" i="2"/>
  <c r="AE38" i="2"/>
  <c r="AE39" i="2"/>
  <c r="AG39" i="2"/>
  <c r="AG40" i="2"/>
  <c r="AE40" i="2"/>
  <c r="AE41" i="2"/>
  <c r="AE42" i="2"/>
  <c r="AG41" i="2"/>
  <c r="AG42" i="2"/>
  <c r="AE43" i="2"/>
  <c r="AE44" i="2"/>
  <c r="AG43" i="2"/>
  <c r="AG44" i="2"/>
  <c r="AG45" i="2"/>
  <c r="AG46" i="2"/>
  <c r="AE45" i="2"/>
  <c r="AE46" i="2"/>
  <c r="AE47" i="2"/>
  <c r="AG47" i="2"/>
  <c r="AG48" i="2"/>
  <c r="AE48" i="2"/>
  <c r="AG49" i="2"/>
  <c r="AE49" i="2"/>
  <c r="AE50" i="2"/>
  <c r="AG50" i="2"/>
  <c r="AG52" i="2"/>
  <c r="AG51" i="2"/>
  <c r="AE52" i="2"/>
  <c r="AE51" i="2"/>
  <c r="AE53" i="2"/>
  <c r="AG53" i="2"/>
  <c r="AE54" i="2"/>
  <c r="AG54" i="2"/>
  <c r="AE56" i="2"/>
  <c r="AG55" i="2"/>
  <c r="AG56" i="2"/>
  <c r="AE55" i="2"/>
  <c r="AG57" i="2"/>
  <c r="AE57" i="2"/>
  <c r="AG59" i="2"/>
  <c r="AE58" i="2"/>
  <c r="AE59" i="2"/>
  <c r="AG58" i="2"/>
  <c r="AE60" i="2"/>
  <c r="AG60" i="2"/>
  <c r="AG61" i="2"/>
  <c r="AE61" i="2"/>
  <c r="AG62" i="2"/>
  <c r="AE62" i="2"/>
  <c r="AE63" i="2"/>
  <c r="AG64" i="2"/>
  <c r="AG63" i="2"/>
  <c r="AE64" i="2"/>
  <c r="AG65" i="2"/>
  <c r="AE65" i="2"/>
  <c r="AE67" i="2"/>
  <c r="AG66" i="2"/>
  <c r="AG67" i="2"/>
  <c r="AE66" i="2"/>
  <c r="AG68" i="2"/>
  <c r="AE68" i="2"/>
  <c r="AG69" i="2"/>
  <c r="AE69" i="2"/>
  <c r="AG70" i="2"/>
  <c r="AE70" i="2"/>
  <c r="AG71" i="2"/>
  <c r="AE71" i="2"/>
  <c r="AG72" i="2"/>
  <c r="AE72" i="2"/>
  <c r="AG73" i="2"/>
  <c r="AE73" i="2"/>
  <c r="AG74" i="2"/>
  <c r="AG75" i="2"/>
  <c r="AE74" i="2"/>
  <c r="AE75" i="2"/>
  <c r="AG76" i="2"/>
  <c r="AG77" i="2"/>
  <c r="AE76" i="2"/>
  <c r="AE77" i="2"/>
  <c r="AG78" i="2"/>
  <c r="AE78" i="2"/>
  <c r="AE79" i="2"/>
  <c r="AG79" i="2"/>
  <c r="AG81" i="2"/>
  <c r="AG80" i="2"/>
  <c r="AE81" i="2"/>
  <c r="AE80" i="2"/>
  <c r="AG82" i="2"/>
  <c r="AE82" i="2"/>
  <c r="AE83" i="2"/>
  <c r="AG84" i="2"/>
  <c r="AG83" i="2"/>
  <c r="AE84" i="2"/>
  <c r="AG85" i="2"/>
  <c r="AE85" i="2"/>
  <c r="AG86" i="2"/>
  <c r="AG87" i="2"/>
  <c r="AE86" i="2"/>
  <c r="AE87" i="2"/>
  <c r="AG88" i="2"/>
  <c r="AE88" i="2"/>
  <c r="AE89" i="2"/>
  <c r="AG89" i="2"/>
  <c r="AE90" i="2"/>
  <c r="AG90" i="2"/>
  <c r="AE91" i="2"/>
  <c r="AG91" i="2"/>
  <c r="AG92" i="2"/>
  <c r="AG93" i="2"/>
  <c r="AE92" i="2"/>
  <c r="AE93" i="2"/>
  <c r="AE94" i="2"/>
  <c r="AE95" i="2"/>
  <c r="AG94" i="2"/>
  <c r="AG95" i="2"/>
  <c r="AE96" i="2"/>
  <c r="AG96" i="2"/>
  <c r="AE97" i="2"/>
  <c r="AG97" i="2"/>
  <c r="AG98" i="2"/>
  <c r="AE98" i="2"/>
  <c r="AE99" i="2"/>
  <c r="AG99" i="2"/>
  <c r="AE100" i="2"/>
  <c r="AG100" i="2"/>
  <c r="AG101" i="2"/>
  <c r="AE101" i="2"/>
  <c r="AG103" i="2"/>
  <c r="AE102" i="2"/>
  <c r="AE103" i="2"/>
  <c r="AG102" i="2"/>
  <c r="AG104" i="2"/>
  <c r="AE104" i="2"/>
  <c r="AE105" i="2"/>
  <c r="AE106" i="2"/>
  <c r="AG105" i="2"/>
  <c r="AG106" i="2"/>
  <c r="AG107" i="2"/>
  <c r="AE107" i="2"/>
  <c r="AE108" i="2"/>
  <c r="AG109" i="2"/>
  <c r="AG108" i="2"/>
  <c r="AE109" i="2"/>
  <c r="AE110" i="2"/>
  <c r="AG110" i="2"/>
  <c r="AE112" i="2"/>
  <c r="AE111" i="2"/>
  <c r="AG112" i="2"/>
  <c r="AG111" i="2"/>
  <c r="AE114" i="2"/>
  <c r="AE113" i="2"/>
  <c r="AG114" i="2"/>
  <c r="AG113" i="2"/>
  <c r="AG115" i="2"/>
  <c r="AE115" i="2"/>
  <c r="AG116" i="2"/>
  <c r="AG117" i="2"/>
  <c r="AE116" i="2"/>
  <c r="AE117" i="2"/>
  <c r="AE118" i="2"/>
  <c r="AG118" i="2"/>
  <c r="AE119" i="2"/>
  <c r="AG119" i="2"/>
  <c r="AG121" i="2"/>
  <c r="AE120" i="2"/>
  <c r="AE121" i="2"/>
  <c r="AG120" i="2"/>
  <c r="AG122" i="2"/>
  <c r="AE122" i="2"/>
  <c r="AE123" i="2"/>
  <c r="AG123" i="2"/>
  <c r="AG124" i="2"/>
  <c r="AE124" i="2"/>
  <c r="AE125" i="2"/>
  <c r="AG125" i="2"/>
  <c r="AE126" i="2"/>
  <c r="AG127" i="2"/>
  <c r="AG126" i="2"/>
  <c r="AE127" i="2"/>
  <c r="AG128" i="2"/>
  <c r="AE128" i="2"/>
  <c r="AE129" i="2"/>
  <c r="AG129" i="2"/>
  <c r="AG130" i="2"/>
  <c r="AE130" i="2"/>
  <c r="AE131" i="2"/>
  <c r="AG131" i="2"/>
  <c r="AG132" i="2"/>
  <c r="AE132" i="2"/>
  <c r="AE133" i="2"/>
  <c r="AG133" i="2"/>
  <c r="AG134" i="2"/>
  <c r="AE134" i="2"/>
  <c r="AG135" i="2"/>
  <c r="AE135" i="2"/>
  <c r="AE136" i="2"/>
  <c r="AG136" i="2"/>
  <c r="AE137" i="2"/>
  <c r="AG137" i="2"/>
  <c r="AE138" i="2"/>
  <c r="AG138" i="2"/>
  <c r="AE139" i="2"/>
  <c r="AG139" i="2"/>
  <c r="AE140" i="2"/>
  <c r="AG141" i="2"/>
  <c r="AG140" i="2"/>
  <c r="AE141" i="2"/>
  <c r="AE142" i="2"/>
  <c r="AG142" i="2"/>
  <c r="AG143" i="2"/>
  <c r="AE143" i="2"/>
  <c r="AE144" i="2"/>
  <c r="AG144" i="2"/>
  <c r="AE145" i="2"/>
  <c r="AG145" i="2"/>
  <c r="AG146" i="2"/>
  <c r="AE146" i="2"/>
  <c r="AG147" i="2"/>
  <c r="AE147" i="2"/>
  <c r="AG148" i="2"/>
  <c r="AE148" i="2"/>
  <c r="AG149" i="2"/>
  <c r="AE149" i="2"/>
  <c r="AE150" i="2"/>
  <c r="AG150" i="2"/>
  <c r="AE151" i="2"/>
  <c r="AG152" i="2"/>
  <c r="AG151" i="2"/>
  <c r="AE152" i="2"/>
  <c r="AG153" i="2"/>
  <c r="AE153" i="2"/>
  <c r="AG154" i="2"/>
  <c r="AG155" i="2"/>
  <c r="AE154" i="2"/>
  <c r="AE155" i="2"/>
  <c r="AG156" i="2"/>
  <c r="AE156" i="2"/>
  <c r="AE157" i="2"/>
  <c r="AG157" i="2"/>
  <c r="AG158" i="2"/>
  <c r="AE158" i="2"/>
  <c r="AE159" i="2"/>
  <c r="AG159" i="2"/>
  <c r="AE160" i="2"/>
  <c r="AG160" i="2"/>
  <c r="AE161" i="2"/>
  <c r="AG161" i="2"/>
  <c r="AG162" i="2"/>
  <c r="AE162" i="2"/>
  <c r="AE163" i="2"/>
  <c r="AG163" i="2"/>
  <c r="AE164" i="2"/>
  <c r="AG164" i="2"/>
  <c r="AE165" i="2"/>
  <c r="AG165" i="2"/>
  <c r="AG166" i="2"/>
  <c r="AE166" i="2"/>
  <c r="AE167" i="2"/>
  <c r="AG167" i="2"/>
  <c r="AE168" i="2"/>
  <c r="AG168" i="2"/>
  <c r="AE169" i="2"/>
  <c r="AG169" i="2"/>
  <c r="AG170" i="2"/>
  <c r="AE171" i="2"/>
  <c r="AE170" i="2"/>
  <c r="AG171" i="2"/>
  <c r="AG172" i="2"/>
  <c r="AE172" i="2"/>
  <c r="AG173" i="2"/>
  <c r="AE173" i="2"/>
  <c r="AG174" i="2"/>
  <c r="AE174" i="2"/>
  <c r="AG175" i="2"/>
  <c r="AE175" i="2"/>
  <c r="AE176" i="2"/>
  <c r="AG176" i="2"/>
  <c r="AE177" i="2"/>
  <c r="AG177" i="2"/>
  <c r="AG178" i="2"/>
  <c r="AE178" i="2"/>
  <c r="AG180" i="2"/>
  <c r="AG179" i="2"/>
  <c r="AE179" i="2"/>
  <c r="AE180" i="2"/>
  <c r="AE181" i="2"/>
  <c r="AG181" i="2"/>
  <c r="AG182" i="2"/>
  <c r="AE182" i="2"/>
  <c r="AE183" i="2"/>
  <c r="AG183" i="2"/>
  <c r="AE184" i="2"/>
  <c r="AG184" i="2"/>
  <c r="AG185" i="2"/>
  <c r="AE185" i="2"/>
  <c r="AG186" i="2"/>
  <c r="AE186" i="2"/>
  <c r="AG187" i="2"/>
  <c r="AE187" i="2"/>
  <c r="AG188" i="2"/>
  <c r="AE188" i="2"/>
  <c r="AG189" i="2"/>
  <c r="AE189" i="2"/>
  <c r="AE190" i="2"/>
  <c r="AE191" i="2"/>
  <c r="AG190" i="2"/>
  <c r="AG191" i="2"/>
  <c r="AE193" i="2"/>
  <c r="AE192" i="2"/>
  <c r="AG193" i="2"/>
  <c r="AG192" i="2"/>
  <c r="AE194" i="2"/>
  <c r="AG194" i="2"/>
  <c r="AG196" i="2"/>
  <c r="AG195" i="2"/>
  <c r="AE196" i="2"/>
  <c r="AE195" i="2"/>
  <c r="AE197" i="2"/>
  <c r="AG197" i="2"/>
  <c r="AE198" i="2"/>
  <c r="AG199" i="2"/>
  <c r="AG198" i="2"/>
  <c r="AE199" i="2"/>
  <c r="AE200" i="2"/>
  <c r="AG200" i="2"/>
  <c r="AG201" i="2"/>
  <c r="AE201" i="2"/>
  <c r="AE203" i="2"/>
  <c r="AG202" i="2"/>
  <c r="AG203" i="2"/>
  <c r="AE202" i="2"/>
  <c r="AE204" i="2"/>
  <c r="AG204" i="2"/>
  <c r="AG205" i="2"/>
  <c r="AE205" i="2"/>
  <c r="AE206" i="2"/>
  <c r="AG206" i="2"/>
  <c r="AG207" i="2"/>
  <c r="AE208" i="2"/>
  <c r="AE207" i="2"/>
  <c r="AG208" i="2"/>
  <c r="AE209" i="2"/>
  <c r="AG209" i="2"/>
  <c r="AG210" i="2"/>
  <c r="AE210" i="2"/>
  <c r="AE211" i="2"/>
  <c r="AG211" i="2"/>
  <c r="AE212" i="2"/>
  <c r="AG213" i="2"/>
  <c r="AG212" i="2"/>
  <c r="AE213" i="2"/>
  <c r="AE214" i="2"/>
  <c r="AG215" i="2"/>
  <c r="AG214" i="2"/>
  <c r="AE215" i="2"/>
  <c r="AG216" i="2"/>
  <c r="AE216" i="2"/>
  <c r="AE217" i="2"/>
  <c r="AG217" i="2"/>
  <c r="AG218" i="2"/>
  <c r="AE218" i="2"/>
  <c r="AE219" i="2"/>
  <c r="AE220" i="2"/>
  <c r="AG219" i="2"/>
  <c r="AG220" i="2"/>
  <c r="AG221" i="2"/>
  <c r="AE221" i="2"/>
  <c r="AE222" i="2"/>
  <c r="AG222" i="2"/>
  <c r="AG223" i="2"/>
  <c r="AE223" i="2"/>
  <c r="AE224" i="2"/>
  <c r="AG224" i="2"/>
  <c r="AE225" i="2"/>
  <c r="AG225" i="2"/>
  <c r="AE227" i="2"/>
  <c r="AG226" i="2"/>
  <c r="AE226" i="2"/>
  <c r="AG227" i="2"/>
  <c r="AG228" i="2"/>
  <c r="AE228" i="2"/>
  <c r="AG229" i="2"/>
  <c r="AE229" i="2"/>
  <c r="AE231" i="2"/>
  <c r="AG230" i="2"/>
  <c r="AG231" i="2"/>
  <c r="AE230" i="2"/>
  <c r="AG232" i="2"/>
  <c r="AE232" i="2"/>
  <c r="AE234" i="2"/>
  <c r="AG233" i="2"/>
  <c r="AG234" i="2"/>
  <c r="AE233" i="2"/>
  <c r="AE235" i="2"/>
  <c r="AG235" i="2"/>
  <c r="AE236" i="2"/>
  <c r="AG236" i="2"/>
  <c r="AE237" i="2"/>
  <c r="AE238" i="2"/>
  <c r="AG237" i="2"/>
  <c r="AG238" i="2"/>
  <c r="AE239" i="2"/>
  <c r="AG239" i="2"/>
  <c r="AG240" i="2"/>
  <c r="AE240" i="2"/>
  <c r="AE241" i="2"/>
  <c r="AG241" i="2"/>
  <c r="AG242" i="2"/>
  <c r="AE243" i="2"/>
  <c r="AE242" i="2"/>
  <c r="AG243" i="2"/>
  <c r="AE244" i="2"/>
  <c r="AG244" i="2"/>
  <c r="AG245" i="2"/>
  <c r="AE245" i="2"/>
  <c r="AE246" i="2"/>
  <c r="AG246" i="2"/>
  <c r="AG247" i="2"/>
  <c r="AE247" i="2"/>
  <c r="AE248" i="2"/>
  <c r="AG248" i="2"/>
  <c r="AE249" i="2"/>
  <c r="AG249" i="2"/>
  <c r="AG250" i="2"/>
  <c r="AE250" i="2"/>
  <c r="AE251" i="2"/>
  <c r="AG252" i="2"/>
  <c r="AG251" i="2"/>
  <c r="AE252" i="2"/>
  <c r="AG253" i="2"/>
  <c r="AE253" i="2"/>
  <c r="AE255" i="2"/>
  <c r="AG254" i="2"/>
  <c r="AG255" i="2"/>
  <c r="AE254" i="2"/>
  <c r="AG256" i="2"/>
  <c r="AE256" i="2"/>
  <c r="AG257" i="2"/>
  <c r="AE257" i="2"/>
  <c r="AG258" i="2"/>
  <c r="AE258" i="2"/>
  <c r="AE259" i="2"/>
  <c r="AG259" i="2"/>
  <c r="AG260" i="2"/>
  <c r="AE260" i="2"/>
  <c r="AE261" i="2"/>
  <c r="AG261" i="2"/>
  <c r="AG262" i="2"/>
  <c r="AE262" i="2"/>
  <c r="AE264" i="2"/>
  <c r="AG264" i="2"/>
  <c r="AG263" i="2"/>
  <c r="AE263" i="2"/>
  <c r="AE265" i="2"/>
  <c r="AG265" i="2"/>
  <c r="AG266" i="2"/>
  <c r="U266" i="2"/>
  <c r="DF266" i="2"/>
  <c r="CU267" i="2"/>
  <c r="CS11" i="2"/>
  <c r="CU11" i="2"/>
  <c r="CS12" i="2"/>
  <c r="CU12" i="2"/>
  <c r="CU13" i="2"/>
  <c r="CS14" i="2"/>
  <c r="CS13" i="2"/>
  <c r="CU14" i="2"/>
  <c r="CS15" i="2"/>
  <c r="CU15" i="2"/>
  <c r="CU17" i="2"/>
  <c r="CS16" i="2"/>
  <c r="CS17" i="2"/>
  <c r="CU16" i="2"/>
  <c r="CU18" i="2"/>
  <c r="CS18" i="2"/>
  <c r="CU19" i="2"/>
  <c r="CS19" i="2"/>
  <c r="CU20" i="2"/>
  <c r="CU21" i="2"/>
  <c r="CS20" i="2"/>
  <c r="CS21" i="2"/>
  <c r="CS22" i="2"/>
  <c r="CU22" i="2"/>
  <c r="CS24" i="2"/>
  <c r="CS23" i="2"/>
  <c r="CU24" i="2"/>
  <c r="CU23" i="2"/>
  <c r="CS25" i="2"/>
  <c r="CU25" i="2"/>
  <c r="CS26" i="2"/>
  <c r="CU26" i="2"/>
  <c r="CU27" i="2"/>
  <c r="CS27" i="2"/>
  <c r="CU28" i="2"/>
  <c r="CS28" i="2"/>
  <c r="CU29" i="2"/>
  <c r="CS29" i="2"/>
  <c r="CU30" i="2"/>
  <c r="CU31" i="2"/>
  <c r="CS30" i="2"/>
  <c r="CS31" i="2"/>
  <c r="CS32" i="2"/>
  <c r="CU32" i="2"/>
  <c r="CU34" i="2"/>
  <c r="CU33" i="2"/>
  <c r="CS34" i="2"/>
  <c r="CS33" i="2"/>
  <c r="CU35" i="2"/>
  <c r="CS35" i="2"/>
  <c r="CS36" i="2"/>
  <c r="CU36" i="2"/>
  <c r="CS37" i="2"/>
  <c r="CU37" i="2"/>
  <c r="CS38" i="2"/>
  <c r="CU39" i="2"/>
  <c r="CU38" i="2"/>
  <c r="CS39" i="2"/>
  <c r="CS40" i="2"/>
  <c r="CU40" i="2"/>
  <c r="CU41" i="2"/>
  <c r="CS41" i="2"/>
  <c r="CU42" i="2"/>
  <c r="CS43" i="2"/>
  <c r="CS42" i="2"/>
  <c r="CU43" i="2"/>
  <c r="CS44" i="2"/>
  <c r="CU44" i="2"/>
  <c r="CU45" i="2"/>
  <c r="CS46" i="2"/>
  <c r="CS45" i="2"/>
  <c r="CU46" i="2"/>
  <c r="CU47" i="2"/>
  <c r="CS47" i="2"/>
  <c r="CU49" i="2"/>
  <c r="CU48" i="2"/>
  <c r="CS49" i="2"/>
  <c r="CS48" i="2"/>
  <c r="CS50" i="2"/>
  <c r="CU50" i="2"/>
  <c r="CU51" i="2"/>
  <c r="CS51" i="2"/>
  <c r="CS52" i="2"/>
  <c r="CS53" i="2"/>
  <c r="CU52" i="2"/>
  <c r="CU53" i="2"/>
  <c r="CS54" i="2"/>
  <c r="CU54" i="2"/>
  <c r="CS55" i="2"/>
  <c r="CU55" i="2"/>
  <c r="CU56" i="2"/>
  <c r="CU57" i="2"/>
  <c r="CS56" i="2"/>
  <c r="CS57" i="2"/>
  <c r="CS58" i="2"/>
  <c r="CU58" i="2"/>
  <c r="CU59" i="2"/>
  <c r="CS59" i="2"/>
  <c r="CU61" i="2"/>
  <c r="CS60" i="2"/>
  <c r="CS61" i="2"/>
  <c r="CU60" i="2"/>
  <c r="CU62" i="2"/>
  <c r="CS62" i="2"/>
  <c r="CU63" i="2"/>
  <c r="CS63" i="2"/>
  <c r="CS64" i="2"/>
  <c r="CU64" i="2"/>
  <c r="CS65" i="2"/>
  <c r="CU65" i="2"/>
  <c r="CS66" i="2"/>
  <c r="CU66" i="2"/>
  <c r="CU67" i="2"/>
  <c r="CS67" i="2"/>
  <c r="CU68" i="2"/>
  <c r="CS68" i="2"/>
  <c r="CU69" i="2"/>
  <c r="CS69" i="2"/>
  <c r="CS70" i="2"/>
  <c r="CU70" i="2"/>
  <c r="CU72" i="2"/>
  <c r="CS71" i="2"/>
  <c r="CS72" i="2"/>
  <c r="CU71" i="2"/>
  <c r="CS73" i="2"/>
  <c r="CU73" i="2"/>
  <c r="CU74" i="2"/>
  <c r="CS74" i="2"/>
  <c r="CS75" i="2"/>
  <c r="CU75" i="2"/>
  <c r="CU76" i="2"/>
  <c r="CS76" i="2"/>
  <c r="CU77" i="2"/>
  <c r="CS77" i="2"/>
  <c r="CU78" i="2"/>
  <c r="CS78" i="2"/>
  <c r="CS79" i="2"/>
  <c r="CU79" i="2"/>
  <c r="CU80" i="2"/>
  <c r="CS81" i="2"/>
  <c r="CS80" i="2"/>
  <c r="CU81" i="2"/>
  <c r="CU82" i="2"/>
  <c r="CS82" i="2"/>
  <c r="CS83" i="2"/>
  <c r="CU83" i="2"/>
  <c r="CU84" i="2"/>
  <c r="CU85" i="2"/>
  <c r="CS84" i="2"/>
  <c r="CS85" i="2"/>
  <c r="CS87" i="2"/>
  <c r="CS86" i="2"/>
  <c r="CU87" i="2"/>
  <c r="CU86" i="2"/>
  <c r="CU88" i="2"/>
  <c r="CU89" i="2"/>
  <c r="CS88" i="2"/>
  <c r="CS89" i="2"/>
  <c r="CS90" i="2"/>
  <c r="CU90" i="2"/>
  <c r="CU91" i="2"/>
  <c r="CS91" i="2"/>
  <c r="CU93" i="2"/>
  <c r="CS92" i="2"/>
  <c r="CS93" i="2"/>
  <c r="CU92" i="2"/>
  <c r="CU94" i="2"/>
  <c r="CS94" i="2"/>
  <c r="CS95" i="2"/>
  <c r="CU95" i="2"/>
  <c r="CS96" i="2"/>
  <c r="CU96" i="2"/>
  <c r="CU97" i="2"/>
  <c r="CS97" i="2"/>
  <c r="CU98" i="2"/>
  <c r="CS99" i="2"/>
  <c r="CS98" i="2"/>
  <c r="CU99" i="2"/>
  <c r="CU100" i="2"/>
  <c r="CS100" i="2"/>
  <c r="CS101" i="2"/>
  <c r="CU101" i="2"/>
  <c r="CS103" i="2"/>
  <c r="CS102" i="2"/>
  <c r="CU103" i="2"/>
  <c r="CU102" i="2"/>
  <c r="CS104" i="2"/>
  <c r="CU104" i="2"/>
  <c r="CS106" i="2"/>
  <c r="CS105" i="2"/>
  <c r="CU106" i="2"/>
  <c r="CU105" i="2"/>
  <c r="CS107" i="2"/>
  <c r="CU107" i="2"/>
  <c r="CU108" i="2"/>
  <c r="CS108" i="2"/>
  <c r="CS110" i="2"/>
  <c r="CS109" i="2"/>
  <c r="CU110" i="2"/>
  <c r="CU109" i="2"/>
  <c r="CS112" i="2"/>
  <c r="CS111" i="2"/>
  <c r="CU112" i="2"/>
  <c r="CU111" i="2"/>
  <c r="CS113" i="2"/>
  <c r="CU113" i="2"/>
  <c r="CS114" i="2"/>
  <c r="CU114" i="2"/>
  <c r="CS115" i="2"/>
  <c r="CU115" i="2"/>
  <c r="CS116" i="2"/>
  <c r="CU117" i="2"/>
  <c r="CU116" i="2"/>
  <c r="CS117" i="2"/>
  <c r="CU118" i="2"/>
  <c r="CS118" i="2"/>
  <c r="CU119" i="2"/>
  <c r="CS120" i="2"/>
  <c r="CS119" i="2"/>
  <c r="CU120" i="2"/>
  <c r="CS121" i="2"/>
  <c r="CU121" i="2"/>
  <c r="CU122" i="2"/>
  <c r="CS122" i="2"/>
  <c r="CS123" i="2"/>
  <c r="CU123" i="2"/>
  <c r="CS125" i="2"/>
  <c r="CU124" i="2"/>
  <c r="CU125" i="2"/>
  <c r="CS124" i="2"/>
  <c r="CS126" i="2"/>
  <c r="CU126" i="2"/>
  <c r="CU127" i="2"/>
  <c r="CS128" i="2"/>
  <c r="CS127" i="2"/>
  <c r="CU128" i="2"/>
  <c r="CS129" i="2"/>
  <c r="CU129" i="2"/>
  <c r="CU130" i="2"/>
  <c r="CS130" i="2"/>
  <c r="CU131" i="2"/>
  <c r="CS131" i="2"/>
  <c r="CU132" i="2"/>
  <c r="CS132" i="2"/>
  <c r="CU133" i="2"/>
  <c r="CS133" i="2"/>
  <c r="CU135" i="2"/>
  <c r="CS134" i="2"/>
  <c r="CS135" i="2"/>
  <c r="CU134" i="2"/>
  <c r="CU136" i="2"/>
  <c r="CS136" i="2"/>
  <c r="CS137" i="2"/>
  <c r="CU137" i="2"/>
  <c r="CU138" i="2"/>
  <c r="CS138" i="2"/>
  <c r="CU139" i="2"/>
  <c r="CS139" i="2"/>
  <c r="CU140" i="2"/>
  <c r="CS140" i="2"/>
  <c r="CS141" i="2"/>
  <c r="CU141" i="2"/>
  <c r="CS142" i="2"/>
  <c r="CU142" i="2"/>
  <c r="CU143" i="2"/>
  <c r="CS143" i="2"/>
  <c r="CS145" i="2"/>
  <c r="CS144" i="2"/>
  <c r="CU145" i="2"/>
  <c r="CU144" i="2"/>
  <c r="CS147" i="2"/>
  <c r="CU146" i="2"/>
  <c r="CU147" i="2"/>
  <c r="CS146" i="2"/>
  <c r="CS149" i="2"/>
  <c r="CS148" i="2"/>
  <c r="CU149" i="2"/>
  <c r="CU148" i="2"/>
  <c r="CU150" i="2"/>
  <c r="CS150" i="2"/>
  <c r="CU151" i="2"/>
  <c r="CS151" i="2"/>
  <c r="CS152" i="2"/>
  <c r="CU152" i="2"/>
  <c r="CU153" i="2"/>
  <c r="CS153" i="2"/>
  <c r="CS154" i="2"/>
  <c r="CU155" i="2"/>
  <c r="CU154" i="2"/>
  <c r="CS155" i="2"/>
  <c r="CU156" i="2"/>
  <c r="CS156" i="2"/>
  <c r="CU157" i="2"/>
  <c r="CS157" i="2"/>
  <c r="CU158" i="2"/>
  <c r="CS158" i="2"/>
  <c r="CS159" i="2"/>
  <c r="CU159" i="2"/>
  <c r="CS160" i="2"/>
  <c r="CU160" i="2"/>
  <c r="CS161" i="2"/>
  <c r="CU161" i="2"/>
  <c r="CS163" i="2"/>
  <c r="CU162" i="2"/>
  <c r="CU163" i="2"/>
  <c r="CS162" i="2"/>
  <c r="CS164" i="2"/>
  <c r="CU164" i="2"/>
  <c r="CS165" i="2"/>
  <c r="CU165" i="2"/>
  <c r="CU166" i="2"/>
  <c r="CS166" i="2"/>
  <c r="CS167" i="2"/>
  <c r="CS168" i="2"/>
  <c r="CU167" i="2"/>
  <c r="CU168" i="2"/>
  <c r="CS169" i="2"/>
  <c r="CU169" i="2"/>
  <c r="CS171" i="2"/>
  <c r="CS170" i="2"/>
  <c r="CU171" i="2"/>
  <c r="CU170" i="2"/>
  <c r="CU172" i="2"/>
  <c r="CS173" i="2"/>
  <c r="CS172" i="2"/>
  <c r="CU173" i="2"/>
  <c r="CU174" i="2"/>
  <c r="CS174" i="2"/>
  <c r="CS175" i="2"/>
  <c r="CS176" i="2"/>
  <c r="CU175" i="2"/>
  <c r="CU176" i="2"/>
  <c r="CS177" i="2"/>
  <c r="CU177" i="2"/>
  <c r="CS178" i="2"/>
  <c r="CU178" i="2"/>
  <c r="CU179" i="2"/>
  <c r="CS179" i="2"/>
  <c r="CS180" i="2"/>
  <c r="CU180" i="2"/>
  <c r="CS181" i="2"/>
  <c r="CU181" i="2"/>
  <c r="CS182" i="2"/>
  <c r="CU182" i="2"/>
  <c r="CS183" i="2"/>
  <c r="CU184" i="2"/>
  <c r="CU183" i="2"/>
  <c r="CS184" i="2"/>
  <c r="CU185" i="2"/>
  <c r="CS185" i="2"/>
  <c r="CU186" i="2"/>
  <c r="CS186" i="2"/>
  <c r="CS187" i="2"/>
  <c r="CU187" i="2"/>
  <c r="CU188" i="2"/>
  <c r="CS188" i="2"/>
  <c r="CU189" i="2"/>
  <c r="CS189" i="2"/>
  <c r="CS190" i="2"/>
  <c r="CU190" i="2"/>
  <c r="CS191" i="2"/>
  <c r="CU191" i="2"/>
  <c r="CS192" i="2"/>
  <c r="CU192" i="2"/>
  <c r="CS193" i="2"/>
  <c r="CU193" i="2"/>
  <c r="CS194" i="2"/>
  <c r="CU194" i="2"/>
  <c r="CS195" i="2"/>
  <c r="CU196" i="2"/>
  <c r="CU195" i="2"/>
  <c r="CS196" i="2"/>
  <c r="CS197" i="2"/>
  <c r="CU197" i="2"/>
  <c r="CS198" i="2"/>
  <c r="CU198" i="2"/>
  <c r="CU199" i="2"/>
  <c r="CS199" i="2"/>
  <c r="CU200" i="2"/>
  <c r="CS201" i="2"/>
  <c r="CS200" i="2"/>
  <c r="CU201" i="2"/>
  <c r="CU202" i="2"/>
  <c r="CS202" i="2"/>
  <c r="CU203" i="2"/>
  <c r="CS203" i="2"/>
  <c r="CS204" i="2"/>
  <c r="CU204" i="2"/>
  <c r="CU205" i="2"/>
  <c r="CS205" i="2"/>
  <c r="CS206" i="2"/>
  <c r="CU206" i="2"/>
  <c r="CU207" i="2"/>
  <c r="CS207" i="2"/>
  <c r="CU208" i="2"/>
  <c r="CS208" i="2"/>
  <c r="CS209" i="2"/>
  <c r="CU209" i="2"/>
  <c r="CS210" i="2"/>
  <c r="CU210" i="2"/>
  <c r="CS211" i="2"/>
  <c r="CU211" i="2"/>
  <c r="CU213" i="2"/>
  <c r="CU212" i="2"/>
  <c r="CS213" i="2"/>
  <c r="CS212" i="2"/>
  <c r="CS214" i="2"/>
  <c r="CU214" i="2"/>
  <c r="CS215" i="2"/>
  <c r="CS216" i="2"/>
  <c r="CU215" i="2"/>
  <c r="CU216" i="2"/>
  <c r="CS217" i="2"/>
  <c r="CU217" i="2"/>
  <c r="CS218" i="2"/>
  <c r="CU218" i="2"/>
  <c r="CS219" i="2"/>
  <c r="CU219" i="2"/>
  <c r="CS220" i="2"/>
  <c r="CS221" i="2"/>
  <c r="CU220" i="2"/>
  <c r="CU221" i="2"/>
  <c r="CS222" i="2"/>
  <c r="CU222" i="2"/>
  <c r="CU223" i="2"/>
  <c r="CS223" i="2"/>
  <c r="CU224" i="2"/>
  <c r="CS224" i="2"/>
  <c r="CU225" i="2"/>
  <c r="CS225" i="2"/>
  <c r="CS226" i="2"/>
  <c r="CU226" i="2"/>
  <c r="CS227" i="2"/>
  <c r="CU227" i="2"/>
  <c r="CS228" i="2"/>
  <c r="CU228" i="2"/>
  <c r="CS229" i="2"/>
  <c r="CU229" i="2"/>
  <c r="CU230" i="2"/>
  <c r="CS230" i="2"/>
  <c r="CU231" i="2"/>
  <c r="CS231" i="2"/>
  <c r="CU232" i="2"/>
  <c r="CU233" i="2"/>
  <c r="CS232" i="2"/>
  <c r="CS233" i="2"/>
  <c r="CU234" i="2"/>
  <c r="CS234" i="2"/>
  <c r="CS235" i="2"/>
  <c r="CU235" i="2"/>
  <c r="CS237" i="2"/>
  <c r="CS236" i="2"/>
  <c r="CU237" i="2"/>
  <c r="CU236" i="2"/>
  <c r="CU238" i="2"/>
  <c r="CS238" i="2"/>
  <c r="CU239" i="2"/>
  <c r="CS239" i="2"/>
  <c r="CS240" i="2"/>
  <c r="CU240" i="2"/>
  <c r="CS241" i="2"/>
  <c r="CU241" i="2"/>
  <c r="CS242" i="2"/>
  <c r="CU242" i="2"/>
  <c r="CU243" i="2"/>
  <c r="CS243" i="2"/>
  <c r="CS244" i="2"/>
  <c r="CU244" i="2"/>
  <c r="CU245" i="2"/>
  <c r="CS245" i="2"/>
  <c r="CS247" i="2"/>
  <c r="CS246" i="2"/>
  <c r="CU246" i="2"/>
  <c r="CU247" i="2"/>
  <c r="CU248" i="2"/>
  <c r="CS248" i="2"/>
  <c r="CU249" i="2"/>
  <c r="CS249" i="2"/>
  <c r="CU250" i="2"/>
  <c r="CS250" i="2"/>
  <c r="CS251" i="2"/>
  <c r="CU251" i="2"/>
  <c r="CU252" i="2"/>
  <c r="CS253" i="2"/>
  <c r="CS252" i="2"/>
  <c r="CU253" i="2"/>
  <c r="CS254" i="2"/>
  <c r="CU254" i="2"/>
  <c r="CS255" i="2"/>
  <c r="CU255" i="2"/>
  <c r="CS256" i="2"/>
  <c r="CU256" i="2"/>
  <c r="CU257" i="2"/>
  <c r="CS258" i="2"/>
  <c r="CU258" i="2"/>
  <c r="CS257" i="2"/>
  <c r="CU259" i="2"/>
  <c r="CS259" i="2"/>
  <c r="CU260" i="2"/>
  <c r="CS261" i="2"/>
  <c r="CS260" i="2"/>
  <c r="CU261" i="2"/>
  <c r="CS262" i="2"/>
  <c r="CU262" i="2"/>
  <c r="CU263" i="2"/>
  <c r="CS263" i="2"/>
  <c r="CU264" i="2"/>
  <c r="CS265" i="2"/>
  <c r="CS264" i="2"/>
  <c r="CU265" i="2"/>
  <c r="CU266" i="2"/>
  <c r="AF266" i="2"/>
  <c r="BL11" i="9"/>
  <c r="BF2" i="9"/>
  <c r="DD11" i="9"/>
  <c r="CX2" i="9"/>
  <c r="CM2" i="9"/>
  <c r="CS11" i="9"/>
  <c r="BA11" i="9"/>
  <c r="AU2" i="9"/>
  <c r="CN5" i="9"/>
  <c r="O5" i="9"/>
  <c r="CC2" i="9"/>
  <c r="D2" i="9"/>
  <c r="AV2" i="9"/>
  <c r="BR2" i="9"/>
  <c r="CY5" i="9"/>
  <c r="O2" i="9"/>
  <c r="BW11" i="9"/>
  <c r="BQ2" i="9"/>
  <c r="CH11" i="9"/>
  <c r="CB2" i="9"/>
  <c r="CN2" i="9"/>
  <c r="Z2" i="9"/>
  <c r="CY2" i="9"/>
  <c r="BR5" i="9"/>
  <c r="AE11" i="9"/>
  <c r="Y2" i="9"/>
  <c r="T11" i="9"/>
  <c r="N2" i="9"/>
  <c r="Z5" i="9"/>
  <c r="BG5" i="9"/>
  <c r="AV5" i="9"/>
  <c r="AV6" i="9"/>
  <c r="AK2" i="9"/>
  <c r="CC5" i="9"/>
  <c r="BG2" i="9"/>
  <c r="CM2" i="2"/>
  <c r="CS7" i="2"/>
  <c r="BR5" i="2"/>
  <c r="BQ2" i="2"/>
  <c r="BW7" i="2"/>
  <c r="AK5" i="2"/>
  <c r="D2" i="2"/>
  <c r="CH7" i="2"/>
  <c r="CB2" i="2"/>
  <c r="BG2" i="2"/>
  <c r="Z2" i="2"/>
  <c r="DD7" i="2"/>
  <c r="CX2" i="2"/>
  <c r="O2" i="2"/>
  <c r="N2" i="2"/>
  <c r="T7" i="2"/>
  <c r="CC2" i="2"/>
  <c r="BG5" i="2"/>
  <c r="CN5" i="2"/>
  <c r="Y2" i="2"/>
  <c r="AE7" i="2"/>
  <c r="Z5" i="2"/>
  <c r="Z6" i="2"/>
  <c r="H2" i="4"/>
  <c r="C2" i="2"/>
  <c r="I7" i="2"/>
  <c r="D5" i="2"/>
  <c r="D6" i="2"/>
  <c r="F2" i="4"/>
  <c r="AK2" i="2"/>
  <c r="CY2" i="2"/>
  <c r="AP7" i="2"/>
  <c r="AJ2" i="2"/>
  <c r="CC5" i="2"/>
  <c r="CY5" i="2"/>
  <c r="AU2" i="2"/>
  <c r="BA7" i="2"/>
  <c r="AV5" i="2"/>
  <c r="CN2" i="2"/>
  <c r="O5" i="2"/>
  <c r="BR2" i="2"/>
  <c r="AV2" i="2"/>
  <c r="BF2" i="2"/>
  <c r="BL7" i="2"/>
  <c r="CC6" i="9"/>
  <c r="Z6" i="9"/>
  <c r="AK6" i="9"/>
  <c r="CN6" i="9"/>
  <c r="BF3" i="9"/>
  <c r="BG3" i="9"/>
  <c r="BR3" i="9"/>
  <c r="BQ3" i="9"/>
  <c r="CN3" i="9"/>
  <c r="CM3" i="9"/>
  <c r="BR6" i="9"/>
  <c r="O6" i="9"/>
  <c r="N3" i="9"/>
  <c r="O3" i="9"/>
  <c r="AV3" i="9"/>
  <c r="AU3" i="9"/>
  <c r="CX3" i="9"/>
  <c r="CY3" i="9"/>
  <c r="D6" i="9"/>
  <c r="CY6" i="9"/>
  <c r="Z3" i="9"/>
  <c r="Y3" i="9"/>
  <c r="AK3" i="9"/>
  <c r="AJ3" i="9"/>
  <c r="D3" i="9"/>
  <c r="CC3" i="9"/>
  <c r="CB3" i="9"/>
  <c r="BG6" i="9"/>
  <c r="CC6" i="2"/>
  <c r="H4" i="4"/>
  <c r="M4" i="4"/>
  <c r="CY6" i="2"/>
  <c r="I5" i="4"/>
  <c r="O6" i="2"/>
  <c r="G2" i="4"/>
  <c r="BF3" i="2"/>
  <c r="BG3" i="2"/>
  <c r="E4" i="4"/>
  <c r="J4" i="4"/>
  <c r="L2" i="4"/>
  <c r="AV6" i="2"/>
  <c r="G3" i="4"/>
  <c r="G5" i="4"/>
  <c r="L5" i="4"/>
  <c r="AJ3" i="2"/>
  <c r="AK3" i="2"/>
  <c r="D3" i="2"/>
  <c r="C3" i="2"/>
  <c r="E5" i="4"/>
  <c r="J5" i="4"/>
  <c r="M2" i="4"/>
  <c r="BG6" i="2"/>
  <c r="H3" i="4"/>
  <c r="N3" i="2"/>
  <c r="O3" i="2"/>
  <c r="CX3" i="2"/>
  <c r="CY3" i="2"/>
  <c r="CB3" i="2"/>
  <c r="CC3" i="2"/>
  <c r="AK6" i="2"/>
  <c r="I2" i="4"/>
  <c r="CM3" i="2"/>
  <c r="CN3" i="2"/>
  <c r="AU3" i="2"/>
  <c r="AV3" i="2"/>
  <c r="H6" i="4"/>
  <c r="M6" i="4"/>
  <c r="N5" i="4"/>
  <c r="E3" i="4"/>
  <c r="J3" i="4"/>
  <c r="K2" i="4"/>
  <c r="Y3" i="2"/>
  <c r="Z3" i="2"/>
  <c r="CN6" i="2"/>
  <c r="I4" i="4"/>
  <c r="BQ3" i="2"/>
  <c r="BR3" i="2"/>
  <c r="BR6" i="2"/>
  <c r="I3" i="4"/>
  <c r="G6" i="4"/>
  <c r="L6" i="4"/>
  <c r="N4" i="4"/>
  <c r="F5" i="4"/>
  <c r="K5" i="4"/>
  <c r="M3" i="4"/>
  <c r="F6" i="4"/>
  <c r="K6" i="4"/>
  <c r="N3" i="4"/>
  <c r="N2" i="4"/>
  <c r="L3" i="4"/>
  <c r="F4" i="4"/>
  <c r="K4" i="4"/>
  <c r="E6" i="4"/>
  <c r="J6" i="4"/>
  <c r="C20" i="4"/>
  <c r="F29" i="4"/>
  <c r="H29" i="4"/>
  <c r="M29" i="4"/>
  <c r="C21" i="4"/>
</calcChain>
</file>

<file path=xl/sharedStrings.xml><?xml version="1.0" encoding="utf-8"?>
<sst xmlns="http://schemas.openxmlformats.org/spreadsheetml/2006/main" count="4204" uniqueCount="85">
  <si>
    <t>VaR (99%,20T) VV</t>
  </si>
  <si>
    <t>VOLA 1d</t>
  </si>
  <si>
    <t>VOLA 252d</t>
  </si>
  <si>
    <t>Anteil</t>
  </si>
  <si>
    <t>Vola</t>
  </si>
  <si>
    <t>Korr</t>
  </si>
  <si>
    <t>Vola daily</t>
  </si>
  <si>
    <t>Vola yearly</t>
  </si>
  <si>
    <t>Clean</t>
  </si>
  <si>
    <t>Mean</t>
  </si>
  <si>
    <t>Timeserie</t>
  </si>
  <si>
    <t>Returns</t>
  </si>
  <si>
    <t>Weights</t>
  </si>
  <si>
    <t>Covariance</t>
  </si>
  <si>
    <t>Day</t>
  </si>
  <si>
    <t>Date</t>
  </si>
  <si>
    <t>Correlation</t>
  </si>
  <si>
    <t>Datum</t>
  </si>
  <si>
    <t>ID</t>
  </si>
  <si>
    <t>SECURITY</t>
  </si>
  <si>
    <t>DATETIME</t>
  </si>
  <si>
    <t>VALUE</t>
  </si>
  <si>
    <t>INDEX_IDPAIUP_USD</t>
  </si>
  <si>
    <t>EUR.XS</t>
  </si>
  <si>
    <t>SAR.XS</t>
  </si>
  <si>
    <t>INDEX_SASEIDX_SAR</t>
  </si>
  <si>
    <t>Mandat</t>
  </si>
  <si>
    <t>Request</t>
  </si>
  <si>
    <t>Fondsvermögen</t>
  </si>
  <si>
    <t>20 Tages VaR</t>
  </si>
  <si>
    <t>20 Tages VaR (VV)</t>
  </si>
  <si>
    <t>Rel. Limit [%]</t>
  </si>
  <si>
    <t>Rel. Ausl. [%]</t>
  </si>
  <si>
    <t>Abs. Limit [%]</t>
  </si>
  <si>
    <t>Abs. Ausl. [%]</t>
  </si>
  <si>
    <t>CA Absolut</t>
  </si>
  <si>
    <t>CA Ausl. [%]</t>
  </si>
  <si>
    <t>Auslastung [%]</t>
  </si>
  <si>
    <t>Kontrollstatus</t>
  </si>
  <si>
    <t>Limit Art</t>
  </si>
  <si>
    <t>VaRProcess</t>
  </si>
  <si>
    <t>VaRVerf.</t>
  </si>
  <si>
    <t>EOD</t>
  </si>
  <si>
    <t>RELATIV</t>
  </si>
  <si>
    <t>Default</t>
  </si>
  <si>
    <t>VCV</t>
  </si>
  <si>
    <t>xxx</t>
  </si>
  <si>
    <t>ann. Vola VV</t>
  </si>
  <si>
    <t>(JV) 1) Market Data (@ the end of each trading day)</t>
  </si>
  <si>
    <t>(JV) 2) log return per index</t>
  </si>
  <si>
    <t>(JV) 4) Mean log-return taken from market data</t>
  </si>
  <si>
    <t>(JV) 5) number of days (256):</t>
  </si>
  <si>
    <t>(JV) 6) Necessary for the standard deviation (volatility)</t>
  </si>
  <si>
    <t xml:space="preserve">(JV) 7) Standard deviation from the data </t>
  </si>
  <si>
    <t>(JV) 8) yealy standard deviation</t>
  </si>
  <si>
    <t>(JV) 9) Used for covariance (video)</t>
  </si>
  <si>
    <t>https://www.youtube.com/watch?v=ZfJW3ol2FbA</t>
  </si>
  <si>
    <t>(JV) 10) covariance</t>
  </si>
  <si>
    <t>Hull's book</t>
  </si>
  <si>
    <t xml:space="preserve">(JV) 11) corr = covariance / (std1*std2)  </t>
  </si>
  <si>
    <t>http://www.statisticshowto.com/weighted-mean/</t>
  </si>
  <si>
    <t>http://stats.stackexchange.com/questions/6534/how-do-i-calculate-a-weighted-standard-deviation-in-excel</t>
  </si>
  <si>
    <t>(JV) 3) weights</t>
  </si>
  <si>
    <t>http://stats.stackexchange.com/questions/61225/correct-equation-for-weighted-unbiased-sample-covariance</t>
  </si>
  <si>
    <t>SUM of return</t>
  </si>
  <si>
    <t>INDEX 1</t>
  </si>
  <si>
    <t>INDEX 2</t>
  </si>
  <si>
    <t>LOGA</t>
  </si>
  <si>
    <t>LOGB</t>
  </si>
  <si>
    <t>weight</t>
  </si>
  <si>
    <t>weight x lnA</t>
  </si>
  <si>
    <t>weight x lnB</t>
  </si>
  <si>
    <t>weight x lnA2</t>
  </si>
  <si>
    <t>weight x lnB2</t>
  </si>
  <si>
    <t>weight x lnA x lnB</t>
  </si>
  <si>
    <t>Mean A</t>
  </si>
  <si>
    <t>Mean B</t>
  </si>
  <si>
    <t>Sum weight x lnA</t>
  </si>
  <si>
    <t>Sum weight x lnB</t>
  </si>
  <si>
    <t>Sum weight x lnA2</t>
  </si>
  <si>
    <t>Sum weight x lnB2</t>
  </si>
  <si>
    <t>Sum weight x lanA x lnB</t>
  </si>
  <si>
    <t>Volatility A</t>
  </si>
  <si>
    <t>Volatility B</t>
  </si>
  <si>
    <t>Sum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</si>
</sst>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-* #,##0.00\ _€_-;\-* #,##0.00\ _€_-;_-* &quot;-&quot;??\ _€_-;_-@_-"/>
    <numFmt numFmtId="165" formatCode="0.000%"/>
    <numFmt numFmtId="166" formatCode="0.0000"/>
    <numFmt numFmtId="167" formatCode="_ * #,##0.0000_ ;_ * \-#,##0.0000_ ;_ * &quot;-&quot;??_ ;_ @_ "/>
    <numFmt numFmtId="168" formatCode="_ * #,##0.00000000000_ ;_ * \-#,##0.00000000000_ ;_ * &quot;-&quot;??_ ;_ @_ "/>
    <numFmt numFmtId="169" formatCode="_ * #,##0_ ;_ * \-#,##0_ ;_ * &quot;-&quot;??_ ;_ @_ "/>
  </numFmts>
  <fonts count="27" x14ac:knownFonts="1">
    <font>
      <sz val="10"/>
      <name val="Arial"/>
    </font>
    <font>
      <sz val="10"/>
      <name val="Arial"/>
    </font>
    <font>
      <sz val="10"/>
      <name val="Dialog"/>
    </font>
    <font>
      <sz val="8"/>
      <name val="Arial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b/>
      <sz val="10"/>
      <name val="Arial"/>
      <family val="2"/>
    </font>
    <font>
      <sz val="10"/>
      <color indexed="10"/>
      <name val="Arial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name val="Arial"/>
      <family val="2"/>
    </font>
    <font>
      <sz val="10"/>
      <color rgb="FFFF0000"/>
      <name val="Arial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</borders>
  <cellStyleXfs count="45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20" borderId="1" applyNumberFormat="0" applyAlignment="0" applyProtection="0"/>
    <xf numFmtId="0" fontId="7" fillId="20" borderId="2" applyNumberFormat="0" applyAlignment="0" applyProtection="0"/>
    <xf numFmtId="164" fontId="1" fillId="0" borderId="0" applyFont="0" applyFill="0" applyBorder="0" applyAlignment="0" applyProtection="0"/>
    <xf numFmtId="0" fontId="8" fillId="7" borderId="2" applyNumberFormat="0" applyAlignment="0" applyProtection="0"/>
    <xf numFmtId="0" fontId="9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4" borderId="0" applyNumberFormat="0" applyBorder="0" applyAlignment="0" applyProtection="0"/>
    <xf numFmtId="0" fontId="12" fillId="21" borderId="0" applyNumberFormat="0" applyBorder="0" applyAlignment="0" applyProtection="0"/>
    <xf numFmtId="0" fontId="4" fillId="22" borderId="4" applyNumberFormat="0" applyFont="0" applyAlignment="0" applyProtection="0"/>
    <xf numFmtId="9" fontId="1" fillId="0" borderId="0" applyFont="0" applyFill="0" applyBorder="0" applyAlignment="0" applyProtection="0"/>
    <xf numFmtId="0" fontId="13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9" fillId="0" borderId="0" applyNumberFormat="0" applyFill="0" applyBorder="0" applyAlignment="0" applyProtection="0"/>
    <xf numFmtId="0" fontId="20" fillId="23" borderId="9" applyNumberFormat="0" applyAlignment="0" applyProtection="0"/>
    <xf numFmtId="0" fontId="24" fillId="0" borderId="0" applyNumberFormat="0" applyFill="0" applyBorder="0" applyAlignment="0" applyProtection="0">
      <alignment vertical="top"/>
      <protection locked="0"/>
    </xf>
  </cellStyleXfs>
  <cellXfs count="52">
    <xf numFmtId="0" fontId="0" fillId="0" borderId="0" xfId="0"/>
    <xf numFmtId="0" fontId="2" fillId="0" borderId="0" xfId="0" applyFont="1" applyAlignment="1">
      <alignment horizontal="right"/>
    </xf>
    <xf numFmtId="14" fontId="0" fillId="0" borderId="0" xfId="0" applyNumberFormat="1"/>
    <xf numFmtId="0" fontId="0" fillId="0" borderId="0" xfId="0" applyFill="1" applyBorder="1"/>
    <xf numFmtId="4" fontId="0" fillId="0" borderId="0" xfId="0" applyNumberFormat="1" applyFill="1" applyBorder="1"/>
    <xf numFmtId="10" fontId="0" fillId="0" borderId="0" xfId="0" applyNumberFormat="1"/>
    <xf numFmtId="10" fontId="0" fillId="0" borderId="0" xfId="0" applyNumberFormat="1" applyFill="1" applyBorder="1"/>
    <xf numFmtId="0" fontId="0" fillId="0" borderId="0" xfId="0" applyAlignment="1">
      <alignment wrapText="1"/>
    </xf>
    <xf numFmtId="165" fontId="1" fillId="0" borderId="0" xfId="34" applyNumberFormat="1" applyFill="1" applyBorder="1"/>
    <xf numFmtId="0" fontId="0" fillId="0" borderId="0" xfId="0"/>
    <xf numFmtId="167" fontId="0" fillId="0" borderId="0" xfId="27" applyNumberFormat="1" applyFont="1"/>
    <xf numFmtId="9" fontId="0" fillId="0" borderId="0" xfId="34" applyFont="1"/>
    <xf numFmtId="22" fontId="0" fillId="0" borderId="0" xfId="0" applyNumberFormat="1"/>
    <xf numFmtId="0" fontId="8" fillId="7" borderId="2" xfId="28"/>
    <xf numFmtId="168" fontId="0" fillId="0" borderId="0" xfId="27" applyNumberFormat="1" applyFont="1"/>
    <xf numFmtId="14" fontId="0" fillId="0" borderId="0" xfId="0" applyNumberFormat="1"/>
    <xf numFmtId="169" fontId="0" fillId="0" borderId="0" xfId="27" applyNumberFormat="1" applyFont="1"/>
    <xf numFmtId="22" fontId="8" fillId="7" borderId="2" xfId="28" applyNumberFormat="1"/>
    <xf numFmtId="0" fontId="0" fillId="24" borderId="0" xfId="0" applyFill="1" applyAlignment="1">
      <alignment wrapText="1"/>
    </xf>
    <xf numFmtId="14" fontId="21" fillId="25" borderId="0" xfId="0" applyNumberFormat="1" applyFont="1" applyFill="1" applyBorder="1" applyAlignment="1">
      <alignment horizontal="center"/>
    </xf>
    <xf numFmtId="166" fontId="0" fillId="0" borderId="0" xfId="0" applyNumberFormat="1"/>
    <xf numFmtId="14" fontId="0" fillId="0" borderId="0" xfId="0" applyNumberFormat="1" applyFill="1" applyBorder="1"/>
    <xf numFmtId="10" fontId="0" fillId="0" borderId="0" xfId="34" applyNumberFormat="1" applyFont="1" applyFill="1" applyBorder="1"/>
    <xf numFmtId="14" fontId="0" fillId="0" borderId="0" xfId="0" applyNumberFormat="1" applyAlignment="1">
      <alignment wrapText="1"/>
    </xf>
    <xf numFmtId="3" fontId="0" fillId="0" borderId="0" xfId="0" applyNumberFormat="1" applyAlignment="1">
      <alignment horizontal="right" wrapText="1"/>
    </xf>
    <xf numFmtId="0" fontId="0" fillId="0" borderId="0" xfId="0" applyAlignment="1">
      <alignment horizontal="right" wrapText="1"/>
    </xf>
    <xf numFmtId="0" fontId="22" fillId="0" borderId="0" xfId="0" applyFont="1" applyAlignment="1">
      <alignment horizontal="right" wrapText="1"/>
    </xf>
    <xf numFmtId="0" fontId="0" fillId="26" borderId="0" xfId="0" applyFill="1" applyAlignment="1">
      <alignment horizontal="right" wrapText="1"/>
    </xf>
    <xf numFmtId="0" fontId="0" fillId="26" borderId="0" xfId="0" applyFill="1" applyAlignment="1">
      <alignment wrapText="1"/>
    </xf>
    <xf numFmtId="2" fontId="1" fillId="0" borderId="0" xfId="0" applyNumberFormat="1" applyFont="1" applyAlignment="1">
      <alignment horizontal="right" wrapText="1"/>
    </xf>
    <xf numFmtId="2" fontId="0" fillId="27" borderId="0" xfId="0" applyNumberFormat="1" applyFill="1" applyAlignment="1">
      <alignment horizontal="right" wrapText="1"/>
    </xf>
    <xf numFmtId="0" fontId="23" fillId="0" borderId="0" xfId="0" applyFont="1"/>
    <xf numFmtId="0" fontId="21" fillId="0" borderId="0" xfId="0" applyFont="1"/>
    <xf numFmtId="0" fontId="8" fillId="7" borderId="21" xfId="28" applyBorder="1"/>
    <xf numFmtId="0" fontId="24" fillId="0" borderId="0" xfId="44" applyAlignment="1" applyProtection="1"/>
    <xf numFmtId="0" fontId="25" fillId="0" borderId="0" xfId="0" applyFont="1"/>
    <xf numFmtId="0" fontId="0" fillId="0" borderId="0" xfId="0" applyAlignment="1">
      <alignment horizontal="center"/>
    </xf>
    <xf numFmtId="0" fontId="0" fillId="30" borderId="0" xfId="0" applyFill="1"/>
    <xf numFmtId="0" fontId="26" fillId="0" borderId="0" xfId="0" applyFont="1"/>
    <xf numFmtId="0" fontId="21" fillId="29" borderId="19" xfId="0" applyFont="1" applyFill="1" applyBorder="1" applyAlignment="1">
      <alignment horizontal="center" vertical="center" wrapText="1"/>
    </xf>
    <xf numFmtId="0" fontId="21" fillId="29" borderId="20" xfId="0" applyFont="1" applyFill="1" applyBorder="1" applyAlignment="1">
      <alignment horizontal="center" vertical="center" wrapText="1"/>
    </xf>
    <xf numFmtId="0" fontId="21" fillId="28" borderId="14" xfId="0" applyFont="1" applyFill="1" applyBorder="1" applyAlignment="1">
      <alignment horizontal="center" vertical="center" wrapText="1"/>
    </xf>
    <xf numFmtId="0" fontId="21" fillId="28" borderId="16" xfId="0" applyFont="1" applyFill="1" applyBorder="1" applyAlignment="1">
      <alignment horizontal="center" vertical="center" wrapText="1"/>
    </xf>
    <xf numFmtId="0" fontId="21" fillId="28" borderId="17" xfId="0" applyFont="1" applyFill="1" applyBorder="1" applyAlignment="1">
      <alignment horizontal="center" vertical="center" wrapText="1"/>
    </xf>
    <xf numFmtId="0" fontId="21" fillId="28" borderId="18" xfId="0" applyFont="1" applyFill="1" applyBorder="1" applyAlignment="1">
      <alignment horizontal="center" vertical="center" wrapText="1"/>
    </xf>
    <xf numFmtId="0" fontId="21" fillId="28" borderId="15" xfId="0" applyFont="1" applyFill="1" applyBorder="1" applyAlignment="1">
      <alignment horizontal="center" vertical="center" wrapText="1"/>
    </xf>
    <xf numFmtId="0" fontId="21" fillId="28" borderId="13" xfId="0" applyFont="1" applyFill="1" applyBorder="1" applyAlignment="1">
      <alignment horizontal="center" vertical="center" wrapText="1"/>
    </xf>
    <xf numFmtId="0" fontId="21" fillId="28" borderId="10" xfId="0" applyFont="1" applyFill="1" applyBorder="1" applyAlignment="1">
      <alignment horizontal="center" vertical="center" wrapText="1"/>
    </xf>
    <xf numFmtId="0" fontId="21" fillId="28" borderId="11" xfId="0" applyFont="1" applyFill="1" applyBorder="1" applyAlignment="1">
      <alignment horizontal="center" vertical="center" wrapText="1"/>
    </xf>
    <xf numFmtId="0" fontId="21" fillId="28" borderId="12" xfId="0" applyFont="1" applyFill="1" applyBorder="1" applyAlignment="1">
      <alignment horizontal="center" vertical="center" wrapText="1"/>
    </xf>
    <xf numFmtId="0" fontId="21" fillId="28" borderId="19" xfId="0" applyFont="1" applyFill="1" applyBorder="1" applyAlignment="1">
      <alignment horizontal="center" vertical="center" wrapText="1"/>
    </xf>
    <xf numFmtId="0" fontId="21" fillId="28" borderId="20" xfId="0" applyFont="1" applyFill="1" applyBorder="1" applyAlignment="1">
      <alignment horizontal="center" vertical="center" wrapText="1"/>
    </xf>
  </cellXfs>
  <cellStyles count="45">
    <cellStyle name="20% - Akzent1" xfId="1"/>
    <cellStyle name="20% - Akzent2" xfId="2"/>
    <cellStyle name="20% - Akzent3" xfId="3"/>
    <cellStyle name="20% - Akzent4" xfId="4"/>
    <cellStyle name="20% - Akzent5" xfId="5"/>
    <cellStyle name="20% - Akzent6" xfId="6"/>
    <cellStyle name="40% - Akzent1" xfId="7"/>
    <cellStyle name="40% - Akzent2" xfId="8"/>
    <cellStyle name="40% - Akzent3" xfId="9"/>
    <cellStyle name="40% - Akzent4" xfId="10"/>
    <cellStyle name="40% - Akzent5" xfId="11"/>
    <cellStyle name="40% - Akzent6" xfId="12"/>
    <cellStyle name="60% - Akzent1" xfId="13"/>
    <cellStyle name="60% - Akzent2" xfId="14"/>
    <cellStyle name="60% - Akzent3" xfId="15"/>
    <cellStyle name="60% - Akzent4" xfId="16"/>
    <cellStyle name="60% - Akzent5" xfId="17"/>
    <cellStyle name="60% - Akzent6" xfId="18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35" builtinId="27" customBuiltin="1"/>
    <cellStyle name="Calculation" xfId="26" builtinId="22" customBuiltin="1"/>
    <cellStyle name="Check Cell" xfId="43" builtinId="23" customBuiltin="1"/>
    <cellStyle name="Comma" xfId="27" builtinId="3"/>
    <cellStyle name="Explanatory Text" xfId="30" builtinId="53" customBuiltin="1"/>
    <cellStyle name="Good" xfId="31" builtinId="26" customBuiltin="1"/>
    <cellStyle name="Heading 1" xfId="37" builtinId="16" customBuiltin="1"/>
    <cellStyle name="Heading 2" xfId="38" builtinId="17" customBuiltin="1"/>
    <cellStyle name="Heading 3" xfId="39" builtinId="18" customBuiltin="1"/>
    <cellStyle name="Heading 4" xfId="40" builtinId="19" customBuiltin="1"/>
    <cellStyle name="Hyperlink" xfId="44" builtinId="8"/>
    <cellStyle name="Input" xfId="28" builtinId="20" customBuiltin="1"/>
    <cellStyle name="Linked Cell" xfId="41" builtinId="24" customBuiltin="1"/>
    <cellStyle name="Neutral" xfId="32" builtinId="28" customBuiltin="1"/>
    <cellStyle name="Normal" xfId="0" builtinId="0"/>
    <cellStyle name="Note" xfId="33" builtinId="10" customBuiltin="1"/>
    <cellStyle name="Output" xfId="25" builtinId="21" customBuiltin="1"/>
    <cellStyle name="Percent" xfId="34" builtinId="5"/>
    <cellStyle name="Title" xfId="36" builtinId="15" customBuiltin="1"/>
    <cellStyle name="Total" xfId="29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stackexchange.com/questions/61225/correct-equation-for-weighted-unbiased-sample-covariance" TargetMode="External"/><Relationship Id="rId4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ZfJW3ol2FbA" TargetMode="External"/><Relationship Id="rId2" Type="http://schemas.openxmlformats.org/officeDocument/2006/relationships/hyperlink" Target="https://www.youtube.com/watch?v=ZfJW3ol2Fb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"/>
  <sheetViews>
    <sheetView zoomScale="85" workbookViewId="0"/>
  </sheetViews>
  <sheetFormatPr baseColWidth="10" defaultRowHeight="13" x14ac:dyDescent="0.15"/>
  <cols>
    <col min="1" max="1" width="21.6640625" style="3" bestFit="1" customWidth="1"/>
    <col min="2" max="2" width="11.6640625" style="4" bestFit="1" customWidth="1"/>
    <col min="3" max="3" width="12.83203125" style="3" customWidth="1"/>
    <col min="4" max="4" width="12.33203125" style="3" customWidth="1"/>
    <col min="5" max="5" width="17.6640625" style="3" bestFit="1" customWidth="1"/>
    <col min="6" max="6" width="16.83203125" style="3" bestFit="1" customWidth="1"/>
    <col min="7" max="7" width="12.83203125" style="3" bestFit="1" customWidth="1"/>
    <col min="8" max="9" width="12.5" style="3" bestFit="1" customWidth="1"/>
    <col min="10" max="10" width="11" style="3" customWidth="1"/>
    <col min="11" max="11" width="10.83203125" style="3" customWidth="1"/>
    <col min="12" max="13" width="11" style="3" customWidth="1"/>
    <col min="14" max="14" width="10.83203125" style="3" customWidth="1"/>
    <col min="15" max="16384" width="10.83203125" style="3"/>
  </cols>
  <sheetData>
    <row r="1" spans="1:14" x14ac:dyDescent="0.15">
      <c r="A1" s="19">
        <v>41711</v>
      </c>
      <c r="B1" s="4" t="s">
        <v>3</v>
      </c>
      <c r="C1" s="3" t="s">
        <v>4</v>
      </c>
      <c r="D1" s="3" t="s">
        <v>5</v>
      </c>
      <c r="E1" s="3" t="str">
        <f>A2</f>
        <v>INDEX_IDPAIUP_USD</v>
      </c>
      <c r="F1" s="3" t="str">
        <f>A3</f>
        <v>INDEX_SASEIDX_SAR</v>
      </c>
      <c r="G1" s="3" t="str">
        <f>A4</f>
        <v>SAR.XS</v>
      </c>
      <c r="H1" s="3" t="str">
        <f>A5</f>
        <v>EUR.XS</v>
      </c>
      <c r="I1" s="3" t="str">
        <f>D6</f>
        <v>xxx</v>
      </c>
    </row>
    <row r="2" spans="1:14" x14ac:dyDescent="0.15">
      <c r="A2" s="3" t="s">
        <v>22</v>
      </c>
      <c r="B2" s="5">
        <v>0.8</v>
      </c>
      <c r="C2" s="6">
        <f>VLOOKUP(A2,$A$11:$B$15,2,0)</f>
        <v>6.4514545158278697E-3</v>
      </c>
      <c r="D2" s="3" t="str">
        <f>A2</f>
        <v>INDEX_IDPAIUP_USD</v>
      </c>
      <c r="E2" s="7">
        <v>1</v>
      </c>
      <c r="F2" s="18">
        <f>Korrelation!D6</f>
        <v>0.36560388339987976</v>
      </c>
      <c r="G2" s="18">
        <f>Korrelation!O6</f>
        <v>3.6365632378816237E-2</v>
      </c>
      <c r="H2" s="18">
        <f>Korrelation!Z6</f>
        <v>0.24151331474428933</v>
      </c>
      <c r="I2" s="18">
        <f>Korrelation!AK6</f>
        <v>-3.2125724143345226E-2</v>
      </c>
      <c r="J2" s="3">
        <f>$B$2*$C$2*E2*$B2*$C2</f>
        <v>2.6637609836669318E-5</v>
      </c>
      <c r="K2" s="3">
        <f>$B$3*$C$3*F2*$B2*$C2</f>
        <v>1.9431311727158835E-6</v>
      </c>
      <c r="L2" s="3">
        <f>$B$4*$C$4*G2*$B2*$C2</f>
        <v>1.4984843212828454E-8</v>
      </c>
      <c r="M2" s="3">
        <f>$B$5*$C$5*H2*$B2*$C2</f>
        <v>-5.1947450526405398E-6</v>
      </c>
      <c r="N2" s="3">
        <f>$B$6*$C$6*I2*$B2*$C2</f>
        <v>0</v>
      </c>
    </row>
    <row r="3" spans="1:14" x14ac:dyDescent="0.15">
      <c r="A3" s="3" t="s">
        <v>25</v>
      </c>
      <c r="B3" s="5">
        <v>0.2</v>
      </c>
      <c r="C3" s="6">
        <f>VLOOKUP(A3,$A$11:$B$15,2,0)</f>
        <v>5.1488909811615797E-3</v>
      </c>
      <c r="D3" s="3" t="str">
        <f>A3</f>
        <v>INDEX_SASEIDX_SAR</v>
      </c>
      <c r="E3" s="7">
        <f>F2</f>
        <v>0.36560388339987976</v>
      </c>
      <c r="F3" s="7">
        <v>1</v>
      </c>
      <c r="G3" s="18">
        <f>Korrelation!AV6</f>
        <v>6.5967423291852637E-2</v>
      </c>
      <c r="H3" s="18">
        <f>Korrelation!BG6</f>
        <v>0.25693564859239676</v>
      </c>
      <c r="I3" s="18">
        <f>Korrelation!BR6</f>
        <v>1.3617344381567453E-2</v>
      </c>
      <c r="J3" s="3">
        <f>$B$2*$C$2*E3*$B3*$C3</f>
        <v>1.9431311727158827E-6</v>
      </c>
      <c r="K3" s="3">
        <f>$B$3*$C$3*F3*$B3*$C3</f>
        <v>1.0604431334354824E-6</v>
      </c>
      <c r="L3" s="3">
        <f>$B$4*$C$4*G3*$B3*$C3</f>
        <v>5.4235874271282487E-9</v>
      </c>
      <c r="M3" s="3">
        <f>$B$5*$C$5*H3*$B3*$C3</f>
        <v>-1.1026649998596127E-6</v>
      </c>
      <c r="N3" s="3">
        <f>$B$6*$C$6*I3*$B3*$C3</f>
        <v>0</v>
      </c>
    </row>
    <row r="4" spans="1:14" x14ac:dyDescent="0.15">
      <c r="A4" s="3" t="s">
        <v>24</v>
      </c>
      <c r="B4" s="5">
        <v>0.2</v>
      </c>
      <c r="C4" s="6">
        <f>VLOOKUP(A4,$A$11:$B$15,2,0)</f>
        <v>3.9919347757657887E-4</v>
      </c>
      <c r="D4" s="3" t="str">
        <f>A4</f>
        <v>SAR.XS</v>
      </c>
      <c r="E4" s="7">
        <f>G2</f>
        <v>3.6365632378816237E-2</v>
      </c>
      <c r="F4" s="7">
        <f>G3</f>
        <v>6.5967423291852637E-2</v>
      </c>
      <c r="G4" s="7">
        <v>1</v>
      </c>
      <c r="H4" s="18">
        <f>Korrelation!CC6</f>
        <v>4.3897178089040541E-2</v>
      </c>
      <c r="I4" s="18">
        <f>Korrelation!CN6</f>
        <v>-2.5842589101278516E-2</v>
      </c>
      <c r="J4" s="3">
        <f>$B$2*$C$2*E4*$B4*$C4</f>
        <v>1.4984843212828454E-8</v>
      </c>
      <c r="K4" s="3">
        <f>$B$3*$C$3*F4*$B4*$C4</f>
        <v>5.4235874271282496E-9</v>
      </c>
      <c r="L4" s="3">
        <f>$B$4*$C$4*G4*$B4*$C4</f>
        <v>6.3742173015873037E-9</v>
      </c>
      <c r="M4" s="3">
        <f>$B$5*$C$5*H4*$B4*$C4</f>
        <v>-1.460580734593007E-8</v>
      </c>
      <c r="N4" s="3">
        <f>$B$6*$C$6*I4*$B4*$C4</f>
        <v>0</v>
      </c>
    </row>
    <row r="5" spans="1:14" x14ac:dyDescent="0.15">
      <c r="A5" s="3" t="s">
        <v>23</v>
      </c>
      <c r="B5" s="5">
        <v>-1</v>
      </c>
      <c r="C5" s="6">
        <f>VLOOKUP(A5,$A$11:$B$15,2,0)</f>
        <v>4.1674992734785747E-3</v>
      </c>
      <c r="D5" s="3" t="str">
        <f>A5</f>
        <v>EUR.XS</v>
      </c>
      <c r="E5" s="7">
        <f>H2</f>
        <v>0.24151331474428933</v>
      </c>
      <c r="F5" s="7">
        <f>H3</f>
        <v>0.25693564859239676</v>
      </c>
      <c r="G5" s="7">
        <f>H4</f>
        <v>4.3897178089040541E-2</v>
      </c>
      <c r="H5" s="7">
        <v>1</v>
      </c>
      <c r="I5" s="18">
        <f>Korrelation!CY6</f>
        <v>-1.1735069733851385E-2</v>
      </c>
      <c r="J5" s="3">
        <f>$B$2*$C$2*E5*$B5*$C5</f>
        <v>-5.1947450526405398E-6</v>
      </c>
      <c r="K5" s="3">
        <f>$B$3*$C$3*F5*$B5*$C5</f>
        <v>-1.1026649998596127E-6</v>
      </c>
      <c r="L5" s="3">
        <f>$B$4*$C$4*G5*$B5*$C5</f>
        <v>-1.460580734593007E-8</v>
      </c>
      <c r="M5" s="3">
        <f>$B$5*$C$5*H5*$B5*$C5</f>
        <v>1.7368050194444447E-5</v>
      </c>
      <c r="N5" s="3">
        <f>$B$6*$C$6*I5*$B5*$C5</f>
        <v>0</v>
      </c>
    </row>
    <row r="6" spans="1:14" x14ac:dyDescent="0.15">
      <c r="A6" s="3" t="s">
        <v>46</v>
      </c>
      <c r="B6" s="5">
        <v>0</v>
      </c>
      <c r="C6" s="6">
        <f>VLOOKUP(A6,$A$11:$B$15,2,0)</f>
        <v>0</v>
      </c>
      <c r="D6" s="3" t="str">
        <f>A6</f>
        <v>xxx</v>
      </c>
      <c r="E6" s="3">
        <f>I2</f>
        <v>-3.2125724143345226E-2</v>
      </c>
      <c r="F6" s="3">
        <f>I3</f>
        <v>1.3617344381567453E-2</v>
      </c>
      <c r="G6" s="3">
        <f>I4</f>
        <v>-2.5842589101278516E-2</v>
      </c>
      <c r="H6" s="3">
        <f>I5</f>
        <v>-1.1735069733851385E-2</v>
      </c>
      <c r="I6" s="3">
        <v>1</v>
      </c>
      <c r="J6" s="3">
        <f>$B$2*$C$2*E6*$B6*$C6</f>
        <v>0</v>
      </c>
      <c r="K6" s="3">
        <f>$B$3*$C$3*F6*$B6*$C6</f>
        <v>0</v>
      </c>
      <c r="L6" s="3">
        <f>$B$4*$C$4*G6*$B6*$C6</f>
        <v>0</v>
      </c>
      <c r="M6" s="3">
        <f>$B$5*$C$5*H6*$B6*$C6</f>
        <v>0</v>
      </c>
      <c r="N6" s="3">
        <f>$B$6*$C$6*I6*$B6*$C6</f>
        <v>0</v>
      </c>
    </row>
    <row r="7" spans="1:14" x14ac:dyDescent="0.15">
      <c r="B7" s="22"/>
    </row>
    <row r="10" spans="1:14" x14ac:dyDescent="0.15">
      <c r="A10"/>
      <c r="B10" t="s">
        <v>1</v>
      </c>
      <c r="C10" t="s">
        <v>2</v>
      </c>
    </row>
    <row r="11" spans="1:14" x14ac:dyDescent="0.15">
      <c r="A11" s="3" t="str">
        <f>A2</f>
        <v>INDEX_IDPAIUP_USD</v>
      </c>
      <c r="B11">
        <v>6.4514545158278697E-3</v>
      </c>
      <c r="C11" s="20">
        <f>B11*SQRT(252)*100</f>
        <v>10.241366546115097</v>
      </c>
    </row>
    <row r="12" spans="1:14" x14ac:dyDescent="0.15">
      <c r="A12" s="3" t="str">
        <f>A3</f>
        <v>INDEX_SASEIDX_SAR</v>
      </c>
      <c r="B12">
        <v>5.1488909811615797E-3</v>
      </c>
      <c r="C12" s="20">
        <f>B12*SQRT(252)*100</f>
        <v>8.1736110383621376</v>
      </c>
    </row>
    <row r="13" spans="1:14" x14ac:dyDescent="0.15">
      <c r="A13" s="3" t="str">
        <f>A4</f>
        <v>SAR.XS</v>
      </c>
      <c r="B13">
        <f>C13/100*SQRT(1/252)</f>
        <v>3.9919347757657887E-4</v>
      </c>
      <c r="C13" s="20">
        <v>0.63370000000000004</v>
      </c>
    </row>
    <row r="14" spans="1:14" x14ac:dyDescent="0.15">
      <c r="A14" s="3" t="str">
        <f>A5</f>
        <v>EUR.XS</v>
      </c>
      <c r="B14">
        <f>C14/100*SQRT(1/252)</f>
        <v>4.1674992734785747E-3</v>
      </c>
      <c r="C14" s="20">
        <v>6.6157000000000004</v>
      </c>
    </row>
    <row r="15" spans="1:14" x14ac:dyDescent="0.15">
      <c r="A15" t="s">
        <v>46</v>
      </c>
      <c r="B15">
        <v>0</v>
      </c>
      <c r="C15">
        <v>0</v>
      </c>
    </row>
    <row r="20" spans="1:17" x14ac:dyDescent="0.15">
      <c r="A20" s="3" t="s">
        <v>0</v>
      </c>
      <c r="B20" s="21">
        <f>A1</f>
        <v>41711</v>
      </c>
      <c r="C20" s="8">
        <f>NORMINV(99%,0,1)*SQRT(SUM(J2:N6))*SQRT(20)</f>
        <v>6.2747191246225201E-2</v>
      </c>
    </row>
    <row r="21" spans="1:17" x14ac:dyDescent="0.15">
      <c r="A21" s="3" t="s">
        <v>47</v>
      </c>
      <c r="B21" s="21">
        <f>A1</f>
        <v>41711</v>
      </c>
      <c r="C21" s="8">
        <f>SQRT(SUM(J2:N6))*SQRT(252)</f>
        <v>9.5742531128831812E-2</v>
      </c>
    </row>
    <row r="22" spans="1:17" x14ac:dyDescent="0.15">
      <c r="B22" s="21"/>
      <c r="C22" s="8"/>
    </row>
    <row r="23" spans="1:17" x14ac:dyDescent="0.15">
      <c r="B23" s="21"/>
      <c r="C23" s="8"/>
    </row>
    <row r="24" spans="1:17" x14ac:dyDescent="0.15">
      <c r="B24" s="21"/>
      <c r="C24" s="8"/>
    </row>
    <row r="25" spans="1:17" x14ac:dyDescent="0.15">
      <c r="B25" s="21"/>
      <c r="C25" s="8"/>
    </row>
    <row r="27" spans="1:17" ht="26" x14ac:dyDescent="0.15">
      <c r="A27" s="7" t="s">
        <v>17</v>
      </c>
      <c r="B27" s="7" t="s">
        <v>26</v>
      </c>
      <c r="C27" s="7" t="s">
        <v>27</v>
      </c>
      <c r="D27" s="7" t="s">
        <v>28</v>
      </c>
      <c r="E27" s="7" t="s">
        <v>29</v>
      </c>
      <c r="F27" s="7" t="s">
        <v>30</v>
      </c>
      <c r="G27" s="7" t="s">
        <v>31</v>
      </c>
      <c r="H27" s="7" t="s">
        <v>32</v>
      </c>
      <c r="I27" s="7" t="s">
        <v>33</v>
      </c>
      <c r="J27" s="7" t="s">
        <v>34</v>
      </c>
      <c r="K27" s="7" t="s">
        <v>35</v>
      </c>
      <c r="L27" s="7" t="s">
        <v>36</v>
      </c>
      <c r="M27" s="7" t="s">
        <v>37</v>
      </c>
      <c r="N27" s="7" t="s">
        <v>38</v>
      </c>
      <c r="O27" s="7" t="s">
        <v>39</v>
      </c>
      <c r="P27" s="7" t="s">
        <v>40</v>
      </c>
      <c r="Q27" s="7" t="s">
        <v>41</v>
      </c>
    </row>
    <row r="28" spans="1:17" x14ac:dyDescent="0.15">
      <c r="A28" s="23">
        <v>41711</v>
      </c>
      <c r="B28" s="7">
        <v>161</v>
      </c>
      <c r="C28" s="7" t="s">
        <v>42</v>
      </c>
      <c r="D28" s="24">
        <v>6102270</v>
      </c>
      <c r="E28" s="24">
        <v>654486</v>
      </c>
      <c r="F28" s="24">
        <v>280439</v>
      </c>
      <c r="G28" s="25">
        <v>200</v>
      </c>
      <c r="H28" s="26">
        <v>233.38</v>
      </c>
      <c r="I28" s="25">
        <v>20</v>
      </c>
      <c r="J28" s="25">
        <v>10.73</v>
      </c>
      <c r="K28" s="25">
        <v>0</v>
      </c>
      <c r="L28" s="25">
        <v>0</v>
      </c>
      <c r="M28" s="27">
        <v>116.69</v>
      </c>
      <c r="N28" s="28"/>
      <c r="O28" s="25" t="s">
        <v>43</v>
      </c>
      <c r="P28" s="7" t="s">
        <v>44</v>
      </c>
      <c r="Q28" s="7" t="s">
        <v>45</v>
      </c>
    </row>
    <row r="29" spans="1:17" x14ac:dyDescent="0.15">
      <c r="A29" s="23">
        <f>A28</f>
        <v>41711</v>
      </c>
      <c r="B29" s="7">
        <f t="shared" ref="B29:Q29" si="0">B28</f>
        <v>161</v>
      </c>
      <c r="C29" s="7" t="str">
        <f t="shared" si="0"/>
        <v>EOD</v>
      </c>
      <c r="D29" s="24">
        <f t="shared" si="0"/>
        <v>6102270</v>
      </c>
      <c r="E29" s="24">
        <f t="shared" si="0"/>
        <v>654486</v>
      </c>
      <c r="F29" s="24">
        <f>D29*C20</f>
        <v>382900.30272610264</v>
      </c>
      <c r="G29" s="25">
        <f t="shared" si="0"/>
        <v>200</v>
      </c>
      <c r="H29" s="29">
        <f>E29/F29*100</f>
        <v>170.92856687245003</v>
      </c>
      <c r="I29" s="25">
        <f t="shared" si="0"/>
        <v>20</v>
      </c>
      <c r="J29" s="25">
        <f t="shared" si="0"/>
        <v>10.73</v>
      </c>
      <c r="K29" s="25">
        <f t="shared" si="0"/>
        <v>0</v>
      </c>
      <c r="L29" s="25">
        <f t="shared" si="0"/>
        <v>0</v>
      </c>
      <c r="M29" s="30">
        <f>H29/G29*100</f>
        <v>85.464283436225017</v>
      </c>
      <c r="N29" s="28">
        <f t="shared" si="0"/>
        <v>0</v>
      </c>
      <c r="O29" s="25" t="str">
        <f t="shared" si="0"/>
        <v>RELATIV</v>
      </c>
      <c r="P29" s="7" t="str">
        <f t="shared" si="0"/>
        <v>Default</v>
      </c>
      <c r="Q29" s="7" t="str">
        <f t="shared" si="0"/>
        <v>VCV</v>
      </c>
    </row>
  </sheetData>
  <phoneticPr fontId="3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2384"/>
  <sheetViews>
    <sheetView zoomScale="70" workbookViewId="0">
      <selection activeCell="F11" sqref="F11"/>
    </sheetView>
  </sheetViews>
  <sheetFormatPr baseColWidth="10" defaultColWidth="9.1640625" defaultRowHeight="13" x14ac:dyDescent="0.15"/>
  <cols>
    <col min="1" max="1" width="9.1640625" style="9"/>
    <col min="2" max="2" width="10.1640625" style="9" bestFit="1" customWidth="1"/>
    <col min="3" max="3" width="17.6640625" style="9" bestFit="1" customWidth="1"/>
    <col min="4" max="4" width="19.1640625" style="9" bestFit="1" customWidth="1"/>
    <col min="5" max="5" width="18.1640625" style="9" bestFit="1" customWidth="1"/>
    <col min="6" max="6" width="15.33203125" style="9" bestFit="1" customWidth="1"/>
    <col min="7" max="7" width="12.6640625" style="9" bestFit="1" customWidth="1"/>
    <col min="8" max="8" width="9.33203125" style="9" customWidth="1"/>
    <col min="9" max="9" width="12" style="9" bestFit="1" customWidth="1"/>
    <col min="10" max="10" width="15.33203125" style="9" bestFit="1" customWidth="1"/>
    <col min="11" max="11" width="12.6640625" style="9" bestFit="1" customWidth="1"/>
    <col min="12" max="12" width="12" style="9" bestFit="1" customWidth="1"/>
    <col min="13" max="13" width="10.1640625" style="9" bestFit="1" customWidth="1"/>
    <col min="14" max="14" width="15.33203125" style="9" bestFit="1" customWidth="1"/>
    <col min="15" max="15" width="19.1640625" style="9" bestFit="1" customWidth="1"/>
    <col min="16" max="16" width="18.1640625" style="9" bestFit="1" customWidth="1"/>
    <col min="17" max="17" width="15.33203125" style="9" bestFit="1" customWidth="1"/>
    <col min="18" max="18" width="12.6640625" style="9" bestFit="1" customWidth="1"/>
    <col min="19" max="19" width="9.33203125" style="9" customWidth="1"/>
    <col min="20" max="20" width="12" style="9" bestFit="1" customWidth="1"/>
    <col min="21" max="21" width="15.33203125" style="9" bestFit="1" customWidth="1"/>
    <col min="22" max="22" width="12.6640625" style="9" bestFit="1" customWidth="1"/>
    <col min="23" max="23" width="9.1640625" style="9"/>
    <col min="24" max="24" width="10.1640625" style="9" bestFit="1" customWidth="1"/>
    <col min="25" max="25" width="15.33203125" style="9" bestFit="1" customWidth="1"/>
    <col min="26" max="26" width="19.1640625" style="9" bestFit="1" customWidth="1"/>
    <col min="27" max="27" width="18.1640625" style="9" bestFit="1" customWidth="1"/>
    <col min="28" max="28" width="15.33203125" style="9" bestFit="1" customWidth="1"/>
    <col min="29" max="29" width="12.6640625" style="9" bestFit="1" customWidth="1"/>
    <col min="30" max="30" width="9.33203125" style="9" customWidth="1"/>
    <col min="31" max="31" width="12" style="9" bestFit="1" customWidth="1"/>
    <col min="32" max="32" width="15.33203125" style="9" bestFit="1" customWidth="1"/>
    <col min="33" max="33" width="12.6640625" style="9" bestFit="1" customWidth="1"/>
    <col min="34" max="34" width="9.1640625" style="9"/>
    <col min="35" max="35" width="10.1640625" style="9" bestFit="1" customWidth="1"/>
    <col min="36" max="36" width="15.33203125" style="9" bestFit="1" customWidth="1"/>
    <col min="37" max="37" width="19.1640625" style="9" bestFit="1" customWidth="1"/>
    <col min="38" max="38" width="18.1640625" style="9" bestFit="1" customWidth="1"/>
    <col min="39" max="39" width="15.33203125" style="9" bestFit="1" customWidth="1"/>
    <col min="40" max="40" width="12.6640625" style="9" bestFit="1" customWidth="1"/>
    <col min="41" max="41" width="9.33203125" style="9" customWidth="1"/>
    <col min="42" max="42" width="12" style="9" bestFit="1" customWidth="1"/>
    <col min="43" max="43" width="15.33203125" style="9" bestFit="1" customWidth="1"/>
    <col min="44" max="44" width="12.6640625" style="9" bestFit="1" customWidth="1"/>
    <col min="45" max="45" width="9.1640625" style="9"/>
    <col min="46" max="46" width="10.1640625" style="9" bestFit="1" customWidth="1"/>
    <col min="47" max="47" width="15.33203125" style="9" bestFit="1" customWidth="1"/>
    <col min="48" max="48" width="19.1640625" style="9" bestFit="1" customWidth="1"/>
    <col min="49" max="49" width="18.1640625" style="9" bestFit="1" customWidth="1"/>
    <col min="50" max="50" width="15.33203125" style="9" bestFit="1" customWidth="1"/>
    <col min="51" max="51" width="12.6640625" style="9" bestFit="1" customWidth="1"/>
    <col min="52" max="52" width="9.33203125" style="9" customWidth="1"/>
    <col min="53" max="53" width="12" style="9" bestFit="1" customWidth="1"/>
    <col min="54" max="54" width="15.33203125" style="9" bestFit="1" customWidth="1"/>
    <col min="55" max="55" width="12.6640625" style="9" bestFit="1" customWidth="1"/>
    <col min="56" max="56" width="9.1640625" style="9"/>
    <col min="57" max="57" width="10.1640625" style="9" bestFit="1" customWidth="1"/>
    <col min="58" max="58" width="15.33203125" style="9" bestFit="1" customWidth="1"/>
    <col min="59" max="59" width="19.1640625" style="9" bestFit="1" customWidth="1"/>
    <col min="60" max="60" width="18.1640625" style="9" bestFit="1" customWidth="1"/>
    <col min="61" max="61" width="15.33203125" style="9" bestFit="1" customWidth="1"/>
    <col min="62" max="62" width="12.6640625" style="9" bestFit="1" customWidth="1"/>
    <col min="63" max="63" width="9.33203125" style="9" customWidth="1"/>
    <col min="64" max="64" width="12" style="9" bestFit="1" customWidth="1"/>
    <col min="65" max="65" width="15.33203125" style="9" bestFit="1" customWidth="1"/>
    <col min="66" max="66" width="12.6640625" style="9" bestFit="1" customWidth="1"/>
    <col min="67" max="67" width="9.1640625" style="9"/>
    <col min="68" max="68" width="10.1640625" style="9" bestFit="1" customWidth="1"/>
    <col min="69" max="69" width="15.33203125" style="9" bestFit="1" customWidth="1"/>
    <col min="70" max="70" width="19.1640625" style="9" bestFit="1" customWidth="1"/>
    <col min="71" max="71" width="18.1640625" style="9" bestFit="1" customWidth="1"/>
    <col min="72" max="72" width="15.33203125" style="9" bestFit="1" customWidth="1"/>
    <col min="73" max="73" width="12.6640625" style="9" bestFit="1" customWidth="1"/>
    <col min="74" max="74" width="9.33203125" style="9" customWidth="1"/>
    <col min="75" max="75" width="12" style="9" bestFit="1" customWidth="1"/>
    <col min="76" max="76" width="15.33203125" style="9" bestFit="1" customWidth="1"/>
    <col min="77" max="77" width="12.6640625" style="9" bestFit="1" customWidth="1"/>
    <col min="78" max="78" width="9.1640625" style="9"/>
    <col min="79" max="79" width="10.1640625" style="9" bestFit="1" customWidth="1"/>
    <col min="80" max="80" width="15.33203125" style="9" bestFit="1" customWidth="1"/>
    <col min="81" max="81" width="19.1640625" style="9" bestFit="1" customWidth="1"/>
    <col min="82" max="82" width="18.1640625" style="9" bestFit="1" customWidth="1"/>
    <col min="83" max="83" width="15.33203125" style="9" bestFit="1" customWidth="1"/>
    <col min="84" max="84" width="12.6640625" style="9" bestFit="1" customWidth="1"/>
    <col min="85" max="85" width="9.33203125" style="9" customWidth="1"/>
    <col min="86" max="86" width="12" style="9" bestFit="1" customWidth="1"/>
    <col min="87" max="87" width="15.33203125" style="9" bestFit="1" customWidth="1"/>
    <col min="88" max="88" width="12.6640625" style="9" bestFit="1" customWidth="1"/>
    <col min="89" max="89" width="9.1640625" style="9"/>
    <col min="90" max="90" width="10.1640625" style="9" bestFit="1" customWidth="1"/>
    <col min="91" max="91" width="15.33203125" style="9" bestFit="1" customWidth="1"/>
    <col min="92" max="92" width="19.1640625" style="9" bestFit="1" customWidth="1"/>
    <col min="93" max="93" width="18.1640625" style="9" bestFit="1" customWidth="1"/>
    <col min="94" max="94" width="15.33203125" style="9" bestFit="1" customWidth="1"/>
    <col min="95" max="95" width="12.6640625" style="9" bestFit="1" customWidth="1"/>
    <col min="96" max="96" width="9.33203125" style="9" customWidth="1"/>
    <col min="97" max="97" width="12" style="9" bestFit="1" customWidth="1"/>
    <col min="98" max="98" width="15.33203125" style="9" bestFit="1" customWidth="1"/>
    <col min="99" max="99" width="12.6640625" style="9" bestFit="1" customWidth="1"/>
    <col min="100" max="100" width="9.1640625" style="9"/>
    <col min="101" max="101" width="10.1640625" style="9" bestFit="1" customWidth="1"/>
    <col min="102" max="102" width="15.33203125" style="9" bestFit="1" customWidth="1"/>
    <col min="103" max="103" width="19.1640625" style="9" bestFit="1" customWidth="1"/>
    <col min="104" max="104" width="18.1640625" style="9" bestFit="1" customWidth="1"/>
    <col min="105" max="105" width="15.33203125" style="9" bestFit="1" customWidth="1"/>
    <col min="106" max="106" width="12.6640625" style="9" bestFit="1" customWidth="1"/>
    <col min="107" max="107" width="9.33203125" style="9" customWidth="1"/>
    <col min="108" max="108" width="12" style="9" bestFit="1" customWidth="1"/>
    <col min="109" max="109" width="15.33203125" style="9" bestFit="1" customWidth="1"/>
    <col min="110" max="110" width="12.6640625" style="9" bestFit="1" customWidth="1"/>
    <col min="111" max="16384" width="9.1640625" style="9"/>
  </cols>
  <sheetData>
    <row r="1" spans="1:110" x14ac:dyDescent="0.15">
      <c r="C1" s="9" t="str">
        <f>D10</f>
        <v>INDEX_IDPAIUP_USD</v>
      </c>
      <c r="D1" s="9" t="str">
        <f>E10</f>
        <v>INDEX_SASEIDX_SAR</v>
      </c>
      <c r="N1" s="9" t="str">
        <f>O10</f>
        <v>INDEX_IDPAIUP_USD</v>
      </c>
      <c r="O1" s="9" t="str">
        <f>P10</f>
        <v>SAR.XS</v>
      </c>
      <c r="Y1" s="9" t="str">
        <f>Z10</f>
        <v>INDEX_IDPAIUP_USD</v>
      </c>
      <c r="Z1" s="9" t="str">
        <f>AA10</f>
        <v>EUR.XS</v>
      </c>
      <c r="AJ1" s="9" t="str">
        <f>AK10</f>
        <v>INDEX_IDPAIUP_USD</v>
      </c>
      <c r="AK1" s="9" t="str">
        <f>AL10</f>
        <v>xxx</v>
      </c>
      <c r="AU1" s="9" t="str">
        <f>AV10</f>
        <v>INDEX_SASEIDX_SAR</v>
      </c>
      <c r="AV1" s="9" t="str">
        <f>AW10</f>
        <v>SAR.XS</v>
      </c>
      <c r="BF1" s="9" t="str">
        <f>BG10</f>
        <v>INDEX_SASEIDX_SAR</v>
      </c>
      <c r="BG1" s="9" t="str">
        <f>BH10</f>
        <v>EUR.XS</v>
      </c>
      <c r="BQ1" s="9" t="str">
        <f>BR10</f>
        <v>INDEX_SASEIDX_SAR</v>
      </c>
      <c r="BR1" s="9" t="str">
        <f>BS10</f>
        <v>xxx</v>
      </c>
      <c r="CB1" s="9" t="str">
        <f>CC10</f>
        <v>SAR.XS</v>
      </c>
      <c r="CC1" s="9" t="str">
        <f>CD10</f>
        <v>EUR.XS</v>
      </c>
      <c r="CM1" s="9" t="str">
        <f>CN10</f>
        <v>SAR.XS</v>
      </c>
      <c r="CN1" s="9" t="str">
        <f>CO10</f>
        <v>xxx</v>
      </c>
      <c r="CX1" s="9" t="str">
        <f>CY10</f>
        <v>EUR.XS</v>
      </c>
      <c r="CY1" s="9" t="str">
        <f>CZ10</f>
        <v>xxx</v>
      </c>
    </row>
    <row r="2" spans="1:110" x14ac:dyDescent="0.15">
      <c r="B2" s="9" t="s">
        <v>6</v>
      </c>
      <c r="C2" s="10">
        <f>SQRT(SUM(I11:I266)/SUM(H11:H266))</f>
        <v>5.3129544123162549E-3</v>
      </c>
      <c r="D2" s="10">
        <f>SQRT(SUM(J11:J266)/SUM(H11:H266))</f>
        <v>5.1939917163995796E-3</v>
      </c>
      <c r="M2" s="9" t="s">
        <v>6</v>
      </c>
      <c r="N2" s="10">
        <f>SQRT(SUM(T11:T266)/SUM(S11:S266))</f>
        <v>5.3129544123162549E-3</v>
      </c>
      <c r="O2" s="10">
        <f>SQRT(SUM(U11:U266)/SUM(S11:S266))</f>
        <v>3.670955193789564E-5</v>
      </c>
      <c r="X2" s="9" t="s">
        <v>6</v>
      </c>
      <c r="Y2" s="10">
        <f>SQRT(SUM(AE11:AE266)/SUM(AD11:AD266))</f>
        <v>5.3129544123162549E-3</v>
      </c>
      <c r="Z2" s="10">
        <f>SQRT(SUM(AF11:AF266)/SUM(AD11:AD266))</f>
        <v>3.5783708127034028E-3</v>
      </c>
      <c r="AI2" s="9" t="s">
        <v>6</v>
      </c>
      <c r="AJ2" s="10">
        <f>SQRT(SUM(AP11:AP266)/SUM(AO11:AO266))</f>
        <v>5.3129544123162549E-3</v>
      </c>
      <c r="AK2" s="10">
        <f>SQRT(SUM(AQ11:AQ266)/SUM(AO11:AO266))</f>
        <v>1.5520404582967596E-5</v>
      </c>
      <c r="AT2" s="9" t="s">
        <v>6</v>
      </c>
      <c r="AU2" s="10">
        <f>SQRT(SUM(BA11:BA266)/SUM(AZ11:AZ266))</f>
        <v>5.1939917163995796E-3</v>
      </c>
      <c r="AV2" s="10">
        <f>SQRT(SUM(BB11:BB266)/SUM(AZ11:AZ266))</f>
        <v>3.670955193789564E-5</v>
      </c>
      <c r="BE2" s="9" t="s">
        <v>6</v>
      </c>
      <c r="BF2" s="10">
        <f>SQRT(SUM(BL11:BL266)/SUM(BK11:BK266))</f>
        <v>5.1939917163995796E-3</v>
      </c>
      <c r="BG2" s="10">
        <f>SQRT(SUM(BM11:BM266)/SUM(BK11:BK266))</f>
        <v>3.5783708127034028E-3</v>
      </c>
      <c r="BP2" s="9" t="s">
        <v>6</v>
      </c>
      <c r="BQ2" s="10">
        <f>SQRT(SUM(BW11:BW266)/SUM(BV11:BV266))</f>
        <v>5.1939917163995796E-3</v>
      </c>
      <c r="BR2" s="10">
        <f>SQRT(SUM(BX11:BX266)/SUM(BV11:BV266))</f>
        <v>1.5520404582967596E-5</v>
      </c>
      <c r="CA2" s="9" t="s">
        <v>6</v>
      </c>
      <c r="CB2" s="10">
        <f>SQRT(SUM(CH11:CH266)/SUM(CG11:CG266))</f>
        <v>3.670955193789564E-5</v>
      </c>
      <c r="CC2" s="10">
        <f>SQRT(SUM(CI11:CI266)/SUM(CG11:CG266))</f>
        <v>3.5783708127034028E-3</v>
      </c>
      <c r="CL2" s="9" t="s">
        <v>6</v>
      </c>
      <c r="CM2" s="10">
        <f>SQRT(SUM(CS11:CS266)/SUM(CR11:CR266))</f>
        <v>3.670955193789564E-5</v>
      </c>
      <c r="CN2" s="10">
        <f>SQRT(SUM(CT11:CT266)/SUM(CR11:CR266))</f>
        <v>1.5520404582967596E-5</v>
      </c>
      <c r="CW2" s="9" t="s">
        <v>6</v>
      </c>
      <c r="CX2" s="10">
        <f>SQRT(SUM(DD11:DD266)/SUM(DC11:DC266))</f>
        <v>3.5783708127034028E-3</v>
      </c>
      <c r="CY2" s="10">
        <f>SQRT(SUM(DE11:DE266)/SUM(DC11:DC266))</f>
        <v>1.5520404582967596E-5</v>
      </c>
    </row>
    <row r="3" spans="1:110" x14ac:dyDescent="0.15">
      <c r="B3" s="9" t="s">
        <v>7</v>
      </c>
      <c r="C3" s="11">
        <f>SQRT(I7)*C2</f>
        <v>8.5007270597060078E-2</v>
      </c>
      <c r="D3" s="11">
        <f>SQRT(I7)*D2</f>
        <v>8.3103867462393274E-2</v>
      </c>
      <c r="M3" s="9" t="s">
        <v>7</v>
      </c>
      <c r="N3" s="11">
        <f>SQRT(T7)*N2</f>
        <v>8.5007270597060078E-2</v>
      </c>
      <c r="O3" s="11">
        <f>SQRT(T7)*O2</f>
        <v>5.8735283100633023E-4</v>
      </c>
      <c r="X3" s="9" t="s">
        <v>7</v>
      </c>
      <c r="Y3" s="11">
        <f>SQRT(AE7)*Y2</f>
        <v>8.5007270597060078E-2</v>
      </c>
      <c r="Z3" s="11">
        <f>SQRT(AE7)*Z2</f>
        <v>5.7253933003254445E-2</v>
      </c>
      <c r="AI3" s="9" t="s">
        <v>7</v>
      </c>
      <c r="AJ3" s="11">
        <f>SQRT(AP7)*AJ2</f>
        <v>8.5007270597060078E-2</v>
      </c>
      <c r="AK3" s="11">
        <f>SQRT(AP7)*AK2</f>
        <v>2.4832647332748153E-4</v>
      </c>
      <c r="AT3" s="9" t="s">
        <v>7</v>
      </c>
      <c r="AU3" s="11">
        <f>SQRT(BA7)*AU2</f>
        <v>8.3103867462393274E-2</v>
      </c>
      <c r="AV3" s="11">
        <f>SQRT(BA7)*AV2</f>
        <v>5.8735283100633023E-4</v>
      </c>
      <c r="BE3" s="9" t="s">
        <v>7</v>
      </c>
      <c r="BF3" s="11">
        <f>SQRT(BL7)*BF2</f>
        <v>8.3103867462393274E-2</v>
      </c>
      <c r="BG3" s="11">
        <f>SQRT(BL7)*BG2</f>
        <v>5.7253933003254445E-2</v>
      </c>
      <c r="BP3" s="9" t="s">
        <v>7</v>
      </c>
      <c r="BQ3" s="11">
        <f>SQRT(BW7)*BQ2</f>
        <v>8.3103867462393274E-2</v>
      </c>
      <c r="BR3" s="11">
        <f>SQRT(BW7)*BR2</f>
        <v>2.4832647332748153E-4</v>
      </c>
      <c r="CA3" s="9" t="s">
        <v>7</v>
      </c>
      <c r="CB3" s="11">
        <f>SQRT(CH7)*CB2</f>
        <v>5.8735283100633023E-4</v>
      </c>
      <c r="CC3" s="11">
        <f>SQRT(CH7)*CC2</f>
        <v>5.7253933003254445E-2</v>
      </c>
      <c r="CL3" s="9" t="s">
        <v>7</v>
      </c>
      <c r="CM3" s="11">
        <f>SQRT(CS7)*CM2</f>
        <v>5.8735283100633023E-4</v>
      </c>
      <c r="CN3" s="11">
        <f>SQRT(CS7)*CN2</f>
        <v>2.4832647332748153E-4</v>
      </c>
      <c r="CW3" s="9" t="s">
        <v>7</v>
      </c>
      <c r="CX3" s="11">
        <f>SQRT(DD7)*CX2</f>
        <v>5.7253933003254445E-2</v>
      </c>
      <c r="CY3" s="11">
        <f>SQRT(DD7)*CY2</f>
        <v>2.4832647332748153E-4</v>
      </c>
    </row>
    <row r="4" spans="1:110" x14ac:dyDescent="0.15">
      <c r="B4" s="9" t="s">
        <v>9</v>
      </c>
      <c r="C4" s="9">
        <f>AVERAGE(F11:F266)</f>
        <v>8.2372233252471548E-4</v>
      </c>
      <c r="D4" s="9">
        <f>AVERAGE(G11:G266)</f>
        <v>1.1314533159683341E-3</v>
      </c>
      <c r="M4" s="9" t="s">
        <v>9</v>
      </c>
      <c r="N4" s="9">
        <f>AVERAGE(Q11:Q266)</f>
        <v>8.2372233252471548E-4</v>
      </c>
      <c r="O4" s="9">
        <f>AVERAGE(R11:R266)</f>
        <v>-1.0415694536343985E-7</v>
      </c>
      <c r="X4" s="9" t="s">
        <v>9</v>
      </c>
      <c r="Y4" s="9">
        <f>AVERAGE(AB11:AB266)</f>
        <v>8.2372233252471548E-4</v>
      </c>
      <c r="Z4" s="9">
        <f>AVERAGE(AC11:AC266)</f>
        <v>2.7225381101819631E-4</v>
      </c>
      <c r="AI4" s="9" t="s">
        <v>9</v>
      </c>
      <c r="AJ4" s="9">
        <f>AVERAGE(AM11:AM266)</f>
        <v>8.2372233252471548E-4</v>
      </c>
      <c r="AK4" s="9">
        <f>AVERAGE(AN11:AN266)</f>
        <v>-1.0214763796920194E-4</v>
      </c>
      <c r="AT4" s="9" t="s">
        <v>9</v>
      </c>
      <c r="AU4" s="9">
        <f>AVERAGE(AX11:AX266)</f>
        <v>1.1314533159683341E-3</v>
      </c>
      <c r="AV4" s="9">
        <f>AVERAGE(AY11:AY266)</f>
        <v>-1.0415694536343985E-7</v>
      </c>
      <c r="BE4" s="9" t="s">
        <v>9</v>
      </c>
      <c r="BF4" s="9">
        <f>AVERAGE(BI11:BI266)</f>
        <v>1.1314533159683341E-3</v>
      </c>
      <c r="BG4" s="9">
        <f>AVERAGE(BJ11:BJ266)</f>
        <v>2.7225381101819631E-4</v>
      </c>
      <c r="BP4" s="9" t="s">
        <v>9</v>
      </c>
      <c r="BQ4" s="9">
        <f>AVERAGE(BT11:BT266)</f>
        <v>1.1314533159683341E-3</v>
      </c>
      <c r="BR4" s="9">
        <f>AVERAGE(BU11:BU266)</f>
        <v>-1.0214763796920194E-4</v>
      </c>
      <c r="CA4" s="9" t="s">
        <v>9</v>
      </c>
      <c r="CB4" s="9">
        <f>AVERAGE(CE11:CE266)</f>
        <v>-1.0415694536343985E-7</v>
      </c>
      <c r="CC4" s="9">
        <f>AVERAGE(CF11:CF266)</f>
        <v>2.7225381101819631E-4</v>
      </c>
      <c r="CL4" s="9" t="s">
        <v>9</v>
      </c>
      <c r="CM4" s="9">
        <f>AVERAGE(CP11:CP266)</f>
        <v>-1.0415694536343985E-7</v>
      </c>
      <c r="CN4" s="9">
        <f>AVERAGE(CQ11:CQ266)</f>
        <v>-1.0214763796920194E-4</v>
      </c>
      <c r="CW4" s="9" t="s">
        <v>9</v>
      </c>
      <c r="CX4" s="9">
        <f>AVERAGE(DA11:DA266)</f>
        <v>2.7225381101819631E-4</v>
      </c>
      <c r="CY4" s="9">
        <f>AVERAGE(DB11:DB266)</f>
        <v>-1.0214763796920194E-4</v>
      </c>
    </row>
    <row r="5" spans="1:110" x14ac:dyDescent="0.15">
      <c r="C5" s="9" t="s">
        <v>13</v>
      </c>
      <c r="D5" s="14">
        <f>SUM(K11:K266)/SUM(H11:H266)</f>
        <v>1.008900046947779E-5</v>
      </c>
      <c r="N5" s="9" t="s">
        <v>13</v>
      </c>
      <c r="O5" s="14">
        <f>SUM(V11:V266)/SUM(S11:S266)</f>
        <v>7.0926138748985463E-9</v>
      </c>
      <c r="Y5" s="9" t="s">
        <v>13</v>
      </c>
      <c r="Z5" s="14">
        <f>SUM(AG11:AG266)/SUM(AD11:AD266)</f>
        <v>4.5915837572824758E-6</v>
      </c>
      <c r="AJ5" s="9" t="s">
        <v>13</v>
      </c>
      <c r="AK5" s="14">
        <f>SUM(AR11:AR266)/SUM(AO11:AO266)</f>
        <v>-2.6490615768539951E-9</v>
      </c>
      <c r="AU5" s="9" t="s">
        <v>13</v>
      </c>
      <c r="AV5" s="14">
        <f>SUM(BC11:BC266)/SUM(AZ11:AZ266)</f>
        <v>1.25779498008531E-8</v>
      </c>
      <c r="BF5" s="9" t="s">
        <v>13</v>
      </c>
      <c r="BG5" s="14">
        <f>SUM(BN11:BN266)/SUM(BK11:BK266)</f>
        <v>4.7754132512759082E-6</v>
      </c>
      <c r="BQ5" s="9" t="s">
        <v>13</v>
      </c>
      <c r="BR5" s="14">
        <f>SUM(BY11:BY266)/SUM(BV11:BV266)</f>
        <v>1.0977329786906936E-9</v>
      </c>
      <c r="CB5" s="9" t="s">
        <v>13</v>
      </c>
      <c r="CC5" s="14">
        <f>SUM(CJ11:CJ266)/SUM(CG11:CG266)</f>
        <v>5.7663503986452314E-9</v>
      </c>
      <c r="CM5" s="9" t="s">
        <v>13</v>
      </c>
      <c r="CN5" s="14">
        <f>SUM(CU11:CU266)/SUM(CR11:CR266)</f>
        <v>-1.472374014876418E-11</v>
      </c>
      <c r="CX5" s="9" t="s">
        <v>13</v>
      </c>
      <c r="CY5" s="14">
        <f>SUM(DF11:DF266)/SUM(DC11:DC266)</f>
        <v>-6.5173951886289166E-10</v>
      </c>
    </row>
    <row r="6" spans="1:110" x14ac:dyDescent="0.15">
      <c r="C6" s="9" t="s">
        <v>16</v>
      </c>
      <c r="D6" s="9">
        <f>D5/(C2*D2)</f>
        <v>0.36560388339987976</v>
      </c>
      <c r="N6" s="9" t="s">
        <v>16</v>
      </c>
      <c r="O6" s="9">
        <f>O5/(N2*O2)</f>
        <v>3.6365632378816237E-2</v>
      </c>
      <c r="Y6" s="9" t="s">
        <v>16</v>
      </c>
      <c r="Z6" s="9">
        <f>Z5/(Y2*Z2)</f>
        <v>0.24151331474428933</v>
      </c>
      <c r="AJ6" s="9" t="s">
        <v>16</v>
      </c>
      <c r="AK6" s="9">
        <f>AK5/(AJ2*AK2)</f>
        <v>-3.2125724143345226E-2</v>
      </c>
      <c r="AU6" s="9" t="s">
        <v>16</v>
      </c>
      <c r="AV6" s="9">
        <f>AV5/(AU2*AV2)</f>
        <v>6.5967423291852637E-2</v>
      </c>
      <c r="BF6" s="9" t="s">
        <v>16</v>
      </c>
      <c r="BG6" s="9">
        <f>BG5/(BF2*BG2)</f>
        <v>0.25693564859239676</v>
      </c>
      <c r="BQ6" s="9" t="s">
        <v>16</v>
      </c>
      <c r="BR6" s="9">
        <f>BR5/(BQ2*BR2)</f>
        <v>1.3617344381567453E-2</v>
      </c>
      <c r="CB6" s="9" t="s">
        <v>16</v>
      </c>
      <c r="CC6" s="9">
        <f>CC5/(CB2*CC2)</f>
        <v>4.3897178089040541E-2</v>
      </c>
      <c r="CM6" s="9" t="s">
        <v>16</v>
      </c>
      <c r="CN6" s="9">
        <f>CN5/(CM2*CN2)</f>
        <v>-2.5842589101278516E-2</v>
      </c>
      <c r="CX6" s="9" t="s">
        <v>16</v>
      </c>
      <c r="CY6" s="9">
        <f>CY5/(CX2*CY2)</f>
        <v>-1.1735069733851385E-2</v>
      </c>
    </row>
    <row r="7" spans="1:110" x14ac:dyDescent="0.15">
      <c r="I7" s="9">
        <f>COUNTA(I11:I266)</f>
        <v>256</v>
      </c>
      <c r="T7" s="9">
        <f>COUNTA(T11:T266)</f>
        <v>256</v>
      </c>
      <c r="AE7" s="9">
        <f>COUNTA(AE11:AE266)</f>
        <v>256</v>
      </c>
      <c r="AP7" s="9">
        <f>COUNTA(AP11:AP266)</f>
        <v>256</v>
      </c>
      <c r="BA7" s="9">
        <f>COUNTA(BA11:BA266)</f>
        <v>256</v>
      </c>
      <c r="BL7" s="9">
        <f>COUNTA(BL11:BL266)</f>
        <v>256</v>
      </c>
      <c r="BW7" s="9">
        <f>COUNTA(BW11:BW266)</f>
        <v>256</v>
      </c>
      <c r="CH7" s="9">
        <f>COUNTA(CH11:CH266)</f>
        <v>256</v>
      </c>
      <c r="CS7" s="9">
        <f>COUNTA(CS11:CS266)</f>
        <v>256</v>
      </c>
      <c r="DD7" s="9">
        <f>COUNTA(DD11:DD266)</f>
        <v>256</v>
      </c>
    </row>
    <row r="8" spans="1:110" x14ac:dyDescent="0.15">
      <c r="D8" s="9" t="s">
        <v>8</v>
      </c>
      <c r="O8" s="9" t="s">
        <v>8</v>
      </c>
      <c r="Z8" s="9" t="s">
        <v>8</v>
      </c>
      <c r="AK8" s="9" t="s">
        <v>8</v>
      </c>
      <c r="AV8" s="9" t="s">
        <v>8</v>
      </c>
      <c r="BG8" s="9" t="s">
        <v>8</v>
      </c>
      <c r="BR8" s="9" t="s">
        <v>8</v>
      </c>
      <c r="CC8" s="9" t="s">
        <v>8</v>
      </c>
      <c r="CN8" s="9" t="s">
        <v>8</v>
      </c>
      <c r="CY8" s="9" t="s">
        <v>8</v>
      </c>
    </row>
    <row r="9" spans="1:110" ht="15" x14ac:dyDescent="0.2">
      <c r="D9" s="9" t="s">
        <v>10</v>
      </c>
      <c r="F9" s="12" t="s">
        <v>11</v>
      </c>
      <c r="H9" s="13">
        <v>0.94</v>
      </c>
      <c r="I9" s="9" t="s">
        <v>12</v>
      </c>
      <c r="O9" s="9" t="s">
        <v>10</v>
      </c>
      <c r="Q9" s="12" t="s">
        <v>11</v>
      </c>
      <c r="S9" s="13">
        <v>0.94</v>
      </c>
      <c r="T9" s="9" t="s">
        <v>12</v>
      </c>
      <c r="Z9" s="9" t="s">
        <v>10</v>
      </c>
      <c r="AB9" s="12" t="s">
        <v>11</v>
      </c>
      <c r="AD9" s="13">
        <v>0.94</v>
      </c>
      <c r="AE9" s="9" t="s">
        <v>12</v>
      </c>
      <c r="AK9" s="9" t="s">
        <v>10</v>
      </c>
      <c r="AM9" s="12" t="s">
        <v>11</v>
      </c>
      <c r="AO9" s="13">
        <v>0.94</v>
      </c>
      <c r="AP9" s="9" t="s">
        <v>12</v>
      </c>
      <c r="AV9" s="9" t="s">
        <v>10</v>
      </c>
      <c r="AX9" s="12" t="s">
        <v>11</v>
      </c>
      <c r="AZ9" s="13">
        <v>0.94</v>
      </c>
      <c r="BA9" s="9" t="s">
        <v>12</v>
      </c>
      <c r="BG9" s="9" t="s">
        <v>10</v>
      </c>
      <c r="BI9" s="12" t="s">
        <v>11</v>
      </c>
      <c r="BK9" s="13">
        <v>0.94</v>
      </c>
      <c r="BL9" s="9" t="s">
        <v>12</v>
      </c>
      <c r="BR9" s="9" t="s">
        <v>10</v>
      </c>
      <c r="BT9" s="12" t="s">
        <v>11</v>
      </c>
      <c r="BV9" s="13">
        <v>0.94</v>
      </c>
      <c r="BW9" s="9" t="s">
        <v>12</v>
      </c>
      <c r="CC9" s="9" t="s">
        <v>10</v>
      </c>
      <c r="CE9" s="12" t="s">
        <v>11</v>
      </c>
      <c r="CG9" s="13">
        <v>0.94</v>
      </c>
      <c r="CH9" s="9" t="s">
        <v>12</v>
      </c>
      <c r="CN9" s="9" t="s">
        <v>10</v>
      </c>
      <c r="CP9" s="12" t="s">
        <v>11</v>
      </c>
      <c r="CR9" s="13">
        <v>0.94</v>
      </c>
      <c r="CS9" s="9" t="s">
        <v>12</v>
      </c>
      <c r="CY9" s="9" t="s">
        <v>10</v>
      </c>
      <c r="DA9" s="12" t="s">
        <v>11</v>
      </c>
      <c r="DC9" s="13">
        <v>0.94</v>
      </c>
      <c r="DD9" s="9" t="s">
        <v>12</v>
      </c>
    </row>
    <row r="10" spans="1:110" x14ac:dyDescent="0.15">
      <c r="B10" s="15" t="s">
        <v>14</v>
      </c>
      <c r="C10" s="9" t="s">
        <v>15</v>
      </c>
      <c r="D10" s="3" t="s">
        <v>22</v>
      </c>
      <c r="E10" s="3" t="s">
        <v>25</v>
      </c>
      <c r="F10" s="9" t="str">
        <f>D10</f>
        <v>INDEX_IDPAIUP_USD</v>
      </c>
      <c r="G10" s="9" t="str">
        <f>E10</f>
        <v>INDEX_SASEIDX_SAR</v>
      </c>
      <c r="I10" s="9" t="str">
        <f>D10</f>
        <v>INDEX_IDPAIUP_USD</v>
      </c>
      <c r="J10" s="9" t="str">
        <f>E10</f>
        <v>INDEX_SASEIDX_SAR</v>
      </c>
      <c r="M10" s="15" t="s">
        <v>14</v>
      </c>
      <c r="N10" s="9" t="s">
        <v>15</v>
      </c>
      <c r="O10" s="3" t="s">
        <v>22</v>
      </c>
      <c r="P10" s="3" t="s">
        <v>24</v>
      </c>
      <c r="Q10" s="9" t="str">
        <f>O10</f>
        <v>INDEX_IDPAIUP_USD</v>
      </c>
      <c r="R10" s="9" t="str">
        <f>P10</f>
        <v>SAR.XS</v>
      </c>
      <c r="T10" s="9" t="str">
        <f>O10</f>
        <v>INDEX_IDPAIUP_USD</v>
      </c>
      <c r="U10" s="9" t="str">
        <f>P10</f>
        <v>SAR.XS</v>
      </c>
      <c r="X10" s="15" t="s">
        <v>14</v>
      </c>
      <c r="Y10" s="9" t="s">
        <v>15</v>
      </c>
      <c r="Z10" s="3" t="s">
        <v>22</v>
      </c>
      <c r="AA10" s="3" t="s">
        <v>23</v>
      </c>
      <c r="AB10" s="9" t="str">
        <f>Z10</f>
        <v>INDEX_IDPAIUP_USD</v>
      </c>
      <c r="AC10" s="9" t="str">
        <f>AA10</f>
        <v>EUR.XS</v>
      </c>
      <c r="AE10" s="9" t="str">
        <f>Z10</f>
        <v>INDEX_IDPAIUP_USD</v>
      </c>
      <c r="AF10" s="9" t="str">
        <f>AA10</f>
        <v>EUR.XS</v>
      </c>
      <c r="AI10" s="15" t="s">
        <v>14</v>
      </c>
      <c r="AJ10" s="9" t="s">
        <v>15</v>
      </c>
      <c r="AK10" s="3" t="s">
        <v>22</v>
      </c>
      <c r="AL10" s="3" t="s">
        <v>46</v>
      </c>
      <c r="AM10" s="9" t="str">
        <f>AK10</f>
        <v>INDEX_IDPAIUP_USD</v>
      </c>
      <c r="AN10" s="9" t="str">
        <f>AL10</f>
        <v>xxx</v>
      </c>
      <c r="AP10" s="9" t="str">
        <f>AK10</f>
        <v>INDEX_IDPAIUP_USD</v>
      </c>
      <c r="AQ10" s="9" t="str">
        <f>AL10</f>
        <v>xxx</v>
      </c>
      <c r="AT10" s="15" t="s">
        <v>14</v>
      </c>
      <c r="AU10" s="9" t="s">
        <v>15</v>
      </c>
      <c r="AV10" s="3" t="s">
        <v>25</v>
      </c>
      <c r="AW10" s="3" t="s">
        <v>24</v>
      </c>
      <c r="AX10" s="9" t="str">
        <f>AV10</f>
        <v>INDEX_SASEIDX_SAR</v>
      </c>
      <c r="AY10" s="9" t="str">
        <f>AW10</f>
        <v>SAR.XS</v>
      </c>
      <c r="BA10" s="9" t="str">
        <f>AV10</f>
        <v>INDEX_SASEIDX_SAR</v>
      </c>
      <c r="BB10" s="9" t="str">
        <f>AW10</f>
        <v>SAR.XS</v>
      </c>
      <c r="BE10" s="15" t="s">
        <v>14</v>
      </c>
      <c r="BF10" s="9" t="s">
        <v>15</v>
      </c>
      <c r="BG10" s="3" t="s">
        <v>25</v>
      </c>
      <c r="BH10" s="3" t="s">
        <v>23</v>
      </c>
      <c r="BI10" s="9" t="str">
        <f>BG10</f>
        <v>INDEX_SASEIDX_SAR</v>
      </c>
      <c r="BJ10" s="9" t="str">
        <f>BH10</f>
        <v>EUR.XS</v>
      </c>
      <c r="BL10" s="9" t="str">
        <f>BG10</f>
        <v>INDEX_SASEIDX_SAR</v>
      </c>
      <c r="BM10" s="9" t="str">
        <f>BH10</f>
        <v>EUR.XS</v>
      </c>
      <c r="BP10" s="15" t="s">
        <v>14</v>
      </c>
      <c r="BQ10" s="9" t="s">
        <v>15</v>
      </c>
      <c r="BR10" s="3" t="s">
        <v>25</v>
      </c>
      <c r="BS10" s="3" t="s">
        <v>46</v>
      </c>
      <c r="BT10" s="9" t="str">
        <f>BR10</f>
        <v>INDEX_SASEIDX_SAR</v>
      </c>
      <c r="BU10" s="9" t="str">
        <f>BS10</f>
        <v>xxx</v>
      </c>
      <c r="BW10" s="9" t="str">
        <f>BR10</f>
        <v>INDEX_SASEIDX_SAR</v>
      </c>
      <c r="BX10" s="9" t="str">
        <f>BS10</f>
        <v>xxx</v>
      </c>
      <c r="CA10" s="15" t="s">
        <v>14</v>
      </c>
      <c r="CB10" s="9" t="s">
        <v>15</v>
      </c>
      <c r="CC10" s="3" t="s">
        <v>24</v>
      </c>
      <c r="CD10" s="3" t="s">
        <v>23</v>
      </c>
      <c r="CE10" s="9" t="str">
        <f>CC10</f>
        <v>SAR.XS</v>
      </c>
      <c r="CF10" s="9" t="str">
        <f>CD10</f>
        <v>EUR.XS</v>
      </c>
      <c r="CH10" s="9" t="str">
        <f>CC10</f>
        <v>SAR.XS</v>
      </c>
      <c r="CI10" s="9" t="str">
        <f>CD10</f>
        <v>EUR.XS</v>
      </c>
      <c r="CL10" s="15" t="s">
        <v>14</v>
      </c>
      <c r="CM10" s="9" t="s">
        <v>15</v>
      </c>
      <c r="CN10" s="3" t="s">
        <v>24</v>
      </c>
      <c r="CO10" s="3" t="s">
        <v>46</v>
      </c>
      <c r="CP10" s="9" t="str">
        <f>CN10</f>
        <v>SAR.XS</v>
      </c>
      <c r="CQ10" s="9" t="str">
        <f>CO10</f>
        <v>xxx</v>
      </c>
      <c r="CS10" s="9" t="str">
        <f>CN10</f>
        <v>SAR.XS</v>
      </c>
      <c r="CT10" s="9" t="str">
        <f>CO10</f>
        <v>xxx</v>
      </c>
      <c r="CW10" s="15" t="s">
        <v>14</v>
      </c>
      <c r="CX10" s="9" t="s">
        <v>15</v>
      </c>
      <c r="CY10" s="3" t="s">
        <v>23</v>
      </c>
      <c r="CZ10" s="3" t="s">
        <v>46</v>
      </c>
      <c r="DA10" s="9" t="str">
        <f>CY10</f>
        <v>EUR.XS</v>
      </c>
      <c r="DB10" s="9" t="str">
        <f>CZ10</f>
        <v>xxx</v>
      </c>
      <c r="DD10" s="9" t="str">
        <f>CY10</f>
        <v>EUR.XS</v>
      </c>
      <c r="DE10" s="9" t="str">
        <f>CZ10</f>
        <v>xxx</v>
      </c>
    </row>
    <row r="11" spans="1:110" ht="15" x14ac:dyDescent="0.2">
      <c r="A11" s="9">
        <f>VLOOKUP($C$11,Datum!$B:$C,2,0)</f>
        <v>2</v>
      </c>
      <c r="B11" s="16">
        <f>WEEKDAY(C11)</f>
        <v>4</v>
      </c>
      <c r="C11" s="17">
        <f>WORKDAY(Übersicht!$A$1,-1)</f>
        <v>41710</v>
      </c>
      <c r="D11" s="13">
        <f>VLOOKUP(C11,Zeitreihen!$B:$C,2,0)</f>
        <v>675.51</v>
      </c>
      <c r="E11" s="13">
        <f>VLOOKUP(C11,Zeitreihen!F:G,2,0)</f>
        <v>9351.11</v>
      </c>
      <c r="F11" s="9">
        <f>LN(D11/D12)</f>
        <v>-1.1656275734294525E-2</v>
      </c>
      <c r="G11" s="9">
        <f>LN(E11/E12)</f>
        <v>-3.6780311828384874E-4</v>
      </c>
      <c r="H11" s="9">
        <f>1</f>
        <v>1</v>
      </c>
      <c r="I11" s="9">
        <f t="shared" ref="I11:I74" si="0">(F11-C$4)^2*$H11</f>
        <v>1.5575035174781197E-4</v>
      </c>
      <c r="J11" s="9">
        <f t="shared" ref="J11:J74" si="1">(G11-D$4)^2*$H11</f>
        <v>2.2477698556465698E-6</v>
      </c>
      <c r="K11" s="9">
        <f>(F11-C$4)*(G11-D$4)*H11</f>
        <v>1.871071740113355E-5</v>
      </c>
      <c r="M11" s="16">
        <f>WEEKDAY(N11)</f>
        <v>4</v>
      </c>
      <c r="N11" s="17">
        <f>WORKDAY(Übersicht!$A$1,-1)</f>
        <v>41710</v>
      </c>
      <c r="O11" s="13">
        <f>VLOOKUP(N11,Zeitreihen!$B:$C,2,0)</f>
        <v>675.51</v>
      </c>
      <c r="P11" s="13">
        <f>VLOOKUP(N11,Zeitreihen!$J:$K,2,0)</f>
        <v>0.26663822525597269</v>
      </c>
      <c r="Q11" s="9">
        <f>LN(O11/O12)</f>
        <v>-1.1656275734294525E-2</v>
      </c>
      <c r="R11" s="9">
        <f>LN(P11/P12)</f>
        <v>-2.6664178011620453E-5</v>
      </c>
      <c r="S11" s="9">
        <f>1</f>
        <v>1</v>
      </c>
      <c r="T11" s="9">
        <f t="shared" ref="T11:T74" si="2">(Q11-N$4)^2*$H11</f>
        <v>1.5575035174781197E-4</v>
      </c>
      <c r="U11" s="9">
        <f t="shared" ref="U11:U74" si="3">(R11-O$4)^2*$H11</f>
        <v>7.0543471904001621E-10</v>
      </c>
      <c r="V11" s="9">
        <f>(Q11-N$4)*(R11-O$4)*S11</f>
        <v>3.314690115615658E-7</v>
      </c>
      <c r="X11" s="16">
        <f>WEEKDAY(Y11)</f>
        <v>4</v>
      </c>
      <c r="Y11" s="17">
        <f>WORKDAY(Übersicht!$A$1,-1)</f>
        <v>41710</v>
      </c>
      <c r="Z11" s="13">
        <f>VLOOKUP(Y11,Zeitreihen!$B:$C,2,0)</f>
        <v>675.51</v>
      </c>
      <c r="AA11" s="13">
        <f>VLOOKUP(Y11,Zeitreihen!N:O,2,0)</f>
        <v>1.3902999999999999</v>
      </c>
      <c r="AB11" s="9">
        <f>LN(Z11/Z12)</f>
        <v>-1.1656275734294525E-2</v>
      </c>
      <c r="AC11" s="9">
        <f>LN(AA11/AA12)</f>
        <v>3.0976504256488221E-3</v>
      </c>
      <c r="AD11" s="9">
        <f>1</f>
        <v>1</v>
      </c>
      <c r="AE11" s="9">
        <f t="shared" ref="AE11:AE74" si="4">(AB11-Y$4)^2*$H11</f>
        <v>1.5575035174781197E-4</v>
      </c>
      <c r="AF11" s="9">
        <f t="shared" ref="AF11:AF74" si="5">(AC11-Z$4)^2*$H11</f>
        <v>7.9828660299662009E-6</v>
      </c>
      <c r="AG11" s="9">
        <f>(AB11-Y$4)*(AC11-Z$4)*AD11</f>
        <v>-3.5260944288587839E-5</v>
      </c>
      <c r="AI11" s="16">
        <f>WEEKDAY(AJ11)</f>
        <v>4</v>
      </c>
      <c r="AJ11" s="17">
        <f>WORKDAY(Übersicht!$A$1,-1)</f>
        <v>41710</v>
      </c>
      <c r="AK11" s="13">
        <f>VLOOKUP(AJ11,Zeitreihen!$B:$C,2,0)</f>
        <v>675.51</v>
      </c>
      <c r="AL11" s="13">
        <f>VLOOKUP(AJ11,Zeitreihen!$R:$S,2,0)</f>
        <v>1.0002</v>
      </c>
      <c r="AM11" s="9">
        <f>LN(AK11/AK12)</f>
        <v>-1.1656275734294525E-2</v>
      </c>
      <c r="AN11" s="9">
        <f>LN(AL11/AL12)</f>
        <v>-9.9975006331715633E-5</v>
      </c>
      <c r="AO11" s="9">
        <f>1</f>
        <v>1</v>
      </c>
      <c r="AP11" s="9">
        <f t="shared" ref="AP11:AP74" si="6">(AM11-AJ$4)^2*$H11</f>
        <v>1.5575035174781197E-4</v>
      </c>
      <c r="AQ11" s="9">
        <f t="shared" ref="AQ11:AQ74" si="7">(AN11-AK$4)^2*$H11</f>
        <v>4.7203282322064522E-12</v>
      </c>
      <c r="AR11" s="9">
        <f>(AM11-AJ$4)*(AN11-AK$4)*AO11</f>
        <v>-2.7114438635739491E-8</v>
      </c>
      <c r="AT11" s="16">
        <f>WEEKDAY(AU11)</f>
        <v>4</v>
      </c>
      <c r="AU11" s="17">
        <f>WORKDAY(Übersicht!$A$1,-1)</f>
        <v>41710</v>
      </c>
      <c r="AV11" s="13">
        <f>VLOOKUP(AU11,Zeitreihen!$F:$G,2,0)</f>
        <v>9351.11</v>
      </c>
      <c r="AW11" s="13">
        <f>VLOOKUP(AU11,Zeitreihen!$J:$K,2,0)</f>
        <v>0.26663822525597269</v>
      </c>
      <c r="AX11" s="9">
        <f>LN(AV11/AV12)</f>
        <v>-3.6780311828384874E-4</v>
      </c>
      <c r="AY11" s="9">
        <f>LN(AW11/AW12)</f>
        <v>-2.6664178011620453E-5</v>
      </c>
      <c r="AZ11" s="9">
        <f>1</f>
        <v>1</v>
      </c>
      <c r="BA11" s="9">
        <f t="shared" ref="BA11:BA74" si="8">(AX11-AU$4)^2*$H11</f>
        <v>2.2477698556465698E-6</v>
      </c>
      <c r="BB11" s="9">
        <f t="shared" ref="BB11:BB74" si="9">(AY11-AV$4)^2*$H11</f>
        <v>7.0543471904001621E-10</v>
      </c>
      <c r="BC11" s="9">
        <f>(AX11-AU$4)*(AY11-AV$4)*AZ11</f>
        <v>3.9820282477459349E-8</v>
      </c>
      <c r="BE11" s="16">
        <f>WEEKDAY(BF11)</f>
        <v>4</v>
      </c>
      <c r="BF11" s="17">
        <f>WORKDAY(Übersicht!$A$1,-1)</f>
        <v>41710</v>
      </c>
      <c r="BG11" s="13">
        <f>VLOOKUP(BF11,Zeitreihen!$F:$G,2,0)</f>
        <v>9351.11</v>
      </c>
      <c r="BH11" s="13">
        <f>VLOOKUP(BF11,Zeitreihen!N:O,2,0)</f>
        <v>1.3902999999999999</v>
      </c>
      <c r="BI11" s="9">
        <f>LN(BG11/BG12)</f>
        <v>-3.6780311828384874E-4</v>
      </c>
      <c r="BJ11" s="9">
        <f>LN(BH11/BH12)</f>
        <v>3.0976504256488221E-3</v>
      </c>
      <c r="BK11" s="9">
        <f>1</f>
        <v>1</v>
      </c>
      <c r="BL11" s="9">
        <f t="shared" ref="BL11:BL74" si="10">(BI11-BF$4)^2*$H11</f>
        <v>2.2477698556465698E-6</v>
      </c>
      <c r="BM11" s="9">
        <f t="shared" ref="BM11:BM74" si="11">(BJ11-BG$4)^2*$H11</f>
        <v>7.9828660299662009E-6</v>
      </c>
      <c r="BN11" s="9">
        <f>(BI11-BF$4)*(BJ11-BG$4)*BK11</f>
        <v>-4.2359940537993011E-6</v>
      </c>
      <c r="BP11" s="16">
        <f>WEEKDAY(BQ11)</f>
        <v>4</v>
      </c>
      <c r="BQ11" s="17">
        <f>WORKDAY(Übersicht!$A$1,-1)</f>
        <v>41710</v>
      </c>
      <c r="BR11" s="13">
        <f>VLOOKUP(BQ11,Zeitreihen!$F:$G,2,0)</f>
        <v>9351.11</v>
      </c>
      <c r="BS11" s="13">
        <f>VLOOKUP(BQ11,Zeitreihen!R:S,2,0)</f>
        <v>1.0002</v>
      </c>
      <c r="BT11" s="9">
        <f>LN(BR11/BR12)</f>
        <v>-3.6780311828384874E-4</v>
      </c>
      <c r="BU11" s="9">
        <f>LN(BS11/BS12)</f>
        <v>-9.9975006331715633E-5</v>
      </c>
      <c r="BV11" s="9">
        <f>1</f>
        <v>1</v>
      </c>
      <c r="BW11" s="9">
        <f t="shared" ref="BW11:BW74" si="12">(BT11-BQ$4)^2*$H11</f>
        <v>2.2477698556465698E-6</v>
      </c>
      <c r="BX11" s="9">
        <f t="shared" ref="BX11:BX74" si="13">(BU11-BR$4)^2*$H11</f>
        <v>4.7203282322064522E-12</v>
      </c>
      <c r="BY11" s="9">
        <f>(BT11-BQ$4)*(BU11-BR$4)*BV11</f>
        <v>-3.257331961761209E-9</v>
      </c>
      <c r="CA11" s="16">
        <f>WEEKDAY(CB11)</f>
        <v>4</v>
      </c>
      <c r="CB11" s="17">
        <f>WORKDAY(Übersicht!$A$1,-1)</f>
        <v>41710</v>
      </c>
      <c r="CC11" s="13">
        <f>VLOOKUP(CB11,Zeitreihen!$J:$K,2,0)</f>
        <v>0.26663822525597269</v>
      </c>
      <c r="CD11" s="13">
        <f>VLOOKUP(CB11,Zeitreihen!N:O,2,0)</f>
        <v>1.3902999999999999</v>
      </c>
      <c r="CE11" s="9">
        <f>LN(CC11/CC12)</f>
        <v>-2.6664178011620453E-5</v>
      </c>
      <c r="CF11" s="9">
        <f>LN(CD11/CD12)</f>
        <v>3.0976504256488221E-3</v>
      </c>
      <c r="CG11" s="9">
        <f>1</f>
        <v>1</v>
      </c>
      <c r="CH11" s="9">
        <f t="shared" ref="CH11:CH74" si="14">(CE11-CB$4)^2*$H11</f>
        <v>7.0543471904001621E-10</v>
      </c>
      <c r="CI11" s="9">
        <f t="shared" ref="CI11:CI74" si="15">(CF11-CC$4)^2*$H11</f>
        <v>7.9828660299662009E-6</v>
      </c>
      <c r="CJ11" s="9">
        <f>(CE11-CB$4)*(CF11-CC$4)*CG11</f>
        <v>-7.5042593605120667E-8</v>
      </c>
      <c r="CL11" s="16">
        <f>WEEKDAY(CM11)</f>
        <v>4</v>
      </c>
      <c r="CM11" s="17">
        <f>WORKDAY(Übersicht!$A$1,-1)</f>
        <v>41710</v>
      </c>
      <c r="CN11" s="13">
        <f>VLOOKUP(CM11,Zeitreihen!$J:$K,2,0)</f>
        <v>0.26663822525597269</v>
      </c>
      <c r="CO11" s="13">
        <f>VLOOKUP(CM11,Zeitreihen!R:S,2,0)</f>
        <v>1.0002</v>
      </c>
      <c r="CP11" s="9">
        <f>LN(CN11/CN12)</f>
        <v>-2.6664178011620453E-5</v>
      </c>
      <c r="CQ11" s="9">
        <f>LN(CO11/CO12)</f>
        <v>-9.9975006331715633E-5</v>
      </c>
      <c r="CR11" s="9">
        <f>1</f>
        <v>1</v>
      </c>
      <c r="CS11" s="9">
        <f t="shared" ref="CS11:CS74" si="16">(CP11-CM$4)^2*$H11</f>
        <v>7.0543471904001621E-10</v>
      </c>
      <c r="CT11" s="9">
        <f t="shared" ref="CT11:CT74" si="17">(CQ11-CN$4)^2*$H11</f>
        <v>4.7203282322064522E-12</v>
      </c>
      <c r="CU11" s="9">
        <f>(CP11-CM$4)*(CQ11-CN$4)*CR11</f>
        <v>-5.7705142060852906E-11</v>
      </c>
      <c r="CW11" s="16">
        <f>WEEKDAY(CX11)</f>
        <v>4</v>
      </c>
      <c r="CX11" s="17">
        <f>WORKDAY(Übersicht!$A$1,-1)</f>
        <v>41710</v>
      </c>
      <c r="CY11" s="13">
        <f>VLOOKUP(CX11,Zeitreihen!N:O,2,0)</f>
        <v>1.3902999999999999</v>
      </c>
      <c r="CZ11" s="13">
        <f>VLOOKUP(CX11,Zeitreihen!R:S,2,0)</f>
        <v>1.0002</v>
      </c>
      <c r="DA11" s="9">
        <f>LN(CY11/CY12)</f>
        <v>3.0976504256488221E-3</v>
      </c>
      <c r="DB11" s="9">
        <f>LN(CZ11/CZ12)</f>
        <v>-9.9975006331715633E-5</v>
      </c>
      <c r="DC11" s="9">
        <f>1</f>
        <v>1</v>
      </c>
      <c r="DD11" s="9">
        <f t="shared" ref="DD11:DD74" si="18">(DA11-CX$4)^2*$H11</f>
        <v>7.9828660299662009E-6</v>
      </c>
      <c r="DE11" s="9">
        <f t="shared" ref="DE11:DE74" si="19">(DB11-CY$4)^2*$H11</f>
        <v>4.7203282322064522E-12</v>
      </c>
      <c r="DF11" s="9">
        <f>(DA11-CX$4)*(DB11-CY$4)*DC11</f>
        <v>6.1385460733932183E-9</v>
      </c>
    </row>
    <row r="12" spans="1:110" ht="15" x14ac:dyDescent="0.2">
      <c r="A12" s="9">
        <f>A11+1</f>
        <v>3</v>
      </c>
      <c r="B12" s="16">
        <f t="shared" ref="B12:B75" si="20">WEEKDAY(C12)</f>
        <v>3</v>
      </c>
      <c r="C12" s="17">
        <f>VLOOKUP($A12,Datum!$A:$B,2,0)</f>
        <v>41709</v>
      </c>
      <c r="D12" s="13">
        <f>VLOOKUP(C12,Zeitreihen!$B:$C,2,0)</f>
        <v>683.43</v>
      </c>
      <c r="E12" s="13">
        <f>VLOOKUP(C12,Zeitreihen!F:G,2,0)</f>
        <v>9354.5499999999993</v>
      </c>
      <c r="F12" s="9">
        <f t="shared" ref="F12:G75" si="21">LN(D12/D13)</f>
        <v>-5.5586438340681117E-4</v>
      </c>
      <c r="G12" s="9">
        <f t="shared" si="21"/>
        <v>1.151974662017643E-3</v>
      </c>
      <c r="H12" s="9">
        <f>H11*$H$9</f>
        <v>0.94</v>
      </c>
      <c r="I12" s="9">
        <f t="shared" si="0"/>
        <v>1.7890639363682505E-6</v>
      </c>
      <c r="J12" s="9">
        <f t="shared" si="1"/>
        <v>3.9585810505495711E-10</v>
      </c>
      <c r="K12" s="9">
        <f t="shared" ref="K12:K75" si="22">(F12-C$4)*(G12-D$4)*H12</f>
        <v>-2.6612317818500853E-8</v>
      </c>
      <c r="M12" s="16">
        <f t="shared" ref="M12:M75" si="23">WEEKDAY(N12)</f>
        <v>3</v>
      </c>
      <c r="N12" s="17">
        <f>VLOOKUP($A12,Datum!$A:$B,2,0)</f>
        <v>41709</v>
      </c>
      <c r="O12" s="13">
        <f>VLOOKUP(N12,Zeitreihen!$B:$C,2,0)</f>
        <v>683.43</v>
      </c>
      <c r="P12" s="13">
        <f>VLOOKUP(N12,Zeitreihen!$J:$K,2,0)</f>
        <v>0.26664533503986348</v>
      </c>
      <c r="Q12" s="9">
        <f t="shared" ref="Q12:Q75" si="24">LN(O12/O13)</f>
        <v>-5.5586438340681117E-4</v>
      </c>
      <c r="R12" s="9">
        <f t="shared" ref="R12:R75" si="25">LN(P12/P13)</f>
        <v>5.332764506380537E-5</v>
      </c>
      <c r="S12" s="9">
        <f>S11*$H$9</f>
        <v>0.94</v>
      </c>
      <c r="T12" s="9">
        <f t="shared" si="2"/>
        <v>1.7890639363682505E-6</v>
      </c>
      <c r="U12" s="9">
        <f t="shared" si="3"/>
        <v>2.683660017990195E-9</v>
      </c>
      <c r="V12" s="9">
        <f t="shared" ref="V12:V75" si="26">(Q12-N$4)*(R12-O$4)*S12</f>
        <v>-6.9290976004524784E-8</v>
      </c>
      <c r="X12" s="16">
        <f t="shared" ref="X12:X75" si="27">WEEKDAY(Y12)</f>
        <v>3</v>
      </c>
      <c r="Y12" s="17">
        <f>VLOOKUP($A12,Datum!$A:$B,2,0)</f>
        <v>41709</v>
      </c>
      <c r="Z12" s="13">
        <f>VLOOKUP(Y12,Zeitreihen!$B:$C,2,0)</f>
        <v>683.43</v>
      </c>
      <c r="AA12" s="13">
        <f>VLOOKUP(Y12,Zeitreihen!N:O,2,0)</f>
        <v>1.3860000000000001</v>
      </c>
      <c r="AB12" s="9">
        <f t="shared" ref="AB12:AB75" si="28">LN(Z12/Z13)</f>
        <v>-5.5586438340681117E-4</v>
      </c>
      <c r="AC12" s="9">
        <f t="shared" ref="AC12:AC75" si="29">LN(AA12/AA13)</f>
        <v>-1.2257996271160863E-3</v>
      </c>
      <c r="AD12" s="9">
        <f>AD11*$H$9</f>
        <v>0.94</v>
      </c>
      <c r="AE12" s="9">
        <f t="shared" si="4"/>
        <v>1.7890639363682505E-6</v>
      </c>
      <c r="AF12" s="9">
        <f t="shared" si="5"/>
        <v>2.1095142572955881E-6</v>
      </c>
      <c r="AG12" s="9">
        <f t="shared" ref="AG12:AG75" si="30">(AB12-Y$4)*(AC12-Z$4)*AD12</f>
        <v>1.942692945625271E-6</v>
      </c>
      <c r="AI12" s="16">
        <f t="shared" ref="AI12:AI75" si="31">WEEKDAY(AJ12)</f>
        <v>3</v>
      </c>
      <c r="AJ12" s="17">
        <f>VLOOKUP($A12,Datum!$A:$B,2,0)</f>
        <v>41709</v>
      </c>
      <c r="AK12" s="13">
        <f>VLOOKUP(AJ12,Zeitreihen!$B:$C,2,0)</f>
        <v>683.43</v>
      </c>
      <c r="AL12" s="13">
        <f>VLOOKUP(AJ12,Zeitreihen!$R:$S,2,0)</f>
        <v>1.0003</v>
      </c>
      <c r="AM12" s="9">
        <f t="shared" ref="AM12:AM75" si="32">LN(AK12/AK13)</f>
        <v>-5.5586438340681117E-4</v>
      </c>
      <c r="AN12" s="9">
        <f t="shared" ref="AN12:AN75" si="33">LN(AL12/AL13)</f>
        <v>-9.9965012328907192E-5</v>
      </c>
      <c r="AO12" s="9">
        <f>AO11*$H$9</f>
        <v>0.94</v>
      </c>
      <c r="AP12" s="9">
        <f t="shared" si="6"/>
        <v>1.7890639363682505E-6</v>
      </c>
      <c r="AQ12" s="9">
        <f t="shared" si="7"/>
        <v>4.4780234045317549E-12</v>
      </c>
      <c r="AR12" s="9">
        <f t="shared" ref="AR12:AR75" si="34">(AM12-AJ$4)*(AN12-AK$4)*AO12</f>
        <v>-2.8304540588500529E-9</v>
      </c>
      <c r="AT12" s="16">
        <f t="shared" ref="AT12:AT75" si="35">WEEKDAY(AU12)</f>
        <v>3</v>
      </c>
      <c r="AU12" s="17">
        <f>VLOOKUP($A12,Datum!$A:$B,2,0)</f>
        <v>41709</v>
      </c>
      <c r="AV12" s="13">
        <f>VLOOKUP(AU12,Zeitreihen!$F:$G,2,0)</f>
        <v>9354.5499999999993</v>
      </c>
      <c r="AW12" s="13">
        <f>VLOOKUP(AU12,Zeitreihen!$J:$K,2,0)</f>
        <v>0.26664533503986348</v>
      </c>
      <c r="AX12" s="9">
        <f t="shared" ref="AX12:AX75" si="36">LN(AV12/AV13)</f>
        <v>1.151974662017643E-3</v>
      </c>
      <c r="AY12" s="9">
        <f t="shared" ref="AY12:AY75" si="37">LN(AW12/AW13)</f>
        <v>5.332764506380537E-5</v>
      </c>
      <c r="AZ12" s="9">
        <f>AZ11*$H$9</f>
        <v>0.94</v>
      </c>
      <c r="BA12" s="9">
        <f t="shared" si="8"/>
        <v>3.9585810505495711E-10</v>
      </c>
      <c r="BB12" s="9">
        <f t="shared" si="9"/>
        <v>2.683660017990195E-9</v>
      </c>
      <c r="BC12" s="9">
        <f t="shared" ref="BC12:BC75" si="38">(AX12-AU$4)*(AY12-AV$4)*AZ12</f>
        <v>1.0307029491242133E-9</v>
      </c>
      <c r="BE12" s="16">
        <f t="shared" ref="BE12:BE75" si="39">WEEKDAY(BF12)</f>
        <v>3</v>
      </c>
      <c r="BF12" s="17">
        <f>VLOOKUP($A12,Datum!$A:$B,2,0)</f>
        <v>41709</v>
      </c>
      <c r="BG12" s="13">
        <f>VLOOKUP(BF12,Zeitreihen!$F:$G,2,0)</f>
        <v>9354.5499999999993</v>
      </c>
      <c r="BH12" s="13">
        <f>VLOOKUP(BF12,Zeitreihen!N:O,2,0)</f>
        <v>1.3860000000000001</v>
      </c>
      <c r="BI12" s="9">
        <f t="shared" ref="BI12:BI75" si="40">LN(BG12/BG13)</f>
        <v>1.151974662017643E-3</v>
      </c>
      <c r="BJ12" s="9">
        <f t="shared" ref="BJ12:BJ75" si="41">LN(BH12/BH13)</f>
        <v>-1.2257996271160863E-3</v>
      </c>
      <c r="BK12" s="9">
        <f>BK11*$H$9</f>
        <v>0.94</v>
      </c>
      <c r="BL12" s="9">
        <f t="shared" si="10"/>
        <v>3.9585810505495711E-10</v>
      </c>
      <c r="BM12" s="9">
        <f t="shared" si="11"/>
        <v>2.1095142572955881E-6</v>
      </c>
      <c r="BN12" s="9">
        <f t="shared" ref="BN12:BN75" si="42">(BI12-BF$4)*(BJ12-BG$4)*BK12</f>
        <v>-2.8897548624051944E-8</v>
      </c>
      <c r="BP12" s="16">
        <f t="shared" ref="BP12:BP75" si="43">WEEKDAY(BQ12)</f>
        <v>3</v>
      </c>
      <c r="BQ12" s="17">
        <f>VLOOKUP($A12,Datum!$A:$B,2,0)</f>
        <v>41709</v>
      </c>
      <c r="BR12" s="13">
        <f>VLOOKUP(BQ12,Zeitreihen!$F:$G,2,0)</f>
        <v>9354.5499999999993</v>
      </c>
      <c r="BS12" s="13">
        <f>VLOOKUP(BQ12,Zeitreihen!R:S,2,0)</f>
        <v>1.0003</v>
      </c>
      <c r="BT12" s="9">
        <f t="shared" ref="BT12:BT75" si="44">LN(BR12/BR13)</f>
        <v>1.151974662017643E-3</v>
      </c>
      <c r="BU12" s="9">
        <f t="shared" ref="BU12:BU75" si="45">LN(BS12/BS13)</f>
        <v>-9.9965012328907192E-5</v>
      </c>
      <c r="BV12" s="9">
        <f>BV11*$H$9</f>
        <v>0.94</v>
      </c>
      <c r="BW12" s="9">
        <f t="shared" si="12"/>
        <v>3.9585810505495711E-10</v>
      </c>
      <c r="BX12" s="9">
        <f t="shared" si="13"/>
        <v>4.4780234045317549E-12</v>
      </c>
      <c r="BY12" s="9">
        <f t="shared" ref="BY12:BY75" si="46">(BT12-BQ$4)*(BU12-BR$4)*BV12</f>
        <v>4.2102991096948065E-11</v>
      </c>
      <c r="CA12" s="16">
        <f t="shared" ref="CA12:CA75" si="47">WEEKDAY(CB12)</f>
        <v>3</v>
      </c>
      <c r="CB12" s="17">
        <f>VLOOKUP($A12,Datum!$A:$B,2,0)</f>
        <v>41709</v>
      </c>
      <c r="CC12" s="13">
        <f>VLOOKUP(CB12,Zeitreihen!$J:$K,2,0)</f>
        <v>0.26664533503986348</v>
      </c>
      <c r="CD12" s="13">
        <f>VLOOKUP(CB12,Zeitreihen!N:O,2,0)</f>
        <v>1.3860000000000001</v>
      </c>
      <c r="CE12" s="9">
        <f t="shared" ref="CE12:CE75" si="48">LN(CC12/CC13)</f>
        <v>5.332764506380537E-5</v>
      </c>
      <c r="CF12" s="9">
        <f t="shared" ref="CF12:CF75" si="49">LN(CD12/CD13)</f>
        <v>-1.2257996271160863E-3</v>
      </c>
      <c r="CG12" s="9">
        <f>CG11*$H$9</f>
        <v>0.94</v>
      </c>
      <c r="CH12" s="9">
        <f t="shared" si="14"/>
        <v>2.683660017990195E-9</v>
      </c>
      <c r="CI12" s="9">
        <f t="shared" si="15"/>
        <v>2.1095142572955881E-6</v>
      </c>
      <c r="CJ12" s="9">
        <f t="shared" ref="CJ12:CJ75" si="50">(CE12-CB$4)*(CF12-CC$4)*CG12</f>
        <v>-7.5241073023212864E-8</v>
      </c>
      <c r="CL12" s="16">
        <f t="shared" ref="CL12:CL75" si="51">WEEKDAY(CM12)</f>
        <v>3</v>
      </c>
      <c r="CM12" s="17">
        <f>VLOOKUP($A12,Datum!$A:$B,2,0)</f>
        <v>41709</v>
      </c>
      <c r="CN12" s="13">
        <f>VLOOKUP(CM12,Zeitreihen!$J:$K,2,0)</f>
        <v>0.26664533503986348</v>
      </c>
      <c r="CO12" s="13">
        <f>VLOOKUP(CM12,Zeitreihen!R:S,2,0)</f>
        <v>1.0003</v>
      </c>
      <c r="CP12" s="9">
        <f t="shared" ref="CP12:CP75" si="52">LN(CN12/CN13)</f>
        <v>5.332764506380537E-5</v>
      </c>
      <c r="CQ12" s="9">
        <f t="shared" ref="CQ12:CQ75" si="53">LN(CO12/CO13)</f>
        <v>-9.9965012328907192E-5</v>
      </c>
      <c r="CR12" s="9">
        <f>CR11*$H$9</f>
        <v>0.94</v>
      </c>
      <c r="CS12" s="9">
        <f t="shared" si="16"/>
        <v>2.683660017990195E-9</v>
      </c>
      <c r="CT12" s="9">
        <f t="shared" si="17"/>
        <v>4.4780234045317549E-12</v>
      </c>
      <c r="CU12" s="9">
        <f t="shared" ref="CU12:CU75" si="54">(CP12-CM$4)*(CQ12-CN$4)*CR12</f>
        <v>1.0962432380802268E-10</v>
      </c>
      <c r="CW12" s="16">
        <f t="shared" ref="CW12:CW75" si="55">WEEKDAY(CX12)</f>
        <v>3</v>
      </c>
      <c r="CX12" s="17">
        <f>VLOOKUP($A12,Datum!$A:$B,2,0)</f>
        <v>41709</v>
      </c>
      <c r="CY12" s="13">
        <f>VLOOKUP(CX12,Zeitreihen!N:O,2,0)</f>
        <v>1.3860000000000001</v>
      </c>
      <c r="CZ12" s="13">
        <f>VLOOKUP(CX12,Zeitreihen!R:S,2,0)</f>
        <v>1.0003</v>
      </c>
      <c r="DA12" s="9">
        <f t="shared" ref="DA12:DA75" si="56">LN(CY12/CY13)</f>
        <v>-1.2257996271160863E-3</v>
      </c>
      <c r="DB12" s="9">
        <f t="shared" ref="DB12:DB75" si="57">LN(CZ12/CZ13)</f>
        <v>-9.9965012328907192E-5</v>
      </c>
      <c r="DC12" s="9">
        <f>DC11*$H$9</f>
        <v>0.94</v>
      </c>
      <c r="DD12" s="9">
        <f t="shared" si="18"/>
        <v>2.1095142572955881E-6</v>
      </c>
      <c r="DE12" s="9">
        <f t="shared" si="19"/>
        <v>4.4780234045317549E-12</v>
      </c>
      <c r="DF12" s="9">
        <f t="shared" ref="DF12:DF75" si="58">(DA12-CX$4)*(DB12-CY$4)*DC12</f>
        <v>-3.0735084539273787E-9</v>
      </c>
    </row>
    <row r="13" spans="1:110" ht="15" x14ac:dyDescent="0.2">
      <c r="A13" s="9">
        <f t="shared" ref="A13:A76" si="59">A12+1</f>
        <v>4</v>
      </c>
      <c r="B13" s="16">
        <f t="shared" si="20"/>
        <v>2</v>
      </c>
      <c r="C13" s="17">
        <f>VLOOKUP($A13,Datum!$A:$B,2,0)</f>
        <v>41708</v>
      </c>
      <c r="D13" s="13">
        <f>VLOOKUP(C13,Zeitreihen!$B:$C,2,0)</f>
        <v>683.81</v>
      </c>
      <c r="E13" s="13">
        <f>VLOOKUP(C13,Zeitreihen!F:G,2,0)</f>
        <v>9343.7800000000007</v>
      </c>
      <c r="F13" s="9">
        <f t="shared" si="21"/>
        <v>-1.5781401682580271E-3</v>
      </c>
      <c r="G13" s="9">
        <f t="shared" si="21"/>
        <v>1.0214905468814746E-2</v>
      </c>
      <c r="H13" s="9">
        <f t="shared" ref="H13:H76" si="60">H12*$H$9</f>
        <v>0.88359999999999994</v>
      </c>
      <c r="I13" s="9">
        <f t="shared" si="0"/>
        <v>5.0974384524479701E-6</v>
      </c>
      <c r="J13" s="9">
        <f t="shared" si="1"/>
        <v>7.2905043422331073E-5</v>
      </c>
      <c r="K13" s="9">
        <f t="shared" si="22"/>
        <v>-1.9277680662319814E-5</v>
      </c>
      <c r="M13" s="16">
        <f t="shared" si="23"/>
        <v>2</v>
      </c>
      <c r="N13" s="17">
        <f>VLOOKUP($A13,Datum!$A:$B,2,0)</f>
        <v>41708</v>
      </c>
      <c r="O13" s="13">
        <f>VLOOKUP(N13,Zeitreihen!$B:$C,2,0)</f>
        <v>683.81</v>
      </c>
      <c r="P13" s="13">
        <f>VLOOKUP(N13,Zeitreihen!$J:$K,2,0)</f>
        <v>0.26663111585121985</v>
      </c>
      <c r="Q13" s="9">
        <f t="shared" si="24"/>
        <v>-1.5781401682580271E-3</v>
      </c>
      <c r="R13" s="9">
        <f t="shared" si="25"/>
        <v>0</v>
      </c>
      <c r="S13" s="9">
        <f t="shared" ref="S13:S76" si="61">S12*$H$9</f>
        <v>0.88359999999999994</v>
      </c>
      <c r="T13" s="9">
        <f t="shared" si="2"/>
        <v>5.0974384524479701E-6</v>
      </c>
      <c r="U13" s="9">
        <f t="shared" si="3"/>
        <v>9.5858841647122759E-15</v>
      </c>
      <c r="V13" s="9">
        <f t="shared" si="26"/>
        <v>-2.2105079629333267E-10</v>
      </c>
      <c r="X13" s="16">
        <f t="shared" si="27"/>
        <v>2</v>
      </c>
      <c r="Y13" s="17">
        <f>VLOOKUP($A13,Datum!$A:$B,2,0)</f>
        <v>41708</v>
      </c>
      <c r="Z13" s="13">
        <f>VLOOKUP(Y13,Zeitreihen!$B:$C,2,0)</f>
        <v>683.81</v>
      </c>
      <c r="AA13" s="13">
        <f>VLOOKUP(Y13,Zeitreihen!N:O,2,0)</f>
        <v>1.3876999999999999</v>
      </c>
      <c r="AB13" s="9">
        <f t="shared" si="28"/>
        <v>-1.5781401682580271E-3</v>
      </c>
      <c r="AC13" s="9">
        <f t="shared" si="29"/>
        <v>1.441337563751648E-4</v>
      </c>
      <c r="AD13" s="9">
        <f t="shared" ref="AD13:AD76" si="62">AD12*$H$9</f>
        <v>0.88359999999999994</v>
      </c>
      <c r="AE13" s="9">
        <f t="shared" si="4"/>
        <v>5.0974384524479701E-6</v>
      </c>
      <c r="AF13" s="9">
        <f t="shared" si="5"/>
        <v>1.4504071687771615E-8</v>
      </c>
      <c r="AG13" s="9">
        <f t="shared" si="30"/>
        <v>2.7190736058133651E-7</v>
      </c>
      <c r="AI13" s="16">
        <f t="shared" si="31"/>
        <v>2</v>
      </c>
      <c r="AJ13" s="17">
        <f>VLOOKUP($A13,Datum!$A:$B,2,0)</f>
        <v>41708</v>
      </c>
      <c r="AK13" s="13">
        <f>VLOOKUP(AJ13,Zeitreihen!$B:$C,2,0)</f>
        <v>683.81</v>
      </c>
      <c r="AL13" s="13">
        <f>VLOOKUP(AJ13,Zeitreihen!$R:$S,2,0)</f>
        <v>1.0004</v>
      </c>
      <c r="AM13" s="9">
        <f t="shared" si="32"/>
        <v>-1.5781401682580271E-3</v>
      </c>
      <c r="AN13" s="9">
        <f t="shared" si="33"/>
        <v>-9.9955020324133653E-5</v>
      </c>
      <c r="AO13" s="9">
        <f t="shared" ref="AO13:AO76" si="63">AO12*$H$9</f>
        <v>0.88359999999999994</v>
      </c>
      <c r="AP13" s="9">
        <f t="shared" si="6"/>
        <v>5.0974384524479701E-6</v>
      </c>
      <c r="AQ13" s="9">
        <f t="shared" si="7"/>
        <v>4.2479707406639151E-12</v>
      </c>
      <c r="AR13" s="9">
        <f t="shared" si="34"/>
        <v>-4.6533610861756825E-9</v>
      </c>
      <c r="AT13" s="16">
        <f t="shared" si="35"/>
        <v>2</v>
      </c>
      <c r="AU13" s="17">
        <f>VLOOKUP($A13,Datum!$A:$B,2,0)</f>
        <v>41708</v>
      </c>
      <c r="AV13" s="13">
        <f>VLOOKUP(AU13,Zeitreihen!$F:$G,2,0)</f>
        <v>9343.7800000000007</v>
      </c>
      <c r="AW13" s="13">
        <f>VLOOKUP(AU13,Zeitreihen!$J:$K,2,0)</f>
        <v>0.26663111585121985</v>
      </c>
      <c r="AX13" s="9">
        <f t="shared" si="36"/>
        <v>1.0214905468814746E-2</v>
      </c>
      <c r="AY13" s="9">
        <f t="shared" si="37"/>
        <v>0</v>
      </c>
      <c r="AZ13" s="9">
        <f t="shared" ref="AZ13:AZ76" si="64">AZ12*$H$9</f>
        <v>0.88359999999999994</v>
      </c>
      <c r="BA13" s="9">
        <f t="shared" si="8"/>
        <v>7.2905043422331073E-5</v>
      </c>
      <c r="BB13" s="9">
        <f t="shared" si="9"/>
        <v>9.5858841647122759E-15</v>
      </c>
      <c r="BC13" s="9">
        <f t="shared" si="38"/>
        <v>8.3597805071053402E-10</v>
      </c>
      <c r="BE13" s="16">
        <f t="shared" si="39"/>
        <v>2</v>
      </c>
      <c r="BF13" s="17">
        <f>VLOOKUP($A13,Datum!$A:$B,2,0)</f>
        <v>41708</v>
      </c>
      <c r="BG13" s="13">
        <f>VLOOKUP(BF13,Zeitreihen!$F:$G,2,0)</f>
        <v>9343.7800000000007</v>
      </c>
      <c r="BH13" s="13">
        <f>VLOOKUP(BF13,Zeitreihen!N:O,2,0)</f>
        <v>1.3876999999999999</v>
      </c>
      <c r="BI13" s="9">
        <f t="shared" si="40"/>
        <v>1.0214905468814746E-2</v>
      </c>
      <c r="BJ13" s="9">
        <f t="shared" si="41"/>
        <v>1.441337563751648E-4</v>
      </c>
      <c r="BK13" s="9">
        <f t="shared" ref="BK13:BK76" si="65">BK12*$H$9</f>
        <v>0.88359999999999994</v>
      </c>
      <c r="BL13" s="9">
        <f t="shared" si="10"/>
        <v>7.2905043422331073E-5</v>
      </c>
      <c r="BM13" s="9">
        <f t="shared" si="11"/>
        <v>1.4504071687771615E-8</v>
      </c>
      <c r="BN13" s="9">
        <f t="shared" si="42"/>
        <v>-1.0283092804198511E-6</v>
      </c>
      <c r="BP13" s="16">
        <f t="shared" si="43"/>
        <v>2</v>
      </c>
      <c r="BQ13" s="17">
        <f>VLOOKUP($A13,Datum!$A:$B,2,0)</f>
        <v>41708</v>
      </c>
      <c r="BR13" s="13">
        <f>VLOOKUP(BQ13,Zeitreihen!$F:$G,2,0)</f>
        <v>9343.7800000000007</v>
      </c>
      <c r="BS13" s="13">
        <f>VLOOKUP(BQ13,Zeitreihen!R:S,2,0)</f>
        <v>1.0004</v>
      </c>
      <c r="BT13" s="9">
        <f t="shared" si="44"/>
        <v>1.0214905468814746E-2</v>
      </c>
      <c r="BU13" s="9">
        <f t="shared" si="45"/>
        <v>-9.9955020324133653E-5</v>
      </c>
      <c r="BV13" s="9">
        <f t="shared" ref="BV13:BV76" si="66">BV12*$H$9</f>
        <v>0.88359999999999994</v>
      </c>
      <c r="BW13" s="9">
        <f t="shared" si="12"/>
        <v>7.2905043422331073E-5</v>
      </c>
      <c r="BX13" s="9">
        <f t="shared" si="13"/>
        <v>4.2479707406639151E-12</v>
      </c>
      <c r="BY13" s="9">
        <f t="shared" si="46"/>
        <v>1.7598252507135322E-8</v>
      </c>
      <c r="CA13" s="16">
        <f t="shared" si="47"/>
        <v>2</v>
      </c>
      <c r="CB13" s="17">
        <f>VLOOKUP($A13,Datum!$A:$B,2,0)</f>
        <v>41708</v>
      </c>
      <c r="CC13" s="13">
        <f>VLOOKUP(CB13,Zeitreihen!$J:$K,2,0)</f>
        <v>0.26663111585121985</v>
      </c>
      <c r="CD13" s="13">
        <f>VLOOKUP(CB13,Zeitreihen!N:O,2,0)</f>
        <v>1.3876999999999999</v>
      </c>
      <c r="CE13" s="9">
        <f t="shared" si="48"/>
        <v>0</v>
      </c>
      <c r="CF13" s="9">
        <f t="shared" si="49"/>
        <v>1.441337563751648E-4</v>
      </c>
      <c r="CG13" s="9">
        <f t="shared" ref="CG13:CG76" si="67">CG12*$H$9</f>
        <v>0.88359999999999994</v>
      </c>
      <c r="CH13" s="9">
        <f t="shared" si="14"/>
        <v>9.5858841647122759E-15</v>
      </c>
      <c r="CI13" s="9">
        <f t="shared" si="15"/>
        <v>1.4504071687771615E-8</v>
      </c>
      <c r="CJ13" s="9">
        <f t="shared" si="50"/>
        <v>-1.1791282844358435E-11</v>
      </c>
      <c r="CL13" s="16">
        <f t="shared" si="51"/>
        <v>2</v>
      </c>
      <c r="CM13" s="17">
        <f>VLOOKUP($A13,Datum!$A:$B,2,0)</f>
        <v>41708</v>
      </c>
      <c r="CN13" s="13">
        <f>VLOOKUP(CM13,Zeitreihen!$J:$K,2,0)</f>
        <v>0.26663111585121985</v>
      </c>
      <c r="CO13" s="13">
        <f>VLOOKUP(CM13,Zeitreihen!R:S,2,0)</f>
        <v>1.0004</v>
      </c>
      <c r="CP13" s="9">
        <f t="shared" si="52"/>
        <v>0</v>
      </c>
      <c r="CQ13" s="9">
        <f t="shared" si="53"/>
        <v>-9.9955020324133653E-5</v>
      </c>
      <c r="CR13" s="9">
        <f t="shared" ref="CR13:CR76" si="68">CR12*$H$9</f>
        <v>0.88359999999999994</v>
      </c>
      <c r="CS13" s="9">
        <f t="shared" si="16"/>
        <v>9.5858841647122759E-15</v>
      </c>
      <c r="CT13" s="9">
        <f t="shared" si="17"/>
        <v>4.2479707406639151E-12</v>
      </c>
      <c r="CU13" s="9">
        <f t="shared" si="54"/>
        <v>2.0179334839159418E-13</v>
      </c>
      <c r="CW13" s="16">
        <f t="shared" si="55"/>
        <v>2</v>
      </c>
      <c r="CX13" s="17">
        <f>VLOOKUP($A13,Datum!$A:$B,2,0)</f>
        <v>41708</v>
      </c>
      <c r="CY13" s="13">
        <f>VLOOKUP(CX13,Zeitreihen!N:O,2,0)</f>
        <v>1.3876999999999999</v>
      </c>
      <c r="CZ13" s="13">
        <f>VLOOKUP(CX13,Zeitreihen!R:S,2,0)</f>
        <v>1.0004</v>
      </c>
      <c r="DA13" s="9">
        <f t="shared" si="56"/>
        <v>1.441337563751648E-4</v>
      </c>
      <c r="DB13" s="9">
        <f t="shared" si="57"/>
        <v>-9.9955020324133653E-5</v>
      </c>
      <c r="DC13" s="9">
        <f t="shared" ref="DC13:DC76" si="69">DC12*$H$9</f>
        <v>0.88359999999999994</v>
      </c>
      <c r="DD13" s="9">
        <f t="shared" si="18"/>
        <v>1.4504071687771615E-8</v>
      </c>
      <c r="DE13" s="9">
        <f t="shared" si="19"/>
        <v>4.2479707406639151E-12</v>
      </c>
      <c r="DF13" s="9">
        <f t="shared" si="58"/>
        <v>-2.4821940325072433E-10</v>
      </c>
    </row>
    <row r="14" spans="1:110" ht="15" x14ac:dyDescent="0.2">
      <c r="A14" s="9">
        <f t="shared" si="59"/>
        <v>5</v>
      </c>
      <c r="B14" s="16">
        <f t="shared" si="20"/>
        <v>6</v>
      </c>
      <c r="C14" s="17">
        <f>VLOOKUP($A14,Datum!$A:$B,2,0)</f>
        <v>41705</v>
      </c>
      <c r="D14" s="13">
        <f>VLOOKUP(C14,Zeitreihen!$B:$C,2,0)</f>
        <v>684.89</v>
      </c>
      <c r="E14" s="13">
        <f>VLOOKUP(C14,Zeitreihen!F:G,2,0)</f>
        <v>9248.82</v>
      </c>
      <c r="F14" s="9">
        <f t="shared" si="21"/>
        <v>7.3007089020690654E-5</v>
      </c>
      <c r="G14" s="9">
        <f t="shared" si="21"/>
        <v>0</v>
      </c>
      <c r="H14" s="9">
        <f t="shared" si="60"/>
        <v>0.83058399999999988</v>
      </c>
      <c r="I14" s="9">
        <f t="shared" si="0"/>
        <v>4.6809502962039317E-7</v>
      </c>
      <c r="J14" s="9">
        <f t="shared" si="1"/>
        <v>1.063302512137093E-6</v>
      </c>
      <c r="K14" s="9">
        <f t="shared" si="22"/>
        <v>7.0549742799974202E-7</v>
      </c>
      <c r="M14" s="16">
        <f t="shared" si="23"/>
        <v>6</v>
      </c>
      <c r="N14" s="17">
        <f>VLOOKUP($A14,Datum!$A:$B,2,0)</f>
        <v>41705</v>
      </c>
      <c r="O14" s="13">
        <f>VLOOKUP(N14,Zeitreihen!$B:$C,2,0)</f>
        <v>684.89</v>
      </c>
      <c r="P14" s="13">
        <f>VLOOKUP(N14,Zeitreihen!$J:$K,2,0)</f>
        <v>0.26663111585121985</v>
      </c>
      <c r="Q14" s="9">
        <f t="shared" si="24"/>
        <v>7.3007089020690654E-5</v>
      </c>
      <c r="R14" s="9">
        <f t="shared" si="25"/>
        <v>-5.332764506381323E-5</v>
      </c>
      <c r="S14" s="9">
        <f t="shared" si="61"/>
        <v>0.83058399999999988</v>
      </c>
      <c r="T14" s="9">
        <f t="shared" si="2"/>
        <v>4.6809502962039317E-7</v>
      </c>
      <c r="U14" s="9">
        <f t="shared" si="3"/>
        <v>2.3528282605981522E-9</v>
      </c>
      <c r="V14" s="9">
        <f t="shared" si="26"/>
        <v>3.3186551709034045E-8</v>
      </c>
      <c r="X14" s="16">
        <f t="shared" si="27"/>
        <v>6</v>
      </c>
      <c r="Y14" s="17">
        <f>VLOOKUP($A14,Datum!$A:$B,2,0)</f>
        <v>41705</v>
      </c>
      <c r="Z14" s="13">
        <f>VLOOKUP(Y14,Zeitreihen!$B:$C,2,0)</f>
        <v>684.89</v>
      </c>
      <c r="AA14" s="13">
        <f>VLOOKUP(Y14,Zeitreihen!N:O,2,0)</f>
        <v>1.3875</v>
      </c>
      <c r="AB14" s="9">
        <f t="shared" si="28"/>
        <v>7.3007089020690654E-5</v>
      </c>
      <c r="AC14" s="9">
        <f t="shared" si="29"/>
        <v>1.0095184012823384E-3</v>
      </c>
      <c r="AD14" s="9">
        <f t="shared" si="62"/>
        <v>0.83058399999999988</v>
      </c>
      <c r="AE14" s="9">
        <f t="shared" si="4"/>
        <v>4.6809502962039317E-7</v>
      </c>
      <c r="AF14" s="9">
        <f t="shared" si="5"/>
        <v>4.5147147162802066E-7</v>
      </c>
      <c r="AG14" s="9">
        <f t="shared" si="30"/>
        <v>-4.5970811596542525E-7</v>
      </c>
      <c r="AI14" s="16">
        <f t="shared" si="31"/>
        <v>6</v>
      </c>
      <c r="AJ14" s="17">
        <f>VLOOKUP($A14,Datum!$A:$B,2,0)</f>
        <v>41705</v>
      </c>
      <c r="AK14" s="13">
        <f>VLOOKUP(AJ14,Zeitreihen!$B:$C,2,0)</f>
        <v>684.89</v>
      </c>
      <c r="AL14" s="13">
        <f>VLOOKUP(AJ14,Zeitreihen!$R:$S,2,0)</f>
        <v>1.0004999999999999</v>
      </c>
      <c r="AM14" s="9">
        <f t="shared" si="32"/>
        <v>7.3007089020690654E-5</v>
      </c>
      <c r="AN14" s="9">
        <f t="shared" si="33"/>
        <v>-9.9945030316506663E-5</v>
      </c>
      <c r="AO14" s="9">
        <f t="shared" si="63"/>
        <v>0.83058399999999988</v>
      </c>
      <c r="AP14" s="9">
        <f t="shared" si="6"/>
        <v>4.6809502962039317E-7</v>
      </c>
      <c r="AQ14" s="9">
        <f t="shared" si="7"/>
        <v>4.0295620561162902E-12</v>
      </c>
      <c r="AR14" s="9">
        <f t="shared" si="34"/>
        <v>-1.3733965086656392E-9</v>
      </c>
      <c r="AT14" s="16">
        <f t="shared" si="35"/>
        <v>6</v>
      </c>
      <c r="AU14" s="17">
        <f>VLOOKUP($A14,Datum!$A:$B,2,0)</f>
        <v>41705</v>
      </c>
      <c r="AV14" s="13">
        <f>VLOOKUP(AU14,Zeitreihen!$F:$G,2,0)</f>
        <v>9248.82</v>
      </c>
      <c r="AW14" s="13">
        <f>VLOOKUP(AU14,Zeitreihen!$J:$K,2,0)</f>
        <v>0.26663111585121985</v>
      </c>
      <c r="AX14" s="9">
        <f t="shared" si="36"/>
        <v>0</v>
      </c>
      <c r="AY14" s="9">
        <f t="shared" si="37"/>
        <v>-5.332764506381323E-5</v>
      </c>
      <c r="AZ14" s="9">
        <f t="shared" si="64"/>
        <v>0.83058399999999988</v>
      </c>
      <c r="BA14" s="9">
        <f t="shared" si="8"/>
        <v>1.063302512137093E-6</v>
      </c>
      <c r="BB14" s="9">
        <f t="shared" si="9"/>
        <v>2.3528282605981522E-9</v>
      </c>
      <c r="BC14" s="9">
        <f t="shared" si="38"/>
        <v>5.0017678875785131E-8</v>
      </c>
      <c r="BE14" s="16">
        <f t="shared" si="39"/>
        <v>6</v>
      </c>
      <c r="BF14" s="17">
        <f>VLOOKUP($A14,Datum!$A:$B,2,0)</f>
        <v>41705</v>
      </c>
      <c r="BG14" s="13">
        <f>VLOOKUP(BF14,Zeitreihen!$F:$G,2,0)</f>
        <v>9248.82</v>
      </c>
      <c r="BH14" s="13">
        <f>VLOOKUP(BF14,Zeitreihen!N:O,2,0)</f>
        <v>1.3875</v>
      </c>
      <c r="BI14" s="9">
        <f t="shared" si="40"/>
        <v>0</v>
      </c>
      <c r="BJ14" s="9">
        <f t="shared" si="41"/>
        <v>1.0095184012823384E-3</v>
      </c>
      <c r="BK14" s="9">
        <f t="shared" si="65"/>
        <v>0.83058399999999988</v>
      </c>
      <c r="BL14" s="9">
        <f t="shared" si="10"/>
        <v>1.063302512137093E-6</v>
      </c>
      <c r="BM14" s="9">
        <f t="shared" si="11"/>
        <v>4.5147147162802066E-7</v>
      </c>
      <c r="BN14" s="9">
        <f t="shared" si="42"/>
        <v>-6.9285694767412469E-7</v>
      </c>
      <c r="BP14" s="16">
        <f t="shared" si="43"/>
        <v>6</v>
      </c>
      <c r="BQ14" s="17">
        <f>VLOOKUP($A14,Datum!$A:$B,2,0)</f>
        <v>41705</v>
      </c>
      <c r="BR14" s="13">
        <f>VLOOKUP(BQ14,Zeitreihen!$F:$G,2,0)</f>
        <v>9248.82</v>
      </c>
      <c r="BS14" s="13">
        <f>VLOOKUP(BQ14,Zeitreihen!R:S,2,0)</f>
        <v>1.0004999999999999</v>
      </c>
      <c r="BT14" s="9">
        <f t="shared" si="44"/>
        <v>0</v>
      </c>
      <c r="BU14" s="9">
        <f t="shared" si="45"/>
        <v>-9.9945030316506663E-5</v>
      </c>
      <c r="BV14" s="9">
        <f t="shared" si="66"/>
        <v>0.83058399999999988</v>
      </c>
      <c r="BW14" s="9">
        <f t="shared" si="12"/>
        <v>1.063302512137093E-6</v>
      </c>
      <c r="BX14" s="9">
        <f t="shared" si="13"/>
        <v>4.0295620561162902E-12</v>
      </c>
      <c r="BY14" s="9">
        <f t="shared" si="46"/>
        <v>-2.0699380321837561E-9</v>
      </c>
      <c r="CA14" s="16">
        <f t="shared" si="47"/>
        <v>6</v>
      </c>
      <c r="CB14" s="17">
        <f>VLOOKUP($A14,Datum!$A:$B,2,0)</f>
        <v>41705</v>
      </c>
      <c r="CC14" s="13">
        <f>VLOOKUP(CB14,Zeitreihen!$J:$K,2,0)</f>
        <v>0.26663111585121985</v>
      </c>
      <c r="CD14" s="13">
        <f>VLOOKUP(CB14,Zeitreihen!N:O,2,0)</f>
        <v>1.3875</v>
      </c>
      <c r="CE14" s="9">
        <f t="shared" si="48"/>
        <v>-5.332764506381323E-5</v>
      </c>
      <c r="CF14" s="9">
        <f t="shared" si="49"/>
        <v>1.0095184012823384E-3</v>
      </c>
      <c r="CG14" s="9">
        <f t="shared" si="67"/>
        <v>0.83058399999999988</v>
      </c>
      <c r="CH14" s="9">
        <f t="shared" si="14"/>
        <v>2.3528282605981522E-9</v>
      </c>
      <c r="CI14" s="9">
        <f t="shared" si="15"/>
        <v>4.5147147162802066E-7</v>
      </c>
      <c r="CJ14" s="9">
        <f t="shared" si="50"/>
        <v>-3.2591944362069653E-8</v>
      </c>
      <c r="CL14" s="16">
        <f t="shared" si="51"/>
        <v>6</v>
      </c>
      <c r="CM14" s="17">
        <f>VLOOKUP($A14,Datum!$A:$B,2,0)</f>
        <v>41705</v>
      </c>
      <c r="CN14" s="13">
        <f>VLOOKUP(CM14,Zeitreihen!$J:$K,2,0)</f>
        <v>0.26663111585121985</v>
      </c>
      <c r="CO14" s="13">
        <f>VLOOKUP(CM14,Zeitreihen!R:S,2,0)</f>
        <v>1.0004999999999999</v>
      </c>
      <c r="CP14" s="9">
        <f t="shared" si="52"/>
        <v>-5.332764506381323E-5</v>
      </c>
      <c r="CQ14" s="9">
        <f t="shared" si="53"/>
        <v>-9.9945030316506663E-5</v>
      </c>
      <c r="CR14" s="9">
        <f t="shared" si="68"/>
        <v>0.83058399999999988</v>
      </c>
      <c r="CS14" s="9">
        <f t="shared" si="16"/>
        <v>2.3528282605981522E-9</v>
      </c>
      <c r="CT14" s="9">
        <f t="shared" si="17"/>
        <v>4.0295620561162902E-12</v>
      </c>
      <c r="CU14" s="9">
        <f t="shared" si="54"/>
        <v>-9.7369746243196119E-11</v>
      </c>
      <c r="CW14" s="16">
        <f t="shared" si="55"/>
        <v>6</v>
      </c>
      <c r="CX14" s="17">
        <f>VLOOKUP($A14,Datum!$A:$B,2,0)</f>
        <v>41705</v>
      </c>
      <c r="CY14" s="13">
        <f>VLOOKUP(CX14,Zeitreihen!N:O,2,0)</f>
        <v>1.3875</v>
      </c>
      <c r="CZ14" s="13">
        <f>VLOOKUP(CX14,Zeitreihen!R:S,2,0)</f>
        <v>1.0004999999999999</v>
      </c>
      <c r="DA14" s="9">
        <f t="shared" si="56"/>
        <v>1.0095184012823384E-3</v>
      </c>
      <c r="DB14" s="9">
        <f t="shared" si="57"/>
        <v>-9.9945030316506663E-5</v>
      </c>
      <c r="DC14" s="9">
        <f t="shared" si="69"/>
        <v>0.83058399999999988</v>
      </c>
      <c r="DD14" s="9">
        <f t="shared" si="18"/>
        <v>4.5147147162802066E-7</v>
      </c>
      <c r="DE14" s="9">
        <f t="shared" si="19"/>
        <v>4.0295620561162902E-12</v>
      </c>
      <c r="DF14" s="9">
        <f t="shared" si="58"/>
        <v>1.3487892020220412E-9</v>
      </c>
    </row>
    <row r="15" spans="1:110" ht="15" x14ac:dyDescent="0.2">
      <c r="A15" s="9">
        <f t="shared" si="59"/>
        <v>6</v>
      </c>
      <c r="B15" s="16">
        <f t="shared" si="20"/>
        <v>5</v>
      </c>
      <c r="C15" s="17">
        <f>VLOOKUP($A15,Datum!$A:$B,2,0)</f>
        <v>41704</v>
      </c>
      <c r="D15" s="13">
        <f>VLOOKUP(C15,Zeitreihen!$B:$C,2,0)</f>
        <v>684.84</v>
      </c>
      <c r="E15" s="13">
        <f>VLOOKUP(C15,Zeitreihen!F:G,2,0)</f>
        <v>9248.82</v>
      </c>
      <c r="F15" s="9">
        <f t="shared" si="21"/>
        <v>4.2435569029071188E-3</v>
      </c>
      <c r="G15" s="9">
        <f t="shared" si="21"/>
        <v>9.5046111667353491E-3</v>
      </c>
      <c r="H15" s="9">
        <f t="shared" si="60"/>
        <v>0.78074895999999983</v>
      </c>
      <c r="I15" s="9">
        <f t="shared" si="0"/>
        <v>9.1310687095377825E-6</v>
      </c>
      <c r="J15" s="9">
        <f t="shared" si="1"/>
        <v>5.4738131882343909E-5</v>
      </c>
      <c r="K15" s="9">
        <f t="shared" si="22"/>
        <v>2.2356601782234769E-5</v>
      </c>
      <c r="M15" s="16">
        <f t="shared" si="23"/>
        <v>5</v>
      </c>
      <c r="N15" s="17">
        <f>VLOOKUP($A15,Datum!$A:$B,2,0)</f>
        <v>41704</v>
      </c>
      <c r="O15" s="13">
        <f>VLOOKUP(N15,Zeitreihen!$B:$C,2,0)</f>
        <v>684.84</v>
      </c>
      <c r="P15" s="13">
        <f>VLOOKUP(N15,Zeitreihen!$J:$K,2,0)</f>
        <v>0.26664533503986348</v>
      </c>
      <c r="Q15" s="9">
        <f t="shared" si="24"/>
        <v>4.2435569029071188E-3</v>
      </c>
      <c r="R15" s="9">
        <f t="shared" si="25"/>
        <v>2.6664178011729669E-5</v>
      </c>
      <c r="S15" s="9">
        <f t="shared" si="61"/>
        <v>0.78074895999999983</v>
      </c>
      <c r="T15" s="9">
        <f t="shared" si="2"/>
        <v>9.1310687095377825E-6</v>
      </c>
      <c r="U15" s="9">
        <f t="shared" si="3"/>
        <v>5.5944079258437837E-10</v>
      </c>
      <c r="V15" s="9">
        <f t="shared" si="26"/>
        <v>7.1472318529667366E-8</v>
      </c>
      <c r="X15" s="16">
        <f t="shared" si="27"/>
        <v>5</v>
      </c>
      <c r="Y15" s="17">
        <f>VLOOKUP($A15,Datum!$A:$B,2,0)</f>
        <v>41704</v>
      </c>
      <c r="Z15" s="13">
        <f>VLOOKUP(Y15,Zeitreihen!$B:$C,2,0)</f>
        <v>684.84</v>
      </c>
      <c r="AA15" s="13">
        <f>VLOOKUP(Y15,Zeitreihen!N:O,2,0)</f>
        <v>1.3860999999999999</v>
      </c>
      <c r="AB15" s="9">
        <f t="shared" si="28"/>
        <v>4.2435569029071188E-3</v>
      </c>
      <c r="AC15" s="9">
        <f t="shared" si="29"/>
        <v>9.2774456830709874E-3</v>
      </c>
      <c r="AD15" s="9">
        <f t="shared" si="62"/>
        <v>0.78074895999999983</v>
      </c>
      <c r="AE15" s="9">
        <f t="shared" si="4"/>
        <v>9.1310687095377825E-6</v>
      </c>
      <c r="AF15" s="9">
        <f t="shared" si="5"/>
        <v>6.3313650682208264E-5</v>
      </c>
      <c r="AG15" s="9">
        <f t="shared" si="30"/>
        <v>2.4044153023779346E-5</v>
      </c>
      <c r="AI15" s="16">
        <f t="shared" si="31"/>
        <v>5</v>
      </c>
      <c r="AJ15" s="17">
        <f>VLOOKUP($A15,Datum!$A:$B,2,0)</f>
        <v>41704</v>
      </c>
      <c r="AK15" s="13">
        <f>VLOOKUP(AJ15,Zeitreihen!$B:$C,2,0)</f>
        <v>684.84</v>
      </c>
      <c r="AL15" s="13">
        <f>VLOOKUP(AJ15,Zeitreihen!$R:$S,2,0)</f>
        <v>1.0005999999999999</v>
      </c>
      <c r="AM15" s="9">
        <f t="shared" si="32"/>
        <v>4.2435569029071188E-3</v>
      </c>
      <c r="AN15" s="9">
        <f t="shared" si="33"/>
        <v>-9.9935042305693072E-5</v>
      </c>
      <c r="AO15" s="9">
        <f t="shared" si="63"/>
        <v>0.78074895999999983</v>
      </c>
      <c r="AP15" s="9">
        <f t="shared" si="6"/>
        <v>9.1310687095377825E-6</v>
      </c>
      <c r="AQ15" s="9">
        <f t="shared" si="7"/>
        <v>3.8222186580139292E-12</v>
      </c>
      <c r="AR15" s="9">
        <f t="shared" si="34"/>
        <v>5.9077018534454223E-9</v>
      </c>
      <c r="AT15" s="16">
        <f t="shared" si="35"/>
        <v>5</v>
      </c>
      <c r="AU15" s="17">
        <f>VLOOKUP($A15,Datum!$A:$B,2,0)</f>
        <v>41704</v>
      </c>
      <c r="AV15" s="13">
        <f>VLOOKUP(AU15,Zeitreihen!$F:$G,2,0)</f>
        <v>9248.82</v>
      </c>
      <c r="AW15" s="13">
        <f>VLOOKUP(AU15,Zeitreihen!$J:$K,2,0)</f>
        <v>0.26664533503986348</v>
      </c>
      <c r="AX15" s="9">
        <f t="shared" si="36"/>
        <v>9.5046111667353491E-3</v>
      </c>
      <c r="AY15" s="9">
        <f t="shared" si="37"/>
        <v>2.6664178011729669E-5</v>
      </c>
      <c r="AZ15" s="9">
        <f t="shared" si="64"/>
        <v>0.78074895999999983</v>
      </c>
      <c r="BA15" s="9">
        <f t="shared" si="8"/>
        <v>5.4738131882343909E-5</v>
      </c>
      <c r="BB15" s="9">
        <f t="shared" si="9"/>
        <v>5.5944079258437837E-10</v>
      </c>
      <c r="BC15" s="9">
        <f t="shared" si="38"/>
        <v>1.7499355383798201E-7</v>
      </c>
      <c r="BE15" s="16">
        <f t="shared" si="39"/>
        <v>5</v>
      </c>
      <c r="BF15" s="17">
        <f>VLOOKUP($A15,Datum!$A:$B,2,0)</f>
        <v>41704</v>
      </c>
      <c r="BG15" s="13">
        <f>VLOOKUP(BF15,Zeitreihen!$F:$G,2,0)</f>
        <v>9248.82</v>
      </c>
      <c r="BH15" s="13">
        <f>VLOOKUP(BF15,Zeitreihen!N:O,2,0)</f>
        <v>1.3860999999999999</v>
      </c>
      <c r="BI15" s="9">
        <f t="shared" si="40"/>
        <v>9.5046111667353491E-3</v>
      </c>
      <c r="BJ15" s="9">
        <f t="shared" si="41"/>
        <v>9.2774456830709874E-3</v>
      </c>
      <c r="BK15" s="9">
        <f t="shared" si="65"/>
        <v>0.78074895999999983</v>
      </c>
      <c r="BL15" s="9">
        <f t="shared" si="10"/>
        <v>5.4738131882343909E-5</v>
      </c>
      <c r="BM15" s="9">
        <f t="shared" si="11"/>
        <v>6.3313650682208264E-5</v>
      </c>
      <c r="BN15" s="9">
        <f t="shared" si="42"/>
        <v>5.8869949558287965E-5</v>
      </c>
      <c r="BP15" s="16">
        <f t="shared" si="43"/>
        <v>5</v>
      </c>
      <c r="BQ15" s="17">
        <f>VLOOKUP($A15,Datum!$A:$B,2,0)</f>
        <v>41704</v>
      </c>
      <c r="BR15" s="13">
        <f>VLOOKUP(BQ15,Zeitreihen!$F:$G,2,0)</f>
        <v>9248.82</v>
      </c>
      <c r="BS15" s="13">
        <f>VLOOKUP(BQ15,Zeitreihen!R:S,2,0)</f>
        <v>1.0005999999999999</v>
      </c>
      <c r="BT15" s="9">
        <f t="shared" si="44"/>
        <v>9.5046111667353491E-3</v>
      </c>
      <c r="BU15" s="9">
        <f t="shared" si="45"/>
        <v>-9.9935042305693072E-5</v>
      </c>
      <c r="BV15" s="9">
        <f t="shared" si="66"/>
        <v>0.78074895999999983</v>
      </c>
      <c r="BW15" s="9">
        <f t="shared" si="12"/>
        <v>5.4738131882343909E-5</v>
      </c>
      <c r="BX15" s="9">
        <f t="shared" si="13"/>
        <v>3.8222186580139292E-12</v>
      </c>
      <c r="BY15" s="9">
        <f t="shared" si="46"/>
        <v>1.4464477487469846E-8</v>
      </c>
      <c r="CA15" s="16">
        <f t="shared" si="47"/>
        <v>5</v>
      </c>
      <c r="CB15" s="17">
        <f>VLOOKUP($A15,Datum!$A:$B,2,0)</f>
        <v>41704</v>
      </c>
      <c r="CC15" s="13">
        <f>VLOOKUP(CB15,Zeitreihen!$J:$K,2,0)</f>
        <v>0.26664533503986348</v>
      </c>
      <c r="CD15" s="13">
        <f>VLOOKUP(CB15,Zeitreihen!N:O,2,0)</f>
        <v>1.3860999999999999</v>
      </c>
      <c r="CE15" s="9">
        <f t="shared" si="48"/>
        <v>2.6664178011729669E-5</v>
      </c>
      <c r="CF15" s="9">
        <f t="shared" si="49"/>
        <v>9.2774456830709874E-3</v>
      </c>
      <c r="CG15" s="9">
        <f t="shared" si="67"/>
        <v>0.78074895999999983</v>
      </c>
      <c r="CH15" s="9">
        <f t="shared" si="14"/>
        <v>5.5944079258437837E-10</v>
      </c>
      <c r="CI15" s="9">
        <f t="shared" si="15"/>
        <v>6.3313650682208264E-5</v>
      </c>
      <c r="CJ15" s="9">
        <f t="shared" si="50"/>
        <v>1.8820265385765704E-7</v>
      </c>
      <c r="CL15" s="16">
        <f t="shared" si="51"/>
        <v>5</v>
      </c>
      <c r="CM15" s="17">
        <f>VLOOKUP($A15,Datum!$A:$B,2,0)</f>
        <v>41704</v>
      </c>
      <c r="CN15" s="13">
        <f>VLOOKUP(CM15,Zeitreihen!$J:$K,2,0)</f>
        <v>0.26664533503986348</v>
      </c>
      <c r="CO15" s="13">
        <f>VLOOKUP(CM15,Zeitreihen!R:S,2,0)</f>
        <v>1.0005999999999999</v>
      </c>
      <c r="CP15" s="9">
        <f t="shared" si="52"/>
        <v>2.6664178011729669E-5</v>
      </c>
      <c r="CQ15" s="9">
        <f t="shared" si="53"/>
        <v>-9.9935042305693072E-5</v>
      </c>
      <c r="CR15" s="9">
        <f t="shared" si="68"/>
        <v>0.78074895999999983</v>
      </c>
      <c r="CS15" s="9">
        <f t="shared" si="16"/>
        <v>5.5944079258437837E-10</v>
      </c>
      <c r="CT15" s="9">
        <f t="shared" si="17"/>
        <v>3.8222186580139292E-12</v>
      </c>
      <c r="CU15" s="9">
        <f t="shared" si="54"/>
        <v>4.6241810469207531E-11</v>
      </c>
      <c r="CW15" s="16">
        <f t="shared" si="55"/>
        <v>5</v>
      </c>
      <c r="CX15" s="17">
        <f>VLOOKUP($A15,Datum!$A:$B,2,0)</f>
        <v>41704</v>
      </c>
      <c r="CY15" s="13">
        <f>VLOOKUP(CX15,Zeitreihen!N:O,2,0)</f>
        <v>1.3860999999999999</v>
      </c>
      <c r="CZ15" s="13">
        <f>VLOOKUP(CX15,Zeitreihen!R:S,2,0)</f>
        <v>1.0005999999999999</v>
      </c>
      <c r="DA15" s="9">
        <f t="shared" si="56"/>
        <v>9.2774456830709874E-3</v>
      </c>
      <c r="DB15" s="9">
        <f t="shared" si="57"/>
        <v>-9.9935042305693072E-5</v>
      </c>
      <c r="DC15" s="9">
        <f t="shared" si="69"/>
        <v>0.78074895999999983</v>
      </c>
      <c r="DD15" s="9">
        <f t="shared" si="18"/>
        <v>6.3313650682208264E-5</v>
      </c>
      <c r="DE15" s="9">
        <f t="shared" si="19"/>
        <v>3.8222186580139292E-12</v>
      </c>
      <c r="DF15" s="9">
        <f t="shared" si="58"/>
        <v>1.5556304732953542E-8</v>
      </c>
    </row>
    <row r="16" spans="1:110" ht="15" x14ac:dyDescent="0.2">
      <c r="A16" s="9">
        <f t="shared" si="59"/>
        <v>7</v>
      </c>
      <c r="B16" s="16">
        <f t="shared" si="20"/>
        <v>4</v>
      </c>
      <c r="C16" s="17">
        <f>VLOOKUP($A16,Datum!$A:$B,2,0)</f>
        <v>41703</v>
      </c>
      <c r="D16" s="13">
        <f>VLOOKUP(C16,Zeitreihen!$B:$C,2,0)</f>
        <v>681.94</v>
      </c>
      <c r="E16" s="13">
        <f>VLOOKUP(C16,Zeitreihen!F:G,2,0)</f>
        <v>9161.33</v>
      </c>
      <c r="F16" s="9">
        <f t="shared" si="21"/>
        <v>-2.2410860333005088E-3</v>
      </c>
      <c r="G16" s="9">
        <f t="shared" si="21"/>
        <v>1.376292812682426E-3</v>
      </c>
      <c r="H16" s="9">
        <f t="shared" si="60"/>
        <v>0.73390402239999974</v>
      </c>
      <c r="I16" s="9">
        <f t="shared" si="0"/>
        <v>6.8935974118901736E-6</v>
      </c>
      <c r="J16" s="9">
        <f t="shared" si="1"/>
        <v>4.399488878738837E-8</v>
      </c>
      <c r="K16" s="9">
        <f t="shared" si="22"/>
        <v>-5.5071140489473832E-7</v>
      </c>
      <c r="M16" s="16">
        <f t="shared" si="23"/>
        <v>4</v>
      </c>
      <c r="N16" s="17">
        <f>VLOOKUP($A16,Datum!$A:$B,2,0)</f>
        <v>41703</v>
      </c>
      <c r="O16" s="13">
        <f>VLOOKUP(N16,Zeitreihen!$B:$C,2,0)</f>
        <v>681.94</v>
      </c>
      <c r="P16" s="13">
        <f>VLOOKUP(N16,Zeitreihen!$J:$K,2,0)</f>
        <v>0.26663822525597269</v>
      </c>
      <c r="Q16" s="9">
        <f t="shared" si="24"/>
        <v>-2.2410860333005088E-3</v>
      </c>
      <c r="R16" s="9">
        <f t="shared" si="25"/>
        <v>-5.3329067020699168E-5</v>
      </c>
      <c r="S16" s="9">
        <f t="shared" si="61"/>
        <v>0.73390402239999974</v>
      </c>
      <c r="T16" s="9">
        <f t="shared" si="2"/>
        <v>6.8935974118901736E-6</v>
      </c>
      <c r="U16" s="9">
        <f t="shared" si="3"/>
        <v>2.079070138470956E-9</v>
      </c>
      <c r="V16" s="9">
        <f t="shared" si="26"/>
        <v>1.1971746959279388E-7</v>
      </c>
      <c r="X16" s="16">
        <f t="shared" si="27"/>
        <v>4</v>
      </c>
      <c r="Y16" s="17">
        <f>VLOOKUP($A16,Datum!$A:$B,2,0)</f>
        <v>41703</v>
      </c>
      <c r="Z16" s="13">
        <f>VLOOKUP(Y16,Zeitreihen!$B:$C,2,0)</f>
        <v>681.94</v>
      </c>
      <c r="AA16" s="13">
        <f>VLOOKUP(Y16,Zeitreihen!N:O,2,0)</f>
        <v>1.3733</v>
      </c>
      <c r="AB16" s="9">
        <f t="shared" si="28"/>
        <v>-2.2410860333005088E-3</v>
      </c>
      <c r="AC16" s="9">
        <f t="shared" si="29"/>
        <v>-7.2790802457004759E-4</v>
      </c>
      <c r="AD16" s="9">
        <f t="shared" si="62"/>
        <v>0.73390402239999974</v>
      </c>
      <c r="AE16" s="9">
        <f t="shared" si="4"/>
        <v>6.8935974118901736E-6</v>
      </c>
      <c r="AF16" s="9">
        <f t="shared" si="5"/>
        <v>7.3414158519986141E-7</v>
      </c>
      <c r="AG16" s="9">
        <f t="shared" si="30"/>
        <v>2.2496392003374036E-6</v>
      </c>
      <c r="AI16" s="16">
        <f t="shared" si="31"/>
        <v>4</v>
      </c>
      <c r="AJ16" s="17">
        <f>VLOOKUP($A16,Datum!$A:$B,2,0)</f>
        <v>41703</v>
      </c>
      <c r="AK16" s="13">
        <f>VLOOKUP(AJ16,Zeitreihen!$B:$C,2,0)</f>
        <v>681.94</v>
      </c>
      <c r="AL16" s="13">
        <f>VLOOKUP(AJ16,Zeitreihen!$R:$S,2,0)</f>
        <v>1.0006999999999999</v>
      </c>
      <c r="AM16" s="9">
        <f t="shared" si="32"/>
        <v>-2.2410860333005088E-3</v>
      </c>
      <c r="AN16" s="9">
        <f t="shared" si="33"/>
        <v>-9.9925056291026625E-5</v>
      </c>
      <c r="AO16" s="9">
        <f t="shared" si="63"/>
        <v>0.73390402239999974</v>
      </c>
      <c r="AP16" s="9">
        <f t="shared" si="6"/>
        <v>6.8935974118901736E-6</v>
      </c>
      <c r="AQ16" s="9">
        <f t="shared" si="7"/>
        <v>3.6253899612606138E-12</v>
      </c>
      <c r="AR16" s="9">
        <f t="shared" si="34"/>
        <v>-4.9991978210547724E-9</v>
      </c>
      <c r="AT16" s="16">
        <f t="shared" si="35"/>
        <v>4</v>
      </c>
      <c r="AU16" s="17">
        <f>VLOOKUP($A16,Datum!$A:$B,2,0)</f>
        <v>41703</v>
      </c>
      <c r="AV16" s="13">
        <f>VLOOKUP(AU16,Zeitreihen!$F:$G,2,0)</f>
        <v>9161.33</v>
      </c>
      <c r="AW16" s="13">
        <f>VLOOKUP(AU16,Zeitreihen!$J:$K,2,0)</f>
        <v>0.26663822525597269</v>
      </c>
      <c r="AX16" s="9">
        <f t="shared" si="36"/>
        <v>1.376292812682426E-3</v>
      </c>
      <c r="AY16" s="9">
        <f t="shared" si="37"/>
        <v>-5.3329067020699168E-5</v>
      </c>
      <c r="AZ16" s="9">
        <f t="shared" si="64"/>
        <v>0.73390402239999974</v>
      </c>
      <c r="BA16" s="9">
        <f t="shared" si="8"/>
        <v>4.399488878738837E-8</v>
      </c>
      <c r="BB16" s="9">
        <f t="shared" si="9"/>
        <v>2.079070138470956E-9</v>
      </c>
      <c r="BC16" s="9">
        <f t="shared" si="38"/>
        <v>-9.5639144456237088E-9</v>
      </c>
      <c r="BE16" s="16">
        <f t="shared" si="39"/>
        <v>4</v>
      </c>
      <c r="BF16" s="17">
        <f>VLOOKUP($A16,Datum!$A:$B,2,0)</f>
        <v>41703</v>
      </c>
      <c r="BG16" s="13">
        <f>VLOOKUP(BF16,Zeitreihen!$F:$G,2,0)</f>
        <v>9161.33</v>
      </c>
      <c r="BH16" s="13">
        <f>VLOOKUP(BF16,Zeitreihen!N:O,2,0)</f>
        <v>1.3733</v>
      </c>
      <c r="BI16" s="9">
        <f t="shared" si="40"/>
        <v>1.376292812682426E-3</v>
      </c>
      <c r="BJ16" s="9">
        <f t="shared" si="41"/>
        <v>-7.2790802457004759E-4</v>
      </c>
      <c r="BK16" s="9">
        <f t="shared" si="65"/>
        <v>0.73390402239999974</v>
      </c>
      <c r="BL16" s="9">
        <f t="shared" si="10"/>
        <v>4.399488878738837E-8</v>
      </c>
      <c r="BM16" s="9">
        <f t="shared" si="11"/>
        <v>7.3414158519986141E-7</v>
      </c>
      <c r="BN16" s="9">
        <f t="shared" si="42"/>
        <v>-1.7971777150595013E-7</v>
      </c>
      <c r="BP16" s="16">
        <f t="shared" si="43"/>
        <v>4</v>
      </c>
      <c r="BQ16" s="17">
        <f>VLOOKUP($A16,Datum!$A:$B,2,0)</f>
        <v>41703</v>
      </c>
      <c r="BR16" s="13">
        <f>VLOOKUP(BQ16,Zeitreihen!$F:$G,2,0)</f>
        <v>9161.33</v>
      </c>
      <c r="BS16" s="13">
        <f>VLOOKUP(BQ16,Zeitreihen!R:S,2,0)</f>
        <v>1.0006999999999999</v>
      </c>
      <c r="BT16" s="9">
        <f t="shared" si="44"/>
        <v>1.376292812682426E-3</v>
      </c>
      <c r="BU16" s="9">
        <f t="shared" si="45"/>
        <v>-9.9925056291026625E-5</v>
      </c>
      <c r="BV16" s="9">
        <f t="shared" si="66"/>
        <v>0.73390402239999974</v>
      </c>
      <c r="BW16" s="9">
        <f t="shared" si="12"/>
        <v>4.399488878738837E-8</v>
      </c>
      <c r="BX16" s="9">
        <f t="shared" si="13"/>
        <v>3.6253899612606138E-12</v>
      </c>
      <c r="BY16" s="9">
        <f t="shared" si="46"/>
        <v>3.9937279346066489E-10</v>
      </c>
      <c r="CA16" s="16">
        <f t="shared" si="47"/>
        <v>4</v>
      </c>
      <c r="CB16" s="17">
        <f>VLOOKUP($A16,Datum!$A:$B,2,0)</f>
        <v>41703</v>
      </c>
      <c r="CC16" s="13">
        <f>VLOOKUP(CB16,Zeitreihen!$J:$K,2,0)</f>
        <v>0.26663822525597269</v>
      </c>
      <c r="CD16" s="13">
        <f>VLOOKUP(CB16,Zeitreihen!N:O,2,0)</f>
        <v>1.3733</v>
      </c>
      <c r="CE16" s="9">
        <f t="shared" si="48"/>
        <v>-5.3329067020699168E-5</v>
      </c>
      <c r="CF16" s="9">
        <f t="shared" si="49"/>
        <v>-7.2790802457004759E-4</v>
      </c>
      <c r="CG16" s="9">
        <f t="shared" si="67"/>
        <v>0.73390402239999974</v>
      </c>
      <c r="CH16" s="9">
        <f t="shared" si="14"/>
        <v>2.079070138470956E-9</v>
      </c>
      <c r="CI16" s="9">
        <f t="shared" si="15"/>
        <v>7.3414158519986141E-7</v>
      </c>
      <c r="CJ16" s="9">
        <f t="shared" si="50"/>
        <v>3.9068297213965739E-8</v>
      </c>
      <c r="CL16" s="16">
        <f t="shared" si="51"/>
        <v>4</v>
      </c>
      <c r="CM16" s="17">
        <f>VLOOKUP($A16,Datum!$A:$B,2,0)</f>
        <v>41703</v>
      </c>
      <c r="CN16" s="13">
        <f>VLOOKUP(CM16,Zeitreihen!$J:$K,2,0)</f>
        <v>0.26663822525597269</v>
      </c>
      <c r="CO16" s="13">
        <f>VLOOKUP(CM16,Zeitreihen!R:S,2,0)</f>
        <v>1.0006999999999999</v>
      </c>
      <c r="CP16" s="9">
        <f t="shared" si="52"/>
        <v>-5.3329067020699168E-5</v>
      </c>
      <c r="CQ16" s="9">
        <f t="shared" si="53"/>
        <v>-9.9925056291026625E-5</v>
      </c>
      <c r="CR16" s="9">
        <f t="shared" si="68"/>
        <v>0.73390402239999974</v>
      </c>
      <c r="CS16" s="9">
        <f t="shared" si="16"/>
        <v>2.079070138470956E-9</v>
      </c>
      <c r="CT16" s="9">
        <f t="shared" si="17"/>
        <v>3.6253899612606138E-12</v>
      </c>
      <c r="CU16" s="9">
        <f t="shared" si="54"/>
        <v>-8.6818431273372577E-11</v>
      </c>
      <c r="CW16" s="16">
        <f t="shared" si="55"/>
        <v>4</v>
      </c>
      <c r="CX16" s="17">
        <f>VLOOKUP($A16,Datum!$A:$B,2,0)</f>
        <v>41703</v>
      </c>
      <c r="CY16" s="13">
        <f>VLOOKUP(CX16,Zeitreihen!N:O,2,0)</f>
        <v>1.3733</v>
      </c>
      <c r="CZ16" s="13">
        <f>VLOOKUP(CX16,Zeitreihen!R:S,2,0)</f>
        <v>1.0006999999999999</v>
      </c>
      <c r="DA16" s="9">
        <f t="shared" si="56"/>
        <v>-7.2790802457004759E-4</v>
      </c>
      <c r="DB16" s="9">
        <f t="shared" si="57"/>
        <v>-9.9925056291026625E-5</v>
      </c>
      <c r="DC16" s="9">
        <f t="shared" si="69"/>
        <v>0.73390402239999974</v>
      </c>
      <c r="DD16" s="9">
        <f t="shared" si="18"/>
        <v>7.3414158519986141E-7</v>
      </c>
      <c r="DE16" s="9">
        <f t="shared" si="19"/>
        <v>3.6253899612606138E-12</v>
      </c>
      <c r="DF16" s="9">
        <f t="shared" si="58"/>
        <v>-1.6314256137279232E-9</v>
      </c>
    </row>
    <row r="17" spans="1:110" ht="15" x14ac:dyDescent="0.2">
      <c r="A17" s="9">
        <f t="shared" si="59"/>
        <v>8</v>
      </c>
      <c r="B17" s="16">
        <f t="shared" si="20"/>
        <v>3</v>
      </c>
      <c r="C17" s="17">
        <f>VLOOKUP($A17,Datum!$A:$B,2,0)</f>
        <v>41702</v>
      </c>
      <c r="D17" s="13">
        <f>VLOOKUP(C17,Zeitreihen!$B:$C,2,0)</f>
        <v>683.47</v>
      </c>
      <c r="E17" s="13">
        <f>VLOOKUP(C17,Zeitreihen!F:G,2,0)</f>
        <v>9148.73</v>
      </c>
      <c r="F17" s="9">
        <f t="shared" si="21"/>
        <v>9.3683678080745474E-4</v>
      </c>
      <c r="G17" s="9">
        <f t="shared" si="21"/>
        <v>1.4172955062740336E-2</v>
      </c>
      <c r="H17" s="9">
        <f t="shared" si="60"/>
        <v>0.68986978105599972</v>
      </c>
      <c r="I17" s="9">
        <f t="shared" si="0"/>
        <v>8.8267999675576581E-9</v>
      </c>
      <c r="J17" s="9">
        <f t="shared" si="1"/>
        <v>1.1733358205165035E-4</v>
      </c>
      <c r="K17" s="9">
        <f t="shared" si="22"/>
        <v>1.017683672978461E-6</v>
      </c>
      <c r="M17" s="16">
        <f t="shared" si="23"/>
        <v>3</v>
      </c>
      <c r="N17" s="17">
        <f>VLOOKUP($A17,Datum!$A:$B,2,0)</f>
        <v>41702</v>
      </c>
      <c r="O17" s="13">
        <f>VLOOKUP(N17,Zeitreihen!$B:$C,2,0)</f>
        <v>683.47</v>
      </c>
      <c r="P17" s="13">
        <f>VLOOKUP(N17,Zeitreihen!$J:$K,2,0)</f>
        <v>0.26665244520292253</v>
      </c>
      <c r="Q17" s="9">
        <f t="shared" si="24"/>
        <v>9.3683678080745474E-4</v>
      </c>
      <c r="R17" s="9">
        <f t="shared" si="25"/>
        <v>2.6664889008905866E-5</v>
      </c>
      <c r="S17" s="9">
        <f t="shared" si="61"/>
        <v>0.68986978105599972</v>
      </c>
      <c r="T17" s="9">
        <f t="shared" si="2"/>
        <v>8.8267999675576581E-9</v>
      </c>
      <c r="U17" s="9">
        <f t="shared" si="3"/>
        <v>4.9434814417016989E-10</v>
      </c>
      <c r="V17" s="9">
        <f t="shared" si="26"/>
        <v>2.0889021477617001E-9</v>
      </c>
      <c r="X17" s="16">
        <f t="shared" si="27"/>
        <v>3</v>
      </c>
      <c r="Y17" s="17">
        <f>VLOOKUP($A17,Datum!$A:$B,2,0)</f>
        <v>41702</v>
      </c>
      <c r="Z17" s="13">
        <f>VLOOKUP(Y17,Zeitreihen!$B:$C,2,0)</f>
        <v>683.47</v>
      </c>
      <c r="AA17" s="13">
        <f>VLOOKUP(Y17,Zeitreihen!N:O,2,0)</f>
        <v>1.3743000000000001</v>
      </c>
      <c r="AB17" s="9">
        <f t="shared" si="28"/>
        <v>9.3683678080745474E-4</v>
      </c>
      <c r="AC17" s="9">
        <f t="shared" si="29"/>
        <v>5.8228402547763907E-4</v>
      </c>
      <c r="AD17" s="9">
        <f t="shared" si="62"/>
        <v>0.68986978105599972</v>
      </c>
      <c r="AE17" s="9">
        <f t="shared" si="4"/>
        <v>8.8267999675576581E-9</v>
      </c>
      <c r="AF17" s="9">
        <f t="shared" si="5"/>
        <v>6.6309409895635754E-8</v>
      </c>
      <c r="AG17" s="9">
        <f t="shared" si="30"/>
        <v>2.4192972060405584E-8</v>
      </c>
      <c r="AI17" s="16">
        <f t="shared" si="31"/>
        <v>3</v>
      </c>
      <c r="AJ17" s="17">
        <f>VLOOKUP($A17,Datum!$A:$B,2,0)</f>
        <v>41702</v>
      </c>
      <c r="AK17" s="13">
        <f>VLOOKUP(AJ17,Zeitreihen!$B:$C,2,0)</f>
        <v>683.47</v>
      </c>
      <c r="AL17" s="13">
        <f>VLOOKUP(AJ17,Zeitreihen!$R:$S,2,0)</f>
        <v>1.0007999999999999</v>
      </c>
      <c r="AM17" s="9">
        <f t="shared" si="32"/>
        <v>9.3683678080745474E-4</v>
      </c>
      <c r="AN17" s="9">
        <f t="shared" si="33"/>
        <v>-9.9915072271730018E-5</v>
      </c>
      <c r="AO17" s="9">
        <f t="shared" si="63"/>
        <v>0.68986978105599972</v>
      </c>
      <c r="AP17" s="9">
        <f t="shared" si="6"/>
        <v>8.8267999675576581E-9</v>
      </c>
      <c r="AQ17" s="9">
        <f t="shared" si="7"/>
        <v>3.4385521627939373E-12</v>
      </c>
      <c r="AR17" s="9">
        <f t="shared" si="34"/>
        <v>1.7421656671796415E-10</v>
      </c>
      <c r="AT17" s="16">
        <f t="shared" si="35"/>
        <v>3</v>
      </c>
      <c r="AU17" s="17">
        <f>VLOOKUP($A17,Datum!$A:$B,2,0)</f>
        <v>41702</v>
      </c>
      <c r="AV17" s="13">
        <f>VLOOKUP(AU17,Zeitreihen!$F:$G,2,0)</f>
        <v>9148.73</v>
      </c>
      <c r="AW17" s="13">
        <f>VLOOKUP(AU17,Zeitreihen!$J:$K,2,0)</f>
        <v>0.26665244520292253</v>
      </c>
      <c r="AX17" s="9">
        <f t="shared" si="36"/>
        <v>1.4172955062740336E-2</v>
      </c>
      <c r="AY17" s="9">
        <f t="shared" si="37"/>
        <v>2.6664889008905866E-5</v>
      </c>
      <c r="AZ17" s="9">
        <f t="shared" si="64"/>
        <v>0.68986978105599972</v>
      </c>
      <c r="BA17" s="9">
        <f t="shared" si="8"/>
        <v>1.1733358205165035E-4</v>
      </c>
      <c r="BB17" s="9">
        <f t="shared" si="9"/>
        <v>4.9434814417016989E-10</v>
      </c>
      <c r="BC17" s="9">
        <f t="shared" si="38"/>
        <v>2.4083944555672705E-7</v>
      </c>
      <c r="BE17" s="16">
        <f t="shared" si="39"/>
        <v>3</v>
      </c>
      <c r="BF17" s="17">
        <f>VLOOKUP($A17,Datum!$A:$B,2,0)</f>
        <v>41702</v>
      </c>
      <c r="BG17" s="13">
        <f>VLOOKUP(BF17,Zeitreihen!$F:$G,2,0)</f>
        <v>9148.73</v>
      </c>
      <c r="BH17" s="13">
        <f>VLOOKUP(BF17,Zeitreihen!N:O,2,0)</f>
        <v>1.3743000000000001</v>
      </c>
      <c r="BI17" s="9">
        <f t="shared" si="40"/>
        <v>1.4172955062740336E-2</v>
      </c>
      <c r="BJ17" s="9">
        <f t="shared" si="41"/>
        <v>5.8228402547763907E-4</v>
      </c>
      <c r="BK17" s="9">
        <f t="shared" si="65"/>
        <v>0.68986978105599972</v>
      </c>
      <c r="BL17" s="9">
        <f t="shared" si="10"/>
        <v>1.1733358205165035E-4</v>
      </c>
      <c r="BM17" s="9">
        <f t="shared" si="11"/>
        <v>6.6309409895635754E-8</v>
      </c>
      <c r="BN17" s="9">
        <f t="shared" si="42"/>
        <v>2.7893226035699232E-6</v>
      </c>
      <c r="BP17" s="16">
        <f t="shared" si="43"/>
        <v>3</v>
      </c>
      <c r="BQ17" s="17">
        <f>VLOOKUP($A17,Datum!$A:$B,2,0)</f>
        <v>41702</v>
      </c>
      <c r="BR17" s="13">
        <f>VLOOKUP(BQ17,Zeitreihen!$F:$G,2,0)</f>
        <v>9148.73</v>
      </c>
      <c r="BS17" s="13">
        <f>VLOOKUP(BQ17,Zeitreihen!R:S,2,0)</f>
        <v>1.0007999999999999</v>
      </c>
      <c r="BT17" s="9">
        <f t="shared" si="44"/>
        <v>1.4172955062740336E-2</v>
      </c>
      <c r="BU17" s="9">
        <f t="shared" si="45"/>
        <v>-9.9915072271730018E-5</v>
      </c>
      <c r="BV17" s="9">
        <f t="shared" si="66"/>
        <v>0.68986978105599972</v>
      </c>
      <c r="BW17" s="9">
        <f t="shared" si="12"/>
        <v>1.1733358205165035E-4</v>
      </c>
      <c r="BX17" s="9">
        <f t="shared" si="13"/>
        <v>3.4385521627939373E-12</v>
      </c>
      <c r="BY17" s="9">
        <f t="shared" si="46"/>
        <v>2.0086255059917523E-8</v>
      </c>
      <c r="CA17" s="16">
        <f t="shared" si="47"/>
        <v>3</v>
      </c>
      <c r="CB17" s="17">
        <f>VLOOKUP($A17,Datum!$A:$B,2,0)</f>
        <v>41702</v>
      </c>
      <c r="CC17" s="13">
        <f>VLOOKUP(CB17,Zeitreihen!$J:$K,2,0)</f>
        <v>0.26665244520292253</v>
      </c>
      <c r="CD17" s="13">
        <f>VLOOKUP(CB17,Zeitreihen!N:O,2,0)</f>
        <v>1.3743000000000001</v>
      </c>
      <c r="CE17" s="9">
        <f t="shared" si="48"/>
        <v>2.6664889008905866E-5</v>
      </c>
      <c r="CF17" s="9">
        <f t="shared" si="49"/>
        <v>5.8228402547763907E-4</v>
      </c>
      <c r="CG17" s="9">
        <f t="shared" si="67"/>
        <v>0.68986978105599972</v>
      </c>
      <c r="CH17" s="9">
        <f t="shared" si="14"/>
        <v>4.9434814417016989E-10</v>
      </c>
      <c r="CI17" s="9">
        <f t="shared" si="15"/>
        <v>6.6309409895635754E-8</v>
      </c>
      <c r="CJ17" s="9">
        <f t="shared" si="50"/>
        <v>5.7253762953125296E-9</v>
      </c>
      <c r="CL17" s="16">
        <f t="shared" si="51"/>
        <v>3</v>
      </c>
      <c r="CM17" s="17">
        <f>VLOOKUP($A17,Datum!$A:$B,2,0)</f>
        <v>41702</v>
      </c>
      <c r="CN17" s="13">
        <f>VLOOKUP(CM17,Zeitreihen!$J:$K,2,0)</f>
        <v>0.26665244520292253</v>
      </c>
      <c r="CO17" s="13">
        <f>VLOOKUP(CM17,Zeitreihen!R:S,2,0)</f>
        <v>1.0007999999999999</v>
      </c>
      <c r="CP17" s="9">
        <f t="shared" si="52"/>
        <v>2.6664889008905866E-5</v>
      </c>
      <c r="CQ17" s="9">
        <f t="shared" si="53"/>
        <v>-9.9915072271730018E-5</v>
      </c>
      <c r="CR17" s="9">
        <f t="shared" si="68"/>
        <v>0.68986978105599972</v>
      </c>
      <c r="CS17" s="9">
        <f t="shared" si="16"/>
        <v>4.9434814417016989E-10</v>
      </c>
      <c r="CT17" s="9">
        <f t="shared" si="17"/>
        <v>3.4385521627939373E-12</v>
      </c>
      <c r="CU17" s="9">
        <f t="shared" si="54"/>
        <v>4.1229138728689286E-11</v>
      </c>
      <c r="CW17" s="16">
        <f t="shared" si="55"/>
        <v>3</v>
      </c>
      <c r="CX17" s="17">
        <f>VLOOKUP($A17,Datum!$A:$B,2,0)</f>
        <v>41702</v>
      </c>
      <c r="CY17" s="13">
        <f>VLOOKUP(CX17,Zeitreihen!N:O,2,0)</f>
        <v>1.3743000000000001</v>
      </c>
      <c r="CZ17" s="13">
        <f>VLOOKUP(CX17,Zeitreihen!R:S,2,0)</f>
        <v>1.0007999999999999</v>
      </c>
      <c r="DA17" s="9">
        <f t="shared" si="56"/>
        <v>5.8228402547763907E-4</v>
      </c>
      <c r="DB17" s="9">
        <f t="shared" si="57"/>
        <v>-9.9915072271730018E-5</v>
      </c>
      <c r="DC17" s="9">
        <f t="shared" si="69"/>
        <v>0.68986978105599972</v>
      </c>
      <c r="DD17" s="9">
        <f t="shared" si="18"/>
        <v>6.6309409895635754E-8</v>
      </c>
      <c r="DE17" s="9">
        <f t="shared" si="19"/>
        <v>3.4385521627939373E-12</v>
      </c>
      <c r="DF17" s="9">
        <f t="shared" si="58"/>
        <v>4.7750221445583696E-10</v>
      </c>
    </row>
    <row r="18" spans="1:110" ht="15" x14ac:dyDescent="0.2">
      <c r="A18" s="9">
        <f t="shared" si="59"/>
        <v>9</v>
      </c>
      <c r="B18" s="16">
        <f t="shared" si="20"/>
        <v>2</v>
      </c>
      <c r="C18" s="17">
        <f>VLOOKUP($A18,Datum!$A:$B,2,0)</f>
        <v>41701</v>
      </c>
      <c r="D18" s="13">
        <f>VLOOKUP(C18,Zeitreihen!$B:$C,2,0)</f>
        <v>682.83</v>
      </c>
      <c r="E18" s="13">
        <f>VLOOKUP(C18,Zeitreihen!F:G,2,0)</f>
        <v>9019.98</v>
      </c>
      <c r="F18" s="9">
        <f t="shared" si="21"/>
        <v>-1.3802349790371775E-2</v>
      </c>
      <c r="G18" s="9">
        <f t="shared" si="21"/>
        <v>-9.5518180478633002E-3</v>
      </c>
      <c r="H18" s="9">
        <f t="shared" si="60"/>
        <v>0.64847759419263973</v>
      </c>
      <c r="I18" s="9">
        <f t="shared" si="0"/>
        <v>1.3872361466029143E-4</v>
      </c>
      <c r="J18" s="9">
        <f t="shared" si="1"/>
        <v>7.4012230915035515E-5</v>
      </c>
      <c r="K18" s="9">
        <f t="shared" si="22"/>
        <v>1.0132741090941729E-4</v>
      </c>
      <c r="M18" s="16">
        <f t="shared" si="23"/>
        <v>2</v>
      </c>
      <c r="N18" s="17">
        <f>VLOOKUP($A18,Datum!$A:$B,2,0)</f>
        <v>41701</v>
      </c>
      <c r="O18" s="13">
        <f>VLOOKUP(N18,Zeitreihen!$B:$C,2,0)</f>
        <v>682.83</v>
      </c>
      <c r="P18" s="13">
        <f>VLOOKUP(N18,Zeitreihen!$J:$K,2,0)</f>
        <v>0.26664533503986348</v>
      </c>
      <c r="Q18" s="9">
        <f t="shared" si="24"/>
        <v>-1.3802349790371775E-2</v>
      </c>
      <c r="R18" s="9">
        <f t="shared" si="25"/>
        <v>2.6664178011729669E-5</v>
      </c>
      <c r="S18" s="9">
        <f t="shared" si="61"/>
        <v>0.64847759419263973</v>
      </c>
      <c r="T18" s="9">
        <f t="shared" si="2"/>
        <v>1.3872361466029143E-4</v>
      </c>
      <c r="U18" s="9">
        <f t="shared" si="3"/>
        <v>4.6466257126790322E-10</v>
      </c>
      <c r="V18" s="9">
        <f t="shared" si="26"/>
        <v>-2.5388909288039302E-7</v>
      </c>
      <c r="X18" s="16">
        <f t="shared" si="27"/>
        <v>2</v>
      </c>
      <c r="Y18" s="17">
        <f>VLOOKUP($A18,Datum!$A:$B,2,0)</f>
        <v>41701</v>
      </c>
      <c r="Z18" s="13">
        <f>VLOOKUP(Y18,Zeitreihen!$B:$C,2,0)</f>
        <v>682.83</v>
      </c>
      <c r="AA18" s="13">
        <f>VLOOKUP(Y18,Zeitreihen!N:O,2,0)</f>
        <v>1.3734999999999999</v>
      </c>
      <c r="AB18" s="9">
        <f t="shared" si="28"/>
        <v>-1.3802349790371775E-2</v>
      </c>
      <c r="AC18" s="9">
        <f t="shared" si="29"/>
        <v>-4.8661896511728994E-3</v>
      </c>
      <c r="AD18" s="9">
        <f t="shared" si="62"/>
        <v>0.64847759419263973</v>
      </c>
      <c r="AE18" s="9">
        <f t="shared" si="4"/>
        <v>1.3872361466029143E-4</v>
      </c>
      <c r="AF18" s="9">
        <f t="shared" si="5"/>
        <v>1.7122143793363745E-5</v>
      </c>
      <c r="AG18" s="9">
        <f t="shared" si="30"/>
        <v>4.8736492259380884E-5</v>
      </c>
      <c r="AI18" s="16">
        <f t="shared" si="31"/>
        <v>2</v>
      </c>
      <c r="AJ18" s="17">
        <f>VLOOKUP($A18,Datum!$A:$B,2,0)</f>
        <v>41701</v>
      </c>
      <c r="AK18" s="13">
        <f>VLOOKUP(AJ18,Zeitreihen!$B:$C,2,0)</f>
        <v>682.83</v>
      </c>
      <c r="AL18" s="13">
        <f>VLOOKUP(AJ18,Zeitreihen!$R:$S,2,0)</f>
        <v>1.0008999999999999</v>
      </c>
      <c r="AM18" s="9">
        <f t="shared" si="32"/>
        <v>-1.3802349790371775E-2</v>
      </c>
      <c r="AN18" s="9">
        <f t="shared" si="33"/>
        <v>-9.9905090247470087E-5</v>
      </c>
      <c r="AO18" s="9">
        <f t="shared" si="63"/>
        <v>0.64847759419263973</v>
      </c>
      <c r="AP18" s="9">
        <f t="shared" si="6"/>
        <v>1.3872361466029143E-4</v>
      </c>
      <c r="AQ18" s="9">
        <f t="shared" si="7"/>
        <v>3.2612069750730175E-12</v>
      </c>
      <c r="AR18" s="9">
        <f t="shared" si="34"/>
        <v>-2.1269847666062018E-8</v>
      </c>
      <c r="AT18" s="16">
        <f t="shared" si="35"/>
        <v>2</v>
      </c>
      <c r="AU18" s="17">
        <f>VLOOKUP($A18,Datum!$A:$B,2,0)</f>
        <v>41701</v>
      </c>
      <c r="AV18" s="13">
        <f>VLOOKUP(AU18,Zeitreihen!$F:$G,2,0)</f>
        <v>9019.98</v>
      </c>
      <c r="AW18" s="13">
        <f>VLOOKUP(AU18,Zeitreihen!$J:$K,2,0)</f>
        <v>0.26664533503986348</v>
      </c>
      <c r="AX18" s="9">
        <f t="shared" si="36"/>
        <v>-9.5518180478633002E-3</v>
      </c>
      <c r="AY18" s="9">
        <f t="shared" si="37"/>
        <v>2.6664178011729669E-5</v>
      </c>
      <c r="AZ18" s="9">
        <f t="shared" si="64"/>
        <v>0.64847759419263973</v>
      </c>
      <c r="BA18" s="9">
        <f t="shared" si="8"/>
        <v>7.4012230915035515E-5</v>
      </c>
      <c r="BB18" s="9">
        <f t="shared" si="9"/>
        <v>4.6466257126790322E-10</v>
      </c>
      <c r="BC18" s="9">
        <f t="shared" si="38"/>
        <v>-1.8544733355390743E-7</v>
      </c>
      <c r="BE18" s="16">
        <f t="shared" si="39"/>
        <v>2</v>
      </c>
      <c r="BF18" s="17">
        <f>VLOOKUP($A18,Datum!$A:$B,2,0)</f>
        <v>41701</v>
      </c>
      <c r="BG18" s="13">
        <f>VLOOKUP(BF18,Zeitreihen!$F:$G,2,0)</f>
        <v>9019.98</v>
      </c>
      <c r="BH18" s="13">
        <f>VLOOKUP(BF18,Zeitreihen!N:O,2,0)</f>
        <v>1.3734999999999999</v>
      </c>
      <c r="BI18" s="9">
        <f t="shared" si="40"/>
        <v>-9.5518180478633002E-3</v>
      </c>
      <c r="BJ18" s="9">
        <f t="shared" si="41"/>
        <v>-4.8661896511728994E-3</v>
      </c>
      <c r="BK18" s="9">
        <f t="shared" si="65"/>
        <v>0.64847759419263973</v>
      </c>
      <c r="BL18" s="9">
        <f t="shared" si="10"/>
        <v>7.4012230915035515E-5</v>
      </c>
      <c r="BM18" s="9">
        <f t="shared" si="11"/>
        <v>1.7122143793363745E-5</v>
      </c>
      <c r="BN18" s="9">
        <f t="shared" si="42"/>
        <v>3.5598427777008349E-5</v>
      </c>
      <c r="BP18" s="16">
        <f t="shared" si="43"/>
        <v>2</v>
      </c>
      <c r="BQ18" s="17">
        <f>VLOOKUP($A18,Datum!$A:$B,2,0)</f>
        <v>41701</v>
      </c>
      <c r="BR18" s="13">
        <f>VLOOKUP(BQ18,Zeitreihen!$F:$G,2,0)</f>
        <v>9019.98</v>
      </c>
      <c r="BS18" s="13">
        <f>VLOOKUP(BQ18,Zeitreihen!R:S,2,0)</f>
        <v>1.0008999999999999</v>
      </c>
      <c r="BT18" s="9">
        <f t="shared" si="44"/>
        <v>-9.5518180478633002E-3</v>
      </c>
      <c r="BU18" s="9">
        <f t="shared" si="45"/>
        <v>-9.9905090247470087E-5</v>
      </c>
      <c r="BV18" s="9">
        <f t="shared" si="66"/>
        <v>0.64847759419263973</v>
      </c>
      <c r="BW18" s="9">
        <f t="shared" si="12"/>
        <v>7.4012230915035515E-5</v>
      </c>
      <c r="BX18" s="9">
        <f t="shared" si="13"/>
        <v>3.2612069750730175E-12</v>
      </c>
      <c r="BY18" s="9">
        <f t="shared" si="46"/>
        <v>-1.5536061396017609E-8</v>
      </c>
      <c r="CA18" s="16">
        <f t="shared" si="47"/>
        <v>2</v>
      </c>
      <c r="CB18" s="17">
        <f>VLOOKUP($A18,Datum!$A:$B,2,0)</f>
        <v>41701</v>
      </c>
      <c r="CC18" s="13">
        <f>VLOOKUP(CB18,Zeitreihen!$J:$K,2,0)</f>
        <v>0.26664533503986348</v>
      </c>
      <c r="CD18" s="13">
        <f>VLOOKUP(CB18,Zeitreihen!N:O,2,0)</f>
        <v>1.3734999999999999</v>
      </c>
      <c r="CE18" s="9">
        <f t="shared" si="48"/>
        <v>2.6664178011729669E-5</v>
      </c>
      <c r="CF18" s="9">
        <f t="shared" si="49"/>
        <v>-4.8661896511728994E-3</v>
      </c>
      <c r="CG18" s="9">
        <f t="shared" si="67"/>
        <v>0.64847759419263973</v>
      </c>
      <c r="CH18" s="9">
        <f t="shared" si="14"/>
        <v>4.6466257126790322E-10</v>
      </c>
      <c r="CI18" s="9">
        <f t="shared" si="15"/>
        <v>1.7122143793363745E-5</v>
      </c>
      <c r="CJ18" s="9">
        <f t="shared" si="50"/>
        <v>-8.9196521011994447E-8</v>
      </c>
      <c r="CL18" s="16">
        <f t="shared" si="51"/>
        <v>2</v>
      </c>
      <c r="CM18" s="17">
        <f>VLOOKUP($A18,Datum!$A:$B,2,0)</f>
        <v>41701</v>
      </c>
      <c r="CN18" s="13">
        <f>VLOOKUP(CM18,Zeitreihen!$J:$K,2,0)</f>
        <v>0.26664533503986348</v>
      </c>
      <c r="CO18" s="13">
        <f>VLOOKUP(CM18,Zeitreihen!R:S,2,0)</f>
        <v>1.0008999999999999</v>
      </c>
      <c r="CP18" s="9">
        <f t="shared" si="52"/>
        <v>2.6664178011729669E-5</v>
      </c>
      <c r="CQ18" s="9">
        <f t="shared" si="53"/>
        <v>-9.9905090247470087E-5</v>
      </c>
      <c r="CR18" s="9">
        <f t="shared" si="68"/>
        <v>0.64847759419263973</v>
      </c>
      <c r="CS18" s="9">
        <f t="shared" si="16"/>
        <v>4.6466257126790322E-10</v>
      </c>
      <c r="CT18" s="9">
        <f t="shared" si="17"/>
        <v>3.2612069750730175E-12</v>
      </c>
      <c r="CU18" s="9">
        <f t="shared" si="54"/>
        <v>3.8927635665093369E-11</v>
      </c>
      <c r="CW18" s="16">
        <f t="shared" si="55"/>
        <v>2</v>
      </c>
      <c r="CX18" s="17">
        <f>VLOOKUP($A18,Datum!$A:$B,2,0)</f>
        <v>41701</v>
      </c>
      <c r="CY18" s="13">
        <f>VLOOKUP(CX18,Zeitreihen!N:O,2,0)</f>
        <v>1.3734999999999999</v>
      </c>
      <c r="CZ18" s="13">
        <f>VLOOKUP(CX18,Zeitreihen!R:S,2,0)</f>
        <v>1.0008999999999999</v>
      </c>
      <c r="DA18" s="9">
        <f t="shared" si="56"/>
        <v>-4.8661896511728994E-3</v>
      </c>
      <c r="DB18" s="9">
        <f t="shared" si="57"/>
        <v>-9.9905090247470087E-5</v>
      </c>
      <c r="DC18" s="9">
        <f t="shared" si="69"/>
        <v>0.64847759419263973</v>
      </c>
      <c r="DD18" s="9">
        <f t="shared" si="18"/>
        <v>1.7122143793363745E-5</v>
      </c>
      <c r="DE18" s="9">
        <f t="shared" si="19"/>
        <v>3.2612069750730175E-12</v>
      </c>
      <c r="DF18" s="9">
        <f t="shared" si="58"/>
        <v>-7.4725400478766935E-9</v>
      </c>
    </row>
    <row r="19" spans="1:110" ht="15" x14ac:dyDescent="0.2">
      <c r="A19" s="9">
        <f t="shared" si="59"/>
        <v>10</v>
      </c>
      <c r="B19" s="16">
        <f t="shared" si="20"/>
        <v>6</v>
      </c>
      <c r="C19" s="17">
        <f>VLOOKUP($A19,Datum!$A:$B,2,0)</f>
        <v>41698</v>
      </c>
      <c r="D19" s="13">
        <f>VLOOKUP(C19,Zeitreihen!$B:$C,2,0)</f>
        <v>692.32</v>
      </c>
      <c r="E19" s="13">
        <f>VLOOKUP(C19,Zeitreihen!F:G,2,0)</f>
        <v>9106.5499999999993</v>
      </c>
      <c r="F19" s="9">
        <f t="shared" si="21"/>
        <v>2.4006143215490865E-3</v>
      </c>
      <c r="G19" s="9">
        <f t="shared" si="21"/>
        <v>0</v>
      </c>
      <c r="H19" s="9">
        <f t="shared" si="60"/>
        <v>0.6095689385410813</v>
      </c>
      <c r="I19" s="9">
        <f t="shared" si="0"/>
        <v>1.5157470180802875E-6</v>
      </c>
      <c r="J19" s="9">
        <f t="shared" si="1"/>
        <v>7.8036199068543711E-7</v>
      </c>
      <c r="K19" s="9">
        <f t="shared" si="22"/>
        <v>-1.0875805075508887E-6</v>
      </c>
      <c r="M19" s="16">
        <f t="shared" si="23"/>
        <v>6</v>
      </c>
      <c r="N19" s="17">
        <f>VLOOKUP($A19,Datum!$A:$B,2,0)</f>
        <v>41698</v>
      </c>
      <c r="O19" s="13">
        <f>VLOOKUP(N19,Zeitreihen!$B:$C,2,0)</f>
        <v>692.32</v>
      </c>
      <c r="P19" s="13">
        <f>VLOOKUP(N19,Zeitreihen!$J:$K,2,0)</f>
        <v>0.26663822525597269</v>
      </c>
      <c r="Q19" s="9">
        <f t="shared" si="24"/>
        <v>2.4006143215490865E-3</v>
      </c>
      <c r="R19" s="9">
        <f t="shared" si="25"/>
        <v>0</v>
      </c>
      <c r="S19" s="9">
        <f t="shared" si="61"/>
        <v>0.6095689385410813</v>
      </c>
      <c r="T19" s="9">
        <f t="shared" si="2"/>
        <v>1.5157470180802875E-6</v>
      </c>
      <c r="U19" s="9">
        <f t="shared" si="3"/>
        <v>6.6130118099382316E-15</v>
      </c>
      <c r="V19" s="9">
        <f t="shared" si="26"/>
        <v>1.0011819480715581E-10</v>
      </c>
      <c r="X19" s="16">
        <f t="shared" si="27"/>
        <v>6</v>
      </c>
      <c r="Y19" s="17">
        <f>VLOOKUP($A19,Datum!$A:$B,2,0)</f>
        <v>41698</v>
      </c>
      <c r="Z19" s="13">
        <f>VLOOKUP(Y19,Zeitreihen!$B:$C,2,0)</f>
        <v>692.32</v>
      </c>
      <c r="AA19" s="13">
        <f>VLOOKUP(Y19,Zeitreihen!N:O,2,0)</f>
        <v>1.3801999999999999</v>
      </c>
      <c r="AB19" s="9">
        <f t="shared" si="28"/>
        <v>2.4006143215490865E-3</v>
      </c>
      <c r="AC19" s="9">
        <f t="shared" si="29"/>
        <v>6.6880156241869793E-3</v>
      </c>
      <c r="AD19" s="9">
        <f t="shared" si="62"/>
        <v>0.6095689385410813</v>
      </c>
      <c r="AE19" s="9">
        <f t="shared" si="4"/>
        <v>1.5157470180802875E-6</v>
      </c>
      <c r="AF19" s="9">
        <f t="shared" si="5"/>
        <v>2.5091076430803761E-5</v>
      </c>
      <c r="AG19" s="9">
        <f t="shared" si="30"/>
        <v>6.1669866450654317E-6</v>
      </c>
      <c r="AI19" s="16">
        <f t="shared" si="31"/>
        <v>6</v>
      </c>
      <c r="AJ19" s="17">
        <f>VLOOKUP($A19,Datum!$A:$B,2,0)</f>
        <v>41698</v>
      </c>
      <c r="AK19" s="13">
        <f>VLOOKUP(AJ19,Zeitreihen!$B:$C,2,0)</f>
        <v>692.32</v>
      </c>
      <c r="AL19" s="13">
        <f>VLOOKUP(AJ19,Zeitreihen!$R:$S,2,0)</f>
        <v>1.0009999999999999</v>
      </c>
      <c r="AM19" s="9">
        <f t="shared" si="32"/>
        <v>2.4006143215490865E-3</v>
      </c>
      <c r="AN19" s="9">
        <f t="shared" si="33"/>
        <v>-9.9895110217691614E-5</v>
      </c>
      <c r="AO19" s="9">
        <f t="shared" si="63"/>
        <v>0.6095689385410813</v>
      </c>
      <c r="AP19" s="9">
        <f t="shared" si="6"/>
        <v>1.5157470180802875E-6</v>
      </c>
      <c r="AQ19" s="9">
        <f t="shared" si="7"/>
        <v>3.0928804208445571E-12</v>
      </c>
      <c r="AR19" s="9">
        <f t="shared" si="34"/>
        <v>2.1651845822409786E-9</v>
      </c>
      <c r="AT19" s="16">
        <f t="shared" si="35"/>
        <v>6</v>
      </c>
      <c r="AU19" s="17">
        <f>VLOOKUP($A19,Datum!$A:$B,2,0)</f>
        <v>41698</v>
      </c>
      <c r="AV19" s="13">
        <f>VLOOKUP(AU19,Zeitreihen!$F:$G,2,0)</f>
        <v>9106.5499999999993</v>
      </c>
      <c r="AW19" s="13">
        <f>VLOOKUP(AU19,Zeitreihen!$J:$K,2,0)</f>
        <v>0.26663822525597269</v>
      </c>
      <c r="AX19" s="9">
        <f t="shared" si="36"/>
        <v>0</v>
      </c>
      <c r="AY19" s="9">
        <f t="shared" si="37"/>
        <v>0</v>
      </c>
      <c r="AZ19" s="9">
        <f t="shared" si="64"/>
        <v>0.6095689385410813</v>
      </c>
      <c r="BA19" s="9">
        <f t="shared" si="8"/>
        <v>7.8036199068543711E-7</v>
      </c>
      <c r="BB19" s="9">
        <f t="shared" si="9"/>
        <v>6.6130118099382316E-15</v>
      </c>
      <c r="BC19" s="9">
        <f t="shared" si="38"/>
        <v>-7.1836919897986335E-11</v>
      </c>
      <c r="BE19" s="16">
        <f t="shared" si="39"/>
        <v>6</v>
      </c>
      <c r="BF19" s="17">
        <f>VLOOKUP($A19,Datum!$A:$B,2,0)</f>
        <v>41698</v>
      </c>
      <c r="BG19" s="13">
        <f>VLOOKUP(BF19,Zeitreihen!$F:$G,2,0)</f>
        <v>9106.5499999999993</v>
      </c>
      <c r="BH19" s="13">
        <f>VLOOKUP(BF19,Zeitreihen!N:O,2,0)</f>
        <v>1.3801999999999999</v>
      </c>
      <c r="BI19" s="9">
        <f t="shared" si="40"/>
        <v>0</v>
      </c>
      <c r="BJ19" s="9">
        <f t="shared" si="41"/>
        <v>6.6880156241869793E-3</v>
      </c>
      <c r="BK19" s="9">
        <f t="shared" si="65"/>
        <v>0.6095689385410813</v>
      </c>
      <c r="BL19" s="9">
        <f t="shared" si="10"/>
        <v>7.8036199068543711E-7</v>
      </c>
      <c r="BM19" s="9">
        <f t="shared" si="11"/>
        <v>2.5091076430803761E-5</v>
      </c>
      <c r="BN19" s="9">
        <f t="shared" si="42"/>
        <v>-4.4249432032493342E-6</v>
      </c>
      <c r="BP19" s="16">
        <f t="shared" si="43"/>
        <v>6</v>
      </c>
      <c r="BQ19" s="17">
        <f>VLOOKUP($A19,Datum!$A:$B,2,0)</f>
        <v>41698</v>
      </c>
      <c r="BR19" s="13">
        <f>VLOOKUP(BQ19,Zeitreihen!$F:$G,2,0)</f>
        <v>9106.5499999999993</v>
      </c>
      <c r="BS19" s="13">
        <f>VLOOKUP(BQ19,Zeitreihen!R:S,2,0)</f>
        <v>1.0009999999999999</v>
      </c>
      <c r="BT19" s="9">
        <f t="shared" si="44"/>
        <v>0</v>
      </c>
      <c r="BU19" s="9">
        <f t="shared" si="45"/>
        <v>-9.9895110217691614E-5</v>
      </c>
      <c r="BV19" s="9">
        <f t="shared" si="66"/>
        <v>0.6095689385410813</v>
      </c>
      <c r="BW19" s="9">
        <f t="shared" si="12"/>
        <v>7.8036199068543711E-7</v>
      </c>
      <c r="BX19" s="9">
        <f t="shared" si="13"/>
        <v>3.0928804208445571E-12</v>
      </c>
      <c r="BY19" s="9">
        <f t="shared" si="46"/>
        <v>-1.5535656800284534E-9</v>
      </c>
      <c r="CA19" s="16">
        <f t="shared" si="47"/>
        <v>6</v>
      </c>
      <c r="CB19" s="17">
        <f>VLOOKUP($A19,Datum!$A:$B,2,0)</f>
        <v>41698</v>
      </c>
      <c r="CC19" s="13">
        <f>VLOOKUP(CB19,Zeitreihen!$J:$K,2,0)</f>
        <v>0.26663822525597269</v>
      </c>
      <c r="CD19" s="13">
        <f>VLOOKUP(CB19,Zeitreihen!N:O,2,0)</f>
        <v>1.3801999999999999</v>
      </c>
      <c r="CE19" s="9">
        <f t="shared" si="48"/>
        <v>0</v>
      </c>
      <c r="CF19" s="9">
        <f t="shared" si="49"/>
        <v>6.6880156241869793E-3</v>
      </c>
      <c r="CG19" s="9">
        <f t="shared" si="67"/>
        <v>0.6095689385410813</v>
      </c>
      <c r="CH19" s="9">
        <f t="shared" si="14"/>
        <v>6.6130118099382316E-15</v>
      </c>
      <c r="CI19" s="9">
        <f t="shared" si="15"/>
        <v>2.5091076430803761E-5</v>
      </c>
      <c r="CJ19" s="9">
        <f t="shared" si="50"/>
        <v>4.0734209794835603E-10</v>
      </c>
      <c r="CL19" s="16">
        <f t="shared" si="51"/>
        <v>6</v>
      </c>
      <c r="CM19" s="17">
        <f>VLOOKUP($A19,Datum!$A:$B,2,0)</f>
        <v>41698</v>
      </c>
      <c r="CN19" s="13">
        <f>VLOOKUP(CM19,Zeitreihen!$J:$K,2,0)</f>
        <v>0.26663822525597269</v>
      </c>
      <c r="CO19" s="13">
        <f>VLOOKUP(CM19,Zeitreihen!R:S,2,0)</f>
        <v>1.0009999999999999</v>
      </c>
      <c r="CP19" s="9">
        <f t="shared" si="52"/>
        <v>0</v>
      </c>
      <c r="CQ19" s="9">
        <f t="shared" si="53"/>
        <v>-9.9895110217691614E-5</v>
      </c>
      <c r="CR19" s="9">
        <f t="shared" si="68"/>
        <v>0.6095689385410813</v>
      </c>
      <c r="CS19" s="9">
        <f t="shared" si="16"/>
        <v>6.6130118099382316E-15</v>
      </c>
      <c r="CT19" s="9">
        <f t="shared" si="17"/>
        <v>3.0928804208445571E-12</v>
      </c>
      <c r="CU19" s="9">
        <f t="shared" si="54"/>
        <v>1.4301487597369647E-13</v>
      </c>
      <c r="CW19" s="16">
        <f t="shared" si="55"/>
        <v>6</v>
      </c>
      <c r="CX19" s="17">
        <f>VLOOKUP($A19,Datum!$A:$B,2,0)</f>
        <v>41698</v>
      </c>
      <c r="CY19" s="13">
        <f>VLOOKUP(CX19,Zeitreihen!N:O,2,0)</f>
        <v>1.3801999999999999</v>
      </c>
      <c r="CZ19" s="13">
        <f>VLOOKUP(CX19,Zeitreihen!R:S,2,0)</f>
        <v>1.0009999999999999</v>
      </c>
      <c r="DA19" s="9">
        <f t="shared" si="56"/>
        <v>6.6880156241869793E-3</v>
      </c>
      <c r="DB19" s="9">
        <f t="shared" si="57"/>
        <v>-9.9895110217691614E-5</v>
      </c>
      <c r="DC19" s="9">
        <f t="shared" si="69"/>
        <v>0.6095689385410813</v>
      </c>
      <c r="DD19" s="9">
        <f t="shared" si="18"/>
        <v>2.5091076430803761E-5</v>
      </c>
      <c r="DE19" s="9">
        <f t="shared" si="19"/>
        <v>3.0928804208445571E-12</v>
      </c>
      <c r="DF19" s="9">
        <f t="shared" si="58"/>
        <v>8.8092961711334975E-9</v>
      </c>
    </row>
    <row r="20" spans="1:110" ht="15" x14ac:dyDescent="0.2">
      <c r="A20" s="9">
        <f t="shared" si="59"/>
        <v>11</v>
      </c>
      <c r="B20" s="16">
        <f t="shared" si="20"/>
        <v>5</v>
      </c>
      <c r="C20" s="17">
        <f>VLOOKUP($A20,Datum!$A:$B,2,0)</f>
        <v>41697</v>
      </c>
      <c r="D20" s="13">
        <f>VLOOKUP(C20,Zeitreihen!$B:$C,2,0)</f>
        <v>690.66</v>
      </c>
      <c r="E20" s="13">
        <f>VLOOKUP(C20,Zeitreihen!F:G,2,0)</f>
        <v>9106.5499999999993</v>
      </c>
      <c r="F20" s="9">
        <f t="shared" si="21"/>
        <v>1.3031862923230757E-4</v>
      </c>
      <c r="G20" s="9">
        <f t="shared" si="21"/>
        <v>5.2859756587373304E-3</v>
      </c>
      <c r="H20" s="9">
        <f t="shared" si="60"/>
        <v>0.57299480222861643</v>
      </c>
      <c r="I20" s="9">
        <f t="shared" si="0"/>
        <v>2.7550088352512583E-7</v>
      </c>
      <c r="J20" s="9">
        <f t="shared" si="1"/>
        <v>9.8899223149081508E-6</v>
      </c>
      <c r="K20" s="9">
        <f t="shared" si="22"/>
        <v>-1.6506611813912791E-6</v>
      </c>
      <c r="M20" s="16">
        <f t="shared" si="23"/>
        <v>5</v>
      </c>
      <c r="N20" s="17">
        <f>VLOOKUP($A20,Datum!$A:$B,2,0)</f>
        <v>41697</v>
      </c>
      <c r="O20" s="13">
        <f>VLOOKUP(N20,Zeitreihen!$B:$C,2,0)</f>
        <v>690.66</v>
      </c>
      <c r="P20" s="13">
        <f>VLOOKUP(N20,Zeitreihen!$J:$K,2,0)</f>
        <v>0.26663822525597269</v>
      </c>
      <c r="Q20" s="9">
        <f t="shared" si="24"/>
        <v>1.3031862923230757E-4</v>
      </c>
      <c r="R20" s="9">
        <f t="shared" si="25"/>
        <v>-2.6664178011620453E-5</v>
      </c>
      <c r="S20" s="9">
        <f t="shared" si="61"/>
        <v>0.57299480222861643</v>
      </c>
      <c r="T20" s="9">
        <f t="shared" si="2"/>
        <v>2.7550088352512583E-7</v>
      </c>
      <c r="U20" s="9">
        <f t="shared" si="3"/>
        <v>4.042104273215337E-10</v>
      </c>
      <c r="V20" s="9">
        <f t="shared" si="26"/>
        <v>1.0552740395610573E-8</v>
      </c>
      <c r="X20" s="16">
        <f t="shared" si="27"/>
        <v>5</v>
      </c>
      <c r="Y20" s="17">
        <f>VLOOKUP($A20,Datum!$A:$B,2,0)</f>
        <v>41697</v>
      </c>
      <c r="Z20" s="13">
        <f>VLOOKUP(Y20,Zeitreihen!$B:$C,2,0)</f>
        <v>690.66</v>
      </c>
      <c r="AA20" s="13">
        <f>VLOOKUP(Y20,Zeitreihen!N:O,2,0)</f>
        <v>1.371</v>
      </c>
      <c r="AB20" s="9">
        <f t="shared" si="28"/>
        <v>1.3031862923230757E-4</v>
      </c>
      <c r="AC20" s="9">
        <f t="shared" si="29"/>
        <v>1.6790163450937374E-3</v>
      </c>
      <c r="AD20" s="9">
        <f t="shared" si="62"/>
        <v>0.57299480222861643</v>
      </c>
      <c r="AE20" s="9">
        <f t="shared" si="4"/>
        <v>2.7550088352512583E-7</v>
      </c>
      <c r="AF20" s="9">
        <f t="shared" si="5"/>
        <v>1.1339457277407471E-6</v>
      </c>
      <c r="AG20" s="9">
        <f t="shared" si="30"/>
        <v>-5.5893027280879817E-7</v>
      </c>
      <c r="AI20" s="16">
        <f t="shared" si="31"/>
        <v>5</v>
      </c>
      <c r="AJ20" s="17">
        <f>VLOOKUP($A20,Datum!$A:$B,2,0)</f>
        <v>41697</v>
      </c>
      <c r="AK20" s="13">
        <f>VLOOKUP(AJ20,Zeitreihen!$B:$C,2,0)</f>
        <v>690.66</v>
      </c>
      <c r="AL20" s="13">
        <f>VLOOKUP(AJ20,Zeitreihen!$R:$S,2,0)</f>
        <v>1.0011000000000001</v>
      </c>
      <c r="AM20" s="9">
        <f t="shared" si="32"/>
        <v>1.3031862923230757E-4</v>
      </c>
      <c r="AN20" s="9">
        <f t="shared" si="33"/>
        <v>-9.9885132181173176E-5</v>
      </c>
      <c r="AO20" s="9">
        <f t="shared" si="63"/>
        <v>0.57299480222861643</v>
      </c>
      <c r="AP20" s="9">
        <f t="shared" si="6"/>
        <v>2.7550088352512583E-7</v>
      </c>
      <c r="AQ20" s="9">
        <f t="shared" si="7"/>
        <v>2.9331216815743334E-12</v>
      </c>
      <c r="AR20" s="9">
        <f t="shared" si="34"/>
        <v>-8.989313737769038E-10</v>
      </c>
      <c r="AT20" s="16">
        <f t="shared" si="35"/>
        <v>5</v>
      </c>
      <c r="AU20" s="17">
        <f>VLOOKUP($A20,Datum!$A:$B,2,0)</f>
        <v>41697</v>
      </c>
      <c r="AV20" s="13">
        <f>VLOOKUP(AU20,Zeitreihen!$F:$G,2,0)</f>
        <v>9106.5499999999993</v>
      </c>
      <c r="AW20" s="13">
        <f>VLOOKUP(AU20,Zeitreihen!$J:$K,2,0)</f>
        <v>0.26663822525597269</v>
      </c>
      <c r="AX20" s="9">
        <f t="shared" si="36"/>
        <v>5.2859756587373304E-3</v>
      </c>
      <c r="AY20" s="9">
        <f t="shared" si="37"/>
        <v>-2.6664178011620453E-5</v>
      </c>
      <c r="AZ20" s="9">
        <f t="shared" si="64"/>
        <v>0.57299480222861643</v>
      </c>
      <c r="BA20" s="9">
        <f t="shared" si="8"/>
        <v>9.8899223149081508E-6</v>
      </c>
      <c r="BB20" s="9">
        <f t="shared" si="9"/>
        <v>4.042104273215337E-10</v>
      </c>
      <c r="BC20" s="9">
        <f t="shared" si="38"/>
        <v>-6.3226653597085118E-8</v>
      </c>
      <c r="BE20" s="16">
        <f t="shared" si="39"/>
        <v>5</v>
      </c>
      <c r="BF20" s="17">
        <f>VLOOKUP($A20,Datum!$A:$B,2,0)</f>
        <v>41697</v>
      </c>
      <c r="BG20" s="13">
        <f>VLOOKUP(BF20,Zeitreihen!$F:$G,2,0)</f>
        <v>9106.5499999999993</v>
      </c>
      <c r="BH20" s="13">
        <f>VLOOKUP(BF20,Zeitreihen!N:O,2,0)</f>
        <v>1.371</v>
      </c>
      <c r="BI20" s="9">
        <f t="shared" si="40"/>
        <v>5.2859756587373304E-3</v>
      </c>
      <c r="BJ20" s="9">
        <f t="shared" si="41"/>
        <v>1.6790163450937374E-3</v>
      </c>
      <c r="BK20" s="9">
        <f t="shared" si="65"/>
        <v>0.57299480222861643</v>
      </c>
      <c r="BL20" s="9">
        <f t="shared" si="10"/>
        <v>9.8899223149081508E-6</v>
      </c>
      <c r="BM20" s="9">
        <f t="shared" si="11"/>
        <v>1.1339457277407471E-6</v>
      </c>
      <c r="BN20" s="9">
        <f t="shared" si="42"/>
        <v>3.3488259370528616E-6</v>
      </c>
      <c r="BP20" s="16">
        <f t="shared" si="43"/>
        <v>5</v>
      </c>
      <c r="BQ20" s="17">
        <f>VLOOKUP($A20,Datum!$A:$B,2,0)</f>
        <v>41697</v>
      </c>
      <c r="BR20" s="13">
        <f>VLOOKUP(BQ20,Zeitreihen!$F:$G,2,0)</f>
        <v>9106.5499999999993</v>
      </c>
      <c r="BS20" s="13">
        <f>VLOOKUP(BQ20,Zeitreihen!R:S,2,0)</f>
        <v>1.0011000000000001</v>
      </c>
      <c r="BT20" s="9">
        <f t="shared" si="44"/>
        <v>5.2859756587373304E-3</v>
      </c>
      <c r="BU20" s="9">
        <f t="shared" si="45"/>
        <v>-9.9885132181173176E-5</v>
      </c>
      <c r="BV20" s="9">
        <f t="shared" si="66"/>
        <v>0.57299480222861643</v>
      </c>
      <c r="BW20" s="9">
        <f t="shared" si="12"/>
        <v>9.8899223149081508E-6</v>
      </c>
      <c r="BX20" s="9">
        <f t="shared" si="13"/>
        <v>2.9331216815743334E-12</v>
      </c>
      <c r="BY20" s="9">
        <f t="shared" si="46"/>
        <v>5.3859396182043221E-9</v>
      </c>
      <c r="CA20" s="16">
        <f t="shared" si="47"/>
        <v>5</v>
      </c>
      <c r="CB20" s="17">
        <f>VLOOKUP($A20,Datum!$A:$B,2,0)</f>
        <v>41697</v>
      </c>
      <c r="CC20" s="13">
        <f>VLOOKUP(CB20,Zeitreihen!$J:$K,2,0)</f>
        <v>0.26663822525597269</v>
      </c>
      <c r="CD20" s="13">
        <f>VLOOKUP(CB20,Zeitreihen!N:O,2,0)</f>
        <v>1.371</v>
      </c>
      <c r="CE20" s="9">
        <f t="shared" si="48"/>
        <v>-2.6664178011620453E-5</v>
      </c>
      <c r="CF20" s="9">
        <f t="shared" si="49"/>
        <v>1.6790163450937374E-3</v>
      </c>
      <c r="CG20" s="9">
        <f t="shared" si="67"/>
        <v>0.57299480222861643</v>
      </c>
      <c r="CH20" s="9">
        <f t="shared" si="14"/>
        <v>4.042104273215337E-10</v>
      </c>
      <c r="CI20" s="9">
        <f t="shared" si="15"/>
        <v>1.1339457277407471E-6</v>
      </c>
      <c r="CJ20" s="9">
        <f t="shared" si="50"/>
        <v>-2.1409172967901282E-8</v>
      </c>
      <c r="CL20" s="16">
        <f t="shared" si="51"/>
        <v>5</v>
      </c>
      <c r="CM20" s="17">
        <f>VLOOKUP($A20,Datum!$A:$B,2,0)</f>
        <v>41697</v>
      </c>
      <c r="CN20" s="13">
        <f>VLOOKUP(CM20,Zeitreihen!$J:$K,2,0)</f>
        <v>0.26663822525597269</v>
      </c>
      <c r="CO20" s="13">
        <f>VLOOKUP(CM20,Zeitreihen!R:S,2,0)</f>
        <v>1.0011000000000001</v>
      </c>
      <c r="CP20" s="9">
        <f t="shared" si="52"/>
        <v>-2.6664178011620453E-5</v>
      </c>
      <c r="CQ20" s="9">
        <f t="shared" si="53"/>
        <v>-9.9885132181173176E-5</v>
      </c>
      <c r="CR20" s="9">
        <f t="shared" si="68"/>
        <v>0.57299480222861643</v>
      </c>
      <c r="CS20" s="9">
        <f t="shared" si="16"/>
        <v>4.042104273215337E-10</v>
      </c>
      <c r="CT20" s="9">
        <f t="shared" si="17"/>
        <v>2.9331216815743334E-12</v>
      </c>
      <c r="CU20" s="9">
        <f t="shared" si="54"/>
        <v>-3.443251905241928E-11</v>
      </c>
      <c r="CW20" s="16">
        <f t="shared" si="55"/>
        <v>5</v>
      </c>
      <c r="CX20" s="17">
        <f>VLOOKUP($A20,Datum!$A:$B,2,0)</f>
        <v>41697</v>
      </c>
      <c r="CY20" s="13">
        <f>VLOOKUP(CX20,Zeitreihen!N:O,2,0)</f>
        <v>1.371</v>
      </c>
      <c r="CZ20" s="13">
        <f>VLOOKUP(CX20,Zeitreihen!R:S,2,0)</f>
        <v>1.0011000000000001</v>
      </c>
      <c r="DA20" s="9">
        <f t="shared" si="56"/>
        <v>1.6790163450937374E-3</v>
      </c>
      <c r="DB20" s="9">
        <f t="shared" si="57"/>
        <v>-9.9885132181173176E-5</v>
      </c>
      <c r="DC20" s="9">
        <f t="shared" si="69"/>
        <v>0.57299480222861643</v>
      </c>
      <c r="DD20" s="9">
        <f t="shared" si="18"/>
        <v>1.1339457277407471E-6</v>
      </c>
      <c r="DE20" s="9">
        <f t="shared" si="19"/>
        <v>2.9331216815743334E-12</v>
      </c>
      <c r="DF20" s="9">
        <f t="shared" si="58"/>
        <v>1.8237326557818091E-9</v>
      </c>
    </row>
    <row r="21" spans="1:110" ht="15" x14ac:dyDescent="0.2">
      <c r="A21" s="9">
        <f t="shared" si="59"/>
        <v>12</v>
      </c>
      <c r="B21" s="16">
        <f t="shared" si="20"/>
        <v>4</v>
      </c>
      <c r="C21" s="17">
        <f>VLOOKUP($A21,Datum!$A:$B,2,0)</f>
        <v>41696</v>
      </c>
      <c r="D21" s="13">
        <f>VLOOKUP(C21,Zeitreihen!$B:$C,2,0)</f>
        <v>690.57</v>
      </c>
      <c r="E21" s="13">
        <f>VLOOKUP(C21,Zeitreihen!F:G,2,0)</f>
        <v>9058.5400000000009</v>
      </c>
      <c r="F21" s="9">
        <f t="shared" si="21"/>
        <v>-9.9867575222387637E-4</v>
      </c>
      <c r="G21" s="9">
        <f t="shared" si="21"/>
        <v>-3.7416248469813892E-4</v>
      </c>
      <c r="H21" s="9">
        <f t="shared" si="60"/>
        <v>0.53861511409489937</v>
      </c>
      <c r="I21" s="9">
        <f t="shared" si="0"/>
        <v>1.7888133880746956E-6</v>
      </c>
      <c r="J21" s="9">
        <f t="shared" si="1"/>
        <v>1.2209752584854438E-6</v>
      </c>
      <c r="K21" s="9">
        <f t="shared" si="22"/>
        <v>1.4778690364463029E-6</v>
      </c>
      <c r="M21" s="16">
        <f t="shared" si="23"/>
        <v>4</v>
      </c>
      <c r="N21" s="17">
        <f>VLOOKUP($A21,Datum!$A:$B,2,0)</f>
        <v>41696</v>
      </c>
      <c r="O21" s="13">
        <f>VLOOKUP(N21,Zeitreihen!$B:$C,2,0)</f>
        <v>690.57</v>
      </c>
      <c r="P21" s="13">
        <f>VLOOKUP(N21,Zeitreihen!$J:$K,2,0)</f>
        <v>0.26664533503986348</v>
      </c>
      <c r="Q21" s="9">
        <f t="shared" si="24"/>
        <v>-9.9867575222387637E-4</v>
      </c>
      <c r="R21" s="9">
        <f t="shared" si="25"/>
        <v>0</v>
      </c>
      <c r="S21" s="9">
        <f t="shared" si="61"/>
        <v>0.53861511409489937</v>
      </c>
      <c r="T21" s="9">
        <f t="shared" si="2"/>
        <v>1.7888133880746956E-6</v>
      </c>
      <c r="U21" s="9">
        <f t="shared" si="3"/>
        <v>5.8432572352614213E-15</v>
      </c>
      <c r="V21" s="9">
        <f t="shared" si="26"/>
        <v>-1.0223745288493822E-10</v>
      </c>
      <c r="X21" s="16">
        <f t="shared" si="27"/>
        <v>4</v>
      </c>
      <c r="Y21" s="17">
        <f>VLOOKUP($A21,Datum!$A:$B,2,0)</f>
        <v>41696</v>
      </c>
      <c r="Z21" s="13">
        <f>VLOOKUP(Y21,Zeitreihen!$B:$C,2,0)</f>
        <v>690.57</v>
      </c>
      <c r="AA21" s="13">
        <f>VLOOKUP(Y21,Zeitreihen!N:O,2,0)</f>
        <v>1.3687</v>
      </c>
      <c r="AB21" s="9">
        <f t="shared" si="28"/>
        <v>-9.9867575222387637E-4</v>
      </c>
      <c r="AC21" s="9">
        <f t="shared" si="29"/>
        <v>-4.2286443880797855E-3</v>
      </c>
      <c r="AD21" s="9">
        <f t="shared" si="62"/>
        <v>0.53861511409489937</v>
      </c>
      <c r="AE21" s="9">
        <f t="shared" si="4"/>
        <v>1.7888133880746956E-6</v>
      </c>
      <c r="AF21" s="9">
        <f t="shared" si="5"/>
        <v>1.0911310547442468E-5</v>
      </c>
      <c r="AG21" s="9">
        <f t="shared" si="30"/>
        <v>4.4179518318679896E-6</v>
      </c>
      <c r="AI21" s="16">
        <f t="shared" si="31"/>
        <v>4</v>
      </c>
      <c r="AJ21" s="17">
        <f>VLOOKUP($A21,Datum!$A:$B,2,0)</f>
        <v>41696</v>
      </c>
      <c r="AK21" s="13">
        <f>VLOOKUP(AJ21,Zeitreihen!$B:$C,2,0)</f>
        <v>690.57</v>
      </c>
      <c r="AL21" s="13">
        <f>VLOOKUP(AJ21,Zeitreihen!$R:$S,2,0)</f>
        <v>1.0012000000000001</v>
      </c>
      <c r="AM21" s="9">
        <f t="shared" si="32"/>
        <v>-9.9867575222387637E-4</v>
      </c>
      <c r="AN21" s="9">
        <f t="shared" si="33"/>
        <v>-9.9875156137914706E-5</v>
      </c>
      <c r="AO21" s="9">
        <f t="shared" si="63"/>
        <v>0.53861511409489937</v>
      </c>
      <c r="AP21" s="9">
        <f t="shared" si="6"/>
        <v>1.7888133880746956E-6</v>
      </c>
      <c r="AQ21" s="9">
        <f t="shared" si="7"/>
        <v>2.781501992374561E-12</v>
      </c>
      <c r="AR21" s="9">
        <f t="shared" si="34"/>
        <v>-2.2306026098155747E-9</v>
      </c>
      <c r="AT21" s="16">
        <f t="shared" si="35"/>
        <v>4</v>
      </c>
      <c r="AU21" s="17">
        <f>VLOOKUP($A21,Datum!$A:$B,2,0)</f>
        <v>41696</v>
      </c>
      <c r="AV21" s="13">
        <f>VLOOKUP(AU21,Zeitreihen!$F:$G,2,0)</f>
        <v>9058.5400000000009</v>
      </c>
      <c r="AW21" s="13">
        <f>VLOOKUP(AU21,Zeitreihen!$J:$K,2,0)</f>
        <v>0.26664533503986348</v>
      </c>
      <c r="AX21" s="9">
        <f t="shared" si="36"/>
        <v>-3.7416248469813892E-4</v>
      </c>
      <c r="AY21" s="9">
        <f t="shared" si="37"/>
        <v>0</v>
      </c>
      <c r="AZ21" s="9">
        <f t="shared" si="64"/>
        <v>0.53861511409489937</v>
      </c>
      <c r="BA21" s="9">
        <f t="shared" si="8"/>
        <v>1.2209752584854438E-6</v>
      </c>
      <c r="BB21" s="9">
        <f t="shared" si="9"/>
        <v>5.8432572352614213E-15</v>
      </c>
      <c r="BC21" s="9">
        <f t="shared" si="38"/>
        <v>-8.4465806769486628E-11</v>
      </c>
      <c r="BE21" s="16">
        <f t="shared" si="39"/>
        <v>4</v>
      </c>
      <c r="BF21" s="17">
        <f>VLOOKUP($A21,Datum!$A:$B,2,0)</f>
        <v>41696</v>
      </c>
      <c r="BG21" s="13">
        <f>VLOOKUP(BF21,Zeitreihen!$F:$G,2,0)</f>
        <v>9058.5400000000009</v>
      </c>
      <c r="BH21" s="13">
        <f>VLOOKUP(BF21,Zeitreihen!N:O,2,0)</f>
        <v>1.3687</v>
      </c>
      <c r="BI21" s="9">
        <f t="shared" si="40"/>
        <v>-3.7416248469813892E-4</v>
      </c>
      <c r="BJ21" s="9">
        <f t="shared" si="41"/>
        <v>-4.2286443880797855E-3</v>
      </c>
      <c r="BK21" s="9">
        <f t="shared" si="65"/>
        <v>0.53861511409489937</v>
      </c>
      <c r="BL21" s="9">
        <f t="shared" si="10"/>
        <v>1.2209752584854438E-6</v>
      </c>
      <c r="BM21" s="9">
        <f t="shared" si="11"/>
        <v>1.0911310547442468E-5</v>
      </c>
      <c r="BN21" s="9">
        <f t="shared" si="42"/>
        <v>3.649991810412527E-6</v>
      </c>
      <c r="BP21" s="16">
        <f t="shared" si="43"/>
        <v>4</v>
      </c>
      <c r="BQ21" s="17">
        <f>VLOOKUP($A21,Datum!$A:$B,2,0)</f>
        <v>41696</v>
      </c>
      <c r="BR21" s="13">
        <f>VLOOKUP(BQ21,Zeitreihen!$F:$G,2,0)</f>
        <v>9058.5400000000009</v>
      </c>
      <c r="BS21" s="13">
        <f>VLOOKUP(BQ21,Zeitreihen!R:S,2,0)</f>
        <v>1.0012000000000001</v>
      </c>
      <c r="BT21" s="9">
        <f t="shared" si="44"/>
        <v>-3.7416248469813892E-4</v>
      </c>
      <c r="BU21" s="9">
        <f t="shared" si="45"/>
        <v>-9.9875156137914706E-5</v>
      </c>
      <c r="BV21" s="9">
        <f t="shared" si="66"/>
        <v>0.53861511409489937</v>
      </c>
      <c r="BW21" s="9">
        <f t="shared" si="12"/>
        <v>1.2209752584854438E-6</v>
      </c>
      <c r="BX21" s="9">
        <f t="shared" si="13"/>
        <v>2.781501992374561E-12</v>
      </c>
      <c r="BY21" s="9">
        <f t="shared" si="46"/>
        <v>-1.842863292302852E-9</v>
      </c>
      <c r="CA21" s="16">
        <f t="shared" si="47"/>
        <v>4</v>
      </c>
      <c r="CB21" s="17">
        <f>VLOOKUP($A21,Datum!$A:$B,2,0)</f>
        <v>41696</v>
      </c>
      <c r="CC21" s="13">
        <f>VLOOKUP(CB21,Zeitreihen!$J:$K,2,0)</f>
        <v>0.26664533503986348</v>
      </c>
      <c r="CD21" s="13">
        <f>VLOOKUP(CB21,Zeitreihen!N:O,2,0)</f>
        <v>1.3687</v>
      </c>
      <c r="CE21" s="9">
        <f t="shared" si="48"/>
        <v>0</v>
      </c>
      <c r="CF21" s="9">
        <f t="shared" si="49"/>
        <v>-4.2286443880797855E-3</v>
      </c>
      <c r="CG21" s="9">
        <f t="shared" si="67"/>
        <v>0.53861511409489937</v>
      </c>
      <c r="CH21" s="9">
        <f t="shared" si="14"/>
        <v>5.8432572352614213E-15</v>
      </c>
      <c r="CI21" s="9">
        <f t="shared" si="15"/>
        <v>1.0911310547442468E-5</v>
      </c>
      <c r="CJ21" s="9">
        <f t="shared" si="50"/>
        <v>-2.52502661971171E-10</v>
      </c>
      <c r="CL21" s="16">
        <f t="shared" si="51"/>
        <v>4</v>
      </c>
      <c r="CM21" s="17">
        <f>VLOOKUP($A21,Datum!$A:$B,2,0)</f>
        <v>41696</v>
      </c>
      <c r="CN21" s="13">
        <f>VLOOKUP(CM21,Zeitreihen!$J:$K,2,0)</f>
        <v>0.26664533503986348</v>
      </c>
      <c r="CO21" s="13">
        <f>VLOOKUP(CM21,Zeitreihen!R:S,2,0)</f>
        <v>1.0012000000000001</v>
      </c>
      <c r="CP21" s="9">
        <f t="shared" si="52"/>
        <v>0</v>
      </c>
      <c r="CQ21" s="9">
        <f t="shared" si="53"/>
        <v>-9.9875156137914706E-5</v>
      </c>
      <c r="CR21" s="9">
        <f t="shared" si="68"/>
        <v>0.53861511409489937</v>
      </c>
      <c r="CS21" s="9">
        <f t="shared" si="16"/>
        <v>5.8432572352614213E-15</v>
      </c>
      <c r="CT21" s="9">
        <f t="shared" si="17"/>
        <v>2.781501992374561E-12</v>
      </c>
      <c r="CU21" s="9">
        <f t="shared" si="54"/>
        <v>1.2748737836286663E-13</v>
      </c>
      <c r="CW21" s="16">
        <f t="shared" si="55"/>
        <v>4</v>
      </c>
      <c r="CX21" s="17">
        <f>VLOOKUP($A21,Datum!$A:$B,2,0)</f>
        <v>41696</v>
      </c>
      <c r="CY21" s="13">
        <f>VLOOKUP(CX21,Zeitreihen!N:O,2,0)</f>
        <v>1.3687</v>
      </c>
      <c r="CZ21" s="13">
        <f>VLOOKUP(CX21,Zeitreihen!R:S,2,0)</f>
        <v>1.0012000000000001</v>
      </c>
      <c r="DA21" s="9">
        <f t="shared" si="56"/>
        <v>-4.2286443880797855E-3</v>
      </c>
      <c r="DB21" s="9">
        <f t="shared" si="57"/>
        <v>-9.9875156137914706E-5</v>
      </c>
      <c r="DC21" s="9">
        <f t="shared" si="69"/>
        <v>0.53861511409489937</v>
      </c>
      <c r="DD21" s="9">
        <f t="shared" si="18"/>
        <v>1.0911310547442468E-5</v>
      </c>
      <c r="DE21" s="9">
        <f t="shared" si="19"/>
        <v>2.781501992374561E-12</v>
      </c>
      <c r="DF21" s="9">
        <f t="shared" si="58"/>
        <v>-5.5090681632313091E-9</v>
      </c>
    </row>
    <row r="22" spans="1:110" ht="15" x14ac:dyDescent="0.2">
      <c r="A22" s="9">
        <f t="shared" si="59"/>
        <v>13</v>
      </c>
      <c r="B22" s="16">
        <f t="shared" si="20"/>
        <v>3</v>
      </c>
      <c r="C22" s="17">
        <f>VLOOKUP($A22,Datum!$A:$B,2,0)</f>
        <v>41695</v>
      </c>
      <c r="D22" s="13">
        <f>VLOOKUP(C22,Zeitreihen!$B:$C,2,0)</f>
        <v>691.26</v>
      </c>
      <c r="E22" s="13">
        <f>VLOOKUP(C22,Zeitreihen!F:G,2,0)</f>
        <v>9061.93</v>
      </c>
      <c r="F22" s="9">
        <f t="shared" si="21"/>
        <v>2.0563326339480994E-3</v>
      </c>
      <c r="G22" s="9">
        <f t="shared" si="21"/>
        <v>5.3534935030496815E-4</v>
      </c>
      <c r="H22" s="9">
        <f t="shared" si="60"/>
        <v>0.50629820724920538</v>
      </c>
      <c r="I22" s="9">
        <f t="shared" si="0"/>
        <v>7.6923312118836801E-7</v>
      </c>
      <c r="J22" s="9">
        <f t="shared" si="1"/>
        <v>1.7990797351248112E-7</v>
      </c>
      <c r="K22" s="9">
        <f t="shared" si="22"/>
        <v>-3.7200963964886728E-7</v>
      </c>
      <c r="M22" s="16">
        <f t="shared" si="23"/>
        <v>3</v>
      </c>
      <c r="N22" s="17">
        <f>VLOOKUP($A22,Datum!$A:$B,2,0)</f>
        <v>41695</v>
      </c>
      <c r="O22" s="13">
        <f>VLOOKUP(N22,Zeitreihen!$B:$C,2,0)</f>
        <v>691.26</v>
      </c>
      <c r="P22" s="13">
        <f>VLOOKUP(N22,Zeitreihen!$J:$K,2,0)</f>
        <v>0.26664533503986348</v>
      </c>
      <c r="Q22" s="9">
        <f t="shared" si="24"/>
        <v>2.0563326339480994E-3</v>
      </c>
      <c r="R22" s="9">
        <f t="shared" si="25"/>
        <v>2.6664178011729669E-5</v>
      </c>
      <c r="S22" s="9">
        <f t="shared" si="61"/>
        <v>0.50629820724920538</v>
      </c>
      <c r="T22" s="9">
        <f t="shared" si="2"/>
        <v>7.6923312118836801E-7</v>
      </c>
      <c r="U22" s="9">
        <f t="shared" si="3"/>
        <v>3.6278481926834125E-10</v>
      </c>
      <c r="V22" s="9">
        <f t="shared" si="26"/>
        <v>1.6705271588499966E-8</v>
      </c>
      <c r="X22" s="16">
        <f t="shared" si="27"/>
        <v>3</v>
      </c>
      <c r="Y22" s="17">
        <f>VLOOKUP($A22,Datum!$A:$B,2,0)</f>
        <v>41695</v>
      </c>
      <c r="Z22" s="13">
        <f>VLOOKUP(Y22,Zeitreihen!$B:$C,2,0)</f>
        <v>691.26</v>
      </c>
      <c r="AA22" s="13">
        <f>VLOOKUP(Y22,Zeitreihen!N:O,2,0)</f>
        <v>1.3745000000000001</v>
      </c>
      <c r="AB22" s="9">
        <f t="shared" si="28"/>
        <v>2.0563326339480994E-3</v>
      </c>
      <c r="AC22" s="9">
        <f t="shared" si="29"/>
        <v>7.2780206997203527E-4</v>
      </c>
      <c r="AD22" s="9">
        <f t="shared" si="62"/>
        <v>0.50629820724920538</v>
      </c>
      <c r="AE22" s="9">
        <f t="shared" si="4"/>
        <v>7.6923312118836801E-7</v>
      </c>
      <c r="AF22" s="9">
        <f t="shared" si="5"/>
        <v>1.050691386410194E-7</v>
      </c>
      <c r="AG22" s="9">
        <f t="shared" si="30"/>
        <v>2.8429326664098943E-7</v>
      </c>
      <c r="AI22" s="16">
        <f t="shared" si="31"/>
        <v>3</v>
      </c>
      <c r="AJ22" s="17">
        <f>VLOOKUP($A22,Datum!$A:$B,2,0)</f>
        <v>41695</v>
      </c>
      <c r="AK22" s="13">
        <f>VLOOKUP(AJ22,Zeitreihen!$B:$C,2,0)</f>
        <v>691.26</v>
      </c>
      <c r="AL22" s="13">
        <f>VLOOKUP(AJ22,Zeitreihen!$R:$S,2,0)</f>
        <v>1.0013000000000001</v>
      </c>
      <c r="AM22" s="9">
        <f t="shared" si="32"/>
        <v>2.0563326339480994E-3</v>
      </c>
      <c r="AN22" s="9">
        <f t="shared" si="33"/>
        <v>-9.9865182087249948E-5</v>
      </c>
      <c r="AO22" s="9">
        <f t="shared" si="63"/>
        <v>0.50629820724920538</v>
      </c>
      <c r="AP22" s="9">
        <f t="shared" si="6"/>
        <v>7.6923312118836801E-7</v>
      </c>
      <c r="AQ22" s="9">
        <f t="shared" si="7"/>
        <v>2.6376135975796539E-12</v>
      </c>
      <c r="AR22" s="9">
        <f t="shared" si="34"/>
        <v>1.4244085580180559E-9</v>
      </c>
      <c r="AT22" s="16">
        <f t="shared" si="35"/>
        <v>3</v>
      </c>
      <c r="AU22" s="17">
        <f>VLOOKUP($A22,Datum!$A:$B,2,0)</f>
        <v>41695</v>
      </c>
      <c r="AV22" s="13">
        <f>VLOOKUP(AU22,Zeitreihen!$F:$G,2,0)</f>
        <v>9061.93</v>
      </c>
      <c r="AW22" s="13">
        <f>VLOOKUP(AU22,Zeitreihen!$J:$K,2,0)</f>
        <v>0.26664533503986348</v>
      </c>
      <c r="AX22" s="9">
        <f t="shared" si="36"/>
        <v>5.3534935030496815E-4</v>
      </c>
      <c r="AY22" s="9">
        <f t="shared" si="37"/>
        <v>2.6664178011729669E-5</v>
      </c>
      <c r="AZ22" s="9">
        <f t="shared" si="64"/>
        <v>0.50629820724920538</v>
      </c>
      <c r="BA22" s="9">
        <f t="shared" si="8"/>
        <v>1.7990797351248112E-7</v>
      </c>
      <c r="BB22" s="9">
        <f t="shared" si="9"/>
        <v>3.6278481926834125E-10</v>
      </c>
      <c r="BC22" s="9">
        <f t="shared" si="38"/>
        <v>-8.0788539815780166E-9</v>
      </c>
      <c r="BE22" s="16">
        <f t="shared" si="39"/>
        <v>3</v>
      </c>
      <c r="BF22" s="17">
        <f>VLOOKUP($A22,Datum!$A:$B,2,0)</f>
        <v>41695</v>
      </c>
      <c r="BG22" s="13">
        <f>VLOOKUP(BF22,Zeitreihen!$F:$G,2,0)</f>
        <v>9061.93</v>
      </c>
      <c r="BH22" s="13">
        <f>VLOOKUP(BF22,Zeitreihen!N:O,2,0)</f>
        <v>1.3745000000000001</v>
      </c>
      <c r="BI22" s="9">
        <f t="shared" si="40"/>
        <v>5.3534935030496815E-4</v>
      </c>
      <c r="BJ22" s="9">
        <f t="shared" si="41"/>
        <v>7.2780206997203527E-4</v>
      </c>
      <c r="BK22" s="9">
        <f t="shared" si="65"/>
        <v>0.50629820724920538</v>
      </c>
      <c r="BL22" s="9">
        <f t="shared" si="10"/>
        <v>1.7990797351248112E-7</v>
      </c>
      <c r="BM22" s="9">
        <f t="shared" si="11"/>
        <v>1.050691386410194E-7</v>
      </c>
      <c r="BN22" s="9">
        <f t="shared" si="42"/>
        <v>-1.374873660072362E-7</v>
      </c>
      <c r="BP22" s="16">
        <f t="shared" si="43"/>
        <v>3</v>
      </c>
      <c r="BQ22" s="17">
        <f>VLOOKUP($A22,Datum!$A:$B,2,0)</f>
        <v>41695</v>
      </c>
      <c r="BR22" s="13">
        <f>VLOOKUP(BQ22,Zeitreihen!$F:$G,2,0)</f>
        <v>9061.93</v>
      </c>
      <c r="BS22" s="13">
        <f>VLOOKUP(BQ22,Zeitreihen!R:S,2,0)</f>
        <v>1.0013000000000001</v>
      </c>
      <c r="BT22" s="9">
        <f t="shared" si="44"/>
        <v>5.3534935030496815E-4</v>
      </c>
      <c r="BU22" s="9">
        <f t="shared" si="45"/>
        <v>-9.9865182087249948E-5</v>
      </c>
      <c r="BV22" s="9">
        <f t="shared" si="66"/>
        <v>0.50629820724920538</v>
      </c>
      <c r="BW22" s="9">
        <f t="shared" si="12"/>
        <v>1.7990797351248112E-7</v>
      </c>
      <c r="BX22" s="9">
        <f t="shared" si="13"/>
        <v>2.6376135975796539E-12</v>
      </c>
      <c r="BY22" s="9">
        <f t="shared" si="46"/>
        <v>-6.888597224758611E-10</v>
      </c>
      <c r="CA22" s="16">
        <f t="shared" si="47"/>
        <v>3</v>
      </c>
      <c r="CB22" s="17">
        <f>VLOOKUP($A22,Datum!$A:$B,2,0)</f>
        <v>41695</v>
      </c>
      <c r="CC22" s="13">
        <f>VLOOKUP(CB22,Zeitreihen!$J:$K,2,0)</f>
        <v>0.26664533503986348</v>
      </c>
      <c r="CD22" s="13">
        <f>VLOOKUP(CB22,Zeitreihen!N:O,2,0)</f>
        <v>1.3745000000000001</v>
      </c>
      <c r="CE22" s="9">
        <f t="shared" si="48"/>
        <v>2.6664178011729669E-5</v>
      </c>
      <c r="CF22" s="9">
        <f t="shared" si="49"/>
        <v>7.2780206997203527E-4</v>
      </c>
      <c r="CG22" s="9">
        <f t="shared" si="67"/>
        <v>0.50629820724920538</v>
      </c>
      <c r="CH22" s="9">
        <f t="shared" si="14"/>
        <v>3.6278481926834125E-10</v>
      </c>
      <c r="CI22" s="9">
        <f t="shared" si="15"/>
        <v>1.050691386410194E-7</v>
      </c>
      <c r="CJ22" s="9">
        <f t="shared" si="50"/>
        <v>6.17393622193836E-9</v>
      </c>
      <c r="CL22" s="16">
        <f t="shared" si="51"/>
        <v>3</v>
      </c>
      <c r="CM22" s="17">
        <f>VLOOKUP($A22,Datum!$A:$B,2,0)</f>
        <v>41695</v>
      </c>
      <c r="CN22" s="13">
        <f>VLOOKUP(CM22,Zeitreihen!$J:$K,2,0)</f>
        <v>0.26664533503986348</v>
      </c>
      <c r="CO22" s="13">
        <f>VLOOKUP(CM22,Zeitreihen!R:S,2,0)</f>
        <v>1.0013000000000001</v>
      </c>
      <c r="CP22" s="9">
        <f t="shared" si="52"/>
        <v>2.6664178011729669E-5</v>
      </c>
      <c r="CQ22" s="9">
        <f t="shared" si="53"/>
        <v>-9.9865182087249948E-5</v>
      </c>
      <c r="CR22" s="9">
        <f t="shared" si="68"/>
        <v>0.50629820724920538</v>
      </c>
      <c r="CS22" s="9">
        <f t="shared" si="16"/>
        <v>3.6278481926834125E-10</v>
      </c>
      <c r="CT22" s="9">
        <f t="shared" si="17"/>
        <v>2.6376135975796539E-12</v>
      </c>
      <c r="CU22" s="9">
        <f t="shared" si="54"/>
        <v>3.0933576778278554E-11</v>
      </c>
      <c r="CW22" s="16">
        <f t="shared" si="55"/>
        <v>3</v>
      </c>
      <c r="CX22" s="17">
        <f>VLOOKUP($A22,Datum!$A:$B,2,0)</f>
        <v>41695</v>
      </c>
      <c r="CY22" s="13">
        <f>VLOOKUP(CX22,Zeitreihen!N:O,2,0)</f>
        <v>1.3745000000000001</v>
      </c>
      <c r="CZ22" s="13">
        <f>VLOOKUP(CX22,Zeitreihen!R:S,2,0)</f>
        <v>1.0013000000000001</v>
      </c>
      <c r="DA22" s="9">
        <f t="shared" si="56"/>
        <v>7.2780206997203527E-4</v>
      </c>
      <c r="DB22" s="9">
        <f t="shared" si="57"/>
        <v>-9.9865182087249948E-5</v>
      </c>
      <c r="DC22" s="9">
        <f t="shared" si="69"/>
        <v>0.50629820724920538</v>
      </c>
      <c r="DD22" s="9">
        <f t="shared" si="18"/>
        <v>1.050691386410194E-7</v>
      </c>
      <c r="DE22" s="9">
        <f t="shared" si="19"/>
        <v>2.6376135975796539E-12</v>
      </c>
      <c r="DF22" s="9">
        <f t="shared" si="58"/>
        <v>5.2643308099466419E-10</v>
      </c>
    </row>
    <row r="23" spans="1:110" ht="15" x14ac:dyDescent="0.2">
      <c r="A23" s="9">
        <f t="shared" si="59"/>
        <v>14</v>
      </c>
      <c r="B23" s="16">
        <f t="shared" si="20"/>
        <v>2</v>
      </c>
      <c r="C23" s="17">
        <f>VLOOKUP($A23,Datum!$A:$B,2,0)</f>
        <v>41694</v>
      </c>
      <c r="D23" s="13">
        <f>VLOOKUP(C23,Zeitreihen!$B:$C,2,0)</f>
        <v>689.84</v>
      </c>
      <c r="E23" s="13">
        <f>VLOOKUP(C23,Zeitreihen!F:G,2,0)</f>
        <v>9057.08</v>
      </c>
      <c r="F23" s="9">
        <f t="shared" si="21"/>
        <v>-3.1262689736005302E-3</v>
      </c>
      <c r="G23" s="9">
        <f t="shared" si="21"/>
        <v>7.5596269343775795E-3</v>
      </c>
      <c r="H23" s="9">
        <f t="shared" si="60"/>
        <v>0.47592031481425301</v>
      </c>
      <c r="I23" s="9">
        <f t="shared" si="0"/>
        <v>7.4255140249516351E-6</v>
      </c>
      <c r="J23" s="9">
        <f t="shared" si="1"/>
        <v>1.9665701343849664E-5</v>
      </c>
      <c r="K23" s="9">
        <f t="shared" si="22"/>
        <v>-1.2084202130851084E-5</v>
      </c>
      <c r="M23" s="16">
        <f t="shared" si="23"/>
        <v>2</v>
      </c>
      <c r="N23" s="17">
        <f>VLOOKUP($A23,Datum!$A:$B,2,0)</f>
        <v>41694</v>
      </c>
      <c r="O23" s="13">
        <f>VLOOKUP(N23,Zeitreihen!$B:$C,2,0)</f>
        <v>689.84</v>
      </c>
      <c r="P23" s="13">
        <f>VLOOKUP(N23,Zeitreihen!$J:$K,2,0)</f>
        <v>0.26663822525597269</v>
      </c>
      <c r="Q23" s="9">
        <f t="shared" si="24"/>
        <v>-3.1262689736005302E-3</v>
      </c>
      <c r="R23" s="9">
        <f t="shared" si="25"/>
        <v>0</v>
      </c>
      <c r="S23" s="9">
        <f t="shared" si="61"/>
        <v>0.47592031481425301</v>
      </c>
      <c r="T23" s="9">
        <f t="shared" si="2"/>
        <v>7.4255140249516351E-6</v>
      </c>
      <c r="U23" s="9">
        <f t="shared" si="3"/>
        <v>5.1631020930769909E-15</v>
      </c>
      <c r="V23" s="9">
        <f t="shared" si="26"/>
        <v>-1.9580267363956077E-10</v>
      </c>
      <c r="X23" s="16">
        <f t="shared" si="27"/>
        <v>2</v>
      </c>
      <c r="Y23" s="17">
        <f>VLOOKUP($A23,Datum!$A:$B,2,0)</f>
        <v>41694</v>
      </c>
      <c r="Z23" s="13">
        <f>VLOOKUP(Y23,Zeitreihen!$B:$C,2,0)</f>
        <v>689.84</v>
      </c>
      <c r="AA23" s="13">
        <f>VLOOKUP(Y23,Zeitreihen!N:O,2,0)</f>
        <v>1.3734999999999999</v>
      </c>
      <c r="AB23" s="9">
        <f t="shared" si="28"/>
        <v>-3.1262689736005302E-3</v>
      </c>
      <c r="AC23" s="9">
        <f t="shared" si="29"/>
        <v>-8.0055315217634701E-4</v>
      </c>
      <c r="AD23" s="9">
        <f t="shared" si="62"/>
        <v>0.47592031481425301</v>
      </c>
      <c r="AE23" s="9">
        <f t="shared" si="4"/>
        <v>7.4255140249516351E-6</v>
      </c>
      <c r="AF23" s="9">
        <f t="shared" si="5"/>
        <v>5.477437245546149E-7</v>
      </c>
      <c r="AG23" s="9">
        <f t="shared" si="30"/>
        <v>2.0167495404138656E-6</v>
      </c>
      <c r="AI23" s="16">
        <f t="shared" si="31"/>
        <v>2</v>
      </c>
      <c r="AJ23" s="17">
        <f>VLOOKUP($A23,Datum!$A:$B,2,0)</f>
        <v>41694</v>
      </c>
      <c r="AK23" s="13">
        <f>VLOOKUP(AJ23,Zeitreihen!$B:$C,2,0)</f>
        <v>689.84</v>
      </c>
      <c r="AL23" s="13">
        <f>VLOOKUP(AJ23,Zeitreihen!$R:$S,2,0)</f>
        <v>1.0014000000000001</v>
      </c>
      <c r="AM23" s="9">
        <f t="shared" si="32"/>
        <v>-3.1262689736005302E-3</v>
      </c>
      <c r="AN23" s="9">
        <f t="shared" si="33"/>
        <v>-9.9855210028512633E-5</v>
      </c>
      <c r="AO23" s="9">
        <f t="shared" si="63"/>
        <v>0.47592031481425301</v>
      </c>
      <c r="AP23" s="9">
        <f t="shared" si="6"/>
        <v>7.4255140249516351E-6</v>
      </c>
      <c r="AQ23" s="9">
        <f t="shared" si="7"/>
        <v>2.5010687472593903E-12</v>
      </c>
      <c r="AR23" s="9">
        <f t="shared" si="34"/>
        <v>-4.3094919723956814E-9</v>
      </c>
      <c r="AT23" s="16">
        <f t="shared" si="35"/>
        <v>2</v>
      </c>
      <c r="AU23" s="17">
        <f>VLOOKUP($A23,Datum!$A:$B,2,0)</f>
        <v>41694</v>
      </c>
      <c r="AV23" s="13">
        <f>VLOOKUP(AU23,Zeitreihen!$F:$G,2,0)</f>
        <v>9057.08</v>
      </c>
      <c r="AW23" s="13">
        <f>VLOOKUP(AU23,Zeitreihen!$J:$K,2,0)</f>
        <v>0.26663822525597269</v>
      </c>
      <c r="AX23" s="9">
        <f t="shared" si="36"/>
        <v>7.5596269343775795E-3</v>
      </c>
      <c r="AY23" s="9">
        <f t="shared" si="37"/>
        <v>0</v>
      </c>
      <c r="AZ23" s="9">
        <f t="shared" si="64"/>
        <v>0.47592031481425301</v>
      </c>
      <c r="BA23" s="9">
        <f t="shared" si="8"/>
        <v>1.9665701343849664E-5</v>
      </c>
      <c r="BB23" s="9">
        <f t="shared" si="9"/>
        <v>5.1631020930769909E-15</v>
      </c>
      <c r="BC23" s="9">
        <f t="shared" si="38"/>
        <v>3.1864717756518289E-10</v>
      </c>
      <c r="BE23" s="16">
        <f t="shared" si="39"/>
        <v>2</v>
      </c>
      <c r="BF23" s="17">
        <f>VLOOKUP($A23,Datum!$A:$B,2,0)</f>
        <v>41694</v>
      </c>
      <c r="BG23" s="13">
        <f>VLOOKUP(BF23,Zeitreihen!$F:$G,2,0)</f>
        <v>9057.08</v>
      </c>
      <c r="BH23" s="13">
        <f>VLOOKUP(BF23,Zeitreihen!N:O,2,0)</f>
        <v>1.3734999999999999</v>
      </c>
      <c r="BI23" s="9">
        <f t="shared" si="40"/>
        <v>7.5596269343775795E-3</v>
      </c>
      <c r="BJ23" s="9">
        <f t="shared" si="41"/>
        <v>-8.0055315217634701E-4</v>
      </c>
      <c r="BK23" s="9">
        <f t="shared" si="65"/>
        <v>0.47592031481425301</v>
      </c>
      <c r="BL23" s="9">
        <f t="shared" si="10"/>
        <v>1.9665701343849664E-5</v>
      </c>
      <c r="BM23" s="9">
        <f t="shared" si="11"/>
        <v>5.477437245546149E-7</v>
      </c>
      <c r="BN23" s="9">
        <f t="shared" si="42"/>
        <v>-3.2820366390488256E-6</v>
      </c>
      <c r="BP23" s="16">
        <f t="shared" si="43"/>
        <v>2</v>
      </c>
      <c r="BQ23" s="17">
        <f>VLOOKUP($A23,Datum!$A:$B,2,0)</f>
        <v>41694</v>
      </c>
      <c r="BR23" s="13">
        <f>VLOOKUP(BQ23,Zeitreihen!$F:$G,2,0)</f>
        <v>9057.08</v>
      </c>
      <c r="BS23" s="13">
        <f>VLOOKUP(BQ23,Zeitreihen!R:S,2,0)</f>
        <v>1.0014000000000001</v>
      </c>
      <c r="BT23" s="9">
        <f t="shared" si="44"/>
        <v>7.5596269343775795E-3</v>
      </c>
      <c r="BU23" s="9">
        <f t="shared" si="45"/>
        <v>-9.9855210028512633E-5</v>
      </c>
      <c r="BV23" s="9">
        <f t="shared" si="66"/>
        <v>0.47592031481425301</v>
      </c>
      <c r="BW23" s="9">
        <f t="shared" si="12"/>
        <v>1.9665701343849664E-5</v>
      </c>
      <c r="BX23" s="9">
        <f t="shared" si="13"/>
        <v>2.5010687472593903E-12</v>
      </c>
      <c r="BY23" s="9">
        <f t="shared" si="46"/>
        <v>7.0132211589282838E-9</v>
      </c>
      <c r="CA23" s="16">
        <f t="shared" si="47"/>
        <v>2</v>
      </c>
      <c r="CB23" s="17">
        <f>VLOOKUP($A23,Datum!$A:$B,2,0)</f>
        <v>41694</v>
      </c>
      <c r="CC23" s="13">
        <f>VLOOKUP(CB23,Zeitreihen!$J:$K,2,0)</f>
        <v>0.26663822525597269</v>
      </c>
      <c r="CD23" s="13">
        <f>VLOOKUP(CB23,Zeitreihen!N:O,2,0)</f>
        <v>1.3734999999999999</v>
      </c>
      <c r="CE23" s="9">
        <f t="shared" si="48"/>
        <v>0</v>
      </c>
      <c r="CF23" s="9">
        <f t="shared" si="49"/>
        <v>-8.0055315217634701E-4</v>
      </c>
      <c r="CG23" s="9">
        <f t="shared" si="67"/>
        <v>0.47592031481425301</v>
      </c>
      <c r="CH23" s="9">
        <f t="shared" si="14"/>
        <v>5.1631020930769909E-15</v>
      </c>
      <c r="CI23" s="9">
        <f t="shared" si="15"/>
        <v>5.477437245546149E-7</v>
      </c>
      <c r="CJ23" s="9">
        <f t="shared" si="50"/>
        <v>-5.3179476969200433E-11</v>
      </c>
      <c r="CL23" s="16">
        <f t="shared" si="51"/>
        <v>2</v>
      </c>
      <c r="CM23" s="17">
        <f>VLOOKUP($A23,Datum!$A:$B,2,0)</f>
        <v>41694</v>
      </c>
      <c r="CN23" s="13">
        <f>VLOOKUP(CM23,Zeitreihen!$J:$K,2,0)</f>
        <v>0.26663822525597269</v>
      </c>
      <c r="CO23" s="13">
        <f>VLOOKUP(CM23,Zeitreihen!R:S,2,0)</f>
        <v>1.0014000000000001</v>
      </c>
      <c r="CP23" s="9">
        <f t="shared" si="52"/>
        <v>0</v>
      </c>
      <c r="CQ23" s="9">
        <f t="shared" si="53"/>
        <v>-9.9855210028512633E-5</v>
      </c>
      <c r="CR23" s="9">
        <f t="shared" si="68"/>
        <v>0.47592031481425301</v>
      </c>
      <c r="CS23" s="9">
        <f t="shared" si="16"/>
        <v>5.1631020930769909E-15</v>
      </c>
      <c r="CT23" s="9">
        <f t="shared" si="17"/>
        <v>2.5010687472593903E-12</v>
      </c>
      <c r="CU23" s="9">
        <f t="shared" si="54"/>
        <v>1.1363658426714701E-13</v>
      </c>
      <c r="CW23" s="16">
        <f t="shared" si="55"/>
        <v>2</v>
      </c>
      <c r="CX23" s="17">
        <f>VLOOKUP($A23,Datum!$A:$B,2,0)</f>
        <v>41694</v>
      </c>
      <c r="CY23" s="13">
        <f>VLOOKUP(CX23,Zeitreihen!N:O,2,0)</f>
        <v>1.3734999999999999</v>
      </c>
      <c r="CZ23" s="13">
        <f>VLOOKUP(CX23,Zeitreihen!R:S,2,0)</f>
        <v>1.0014000000000001</v>
      </c>
      <c r="DA23" s="9">
        <f t="shared" si="56"/>
        <v>-8.0055315217634701E-4</v>
      </c>
      <c r="DB23" s="9">
        <f t="shared" si="57"/>
        <v>-9.9855210028512633E-5</v>
      </c>
      <c r="DC23" s="9">
        <f t="shared" si="69"/>
        <v>0.47592031481425301</v>
      </c>
      <c r="DD23" s="9">
        <f t="shared" si="18"/>
        <v>5.477437245546149E-7</v>
      </c>
      <c r="DE23" s="9">
        <f t="shared" si="19"/>
        <v>2.5010687472593903E-12</v>
      </c>
      <c r="DF23" s="9">
        <f t="shared" si="58"/>
        <v>-1.1704463725395553E-9</v>
      </c>
    </row>
    <row r="24" spans="1:110" ht="15" x14ac:dyDescent="0.2">
      <c r="A24" s="9">
        <f t="shared" si="59"/>
        <v>15</v>
      </c>
      <c r="B24" s="16">
        <f t="shared" si="20"/>
        <v>6</v>
      </c>
      <c r="C24" s="17">
        <f>VLOOKUP($A24,Datum!$A:$B,2,0)</f>
        <v>41691</v>
      </c>
      <c r="D24" s="13">
        <f>VLOOKUP(C24,Zeitreihen!$B:$C,2,0)</f>
        <v>692</v>
      </c>
      <c r="E24" s="13">
        <f>VLOOKUP(C24,Zeitreihen!F:G,2,0)</f>
        <v>8988.8700000000008</v>
      </c>
      <c r="F24" s="9">
        <f t="shared" si="21"/>
        <v>-4.3351661459211438E-5</v>
      </c>
      <c r="G24" s="9">
        <f t="shared" si="21"/>
        <v>0</v>
      </c>
      <c r="H24" s="9">
        <f t="shared" si="60"/>
        <v>0.4473650959253978</v>
      </c>
      <c r="I24" s="9">
        <f t="shared" si="0"/>
        <v>3.3633682347323325E-7</v>
      </c>
      <c r="J24" s="9">
        <f t="shared" si="1"/>
        <v>5.7271080389211347E-7</v>
      </c>
      <c r="K24" s="9">
        <f t="shared" si="22"/>
        <v>4.3888920304545576E-7</v>
      </c>
      <c r="M24" s="16">
        <f t="shared" si="23"/>
        <v>6</v>
      </c>
      <c r="N24" s="17">
        <f>VLOOKUP($A24,Datum!$A:$B,2,0)</f>
        <v>41691</v>
      </c>
      <c r="O24" s="13">
        <f>VLOOKUP(N24,Zeitreihen!$B:$C,2,0)</f>
        <v>692</v>
      </c>
      <c r="P24" s="13">
        <f>VLOOKUP(N24,Zeitreihen!$J:$K,2,0)</f>
        <v>0.26663822525597269</v>
      </c>
      <c r="Q24" s="9">
        <f t="shared" si="24"/>
        <v>-4.3351661459211438E-5</v>
      </c>
      <c r="R24" s="9">
        <f t="shared" si="25"/>
        <v>0</v>
      </c>
      <c r="S24" s="9">
        <f t="shared" si="61"/>
        <v>0.4473650959253978</v>
      </c>
      <c r="T24" s="9">
        <f t="shared" si="2"/>
        <v>3.3633682347323325E-7</v>
      </c>
      <c r="U24" s="9">
        <f t="shared" si="3"/>
        <v>4.853315967492371E-15</v>
      </c>
      <c r="V24" s="9">
        <f t="shared" si="26"/>
        <v>-4.0402337504385879E-11</v>
      </c>
      <c r="X24" s="16">
        <f t="shared" si="27"/>
        <v>6</v>
      </c>
      <c r="Y24" s="17">
        <f>VLOOKUP($A24,Datum!$A:$B,2,0)</f>
        <v>41691</v>
      </c>
      <c r="Z24" s="13">
        <f>VLOOKUP(Y24,Zeitreihen!$B:$C,2,0)</f>
        <v>692</v>
      </c>
      <c r="AA24" s="13">
        <f>VLOOKUP(Y24,Zeitreihen!N:O,2,0)</f>
        <v>1.3746</v>
      </c>
      <c r="AB24" s="9">
        <f t="shared" si="28"/>
        <v>-4.3351661459211438E-5</v>
      </c>
      <c r="AC24" s="9">
        <f t="shared" si="29"/>
        <v>1.9661393553855135E-3</v>
      </c>
      <c r="AD24" s="9">
        <f t="shared" si="62"/>
        <v>0.4473650959253978</v>
      </c>
      <c r="AE24" s="9">
        <f t="shared" si="4"/>
        <v>3.3633682347323325E-7</v>
      </c>
      <c r="AF24" s="9">
        <f t="shared" si="5"/>
        <v>1.2836015129656392E-6</v>
      </c>
      <c r="AG24" s="9">
        <f t="shared" si="30"/>
        <v>-6.5705589981089072E-7</v>
      </c>
      <c r="AI24" s="16">
        <f t="shared" si="31"/>
        <v>6</v>
      </c>
      <c r="AJ24" s="17">
        <f>VLOOKUP($A24,Datum!$A:$B,2,0)</f>
        <v>41691</v>
      </c>
      <c r="AK24" s="13">
        <f>VLOOKUP(AJ24,Zeitreihen!$B:$C,2,0)</f>
        <v>692</v>
      </c>
      <c r="AL24" s="13">
        <f>VLOOKUP(AJ24,Zeitreihen!$R:$S,2,0)</f>
        <v>1.0015000000000001</v>
      </c>
      <c r="AM24" s="9">
        <f t="shared" si="32"/>
        <v>-4.3351661459211438E-5</v>
      </c>
      <c r="AN24" s="9">
        <f t="shared" si="33"/>
        <v>-9.9845239961147541E-5</v>
      </c>
      <c r="AO24" s="9">
        <f t="shared" si="63"/>
        <v>0.4473650959253978</v>
      </c>
      <c r="AP24" s="9">
        <f t="shared" si="6"/>
        <v>3.3633682347323325E-7</v>
      </c>
      <c r="AQ24" s="9">
        <f t="shared" si="7"/>
        <v>2.3714987414677986E-12</v>
      </c>
      <c r="AR24" s="9">
        <f t="shared" si="34"/>
        <v>-8.9309705719818032E-10</v>
      </c>
      <c r="AT24" s="16">
        <f t="shared" si="35"/>
        <v>6</v>
      </c>
      <c r="AU24" s="17">
        <f>VLOOKUP($A24,Datum!$A:$B,2,0)</f>
        <v>41691</v>
      </c>
      <c r="AV24" s="13">
        <f>VLOOKUP(AU24,Zeitreihen!$F:$G,2,0)</f>
        <v>8988.8700000000008</v>
      </c>
      <c r="AW24" s="13">
        <f>VLOOKUP(AU24,Zeitreihen!$J:$K,2,0)</f>
        <v>0.26663822525597269</v>
      </c>
      <c r="AX24" s="9">
        <f t="shared" si="36"/>
        <v>0</v>
      </c>
      <c r="AY24" s="9">
        <f t="shared" si="37"/>
        <v>0</v>
      </c>
      <c r="AZ24" s="9">
        <f t="shared" si="64"/>
        <v>0.4473650959253978</v>
      </c>
      <c r="BA24" s="9">
        <f t="shared" si="8"/>
        <v>5.7271080389211347E-7</v>
      </c>
      <c r="BB24" s="9">
        <f t="shared" si="9"/>
        <v>4.853315967492371E-15</v>
      </c>
      <c r="BC24" s="9">
        <f t="shared" si="38"/>
        <v>-5.2721404469958751E-11</v>
      </c>
      <c r="BE24" s="16">
        <f t="shared" si="39"/>
        <v>6</v>
      </c>
      <c r="BF24" s="17">
        <f>VLOOKUP($A24,Datum!$A:$B,2,0)</f>
        <v>41691</v>
      </c>
      <c r="BG24" s="13">
        <f>VLOOKUP(BF24,Zeitreihen!$F:$G,2,0)</f>
        <v>8988.8700000000008</v>
      </c>
      <c r="BH24" s="13">
        <f>VLOOKUP(BF24,Zeitreihen!N:O,2,0)</f>
        <v>1.3746</v>
      </c>
      <c r="BI24" s="9">
        <f t="shared" si="40"/>
        <v>0</v>
      </c>
      <c r="BJ24" s="9">
        <f t="shared" si="41"/>
        <v>1.9661393553855135E-3</v>
      </c>
      <c r="BK24" s="9">
        <f t="shared" si="65"/>
        <v>0.4473650959253978</v>
      </c>
      <c r="BL24" s="9">
        <f t="shared" si="10"/>
        <v>5.7271080389211347E-7</v>
      </c>
      <c r="BM24" s="9">
        <f t="shared" si="11"/>
        <v>1.2836015129656392E-6</v>
      </c>
      <c r="BN24" s="9">
        <f t="shared" si="42"/>
        <v>-8.5739865545012636E-7</v>
      </c>
      <c r="BP24" s="16">
        <f t="shared" si="43"/>
        <v>6</v>
      </c>
      <c r="BQ24" s="17">
        <f>VLOOKUP($A24,Datum!$A:$B,2,0)</f>
        <v>41691</v>
      </c>
      <c r="BR24" s="13">
        <f>VLOOKUP(BQ24,Zeitreihen!$F:$G,2,0)</f>
        <v>8988.8700000000008</v>
      </c>
      <c r="BS24" s="13">
        <f>VLOOKUP(BQ24,Zeitreihen!R:S,2,0)</f>
        <v>1.0015000000000001</v>
      </c>
      <c r="BT24" s="9">
        <f t="shared" si="44"/>
        <v>0</v>
      </c>
      <c r="BU24" s="9">
        <f t="shared" si="45"/>
        <v>-9.9845239961147541E-5</v>
      </c>
      <c r="BV24" s="9">
        <f t="shared" si="66"/>
        <v>0.4473650959253978</v>
      </c>
      <c r="BW24" s="9">
        <f t="shared" si="12"/>
        <v>5.7271080389211347E-7</v>
      </c>
      <c r="BX24" s="9">
        <f t="shared" si="13"/>
        <v>2.3714987414677986E-12</v>
      </c>
      <c r="BY24" s="9">
        <f t="shared" si="46"/>
        <v>-1.1654110650989884E-9</v>
      </c>
      <c r="CA24" s="16">
        <f t="shared" si="47"/>
        <v>6</v>
      </c>
      <c r="CB24" s="17">
        <f>VLOOKUP($A24,Datum!$A:$B,2,0)</f>
        <v>41691</v>
      </c>
      <c r="CC24" s="13">
        <f>VLOOKUP(CB24,Zeitreihen!$J:$K,2,0)</f>
        <v>0.26663822525597269</v>
      </c>
      <c r="CD24" s="13">
        <f>VLOOKUP(CB24,Zeitreihen!N:O,2,0)</f>
        <v>1.3746</v>
      </c>
      <c r="CE24" s="9">
        <f t="shared" si="48"/>
        <v>0</v>
      </c>
      <c r="CF24" s="9">
        <f t="shared" si="49"/>
        <v>1.9661393553855135E-3</v>
      </c>
      <c r="CG24" s="9">
        <f t="shared" si="67"/>
        <v>0.4473650959253978</v>
      </c>
      <c r="CH24" s="9">
        <f t="shared" si="14"/>
        <v>4.853315967492371E-15</v>
      </c>
      <c r="CI24" s="9">
        <f t="shared" si="15"/>
        <v>1.2836015129656392E-6</v>
      </c>
      <c r="CJ24" s="9">
        <f t="shared" si="50"/>
        <v>7.8928598864882326E-11</v>
      </c>
      <c r="CL24" s="16">
        <f t="shared" si="51"/>
        <v>6</v>
      </c>
      <c r="CM24" s="17">
        <f>VLOOKUP($A24,Datum!$A:$B,2,0)</f>
        <v>41691</v>
      </c>
      <c r="CN24" s="13">
        <f>VLOOKUP(CM24,Zeitreihen!$J:$K,2,0)</f>
        <v>0.26663822525597269</v>
      </c>
      <c r="CO24" s="13">
        <f>VLOOKUP(CM24,Zeitreihen!R:S,2,0)</f>
        <v>1.0015000000000001</v>
      </c>
      <c r="CP24" s="9">
        <f t="shared" si="52"/>
        <v>0</v>
      </c>
      <c r="CQ24" s="9">
        <f t="shared" si="53"/>
        <v>-9.9845239961147541E-5</v>
      </c>
      <c r="CR24" s="9">
        <f t="shared" si="68"/>
        <v>0.4473650959253978</v>
      </c>
      <c r="CS24" s="9">
        <f t="shared" si="16"/>
        <v>4.853315967492371E-15</v>
      </c>
      <c r="CT24" s="9">
        <f t="shared" si="17"/>
        <v>2.3714987414677986E-12</v>
      </c>
      <c r="CU24" s="9">
        <f t="shared" si="54"/>
        <v>1.072829562831568E-13</v>
      </c>
      <c r="CW24" s="16">
        <f t="shared" si="55"/>
        <v>6</v>
      </c>
      <c r="CX24" s="17">
        <f>VLOOKUP($A24,Datum!$A:$B,2,0)</f>
        <v>41691</v>
      </c>
      <c r="CY24" s="13">
        <f>VLOOKUP(CX24,Zeitreihen!N:O,2,0)</f>
        <v>1.3746</v>
      </c>
      <c r="CZ24" s="13">
        <f>VLOOKUP(CX24,Zeitreihen!R:S,2,0)</f>
        <v>1.0015000000000001</v>
      </c>
      <c r="DA24" s="9">
        <f t="shared" si="56"/>
        <v>1.9661393553855135E-3</v>
      </c>
      <c r="DB24" s="9">
        <f t="shared" si="57"/>
        <v>-9.9845239961147541E-5</v>
      </c>
      <c r="DC24" s="9">
        <f t="shared" si="69"/>
        <v>0.4473650959253978</v>
      </c>
      <c r="DD24" s="9">
        <f t="shared" si="18"/>
        <v>1.2836015129656392E-6</v>
      </c>
      <c r="DE24" s="9">
        <f t="shared" si="19"/>
        <v>2.3714987414677986E-12</v>
      </c>
      <c r="DF24" s="9">
        <f t="shared" si="58"/>
        <v>1.7447232939764904E-9</v>
      </c>
    </row>
    <row r="25" spans="1:110" ht="15" x14ac:dyDescent="0.2">
      <c r="A25" s="9">
        <f t="shared" si="59"/>
        <v>16</v>
      </c>
      <c r="B25" s="16">
        <f t="shared" si="20"/>
        <v>5</v>
      </c>
      <c r="C25" s="17">
        <f>VLOOKUP($A25,Datum!$A:$B,2,0)</f>
        <v>41690</v>
      </c>
      <c r="D25" s="13">
        <f>VLOOKUP(C25,Zeitreihen!$B:$C,2,0)</f>
        <v>692.03</v>
      </c>
      <c r="E25" s="13">
        <f>VLOOKUP(C25,Zeitreihen!F:G,2,0)</f>
        <v>8988.8700000000008</v>
      </c>
      <c r="F25" s="9">
        <f t="shared" si="21"/>
        <v>1.6921089590136293E-3</v>
      </c>
      <c r="G25" s="9">
        <f t="shared" si="21"/>
        <v>2.3668333755683625E-3</v>
      </c>
      <c r="H25" s="9">
        <f t="shared" si="60"/>
        <v>0.42052319016987394</v>
      </c>
      <c r="I25" s="9">
        <f t="shared" si="0"/>
        <v>3.1711457515262172E-7</v>
      </c>
      <c r="J25" s="9">
        <f t="shared" si="1"/>
        <v>6.4178730844182695E-7</v>
      </c>
      <c r="K25" s="9">
        <f t="shared" si="22"/>
        <v>4.5113203128892823E-7</v>
      </c>
      <c r="M25" s="16">
        <f t="shared" si="23"/>
        <v>5</v>
      </c>
      <c r="N25" s="17">
        <f>VLOOKUP($A25,Datum!$A:$B,2,0)</f>
        <v>41690</v>
      </c>
      <c r="O25" s="13">
        <f>VLOOKUP(N25,Zeitreihen!$B:$C,2,0)</f>
        <v>692.03</v>
      </c>
      <c r="P25" s="13">
        <f>VLOOKUP(N25,Zeitreihen!$J:$K,2,0)</f>
        <v>0.26663822525597269</v>
      </c>
      <c r="Q25" s="9">
        <f t="shared" si="24"/>
        <v>1.6921089590136293E-3</v>
      </c>
      <c r="R25" s="9">
        <f t="shared" si="25"/>
        <v>-2.6664178011620453E-5</v>
      </c>
      <c r="S25" s="9">
        <f t="shared" si="61"/>
        <v>0.42052319016987394</v>
      </c>
      <c r="T25" s="9">
        <f t="shared" si="2"/>
        <v>3.1711457515262172E-7</v>
      </c>
      <c r="U25" s="9">
        <f t="shared" si="3"/>
        <v>2.9665165850729634E-10</v>
      </c>
      <c r="V25" s="9">
        <f t="shared" si="26"/>
        <v>-9.6991012292821181E-9</v>
      </c>
      <c r="X25" s="16">
        <f t="shared" si="27"/>
        <v>5</v>
      </c>
      <c r="Y25" s="17">
        <f>VLOOKUP($A25,Datum!$A:$B,2,0)</f>
        <v>41690</v>
      </c>
      <c r="Z25" s="13">
        <f>VLOOKUP(Y25,Zeitreihen!$B:$C,2,0)</f>
        <v>692.03</v>
      </c>
      <c r="AA25" s="13">
        <f>VLOOKUP(Y25,Zeitreihen!N:O,2,0)</f>
        <v>1.3719000000000001</v>
      </c>
      <c r="AB25" s="9">
        <f t="shared" si="28"/>
        <v>1.6921089590136293E-3</v>
      </c>
      <c r="AC25" s="9">
        <f t="shared" si="29"/>
        <v>-1.0199622041169158E-3</v>
      </c>
      <c r="AD25" s="9">
        <f t="shared" si="62"/>
        <v>0.42052319016987394</v>
      </c>
      <c r="AE25" s="9">
        <f t="shared" si="4"/>
        <v>3.1711457515262172E-7</v>
      </c>
      <c r="AF25" s="9">
        <f t="shared" si="5"/>
        <v>7.0219897108015409E-7</v>
      </c>
      <c r="AG25" s="9">
        <f t="shared" si="30"/>
        <v>-4.7188719879510525E-7</v>
      </c>
      <c r="AI25" s="16">
        <f t="shared" si="31"/>
        <v>5</v>
      </c>
      <c r="AJ25" s="17">
        <f>VLOOKUP($A25,Datum!$A:$B,2,0)</f>
        <v>41690</v>
      </c>
      <c r="AK25" s="13">
        <f>VLOOKUP(AJ25,Zeitreihen!$B:$C,2,0)</f>
        <v>692.03</v>
      </c>
      <c r="AL25" s="13">
        <f>VLOOKUP(AJ25,Zeitreihen!$R:$S,2,0)</f>
        <v>1.0016</v>
      </c>
      <c r="AM25" s="9">
        <f t="shared" si="32"/>
        <v>1.6921089590136293E-3</v>
      </c>
      <c r="AN25" s="9">
        <f t="shared" si="33"/>
        <v>-9.9835271884488416E-5</v>
      </c>
      <c r="AO25" s="9">
        <f t="shared" si="63"/>
        <v>0.42052319016987394</v>
      </c>
      <c r="AP25" s="9">
        <f t="shared" si="6"/>
        <v>3.1711457515262172E-7</v>
      </c>
      <c r="AQ25" s="9">
        <f t="shared" si="7"/>
        <v>2.2485530192371432E-12</v>
      </c>
      <c r="AR25" s="9">
        <f t="shared" si="34"/>
        <v>8.4442224947210591E-10</v>
      </c>
      <c r="AT25" s="16">
        <f t="shared" si="35"/>
        <v>5</v>
      </c>
      <c r="AU25" s="17">
        <f>VLOOKUP($A25,Datum!$A:$B,2,0)</f>
        <v>41690</v>
      </c>
      <c r="AV25" s="13">
        <f>VLOOKUP(AU25,Zeitreihen!$F:$G,2,0)</f>
        <v>8988.8700000000008</v>
      </c>
      <c r="AW25" s="13">
        <f>VLOOKUP(AU25,Zeitreihen!$J:$K,2,0)</f>
        <v>0.26663822525597269</v>
      </c>
      <c r="AX25" s="9">
        <f t="shared" si="36"/>
        <v>2.3668333755683625E-3</v>
      </c>
      <c r="AY25" s="9">
        <f t="shared" si="37"/>
        <v>-2.6664178011620453E-5</v>
      </c>
      <c r="AZ25" s="9">
        <f t="shared" si="64"/>
        <v>0.42052319016987394</v>
      </c>
      <c r="BA25" s="9">
        <f t="shared" si="8"/>
        <v>6.4178730844182695E-7</v>
      </c>
      <c r="BB25" s="9">
        <f t="shared" si="9"/>
        <v>2.9665165850729634E-10</v>
      </c>
      <c r="BC25" s="9">
        <f t="shared" si="38"/>
        <v>-1.379808934085447E-8</v>
      </c>
      <c r="BE25" s="16">
        <f t="shared" si="39"/>
        <v>5</v>
      </c>
      <c r="BF25" s="17">
        <f>VLOOKUP($A25,Datum!$A:$B,2,0)</f>
        <v>41690</v>
      </c>
      <c r="BG25" s="13">
        <f>VLOOKUP(BF25,Zeitreihen!$F:$G,2,0)</f>
        <v>8988.8700000000008</v>
      </c>
      <c r="BH25" s="13">
        <f>VLOOKUP(BF25,Zeitreihen!N:O,2,0)</f>
        <v>1.3719000000000001</v>
      </c>
      <c r="BI25" s="9">
        <f t="shared" si="40"/>
        <v>2.3668333755683625E-3</v>
      </c>
      <c r="BJ25" s="9">
        <f t="shared" si="41"/>
        <v>-1.0199622041169158E-3</v>
      </c>
      <c r="BK25" s="9">
        <f t="shared" si="65"/>
        <v>0.42052319016987394</v>
      </c>
      <c r="BL25" s="9">
        <f t="shared" si="10"/>
        <v>6.4178730844182695E-7</v>
      </c>
      <c r="BM25" s="9">
        <f t="shared" si="11"/>
        <v>7.0219897108015409E-7</v>
      </c>
      <c r="BN25" s="9">
        <f t="shared" si="42"/>
        <v>-6.7131392629689452E-7</v>
      </c>
      <c r="BP25" s="16">
        <f t="shared" si="43"/>
        <v>5</v>
      </c>
      <c r="BQ25" s="17">
        <f>VLOOKUP($A25,Datum!$A:$B,2,0)</f>
        <v>41690</v>
      </c>
      <c r="BR25" s="13">
        <f>VLOOKUP(BQ25,Zeitreihen!$F:$G,2,0)</f>
        <v>8988.8700000000008</v>
      </c>
      <c r="BS25" s="13">
        <f>VLOOKUP(BQ25,Zeitreihen!R:S,2,0)</f>
        <v>1.0016</v>
      </c>
      <c r="BT25" s="9">
        <f t="shared" si="44"/>
        <v>2.3668333755683625E-3</v>
      </c>
      <c r="BU25" s="9">
        <f t="shared" si="45"/>
        <v>-9.9835271884488416E-5</v>
      </c>
      <c r="BV25" s="9">
        <f t="shared" si="66"/>
        <v>0.42052319016987394</v>
      </c>
      <c r="BW25" s="9">
        <f t="shared" si="12"/>
        <v>6.4178730844182695E-7</v>
      </c>
      <c r="BX25" s="9">
        <f t="shared" si="13"/>
        <v>2.2485530192371432E-12</v>
      </c>
      <c r="BY25" s="9">
        <f t="shared" si="46"/>
        <v>1.2012879713478155E-9</v>
      </c>
      <c r="CA25" s="16">
        <f t="shared" si="47"/>
        <v>5</v>
      </c>
      <c r="CB25" s="17">
        <f>VLOOKUP($A25,Datum!$A:$B,2,0)</f>
        <v>41690</v>
      </c>
      <c r="CC25" s="13">
        <f>VLOOKUP(CB25,Zeitreihen!$J:$K,2,0)</f>
        <v>0.26663822525597269</v>
      </c>
      <c r="CD25" s="13">
        <f>VLOOKUP(CB25,Zeitreihen!N:O,2,0)</f>
        <v>1.3719000000000001</v>
      </c>
      <c r="CE25" s="9">
        <f t="shared" si="48"/>
        <v>-2.6664178011620453E-5</v>
      </c>
      <c r="CF25" s="9">
        <f t="shared" si="49"/>
        <v>-1.0199622041169158E-3</v>
      </c>
      <c r="CG25" s="9">
        <f t="shared" si="67"/>
        <v>0.42052319016987394</v>
      </c>
      <c r="CH25" s="9">
        <f t="shared" si="14"/>
        <v>2.9665165850729634E-10</v>
      </c>
      <c r="CI25" s="9">
        <f t="shared" si="15"/>
        <v>7.0219897108015409E-7</v>
      </c>
      <c r="CJ25" s="9">
        <f t="shared" si="50"/>
        <v>1.4432896084052041E-8</v>
      </c>
      <c r="CL25" s="16">
        <f t="shared" si="51"/>
        <v>5</v>
      </c>
      <c r="CM25" s="17">
        <f>VLOOKUP($A25,Datum!$A:$B,2,0)</f>
        <v>41690</v>
      </c>
      <c r="CN25" s="13">
        <f>VLOOKUP(CM25,Zeitreihen!$J:$K,2,0)</f>
        <v>0.26663822525597269</v>
      </c>
      <c r="CO25" s="13">
        <f>VLOOKUP(CM25,Zeitreihen!R:S,2,0)</f>
        <v>1.0016</v>
      </c>
      <c r="CP25" s="9">
        <f t="shared" si="52"/>
        <v>-2.6664178011620453E-5</v>
      </c>
      <c r="CQ25" s="9">
        <f t="shared" si="53"/>
        <v>-9.9835271884488416E-5</v>
      </c>
      <c r="CR25" s="9">
        <f t="shared" si="68"/>
        <v>0.42052319016987394</v>
      </c>
      <c r="CS25" s="9">
        <f t="shared" si="16"/>
        <v>2.9665165850729634E-10</v>
      </c>
      <c r="CT25" s="9">
        <f t="shared" si="17"/>
        <v>2.2485530192371432E-12</v>
      </c>
      <c r="CU25" s="9">
        <f t="shared" si="54"/>
        <v>-2.582705911245582E-11</v>
      </c>
      <c r="CW25" s="16">
        <f t="shared" si="55"/>
        <v>5</v>
      </c>
      <c r="CX25" s="17">
        <f>VLOOKUP($A25,Datum!$A:$B,2,0)</f>
        <v>41690</v>
      </c>
      <c r="CY25" s="13">
        <f>VLOOKUP(CX25,Zeitreihen!N:O,2,0)</f>
        <v>1.3719000000000001</v>
      </c>
      <c r="CZ25" s="13">
        <f>VLOOKUP(CX25,Zeitreihen!R:S,2,0)</f>
        <v>1.0016</v>
      </c>
      <c r="DA25" s="9">
        <f t="shared" si="56"/>
        <v>-1.0199622041169158E-3</v>
      </c>
      <c r="DB25" s="9">
        <f t="shared" si="57"/>
        <v>-9.9835271884488416E-5</v>
      </c>
      <c r="DC25" s="9">
        <f t="shared" si="69"/>
        <v>0.42052319016987394</v>
      </c>
      <c r="DD25" s="9">
        <f t="shared" si="18"/>
        <v>7.0219897108015409E-7</v>
      </c>
      <c r="DE25" s="9">
        <f t="shared" si="19"/>
        <v>2.2485530192371432E-12</v>
      </c>
      <c r="DF25" s="9">
        <f t="shared" si="58"/>
        <v>-1.2565554570043839E-9</v>
      </c>
    </row>
    <row r="26" spans="1:110" ht="15" x14ac:dyDescent="0.2">
      <c r="A26" s="9">
        <f t="shared" si="59"/>
        <v>17</v>
      </c>
      <c r="B26" s="16">
        <f t="shared" si="20"/>
        <v>4</v>
      </c>
      <c r="C26" s="17">
        <f>VLOOKUP($A26,Datum!$A:$B,2,0)</f>
        <v>41689</v>
      </c>
      <c r="D26" s="13">
        <f>VLOOKUP(C26,Zeitreihen!$B:$C,2,0)</f>
        <v>690.86</v>
      </c>
      <c r="E26" s="13">
        <f>VLOOKUP(C26,Zeitreihen!F:G,2,0)</f>
        <v>8967.6200000000008</v>
      </c>
      <c r="F26" s="9">
        <f t="shared" si="21"/>
        <v>4.5845019943247522E-3</v>
      </c>
      <c r="G26" s="9">
        <f t="shared" si="21"/>
        <v>1.2005928531790427E-3</v>
      </c>
      <c r="H26" s="9">
        <f t="shared" si="60"/>
        <v>0.39529179875968146</v>
      </c>
      <c r="I26" s="9">
        <f t="shared" si="0"/>
        <v>5.5907951926754082E-6</v>
      </c>
      <c r="J26" s="9">
        <f t="shared" si="1"/>
        <v>1.8896037427485109E-9</v>
      </c>
      <c r="K26" s="9">
        <f t="shared" si="22"/>
        <v>1.0278320641534703E-7</v>
      </c>
      <c r="M26" s="16">
        <f t="shared" si="23"/>
        <v>4</v>
      </c>
      <c r="N26" s="17">
        <f>VLOOKUP($A26,Datum!$A:$B,2,0)</f>
        <v>41689</v>
      </c>
      <c r="O26" s="13">
        <f>VLOOKUP(N26,Zeitreihen!$B:$C,2,0)</f>
        <v>690.86</v>
      </c>
      <c r="P26" s="13">
        <f>VLOOKUP(N26,Zeitreihen!$J:$K,2,0)</f>
        <v>0.26664533503986348</v>
      </c>
      <c r="Q26" s="9">
        <f t="shared" si="24"/>
        <v>4.5845019943247522E-3</v>
      </c>
      <c r="R26" s="9">
        <f t="shared" si="25"/>
        <v>0</v>
      </c>
      <c r="S26" s="9">
        <f t="shared" si="61"/>
        <v>0.39529179875968146</v>
      </c>
      <c r="T26" s="9">
        <f t="shared" si="2"/>
        <v>5.5907951926754082E-6</v>
      </c>
      <c r="U26" s="9">
        <f t="shared" si="3"/>
        <v>4.2883899888762584E-15</v>
      </c>
      <c r="V26" s="9">
        <f t="shared" si="26"/>
        <v>1.5484027297226887E-10</v>
      </c>
      <c r="X26" s="16">
        <f t="shared" si="27"/>
        <v>4</v>
      </c>
      <c r="Y26" s="17">
        <f>VLOOKUP($A26,Datum!$A:$B,2,0)</f>
        <v>41689</v>
      </c>
      <c r="Z26" s="13">
        <f>VLOOKUP(Y26,Zeitreihen!$B:$C,2,0)</f>
        <v>690.86</v>
      </c>
      <c r="AA26" s="13">
        <f>VLOOKUP(Y26,Zeitreihen!N:O,2,0)</f>
        <v>1.3733</v>
      </c>
      <c r="AB26" s="9">
        <f t="shared" si="28"/>
        <v>4.5845019943247522E-3</v>
      </c>
      <c r="AC26" s="9">
        <f t="shared" si="29"/>
        <v>-1.8914598975347402E-3</v>
      </c>
      <c r="AD26" s="9">
        <f t="shared" si="62"/>
        <v>0.39529179875968146</v>
      </c>
      <c r="AE26" s="9">
        <f t="shared" si="4"/>
        <v>5.5907951926754082E-6</v>
      </c>
      <c r="AF26" s="9">
        <f t="shared" si="5"/>
        <v>1.8506206216785863E-6</v>
      </c>
      <c r="AG26" s="9">
        <f t="shared" si="30"/>
        <v>-3.2165883906938757E-6</v>
      </c>
      <c r="AI26" s="16">
        <f t="shared" si="31"/>
        <v>4</v>
      </c>
      <c r="AJ26" s="17">
        <f>VLOOKUP($A26,Datum!$A:$B,2,0)</f>
        <v>41689</v>
      </c>
      <c r="AK26" s="13">
        <f>VLOOKUP(AJ26,Zeitreihen!$B:$C,2,0)</f>
        <v>690.86</v>
      </c>
      <c r="AL26" s="13">
        <f>VLOOKUP(AJ26,Zeitreihen!$R:$S,2,0)</f>
        <v>1.0017</v>
      </c>
      <c r="AM26" s="9">
        <f t="shared" si="32"/>
        <v>4.5845019943247522E-3</v>
      </c>
      <c r="AN26" s="9">
        <f t="shared" si="33"/>
        <v>-9.9825305797869002E-5</v>
      </c>
      <c r="AO26" s="9">
        <f t="shared" si="63"/>
        <v>0.39529179875968146</v>
      </c>
      <c r="AP26" s="9">
        <f t="shared" si="6"/>
        <v>5.5907951926754082E-6</v>
      </c>
      <c r="AQ26" s="9">
        <f t="shared" si="7"/>
        <v>2.131898288898981E-12</v>
      </c>
      <c r="AR26" s="9">
        <f t="shared" si="34"/>
        <v>3.4523914472216719E-9</v>
      </c>
      <c r="AT26" s="16">
        <f t="shared" si="35"/>
        <v>4</v>
      </c>
      <c r="AU26" s="17">
        <f>VLOOKUP($A26,Datum!$A:$B,2,0)</f>
        <v>41689</v>
      </c>
      <c r="AV26" s="13">
        <f>VLOOKUP(AU26,Zeitreihen!$F:$G,2,0)</f>
        <v>8967.6200000000008</v>
      </c>
      <c r="AW26" s="13">
        <f>VLOOKUP(AU26,Zeitreihen!$J:$K,2,0)</f>
        <v>0.26664533503986348</v>
      </c>
      <c r="AX26" s="9">
        <f t="shared" si="36"/>
        <v>1.2005928531790427E-3</v>
      </c>
      <c r="AY26" s="9">
        <f t="shared" si="37"/>
        <v>0</v>
      </c>
      <c r="AZ26" s="9">
        <f t="shared" si="64"/>
        <v>0.39529179875968146</v>
      </c>
      <c r="BA26" s="9">
        <f t="shared" si="8"/>
        <v>1.8896037427485109E-9</v>
      </c>
      <c r="BB26" s="9">
        <f t="shared" si="9"/>
        <v>4.2883899888762584E-15</v>
      </c>
      <c r="BC26" s="9">
        <f t="shared" si="38"/>
        <v>2.8466397336765017E-12</v>
      </c>
      <c r="BE26" s="16">
        <f t="shared" si="39"/>
        <v>4</v>
      </c>
      <c r="BF26" s="17">
        <f>VLOOKUP($A26,Datum!$A:$B,2,0)</f>
        <v>41689</v>
      </c>
      <c r="BG26" s="13">
        <f>VLOOKUP(BF26,Zeitreihen!$F:$G,2,0)</f>
        <v>8967.6200000000008</v>
      </c>
      <c r="BH26" s="13">
        <f>VLOOKUP(BF26,Zeitreihen!N:O,2,0)</f>
        <v>1.3733</v>
      </c>
      <c r="BI26" s="9">
        <f t="shared" si="40"/>
        <v>1.2005928531790427E-3</v>
      </c>
      <c r="BJ26" s="9">
        <f t="shared" si="41"/>
        <v>-1.8914598975347402E-3</v>
      </c>
      <c r="BK26" s="9">
        <f t="shared" si="65"/>
        <v>0.39529179875968146</v>
      </c>
      <c r="BL26" s="9">
        <f t="shared" si="10"/>
        <v>1.8896037427485109E-9</v>
      </c>
      <c r="BM26" s="9">
        <f t="shared" si="11"/>
        <v>1.8506206216785863E-6</v>
      </c>
      <c r="BN26" s="9">
        <f t="shared" si="42"/>
        <v>-5.91349275228391E-8</v>
      </c>
      <c r="BP26" s="16">
        <f t="shared" si="43"/>
        <v>4</v>
      </c>
      <c r="BQ26" s="17">
        <f>VLOOKUP($A26,Datum!$A:$B,2,0)</f>
        <v>41689</v>
      </c>
      <c r="BR26" s="13">
        <f>VLOOKUP(BQ26,Zeitreihen!$F:$G,2,0)</f>
        <v>8967.6200000000008</v>
      </c>
      <c r="BS26" s="13">
        <f>VLOOKUP(BQ26,Zeitreihen!R:S,2,0)</f>
        <v>1.0017</v>
      </c>
      <c r="BT26" s="9">
        <f t="shared" si="44"/>
        <v>1.2005928531790427E-3</v>
      </c>
      <c r="BU26" s="9">
        <f t="shared" si="45"/>
        <v>-9.9825305797869002E-5</v>
      </c>
      <c r="BV26" s="9">
        <f t="shared" si="66"/>
        <v>0.39529179875968146</v>
      </c>
      <c r="BW26" s="9">
        <f t="shared" si="12"/>
        <v>1.8896037427485109E-9</v>
      </c>
      <c r="BX26" s="9">
        <f t="shared" si="13"/>
        <v>2.131898288898981E-12</v>
      </c>
      <c r="BY26" s="9">
        <f t="shared" si="46"/>
        <v>6.3470016431876411E-11</v>
      </c>
      <c r="CA26" s="16">
        <f t="shared" si="47"/>
        <v>4</v>
      </c>
      <c r="CB26" s="17">
        <f>VLOOKUP($A26,Datum!$A:$B,2,0)</f>
        <v>41689</v>
      </c>
      <c r="CC26" s="13">
        <f>VLOOKUP(CB26,Zeitreihen!$J:$K,2,0)</f>
        <v>0.26664533503986348</v>
      </c>
      <c r="CD26" s="13">
        <f>VLOOKUP(CB26,Zeitreihen!N:O,2,0)</f>
        <v>1.3733</v>
      </c>
      <c r="CE26" s="9">
        <f t="shared" si="48"/>
        <v>0</v>
      </c>
      <c r="CF26" s="9">
        <f t="shared" si="49"/>
        <v>-1.8914598975347402E-3</v>
      </c>
      <c r="CG26" s="9">
        <f t="shared" si="67"/>
        <v>0.39529179875968146</v>
      </c>
      <c r="CH26" s="9">
        <f t="shared" si="14"/>
        <v>4.2883899888762584E-15</v>
      </c>
      <c r="CI26" s="9">
        <f t="shared" si="15"/>
        <v>1.8506206216785863E-6</v>
      </c>
      <c r="CJ26" s="9">
        <f t="shared" si="50"/>
        <v>-8.9085256620915722E-11</v>
      </c>
      <c r="CL26" s="16">
        <f t="shared" si="51"/>
        <v>4</v>
      </c>
      <c r="CM26" s="17">
        <f>VLOOKUP($A26,Datum!$A:$B,2,0)</f>
        <v>41689</v>
      </c>
      <c r="CN26" s="13">
        <f>VLOOKUP(CM26,Zeitreihen!$J:$K,2,0)</f>
        <v>0.26664533503986348</v>
      </c>
      <c r="CO26" s="13">
        <f>VLOOKUP(CM26,Zeitreihen!R:S,2,0)</f>
        <v>1.0017</v>
      </c>
      <c r="CP26" s="9">
        <f t="shared" si="52"/>
        <v>0</v>
      </c>
      <c r="CQ26" s="9">
        <f t="shared" si="53"/>
        <v>-9.9825305797869002E-5</v>
      </c>
      <c r="CR26" s="9">
        <f t="shared" si="68"/>
        <v>0.39529179875968146</v>
      </c>
      <c r="CS26" s="9">
        <f t="shared" si="16"/>
        <v>4.2883899888762584E-15</v>
      </c>
      <c r="CT26" s="9">
        <f t="shared" si="17"/>
        <v>2.131898288898981E-12</v>
      </c>
      <c r="CU26" s="9">
        <f t="shared" si="54"/>
        <v>9.5615957242590092E-14</v>
      </c>
      <c r="CW26" s="16">
        <f t="shared" si="55"/>
        <v>4</v>
      </c>
      <c r="CX26" s="17">
        <f>VLOOKUP($A26,Datum!$A:$B,2,0)</f>
        <v>41689</v>
      </c>
      <c r="CY26" s="13">
        <f>VLOOKUP(CX26,Zeitreihen!N:O,2,0)</f>
        <v>1.3733</v>
      </c>
      <c r="CZ26" s="13">
        <f>VLOOKUP(CX26,Zeitreihen!R:S,2,0)</f>
        <v>1.0017</v>
      </c>
      <c r="DA26" s="9">
        <f t="shared" si="56"/>
        <v>-1.8914598975347402E-3</v>
      </c>
      <c r="DB26" s="9">
        <f t="shared" si="57"/>
        <v>-9.9825305797869002E-5</v>
      </c>
      <c r="DC26" s="9">
        <f t="shared" si="69"/>
        <v>0.39529179875968146</v>
      </c>
      <c r="DD26" s="9">
        <f t="shared" si="18"/>
        <v>1.8506206216785863E-6</v>
      </c>
      <c r="DE26" s="9">
        <f t="shared" si="19"/>
        <v>2.131898288898981E-12</v>
      </c>
      <c r="DF26" s="9">
        <f t="shared" si="58"/>
        <v>-1.9862867206820237E-9</v>
      </c>
    </row>
    <row r="27" spans="1:110" ht="15" x14ac:dyDescent="0.2">
      <c r="A27" s="9">
        <f t="shared" si="59"/>
        <v>18</v>
      </c>
      <c r="B27" s="16">
        <f t="shared" si="20"/>
        <v>3</v>
      </c>
      <c r="C27" s="17">
        <f>VLOOKUP($A27,Datum!$A:$B,2,0)</f>
        <v>41688</v>
      </c>
      <c r="D27" s="13">
        <f>VLOOKUP(C27,Zeitreihen!$B:$C,2,0)</f>
        <v>687.7</v>
      </c>
      <c r="E27" s="13">
        <f>VLOOKUP(C27,Zeitreihen!F:G,2,0)</f>
        <v>8956.86</v>
      </c>
      <c r="F27" s="9">
        <f t="shared" si="21"/>
        <v>1.8193069821765178E-3</v>
      </c>
      <c r="G27" s="9">
        <f t="shared" si="21"/>
        <v>1.897552861023897E-3</v>
      </c>
      <c r="H27" s="9">
        <f t="shared" si="60"/>
        <v>0.37157429083410054</v>
      </c>
      <c r="I27" s="9">
        <f t="shared" si="0"/>
        <v>3.6830027344448876E-7</v>
      </c>
      <c r="J27" s="9">
        <f t="shared" si="1"/>
        <v>2.1808011447807407E-7</v>
      </c>
      <c r="K27" s="9">
        <f t="shared" si="22"/>
        <v>2.8340600874907379E-7</v>
      </c>
      <c r="M27" s="16">
        <f t="shared" si="23"/>
        <v>3</v>
      </c>
      <c r="N27" s="17">
        <f>VLOOKUP($A27,Datum!$A:$B,2,0)</f>
        <v>41688</v>
      </c>
      <c r="O27" s="13">
        <f>VLOOKUP(N27,Zeitreihen!$B:$C,2,0)</f>
        <v>687.7</v>
      </c>
      <c r="P27" s="13">
        <f>VLOOKUP(N27,Zeitreihen!$J:$K,2,0)</f>
        <v>0.26664533503986348</v>
      </c>
      <c r="Q27" s="9">
        <f t="shared" si="24"/>
        <v>1.8193069821765178E-3</v>
      </c>
      <c r="R27" s="9">
        <f t="shared" si="25"/>
        <v>0</v>
      </c>
      <c r="S27" s="9">
        <f t="shared" si="61"/>
        <v>0.37157429083410054</v>
      </c>
      <c r="T27" s="9">
        <f t="shared" si="2"/>
        <v>3.6830027344448876E-7</v>
      </c>
      <c r="U27" s="9">
        <f t="shared" si="3"/>
        <v>4.031086589543683E-15</v>
      </c>
      <c r="V27" s="9">
        <f t="shared" si="26"/>
        <v>3.8531160029349621E-11</v>
      </c>
      <c r="X27" s="16">
        <f t="shared" si="27"/>
        <v>3</v>
      </c>
      <c r="Y27" s="17">
        <f>VLOOKUP($A27,Datum!$A:$B,2,0)</f>
        <v>41688</v>
      </c>
      <c r="Z27" s="13">
        <f>VLOOKUP(Y27,Zeitreihen!$B:$C,2,0)</f>
        <v>687.7</v>
      </c>
      <c r="AA27" s="13">
        <f>VLOOKUP(Y27,Zeitreihen!N:O,2,0)</f>
        <v>1.3759000000000001</v>
      </c>
      <c r="AB27" s="9">
        <f t="shared" si="28"/>
        <v>1.8193069821765178E-3</v>
      </c>
      <c r="AC27" s="9">
        <f t="shared" si="29"/>
        <v>3.7865041964354335E-3</v>
      </c>
      <c r="AD27" s="9">
        <f t="shared" si="62"/>
        <v>0.37157429083410054</v>
      </c>
      <c r="AE27" s="9">
        <f t="shared" si="4"/>
        <v>3.6830027344448876E-7</v>
      </c>
      <c r="AF27" s="9">
        <f t="shared" si="5"/>
        <v>4.5889260575923939E-6</v>
      </c>
      <c r="AG27" s="9">
        <f t="shared" si="30"/>
        <v>1.3000395077949818E-6</v>
      </c>
      <c r="AI27" s="16">
        <f t="shared" si="31"/>
        <v>3</v>
      </c>
      <c r="AJ27" s="17">
        <f>VLOOKUP($A27,Datum!$A:$B,2,0)</f>
        <v>41688</v>
      </c>
      <c r="AK27" s="13">
        <f>VLOOKUP(AJ27,Zeitreihen!$B:$C,2,0)</f>
        <v>687.7</v>
      </c>
      <c r="AL27" s="13">
        <f>VLOOKUP(AJ27,Zeitreihen!$R:$S,2,0)</f>
        <v>1.0018</v>
      </c>
      <c r="AM27" s="9">
        <f t="shared" si="32"/>
        <v>1.8193069821765178E-3</v>
      </c>
      <c r="AN27" s="9">
        <f t="shared" si="33"/>
        <v>-9.9815341700845088E-5</v>
      </c>
      <c r="AO27" s="9">
        <f t="shared" si="63"/>
        <v>0.37157429083410054</v>
      </c>
      <c r="AP27" s="9">
        <f t="shared" si="6"/>
        <v>3.6830027344448876E-7</v>
      </c>
      <c r="AQ27" s="9">
        <f t="shared" si="7"/>
        <v>2.0212176985381308E-12</v>
      </c>
      <c r="AR27" s="9">
        <f t="shared" si="34"/>
        <v>8.6279489513002666E-10</v>
      </c>
      <c r="AT27" s="16">
        <f t="shared" si="35"/>
        <v>3</v>
      </c>
      <c r="AU27" s="17">
        <f>VLOOKUP($A27,Datum!$A:$B,2,0)</f>
        <v>41688</v>
      </c>
      <c r="AV27" s="13">
        <f>VLOOKUP(AU27,Zeitreihen!$F:$G,2,0)</f>
        <v>8956.86</v>
      </c>
      <c r="AW27" s="13">
        <f>VLOOKUP(AU27,Zeitreihen!$J:$K,2,0)</f>
        <v>0.26664533503986348</v>
      </c>
      <c r="AX27" s="9">
        <f t="shared" si="36"/>
        <v>1.897552861023897E-3</v>
      </c>
      <c r="AY27" s="9">
        <f t="shared" si="37"/>
        <v>0</v>
      </c>
      <c r="AZ27" s="9">
        <f t="shared" si="64"/>
        <v>0.37157429083410054</v>
      </c>
      <c r="BA27" s="9">
        <f t="shared" si="8"/>
        <v>2.1808011447807407E-7</v>
      </c>
      <c r="BB27" s="9">
        <f t="shared" si="9"/>
        <v>4.031086589543683E-15</v>
      </c>
      <c r="BC27" s="9">
        <f t="shared" si="38"/>
        <v>2.9649617618423272E-11</v>
      </c>
      <c r="BE27" s="16">
        <f t="shared" si="39"/>
        <v>3</v>
      </c>
      <c r="BF27" s="17">
        <f>VLOOKUP($A27,Datum!$A:$B,2,0)</f>
        <v>41688</v>
      </c>
      <c r="BG27" s="13">
        <f>VLOOKUP(BF27,Zeitreihen!$F:$G,2,0)</f>
        <v>8956.86</v>
      </c>
      <c r="BH27" s="13">
        <f>VLOOKUP(BF27,Zeitreihen!N:O,2,0)</f>
        <v>1.3759000000000001</v>
      </c>
      <c r="BI27" s="9">
        <f t="shared" si="40"/>
        <v>1.897552861023897E-3</v>
      </c>
      <c r="BJ27" s="9">
        <f t="shared" si="41"/>
        <v>3.7865041964354335E-3</v>
      </c>
      <c r="BK27" s="9">
        <f t="shared" si="65"/>
        <v>0.37157429083410054</v>
      </c>
      <c r="BL27" s="9">
        <f t="shared" si="10"/>
        <v>2.1808011447807407E-7</v>
      </c>
      <c r="BM27" s="9">
        <f t="shared" si="11"/>
        <v>4.5889260575923939E-6</v>
      </c>
      <c r="BN27" s="9">
        <f t="shared" si="42"/>
        <v>1.0003766890382675E-6</v>
      </c>
      <c r="BP27" s="16">
        <f t="shared" si="43"/>
        <v>3</v>
      </c>
      <c r="BQ27" s="17">
        <f>VLOOKUP($A27,Datum!$A:$B,2,0)</f>
        <v>41688</v>
      </c>
      <c r="BR27" s="13">
        <f>VLOOKUP(BQ27,Zeitreihen!$F:$G,2,0)</f>
        <v>8956.86</v>
      </c>
      <c r="BS27" s="13">
        <f>VLOOKUP(BQ27,Zeitreihen!R:S,2,0)</f>
        <v>1.0018</v>
      </c>
      <c r="BT27" s="9">
        <f t="shared" si="44"/>
        <v>1.897552861023897E-3</v>
      </c>
      <c r="BU27" s="9">
        <f t="shared" si="45"/>
        <v>-9.9815341700845088E-5</v>
      </c>
      <c r="BV27" s="9">
        <f t="shared" si="66"/>
        <v>0.37157429083410054</v>
      </c>
      <c r="BW27" s="9">
        <f t="shared" si="12"/>
        <v>2.1808011447807407E-7</v>
      </c>
      <c r="BX27" s="9">
        <f t="shared" si="13"/>
        <v>2.0212176985381308E-12</v>
      </c>
      <c r="BY27" s="9">
        <f t="shared" si="46"/>
        <v>6.6391820812680298E-10</v>
      </c>
      <c r="CA27" s="16">
        <f t="shared" si="47"/>
        <v>3</v>
      </c>
      <c r="CB27" s="17">
        <f>VLOOKUP($A27,Datum!$A:$B,2,0)</f>
        <v>41688</v>
      </c>
      <c r="CC27" s="13">
        <f>VLOOKUP(CB27,Zeitreihen!$J:$K,2,0)</f>
        <v>0.26664533503986348</v>
      </c>
      <c r="CD27" s="13">
        <f>VLOOKUP(CB27,Zeitreihen!N:O,2,0)</f>
        <v>1.3759000000000001</v>
      </c>
      <c r="CE27" s="9">
        <f t="shared" si="48"/>
        <v>0</v>
      </c>
      <c r="CF27" s="9">
        <f t="shared" si="49"/>
        <v>3.7865041964354335E-3</v>
      </c>
      <c r="CG27" s="9">
        <f t="shared" si="67"/>
        <v>0.37157429083410054</v>
      </c>
      <c r="CH27" s="9">
        <f t="shared" si="14"/>
        <v>4.031086589543683E-15</v>
      </c>
      <c r="CI27" s="9">
        <f t="shared" si="15"/>
        <v>4.5889260575923939E-6</v>
      </c>
      <c r="CJ27" s="9">
        <f t="shared" si="50"/>
        <v>1.3600866991176798E-10</v>
      </c>
      <c r="CL27" s="16">
        <f t="shared" si="51"/>
        <v>3</v>
      </c>
      <c r="CM27" s="17">
        <f>VLOOKUP($A27,Datum!$A:$B,2,0)</f>
        <v>41688</v>
      </c>
      <c r="CN27" s="13">
        <f>VLOOKUP(CM27,Zeitreihen!$J:$K,2,0)</f>
        <v>0.26664533503986348</v>
      </c>
      <c r="CO27" s="13">
        <f>VLOOKUP(CM27,Zeitreihen!R:S,2,0)</f>
        <v>1.0018</v>
      </c>
      <c r="CP27" s="9">
        <f t="shared" si="52"/>
        <v>0</v>
      </c>
      <c r="CQ27" s="9">
        <f t="shared" si="53"/>
        <v>-9.9815341700845088E-5</v>
      </c>
      <c r="CR27" s="9">
        <f t="shared" si="68"/>
        <v>0.37157429083410054</v>
      </c>
      <c r="CS27" s="9">
        <f t="shared" si="16"/>
        <v>4.031086589543683E-15</v>
      </c>
      <c r="CT27" s="9">
        <f t="shared" si="17"/>
        <v>2.0212176985381308E-12</v>
      </c>
      <c r="CU27" s="9">
        <f t="shared" si="54"/>
        <v>9.0264630720595127E-14</v>
      </c>
      <c r="CW27" s="16">
        <f t="shared" si="55"/>
        <v>3</v>
      </c>
      <c r="CX27" s="17">
        <f>VLOOKUP($A27,Datum!$A:$B,2,0)</f>
        <v>41688</v>
      </c>
      <c r="CY27" s="13">
        <f>VLOOKUP(CX27,Zeitreihen!N:O,2,0)</f>
        <v>1.3759000000000001</v>
      </c>
      <c r="CZ27" s="13">
        <f>VLOOKUP(CX27,Zeitreihen!R:S,2,0)</f>
        <v>1.0018</v>
      </c>
      <c r="DA27" s="9">
        <f t="shared" si="56"/>
        <v>3.7865041964354335E-3</v>
      </c>
      <c r="DB27" s="9">
        <f t="shared" si="57"/>
        <v>-9.9815341700845088E-5</v>
      </c>
      <c r="DC27" s="9">
        <f t="shared" si="69"/>
        <v>0.37157429083410054</v>
      </c>
      <c r="DD27" s="9">
        <f t="shared" si="18"/>
        <v>4.5889260575923939E-6</v>
      </c>
      <c r="DE27" s="9">
        <f t="shared" si="19"/>
        <v>2.0212176985381308E-12</v>
      </c>
      <c r="DF27" s="9">
        <f t="shared" si="58"/>
        <v>3.0455243497448113E-9</v>
      </c>
    </row>
    <row r="28" spans="1:110" ht="15" x14ac:dyDescent="0.2">
      <c r="A28" s="9">
        <f t="shared" si="59"/>
        <v>19</v>
      </c>
      <c r="B28" s="16">
        <f t="shared" si="20"/>
        <v>2</v>
      </c>
      <c r="C28" s="17">
        <f>VLOOKUP($A28,Datum!$A:$B,2,0)</f>
        <v>41687</v>
      </c>
      <c r="D28" s="13">
        <f>VLOOKUP(C28,Zeitreihen!$B:$C,2,0)</f>
        <v>686.45</v>
      </c>
      <c r="E28" s="13">
        <f>VLOOKUP(C28,Zeitreihen!F:G,2,0)</f>
        <v>8939.8799999999992</v>
      </c>
      <c r="F28" s="9">
        <f t="shared" si="21"/>
        <v>7.7068009391168023E-3</v>
      </c>
      <c r="G28" s="9">
        <f t="shared" si="21"/>
        <v>1.1505652245117773E-3</v>
      </c>
      <c r="H28" s="9">
        <f t="shared" si="60"/>
        <v>0.34927983338405449</v>
      </c>
      <c r="I28" s="9">
        <f t="shared" si="0"/>
        <v>1.6547750717663211E-5</v>
      </c>
      <c r="J28" s="9">
        <f t="shared" si="1"/>
        <v>1.2757971516686227E-10</v>
      </c>
      <c r="K28" s="9">
        <f t="shared" si="22"/>
        <v>4.594733205760388E-8</v>
      </c>
      <c r="M28" s="16">
        <f t="shared" si="23"/>
        <v>2</v>
      </c>
      <c r="N28" s="17">
        <f>VLOOKUP($A28,Datum!$A:$B,2,0)</f>
        <v>41687</v>
      </c>
      <c r="O28" s="13">
        <f>VLOOKUP(N28,Zeitreihen!$B:$C,2,0)</f>
        <v>686.45</v>
      </c>
      <c r="P28" s="13">
        <f>VLOOKUP(N28,Zeitreihen!$J:$K,2,0)</f>
        <v>0.26664533503986348</v>
      </c>
      <c r="Q28" s="9">
        <f t="shared" si="24"/>
        <v>7.7068009391168023E-3</v>
      </c>
      <c r="R28" s="9">
        <f t="shared" si="25"/>
        <v>0</v>
      </c>
      <c r="S28" s="9">
        <f t="shared" si="61"/>
        <v>0.34927983338405449</v>
      </c>
      <c r="T28" s="9">
        <f t="shared" si="2"/>
        <v>1.6547750717663211E-5</v>
      </c>
      <c r="U28" s="9">
        <f t="shared" si="3"/>
        <v>3.789221394171062E-15</v>
      </c>
      <c r="V28" s="9">
        <f t="shared" si="26"/>
        <v>2.5040585265679989E-10</v>
      </c>
      <c r="X28" s="16">
        <f t="shared" si="27"/>
        <v>2</v>
      </c>
      <c r="Y28" s="17">
        <f>VLOOKUP($A28,Datum!$A:$B,2,0)</f>
        <v>41687</v>
      </c>
      <c r="Z28" s="13">
        <f>VLOOKUP(Y28,Zeitreihen!$B:$C,2,0)</f>
        <v>686.45</v>
      </c>
      <c r="AA28" s="13">
        <f>VLOOKUP(Y28,Zeitreihen!N:O,2,0)</f>
        <v>1.3707</v>
      </c>
      <c r="AB28" s="9">
        <f t="shared" si="28"/>
        <v>7.7068009391168023E-3</v>
      </c>
      <c r="AC28" s="9">
        <f t="shared" si="29"/>
        <v>1.0218978991475059E-3</v>
      </c>
      <c r="AD28" s="9">
        <f t="shared" si="62"/>
        <v>0.34927983338405449</v>
      </c>
      <c r="AE28" s="9">
        <f t="shared" si="4"/>
        <v>1.6547750717663211E-5</v>
      </c>
      <c r="AF28" s="9">
        <f t="shared" si="5"/>
        <v>1.962834812646045E-7</v>
      </c>
      <c r="AG28" s="9">
        <f t="shared" si="30"/>
        <v>1.8022347566179586E-6</v>
      </c>
      <c r="AI28" s="16">
        <f t="shared" si="31"/>
        <v>2</v>
      </c>
      <c r="AJ28" s="17">
        <f>VLOOKUP($A28,Datum!$A:$B,2,0)</f>
        <v>41687</v>
      </c>
      <c r="AK28" s="13">
        <f>VLOOKUP(AJ28,Zeitreihen!$B:$C,2,0)</f>
        <v>686.45</v>
      </c>
      <c r="AL28" s="13">
        <f>VLOOKUP(AJ28,Zeitreihen!$R:$S,2,0)</f>
        <v>1.0019</v>
      </c>
      <c r="AM28" s="9">
        <f t="shared" si="32"/>
        <v>7.7068009391168023E-3</v>
      </c>
      <c r="AN28" s="9">
        <f t="shared" si="33"/>
        <v>-9.9805379592750432E-5</v>
      </c>
      <c r="AO28" s="9">
        <f t="shared" si="63"/>
        <v>0.34927983338405449</v>
      </c>
      <c r="AP28" s="9">
        <f t="shared" si="6"/>
        <v>1.6547750717663211E-5</v>
      </c>
      <c r="AQ28" s="9">
        <f t="shared" si="7"/>
        <v>1.9162100461384471E-12</v>
      </c>
      <c r="AR28" s="9">
        <f t="shared" si="34"/>
        <v>5.6310714936129999E-9</v>
      </c>
      <c r="AT28" s="16">
        <f t="shared" si="35"/>
        <v>2</v>
      </c>
      <c r="AU28" s="17">
        <f>VLOOKUP($A28,Datum!$A:$B,2,0)</f>
        <v>41687</v>
      </c>
      <c r="AV28" s="13">
        <f>VLOOKUP(AU28,Zeitreihen!$F:$G,2,0)</f>
        <v>8939.8799999999992</v>
      </c>
      <c r="AW28" s="13">
        <f>VLOOKUP(AU28,Zeitreihen!$J:$K,2,0)</f>
        <v>0.26664533503986348</v>
      </c>
      <c r="AX28" s="9">
        <f t="shared" si="36"/>
        <v>1.1505652245117773E-3</v>
      </c>
      <c r="AY28" s="9">
        <f t="shared" si="37"/>
        <v>0</v>
      </c>
      <c r="AZ28" s="9">
        <f t="shared" si="64"/>
        <v>0.34927983338405449</v>
      </c>
      <c r="BA28" s="9">
        <f t="shared" si="8"/>
        <v>1.2757971516686227E-10</v>
      </c>
      <c r="BB28" s="9">
        <f t="shared" si="9"/>
        <v>3.789221394171062E-15</v>
      </c>
      <c r="BC28" s="9">
        <f t="shared" si="38"/>
        <v>6.9528971384058663E-13</v>
      </c>
      <c r="BE28" s="16">
        <f t="shared" si="39"/>
        <v>2</v>
      </c>
      <c r="BF28" s="17">
        <f>VLOOKUP($A28,Datum!$A:$B,2,0)</f>
        <v>41687</v>
      </c>
      <c r="BG28" s="13">
        <f>VLOOKUP(BF28,Zeitreihen!$F:$G,2,0)</f>
        <v>8939.8799999999992</v>
      </c>
      <c r="BH28" s="13">
        <f>VLOOKUP(BF28,Zeitreihen!N:O,2,0)</f>
        <v>1.3707</v>
      </c>
      <c r="BI28" s="9">
        <f t="shared" si="40"/>
        <v>1.1505652245117773E-3</v>
      </c>
      <c r="BJ28" s="9">
        <f t="shared" si="41"/>
        <v>1.0218978991475059E-3</v>
      </c>
      <c r="BK28" s="9">
        <f t="shared" si="65"/>
        <v>0.34927983338405449</v>
      </c>
      <c r="BL28" s="9">
        <f t="shared" si="10"/>
        <v>1.2757971516686227E-10</v>
      </c>
      <c r="BM28" s="9">
        <f t="shared" si="11"/>
        <v>1.962834812646045E-7</v>
      </c>
      <c r="BN28" s="9">
        <f t="shared" si="42"/>
        <v>5.0041773181711289E-9</v>
      </c>
      <c r="BP28" s="16">
        <f t="shared" si="43"/>
        <v>2</v>
      </c>
      <c r="BQ28" s="17">
        <f>VLOOKUP($A28,Datum!$A:$B,2,0)</f>
        <v>41687</v>
      </c>
      <c r="BR28" s="13">
        <f>VLOOKUP(BQ28,Zeitreihen!$F:$G,2,0)</f>
        <v>8939.8799999999992</v>
      </c>
      <c r="BS28" s="13">
        <f>VLOOKUP(BQ28,Zeitreihen!R:S,2,0)</f>
        <v>1.0019</v>
      </c>
      <c r="BT28" s="9">
        <f t="shared" si="44"/>
        <v>1.1505652245117773E-3</v>
      </c>
      <c r="BU28" s="9">
        <f t="shared" si="45"/>
        <v>-9.9805379592750432E-5</v>
      </c>
      <c r="BV28" s="9">
        <f t="shared" si="66"/>
        <v>0.34927983338405449</v>
      </c>
      <c r="BW28" s="9">
        <f t="shared" si="12"/>
        <v>1.2757971516686227E-10</v>
      </c>
      <c r="BX28" s="9">
        <f t="shared" si="13"/>
        <v>1.9162100461384471E-12</v>
      </c>
      <c r="BY28" s="9">
        <f t="shared" si="46"/>
        <v>1.5635521477911221E-11</v>
      </c>
      <c r="CA28" s="16">
        <f t="shared" si="47"/>
        <v>2</v>
      </c>
      <c r="CB28" s="17">
        <f>VLOOKUP($A28,Datum!$A:$B,2,0)</f>
        <v>41687</v>
      </c>
      <c r="CC28" s="13">
        <f>VLOOKUP(CB28,Zeitreihen!$J:$K,2,0)</f>
        <v>0.26664533503986348</v>
      </c>
      <c r="CD28" s="13">
        <f>VLOOKUP(CB28,Zeitreihen!N:O,2,0)</f>
        <v>1.3707</v>
      </c>
      <c r="CE28" s="9">
        <f t="shared" si="48"/>
        <v>0</v>
      </c>
      <c r="CF28" s="9">
        <f t="shared" si="49"/>
        <v>1.0218978991475059E-3</v>
      </c>
      <c r="CG28" s="9">
        <f t="shared" si="67"/>
        <v>0.34927983338405449</v>
      </c>
      <c r="CH28" s="9">
        <f t="shared" si="14"/>
        <v>3.789221394171062E-15</v>
      </c>
      <c r="CI28" s="9">
        <f t="shared" si="15"/>
        <v>1.962834812646045E-7</v>
      </c>
      <c r="CJ28" s="9">
        <f t="shared" si="50"/>
        <v>2.7271992346182088E-11</v>
      </c>
      <c r="CL28" s="16">
        <f t="shared" si="51"/>
        <v>2</v>
      </c>
      <c r="CM28" s="17">
        <f>VLOOKUP($A28,Datum!$A:$B,2,0)</f>
        <v>41687</v>
      </c>
      <c r="CN28" s="13">
        <f>VLOOKUP(CM28,Zeitreihen!$J:$K,2,0)</f>
        <v>0.26664533503986348</v>
      </c>
      <c r="CO28" s="13">
        <f>VLOOKUP(CM28,Zeitreihen!R:S,2,0)</f>
        <v>1.0019</v>
      </c>
      <c r="CP28" s="9">
        <f t="shared" si="52"/>
        <v>0</v>
      </c>
      <c r="CQ28" s="9">
        <f t="shared" si="53"/>
        <v>-9.9805379592750432E-5</v>
      </c>
      <c r="CR28" s="9">
        <f t="shared" si="68"/>
        <v>0.34927983338405449</v>
      </c>
      <c r="CS28" s="9">
        <f t="shared" si="16"/>
        <v>3.789221394171062E-15</v>
      </c>
      <c r="CT28" s="9">
        <f t="shared" si="17"/>
        <v>1.9162100461384471E-12</v>
      </c>
      <c r="CU28" s="9">
        <f t="shared" si="54"/>
        <v>8.5211173578077897E-14</v>
      </c>
      <c r="CW28" s="16">
        <f t="shared" si="55"/>
        <v>2</v>
      </c>
      <c r="CX28" s="17">
        <f>VLOOKUP($A28,Datum!$A:$B,2,0)</f>
        <v>41687</v>
      </c>
      <c r="CY28" s="13">
        <f>VLOOKUP(CX28,Zeitreihen!N:O,2,0)</f>
        <v>1.3707</v>
      </c>
      <c r="CZ28" s="13">
        <f>VLOOKUP(CX28,Zeitreihen!R:S,2,0)</f>
        <v>1.0019</v>
      </c>
      <c r="DA28" s="9">
        <f t="shared" si="56"/>
        <v>1.0218978991475059E-3</v>
      </c>
      <c r="DB28" s="9">
        <f t="shared" si="57"/>
        <v>-9.9805379592750432E-5</v>
      </c>
      <c r="DC28" s="9">
        <f t="shared" si="69"/>
        <v>0.34927983338405449</v>
      </c>
      <c r="DD28" s="9">
        <f t="shared" si="18"/>
        <v>1.962834812646045E-7</v>
      </c>
      <c r="DE28" s="9">
        <f t="shared" si="19"/>
        <v>1.9162100461384471E-12</v>
      </c>
      <c r="DF28" s="9">
        <f t="shared" si="58"/>
        <v>6.132865388138426E-10</v>
      </c>
    </row>
    <row r="29" spans="1:110" ht="15" x14ac:dyDescent="0.2">
      <c r="A29" s="9">
        <f t="shared" si="59"/>
        <v>20</v>
      </c>
      <c r="B29" s="16">
        <f t="shared" si="20"/>
        <v>6</v>
      </c>
      <c r="C29" s="17">
        <f>VLOOKUP($A29,Datum!$A:$B,2,0)</f>
        <v>41684</v>
      </c>
      <c r="D29" s="13">
        <f>VLOOKUP(C29,Zeitreihen!$B:$C,2,0)</f>
        <v>681.18</v>
      </c>
      <c r="E29" s="13">
        <f>VLOOKUP(C29,Zeitreihen!F:G,2,0)</f>
        <v>8929.6</v>
      </c>
      <c r="F29" s="9">
        <f t="shared" si="21"/>
        <v>6.0207792119431713E-4</v>
      </c>
      <c r="G29" s="9">
        <f t="shared" si="21"/>
        <v>0</v>
      </c>
      <c r="H29" s="9">
        <f t="shared" si="60"/>
        <v>0.3283230433810112</v>
      </c>
      <c r="I29" s="9">
        <f t="shared" si="0"/>
        <v>1.6129278292576702E-8</v>
      </c>
      <c r="J29" s="9">
        <f t="shared" si="1"/>
        <v>4.2031476264835952E-7</v>
      </c>
      <c r="K29" s="9">
        <f t="shared" si="22"/>
        <v>8.2336952683674877E-8</v>
      </c>
      <c r="M29" s="16">
        <f t="shared" si="23"/>
        <v>6</v>
      </c>
      <c r="N29" s="17">
        <f>VLOOKUP($A29,Datum!$A:$B,2,0)</f>
        <v>41684</v>
      </c>
      <c r="O29" s="13">
        <f>VLOOKUP(N29,Zeitreihen!$B:$C,2,0)</f>
        <v>681.18</v>
      </c>
      <c r="P29" s="13">
        <f>VLOOKUP(N29,Zeitreihen!$J:$K,2,0)</f>
        <v>0.26664533503986348</v>
      </c>
      <c r="Q29" s="9">
        <f t="shared" si="24"/>
        <v>6.0207792119431713E-4</v>
      </c>
      <c r="R29" s="9">
        <f t="shared" si="25"/>
        <v>0</v>
      </c>
      <c r="S29" s="9">
        <f t="shared" si="61"/>
        <v>0.3283230433810112</v>
      </c>
      <c r="T29" s="9">
        <f t="shared" si="2"/>
        <v>1.6129278292576702E-8</v>
      </c>
      <c r="U29" s="9">
        <f t="shared" si="3"/>
        <v>3.5618681105207981E-15</v>
      </c>
      <c r="V29" s="9">
        <f t="shared" si="26"/>
        <v>-7.579601704314305E-12</v>
      </c>
      <c r="X29" s="16">
        <f t="shared" si="27"/>
        <v>6</v>
      </c>
      <c r="Y29" s="17">
        <f>VLOOKUP($A29,Datum!$A:$B,2,0)</f>
        <v>41684</v>
      </c>
      <c r="Z29" s="13">
        <f>VLOOKUP(Y29,Zeitreihen!$B:$C,2,0)</f>
        <v>681.18</v>
      </c>
      <c r="AA29" s="13">
        <f>VLOOKUP(Y29,Zeitreihen!N:O,2,0)</f>
        <v>1.3693</v>
      </c>
      <c r="AB29" s="9">
        <f t="shared" si="28"/>
        <v>6.0207792119431713E-4</v>
      </c>
      <c r="AC29" s="9">
        <f t="shared" si="29"/>
        <v>8.7674441211955435E-4</v>
      </c>
      <c r="AD29" s="9">
        <f t="shared" si="62"/>
        <v>0.3283230433810112</v>
      </c>
      <c r="AE29" s="9">
        <f t="shared" si="4"/>
        <v>1.6129278292576702E-8</v>
      </c>
      <c r="AF29" s="9">
        <f t="shared" si="5"/>
        <v>1.1997215779917085E-7</v>
      </c>
      <c r="AG29" s="9">
        <f t="shared" si="30"/>
        <v>-4.398936599342792E-8</v>
      </c>
      <c r="AI29" s="16">
        <f t="shared" si="31"/>
        <v>6</v>
      </c>
      <c r="AJ29" s="17">
        <f>VLOOKUP($A29,Datum!$A:$B,2,0)</f>
        <v>41684</v>
      </c>
      <c r="AK29" s="13">
        <f>VLOOKUP(AJ29,Zeitreihen!$B:$C,2,0)</f>
        <v>681.18</v>
      </c>
      <c r="AL29" s="13">
        <f>VLOOKUP(AJ29,Zeitreihen!$R:$S,2,0)</f>
        <v>1.002</v>
      </c>
      <c r="AM29" s="9">
        <f t="shared" si="32"/>
        <v>6.0207792119431713E-4</v>
      </c>
      <c r="AN29" s="9">
        <f t="shared" si="33"/>
        <v>-9.97954194730298E-5</v>
      </c>
      <c r="AO29" s="9">
        <f t="shared" si="63"/>
        <v>0.3283230433810112</v>
      </c>
      <c r="AP29" s="9">
        <f t="shared" si="6"/>
        <v>1.6129278292576702E-8</v>
      </c>
      <c r="AQ29" s="9">
        <f t="shared" si="7"/>
        <v>1.8165890250378002E-12</v>
      </c>
      <c r="AR29" s="9">
        <f t="shared" si="34"/>
        <v>-1.7117321615274762E-10</v>
      </c>
      <c r="AT29" s="16">
        <f t="shared" si="35"/>
        <v>6</v>
      </c>
      <c r="AU29" s="17">
        <f>VLOOKUP($A29,Datum!$A:$B,2,0)</f>
        <v>41684</v>
      </c>
      <c r="AV29" s="13">
        <f>VLOOKUP(AU29,Zeitreihen!$F:$G,2,0)</f>
        <v>8929.6</v>
      </c>
      <c r="AW29" s="13">
        <f>VLOOKUP(AU29,Zeitreihen!$J:$K,2,0)</f>
        <v>0.26664533503986348</v>
      </c>
      <c r="AX29" s="9">
        <f t="shared" si="36"/>
        <v>0</v>
      </c>
      <c r="AY29" s="9">
        <f t="shared" si="37"/>
        <v>0</v>
      </c>
      <c r="AZ29" s="9">
        <f t="shared" si="64"/>
        <v>0.3283230433810112</v>
      </c>
      <c r="BA29" s="9">
        <f t="shared" si="8"/>
        <v>4.2031476264835952E-7</v>
      </c>
      <c r="BB29" s="9">
        <f t="shared" si="9"/>
        <v>3.5618681105207981E-15</v>
      </c>
      <c r="BC29" s="9">
        <f t="shared" si="38"/>
        <v>-3.8692450807080056E-11</v>
      </c>
      <c r="BE29" s="16">
        <f t="shared" si="39"/>
        <v>6</v>
      </c>
      <c r="BF29" s="17">
        <f>VLOOKUP($A29,Datum!$A:$B,2,0)</f>
        <v>41684</v>
      </c>
      <c r="BG29" s="13">
        <f>VLOOKUP(BF29,Zeitreihen!$F:$G,2,0)</f>
        <v>8929.6</v>
      </c>
      <c r="BH29" s="13">
        <f>VLOOKUP(BF29,Zeitreihen!N:O,2,0)</f>
        <v>1.3693</v>
      </c>
      <c r="BI29" s="9">
        <f t="shared" si="40"/>
        <v>0</v>
      </c>
      <c r="BJ29" s="9">
        <f t="shared" si="41"/>
        <v>8.7674441211955435E-4</v>
      </c>
      <c r="BK29" s="9">
        <f t="shared" si="65"/>
        <v>0.3283230433810112</v>
      </c>
      <c r="BL29" s="9">
        <f t="shared" si="10"/>
        <v>4.2031476264835952E-7</v>
      </c>
      <c r="BM29" s="9">
        <f t="shared" si="11"/>
        <v>1.1997215779917085E-7</v>
      </c>
      <c r="BN29" s="9">
        <f t="shared" si="42"/>
        <v>-2.2455749604448751E-7</v>
      </c>
      <c r="BP29" s="16">
        <f t="shared" si="43"/>
        <v>6</v>
      </c>
      <c r="BQ29" s="17">
        <f>VLOOKUP($A29,Datum!$A:$B,2,0)</f>
        <v>41684</v>
      </c>
      <c r="BR29" s="13">
        <f>VLOOKUP(BQ29,Zeitreihen!$F:$G,2,0)</f>
        <v>8929.6</v>
      </c>
      <c r="BS29" s="13">
        <f>VLOOKUP(BQ29,Zeitreihen!R:S,2,0)</f>
        <v>1.002</v>
      </c>
      <c r="BT29" s="9">
        <f t="shared" si="44"/>
        <v>0</v>
      </c>
      <c r="BU29" s="9">
        <f t="shared" si="45"/>
        <v>-9.97954194730298E-5</v>
      </c>
      <c r="BV29" s="9">
        <f t="shared" si="66"/>
        <v>0.3283230433810112</v>
      </c>
      <c r="BW29" s="9">
        <f t="shared" si="12"/>
        <v>4.2031476264835952E-7</v>
      </c>
      <c r="BX29" s="9">
        <f t="shared" si="13"/>
        <v>1.8165890250378002E-12</v>
      </c>
      <c r="BY29" s="9">
        <f t="shared" si="46"/>
        <v>-8.7380729276447331E-10</v>
      </c>
      <c r="CA29" s="16">
        <f t="shared" si="47"/>
        <v>6</v>
      </c>
      <c r="CB29" s="17">
        <f>VLOOKUP($A29,Datum!$A:$B,2,0)</f>
        <v>41684</v>
      </c>
      <c r="CC29" s="13">
        <f>VLOOKUP(CB29,Zeitreihen!$J:$K,2,0)</f>
        <v>0.26664533503986348</v>
      </c>
      <c r="CD29" s="13">
        <f>VLOOKUP(CB29,Zeitreihen!N:O,2,0)</f>
        <v>1.3693</v>
      </c>
      <c r="CE29" s="9">
        <f t="shared" si="48"/>
        <v>0</v>
      </c>
      <c r="CF29" s="9">
        <f t="shared" si="49"/>
        <v>8.7674441211955435E-4</v>
      </c>
      <c r="CG29" s="9">
        <f t="shared" si="67"/>
        <v>0.3283230433810112</v>
      </c>
      <c r="CH29" s="9">
        <f t="shared" si="14"/>
        <v>3.5618681105207981E-15</v>
      </c>
      <c r="CI29" s="9">
        <f t="shared" si="15"/>
        <v>1.1997215779917085E-7</v>
      </c>
      <c r="CJ29" s="9">
        <f t="shared" si="50"/>
        <v>2.0671840823091581E-11</v>
      </c>
      <c r="CL29" s="16">
        <f t="shared" si="51"/>
        <v>6</v>
      </c>
      <c r="CM29" s="17">
        <f>VLOOKUP($A29,Datum!$A:$B,2,0)</f>
        <v>41684</v>
      </c>
      <c r="CN29" s="13">
        <f>VLOOKUP(CM29,Zeitreihen!$J:$K,2,0)</f>
        <v>0.26664533503986348</v>
      </c>
      <c r="CO29" s="13">
        <f>VLOOKUP(CM29,Zeitreihen!R:S,2,0)</f>
        <v>1.002</v>
      </c>
      <c r="CP29" s="9">
        <f t="shared" si="52"/>
        <v>0</v>
      </c>
      <c r="CQ29" s="9">
        <f t="shared" si="53"/>
        <v>-9.97954194730298E-5</v>
      </c>
      <c r="CR29" s="9">
        <f t="shared" si="68"/>
        <v>0.3283230433810112</v>
      </c>
      <c r="CS29" s="9">
        <f t="shared" si="16"/>
        <v>3.5618681105207981E-15</v>
      </c>
      <c r="CT29" s="9">
        <f t="shared" si="17"/>
        <v>1.8165890250378002E-12</v>
      </c>
      <c r="CU29" s="9">
        <f t="shared" si="54"/>
        <v>8.0439110625392964E-14</v>
      </c>
      <c r="CW29" s="16">
        <f t="shared" si="55"/>
        <v>6</v>
      </c>
      <c r="CX29" s="17">
        <f>VLOOKUP($A29,Datum!$A:$B,2,0)</f>
        <v>41684</v>
      </c>
      <c r="CY29" s="13">
        <f>VLOOKUP(CX29,Zeitreihen!N:O,2,0)</f>
        <v>1.3693</v>
      </c>
      <c r="CZ29" s="13">
        <f>VLOOKUP(CX29,Zeitreihen!R:S,2,0)</f>
        <v>1.002</v>
      </c>
      <c r="DA29" s="9">
        <f t="shared" si="56"/>
        <v>8.7674441211955435E-4</v>
      </c>
      <c r="DB29" s="9">
        <f t="shared" si="57"/>
        <v>-9.97954194730298E-5</v>
      </c>
      <c r="DC29" s="9">
        <f t="shared" si="69"/>
        <v>0.3283230433810112</v>
      </c>
      <c r="DD29" s="9">
        <f t="shared" si="18"/>
        <v>1.1997215779917085E-7</v>
      </c>
      <c r="DE29" s="9">
        <f t="shared" si="19"/>
        <v>1.8165890250378002E-12</v>
      </c>
      <c r="DF29" s="9">
        <f t="shared" si="58"/>
        <v>4.6684055647306061E-10</v>
      </c>
    </row>
    <row r="30" spans="1:110" ht="15" x14ac:dyDescent="0.2">
      <c r="A30" s="9">
        <f t="shared" si="59"/>
        <v>21</v>
      </c>
      <c r="B30" s="16">
        <f t="shared" si="20"/>
        <v>5</v>
      </c>
      <c r="C30" s="17">
        <f>VLOOKUP($A30,Datum!$A:$B,2,0)</f>
        <v>41683</v>
      </c>
      <c r="D30" s="13">
        <f>VLOOKUP(C30,Zeitreihen!$B:$C,2,0)</f>
        <v>680.77</v>
      </c>
      <c r="E30" s="13">
        <f>VLOOKUP(C30,Zeitreihen!F:G,2,0)</f>
        <v>8929.6</v>
      </c>
      <c r="F30" s="9">
        <f t="shared" si="21"/>
        <v>2.5886554925550818E-3</v>
      </c>
      <c r="G30" s="9">
        <f t="shared" si="21"/>
        <v>1.9078391948205058E-3</v>
      </c>
      <c r="H30" s="9">
        <f t="shared" si="60"/>
        <v>0.30862366077815051</v>
      </c>
      <c r="I30" s="9">
        <f t="shared" si="0"/>
        <v>9.6135932678813056E-7</v>
      </c>
      <c r="J30" s="9">
        <f t="shared" si="1"/>
        <v>1.8603063727342249E-7</v>
      </c>
      <c r="K30" s="9">
        <f t="shared" si="22"/>
        <v>4.2289749137485354E-7</v>
      </c>
      <c r="M30" s="16">
        <f t="shared" si="23"/>
        <v>5</v>
      </c>
      <c r="N30" s="17">
        <f>VLOOKUP($A30,Datum!$A:$B,2,0)</f>
        <v>41683</v>
      </c>
      <c r="O30" s="13">
        <f>VLOOKUP(N30,Zeitreihen!$B:$C,2,0)</f>
        <v>680.77</v>
      </c>
      <c r="P30" s="13">
        <f>VLOOKUP(N30,Zeitreihen!$J:$K,2,0)</f>
        <v>0.26664533503986348</v>
      </c>
      <c r="Q30" s="9">
        <f t="shared" si="24"/>
        <v>2.5886554925550818E-3</v>
      </c>
      <c r="R30" s="9">
        <f t="shared" si="25"/>
        <v>2.6664178011729669E-5</v>
      </c>
      <c r="S30" s="9">
        <f t="shared" si="61"/>
        <v>0.30862366077815051</v>
      </c>
      <c r="T30" s="9">
        <f t="shared" si="2"/>
        <v>9.6135932678813056E-7</v>
      </c>
      <c r="U30" s="9">
        <f t="shared" si="3"/>
        <v>2.2114235720022078E-10</v>
      </c>
      <c r="V30" s="9">
        <f t="shared" si="26"/>
        <v>1.4580715608033254E-8</v>
      </c>
      <c r="X30" s="16">
        <f t="shared" si="27"/>
        <v>5</v>
      </c>
      <c r="Y30" s="17">
        <f>VLOOKUP($A30,Datum!$A:$B,2,0)</f>
        <v>41683</v>
      </c>
      <c r="Z30" s="13">
        <f>VLOOKUP(Y30,Zeitreihen!$B:$C,2,0)</f>
        <v>680.77</v>
      </c>
      <c r="AA30" s="13">
        <f>VLOOKUP(Y30,Zeitreihen!N:O,2,0)</f>
        <v>1.3681000000000001</v>
      </c>
      <c r="AB30" s="9">
        <f t="shared" si="28"/>
        <v>2.5886554925550818E-3</v>
      </c>
      <c r="AC30" s="9">
        <f t="shared" si="29"/>
        <v>6.4530545848662012E-3</v>
      </c>
      <c r="AD30" s="9">
        <f t="shared" si="62"/>
        <v>0.30862366077815051</v>
      </c>
      <c r="AE30" s="9">
        <f t="shared" si="4"/>
        <v>9.6135932678813056E-7</v>
      </c>
      <c r="AF30" s="9">
        <f t="shared" si="5"/>
        <v>1.1790133122474323E-5</v>
      </c>
      <c r="AG30" s="9">
        <f t="shared" si="30"/>
        <v>3.3666830028032569E-6</v>
      </c>
      <c r="AI30" s="16">
        <f t="shared" si="31"/>
        <v>5</v>
      </c>
      <c r="AJ30" s="17">
        <f>VLOOKUP($A30,Datum!$A:$B,2,0)</f>
        <v>41683</v>
      </c>
      <c r="AK30" s="13">
        <f>VLOOKUP(AJ30,Zeitreihen!$B:$C,2,0)</f>
        <v>680.77</v>
      </c>
      <c r="AL30" s="13">
        <f>VLOOKUP(AJ30,Zeitreihen!$R:$S,2,0)</f>
        <v>1.0021</v>
      </c>
      <c r="AM30" s="9">
        <f t="shared" si="32"/>
        <v>2.5886554925550818E-3</v>
      </c>
      <c r="AN30" s="9">
        <f t="shared" si="33"/>
        <v>-9.9785461341127973E-5</v>
      </c>
      <c r="AO30" s="9">
        <f t="shared" si="63"/>
        <v>0.30862366077815051</v>
      </c>
      <c r="AP30" s="9">
        <f t="shared" si="6"/>
        <v>9.6135932678813056E-7</v>
      </c>
      <c r="AQ30" s="9">
        <f t="shared" si="7"/>
        <v>1.7220825053622134E-12</v>
      </c>
      <c r="AR30" s="9">
        <f t="shared" si="34"/>
        <v>1.2866779231915945E-9</v>
      </c>
      <c r="AT30" s="16">
        <f t="shared" si="35"/>
        <v>5</v>
      </c>
      <c r="AU30" s="17">
        <f>VLOOKUP($A30,Datum!$A:$B,2,0)</f>
        <v>41683</v>
      </c>
      <c r="AV30" s="13">
        <f>VLOOKUP(AU30,Zeitreihen!$F:$G,2,0)</f>
        <v>8929.6</v>
      </c>
      <c r="AW30" s="13">
        <f>VLOOKUP(AU30,Zeitreihen!$J:$K,2,0)</f>
        <v>0.26664533503986348</v>
      </c>
      <c r="AX30" s="9">
        <f t="shared" si="36"/>
        <v>1.9078391948205058E-3</v>
      </c>
      <c r="AY30" s="9">
        <f t="shared" si="37"/>
        <v>2.6664178011729669E-5</v>
      </c>
      <c r="AZ30" s="9">
        <f t="shared" si="64"/>
        <v>0.30862366077815051</v>
      </c>
      <c r="BA30" s="9">
        <f t="shared" si="8"/>
        <v>1.8603063727342249E-7</v>
      </c>
      <c r="BB30" s="9">
        <f t="shared" si="9"/>
        <v>2.2114235720022078E-10</v>
      </c>
      <c r="BC30" s="9">
        <f t="shared" si="38"/>
        <v>6.4139889022435878E-9</v>
      </c>
      <c r="BE30" s="16">
        <f t="shared" si="39"/>
        <v>5</v>
      </c>
      <c r="BF30" s="17">
        <f>VLOOKUP($A30,Datum!$A:$B,2,0)</f>
        <v>41683</v>
      </c>
      <c r="BG30" s="13">
        <f>VLOOKUP(BF30,Zeitreihen!$F:$G,2,0)</f>
        <v>8929.6</v>
      </c>
      <c r="BH30" s="13">
        <f>VLOOKUP(BF30,Zeitreihen!N:O,2,0)</f>
        <v>1.3681000000000001</v>
      </c>
      <c r="BI30" s="9">
        <f t="shared" si="40"/>
        <v>1.9078391948205058E-3</v>
      </c>
      <c r="BJ30" s="9">
        <f t="shared" si="41"/>
        <v>6.4530545848662012E-3</v>
      </c>
      <c r="BK30" s="9">
        <f t="shared" si="65"/>
        <v>0.30862366077815051</v>
      </c>
      <c r="BL30" s="9">
        <f t="shared" si="10"/>
        <v>1.8603063727342249E-7</v>
      </c>
      <c r="BM30" s="9">
        <f t="shared" si="11"/>
        <v>1.1790133122474323E-5</v>
      </c>
      <c r="BN30" s="9">
        <f t="shared" si="42"/>
        <v>1.4809881762905416E-6</v>
      </c>
      <c r="BP30" s="16">
        <f t="shared" si="43"/>
        <v>5</v>
      </c>
      <c r="BQ30" s="17">
        <f>VLOOKUP($A30,Datum!$A:$B,2,0)</f>
        <v>41683</v>
      </c>
      <c r="BR30" s="13">
        <f>VLOOKUP(BQ30,Zeitreihen!$F:$G,2,0)</f>
        <v>8929.6</v>
      </c>
      <c r="BS30" s="13">
        <f>VLOOKUP(BQ30,Zeitreihen!R:S,2,0)</f>
        <v>1.0021</v>
      </c>
      <c r="BT30" s="9">
        <f t="shared" si="44"/>
        <v>1.9078391948205058E-3</v>
      </c>
      <c r="BU30" s="9">
        <f t="shared" si="45"/>
        <v>-9.9785461341127973E-5</v>
      </c>
      <c r="BV30" s="9">
        <f t="shared" si="66"/>
        <v>0.30862366077815051</v>
      </c>
      <c r="BW30" s="9">
        <f t="shared" si="12"/>
        <v>1.8603063727342249E-7</v>
      </c>
      <c r="BX30" s="9">
        <f t="shared" si="13"/>
        <v>1.7220825053622134E-12</v>
      </c>
      <c r="BY30" s="9">
        <f t="shared" si="46"/>
        <v>5.6600362711730436E-10</v>
      </c>
      <c r="CA30" s="16">
        <f t="shared" si="47"/>
        <v>5</v>
      </c>
      <c r="CB30" s="17">
        <f>VLOOKUP($A30,Datum!$A:$B,2,0)</f>
        <v>41683</v>
      </c>
      <c r="CC30" s="13">
        <f>VLOOKUP(CB30,Zeitreihen!$J:$K,2,0)</f>
        <v>0.26664533503986348</v>
      </c>
      <c r="CD30" s="13">
        <f>VLOOKUP(CB30,Zeitreihen!N:O,2,0)</f>
        <v>1.3681000000000001</v>
      </c>
      <c r="CE30" s="9">
        <f t="shared" si="48"/>
        <v>2.6664178011729669E-5</v>
      </c>
      <c r="CF30" s="9">
        <f t="shared" si="49"/>
        <v>6.4530545848662012E-3</v>
      </c>
      <c r="CG30" s="9">
        <f t="shared" si="67"/>
        <v>0.30862366077815051</v>
      </c>
      <c r="CH30" s="9">
        <f t="shared" si="14"/>
        <v>2.2114235720022078E-10</v>
      </c>
      <c r="CI30" s="9">
        <f t="shared" si="15"/>
        <v>1.1790133122474323E-5</v>
      </c>
      <c r="CJ30" s="9">
        <f t="shared" si="50"/>
        <v>5.1061706105538336E-8</v>
      </c>
      <c r="CL30" s="16">
        <f t="shared" si="51"/>
        <v>5</v>
      </c>
      <c r="CM30" s="17">
        <f>VLOOKUP($A30,Datum!$A:$B,2,0)</f>
        <v>41683</v>
      </c>
      <c r="CN30" s="13">
        <f>VLOOKUP(CM30,Zeitreihen!$J:$K,2,0)</f>
        <v>0.26664533503986348</v>
      </c>
      <c r="CO30" s="13">
        <f>VLOOKUP(CM30,Zeitreihen!R:S,2,0)</f>
        <v>1.0021</v>
      </c>
      <c r="CP30" s="9">
        <f t="shared" si="52"/>
        <v>2.6664178011729669E-5</v>
      </c>
      <c r="CQ30" s="9">
        <f t="shared" si="53"/>
        <v>-9.9785461341127973E-5</v>
      </c>
      <c r="CR30" s="9">
        <f t="shared" si="68"/>
        <v>0.30862366077815051</v>
      </c>
      <c r="CS30" s="9">
        <f t="shared" si="16"/>
        <v>2.2114235720022078E-10</v>
      </c>
      <c r="CT30" s="9">
        <f t="shared" si="17"/>
        <v>1.7220825053622134E-12</v>
      </c>
      <c r="CU30" s="9">
        <f t="shared" si="54"/>
        <v>1.9514747872546593E-11</v>
      </c>
      <c r="CW30" s="16">
        <f t="shared" si="55"/>
        <v>5</v>
      </c>
      <c r="CX30" s="17">
        <f>VLOOKUP($A30,Datum!$A:$B,2,0)</f>
        <v>41683</v>
      </c>
      <c r="CY30" s="13">
        <f>VLOOKUP(CX30,Zeitreihen!N:O,2,0)</f>
        <v>1.3681000000000001</v>
      </c>
      <c r="CZ30" s="13">
        <f>VLOOKUP(CX30,Zeitreihen!R:S,2,0)</f>
        <v>1.0021</v>
      </c>
      <c r="DA30" s="9">
        <f t="shared" si="56"/>
        <v>6.4530545848662012E-3</v>
      </c>
      <c r="DB30" s="9">
        <f t="shared" si="57"/>
        <v>-9.9785461341127973E-5</v>
      </c>
      <c r="DC30" s="9">
        <f t="shared" si="69"/>
        <v>0.30862366077815051</v>
      </c>
      <c r="DD30" s="9">
        <f t="shared" si="18"/>
        <v>1.1790133122474323E-5</v>
      </c>
      <c r="DE30" s="9">
        <f t="shared" si="19"/>
        <v>1.7220825053622134E-12</v>
      </c>
      <c r="DF30" s="9">
        <f t="shared" si="58"/>
        <v>4.5059496209017469E-9</v>
      </c>
    </row>
    <row r="31" spans="1:110" ht="15" x14ac:dyDescent="0.2">
      <c r="A31" s="9">
        <f t="shared" si="59"/>
        <v>22</v>
      </c>
      <c r="B31" s="16">
        <f t="shared" si="20"/>
        <v>4</v>
      </c>
      <c r="C31" s="17">
        <f>VLOOKUP($A31,Datum!$A:$B,2,0)</f>
        <v>41682</v>
      </c>
      <c r="D31" s="13">
        <f>VLOOKUP(C31,Zeitreihen!$B:$C,2,0)</f>
        <v>679.01</v>
      </c>
      <c r="E31" s="13">
        <f>VLOOKUP(C31,Zeitreihen!F:G,2,0)</f>
        <v>8912.58</v>
      </c>
      <c r="F31" s="9">
        <f t="shared" si="21"/>
        <v>2.7578087751232538E-3</v>
      </c>
      <c r="G31" s="9">
        <f t="shared" si="21"/>
        <v>6.0072947706458881E-3</v>
      </c>
      <c r="H31" s="9">
        <f t="shared" si="60"/>
        <v>0.29010624113146144</v>
      </c>
      <c r="I31" s="9">
        <f t="shared" si="0"/>
        <v>1.0851976217356902E-6</v>
      </c>
      <c r="J31" s="9">
        <f t="shared" si="1"/>
        <v>6.8969364270209235E-6</v>
      </c>
      <c r="K31" s="9">
        <f t="shared" si="22"/>
        <v>2.7357885532082617E-6</v>
      </c>
      <c r="M31" s="16">
        <f t="shared" si="23"/>
        <v>4</v>
      </c>
      <c r="N31" s="17">
        <f>VLOOKUP($A31,Datum!$A:$B,2,0)</f>
        <v>41682</v>
      </c>
      <c r="O31" s="13">
        <f>VLOOKUP(N31,Zeitreihen!$B:$C,2,0)</f>
        <v>679.01</v>
      </c>
      <c r="P31" s="13">
        <f>VLOOKUP(N31,Zeitreihen!$J:$K,2,0)</f>
        <v>0.26663822525597269</v>
      </c>
      <c r="Q31" s="9">
        <f t="shared" si="24"/>
        <v>2.7578087751232538E-3</v>
      </c>
      <c r="R31" s="9">
        <f t="shared" si="25"/>
        <v>-2.6664178011620453E-5</v>
      </c>
      <c r="S31" s="9">
        <f t="shared" si="61"/>
        <v>0.29010624113146144</v>
      </c>
      <c r="T31" s="9">
        <f t="shared" si="2"/>
        <v>1.0851976217356902E-6</v>
      </c>
      <c r="U31" s="9">
        <f t="shared" si="3"/>
        <v>2.0465101470432769E-10</v>
      </c>
      <c r="V31" s="9">
        <f t="shared" si="26"/>
        <v>-1.4902576771918745E-8</v>
      </c>
      <c r="X31" s="16">
        <f t="shared" si="27"/>
        <v>4</v>
      </c>
      <c r="Y31" s="17">
        <f>VLOOKUP($A31,Datum!$A:$B,2,0)</f>
        <v>41682</v>
      </c>
      <c r="Z31" s="13">
        <f>VLOOKUP(Y31,Zeitreihen!$B:$C,2,0)</f>
        <v>679.01</v>
      </c>
      <c r="AA31" s="13">
        <f>VLOOKUP(Y31,Zeitreihen!N:O,2,0)</f>
        <v>1.3593</v>
      </c>
      <c r="AB31" s="9">
        <f t="shared" si="28"/>
        <v>2.7578087751232538E-3</v>
      </c>
      <c r="AC31" s="9">
        <f t="shared" si="29"/>
        <v>-3.3050597453503005E-3</v>
      </c>
      <c r="AD31" s="9">
        <f t="shared" si="62"/>
        <v>0.29010624113146144</v>
      </c>
      <c r="AE31" s="9">
        <f t="shared" si="4"/>
        <v>1.0851976217356902E-6</v>
      </c>
      <c r="AF31" s="9">
        <f t="shared" si="5"/>
        <v>3.712539547430164E-6</v>
      </c>
      <c r="AG31" s="9">
        <f t="shared" si="30"/>
        <v>-2.0071968233013197E-6</v>
      </c>
      <c r="AI31" s="16">
        <f t="shared" si="31"/>
        <v>4</v>
      </c>
      <c r="AJ31" s="17">
        <f>VLOOKUP($A31,Datum!$A:$B,2,0)</f>
        <v>41682</v>
      </c>
      <c r="AK31" s="13">
        <f>VLOOKUP(AJ31,Zeitreihen!$B:$C,2,0)</f>
        <v>679.01</v>
      </c>
      <c r="AL31" s="13">
        <f>VLOOKUP(AJ31,Zeitreihen!$R:$S,2,0)</f>
        <v>1.0022</v>
      </c>
      <c r="AM31" s="9">
        <f t="shared" si="32"/>
        <v>2.7578087751232538E-3</v>
      </c>
      <c r="AN31" s="9">
        <f t="shared" si="33"/>
        <v>-9.9775505196267631E-5</v>
      </c>
      <c r="AO31" s="9">
        <f t="shared" si="63"/>
        <v>0.29010624113146144</v>
      </c>
      <c r="AP31" s="9">
        <f t="shared" si="6"/>
        <v>1.0851976217356902E-6</v>
      </c>
      <c r="AQ31" s="9">
        <f t="shared" si="7"/>
        <v>1.6324318491271011E-12</v>
      </c>
      <c r="AR31" s="9">
        <f t="shared" si="34"/>
        <v>1.3309812772230587E-9</v>
      </c>
      <c r="AT31" s="16">
        <f t="shared" si="35"/>
        <v>4</v>
      </c>
      <c r="AU31" s="17">
        <f>VLOOKUP($A31,Datum!$A:$B,2,0)</f>
        <v>41682</v>
      </c>
      <c r="AV31" s="13">
        <f>VLOOKUP(AU31,Zeitreihen!$F:$G,2,0)</f>
        <v>8912.58</v>
      </c>
      <c r="AW31" s="13">
        <f>VLOOKUP(AU31,Zeitreihen!$J:$K,2,0)</f>
        <v>0.26663822525597269</v>
      </c>
      <c r="AX31" s="9">
        <f t="shared" si="36"/>
        <v>6.0072947706458881E-3</v>
      </c>
      <c r="AY31" s="9">
        <f t="shared" si="37"/>
        <v>-2.6664178011620453E-5</v>
      </c>
      <c r="AZ31" s="9">
        <f t="shared" si="64"/>
        <v>0.29010624113146144</v>
      </c>
      <c r="BA31" s="9">
        <f t="shared" si="8"/>
        <v>6.8969364270209235E-6</v>
      </c>
      <c r="BB31" s="9">
        <f t="shared" si="9"/>
        <v>2.0465101470432769E-10</v>
      </c>
      <c r="BC31" s="9">
        <f t="shared" si="38"/>
        <v>-3.7569469495071029E-8</v>
      </c>
      <c r="BE31" s="16">
        <f t="shared" si="39"/>
        <v>4</v>
      </c>
      <c r="BF31" s="17">
        <f>VLOOKUP($A31,Datum!$A:$B,2,0)</f>
        <v>41682</v>
      </c>
      <c r="BG31" s="13">
        <f>VLOOKUP(BF31,Zeitreihen!$F:$G,2,0)</f>
        <v>8912.58</v>
      </c>
      <c r="BH31" s="13">
        <f>VLOOKUP(BF31,Zeitreihen!N:O,2,0)</f>
        <v>1.3593</v>
      </c>
      <c r="BI31" s="9">
        <f t="shared" si="40"/>
        <v>6.0072947706458881E-3</v>
      </c>
      <c r="BJ31" s="9">
        <f t="shared" si="41"/>
        <v>-3.3050597453503005E-3</v>
      </c>
      <c r="BK31" s="9">
        <f t="shared" si="65"/>
        <v>0.29010624113146144</v>
      </c>
      <c r="BL31" s="9">
        <f t="shared" si="10"/>
        <v>6.8969364270209235E-6</v>
      </c>
      <c r="BM31" s="9">
        <f t="shared" si="11"/>
        <v>3.712539547430164E-6</v>
      </c>
      <c r="BN31" s="9">
        <f t="shared" si="42"/>
        <v>-5.0601530847818113E-6</v>
      </c>
      <c r="BP31" s="16">
        <f t="shared" si="43"/>
        <v>4</v>
      </c>
      <c r="BQ31" s="17">
        <f>VLOOKUP($A31,Datum!$A:$B,2,0)</f>
        <v>41682</v>
      </c>
      <c r="BR31" s="13">
        <f>VLOOKUP(BQ31,Zeitreihen!$F:$G,2,0)</f>
        <v>8912.58</v>
      </c>
      <c r="BS31" s="13">
        <f>VLOOKUP(BQ31,Zeitreihen!R:S,2,0)</f>
        <v>1.0022</v>
      </c>
      <c r="BT31" s="9">
        <f t="shared" si="44"/>
        <v>6.0072947706458881E-3</v>
      </c>
      <c r="BU31" s="9">
        <f t="shared" si="45"/>
        <v>-9.9775505196267631E-5</v>
      </c>
      <c r="BV31" s="9">
        <f t="shared" si="66"/>
        <v>0.29010624113146144</v>
      </c>
      <c r="BW31" s="9">
        <f t="shared" si="12"/>
        <v>6.8969364270209235E-6</v>
      </c>
      <c r="BX31" s="9">
        <f t="shared" si="13"/>
        <v>1.6324318491271011E-12</v>
      </c>
      <c r="BY31" s="9">
        <f t="shared" si="46"/>
        <v>3.355410360130908E-9</v>
      </c>
      <c r="CA31" s="16">
        <f t="shared" si="47"/>
        <v>4</v>
      </c>
      <c r="CB31" s="17">
        <f>VLOOKUP($A31,Datum!$A:$B,2,0)</f>
        <v>41682</v>
      </c>
      <c r="CC31" s="13">
        <f>VLOOKUP(CB31,Zeitreihen!$J:$K,2,0)</f>
        <v>0.26663822525597269</v>
      </c>
      <c r="CD31" s="13">
        <f>VLOOKUP(CB31,Zeitreihen!N:O,2,0)</f>
        <v>1.3593</v>
      </c>
      <c r="CE31" s="9">
        <f t="shared" si="48"/>
        <v>-2.6664178011620453E-5</v>
      </c>
      <c r="CF31" s="9">
        <f t="shared" si="49"/>
        <v>-3.3050597453503005E-3</v>
      </c>
      <c r="CG31" s="9">
        <f t="shared" si="67"/>
        <v>0.29010624113146144</v>
      </c>
      <c r="CH31" s="9">
        <f t="shared" si="14"/>
        <v>2.0465101470432769E-10</v>
      </c>
      <c r="CI31" s="9">
        <f t="shared" si="15"/>
        <v>3.712539547430164E-6</v>
      </c>
      <c r="CJ31" s="9">
        <f t="shared" si="50"/>
        <v>2.756401613538072E-8</v>
      </c>
      <c r="CL31" s="16">
        <f t="shared" si="51"/>
        <v>4</v>
      </c>
      <c r="CM31" s="17">
        <f>VLOOKUP($A31,Datum!$A:$B,2,0)</f>
        <v>41682</v>
      </c>
      <c r="CN31" s="13">
        <f>VLOOKUP(CM31,Zeitreihen!$J:$K,2,0)</f>
        <v>0.26663822525597269</v>
      </c>
      <c r="CO31" s="13">
        <f>VLOOKUP(CM31,Zeitreihen!R:S,2,0)</f>
        <v>1.0022</v>
      </c>
      <c r="CP31" s="9">
        <f t="shared" si="52"/>
        <v>-2.6664178011620453E-5</v>
      </c>
      <c r="CQ31" s="9">
        <f t="shared" si="53"/>
        <v>-9.9775505196267631E-5</v>
      </c>
      <c r="CR31" s="9">
        <f t="shared" si="68"/>
        <v>0.29010624113146144</v>
      </c>
      <c r="CS31" s="9">
        <f t="shared" si="16"/>
        <v>2.0465101470432769E-10</v>
      </c>
      <c r="CT31" s="9">
        <f t="shared" si="17"/>
        <v>1.6324318491271011E-12</v>
      </c>
      <c r="CU31" s="9">
        <f t="shared" si="54"/>
        <v>-1.8277823567359525E-11</v>
      </c>
      <c r="CW31" s="16">
        <f t="shared" si="55"/>
        <v>4</v>
      </c>
      <c r="CX31" s="17">
        <f>VLOOKUP($A31,Datum!$A:$B,2,0)</f>
        <v>41682</v>
      </c>
      <c r="CY31" s="13">
        <f>VLOOKUP(CX31,Zeitreihen!N:O,2,0)</f>
        <v>1.3593</v>
      </c>
      <c r="CZ31" s="13">
        <f>VLOOKUP(CX31,Zeitreihen!R:S,2,0)</f>
        <v>1.0022</v>
      </c>
      <c r="DA31" s="9">
        <f t="shared" si="56"/>
        <v>-3.3050597453503005E-3</v>
      </c>
      <c r="DB31" s="9">
        <f t="shared" si="57"/>
        <v>-9.9775505196267631E-5</v>
      </c>
      <c r="DC31" s="9">
        <f t="shared" si="69"/>
        <v>0.29010624113146144</v>
      </c>
      <c r="DD31" s="9">
        <f t="shared" si="18"/>
        <v>3.712539547430164E-6</v>
      </c>
      <c r="DE31" s="9">
        <f t="shared" si="19"/>
        <v>1.6324318491271011E-12</v>
      </c>
      <c r="DF31" s="9">
        <f t="shared" si="58"/>
        <v>-2.4618017382333844E-9</v>
      </c>
    </row>
    <row r="32" spans="1:110" ht="15" x14ac:dyDescent="0.2">
      <c r="A32" s="9">
        <f t="shared" si="59"/>
        <v>23</v>
      </c>
      <c r="B32" s="16">
        <f t="shared" si="20"/>
        <v>3</v>
      </c>
      <c r="C32" s="17">
        <f>VLOOKUP($A32,Datum!$A:$B,2,0)</f>
        <v>41681</v>
      </c>
      <c r="D32" s="13">
        <f>VLOOKUP(C32,Zeitreihen!$B:$C,2,0)</f>
        <v>677.14</v>
      </c>
      <c r="E32" s="13">
        <f>VLOOKUP(C32,Zeitreihen!F:G,2,0)</f>
        <v>8859.2000000000007</v>
      </c>
      <c r="F32" s="9">
        <f t="shared" si="21"/>
        <v>8.716915059711729E-4</v>
      </c>
      <c r="G32" s="9">
        <f t="shared" si="21"/>
        <v>-1.6635514165954672E-3</v>
      </c>
      <c r="H32" s="9">
        <f t="shared" si="60"/>
        <v>0.27269986666357376</v>
      </c>
      <c r="I32" s="9">
        <f t="shared" si="0"/>
        <v>6.2749373781720952E-10</v>
      </c>
      <c r="J32" s="9">
        <f t="shared" si="1"/>
        <v>2.1303453901622164E-6</v>
      </c>
      <c r="K32" s="9">
        <f t="shared" si="22"/>
        <v>-3.6561980139409176E-8</v>
      </c>
      <c r="M32" s="16">
        <f t="shared" si="23"/>
        <v>3</v>
      </c>
      <c r="N32" s="17">
        <f>VLOOKUP($A32,Datum!$A:$B,2,0)</f>
        <v>41681</v>
      </c>
      <c r="O32" s="13">
        <f>VLOOKUP(N32,Zeitreihen!$B:$C,2,0)</f>
        <v>677.14</v>
      </c>
      <c r="P32" s="13">
        <f>VLOOKUP(N32,Zeitreihen!$J:$K,2,0)</f>
        <v>0.26664533503986348</v>
      </c>
      <c r="Q32" s="9">
        <f t="shared" si="24"/>
        <v>8.716915059711729E-4</v>
      </c>
      <c r="R32" s="9">
        <f t="shared" si="25"/>
        <v>7.9990401194583453E-5</v>
      </c>
      <c r="S32" s="9">
        <f t="shared" si="61"/>
        <v>0.27269986666357376</v>
      </c>
      <c r="T32" s="9">
        <f t="shared" si="2"/>
        <v>6.2749373781720952E-10</v>
      </c>
      <c r="U32" s="9">
        <f t="shared" si="3"/>
        <v>1.7494073436672027E-9</v>
      </c>
      <c r="V32" s="9">
        <f t="shared" si="26"/>
        <v>1.0477319089550576E-9</v>
      </c>
      <c r="X32" s="16">
        <f t="shared" si="27"/>
        <v>3</v>
      </c>
      <c r="Y32" s="17">
        <f>VLOOKUP($A32,Datum!$A:$B,2,0)</f>
        <v>41681</v>
      </c>
      <c r="Z32" s="13">
        <f>VLOOKUP(Y32,Zeitreihen!$B:$C,2,0)</f>
        <v>677.14</v>
      </c>
      <c r="AA32" s="13">
        <f>VLOOKUP(Y32,Zeitreihen!N:O,2,0)</f>
        <v>1.3637999999999999</v>
      </c>
      <c r="AB32" s="9">
        <f t="shared" si="28"/>
        <v>8.716915059711729E-4</v>
      </c>
      <c r="AC32" s="9">
        <f t="shared" si="29"/>
        <v>-5.8642429477087264E-4</v>
      </c>
      <c r="AD32" s="9">
        <f t="shared" si="62"/>
        <v>0.27269986666357376</v>
      </c>
      <c r="AE32" s="9">
        <f t="shared" si="4"/>
        <v>6.2749373781720952E-10</v>
      </c>
      <c r="AF32" s="9">
        <f t="shared" si="5"/>
        <v>2.0106927165618961E-7</v>
      </c>
      <c r="AG32" s="9">
        <f t="shared" si="30"/>
        <v>-1.1232529048781771E-8</v>
      </c>
      <c r="AI32" s="16">
        <f t="shared" si="31"/>
        <v>3</v>
      </c>
      <c r="AJ32" s="17">
        <f>VLOOKUP($A32,Datum!$A:$B,2,0)</f>
        <v>41681</v>
      </c>
      <c r="AK32" s="13">
        <f>VLOOKUP(AJ32,Zeitreihen!$B:$C,2,0)</f>
        <v>677.14</v>
      </c>
      <c r="AL32" s="13">
        <f>VLOOKUP(AJ32,Zeitreihen!$R:$S,2,0)</f>
        <v>1.0023</v>
      </c>
      <c r="AM32" s="9">
        <f t="shared" si="32"/>
        <v>8.716915059711729E-4</v>
      </c>
      <c r="AN32" s="9">
        <f t="shared" si="33"/>
        <v>-9.9765551038004618E-5</v>
      </c>
      <c r="AO32" s="9">
        <f t="shared" si="63"/>
        <v>0.27269986666357376</v>
      </c>
      <c r="AP32" s="9">
        <f t="shared" si="6"/>
        <v>6.2749373781720952E-10</v>
      </c>
      <c r="AQ32" s="9">
        <f t="shared" si="7"/>
        <v>1.5473912563039348E-12</v>
      </c>
      <c r="AR32" s="9">
        <f t="shared" si="34"/>
        <v>3.1160525080361273E-11</v>
      </c>
      <c r="AT32" s="16">
        <f t="shared" si="35"/>
        <v>3</v>
      </c>
      <c r="AU32" s="17">
        <f>VLOOKUP($A32,Datum!$A:$B,2,0)</f>
        <v>41681</v>
      </c>
      <c r="AV32" s="13">
        <f>VLOOKUP(AU32,Zeitreihen!$F:$G,2,0)</f>
        <v>8859.2000000000007</v>
      </c>
      <c r="AW32" s="13">
        <f>VLOOKUP(AU32,Zeitreihen!$J:$K,2,0)</f>
        <v>0.26664533503986348</v>
      </c>
      <c r="AX32" s="9">
        <f t="shared" si="36"/>
        <v>-1.6635514165954672E-3</v>
      </c>
      <c r="AY32" s="9">
        <f t="shared" si="37"/>
        <v>7.9990401194583453E-5</v>
      </c>
      <c r="AZ32" s="9">
        <f t="shared" si="64"/>
        <v>0.27269986666357376</v>
      </c>
      <c r="BA32" s="9">
        <f t="shared" si="8"/>
        <v>2.1303453901622164E-6</v>
      </c>
      <c r="BB32" s="9">
        <f t="shared" si="9"/>
        <v>1.7494073436672027E-9</v>
      </c>
      <c r="BC32" s="9">
        <f t="shared" si="38"/>
        <v>-6.104786540164491E-8</v>
      </c>
      <c r="BE32" s="16">
        <f t="shared" si="39"/>
        <v>3</v>
      </c>
      <c r="BF32" s="17">
        <f>VLOOKUP($A32,Datum!$A:$B,2,0)</f>
        <v>41681</v>
      </c>
      <c r="BG32" s="13">
        <f>VLOOKUP(BF32,Zeitreihen!$F:$G,2,0)</f>
        <v>8859.2000000000007</v>
      </c>
      <c r="BH32" s="13">
        <f>VLOOKUP(BF32,Zeitreihen!N:O,2,0)</f>
        <v>1.3637999999999999</v>
      </c>
      <c r="BI32" s="9">
        <f t="shared" si="40"/>
        <v>-1.6635514165954672E-3</v>
      </c>
      <c r="BJ32" s="9">
        <f t="shared" si="41"/>
        <v>-5.8642429477087264E-4</v>
      </c>
      <c r="BK32" s="9">
        <f t="shared" si="65"/>
        <v>0.27269986666357376</v>
      </c>
      <c r="BL32" s="9">
        <f t="shared" si="10"/>
        <v>2.1303453901622164E-6</v>
      </c>
      <c r="BM32" s="9">
        <f t="shared" si="11"/>
        <v>2.0106927165618961E-7</v>
      </c>
      <c r="BN32" s="9">
        <f t="shared" si="42"/>
        <v>6.5448223503471657E-7</v>
      </c>
      <c r="BP32" s="16">
        <f t="shared" si="43"/>
        <v>3</v>
      </c>
      <c r="BQ32" s="17">
        <f>VLOOKUP($A32,Datum!$A:$B,2,0)</f>
        <v>41681</v>
      </c>
      <c r="BR32" s="13">
        <f>VLOOKUP(BQ32,Zeitreihen!$F:$G,2,0)</f>
        <v>8859.2000000000007</v>
      </c>
      <c r="BS32" s="13">
        <f>VLOOKUP(BQ32,Zeitreihen!R:S,2,0)</f>
        <v>1.0023</v>
      </c>
      <c r="BT32" s="9">
        <f t="shared" si="44"/>
        <v>-1.6635514165954672E-3</v>
      </c>
      <c r="BU32" s="9">
        <f t="shared" si="45"/>
        <v>-9.9765551038004618E-5</v>
      </c>
      <c r="BV32" s="9">
        <f t="shared" si="66"/>
        <v>0.27269986666357376</v>
      </c>
      <c r="BW32" s="9">
        <f t="shared" si="12"/>
        <v>2.1303453901622164E-6</v>
      </c>
      <c r="BX32" s="9">
        <f t="shared" si="13"/>
        <v>1.5473912563039348E-12</v>
      </c>
      <c r="BY32" s="9">
        <f t="shared" si="46"/>
        <v>-1.8156205081581359E-9</v>
      </c>
      <c r="CA32" s="16">
        <f t="shared" si="47"/>
        <v>3</v>
      </c>
      <c r="CB32" s="17">
        <f>VLOOKUP($A32,Datum!$A:$B,2,0)</f>
        <v>41681</v>
      </c>
      <c r="CC32" s="13">
        <f>VLOOKUP(CB32,Zeitreihen!$J:$K,2,0)</f>
        <v>0.26664533503986348</v>
      </c>
      <c r="CD32" s="13">
        <f>VLOOKUP(CB32,Zeitreihen!N:O,2,0)</f>
        <v>1.3637999999999999</v>
      </c>
      <c r="CE32" s="9">
        <f t="shared" si="48"/>
        <v>7.9990401194583453E-5</v>
      </c>
      <c r="CF32" s="9">
        <f t="shared" si="49"/>
        <v>-5.8642429477087264E-4</v>
      </c>
      <c r="CG32" s="9">
        <f t="shared" si="67"/>
        <v>0.27269986666357376</v>
      </c>
      <c r="CH32" s="9">
        <f t="shared" si="14"/>
        <v>1.7494073436672027E-9</v>
      </c>
      <c r="CI32" s="9">
        <f t="shared" si="15"/>
        <v>2.0106927165618961E-7</v>
      </c>
      <c r="CJ32" s="9">
        <f t="shared" si="50"/>
        <v>-1.875505426334869E-8</v>
      </c>
      <c r="CL32" s="16">
        <f t="shared" si="51"/>
        <v>3</v>
      </c>
      <c r="CM32" s="17">
        <f>VLOOKUP($A32,Datum!$A:$B,2,0)</f>
        <v>41681</v>
      </c>
      <c r="CN32" s="13">
        <f>VLOOKUP(CM32,Zeitreihen!$J:$K,2,0)</f>
        <v>0.26664533503986348</v>
      </c>
      <c r="CO32" s="13">
        <f>VLOOKUP(CM32,Zeitreihen!R:S,2,0)</f>
        <v>1.0023</v>
      </c>
      <c r="CP32" s="9">
        <f t="shared" si="52"/>
        <v>7.9990401194583453E-5</v>
      </c>
      <c r="CQ32" s="9">
        <f t="shared" si="53"/>
        <v>-9.9765551038004618E-5</v>
      </c>
      <c r="CR32" s="9">
        <f t="shared" si="68"/>
        <v>0.27269986666357376</v>
      </c>
      <c r="CS32" s="9">
        <f t="shared" si="16"/>
        <v>1.7494073436672027E-9</v>
      </c>
      <c r="CT32" s="9">
        <f t="shared" si="17"/>
        <v>1.5473912563039348E-12</v>
      </c>
      <c r="CU32" s="9">
        <f t="shared" si="54"/>
        <v>5.202900755640571E-11</v>
      </c>
      <c r="CW32" s="16">
        <f t="shared" si="55"/>
        <v>3</v>
      </c>
      <c r="CX32" s="17">
        <f>VLOOKUP($A32,Datum!$A:$B,2,0)</f>
        <v>41681</v>
      </c>
      <c r="CY32" s="13">
        <f>VLOOKUP(CX32,Zeitreihen!N:O,2,0)</f>
        <v>1.3637999999999999</v>
      </c>
      <c r="CZ32" s="13">
        <f>VLOOKUP(CX32,Zeitreihen!R:S,2,0)</f>
        <v>1.0023</v>
      </c>
      <c r="DA32" s="9">
        <f t="shared" si="56"/>
        <v>-5.8642429477087264E-4</v>
      </c>
      <c r="DB32" s="9">
        <f t="shared" si="57"/>
        <v>-9.9765551038004618E-5</v>
      </c>
      <c r="DC32" s="9">
        <f t="shared" si="69"/>
        <v>0.27269986666357376</v>
      </c>
      <c r="DD32" s="9">
        <f t="shared" si="18"/>
        <v>2.0106927165618961E-7</v>
      </c>
      <c r="DE32" s="9">
        <f t="shared" si="19"/>
        <v>1.5473912563039348E-12</v>
      </c>
      <c r="DF32" s="9">
        <f t="shared" si="58"/>
        <v>-5.5779282253556153E-10</v>
      </c>
    </row>
    <row r="33" spans="1:110" ht="15" x14ac:dyDescent="0.2">
      <c r="A33" s="9">
        <f t="shared" si="59"/>
        <v>24</v>
      </c>
      <c r="B33" s="16">
        <f t="shared" si="20"/>
        <v>2</v>
      </c>
      <c r="C33" s="17">
        <f>VLOOKUP($A33,Datum!$A:$B,2,0)</f>
        <v>41680</v>
      </c>
      <c r="D33" s="13">
        <f>VLOOKUP(C33,Zeitreihen!$B:$C,2,0)</f>
        <v>676.55</v>
      </c>
      <c r="E33" s="13">
        <f>VLOOKUP(C33,Zeitreihen!F:G,2,0)</f>
        <v>8873.9500000000007</v>
      </c>
      <c r="F33" s="9">
        <f t="shared" si="21"/>
        <v>1.5506496050124175E-2</v>
      </c>
      <c r="G33" s="9">
        <f t="shared" si="21"/>
        <v>6.1763828372055594E-3</v>
      </c>
      <c r="H33" s="9">
        <f t="shared" si="60"/>
        <v>0.25633787466375935</v>
      </c>
      <c r="I33" s="9">
        <f t="shared" si="0"/>
        <v>5.5262304393628461E-5</v>
      </c>
      <c r="J33" s="9">
        <f t="shared" si="1"/>
        <v>6.5241357059257165E-6</v>
      </c>
      <c r="K33" s="9">
        <f t="shared" si="22"/>
        <v>1.8987858575579477E-5</v>
      </c>
      <c r="M33" s="16">
        <f t="shared" si="23"/>
        <v>2</v>
      </c>
      <c r="N33" s="17">
        <f>VLOOKUP($A33,Datum!$A:$B,2,0)</f>
        <v>41680</v>
      </c>
      <c r="O33" s="13">
        <f>VLOOKUP(N33,Zeitreihen!$B:$C,2,0)</f>
        <v>676.55</v>
      </c>
      <c r="P33" s="13">
        <f>VLOOKUP(N33,Zeitreihen!$J:$K,2,0)</f>
        <v>0.26662400682557458</v>
      </c>
      <c r="Q33" s="9">
        <f t="shared" si="24"/>
        <v>1.5506496050124175E-2</v>
      </c>
      <c r="R33" s="9">
        <f t="shared" si="25"/>
        <v>-7.9990401194556199E-5</v>
      </c>
      <c r="S33" s="9">
        <f t="shared" si="61"/>
        <v>0.25633787466375935</v>
      </c>
      <c r="T33" s="9">
        <f t="shared" si="2"/>
        <v>5.5262304393628461E-5</v>
      </c>
      <c r="U33" s="9">
        <f t="shared" si="3"/>
        <v>1.6359001297723854E-9</v>
      </c>
      <c r="V33" s="9">
        <f t="shared" si="26"/>
        <v>-3.0067193239319473E-7</v>
      </c>
      <c r="X33" s="16">
        <f t="shared" si="27"/>
        <v>2</v>
      </c>
      <c r="Y33" s="17">
        <f>VLOOKUP($A33,Datum!$A:$B,2,0)</f>
        <v>41680</v>
      </c>
      <c r="Z33" s="13">
        <f>VLOOKUP(Y33,Zeitreihen!$B:$C,2,0)</f>
        <v>676.55</v>
      </c>
      <c r="AA33" s="13">
        <f>VLOOKUP(Y33,Zeitreihen!N:O,2,0)</f>
        <v>1.3646</v>
      </c>
      <c r="AB33" s="9">
        <f t="shared" si="28"/>
        <v>1.5506496050124175E-2</v>
      </c>
      <c r="AC33" s="9">
        <f t="shared" si="29"/>
        <v>8.0642209568007844E-4</v>
      </c>
      <c r="AD33" s="9">
        <f t="shared" si="62"/>
        <v>0.25633787466375935</v>
      </c>
      <c r="AE33" s="9">
        <f t="shared" si="4"/>
        <v>5.5262304393628461E-5</v>
      </c>
      <c r="AF33" s="9">
        <f t="shared" si="5"/>
        <v>7.3142361345417541E-8</v>
      </c>
      <c r="AG33" s="9">
        <f t="shared" si="30"/>
        <v>2.0104764203390271E-6</v>
      </c>
      <c r="AI33" s="16">
        <f t="shared" si="31"/>
        <v>2</v>
      </c>
      <c r="AJ33" s="17">
        <f>VLOOKUP($A33,Datum!$A:$B,2,0)</f>
        <v>41680</v>
      </c>
      <c r="AK33" s="13">
        <f>VLOOKUP(AJ33,Zeitreihen!$B:$C,2,0)</f>
        <v>676.55</v>
      </c>
      <c r="AL33" s="13">
        <f>VLOOKUP(AJ33,Zeitreihen!$R:$S,2,0)</f>
        <v>1.0024</v>
      </c>
      <c r="AM33" s="9">
        <f t="shared" si="32"/>
        <v>1.5506496050124175E-2</v>
      </c>
      <c r="AN33" s="9">
        <f t="shared" si="33"/>
        <v>-9.9755598865672651E-5</v>
      </c>
      <c r="AO33" s="9">
        <f t="shared" si="63"/>
        <v>0.25633787466375935</v>
      </c>
      <c r="AP33" s="9">
        <f t="shared" si="6"/>
        <v>5.5262304393628461E-5</v>
      </c>
      <c r="AQ33" s="9">
        <f t="shared" si="7"/>
        <v>1.4667271431474934E-12</v>
      </c>
      <c r="AR33" s="9">
        <f t="shared" si="34"/>
        <v>9.0030395893283649E-9</v>
      </c>
      <c r="AT33" s="16">
        <f t="shared" si="35"/>
        <v>2</v>
      </c>
      <c r="AU33" s="17">
        <f>VLOOKUP($A33,Datum!$A:$B,2,0)</f>
        <v>41680</v>
      </c>
      <c r="AV33" s="13">
        <f>VLOOKUP(AU33,Zeitreihen!$F:$G,2,0)</f>
        <v>8873.9500000000007</v>
      </c>
      <c r="AW33" s="13">
        <f>VLOOKUP(AU33,Zeitreihen!$J:$K,2,0)</f>
        <v>0.26662400682557458</v>
      </c>
      <c r="AX33" s="9">
        <f t="shared" si="36"/>
        <v>6.1763828372055594E-3</v>
      </c>
      <c r="AY33" s="9">
        <f t="shared" si="37"/>
        <v>-7.9990401194556199E-5</v>
      </c>
      <c r="AZ33" s="9">
        <f t="shared" si="64"/>
        <v>0.25633787466375935</v>
      </c>
      <c r="BA33" s="9">
        <f t="shared" si="8"/>
        <v>6.5241357059257165E-6</v>
      </c>
      <c r="BB33" s="9">
        <f t="shared" si="9"/>
        <v>1.6359001297723854E-9</v>
      </c>
      <c r="BC33" s="9">
        <f t="shared" si="38"/>
        <v>-1.0330941122655057E-7</v>
      </c>
      <c r="BE33" s="16">
        <f t="shared" si="39"/>
        <v>2</v>
      </c>
      <c r="BF33" s="17">
        <f>VLOOKUP($A33,Datum!$A:$B,2,0)</f>
        <v>41680</v>
      </c>
      <c r="BG33" s="13">
        <f>VLOOKUP(BF33,Zeitreihen!$F:$G,2,0)</f>
        <v>8873.9500000000007</v>
      </c>
      <c r="BH33" s="13">
        <f>VLOOKUP(BF33,Zeitreihen!N:O,2,0)</f>
        <v>1.3646</v>
      </c>
      <c r="BI33" s="9">
        <f t="shared" si="40"/>
        <v>6.1763828372055594E-3</v>
      </c>
      <c r="BJ33" s="9">
        <f t="shared" si="41"/>
        <v>8.0642209568007844E-4</v>
      </c>
      <c r="BK33" s="9">
        <f t="shared" si="65"/>
        <v>0.25633787466375935</v>
      </c>
      <c r="BL33" s="9">
        <f t="shared" si="10"/>
        <v>6.5241357059257165E-6</v>
      </c>
      <c r="BM33" s="9">
        <f t="shared" si="11"/>
        <v>7.3142361345417541E-8</v>
      </c>
      <c r="BN33" s="9">
        <f t="shared" si="42"/>
        <v>6.9078990385598389E-7</v>
      </c>
      <c r="BP33" s="16">
        <f t="shared" si="43"/>
        <v>2</v>
      </c>
      <c r="BQ33" s="17">
        <f>VLOOKUP($A33,Datum!$A:$B,2,0)</f>
        <v>41680</v>
      </c>
      <c r="BR33" s="13">
        <f>VLOOKUP(BQ33,Zeitreihen!$F:$G,2,0)</f>
        <v>8873.9500000000007</v>
      </c>
      <c r="BS33" s="13">
        <f>VLOOKUP(BQ33,Zeitreihen!R:S,2,0)</f>
        <v>1.0024</v>
      </c>
      <c r="BT33" s="9">
        <f t="shared" si="44"/>
        <v>6.1763828372055594E-3</v>
      </c>
      <c r="BU33" s="9">
        <f t="shared" si="45"/>
        <v>-9.9755598865672651E-5</v>
      </c>
      <c r="BV33" s="9">
        <f t="shared" si="66"/>
        <v>0.25633787466375935</v>
      </c>
      <c r="BW33" s="9">
        <f t="shared" si="12"/>
        <v>6.5241357059257165E-6</v>
      </c>
      <c r="BX33" s="9">
        <f t="shared" si="13"/>
        <v>1.4667271431474934E-12</v>
      </c>
      <c r="BY33" s="9">
        <f t="shared" si="46"/>
        <v>3.0934005439740553E-9</v>
      </c>
      <c r="CA33" s="16">
        <f t="shared" si="47"/>
        <v>2</v>
      </c>
      <c r="CB33" s="17">
        <f>VLOOKUP($A33,Datum!$A:$B,2,0)</f>
        <v>41680</v>
      </c>
      <c r="CC33" s="13">
        <f>VLOOKUP(CB33,Zeitreihen!$J:$K,2,0)</f>
        <v>0.26662400682557458</v>
      </c>
      <c r="CD33" s="13">
        <f>VLOOKUP(CB33,Zeitreihen!N:O,2,0)</f>
        <v>1.3646</v>
      </c>
      <c r="CE33" s="9">
        <f t="shared" si="48"/>
        <v>-7.9990401194556199E-5</v>
      </c>
      <c r="CF33" s="9">
        <f t="shared" si="49"/>
        <v>8.0642209568007844E-4</v>
      </c>
      <c r="CG33" s="9">
        <f t="shared" si="67"/>
        <v>0.25633787466375935</v>
      </c>
      <c r="CH33" s="9">
        <f t="shared" si="14"/>
        <v>1.6359001297723854E-9</v>
      </c>
      <c r="CI33" s="9">
        <f t="shared" si="15"/>
        <v>7.3142361345417541E-8</v>
      </c>
      <c r="CJ33" s="9">
        <f t="shared" si="50"/>
        <v>-1.0938628726528169E-8</v>
      </c>
      <c r="CL33" s="16">
        <f t="shared" si="51"/>
        <v>2</v>
      </c>
      <c r="CM33" s="17">
        <f>VLOOKUP($A33,Datum!$A:$B,2,0)</f>
        <v>41680</v>
      </c>
      <c r="CN33" s="13">
        <f>VLOOKUP(CM33,Zeitreihen!$J:$K,2,0)</f>
        <v>0.26662400682557458</v>
      </c>
      <c r="CO33" s="13">
        <f>VLOOKUP(CM33,Zeitreihen!R:S,2,0)</f>
        <v>1.0024</v>
      </c>
      <c r="CP33" s="9">
        <f t="shared" si="52"/>
        <v>-7.9990401194556199E-5</v>
      </c>
      <c r="CQ33" s="9">
        <f t="shared" si="53"/>
        <v>-9.9755598865672651E-5</v>
      </c>
      <c r="CR33" s="9">
        <f t="shared" si="68"/>
        <v>0.25633787466375935</v>
      </c>
      <c r="CS33" s="9">
        <f t="shared" si="16"/>
        <v>1.6359001297723854E-9</v>
      </c>
      <c r="CT33" s="9">
        <f t="shared" si="17"/>
        <v>1.4667271431474934E-12</v>
      </c>
      <c r="CU33" s="9">
        <f t="shared" si="54"/>
        <v>-4.898386595416561E-11</v>
      </c>
      <c r="CW33" s="16">
        <f t="shared" si="55"/>
        <v>2</v>
      </c>
      <c r="CX33" s="17">
        <f>VLOOKUP($A33,Datum!$A:$B,2,0)</f>
        <v>41680</v>
      </c>
      <c r="CY33" s="13">
        <f>VLOOKUP(CX33,Zeitreihen!N:O,2,0)</f>
        <v>1.3646</v>
      </c>
      <c r="CZ33" s="13">
        <f>VLOOKUP(CX33,Zeitreihen!R:S,2,0)</f>
        <v>1.0024</v>
      </c>
      <c r="DA33" s="9">
        <f t="shared" si="56"/>
        <v>8.0642209568007844E-4</v>
      </c>
      <c r="DB33" s="9">
        <f t="shared" si="57"/>
        <v>-9.9755598865672651E-5</v>
      </c>
      <c r="DC33" s="9">
        <f t="shared" si="69"/>
        <v>0.25633787466375935</v>
      </c>
      <c r="DD33" s="9">
        <f t="shared" si="18"/>
        <v>7.3142361345417541E-8</v>
      </c>
      <c r="DE33" s="9">
        <f t="shared" si="19"/>
        <v>1.4667271431474934E-12</v>
      </c>
      <c r="DF33" s="9">
        <f t="shared" si="58"/>
        <v>3.2753608457576995E-10</v>
      </c>
    </row>
    <row r="34" spans="1:110" ht="15" x14ac:dyDescent="0.2">
      <c r="A34" s="9">
        <f t="shared" si="59"/>
        <v>25</v>
      </c>
      <c r="B34" s="16">
        <f t="shared" si="20"/>
        <v>6</v>
      </c>
      <c r="C34" s="17">
        <f>VLOOKUP($A34,Datum!$A:$B,2,0)</f>
        <v>41677</v>
      </c>
      <c r="D34" s="13">
        <f>VLOOKUP(C34,Zeitreihen!$B:$C,2,0)</f>
        <v>666.14</v>
      </c>
      <c r="E34" s="13">
        <f>VLOOKUP(C34,Zeitreihen!F:G,2,0)</f>
        <v>8819.31</v>
      </c>
      <c r="F34" s="9">
        <f t="shared" si="21"/>
        <v>7.5087480438532615E-4</v>
      </c>
      <c r="G34" s="9">
        <f t="shared" si="21"/>
        <v>0</v>
      </c>
      <c r="H34" s="9">
        <f t="shared" si="60"/>
        <v>0.24095760218393378</v>
      </c>
      <c r="I34" s="9">
        <f t="shared" si="0"/>
        <v>1.2787047326663304E-9</v>
      </c>
      <c r="J34" s="9">
        <f t="shared" si="1"/>
        <v>3.0847069498173229E-7</v>
      </c>
      <c r="K34" s="9">
        <f t="shared" si="22"/>
        <v>1.9860587543222712E-8</v>
      </c>
      <c r="M34" s="16">
        <f t="shared" si="23"/>
        <v>6</v>
      </c>
      <c r="N34" s="17">
        <f>VLOOKUP($A34,Datum!$A:$B,2,0)</f>
        <v>41677</v>
      </c>
      <c r="O34" s="13">
        <f>VLOOKUP(N34,Zeitreihen!$B:$C,2,0)</f>
        <v>666.14</v>
      </c>
      <c r="P34" s="13">
        <f>VLOOKUP(N34,Zeitreihen!$J:$K,2,0)</f>
        <v>0.26664533503986348</v>
      </c>
      <c r="Q34" s="9">
        <f t="shared" si="24"/>
        <v>7.5087480438532615E-4</v>
      </c>
      <c r="R34" s="9">
        <f t="shared" si="25"/>
        <v>0</v>
      </c>
      <c r="S34" s="9">
        <f t="shared" si="61"/>
        <v>0.24095760218393378</v>
      </c>
      <c r="T34" s="9">
        <f t="shared" si="2"/>
        <v>1.2787047326663304E-9</v>
      </c>
      <c r="U34" s="9">
        <f t="shared" si="3"/>
        <v>2.6140693335695009E-15</v>
      </c>
      <c r="V34" s="9">
        <f t="shared" si="26"/>
        <v>-1.828284121342534E-12</v>
      </c>
      <c r="X34" s="16">
        <f t="shared" si="27"/>
        <v>6</v>
      </c>
      <c r="Y34" s="17">
        <f>VLOOKUP($A34,Datum!$A:$B,2,0)</f>
        <v>41677</v>
      </c>
      <c r="Z34" s="13">
        <f>VLOOKUP(Y34,Zeitreihen!$B:$C,2,0)</f>
        <v>666.14</v>
      </c>
      <c r="AA34" s="13">
        <f>VLOOKUP(Y34,Zeitreihen!N:O,2,0)</f>
        <v>1.3634999999999999</v>
      </c>
      <c r="AB34" s="9">
        <f t="shared" si="28"/>
        <v>7.5087480438532615E-4</v>
      </c>
      <c r="AC34" s="9">
        <f t="shared" si="29"/>
        <v>3.3057881344994103E-3</v>
      </c>
      <c r="AD34" s="9">
        <f t="shared" si="62"/>
        <v>0.24095760218393378</v>
      </c>
      <c r="AE34" s="9">
        <f t="shared" si="4"/>
        <v>1.2787047326663304E-9</v>
      </c>
      <c r="AF34" s="9">
        <f t="shared" si="5"/>
        <v>2.2173714897934399E-6</v>
      </c>
      <c r="AG34" s="9">
        <f t="shared" si="30"/>
        <v>-5.3248130653369078E-8</v>
      </c>
      <c r="AI34" s="16">
        <f t="shared" si="31"/>
        <v>6</v>
      </c>
      <c r="AJ34" s="17">
        <f>VLOOKUP($A34,Datum!$A:$B,2,0)</f>
        <v>41677</v>
      </c>
      <c r="AK34" s="13">
        <f>VLOOKUP(AJ34,Zeitreihen!$B:$C,2,0)</f>
        <v>666.14</v>
      </c>
      <c r="AL34" s="13">
        <f>VLOOKUP(AJ34,Zeitreihen!$R:$S,2,0)</f>
        <v>1.0024999999999999</v>
      </c>
      <c r="AM34" s="9">
        <f t="shared" si="32"/>
        <v>7.5087480438532615E-4</v>
      </c>
      <c r="AN34" s="9">
        <f t="shared" si="33"/>
        <v>-9.9745648678716524E-5</v>
      </c>
      <c r="AO34" s="9">
        <f t="shared" si="63"/>
        <v>0.24095760218393378</v>
      </c>
      <c r="AP34" s="9">
        <f t="shared" si="6"/>
        <v>1.2787047326663304E-9</v>
      </c>
      <c r="AQ34" s="9">
        <f t="shared" si="7"/>
        <v>1.3902175485093366E-12</v>
      </c>
      <c r="AR34" s="9">
        <f t="shared" si="34"/>
        <v>-4.2162516038712309E-11</v>
      </c>
      <c r="AT34" s="16">
        <f t="shared" si="35"/>
        <v>6</v>
      </c>
      <c r="AU34" s="17">
        <f>VLOOKUP($A34,Datum!$A:$B,2,0)</f>
        <v>41677</v>
      </c>
      <c r="AV34" s="13">
        <f>VLOOKUP(AU34,Zeitreihen!$F:$G,2,0)</f>
        <v>8819.31</v>
      </c>
      <c r="AW34" s="13">
        <f>VLOOKUP(AU34,Zeitreihen!$J:$K,2,0)</f>
        <v>0.26664533503986348</v>
      </c>
      <c r="AX34" s="9">
        <f t="shared" si="36"/>
        <v>0</v>
      </c>
      <c r="AY34" s="9">
        <f t="shared" si="37"/>
        <v>0</v>
      </c>
      <c r="AZ34" s="9">
        <f t="shared" si="64"/>
        <v>0.24095760218393378</v>
      </c>
      <c r="BA34" s="9">
        <f t="shared" si="8"/>
        <v>3.0847069498173229E-7</v>
      </c>
      <c r="BB34" s="9">
        <f t="shared" si="9"/>
        <v>2.6140693335695009E-15</v>
      </c>
      <c r="BC34" s="9">
        <f t="shared" si="38"/>
        <v>-2.8396545283830176E-11</v>
      </c>
      <c r="BE34" s="16">
        <f t="shared" si="39"/>
        <v>6</v>
      </c>
      <c r="BF34" s="17">
        <f>VLOOKUP($A34,Datum!$A:$B,2,0)</f>
        <v>41677</v>
      </c>
      <c r="BG34" s="13">
        <f>VLOOKUP(BF34,Zeitreihen!$F:$G,2,0)</f>
        <v>8819.31</v>
      </c>
      <c r="BH34" s="13">
        <f>VLOOKUP(BF34,Zeitreihen!N:O,2,0)</f>
        <v>1.3634999999999999</v>
      </c>
      <c r="BI34" s="9">
        <f t="shared" si="40"/>
        <v>0</v>
      </c>
      <c r="BJ34" s="9">
        <f t="shared" si="41"/>
        <v>3.3057881344994103E-3</v>
      </c>
      <c r="BK34" s="9">
        <f t="shared" si="65"/>
        <v>0.24095760218393378</v>
      </c>
      <c r="BL34" s="9">
        <f t="shared" si="10"/>
        <v>3.0847069498173229E-7</v>
      </c>
      <c r="BM34" s="9">
        <f t="shared" si="11"/>
        <v>2.2173714897934399E-6</v>
      </c>
      <c r="BN34" s="9">
        <f t="shared" si="42"/>
        <v>-8.2703937299820342E-7</v>
      </c>
      <c r="BP34" s="16">
        <f t="shared" si="43"/>
        <v>6</v>
      </c>
      <c r="BQ34" s="17">
        <f>VLOOKUP($A34,Datum!$A:$B,2,0)</f>
        <v>41677</v>
      </c>
      <c r="BR34" s="13">
        <f>VLOOKUP(BQ34,Zeitreihen!$F:$G,2,0)</f>
        <v>8819.31</v>
      </c>
      <c r="BS34" s="13">
        <f>VLOOKUP(BQ34,Zeitreihen!R:S,2,0)</f>
        <v>1.0024999999999999</v>
      </c>
      <c r="BT34" s="9">
        <f t="shared" si="44"/>
        <v>0</v>
      </c>
      <c r="BU34" s="9">
        <f t="shared" si="45"/>
        <v>-9.9745648678716524E-5</v>
      </c>
      <c r="BV34" s="9">
        <f t="shared" si="66"/>
        <v>0.24095760218393378</v>
      </c>
      <c r="BW34" s="9">
        <f t="shared" si="12"/>
        <v>3.0847069498173229E-7</v>
      </c>
      <c r="BX34" s="9">
        <f t="shared" si="13"/>
        <v>1.3902175485093366E-12</v>
      </c>
      <c r="BY34" s="9">
        <f t="shared" si="46"/>
        <v>-6.5485981199373899E-10</v>
      </c>
      <c r="CA34" s="16">
        <f t="shared" si="47"/>
        <v>6</v>
      </c>
      <c r="CB34" s="17">
        <f>VLOOKUP($A34,Datum!$A:$B,2,0)</f>
        <v>41677</v>
      </c>
      <c r="CC34" s="13">
        <f>VLOOKUP(CB34,Zeitreihen!$J:$K,2,0)</f>
        <v>0.26664533503986348</v>
      </c>
      <c r="CD34" s="13">
        <f>VLOOKUP(CB34,Zeitreihen!N:O,2,0)</f>
        <v>1.3634999999999999</v>
      </c>
      <c r="CE34" s="9">
        <f t="shared" si="48"/>
        <v>0</v>
      </c>
      <c r="CF34" s="9">
        <f t="shared" si="49"/>
        <v>3.3057881344994103E-3</v>
      </c>
      <c r="CG34" s="9">
        <f t="shared" si="67"/>
        <v>0.24095760218393378</v>
      </c>
      <c r="CH34" s="9">
        <f t="shared" si="14"/>
        <v>2.6140693335695009E-15</v>
      </c>
      <c r="CI34" s="9">
        <f t="shared" si="15"/>
        <v>2.2173714897934399E-6</v>
      </c>
      <c r="CJ34" s="9">
        <f t="shared" si="50"/>
        <v>7.6133848008624584E-11</v>
      </c>
      <c r="CL34" s="16">
        <f t="shared" si="51"/>
        <v>6</v>
      </c>
      <c r="CM34" s="17">
        <f>VLOOKUP($A34,Datum!$A:$B,2,0)</f>
        <v>41677</v>
      </c>
      <c r="CN34" s="13">
        <f>VLOOKUP(CM34,Zeitreihen!$J:$K,2,0)</f>
        <v>0.26664533503986348</v>
      </c>
      <c r="CO34" s="13">
        <f>VLOOKUP(CM34,Zeitreihen!R:S,2,0)</f>
        <v>1.0024999999999999</v>
      </c>
      <c r="CP34" s="9">
        <f t="shared" si="52"/>
        <v>0</v>
      </c>
      <c r="CQ34" s="9">
        <f t="shared" si="53"/>
        <v>-9.9745648678716524E-5</v>
      </c>
      <c r="CR34" s="9">
        <f t="shared" si="68"/>
        <v>0.24095760218393378</v>
      </c>
      <c r="CS34" s="9">
        <f t="shared" si="16"/>
        <v>2.6140693335695009E-15</v>
      </c>
      <c r="CT34" s="9">
        <f t="shared" si="17"/>
        <v>1.3902175485093366E-12</v>
      </c>
      <c r="CU34" s="9">
        <f t="shared" si="54"/>
        <v>6.0283704767942282E-14</v>
      </c>
      <c r="CW34" s="16">
        <f t="shared" si="55"/>
        <v>6</v>
      </c>
      <c r="CX34" s="17">
        <f>VLOOKUP($A34,Datum!$A:$B,2,0)</f>
        <v>41677</v>
      </c>
      <c r="CY34" s="13">
        <f>VLOOKUP(CX34,Zeitreihen!N:O,2,0)</f>
        <v>1.3634999999999999</v>
      </c>
      <c r="CZ34" s="13">
        <f>VLOOKUP(CX34,Zeitreihen!R:S,2,0)</f>
        <v>1.0024999999999999</v>
      </c>
      <c r="DA34" s="9">
        <f t="shared" si="56"/>
        <v>3.3057881344994103E-3</v>
      </c>
      <c r="DB34" s="9">
        <f t="shared" si="57"/>
        <v>-9.9745648678716524E-5</v>
      </c>
      <c r="DC34" s="9">
        <f t="shared" si="69"/>
        <v>0.24095760218393378</v>
      </c>
      <c r="DD34" s="9">
        <f t="shared" si="18"/>
        <v>2.2173714897934399E-6</v>
      </c>
      <c r="DE34" s="9">
        <f t="shared" si="19"/>
        <v>1.3902175485093366E-12</v>
      </c>
      <c r="DF34" s="9">
        <f t="shared" si="58"/>
        <v>1.755741654308837E-9</v>
      </c>
    </row>
    <row r="35" spans="1:110" ht="15" x14ac:dyDescent="0.2">
      <c r="A35" s="9">
        <f t="shared" si="59"/>
        <v>26</v>
      </c>
      <c r="B35" s="16">
        <f t="shared" si="20"/>
        <v>5</v>
      </c>
      <c r="C35" s="17">
        <f>VLOOKUP($A35,Datum!$A:$B,2,0)</f>
        <v>41676</v>
      </c>
      <c r="D35" s="13">
        <f>VLOOKUP(C35,Zeitreihen!$B:$C,2,0)</f>
        <v>665.64</v>
      </c>
      <c r="E35" s="13">
        <f>VLOOKUP(C35,Zeitreihen!F:G,2,0)</f>
        <v>8819.31</v>
      </c>
      <c r="F35" s="9">
        <f t="shared" si="21"/>
        <v>5.030358364209681E-3</v>
      </c>
      <c r="G35" s="9">
        <f t="shared" si="21"/>
        <v>3.0104308934022399E-3</v>
      </c>
      <c r="H35" s="9">
        <f t="shared" si="60"/>
        <v>0.22650014605289773</v>
      </c>
      <c r="I35" s="9">
        <f t="shared" si="0"/>
        <v>4.008098272766333E-6</v>
      </c>
      <c r="J35" s="9">
        <f t="shared" si="1"/>
        <v>7.9967161646515365E-7</v>
      </c>
      <c r="K35" s="9">
        <f t="shared" si="22"/>
        <v>1.7902967420889322E-6</v>
      </c>
      <c r="M35" s="16">
        <f t="shared" si="23"/>
        <v>5</v>
      </c>
      <c r="N35" s="17">
        <f>VLOOKUP($A35,Datum!$A:$B,2,0)</f>
        <v>41676</v>
      </c>
      <c r="O35" s="13">
        <f>VLOOKUP(N35,Zeitreihen!$B:$C,2,0)</f>
        <v>665.64</v>
      </c>
      <c r="P35" s="13">
        <f>VLOOKUP(N35,Zeitreihen!$J:$K,2,0)</f>
        <v>0.26664533503986348</v>
      </c>
      <c r="Q35" s="9">
        <f t="shared" si="24"/>
        <v>5.030358364209681E-3</v>
      </c>
      <c r="R35" s="9">
        <f t="shared" si="25"/>
        <v>2.6664178011729669E-5</v>
      </c>
      <c r="S35" s="9">
        <f t="shared" si="61"/>
        <v>0.22650014605289773</v>
      </c>
      <c r="T35" s="9">
        <f t="shared" si="2"/>
        <v>4.008098272766333E-6</v>
      </c>
      <c r="U35" s="9">
        <f t="shared" si="3"/>
        <v>1.6229726547225961E-10</v>
      </c>
      <c r="V35" s="9">
        <f t="shared" si="26"/>
        <v>2.5504967935954412E-8</v>
      </c>
      <c r="X35" s="16">
        <f t="shared" si="27"/>
        <v>5</v>
      </c>
      <c r="Y35" s="17">
        <f>VLOOKUP($A35,Datum!$A:$B,2,0)</f>
        <v>41676</v>
      </c>
      <c r="Z35" s="13">
        <f>VLOOKUP(Y35,Zeitreihen!$B:$C,2,0)</f>
        <v>665.64</v>
      </c>
      <c r="AA35" s="13">
        <f>VLOOKUP(Y35,Zeitreihen!N:O,2,0)</f>
        <v>1.359</v>
      </c>
      <c r="AB35" s="9">
        <f t="shared" si="28"/>
        <v>5.030358364209681E-3</v>
      </c>
      <c r="AC35" s="9">
        <f t="shared" si="29"/>
        <v>4.2030810686837306E-3</v>
      </c>
      <c r="AD35" s="9">
        <f t="shared" si="62"/>
        <v>0.22650014605289773</v>
      </c>
      <c r="AE35" s="9">
        <f t="shared" si="4"/>
        <v>4.008098272766333E-6</v>
      </c>
      <c r="AF35" s="9">
        <f t="shared" si="5"/>
        <v>3.4997450202780089E-6</v>
      </c>
      <c r="AG35" s="9">
        <f t="shared" si="30"/>
        <v>3.7453066591267077E-6</v>
      </c>
      <c r="AI35" s="16">
        <f t="shared" si="31"/>
        <v>5</v>
      </c>
      <c r="AJ35" s="17">
        <f>VLOOKUP($A35,Datum!$A:$B,2,0)</f>
        <v>41676</v>
      </c>
      <c r="AK35" s="13">
        <f>VLOOKUP(AJ35,Zeitreihen!$B:$C,2,0)</f>
        <v>665.64</v>
      </c>
      <c r="AL35" s="13">
        <f>VLOOKUP(AJ35,Zeitreihen!$R:$S,2,0)</f>
        <v>1.0025999999999999</v>
      </c>
      <c r="AM35" s="9">
        <f t="shared" si="32"/>
        <v>5.030358364209681E-3</v>
      </c>
      <c r="AN35" s="9">
        <f t="shared" si="33"/>
        <v>-9.9735700476580975E-5</v>
      </c>
      <c r="AO35" s="9">
        <f t="shared" si="63"/>
        <v>0.22650014605289773</v>
      </c>
      <c r="AP35" s="9">
        <f t="shared" si="6"/>
        <v>4.008098272766333E-6</v>
      </c>
      <c r="AQ35" s="9">
        <f t="shared" si="7"/>
        <v>1.3176515687267103E-12</v>
      </c>
      <c r="AR35" s="9">
        <f t="shared" si="34"/>
        <v>2.2981029082095904E-9</v>
      </c>
      <c r="AT35" s="16">
        <f t="shared" si="35"/>
        <v>5</v>
      </c>
      <c r="AU35" s="17">
        <f>VLOOKUP($A35,Datum!$A:$B,2,0)</f>
        <v>41676</v>
      </c>
      <c r="AV35" s="13">
        <f>VLOOKUP(AU35,Zeitreihen!$F:$G,2,0)</f>
        <v>8819.31</v>
      </c>
      <c r="AW35" s="13">
        <f>VLOOKUP(AU35,Zeitreihen!$J:$K,2,0)</f>
        <v>0.26664533503986348</v>
      </c>
      <c r="AX35" s="9">
        <f t="shared" si="36"/>
        <v>3.0104308934022399E-3</v>
      </c>
      <c r="AY35" s="9">
        <f t="shared" si="37"/>
        <v>2.6664178011729669E-5</v>
      </c>
      <c r="AZ35" s="9">
        <f t="shared" si="64"/>
        <v>0.22650014605289773</v>
      </c>
      <c r="BA35" s="9">
        <f t="shared" si="8"/>
        <v>7.9967161646515365E-7</v>
      </c>
      <c r="BB35" s="9">
        <f t="shared" si="9"/>
        <v>1.6229726547225961E-10</v>
      </c>
      <c r="BC35" s="9">
        <f t="shared" si="38"/>
        <v>1.1392300760955884E-8</v>
      </c>
      <c r="BE35" s="16">
        <f t="shared" si="39"/>
        <v>5</v>
      </c>
      <c r="BF35" s="17">
        <f>VLOOKUP($A35,Datum!$A:$B,2,0)</f>
        <v>41676</v>
      </c>
      <c r="BG35" s="13">
        <f>VLOOKUP(BF35,Zeitreihen!$F:$G,2,0)</f>
        <v>8819.31</v>
      </c>
      <c r="BH35" s="13">
        <f>VLOOKUP(BF35,Zeitreihen!N:O,2,0)</f>
        <v>1.359</v>
      </c>
      <c r="BI35" s="9">
        <f t="shared" si="40"/>
        <v>3.0104308934022399E-3</v>
      </c>
      <c r="BJ35" s="9">
        <f t="shared" si="41"/>
        <v>4.2030810686837306E-3</v>
      </c>
      <c r="BK35" s="9">
        <f t="shared" si="65"/>
        <v>0.22650014605289773</v>
      </c>
      <c r="BL35" s="9">
        <f t="shared" si="10"/>
        <v>7.9967161646515365E-7</v>
      </c>
      <c r="BM35" s="9">
        <f t="shared" si="11"/>
        <v>3.4997450202780089E-6</v>
      </c>
      <c r="BN35" s="9">
        <f t="shared" si="42"/>
        <v>1.6729156456861738E-6</v>
      </c>
      <c r="BP35" s="16">
        <f t="shared" si="43"/>
        <v>5</v>
      </c>
      <c r="BQ35" s="17">
        <f>VLOOKUP($A35,Datum!$A:$B,2,0)</f>
        <v>41676</v>
      </c>
      <c r="BR35" s="13">
        <f>VLOOKUP(BQ35,Zeitreihen!$F:$G,2,0)</f>
        <v>8819.31</v>
      </c>
      <c r="BS35" s="13">
        <f>VLOOKUP(BQ35,Zeitreihen!R:S,2,0)</f>
        <v>1.0025999999999999</v>
      </c>
      <c r="BT35" s="9">
        <f t="shared" si="44"/>
        <v>3.0104308934022399E-3</v>
      </c>
      <c r="BU35" s="9">
        <f t="shared" si="45"/>
        <v>-9.9735700476580975E-5</v>
      </c>
      <c r="BV35" s="9">
        <f t="shared" si="66"/>
        <v>0.22650014605289773</v>
      </c>
      <c r="BW35" s="9">
        <f t="shared" si="12"/>
        <v>7.9967161646515365E-7</v>
      </c>
      <c r="BX35" s="9">
        <f t="shared" si="13"/>
        <v>1.3176515687267103E-12</v>
      </c>
      <c r="BY35" s="9">
        <f t="shared" si="46"/>
        <v>1.0264933316400717E-9</v>
      </c>
      <c r="CA35" s="16">
        <f t="shared" si="47"/>
        <v>5</v>
      </c>
      <c r="CB35" s="17">
        <f>VLOOKUP($A35,Datum!$A:$B,2,0)</f>
        <v>41676</v>
      </c>
      <c r="CC35" s="13">
        <f>VLOOKUP(CB35,Zeitreihen!$J:$K,2,0)</f>
        <v>0.26664533503986348</v>
      </c>
      <c r="CD35" s="13">
        <f>VLOOKUP(CB35,Zeitreihen!N:O,2,0)</f>
        <v>1.359</v>
      </c>
      <c r="CE35" s="9">
        <f t="shared" si="48"/>
        <v>2.6664178011729669E-5</v>
      </c>
      <c r="CF35" s="9">
        <f t="shared" si="49"/>
        <v>4.2030810686837306E-3</v>
      </c>
      <c r="CG35" s="9">
        <f t="shared" si="67"/>
        <v>0.22650014605289773</v>
      </c>
      <c r="CH35" s="9">
        <f t="shared" si="14"/>
        <v>1.6229726547225961E-10</v>
      </c>
      <c r="CI35" s="9">
        <f t="shared" si="15"/>
        <v>3.4997450202780089E-6</v>
      </c>
      <c r="CJ35" s="9">
        <f t="shared" si="50"/>
        <v>2.3832730574595909E-8</v>
      </c>
      <c r="CL35" s="16">
        <f t="shared" si="51"/>
        <v>5</v>
      </c>
      <c r="CM35" s="17">
        <f>VLOOKUP($A35,Datum!$A:$B,2,0)</f>
        <v>41676</v>
      </c>
      <c r="CN35" s="13">
        <f>VLOOKUP(CM35,Zeitreihen!$J:$K,2,0)</f>
        <v>0.26664533503986348</v>
      </c>
      <c r="CO35" s="13">
        <f>VLOOKUP(CM35,Zeitreihen!R:S,2,0)</f>
        <v>1.0025999999999999</v>
      </c>
      <c r="CP35" s="9">
        <f t="shared" si="52"/>
        <v>2.6664178011729669E-5</v>
      </c>
      <c r="CQ35" s="9">
        <f t="shared" si="53"/>
        <v>-9.9735700476580975E-5</v>
      </c>
      <c r="CR35" s="9">
        <f t="shared" si="68"/>
        <v>0.22650014605289773</v>
      </c>
      <c r="CS35" s="9">
        <f t="shared" si="16"/>
        <v>1.6229726547225961E-10</v>
      </c>
      <c r="CT35" s="9">
        <f t="shared" si="17"/>
        <v>1.3176515687267103E-12</v>
      </c>
      <c r="CU35" s="9">
        <f t="shared" si="54"/>
        <v>1.4623653662801859E-11</v>
      </c>
      <c r="CW35" s="16">
        <f t="shared" si="55"/>
        <v>5</v>
      </c>
      <c r="CX35" s="17">
        <f>VLOOKUP($A35,Datum!$A:$B,2,0)</f>
        <v>41676</v>
      </c>
      <c r="CY35" s="13">
        <f>VLOOKUP(CX35,Zeitreihen!N:O,2,0)</f>
        <v>1.359</v>
      </c>
      <c r="CZ35" s="13">
        <f>VLOOKUP(CX35,Zeitreihen!R:S,2,0)</f>
        <v>1.0025999999999999</v>
      </c>
      <c r="DA35" s="9">
        <f t="shared" si="56"/>
        <v>4.2030810686837306E-3</v>
      </c>
      <c r="DB35" s="9">
        <f t="shared" si="57"/>
        <v>-9.9735700476580975E-5</v>
      </c>
      <c r="DC35" s="9">
        <f t="shared" si="69"/>
        <v>0.22650014605289773</v>
      </c>
      <c r="DD35" s="9">
        <f t="shared" si="18"/>
        <v>3.4997450202780089E-6</v>
      </c>
      <c r="DE35" s="9">
        <f t="shared" si="19"/>
        <v>1.3176515687267103E-12</v>
      </c>
      <c r="DF35" s="9">
        <f t="shared" si="58"/>
        <v>2.1474274181244895E-9</v>
      </c>
    </row>
    <row r="36" spans="1:110" ht="15" x14ac:dyDescent="0.2">
      <c r="A36" s="9">
        <f t="shared" si="59"/>
        <v>27</v>
      </c>
      <c r="B36" s="16">
        <f t="shared" si="20"/>
        <v>4</v>
      </c>
      <c r="C36" s="17">
        <f>VLOOKUP($A36,Datum!$A:$B,2,0)</f>
        <v>41675</v>
      </c>
      <c r="D36" s="13">
        <f>VLOOKUP(C36,Zeitreihen!$B:$C,2,0)</f>
        <v>662.3</v>
      </c>
      <c r="E36" s="13">
        <f>VLOOKUP(C36,Zeitreihen!F:G,2,0)</f>
        <v>8792.7999999999993</v>
      </c>
      <c r="F36" s="9">
        <f t="shared" si="21"/>
        <v>8.4589594482312256E-4</v>
      </c>
      <c r="G36" s="9">
        <f t="shared" si="21"/>
        <v>2.7218338492310335E-3</v>
      </c>
      <c r="H36" s="9">
        <f t="shared" si="60"/>
        <v>0.21291013728972386</v>
      </c>
      <c r="I36" s="9">
        <f t="shared" si="0"/>
        <v>1.0468133182639497E-10</v>
      </c>
      <c r="J36" s="9">
        <f t="shared" si="1"/>
        <v>5.3851579057039411E-7</v>
      </c>
      <c r="K36" s="9">
        <f t="shared" si="22"/>
        <v>7.5081655659989841E-9</v>
      </c>
      <c r="M36" s="16">
        <f t="shared" si="23"/>
        <v>4</v>
      </c>
      <c r="N36" s="17">
        <f>VLOOKUP($A36,Datum!$A:$B,2,0)</f>
        <v>41675</v>
      </c>
      <c r="O36" s="13">
        <f>VLOOKUP(N36,Zeitreihen!$B:$C,2,0)</f>
        <v>662.3</v>
      </c>
      <c r="P36" s="13">
        <f>VLOOKUP(N36,Zeitreihen!$J:$K,2,0)</f>
        <v>0.26663822525597269</v>
      </c>
      <c r="Q36" s="9">
        <f t="shared" si="24"/>
        <v>8.4589594482312256E-4</v>
      </c>
      <c r="R36" s="9">
        <f t="shared" si="25"/>
        <v>7.9988268430026871E-5</v>
      </c>
      <c r="S36" s="9">
        <f t="shared" si="61"/>
        <v>0.21291013728972386</v>
      </c>
      <c r="T36" s="9">
        <f t="shared" si="2"/>
        <v>1.0468133182639497E-10</v>
      </c>
      <c r="U36" s="9">
        <f t="shared" si="3"/>
        <v>1.3657752253265835E-9</v>
      </c>
      <c r="V36" s="9">
        <f t="shared" si="26"/>
        <v>3.7811528607381296E-10</v>
      </c>
      <c r="X36" s="16">
        <f t="shared" si="27"/>
        <v>4</v>
      </c>
      <c r="Y36" s="17">
        <f>VLOOKUP($A36,Datum!$A:$B,2,0)</f>
        <v>41675</v>
      </c>
      <c r="Z36" s="13">
        <f>VLOOKUP(Y36,Zeitreihen!$B:$C,2,0)</f>
        <v>662.3</v>
      </c>
      <c r="AA36" s="13">
        <f>VLOOKUP(Y36,Zeitreihen!N:O,2,0)</f>
        <v>1.3532999999999999</v>
      </c>
      <c r="AB36" s="9">
        <f t="shared" si="28"/>
        <v>8.4589594482312256E-4</v>
      </c>
      <c r="AC36" s="9">
        <f t="shared" si="29"/>
        <v>1.0350437121000354E-3</v>
      </c>
      <c r="AD36" s="9">
        <f t="shared" si="62"/>
        <v>0.21291013728972386</v>
      </c>
      <c r="AE36" s="9">
        <f t="shared" si="4"/>
        <v>1.0468133182639497E-10</v>
      </c>
      <c r="AF36" s="9">
        <f t="shared" si="5"/>
        <v>1.2388142979281354E-7</v>
      </c>
      <c r="AG36" s="9">
        <f t="shared" si="30"/>
        <v>3.6011210836723845E-9</v>
      </c>
      <c r="AI36" s="16">
        <f t="shared" si="31"/>
        <v>4</v>
      </c>
      <c r="AJ36" s="17">
        <f>VLOOKUP($A36,Datum!$A:$B,2,0)</f>
        <v>41675</v>
      </c>
      <c r="AK36" s="13">
        <f>VLOOKUP(AJ36,Zeitreihen!$B:$C,2,0)</f>
        <v>662.3</v>
      </c>
      <c r="AL36" s="13">
        <f>VLOOKUP(AJ36,Zeitreihen!$R:$S,2,0)</f>
        <v>1.0026999999999999</v>
      </c>
      <c r="AM36" s="9">
        <f t="shared" si="32"/>
        <v>8.4589594482312256E-4</v>
      </c>
      <c r="AN36" s="9">
        <f t="shared" si="33"/>
        <v>-9.972575425859979E-5</v>
      </c>
      <c r="AO36" s="9">
        <f t="shared" si="63"/>
        <v>0.21291013728972386</v>
      </c>
      <c r="AP36" s="9">
        <f t="shared" si="6"/>
        <v>1.0468133182639497E-10</v>
      </c>
      <c r="AQ36" s="9">
        <f t="shared" si="7"/>
        <v>1.2488288191478803E-12</v>
      </c>
      <c r="AR36" s="9">
        <f t="shared" si="34"/>
        <v>1.1433681122524988E-11</v>
      </c>
      <c r="AT36" s="16">
        <f t="shared" si="35"/>
        <v>4</v>
      </c>
      <c r="AU36" s="17">
        <f>VLOOKUP($A36,Datum!$A:$B,2,0)</f>
        <v>41675</v>
      </c>
      <c r="AV36" s="13">
        <f>VLOOKUP(AU36,Zeitreihen!$F:$G,2,0)</f>
        <v>8792.7999999999993</v>
      </c>
      <c r="AW36" s="13">
        <f>VLOOKUP(AU36,Zeitreihen!$J:$K,2,0)</f>
        <v>0.26663822525597269</v>
      </c>
      <c r="AX36" s="9">
        <f t="shared" si="36"/>
        <v>2.7218338492310335E-3</v>
      </c>
      <c r="AY36" s="9">
        <f t="shared" si="37"/>
        <v>7.9988268430026871E-5</v>
      </c>
      <c r="AZ36" s="9">
        <f t="shared" si="64"/>
        <v>0.21291013728972386</v>
      </c>
      <c r="BA36" s="9">
        <f t="shared" si="8"/>
        <v>5.3851579057039411E-7</v>
      </c>
      <c r="BB36" s="9">
        <f t="shared" si="9"/>
        <v>1.3657752253265835E-9</v>
      </c>
      <c r="BC36" s="9">
        <f t="shared" si="38"/>
        <v>2.7119946998624521E-8</v>
      </c>
      <c r="BE36" s="16">
        <f t="shared" si="39"/>
        <v>4</v>
      </c>
      <c r="BF36" s="17">
        <f>VLOOKUP($A36,Datum!$A:$B,2,0)</f>
        <v>41675</v>
      </c>
      <c r="BG36" s="13">
        <f>VLOOKUP(BF36,Zeitreihen!$F:$G,2,0)</f>
        <v>8792.7999999999993</v>
      </c>
      <c r="BH36" s="13">
        <f>VLOOKUP(BF36,Zeitreihen!N:O,2,0)</f>
        <v>1.3532999999999999</v>
      </c>
      <c r="BI36" s="9">
        <f t="shared" si="40"/>
        <v>2.7218338492310335E-3</v>
      </c>
      <c r="BJ36" s="9">
        <f t="shared" si="41"/>
        <v>1.0350437121000354E-3</v>
      </c>
      <c r="BK36" s="9">
        <f t="shared" si="65"/>
        <v>0.21291013728972386</v>
      </c>
      <c r="BL36" s="9">
        <f t="shared" si="10"/>
        <v>5.3851579057039411E-7</v>
      </c>
      <c r="BM36" s="9">
        <f t="shared" si="11"/>
        <v>1.2388142979281354E-7</v>
      </c>
      <c r="BN36" s="9">
        <f t="shared" si="42"/>
        <v>2.5828686784633042E-7</v>
      </c>
      <c r="BP36" s="16">
        <f t="shared" si="43"/>
        <v>4</v>
      </c>
      <c r="BQ36" s="17">
        <f>VLOOKUP($A36,Datum!$A:$B,2,0)</f>
        <v>41675</v>
      </c>
      <c r="BR36" s="13">
        <f>VLOOKUP(BQ36,Zeitreihen!$F:$G,2,0)</f>
        <v>8792.7999999999993</v>
      </c>
      <c r="BS36" s="13">
        <f>VLOOKUP(BQ36,Zeitreihen!R:S,2,0)</f>
        <v>1.0026999999999999</v>
      </c>
      <c r="BT36" s="9">
        <f t="shared" si="44"/>
        <v>2.7218338492310335E-3</v>
      </c>
      <c r="BU36" s="9">
        <f t="shared" si="45"/>
        <v>-9.972575425859979E-5</v>
      </c>
      <c r="BV36" s="9">
        <f t="shared" si="66"/>
        <v>0.21291013728972386</v>
      </c>
      <c r="BW36" s="9">
        <f t="shared" si="12"/>
        <v>5.3851579057039411E-7</v>
      </c>
      <c r="BX36" s="9">
        <f t="shared" si="13"/>
        <v>1.2488288191478803E-12</v>
      </c>
      <c r="BY36" s="9">
        <f t="shared" si="46"/>
        <v>8.2006953292419825E-10</v>
      </c>
      <c r="CA36" s="16">
        <f t="shared" si="47"/>
        <v>4</v>
      </c>
      <c r="CB36" s="17">
        <f>VLOOKUP($A36,Datum!$A:$B,2,0)</f>
        <v>41675</v>
      </c>
      <c r="CC36" s="13">
        <f>VLOOKUP(CB36,Zeitreihen!$J:$K,2,0)</f>
        <v>0.26663822525597269</v>
      </c>
      <c r="CD36" s="13">
        <f>VLOOKUP(CB36,Zeitreihen!N:O,2,0)</f>
        <v>1.3532999999999999</v>
      </c>
      <c r="CE36" s="9">
        <f t="shared" si="48"/>
        <v>7.9988268430026871E-5</v>
      </c>
      <c r="CF36" s="9">
        <f t="shared" si="49"/>
        <v>1.0350437121000354E-3</v>
      </c>
      <c r="CG36" s="9">
        <f t="shared" si="67"/>
        <v>0.21291013728972386</v>
      </c>
      <c r="CH36" s="9">
        <f t="shared" si="14"/>
        <v>1.3657752253265835E-9</v>
      </c>
      <c r="CI36" s="9">
        <f t="shared" si="15"/>
        <v>1.2388142979281354E-7</v>
      </c>
      <c r="CJ36" s="9">
        <f t="shared" si="50"/>
        <v>1.3007466613028811E-8</v>
      </c>
      <c r="CL36" s="16">
        <f t="shared" si="51"/>
        <v>4</v>
      </c>
      <c r="CM36" s="17">
        <f>VLOOKUP($A36,Datum!$A:$B,2,0)</f>
        <v>41675</v>
      </c>
      <c r="CN36" s="13">
        <f>VLOOKUP(CM36,Zeitreihen!$J:$K,2,0)</f>
        <v>0.26663822525597269</v>
      </c>
      <c r="CO36" s="13">
        <f>VLOOKUP(CM36,Zeitreihen!R:S,2,0)</f>
        <v>1.0026999999999999</v>
      </c>
      <c r="CP36" s="9">
        <f t="shared" si="52"/>
        <v>7.9988268430026871E-5</v>
      </c>
      <c r="CQ36" s="9">
        <f t="shared" si="53"/>
        <v>-9.972575425859979E-5</v>
      </c>
      <c r="CR36" s="9">
        <f t="shared" si="68"/>
        <v>0.21291013728972386</v>
      </c>
      <c r="CS36" s="9">
        <f t="shared" si="16"/>
        <v>1.3657752253265835E-9</v>
      </c>
      <c r="CT36" s="9">
        <f t="shared" si="17"/>
        <v>1.2488288191478803E-12</v>
      </c>
      <c r="CU36" s="9">
        <f t="shared" si="54"/>
        <v>4.1299146018604636E-11</v>
      </c>
      <c r="CW36" s="16">
        <f t="shared" si="55"/>
        <v>4</v>
      </c>
      <c r="CX36" s="17">
        <f>VLOOKUP($A36,Datum!$A:$B,2,0)</f>
        <v>41675</v>
      </c>
      <c r="CY36" s="13">
        <f>VLOOKUP(CX36,Zeitreihen!N:O,2,0)</f>
        <v>1.3532999999999999</v>
      </c>
      <c r="CZ36" s="13">
        <f>VLOOKUP(CX36,Zeitreihen!R:S,2,0)</f>
        <v>1.0026999999999999</v>
      </c>
      <c r="DA36" s="9">
        <f t="shared" si="56"/>
        <v>1.0350437121000354E-3</v>
      </c>
      <c r="DB36" s="9">
        <f t="shared" si="57"/>
        <v>-9.972575425859979E-5</v>
      </c>
      <c r="DC36" s="9">
        <f t="shared" si="69"/>
        <v>0.21291013728972386</v>
      </c>
      <c r="DD36" s="9">
        <f t="shared" si="18"/>
        <v>1.2388142979281354E-7</v>
      </c>
      <c r="DE36" s="9">
        <f t="shared" si="19"/>
        <v>1.2488288191478803E-12</v>
      </c>
      <c r="DF36" s="9">
        <f t="shared" si="58"/>
        <v>3.9332772554513671E-10</v>
      </c>
    </row>
    <row r="37" spans="1:110" ht="15" x14ac:dyDescent="0.2">
      <c r="A37" s="9">
        <f t="shared" si="59"/>
        <v>28</v>
      </c>
      <c r="B37" s="16">
        <f t="shared" si="20"/>
        <v>3</v>
      </c>
      <c r="C37" s="17">
        <f>VLOOKUP($A37,Datum!$A:$B,2,0)</f>
        <v>41674</v>
      </c>
      <c r="D37" s="13">
        <f>VLOOKUP(C37,Zeitreihen!$B:$C,2,0)</f>
        <v>661.74</v>
      </c>
      <c r="E37" s="13">
        <f>VLOOKUP(C37,Zeitreihen!F:G,2,0)</f>
        <v>8768.9</v>
      </c>
      <c r="F37" s="9">
        <f t="shared" si="21"/>
        <v>-4.0869012314062991E-3</v>
      </c>
      <c r="G37" s="9">
        <f t="shared" si="21"/>
        <v>-4.3264051753094555E-3</v>
      </c>
      <c r="H37" s="9">
        <f t="shared" si="60"/>
        <v>0.20013552905234042</v>
      </c>
      <c r="I37" s="9">
        <f t="shared" si="0"/>
        <v>4.8261129352246343E-6</v>
      </c>
      <c r="J37" s="9">
        <f t="shared" si="1"/>
        <v>5.9616810312967168E-6</v>
      </c>
      <c r="K37" s="9">
        <f t="shared" si="22"/>
        <v>5.3639300835138055E-6</v>
      </c>
      <c r="M37" s="16">
        <f t="shared" si="23"/>
        <v>3</v>
      </c>
      <c r="N37" s="17">
        <f>VLOOKUP($A37,Datum!$A:$B,2,0)</f>
        <v>41674</v>
      </c>
      <c r="O37" s="13">
        <f>VLOOKUP(N37,Zeitreihen!$B:$C,2,0)</f>
        <v>661.74</v>
      </c>
      <c r="P37" s="13">
        <f>VLOOKUP(N37,Zeitreihen!$J:$K,2,0)</f>
        <v>0.26661689817900658</v>
      </c>
      <c r="Q37" s="9">
        <f t="shared" si="24"/>
        <v>-4.0869012314062991E-3</v>
      </c>
      <c r="R37" s="9">
        <f t="shared" si="25"/>
        <v>-7.9988268429974314E-5</v>
      </c>
      <c r="S37" s="9">
        <f t="shared" si="61"/>
        <v>0.20013552905234042</v>
      </c>
      <c r="T37" s="9">
        <f t="shared" si="2"/>
        <v>4.8261129352246343E-6</v>
      </c>
      <c r="U37" s="9">
        <f t="shared" si="3"/>
        <v>1.2771591282905947E-9</v>
      </c>
      <c r="V37" s="9">
        <f t="shared" si="26"/>
        <v>7.8509325493112333E-8</v>
      </c>
      <c r="X37" s="16">
        <f t="shared" si="27"/>
        <v>3</v>
      </c>
      <c r="Y37" s="17">
        <f>VLOOKUP($A37,Datum!$A:$B,2,0)</f>
        <v>41674</v>
      </c>
      <c r="Z37" s="13">
        <f>VLOOKUP(Y37,Zeitreihen!$B:$C,2,0)</f>
        <v>661.74</v>
      </c>
      <c r="AA37" s="13">
        <f>VLOOKUP(Y37,Zeitreihen!N:O,2,0)</f>
        <v>1.3519000000000001</v>
      </c>
      <c r="AB37" s="9">
        <f t="shared" si="28"/>
        <v>-4.0869012314062991E-3</v>
      </c>
      <c r="AC37" s="9">
        <f t="shared" si="29"/>
        <v>-4.4372135027681797E-4</v>
      </c>
      <c r="AD37" s="9">
        <f t="shared" si="62"/>
        <v>0.20013552905234042</v>
      </c>
      <c r="AE37" s="9">
        <f t="shared" si="4"/>
        <v>4.8261129352246343E-6</v>
      </c>
      <c r="AF37" s="9">
        <f t="shared" si="5"/>
        <v>1.0259356127958826E-7</v>
      </c>
      <c r="AG37" s="9">
        <f t="shared" si="30"/>
        <v>7.0365340414310652E-7</v>
      </c>
      <c r="AI37" s="16">
        <f t="shared" si="31"/>
        <v>3</v>
      </c>
      <c r="AJ37" s="17">
        <f>VLOOKUP($A37,Datum!$A:$B,2,0)</f>
        <v>41674</v>
      </c>
      <c r="AK37" s="13">
        <f>VLOOKUP(AJ37,Zeitreihen!$B:$C,2,0)</f>
        <v>661.74</v>
      </c>
      <c r="AL37" s="13">
        <f>VLOOKUP(AJ37,Zeitreihen!$R:$S,2,0)</f>
        <v>1.0027999999999999</v>
      </c>
      <c r="AM37" s="9">
        <f t="shared" si="32"/>
        <v>-4.0869012314062991E-3</v>
      </c>
      <c r="AN37" s="9">
        <f t="shared" si="33"/>
        <v>-9.971581002432873E-5</v>
      </c>
      <c r="AO37" s="9">
        <f t="shared" si="63"/>
        <v>0.20013552905234042</v>
      </c>
      <c r="AP37" s="9">
        <f t="shared" si="6"/>
        <v>4.8261129352246343E-6</v>
      </c>
      <c r="AQ37" s="9">
        <f t="shared" si="7"/>
        <v>1.1835589206619087E-12</v>
      </c>
      <c r="AR37" s="9">
        <f t="shared" si="34"/>
        <v>-2.3899767816041528E-9</v>
      </c>
      <c r="AT37" s="16">
        <f t="shared" si="35"/>
        <v>3</v>
      </c>
      <c r="AU37" s="17">
        <f>VLOOKUP($A37,Datum!$A:$B,2,0)</f>
        <v>41674</v>
      </c>
      <c r="AV37" s="13">
        <f>VLOOKUP(AU37,Zeitreihen!$F:$G,2,0)</f>
        <v>8768.9</v>
      </c>
      <c r="AW37" s="13">
        <f>VLOOKUP(AU37,Zeitreihen!$J:$K,2,0)</f>
        <v>0.26661689817900658</v>
      </c>
      <c r="AX37" s="9">
        <f t="shared" si="36"/>
        <v>-4.3264051753094555E-3</v>
      </c>
      <c r="AY37" s="9">
        <f t="shared" si="37"/>
        <v>-7.9988268429974314E-5</v>
      </c>
      <c r="AZ37" s="9">
        <f t="shared" si="64"/>
        <v>0.20013552905234042</v>
      </c>
      <c r="BA37" s="9">
        <f t="shared" si="8"/>
        <v>5.9616810312967168E-6</v>
      </c>
      <c r="BB37" s="9">
        <f t="shared" si="9"/>
        <v>1.2771591282905947E-9</v>
      </c>
      <c r="BC37" s="9">
        <f t="shared" si="38"/>
        <v>8.7258325385475325E-8</v>
      </c>
      <c r="BE37" s="16">
        <f t="shared" si="39"/>
        <v>3</v>
      </c>
      <c r="BF37" s="17">
        <f>VLOOKUP($A37,Datum!$A:$B,2,0)</f>
        <v>41674</v>
      </c>
      <c r="BG37" s="13">
        <f>VLOOKUP(BF37,Zeitreihen!$F:$G,2,0)</f>
        <v>8768.9</v>
      </c>
      <c r="BH37" s="13">
        <f>VLOOKUP(BF37,Zeitreihen!N:O,2,0)</f>
        <v>1.3519000000000001</v>
      </c>
      <c r="BI37" s="9">
        <f t="shared" si="40"/>
        <v>-4.3264051753094555E-3</v>
      </c>
      <c r="BJ37" s="9">
        <f t="shared" si="41"/>
        <v>-4.4372135027681797E-4</v>
      </c>
      <c r="BK37" s="9">
        <f t="shared" si="65"/>
        <v>0.20013552905234042</v>
      </c>
      <c r="BL37" s="9">
        <f t="shared" si="10"/>
        <v>5.9616810312967168E-6</v>
      </c>
      <c r="BM37" s="9">
        <f t="shared" si="11"/>
        <v>1.0259356127958826E-7</v>
      </c>
      <c r="BN37" s="9">
        <f t="shared" si="42"/>
        <v>7.8206782839706339E-7</v>
      </c>
      <c r="BP37" s="16">
        <f t="shared" si="43"/>
        <v>3</v>
      </c>
      <c r="BQ37" s="17">
        <f>VLOOKUP($A37,Datum!$A:$B,2,0)</f>
        <v>41674</v>
      </c>
      <c r="BR37" s="13">
        <f>VLOOKUP(BQ37,Zeitreihen!$F:$G,2,0)</f>
        <v>8768.9</v>
      </c>
      <c r="BS37" s="13">
        <f>VLOOKUP(BQ37,Zeitreihen!R:S,2,0)</f>
        <v>1.0027999999999999</v>
      </c>
      <c r="BT37" s="9">
        <f t="shared" si="44"/>
        <v>-4.3264051753094555E-3</v>
      </c>
      <c r="BU37" s="9">
        <f t="shared" si="45"/>
        <v>-9.971581002432873E-5</v>
      </c>
      <c r="BV37" s="9">
        <f t="shared" si="66"/>
        <v>0.20013552905234042</v>
      </c>
      <c r="BW37" s="9">
        <f t="shared" si="12"/>
        <v>5.9616810312967168E-6</v>
      </c>
      <c r="BX37" s="9">
        <f t="shared" si="13"/>
        <v>1.1835589206619087E-12</v>
      </c>
      <c r="BY37" s="9">
        <f t="shared" si="46"/>
        <v>-2.6563133788640445E-9</v>
      </c>
      <c r="CA37" s="16">
        <f t="shared" si="47"/>
        <v>3</v>
      </c>
      <c r="CB37" s="17">
        <f>VLOOKUP($A37,Datum!$A:$B,2,0)</f>
        <v>41674</v>
      </c>
      <c r="CC37" s="13">
        <f>VLOOKUP(CB37,Zeitreihen!$J:$K,2,0)</f>
        <v>0.26661689817900658</v>
      </c>
      <c r="CD37" s="13">
        <f>VLOOKUP(CB37,Zeitreihen!N:O,2,0)</f>
        <v>1.3519000000000001</v>
      </c>
      <c r="CE37" s="9">
        <f t="shared" si="48"/>
        <v>-7.9988268429974314E-5</v>
      </c>
      <c r="CF37" s="9">
        <f t="shared" si="49"/>
        <v>-4.4372135027681797E-4</v>
      </c>
      <c r="CG37" s="9">
        <f t="shared" si="67"/>
        <v>0.20013552905234042</v>
      </c>
      <c r="CH37" s="9">
        <f t="shared" si="14"/>
        <v>1.2771591282905947E-9</v>
      </c>
      <c r="CI37" s="9">
        <f t="shared" si="15"/>
        <v>1.0259356127958826E-7</v>
      </c>
      <c r="CJ37" s="9">
        <f t="shared" si="50"/>
        <v>1.1446759510536886E-8</v>
      </c>
      <c r="CL37" s="16">
        <f t="shared" si="51"/>
        <v>3</v>
      </c>
      <c r="CM37" s="17">
        <f>VLOOKUP($A37,Datum!$A:$B,2,0)</f>
        <v>41674</v>
      </c>
      <c r="CN37" s="13">
        <f>VLOOKUP(CM37,Zeitreihen!$J:$K,2,0)</f>
        <v>0.26661689817900658</v>
      </c>
      <c r="CO37" s="13">
        <f>VLOOKUP(CM37,Zeitreihen!R:S,2,0)</f>
        <v>1.0027999999999999</v>
      </c>
      <c r="CP37" s="9">
        <f t="shared" si="52"/>
        <v>-7.9988268429974314E-5</v>
      </c>
      <c r="CQ37" s="9">
        <f t="shared" si="53"/>
        <v>-9.971581002432873E-5</v>
      </c>
      <c r="CR37" s="9">
        <f t="shared" si="68"/>
        <v>0.20013552905234042</v>
      </c>
      <c r="CS37" s="9">
        <f t="shared" si="16"/>
        <v>1.2771591282905947E-9</v>
      </c>
      <c r="CT37" s="9">
        <f t="shared" si="17"/>
        <v>1.1835589206619087E-12</v>
      </c>
      <c r="CU37" s="9">
        <f t="shared" si="54"/>
        <v>-3.8879211403951096E-11</v>
      </c>
      <c r="CW37" s="16">
        <f t="shared" si="55"/>
        <v>3</v>
      </c>
      <c r="CX37" s="17">
        <f>VLOOKUP($A37,Datum!$A:$B,2,0)</f>
        <v>41674</v>
      </c>
      <c r="CY37" s="13">
        <f>VLOOKUP(CX37,Zeitreihen!N:O,2,0)</f>
        <v>1.3519000000000001</v>
      </c>
      <c r="CZ37" s="13">
        <f>VLOOKUP(CX37,Zeitreihen!R:S,2,0)</f>
        <v>1.0027999999999999</v>
      </c>
      <c r="DA37" s="9">
        <f t="shared" si="56"/>
        <v>-4.4372135027681797E-4</v>
      </c>
      <c r="DB37" s="9">
        <f t="shared" si="57"/>
        <v>-9.971581002432873E-5</v>
      </c>
      <c r="DC37" s="9">
        <f t="shared" si="69"/>
        <v>0.20013552905234042</v>
      </c>
      <c r="DD37" s="9">
        <f t="shared" si="18"/>
        <v>1.0259356127958826E-7</v>
      </c>
      <c r="DE37" s="9">
        <f t="shared" si="19"/>
        <v>1.1835589206619087E-12</v>
      </c>
      <c r="DF37" s="9">
        <f t="shared" si="58"/>
        <v>-3.4846165449720699E-10</v>
      </c>
    </row>
    <row r="38" spans="1:110" ht="15" x14ac:dyDescent="0.2">
      <c r="A38" s="9">
        <f t="shared" si="59"/>
        <v>29</v>
      </c>
      <c r="B38" s="16">
        <f t="shared" si="20"/>
        <v>2</v>
      </c>
      <c r="C38" s="17">
        <f>VLOOKUP($A38,Datum!$A:$B,2,0)</f>
        <v>41673</v>
      </c>
      <c r="D38" s="13">
        <f>VLOOKUP(C38,Zeitreihen!$B:$C,2,0)</f>
        <v>664.45</v>
      </c>
      <c r="E38" s="13">
        <f>VLOOKUP(C38,Zeitreihen!F:G,2,0)</f>
        <v>8806.92</v>
      </c>
      <c r="F38" s="9">
        <f t="shared" si="21"/>
        <v>1.3704924621933234E-3</v>
      </c>
      <c r="G38" s="9">
        <f t="shared" si="21"/>
        <v>5.2710973991450839E-3</v>
      </c>
      <c r="H38" s="9">
        <f t="shared" si="60"/>
        <v>0.18812739730919997</v>
      </c>
      <c r="I38" s="9">
        <f t="shared" si="0"/>
        <v>5.6242110433772796E-8</v>
      </c>
      <c r="J38" s="9">
        <f t="shared" si="1"/>
        <v>3.2238739529496321E-6</v>
      </c>
      <c r="K38" s="9">
        <f t="shared" si="22"/>
        <v>4.258138970094293E-7</v>
      </c>
      <c r="M38" s="16">
        <f t="shared" si="23"/>
        <v>2</v>
      </c>
      <c r="N38" s="17">
        <f>VLOOKUP($A38,Datum!$A:$B,2,0)</f>
        <v>41673</v>
      </c>
      <c r="O38" s="13">
        <f>VLOOKUP(N38,Zeitreihen!$B:$C,2,0)</f>
        <v>664.45</v>
      </c>
      <c r="P38" s="13">
        <f>VLOOKUP(N38,Zeitreihen!$J:$K,2,0)</f>
        <v>0.26663822525597269</v>
      </c>
      <c r="Q38" s="9">
        <f t="shared" si="24"/>
        <v>1.3704924621933234E-3</v>
      </c>
      <c r="R38" s="9">
        <f t="shared" si="25"/>
        <v>0</v>
      </c>
      <c r="S38" s="9">
        <f t="shared" si="61"/>
        <v>0.18812739730919997</v>
      </c>
      <c r="T38" s="9">
        <f t="shared" si="2"/>
        <v>5.6242110433772796E-8</v>
      </c>
      <c r="U38" s="9">
        <f t="shared" si="3"/>
        <v>2.0409319135522804E-15</v>
      </c>
      <c r="V38" s="9">
        <f t="shared" si="26"/>
        <v>1.0713837691033898E-11</v>
      </c>
      <c r="X38" s="16">
        <f t="shared" si="27"/>
        <v>2</v>
      </c>
      <c r="Y38" s="17">
        <f>VLOOKUP($A38,Datum!$A:$B,2,0)</f>
        <v>41673</v>
      </c>
      <c r="Z38" s="13">
        <f>VLOOKUP(Y38,Zeitreihen!$B:$C,2,0)</f>
        <v>664.45</v>
      </c>
      <c r="AA38" s="13">
        <f>VLOOKUP(Y38,Zeitreihen!N:O,2,0)</f>
        <v>1.3525</v>
      </c>
      <c r="AB38" s="9">
        <f t="shared" si="28"/>
        <v>1.3704924621933234E-3</v>
      </c>
      <c r="AC38" s="9">
        <f t="shared" si="29"/>
        <v>2.8877144201549226E-3</v>
      </c>
      <c r="AD38" s="9">
        <f t="shared" si="62"/>
        <v>0.18812739730919997</v>
      </c>
      <c r="AE38" s="9">
        <f t="shared" si="4"/>
        <v>5.6242110433772796E-8</v>
      </c>
      <c r="AF38" s="9">
        <f t="shared" si="5"/>
        <v>1.2869107076038603E-6</v>
      </c>
      <c r="AG38" s="9">
        <f t="shared" si="30"/>
        <v>2.6903266369617838E-7</v>
      </c>
      <c r="AI38" s="16">
        <f t="shared" si="31"/>
        <v>2</v>
      </c>
      <c r="AJ38" s="17">
        <f>VLOOKUP($A38,Datum!$A:$B,2,0)</f>
        <v>41673</v>
      </c>
      <c r="AK38" s="13">
        <f>VLOOKUP(AJ38,Zeitreihen!$B:$C,2,0)</f>
        <v>664.45</v>
      </c>
      <c r="AL38" s="13">
        <f>VLOOKUP(AJ38,Zeitreihen!$R:$S,2,0)</f>
        <v>1.0028999999999999</v>
      </c>
      <c r="AM38" s="9">
        <f t="shared" si="32"/>
        <v>1.3704924621933234E-3</v>
      </c>
      <c r="AN38" s="9">
        <f t="shared" si="33"/>
        <v>-9.9705867772879509E-5</v>
      </c>
      <c r="AO38" s="9">
        <f t="shared" si="63"/>
        <v>0.18812739730919997</v>
      </c>
      <c r="AP38" s="9">
        <f t="shared" si="6"/>
        <v>5.6242110433772796E-8</v>
      </c>
      <c r="AQ38" s="9">
        <f t="shared" si="7"/>
        <v>1.1216610115782351E-12</v>
      </c>
      <c r="AR38" s="9">
        <f t="shared" si="34"/>
        <v>2.5116644378268452E-10</v>
      </c>
      <c r="AT38" s="16">
        <f t="shared" si="35"/>
        <v>2</v>
      </c>
      <c r="AU38" s="17">
        <f>VLOOKUP($A38,Datum!$A:$B,2,0)</f>
        <v>41673</v>
      </c>
      <c r="AV38" s="13">
        <f>VLOOKUP(AU38,Zeitreihen!$F:$G,2,0)</f>
        <v>8806.92</v>
      </c>
      <c r="AW38" s="13">
        <f>VLOOKUP(AU38,Zeitreihen!$J:$K,2,0)</f>
        <v>0.26663822525597269</v>
      </c>
      <c r="AX38" s="9">
        <f t="shared" si="36"/>
        <v>5.2710973991450839E-3</v>
      </c>
      <c r="AY38" s="9">
        <f t="shared" si="37"/>
        <v>0</v>
      </c>
      <c r="AZ38" s="9">
        <f t="shared" si="64"/>
        <v>0.18812739730919997</v>
      </c>
      <c r="BA38" s="9">
        <f t="shared" si="8"/>
        <v>3.2238739529496321E-6</v>
      </c>
      <c r="BB38" s="9">
        <f t="shared" si="9"/>
        <v>2.0409319135522804E-15</v>
      </c>
      <c r="BC38" s="9">
        <f t="shared" si="38"/>
        <v>8.1115394567522431E-11</v>
      </c>
      <c r="BE38" s="16">
        <f t="shared" si="39"/>
        <v>2</v>
      </c>
      <c r="BF38" s="17">
        <f>VLOOKUP($A38,Datum!$A:$B,2,0)</f>
        <v>41673</v>
      </c>
      <c r="BG38" s="13">
        <f>VLOOKUP(BF38,Zeitreihen!$F:$G,2,0)</f>
        <v>8806.92</v>
      </c>
      <c r="BH38" s="13">
        <f>VLOOKUP(BF38,Zeitreihen!N:O,2,0)</f>
        <v>1.3525</v>
      </c>
      <c r="BI38" s="9">
        <f t="shared" si="40"/>
        <v>5.2710973991450839E-3</v>
      </c>
      <c r="BJ38" s="9">
        <f t="shared" si="41"/>
        <v>2.8877144201549226E-3</v>
      </c>
      <c r="BK38" s="9">
        <f t="shared" si="65"/>
        <v>0.18812739730919997</v>
      </c>
      <c r="BL38" s="9">
        <f t="shared" si="10"/>
        <v>3.2238739529496321E-6</v>
      </c>
      <c r="BM38" s="9">
        <f t="shared" si="11"/>
        <v>1.2869107076038603E-6</v>
      </c>
      <c r="BN38" s="9">
        <f t="shared" si="42"/>
        <v>2.0368696350076178E-6</v>
      </c>
      <c r="BP38" s="16">
        <f t="shared" si="43"/>
        <v>2</v>
      </c>
      <c r="BQ38" s="17">
        <f>VLOOKUP($A38,Datum!$A:$B,2,0)</f>
        <v>41673</v>
      </c>
      <c r="BR38" s="13">
        <f>VLOOKUP(BQ38,Zeitreihen!$F:$G,2,0)</f>
        <v>8806.92</v>
      </c>
      <c r="BS38" s="13">
        <f>VLOOKUP(BQ38,Zeitreihen!R:S,2,0)</f>
        <v>1.0028999999999999</v>
      </c>
      <c r="BT38" s="9">
        <f t="shared" si="44"/>
        <v>5.2710973991450839E-3</v>
      </c>
      <c r="BU38" s="9">
        <f t="shared" si="45"/>
        <v>-9.9705867772879509E-5</v>
      </c>
      <c r="BV38" s="9">
        <f t="shared" si="66"/>
        <v>0.18812739730919997</v>
      </c>
      <c r="BW38" s="9">
        <f t="shared" si="12"/>
        <v>3.2238739529496321E-6</v>
      </c>
      <c r="BX38" s="9">
        <f t="shared" si="13"/>
        <v>1.1216610115782351E-12</v>
      </c>
      <c r="BY38" s="9">
        <f t="shared" si="46"/>
        <v>1.9016029341758515E-9</v>
      </c>
      <c r="CA38" s="16">
        <f t="shared" si="47"/>
        <v>2</v>
      </c>
      <c r="CB38" s="17">
        <f>VLOOKUP($A38,Datum!$A:$B,2,0)</f>
        <v>41673</v>
      </c>
      <c r="CC38" s="13">
        <f>VLOOKUP(CB38,Zeitreihen!$J:$K,2,0)</f>
        <v>0.26663822525597269</v>
      </c>
      <c r="CD38" s="13">
        <f>VLOOKUP(CB38,Zeitreihen!N:O,2,0)</f>
        <v>1.3525</v>
      </c>
      <c r="CE38" s="9">
        <f t="shared" si="48"/>
        <v>0</v>
      </c>
      <c r="CF38" s="9">
        <f t="shared" si="49"/>
        <v>2.8877144201549226E-3</v>
      </c>
      <c r="CG38" s="9">
        <f t="shared" si="67"/>
        <v>0.18812739730919997</v>
      </c>
      <c r="CH38" s="9">
        <f t="shared" si="14"/>
        <v>2.0409319135522804E-15</v>
      </c>
      <c r="CI38" s="9">
        <f t="shared" si="15"/>
        <v>1.2869107076038603E-6</v>
      </c>
      <c r="CJ38" s="9">
        <f t="shared" si="50"/>
        <v>5.1249362269601618E-11</v>
      </c>
      <c r="CL38" s="16">
        <f t="shared" si="51"/>
        <v>2</v>
      </c>
      <c r="CM38" s="17">
        <f>VLOOKUP($A38,Datum!$A:$B,2,0)</f>
        <v>41673</v>
      </c>
      <c r="CN38" s="13">
        <f>VLOOKUP(CM38,Zeitreihen!$J:$K,2,0)</f>
        <v>0.26663822525597269</v>
      </c>
      <c r="CO38" s="13">
        <f>VLOOKUP(CM38,Zeitreihen!R:S,2,0)</f>
        <v>1.0028999999999999</v>
      </c>
      <c r="CP38" s="9">
        <f t="shared" si="52"/>
        <v>0</v>
      </c>
      <c r="CQ38" s="9">
        <f t="shared" si="53"/>
        <v>-9.9705867772879509E-5</v>
      </c>
      <c r="CR38" s="9">
        <f t="shared" si="68"/>
        <v>0.18812739730919997</v>
      </c>
      <c r="CS38" s="9">
        <f t="shared" si="16"/>
        <v>2.0409319135522804E-15</v>
      </c>
      <c r="CT38" s="9">
        <f t="shared" si="17"/>
        <v>1.1216610115782351E-12</v>
      </c>
      <c r="CU38" s="9">
        <f t="shared" si="54"/>
        <v>4.784593770339707E-14</v>
      </c>
      <c r="CW38" s="16">
        <f t="shared" si="55"/>
        <v>2</v>
      </c>
      <c r="CX38" s="17">
        <f>VLOOKUP($A38,Datum!$A:$B,2,0)</f>
        <v>41673</v>
      </c>
      <c r="CY38" s="13">
        <f>VLOOKUP(CX38,Zeitreihen!N:O,2,0)</f>
        <v>1.3525</v>
      </c>
      <c r="CZ38" s="13">
        <f>VLOOKUP(CX38,Zeitreihen!R:S,2,0)</f>
        <v>1.0028999999999999</v>
      </c>
      <c r="DA38" s="9">
        <f t="shared" si="56"/>
        <v>2.8877144201549226E-3</v>
      </c>
      <c r="DB38" s="9">
        <f t="shared" si="57"/>
        <v>-9.9705867772879509E-5</v>
      </c>
      <c r="DC38" s="9">
        <f t="shared" si="69"/>
        <v>0.18812739730919997</v>
      </c>
      <c r="DD38" s="9">
        <f t="shared" si="18"/>
        <v>1.2869107076038603E-6</v>
      </c>
      <c r="DE38" s="9">
        <f t="shared" si="19"/>
        <v>1.1216610115782351E-12</v>
      </c>
      <c r="DF38" s="9">
        <f t="shared" si="58"/>
        <v>1.2014481121137977E-9</v>
      </c>
    </row>
    <row r="39" spans="1:110" ht="15" x14ac:dyDescent="0.2">
      <c r="A39" s="9">
        <f t="shared" si="59"/>
        <v>30</v>
      </c>
      <c r="B39" s="16">
        <f t="shared" si="20"/>
        <v>6</v>
      </c>
      <c r="C39" s="17">
        <f>VLOOKUP($A39,Datum!$A:$B,2,0)</f>
        <v>41670</v>
      </c>
      <c r="D39" s="13">
        <f>VLOOKUP(C39,Zeitreihen!$B:$C,2,0)</f>
        <v>663.54</v>
      </c>
      <c r="E39" s="13">
        <f>VLOOKUP(C39,Zeitreihen!F:G,2,0)</f>
        <v>8760.6200000000008</v>
      </c>
      <c r="F39" s="9">
        <f t="shared" si="21"/>
        <v>-3.4656561361258545E-4</v>
      </c>
      <c r="G39" s="9">
        <f t="shared" si="21"/>
        <v>0</v>
      </c>
      <c r="H39" s="9">
        <f t="shared" si="60"/>
        <v>0.17683975347064795</v>
      </c>
      <c r="I39" s="9">
        <f t="shared" si="0"/>
        <v>2.4219510674628412E-7</v>
      </c>
      <c r="J39" s="9">
        <f t="shared" si="1"/>
        <v>2.2638788383961672E-7</v>
      </c>
      <c r="K39" s="9">
        <f t="shared" si="22"/>
        <v>2.3415814675684752E-7</v>
      </c>
      <c r="M39" s="16">
        <f t="shared" si="23"/>
        <v>6</v>
      </c>
      <c r="N39" s="17">
        <f>VLOOKUP($A39,Datum!$A:$B,2,0)</f>
        <v>41670</v>
      </c>
      <c r="O39" s="13">
        <f>VLOOKUP(N39,Zeitreihen!$B:$C,2,0)</f>
        <v>663.54</v>
      </c>
      <c r="P39" s="13">
        <f>VLOOKUP(N39,Zeitreihen!$J:$K,2,0)</f>
        <v>0.26663822525597269</v>
      </c>
      <c r="Q39" s="9">
        <f t="shared" si="24"/>
        <v>-3.4656561361258545E-4</v>
      </c>
      <c r="R39" s="9">
        <f t="shared" si="25"/>
        <v>5.3326223182857399E-5</v>
      </c>
      <c r="S39" s="9">
        <f t="shared" si="61"/>
        <v>0.17683975347064795</v>
      </c>
      <c r="T39" s="9">
        <f t="shared" si="2"/>
        <v>2.4219510674628412E-7</v>
      </c>
      <c r="U39" s="9">
        <f t="shared" si="3"/>
        <v>5.0484310447771461E-10</v>
      </c>
      <c r="V39" s="9">
        <f t="shared" si="26"/>
        <v>-1.1057600534433569E-8</v>
      </c>
      <c r="X39" s="16">
        <f t="shared" si="27"/>
        <v>6</v>
      </c>
      <c r="Y39" s="17">
        <f>VLOOKUP($A39,Datum!$A:$B,2,0)</f>
        <v>41670</v>
      </c>
      <c r="Z39" s="13">
        <f>VLOOKUP(Y39,Zeitreihen!$B:$C,2,0)</f>
        <v>663.54</v>
      </c>
      <c r="AA39" s="13">
        <f>VLOOKUP(Y39,Zeitreihen!N:O,2,0)</f>
        <v>1.3486</v>
      </c>
      <c r="AB39" s="9">
        <f t="shared" si="28"/>
        <v>-3.4656561361258545E-4</v>
      </c>
      <c r="AC39" s="9">
        <f t="shared" si="29"/>
        <v>-5.1033726382385619E-3</v>
      </c>
      <c r="AD39" s="9">
        <f t="shared" si="62"/>
        <v>0.17683975347064795</v>
      </c>
      <c r="AE39" s="9">
        <f t="shared" si="4"/>
        <v>2.4219510674628412E-7</v>
      </c>
      <c r="AF39" s="9">
        <f t="shared" si="5"/>
        <v>5.1102019691820609E-6</v>
      </c>
      <c r="AG39" s="9">
        <f t="shared" si="30"/>
        <v>1.1125043422032655E-6</v>
      </c>
      <c r="AI39" s="16">
        <f t="shared" si="31"/>
        <v>6</v>
      </c>
      <c r="AJ39" s="17">
        <f>VLOOKUP($A39,Datum!$A:$B,2,0)</f>
        <v>41670</v>
      </c>
      <c r="AK39" s="13">
        <f>VLOOKUP(AJ39,Zeitreihen!$B:$C,2,0)</f>
        <v>663.54</v>
      </c>
      <c r="AL39" s="13">
        <f>VLOOKUP(AJ39,Zeitreihen!$R:$S,2,0)</f>
        <v>1.0029999999999999</v>
      </c>
      <c r="AM39" s="9">
        <f t="shared" si="32"/>
        <v>-3.4656561361258545E-4</v>
      </c>
      <c r="AN39" s="9">
        <f t="shared" si="33"/>
        <v>-9.9695927504141009E-5</v>
      </c>
      <c r="AO39" s="9">
        <f t="shared" si="63"/>
        <v>0.17683975347064795</v>
      </c>
      <c r="AP39" s="9">
        <f t="shared" si="6"/>
        <v>2.4219510674628412E-7</v>
      </c>
      <c r="AQ39" s="9">
        <f t="shared" si="7"/>
        <v>1.062963280862501E-12</v>
      </c>
      <c r="AR39" s="9">
        <f t="shared" si="34"/>
        <v>-5.0738989473172784E-10</v>
      </c>
      <c r="AT39" s="16">
        <f t="shared" si="35"/>
        <v>6</v>
      </c>
      <c r="AU39" s="17">
        <f>VLOOKUP($A39,Datum!$A:$B,2,0)</f>
        <v>41670</v>
      </c>
      <c r="AV39" s="13">
        <f>VLOOKUP(AU39,Zeitreihen!$F:$G,2,0)</f>
        <v>8760.6200000000008</v>
      </c>
      <c r="AW39" s="13">
        <f>VLOOKUP(AU39,Zeitreihen!$J:$K,2,0)</f>
        <v>0.26663822525597269</v>
      </c>
      <c r="AX39" s="9">
        <f t="shared" si="36"/>
        <v>0</v>
      </c>
      <c r="AY39" s="9">
        <f t="shared" si="37"/>
        <v>5.3326223182857399E-5</v>
      </c>
      <c r="AZ39" s="9">
        <f t="shared" si="64"/>
        <v>0.17683975347064795</v>
      </c>
      <c r="BA39" s="9">
        <f t="shared" si="8"/>
        <v>2.2638788383961672E-7</v>
      </c>
      <c r="BB39" s="9">
        <f t="shared" si="9"/>
        <v>5.0484310447771461E-10</v>
      </c>
      <c r="BC39" s="9">
        <f t="shared" si="38"/>
        <v>-1.0690667055601927E-8</v>
      </c>
      <c r="BE39" s="16">
        <f t="shared" si="39"/>
        <v>6</v>
      </c>
      <c r="BF39" s="17">
        <f>VLOOKUP($A39,Datum!$A:$B,2,0)</f>
        <v>41670</v>
      </c>
      <c r="BG39" s="13">
        <f>VLOOKUP(BF39,Zeitreihen!$F:$G,2,0)</f>
        <v>8760.6200000000008</v>
      </c>
      <c r="BH39" s="13">
        <f>VLOOKUP(BF39,Zeitreihen!N:O,2,0)</f>
        <v>1.3486</v>
      </c>
      <c r="BI39" s="9">
        <f t="shared" si="40"/>
        <v>0</v>
      </c>
      <c r="BJ39" s="9">
        <f t="shared" si="41"/>
        <v>-5.1033726382385619E-3</v>
      </c>
      <c r="BK39" s="9">
        <f t="shared" si="65"/>
        <v>0.17683975347064795</v>
      </c>
      <c r="BL39" s="9">
        <f t="shared" si="10"/>
        <v>2.2638788383961672E-7</v>
      </c>
      <c r="BM39" s="9">
        <f t="shared" si="11"/>
        <v>5.1102019691820609E-6</v>
      </c>
      <c r="BN39" s="9">
        <f t="shared" si="42"/>
        <v>1.0755871930234988E-6</v>
      </c>
      <c r="BP39" s="16">
        <f t="shared" si="43"/>
        <v>6</v>
      </c>
      <c r="BQ39" s="17">
        <f>VLOOKUP($A39,Datum!$A:$B,2,0)</f>
        <v>41670</v>
      </c>
      <c r="BR39" s="13">
        <f>VLOOKUP(BQ39,Zeitreihen!$F:$G,2,0)</f>
        <v>8760.6200000000008</v>
      </c>
      <c r="BS39" s="13">
        <f>VLOOKUP(BQ39,Zeitreihen!R:S,2,0)</f>
        <v>1.0029999999999999</v>
      </c>
      <c r="BT39" s="9">
        <f t="shared" si="44"/>
        <v>0</v>
      </c>
      <c r="BU39" s="9">
        <f t="shared" si="45"/>
        <v>-9.9695927504141009E-5</v>
      </c>
      <c r="BV39" s="9">
        <f t="shared" si="66"/>
        <v>0.17683975347064795</v>
      </c>
      <c r="BW39" s="9">
        <f t="shared" si="12"/>
        <v>2.2638788383961672E-7</v>
      </c>
      <c r="BX39" s="9">
        <f t="shared" si="13"/>
        <v>1.062963280862501E-12</v>
      </c>
      <c r="BY39" s="9">
        <f t="shared" si="46"/>
        <v>-4.9055275736018224E-10</v>
      </c>
      <c r="CA39" s="16">
        <f t="shared" si="47"/>
        <v>6</v>
      </c>
      <c r="CB39" s="17">
        <f>VLOOKUP($A39,Datum!$A:$B,2,0)</f>
        <v>41670</v>
      </c>
      <c r="CC39" s="13">
        <f>VLOOKUP(CB39,Zeitreihen!$J:$K,2,0)</f>
        <v>0.26663822525597269</v>
      </c>
      <c r="CD39" s="13">
        <f>VLOOKUP(CB39,Zeitreihen!N:O,2,0)</f>
        <v>1.3486</v>
      </c>
      <c r="CE39" s="9">
        <f t="shared" si="48"/>
        <v>5.3326223182857399E-5</v>
      </c>
      <c r="CF39" s="9">
        <f t="shared" si="49"/>
        <v>-5.1033726382385619E-3</v>
      </c>
      <c r="CG39" s="9">
        <f t="shared" si="67"/>
        <v>0.17683975347064795</v>
      </c>
      <c r="CH39" s="9">
        <f t="shared" si="14"/>
        <v>5.0484310447771461E-10</v>
      </c>
      <c r="CI39" s="9">
        <f t="shared" si="15"/>
        <v>5.1102019691820609E-6</v>
      </c>
      <c r="CJ39" s="9">
        <f t="shared" si="50"/>
        <v>-5.0792226045232574E-8</v>
      </c>
      <c r="CL39" s="16">
        <f t="shared" si="51"/>
        <v>6</v>
      </c>
      <c r="CM39" s="17">
        <f>VLOOKUP($A39,Datum!$A:$B,2,0)</f>
        <v>41670</v>
      </c>
      <c r="CN39" s="13">
        <f>VLOOKUP(CM39,Zeitreihen!$J:$K,2,0)</f>
        <v>0.26663822525597269</v>
      </c>
      <c r="CO39" s="13">
        <f>VLOOKUP(CM39,Zeitreihen!R:S,2,0)</f>
        <v>1.0029999999999999</v>
      </c>
      <c r="CP39" s="9">
        <f t="shared" si="52"/>
        <v>5.3326223182857399E-5</v>
      </c>
      <c r="CQ39" s="9">
        <f t="shared" si="53"/>
        <v>-9.9695927504141009E-5</v>
      </c>
      <c r="CR39" s="9">
        <f t="shared" si="68"/>
        <v>0.17683975347064795</v>
      </c>
      <c r="CS39" s="9">
        <f t="shared" si="16"/>
        <v>5.0484310447771461E-10</v>
      </c>
      <c r="CT39" s="9">
        <f t="shared" si="17"/>
        <v>1.062963280862501E-12</v>
      </c>
      <c r="CU39" s="9">
        <f t="shared" si="54"/>
        <v>2.3165268888066936E-11</v>
      </c>
      <c r="CW39" s="16">
        <f t="shared" si="55"/>
        <v>6</v>
      </c>
      <c r="CX39" s="17">
        <f>VLOOKUP($A39,Datum!$A:$B,2,0)</f>
        <v>41670</v>
      </c>
      <c r="CY39" s="13">
        <f>VLOOKUP(CX39,Zeitreihen!N:O,2,0)</f>
        <v>1.3486</v>
      </c>
      <c r="CZ39" s="13">
        <f>VLOOKUP(CX39,Zeitreihen!R:S,2,0)</f>
        <v>1.0029999999999999</v>
      </c>
      <c r="DA39" s="9">
        <f t="shared" si="56"/>
        <v>-5.1033726382385619E-3</v>
      </c>
      <c r="DB39" s="9">
        <f t="shared" si="57"/>
        <v>-9.9695927504141009E-5</v>
      </c>
      <c r="DC39" s="9">
        <f t="shared" si="69"/>
        <v>0.17683975347064795</v>
      </c>
      <c r="DD39" s="9">
        <f t="shared" si="18"/>
        <v>5.1102019691820609E-6</v>
      </c>
      <c r="DE39" s="9">
        <f t="shared" si="19"/>
        <v>1.062963280862501E-12</v>
      </c>
      <c r="DF39" s="9">
        <f t="shared" si="58"/>
        <v>-2.3306559272084281E-9</v>
      </c>
    </row>
    <row r="40" spans="1:110" ht="15" x14ac:dyDescent="0.2">
      <c r="A40" s="9">
        <f t="shared" si="59"/>
        <v>31</v>
      </c>
      <c r="B40" s="16">
        <f t="shared" si="20"/>
        <v>5</v>
      </c>
      <c r="C40" s="17">
        <f>VLOOKUP($A40,Datum!$A:$B,2,0)</f>
        <v>41669</v>
      </c>
      <c r="D40" s="13">
        <f>VLOOKUP(C40,Zeitreihen!$B:$C,2,0)</f>
        <v>663.77</v>
      </c>
      <c r="E40" s="13">
        <f>VLOOKUP(C40,Zeitreihen!F:G,2,0)</f>
        <v>8760.6200000000008</v>
      </c>
      <c r="F40" s="9">
        <f t="shared" si="21"/>
        <v>-2.663037284057956E-3</v>
      </c>
      <c r="G40" s="9">
        <f t="shared" si="21"/>
        <v>6.4598620387124328E-3</v>
      </c>
      <c r="H40" s="9">
        <f t="shared" si="60"/>
        <v>0.16622936826240906</v>
      </c>
      <c r="I40" s="9">
        <f t="shared" si="0"/>
        <v>2.0209323185144477E-6</v>
      </c>
      <c r="J40" s="9">
        <f t="shared" si="1"/>
        <v>4.7195741695915054E-6</v>
      </c>
      <c r="K40" s="9">
        <f t="shared" si="22"/>
        <v>-3.0883555444529793E-6</v>
      </c>
      <c r="M40" s="16">
        <f t="shared" si="23"/>
        <v>5</v>
      </c>
      <c r="N40" s="17">
        <f>VLOOKUP($A40,Datum!$A:$B,2,0)</f>
        <v>41669</v>
      </c>
      <c r="O40" s="13">
        <f>VLOOKUP(N40,Zeitreihen!$B:$C,2,0)</f>
        <v>663.77</v>
      </c>
      <c r="P40" s="13">
        <f>VLOOKUP(N40,Zeitreihen!$J:$K,2,0)</f>
        <v>0.26662400682557458</v>
      </c>
      <c r="Q40" s="9">
        <f t="shared" si="24"/>
        <v>-2.663037284057956E-3</v>
      </c>
      <c r="R40" s="9">
        <f t="shared" si="25"/>
        <v>-5.3326223182872618E-5</v>
      </c>
      <c r="S40" s="9">
        <f t="shared" si="61"/>
        <v>0.16622936826240906</v>
      </c>
      <c r="T40" s="9">
        <f t="shared" si="2"/>
        <v>2.0209323185144477E-6</v>
      </c>
      <c r="U40" s="9">
        <f t="shared" si="3"/>
        <v>4.7085936940633418E-10</v>
      </c>
      <c r="V40" s="9">
        <f t="shared" si="26"/>
        <v>3.0847607964128982E-8</v>
      </c>
      <c r="X40" s="16">
        <f t="shared" si="27"/>
        <v>5</v>
      </c>
      <c r="Y40" s="17">
        <f>VLOOKUP($A40,Datum!$A:$B,2,0)</f>
        <v>41669</v>
      </c>
      <c r="Z40" s="13">
        <f>VLOOKUP(Y40,Zeitreihen!$B:$C,2,0)</f>
        <v>663.77</v>
      </c>
      <c r="AA40" s="13">
        <f>VLOOKUP(Y40,Zeitreihen!N:O,2,0)</f>
        <v>1.3554999999999999</v>
      </c>
      <c r="AB40" s="9">
        <f t="shared" si="28"/>
        <v>-2.663037284057956E-3</v>
      </c>
      <c r="AC40" s="9">
        <f t="shared" si="29"/>
        <v>-7.9359664057220176E-3</v>
      </c>
      <c r="AD40" s="9">
        <f t="shared" si="62"/>
        <v>0.16622936826240906</v>
      </c>
      <c r="AE40" s="9">
        <f t="shared" si="4"/>
        <v>2.0209323185144477E-6</v>
      </c>
      <c r="AF40" s="9">
        <f t="shared" si="5"/>
        <v>1.1199683593954728E-5</v>
      </c>
      <c r="AG40" s="9">
        <f t="shared" si="30"/>
        <v>4.7574996092652648E-6</v>
      </c>
      <c r="AI40" s="16">
        <f t="shared" si="31"/>
        <v>5</v>
      </c>
      <c r="AJ40" s="17">
        <f>VLOOKUP($A40,Datum!$A:$B,2,0)</f>
        <v>41669</v>
      </c>
      <c r="AK40" s="13">
        <f>VLOOKUP(AJ40,Zeitreihen!$B:$C,2,0)</f>
        <v>663.77</v>
      </c>
      <c r="AL40" s="13">
        <f>VLOOKUP(AJ40,Zeitreihen!$R:$S,2,0)</f>
        <v>1.0031000000000001</v>
      </c>
      <c r="AM40" s="9">
        <f t="shared" si="32"/>
        <v>-2.663037284057956E-3</v>
      </c>
      <c r="AN40" s="9">
        <f t="shared" si="33"/>
        <v>-9.9685989216780787E-5</v>
      </c>
      <c r="AO40" s="9">
        <f t="shared" si="63"/>
        <v>0.16622936826240906</v>
      </c>
      <c r="AP40" s="9">
        <f t="shared" si="6"/>
        <v>2.0209323185144477E-6</v>
      </c>
      <c r="AQ40" s="9">
        <f t="shared" si="7"/>
        <v>1.0073025265332199E-12</v>
      </c>
      <c r="AR40" s="9">
        <f t="shared" si="34"/>
        <v>-1.4267761668854164E-9</v>
      </c>
      <c r="AT40" s="16">
        <f t="shared" si="35"/>
        <v>5</v>
      </c>
      <c r="AU40" s="17">
        <f>VLOOKUP($A40,Datum!$A:$B,2,0)</f>
        <v>41669</v>
      </c>
      <c r="AV40" s="13">
        <f>VLOOKUP(AU40,Zeitreihen!$F:$G,2,0)</f>
        <v>8760.6200000000008</v>
      </c>
      <c r="AW40" s="13">
        <f>VLOOKUP(AU40,Zeitreihen!$J:$K,2,0)</f>
        <v>0.26662400682557458</v>
      </c>
      <c r="AX40" s="9">
        <f t="shared" si="36"/>
        <v>6.4598620387124328E-3</v>
      </c>
      <c r="AY40" s="9">
        <f t="shared" si="37"/>
        <v>-5.3326223182872618E-5</v>
      </c>
      <c r="AZ40" s="9">
        <f t="shared" si="64"/>
        <v>0.16622936826240906</v>
      </c>
      <c r="BA40" s="9">
        <f t="shared" si="8"/>
        <v>4.7195741695915054E-6</v>
      </c>
      <c r="BB40" s="9">
        <f t="shared" si="9"/>
        <v>4.7085936940633418E-10</v>
      </c>
      <c r="BC40" s="9">
        <f t="shared" si="38"/>
        <v>-4.7140807347353309E-8</v>
      </c>
      <c r="BE40" s="16">
        <f t="shared" si="39"/>
        <v>5</v>
      </c>
      <c r="BF40" s="17">
        <f>VLOOKUP($A40,Datum!$A:$B,2,0)</f>
        <v>41669</v>
      </c>
      <c r="BG40" s="13">
        <f>VLOOKUP(BF40,Zeitreihen!$F:$G,2,0)</f>
        <v>8760.6200000000008</v>
      </c>
      <c r="BH40" s="13">
        <f>VLOOKUP(BF40,Zeitreihen!N:O,2,0)</f>
        <v>1.3554999999999999</v>
      </c>
      <c r="BI40" s="9">
        <f t="shared" si="40"/>
        <v>6.4598620387124328E-3</v>
      </c>
      <c r="BJ40" s="9">
        <f t="shared" si="41"/>
        <v>-7.9359664057220176E-3</v>
      </c>
      <c r="BK40" s="9">
        <f t="shared" si="65"/>
        <v>0.16622936826240906</v>
      </c>
      <c r="BL40" s="9">
        <f t="shared" si="10"/>
        <v>4.7195741695915054E-6</v>
      </c>
      <c r="BM40" s="9">
        <f t="shared" si="11"/>
        <v>1.1199683593954728E-5</v>
      </c>
      <c r="BN40" s="9">
        <f t="shared" si="42"/>
        <v>-7.2703326882355587E-6</v>
      </c>
      <c r="BP40" s="16">
        <f t="shared" si="43"/>
        <v>5</v>
      </c>
      <c r="BQ40" s="17">
        <f>VLOOKUP($A40,Datum!$A:$B,2,0)</f>
        <v>41669</v>
      </c>
      <c r="BR40" s="13">
        <f>VLOOKUP(BQ40,Zeitreihen!$F:$G,2,0)</f>
        <v>8760.6200000000008</v>
      </c>
      <c r="BS40" s="13">
        <f>VLOOKUP(BQ40,Zeitreihen!R:S,2,0)</f>
        <v>1.0031000000000001</v>
      </c>
      <c r="BT40" s="9">
        <f t="shared" si="44"/>
        <v>6.4598620387124328E-3</v>
      </c>
      <c r="BU40" s="9">
        <f t="shared" si="45"/>
        <v>-9.9685989216780787E-5</v>
      </c>
      <c r="BV40" s="9">
        <f t="shared" si="66"/>
        <v>0.16622936826240906</v>
      </c>
      <c r="BW40" s="9">
        <f t="shared" si="12"/>
        <v>4.7195741695915054E-6</v>
      </c>
      <c r="BX40" s="9">
        <f t="shared" si="13"/>
        <v>1.0073025265332199E-12</v>
      </c>
      <c r="BY40" s="9">
        <f t="shared" si="46"/>
        <v>2.1803758816292308E-9</v>
      </c>
      <c r="CA40" s="16">
        <f t="shared" si="47"/>
        <v>5</v>
      </c>
      <c r="CB40" s="17">
        <f>VLOOKUP($A40,Datum!$A:$B,2,0)</f>
        <v>41669</v>
      </c>
      <c r="CC40" s="13">
        <f>VLOOKUP(CB40,Zeitreihen!$J:$K,2,0)</f>
        <v>0.26662400682557458</v>
      </c>
      <c r="CD40" s="13">
        <f>VLOOKUP(CB40,Zeitreihen!N:O,2,0)</f>
        <v>1.3554999999999999</v>
      </c>
      <c r="CE40" s="9">
        <f t="shared" si="48"/>
        <v>-5.3326223182872618E-5</v>
      </c>
      <c r="CF40" s="9">
        <f t="shared" si="49"/>
        <v>-7.9359664057220176E-3</v>
      </c>
      <c r="CG40" s="9">
        <f t="shared" si="67"/>
        <v>0.16622936826240906</v>
      </c>
      <c r="CH40" s="9">
        <f t="shared" si="14"/>
        <v>4.7085936940633418E-10</v>
      </c>
      <c r="CI40" s="9">
        <f t="shared" si="15"/>
        <v>1.1199683593954728E-5</v>
      </c>
      <c r="CJ40" s="9">
        <f t="shared" si="50"/>
        <v>7.2618702512507E-8</v>
      </c>
      <c r="CL40" s="16">
        <f t="shared" si="51"/>
        <v>5</v>
      </c>
      <c r="CM40" s="17">
        <f>VLOOKUP($A40,Datum!$A:$B,2,0)</f>
        <v>41669</v>
      </c>
      <c r="CN40" s="13">
        <f>VLOOKUP(CM40,Zeitreihen!$J:$K,2,0)</f>
        <v>0.26662400682557458</v>
      </c>
      <c r="CO40" s="13">
        <f>VLOOKUP(CM40,Zeitreihen!R:S,2,0)</f>
        <v>1.0031000000000001</v>
      </c>
      <c r="CP40" s="9">
        <f t="shared" si="52"/>
        <v>-5.3326223182872618E-5</v>
      </c>
      <c r="CQ40" s="9">
        <f t="shared" si="53"/>
        <v>-9.9685989216780787E-5</v>
      </c>
      <c r="CR40" s="9">
        <f t="shared" si="68"/>
        <v>0.16622936826240906</v>
      </c>
      <c r="CS40" s="9">
        <f t="shared" si="16"/>
        <v>4.7085936940633418E-10</v>
      </c>
      <c r="CT40" s="9">
        <f t="shared" si="17"/>
        <v>1.0073025265332199E-12</v>
      </c>
      <c r="CU40" s="9">
        <f t="shared" si="54"/>
        <v>-2.1778379931593608E-11</v>
      </c>
      <c r="CW40" s="16">
        <f t="shared" si="55"/>
        <v>5</v>
      </c>
      <c r="CX40" s="17">
        <f>VLOOKUP($A40,Datum!$A:$B,2,0)</f>
        <v>41669</v>
      </c>
      <c r="CY40" s="13">
        <f>VLOOKUP(CX40,Zeitreihen!N:O,2,0)</f>
        <v>1.3554999999999999</v>
      </c>
      <c r="CZ40" s="13">
        <f>VLOOKUP(CX40,Zeitreihen!R:S,2,0)</f>
        <v>1.0031000000000001</v>
      </c>
      <c r="DA40" s="9">
        <f t="shared" si="56"/>
        <v>-7.9359664057220176E-3</v>
      </c>
      <c r="DB40" s="9">
        <f t="shared" si="57"/>
        <v>-9.9685989216780787E-5</v>
      </c>
      <c r="DC40" s="9">
        <f t="shared" si="69"/>
        <v>0.16622936826240906</v>
      </c>
      <c r="DD40" s="9">
        <f t="shared" si="18"/>
        <v>1.1199683593954728E-5</v>
      </c>
      <c r="DE40" s="9">
        <f t="shared" si="19"/>
        <v>1.0073025265332199E-12</v>
      </c>
      <c r="DF40" s="9">
        <f t="shared" si="58"/>
        <v>-3.3587898982465766E-9</v>
      </c>
    </row>
    <row r="41" spans="1:110" ht="15" x14ac:dyDescent="0.2">
      <c r="A41" s="9">
        <f t="shared" si="59"/>
        <v>32</v>
      </c>
      <c r="B41" s="16">
        <f t="shared" si="20"/>
        <v>4</v>
      </c>
      <c r="C41" s="17">
        <f>VLOOKUP($A41,Datum!$A:$B,2,0)</f>
        <v>41668</v>
      </c>
      <c r="D41" s="13">
        <f>VLOOKUP(C41,Zeitreihen!$B:$C,2,0)</f>
        <v>665.54</v>
      </c>
      <c r="E41" s="13">
        <f>VLOOKUP(C41,Zeitreihen!F:G,2,0)</f>
        <v>8704.2099999999991</v>
      </c>
      <c r="F41" s="9">
        <f t="shared" si="21"/>
        <v>5.7411234563465342E-3</v>
      </c>
      <c r="G41" s="9">
        <f t="shared" si="21"/>
        <v>5.5413866891501577E-3</v>
      </c>
      <c r="H41" s="9">
        <f t="shared" si="60"/>
        <v>0.15625560616666451</v>
      </c>
      <c r="I41" s="9">
        <f t="shared" si="0"/>
        <v>3.778390844997579E-6</v>
      </c>
      <c r="J41" s="9">
        <f t="shared" si="1"/>
        <v>3.0387828316052924E-6</v>
      </c>
      <c r="K41" s="9">
        <f t="shared" si="22"/>
        <v>3.3884670916025221E-6</v>
      </c>
      <c r="M41" s="16">
        <f t="shared" si="23"/>
        <v>4</v>
      </c>
      <c r="N41" s="17">
        <f>VLOOKUP($A41,Datum!$A:$B,2,0)</f>
        <v>41668</v>
      </c>
      <c r="O41" s="13">
        <f>VLOOKUP(N41,Zeitreihen!$B:$C,2,0)</f>
        <v>665.54</v>
      </c>
      <c r="P41" s="13">
        <f>VLOOKUP(N41,Zeitreihen!$J:$K,2,0)</f>
        <v>0.26663822525597269</v>
      </c>
      <c r="Q41" s="9">
        <f t="shared" si="24"/>
        <v>5.7411234563465342E-3</v>
      </c>
      <c r="R41" s="9">
        <f t="shared" si="25"/>
        <v>2.6663467052077506E-5</v>
      </c>
      <c r="S41" s="9">
        <f t="shared" si="61"/>
        <v>0.15625560616666451</v>
      </c>
      <c r="T41" s="9">
        <f t="shared" si="2"/>
        <v>3.778390844997579E-6</v>
      </c>
      <c r="U41" s="9">
        <f t="shared" si="3"/>
        <v>1.1195803161102308E-10</v>
      </c>
      <c r="V41" s="9">
        <f t="shared" si="26"/>
        <v>2.0567479224811172E-8</v>
      </c>
      <c r="X41" s="16">
        <f t="shared" si="27"/>
        <v>4</v>
      </c>
      <c r="Y41" s="17">
        <f>VLOOKUP($A41,Datum!$A:$B,2,0)</f>
        <v>41668</v>
      </c>
      <c r="Z41" s="13">
        <f>VLOOKUP(Y41,Zeitreihen!$B:$C,2,0)</f>
        <v>665.54</v>
      </c>
      <c r="AA41" s="13">
        <f>VLOOKUP(Y41,Zeitreihen!N:O,2,0)</f>
        <v>1.3663000000000001</v>
      </c>
      <c r="AB41" s="9">
        <f t="shared" si="28"/>
        <v>5.7411234563465342E-3</v>
      </c>
      <c r="AC41" s="9">
        <f t="shared" si="29"/>
        <v>-5.8535159350436242E-4</v>
      </c>
      <c r="AD41" s="9">
        <f t="shared" si="62"/>
        <v>0.15625560616666451</v>
      </c>
      <c r="AE41" s="9">
        <f t="shared" si="4"/>
        <v>3.778390844997579E-6</v>
      </c>
      <c r="AF41" s="9">
        <f t="shared" si="5"/>
        <v>1.1492397167947862E-7</v>
      </c>
      <c r="AG41" s="9">
        <f t="shared" si="30"/>
        <v>-6.589595453929649E-7</v>
      </c>
      <c r="AI41" s="16">
        <f t="shared" si="31"/>
        <v>4</v>
      </c>
      <c r="AJ41" s="17">
        <f>VLOOKUP($A41,Datum!$A:$B,2,0)</f>
        <v>41668</v>
      </c>
      <c r="AK41" s="13">
        <f>VLOOKUP(AJ41,Zeitreihen!$B:$C,2,0)</f>
        <v>665.54</v>
      </c>
      <c r="AL41" s="13">
        <f>VLOOKUP(AJ41,Zeitreihen!$R:$S,2,0)</f>
        <v>1.0032000000000001</v>
      </c>
      <c r="AM41" s="9">
        <f t="shared" si="32"/>
        <v>5.7411234563465342E-3</v>
      </c>
      <c r="AN41" s="9">
        <f t="shared" si="33"/>
        <v>-9.9676052910798775E-5</v>
      </c>
      <c r="AO41" s="9">
        <f t="shared" si="63"/>
        <v>0.15625560616666451</v>
      </c>
      <c r="AP41" s="9">
        <f t="shared" si="6"/>
        <v>3.778390844997579E-6</v>
      </c>
      <c r="AQ41" s="9">
        <f t="shared" si="7"/>
        <v>9.5452373109266159E-13</v>
      </c>
      <c r="AR41" s="9">
        <f t="shared" si="34"/>
        <v>1.8990955023098349E-9</v>
      </c>
      <c r="AT41" s="16">
        <f t="shared" si="35"/>
        <v>4</v>
      </c>
      <c r="AU41" s="17">
        <f>VLOOKUP($A41,Datum!$A:$B,2,0)</f>
        <v>41668</v>
      </c>
      <c r="AV41" s="13">
        <f>VLOOKUP(AU41,Zeitreihen!$F:$G,2,0)</f>
        <v>8704.2099999999991</v>
      </c>
      <c r="AW41" s="13">
        <f>VLOOKUP(AU41,Zeitreihen!$J:$K,2,0)</f>
        <v>0.26663822525597269</v>
      </c>
      <c r="AX41" s="9">
        <f t="shared" si="36"/>
        <v>5.5413866891501577E-3</v>
      </c>
      <c r="AY41" s="9">
        <f t="shared" si="37"/>
        <v>2.6663467052077506E-5</v>
      </c>
      <c r="AZ41" s="9">
        <f t="shared" si="64"/>
        <v>0.15625560616666451</v>
      </c>
      <c r="BA41" s="9">
        <f t="shared" si="8"/>
        <v>3.0387828316052924E-6</v>
      </c>
      <c r="BB41" s="9">
        <f t="shared" si="9"/>
        <v>1.1195803161102308E-10</v>
      </c>
      <c r="BC41" s="9">
        <f t="shared" si="38"/>
        <v>1.844494901917323E-8</v>
      </c>
      <c r="BE41" s="16">
        <f t="shared" si="39"/>
        <v>4</v>
      </c>
      <c r="BF41" s="17">
        <f>VLOOKUP($A41,Datum!$A:$B,2,0)</f>
        <v>41668</v>
      </c>
      <c r="BG41" s="13">
        <f>VLOOKUP(BF41,Zeitreihen!$F:$G,2,0)</f>
        <v>8704.2099999999991</v>
      </c>
      <c r="BH41" s="13">
        <f>VLOOKUP(BF41,Zeitreihen!N:O,2,0)</f>
        <v>1.3663000000000001</v>
      </c>
      <c r="BI41" s="9">
        <f t="shared" si="40"/>
        <v>5.5413866891501577E-3</v>
      </c>
      <c r="BJ41" s="9">
        <f t="shared" si="41"/>
        <v>-5.8535159350436242E-4</v>
      </c>
      <c r="BK41" s="9">
        <f t="shared" si="65"/>
        <v>0.15625560616666451</v>
      </c>
      <c r="BL41" s="9">
        <f t="shared" si="10"/>
        <v>3.0387828316052924E-6</v>
      </c>
      <c r="BM41" s="9">
        <f t="shared" si="11"/>
        <v>1.1492397167947862E-7</v>
      </c>
      <c r="BN41" s="9">
        <f t="shared" si="42"/>
        <v>-5.9095599842923371E-7</v>
      </c>
      <c r="BP41" s="16">
        <f t="shared" si="43"/>
        <v>4</v>
      </c>
      <c r="BQ41" s="17">
        <f>VLOOKUP($A41,Datum!$A:$B,2,0)</f>
        <v>41668</v>
      </c>
      <c r="BR41" s="13">
        <f>VLOOKUP(BQ41,Zeitreihen!$F:$G,2,0)</f>
        <v>8704.2099999999991</v>
      </c>
      <c r="BS41" s="13">
        <f>VLOOKUP(BQ41,Zeitreihen!R:S,2,0)</f>
        <v>1.0032000000000001</v>
      </c>
      <c r="BT41" s="9">
        <f t="shared" si="44"/>
        <v>5.5413866891501577E-3</v>
      </c>
      <c r="BU41" s="9">
        <f t="shared" si="45"/>
        <v>-9.9676052910798775E-5</v>
      </c>
      <c r="BV41" s="9">
        <f t="shared" si="66"/>
        <v>0.15625560616666451</v>
      </c>
      <c r="BW41" s="9">
        <f t="shared" si="12"/>
        <v>3.0387828316052924E-6</v>
      </c>
      <c r="BX41" s="9">
        <f t="shared" si="13"/>
        <v>9.5452373109266159E-13</v>
      </c>
      <c r="BY41" s="9">
        <f t="shared" si="46"/>
        <v>1.7031119535732837E-9</v>
      </c>
      <c r="CA41" s="16">
        <f t="shared" si="47"/>
        <v>4</v>
      </c>
      <c r="CB41" s="17">
        <f>VLOOKUP($A41,Datum!$A:$B,2,0)</f>
        <v>41668</v>
      </c>
      <c r="CC41" s="13">
        <f>VLOOKUP(CB41,Zeitreihen!$J:$K,2,0)</f>
        <v>0.26663822525597269</v>
      </c>
      <c r="CD41" s="13">
        <f>VLOOKUP(CB41,Zeitreihen!N:O,2,0)</f>
        <v>1.3663000000000001</v>
      </c>
      <c r="CE41" s="9">
        <f t="shared" si="48"/>
        <v>2.6663467052077506E-5</v>
      </c>
      <c r="CF41" s="9">
        <f t="shared" si="49"/>
        <v>-5.8535159350436242E-4</v>
      </c>
      <c r="CG41" s="9">
        <f t="shared" si="67"/>
        <v>0.15625560616666451</v>
      </c>
      <c r="CH41" s="9">
        <f t="shared" si="14"/>
        <v>1.1195803161102308E-10</v>
      </c>
      <c r="CI41" s="9">
        <f t="shared" si="15"/>
        <v>1.1492397167947862E-7</v>
      </c>
      <c r="CJ41" s="9">
        <f t="shared" si="50"/>
        <v>-3.5870129152479212E-9</v>
      </c>
      <c r="CL41" s="16">
        <f t="shared" si="51"/>
        <v>4</v>
      </c>
      <c r="CM41" s="17">
        <f>VLOOKUP($A41,Datum!$A:$B,2,0)</f>
        <v>41668</v>
      </c>
      <c r="CN41" s="13">
        <f>VLOOKUP(CM41,Zeitreihen!$J:$K,2,0)</f>
        <v>0.26663822525597269</v>
      </c>
      <c r="CO41" s="13">
        <f>VLOOKUP(CM41,Zeitreihen!R:S,2,0)</f>
        <v>1.0032000000000001</v>
      </c>
      <c r="CP41" s="9">
        <f t="shared" si="52"/>
        <v>2.6663467052077506E-5</v>
      </c>
      <c r="CQ41" s="9">
        <f t="shared" si="53"/>
        <v>-9.9676052910798775E-5</v>
      </c>
      <c r="CR41" s="9">
        <f t="shared" si="68"/>
        <v>0.15625560616666451</v>
      </c>
      <c r="CS41" s="9">
        <f t="shared" si="16"/>
        <v>1.1195803161102308E-10</v>
      </c>
      <c r="CT41" s="9">
        <f t="shared" si="17"/>
        <v>9.5452373109266159E-13</v>
      </c>
      <c r="CU41" s="9">
        <f t="shared" si="54"/>
        <v>1.0337630195511151E-11</v>
      </c>
      <c r="CW41" s="16">
        <f t="shared" si="55"/>
        <v>4</v>
      </c>
      <c r="CX41" s="17">
        <f>VLOOKUP($A41,Datum!$A:$B,2,0)</f>
        <v>41668</v>
      </c>
      <c r="CY41" s="13">
        <f>VLOOKUP(CX41,Zeitreihen!N:O,2,0)</f>
        <v>1.3663000000000001</v>
      </c>
      <c r="CZ41" s="13">
        <f>VLOOKUP(CX41,Zeitreihen!R:S,2,0)</f>
        <v>1.0032000000000001</v>
      </c>
      <c r="DA41" s="9">
        <f t="shared" si="56"/>
        <v>-5.8535159350436242E-4</v>
      </c>
      <c r="DB41" s="9">
        <f t="shared" si="57"/>
        <v>-9.9676052910798775E-5</v>
      </c>
      <c r="DC41" s="9">
        <f t="shared" si="69"/>
        <v>0.15625560616666451</v>
      </c>
      <c r="DD41" s="9">
        <f t="shared" si="18"/>
        <v>1.1492397167947862E-7</v>
      </c>
      <c r="DE41" s="9">
        <f t="shared" si="19"/>
        <v>9.5452373109266159E-13</v>
      </c>
      <c r="DF41" s="9">
        <f t="shared" si="58"/>
        <v>-3.3120636805394206E-10</v>
      </c>
    </row>
    <row r="42" spans="1:110" ht="15" x14ac:dyDescent="0.2">
      <c r="A42" s="9">
        <f t="shared" si="59"/>
        <v>33</v>
      </c>
      <c r="B42" s="16">
        <f t="shared" si="20"/>
        <v>3</v>
      </c>
      <c r="C42" s="17">
        <f>VLOOKUP($A42,Datum!$A:$B,2,0)</f>
        <v>41667</v>
      </c>
      <c r="D42" s="13">
        <f>VLOOKUP(C42,Zeitreihen!$B:$C,2,0)</f>
        <v>661.73</v>
      </c>
      <c r="E42" s="13">
        <f>VLOOKUP(C42,Zeitreihen!F:G,2,0)</f>
        <v>8656.11</v>
      </c>
      <c r="F42" s="9">
        <f t="shared" si="21"/>
        <v>3.3149954294394331E-3</v>
      </c>
      <c r="G42" s="9">
        <f t="shared" si="21"/>
        <v>1.2708594261723099E-4</v>
      </c>
      <c r="H42" s="9">
        <f t="shared" si="60"/>
        <v>0.14688026979666463</v>
      </c>
      <c r="I42" s="9">
        <f t="shared" si="0"/>
        <v>9.1160382306146937E-7</v>
      </c>
      <c r="J42" s="9">
        <f t="shared" si="1"/>
        <v>1.4816603333581049E-7</v>
      </c>
      <c r="K42" s="9">
        <f t="shared" si="22"/>
        <v>-3.6751696890997831E-7</v>
      </c>
      <c r="M42" s="16">
        <f t="shared" si="23"/>
        <v>3</v>
      </c>
      <c r="N42" s="17">
        <f>VLOOKUP($A42,Datum!$A:$B,2,0)</f>
        <v>41667</v>
      </c>
      <c r="O42" s="13">
        <f>VLOOKUP(N42,Zeitreihen!$B:$C,2,0)</f>
        <v>661.73</v>
      </c>
      <c r="P42" s="13">
        <f>VLOOKUP(N42,Zeitreihen!$J:$K,2,0)</f>
        <v>0.26663111585121985</v>
      </c>
      <c r="Q42" s="9">
        <f t="shared" si="24"/>
        <v>3.3149954294394331E-3</v>
      </c>
      <c r="R42" s="9">
        <f t="shared" si="25"/>
        <v>0</v>
      </c>
      <c r="S42" s="9">
        <f t="shared" si="61"/>
        <v>0.14688026979666463</v>
      </c>
      <c r="T42" s="9">
        <f t="shared" si="2"/>
        <v>9.1160382306146937E-7</v>
      </c>
      <c r="U42" s="9">
        <f t="shared" si="3"/>
        <v>1.5934554689367523E-15</v>
      </c>
      <c r="V42" s="9">
        <f t="shared" si="26"/>
        <v>3.8112991188844648E-11</v>
      </c>
      <c r="X42" s="16">
        <f t="shared" si="27"/>
        <v>3</v>
      </c>
      <c r="Y42" s="17">
        <f>VLOOKUP($A42,Datum!$A:$B,2,0)</f>
        <v>41667</v>
      </c>
      <c r="Z42" s="13">
        <f>VLOOKUP(Y42,Zeitreihen!$B:$C,2,0)</f>
        <v>661.73</v>
      </c>
      <c r="AA42" s="13">
        <f>VLOOKUP(Y42,Zeitreihen!N:O,2,0)</f>
        <v>1.3671</v>
      </c>
      <c r="AB42" s="9">
        <f t="shared" si="28"/>
        <v>3.3149954294394331E-3</v>
      </c>
      <c r="AC42" s="9">
        <f t="shared" si="29"/>
        <v>-1.4628437708942809E-4</v>
      </c>
      <c r="AD42" s="9">
        <f t="shared" si="62"/>
        <v>0.14688026979666463</v>
      </c>
      <c r="AE42" s="9">
        <f t="shared" si="4"/>
        <v>9.1160382306146937E-7</v>
      </c>
      <c r="AF42" s="9">
        <f t="shared" si="5"/>
        <v>2.572963594657912E-8</v>
      </c>
      <c r="AG42" s="9">
        <f t="shared" si="30"/>
        <v>-1.5315101858910808E-7</v>
      </c>
      <c r="AI42" s="16">
        <f t="shared" si="31"/>
        <v>3</v>
      </c>
      <c r="AJ42" s="17">
        <f>VLOOKUP($A42,Datum!$A:$B,2,0)</f>
        <v>41667</v>
      </c>
      <c r="AK42" s="13">
        <f>VLOOKUP(AJ42,Zeitreihen!$B:$C,2,0)</f>
        <v>661.73</v>
      </c>
      <c r="AL42" s="13">
        <f>VLOOKUP(AJ42,Zeitreihen!$R:$S,2,0)</f>
        <v>1.0033000000000001</v>
      </c>
      <c r="AM42" s="9">
        <f t="shared" si="32"/>
        <v>3.3149954294394331E-3</v>
      </c>
      <c r="AN42" s="9">
        <f t="shared" si="33"/>
        <v>-9.9666118585528703E-5</v>
      </c>
      <c r="AO42" s="9">
        <f t="shared" si="63"/>
        <v>0.14688026979666463</v>
      </c>
      <c r="AP42" s="9">
        <f t="shared" si="6"/>
        <v>9.1160382306146937E-7</v>
      </c>
      <c r="AQ42" s="9">
        <f t="shared" si="7"/>
        <v>9.0447966115433538E-13</v>
      </c>
      <c r="AR42" s="9">
        <f t="shared" si="34"/>
        <v>9.0803475538639737E-10</v>
      </c>
      <c r="AT42" s="16">
        <f t="shared" si="35"/>
        <v>3</v>
      </c>
      <c r="AU42" s="17">
        <f>VLOOKUP($A42,Datum!$A:$B,2,0)</f>
        <v>41667</v>
      </c>
      <c r="AV42" s="13">
        <f>VLOOKUP(AU42,Zeitreihen!$F:$G,2,0)</f>
        <v>8656.11</v>
      </c>
      <c r="AW42" s="13">
        <f>VLOOKUP(AU42,Zeitreihen!$J:$K,2,0)</f>
        <v>0.26663111585121985</v>
      </c>
      <c r="AX42" s="9">
        <f t="shared" si="36"/>
        <v>1.2708594261723099E-4</v>
      </c>
      <c r="AY42" s="9">
        <f t="shared" si="37"/>
        <v>0</v>
      </c>
      <c r="AZ42" s="9">
        <f t="shared" si="64"/>
        <v>0.14688026979666463</v>
      </c>
      <c r="BA42" s="9">
        <f t="shared" si="8"/>
        <v>1.4816603333581049E-7</v>
      </c>
      <c r="BB42" s="9">
        <f t="shared" si="9"/>
        <v>1.5934554689367523E-15</v>
      </c>
      <c r="BC42" s="9">
        <f t="shared" si="38"/>
        <v>-1.5365414935159167E-11</v>
      </c>
      <c r="BE42" s="16">
        <f t="shared" si="39"/>
        <v>3</v>
      </c>
      <c r="BF42" s="17">
        <f>VLOOKUP($A42,Datum!$A:$B,2,0)</f>
        <v>41667</v>
      </c>
      <c r="BG42" s="13">
        <f>VLOOKUP(BF42,Zeitreihen!$F:$G,2,0)</f>
        <v>8656.11</v>
      </c>
      <c r="BH42" s="13">
        <f>VLOOKUP(BF42,Zeitreihen!N:O,2,0)</f>
        <v>1.3671</v>
      </c>
      <c r="BI42" s="9">
        <f t="shared" si="40"/>
        <v>1.2708594261723099E-4</v>
      </c>
      <c r="BJ42" s="9">
        <f t="shared" si="41"/>
        <v>-1.4628437708942809E-4</v>
      </c>
      <c r="BK42" s="9">
        <f t="shared" si="65"/>
        <v>0.14688026979666463</v>
      </c>
      <c r="BL42" s="9">
        <f t="shared" si="10"/>
        <v>1.4816603333581049E-7</v>
      </c>
      <c r="BM42" s="9">
        <f t="shared" si="11"/>
        <v>2.572963594657912E-8</v>
      </c>
      <c r="BN42" s="9">
        <f t="shared" si="42"/>
        <v>6.1743486274902798E-8</v>
      </c>
      <c r="BP42" s="16">
        <f t="shared" si="43"/>
        <v>3</v>
      </c>
      <c r="BQ42" s="17">
        <f>VLOOKUP($A42,Datum!$A:$B,2,0)</f>
        <v>41667</v>
      </c>
      <c r="BR42" s="13">
        <f>VLOOKUP(BQ42,Zeitreihen!$F:$G,2,0)</f>
        <v>8656.11</v>
      </c>
      <c r="BS42" s="13">
        <f>VLOOKUP(BQ42,Zeitreihen!R:S,2,0)</f>
        <v>1.0033000000000001</v>
      </c>
      <c r="BT42" s="9">
        <f t="shared" si="44"/>
        <v>1.2708594261723099E-4</v>
      </c>
      <c r="BU42" s="9">
        <f t="shared" si="45"/>
        <v>-9.9666118585528703E-5</v>
      </c>
      <c r="BV42" s="9">
        <f t="shared" si="66"/>
        <v>0.14688026979666463</v>
      </c>
      <c r="BW42" s="9">
        <f t="shared" si="12"/>
        <v>1.4816603333581049E-7</v>
      </c>
      <c r="BX42" s="9">
        <f t="shared" si="13"/>
        <v>9.0447966115433538E-13</v>
      </c>
      <c r="BY42" s="9">
        <f t="shared" si="46"/>
        <v>-3.6607808405606015E-10</v>
      </c>
      <c r="CA42" s="16">
        <f t="shared" si="47"/>
        <v>3</v>
      </c>
      <c r="CB42" s="17">
        <f>VLOOKUP($A42,Datum!$A:$B,2,0)</f>
        <v>41667</v>
      </c>
      <c r="CC42" s="13">
        <f>VLOOKUP(CB42,Zeitreihen!$J:$K,2,0)</f>
        <v>0.26663111585121985</v>
      </c>
      <c r="CD42" s="13">
        <f>VLOOKUP(CB42,Zeitreihen!N:O,2,0)</f>
        <v>1.3671</v>
      </c>
      <c r="CE42" s="9">
        <f t="shared" si="48"/>
        <v>0</v>
      </c>
      <c r="CF42" s="9">
        <f t="shared" si="49"/>
        <v>-1.4628437708942809E-4</v>
      </c>
      <c r="CG42" s="9">
        <f t="shared" si="67"/>
        <v>0.14688026979666463</v>
      </c>
      <c r="CH42" s="9">
        <f t="shared" si="14"/>
        <v>1.5934554689367523E-15</v>
      </c>
      <c r="CI42" s="9">
        <f t="shared" si="15"/>
        <v>2.572963594657912E-8</v>
      </c>
      <c r="CJ42" s="9">
        <f t="shared" si="50"/>
        <v>-6.4030484234330248E-12</v>
      </c>
      <c r="CL42" s="16">
        <f t="shared" si="51"/>
        <v>3</v>
      </c>
      <c r="CM42" s="17">
        <f>VLOOKUP($A42,Datum!$A:$B,2,0)</f>
        <v>41667</v>
      </c>
      <c r="CN42" s="13">
        <f>VLOOKUP(CM42,Zeitreihen!$J:$K,2,0)</f>
        <v>0.26663111585121985</v>
      </c>
      <c r="CO42" s="13">
        <f>VLOOKUP(CM42,Zeitreihen!R:S,2,0)</f>
        <v>1.0033000000000001</v>
      </c>
      <c r="CP42" s="9">
        <f t="shared" si="52"/>
        <v>0</v>
      </c>
      <c r="CQ42" s="9">
        <f t="shared" si="53"/>
        <v>-9.9666118585528703E-5</v>
      </c>
      <c r="CR42" s="9">
        <f t="shared" si="68"/>
        <v>0.14688026979666463</v>
      </c>
      <c r="CS42" s="9">
        <f t="shared" si="16"/>
        <v>1.5934554689367523E-15</v>
      </c>
      <c r="CT42" s="9">
        <f t="shared" si="17"/>
        <v>9.0447966115433538E-13</v>
      </c>
      <c r="CU42" s="9">
        <f t="shared" si="54"/>
        <v>3.7963773029144989E-14</v>
      </c>
      <c r="CW42" s="16">
        <f t="shared" si="55"/>
        <v>3</v>
      </c>
      <c r="CX42" s="17">
        <f>VLOOKUP($A42,Datum!$A:$B,2,0)</f>
        <v>41667</v>
      </c>
      <c r="CY42" s="13">
        <f>VLOOKUP(CX42,Zeitreihen!N:O,2,0)</f>
        <v>1.3671</v>
      </c>
      <c r="CZ42" s="13">
        <f>VLOOKUP(CX42,Zeitreihen!R:S,2,0)</f>
        <v>1.0033000000000001</v>
      </c>
      <c r="DA42" s="9">
        <f t="shared" si="56"/>
        <v>-1.4628437708942809E-4</v>
      </c>
      <c r="DB42" s="9">
        <f t="shared" si="57"/>
        <v>-9.9666118585528703E-5</v>
      </c>
      <c r="DC42" s="9">
        <f t="shared" si="69"/>
        <v>0.14688026979666463</v>
      </c>
      <c r="DD42" s="9">
        <f t="shared" si="18"/>
        <v>2.572963594657912E-8</v>
      </c>
      <c r="DE42" s="9">
        <f t="shared" si="19"/>
        <v>9.0447966115433538E-13</v>
      </c>
      <c r="DF42" s="9">
        <f t="shared" si="58"/>
        <v>-1.525514090481838E-10</v>
      </c>
    </row>
    <row r="43" spans="1:110" ht="15" x14ac:dyDescent="0.2">
      <c r="A43" s="9">
        <f t="shared" si="59"/>
        <v>34</v>
      </c>
      <c r="B43" s="16">
        <f t="shared" si="20"/>
        <v>2</v>
      </c>
      <c r="C43" s="17">
        <f>VLOOKUP($A43,Datum!$A:$B,2,0)</f>
        <v>41666</v>
      </c>
      <c r="D43" s="13">
        <f>VLOOKUP(C43,Zeitreihen!$B:$C,2,0)</f>
        <v>659.54</v>
      </c>
      <c r="E43" s="13">
        <f>VLOOKUP(C43,Zeitreihen!F:G,2,0)</f>
        <v>8655.01</v>
      </c>
      <c r="F43" s="9">
        <f t="shared" si="21"/>
        <v>-9.1312430284670627E-3</v>
      </c>
      <c r="G43" s="9">
        <f t="shared" si="21"/>
        <v>-1.3425346535104701E-2</v>
      </c>
      <c r="H43" s="9">
        <f t="shared" si="60"/>
        <v>0.13806745360886474</v>
      </c>
      <c r="I43" s="9">
        <f t="shared" si="0"/>
        <v>1.368266901943127E-5</v>
      </c>
      <c r="J43" s="9">
        <f t="shared" si="1"/>
        <v>2.9256551670956993E-5</v>
      </c>
      <c r="K43" s="9">
        <f t="shared" si="22"/>
        <v>2.0007691350168147E-5</v>
      </c>
      <c r="M43" s="16">
        <f t="shared" si="23"/>
        <v>2</v>
      </c>
      <c r="N43" s="17">
        <f>VLOOKUP($A43,Datum!$A:$B,2,0)</f>
        <v>41666</v>
      </c>
      <c r="O43" s="13">
        <f>VLOOKUP(N43,Zeitreihen!$B:$C,2,0)</f>
        <v>659.54</v>
      </c>
      <c r="P43" s="13">
        <f>VLOOKUP(N43,Zeitreihen!$J:$K,2,0)</f>
        <v>0.26663111585121985</v>
      </c>
      <c r="Q43" s="9">
        <f t="shared" si="24"/>
        <v>-9.1312430284670627E-3</v>
      </c>
      <c r="R43" s="9">
        <f t="shared" si="25"/>
        <v>-2.6663467052135138E-5</v>
      </c>
      <c r="S43" s="9">
        <f t="shared" si="61"/>
        <v>0.13806745360886474</v>
      </c>
      <c r="T43" s="9">
        <f t="shared" si="2"/>
        <v>1.368266901943127E-5</v>
      </c>
      <c r="U43" s="9">
        <f t="shared" si="3"/>
        <v>9.7392361132163298E-11</v>
      </c>
      <c r="V43" s="9">
        <f t="shared" si="26"/>
        <v>3.6504622205856522E-8</v>
      </c>
      <c r="X43" s="16">
        <f t="shared" si="27"/>
        <v>2</v>
      </c>
      <c r="Y43" s="17">
        <f>VLOOKUP($A43,Datum!$A:$B,2,0)</f>
        <v>41666</v>
      </c>
      <c r="Z43" s="13">
        <f>VLOOKUP(Y43,Zeitreihen!$B:$C,2,0)</f>
        <v>659.54</v>
      </c>
      <c r="AA43" s="13">
        <f>VLOOKUP(Y43,Zeitreihen!N:O,2,0)</f>
        <v>1.3673</v>
      </c>
      <c r="AB43" s="9">
        <f t="shared" si="28"/>
        <v>-9.1312430284670627E-3</v>
      </c>
      <c r="AC43" s="9">
        <f t="shared" si="29"/>
        <v>-3.6561734895967538E-4</v>
      </c>
      <c r="AD43" s="9">
        <f t="shared" si="62"/>
        <v>0.13806745360886474</v>
      </c>
      <c r="AE43" s="9">
        <f t="shared" si="4"/>
        <v>1.368266901943127E-5</v>
      </c>
      <c r="AF43" s="9">
        <f t="shared" si="5"/>
        <v>5.6176832607471198E-8</v>
      </c>
      <c r="AG43" s="9">
        <f t="shared" si="30"/>
        <v>8.7672630114992136E-7</v>
      </c>
      <c r="AI43" s="16">
        <f t="shared" si="31"/>
        <v>2</v>
      </c>
      <c r="AJ43" s="17">
        <f>VLOOKUP($A43,Datum!$A:$B,2,0)</f>
        <v>41666</v>
      </c>
      <c r="AK43" s="13">
        <f>VLOOKUP(AJ43,Zeitreihen!$B:$C,2,0)</f>
        <v>659.54</v>
      </c>
      <c r="AL43" s="13">
        <f>VLOOKUP(AJ43,Zeitreihen!$R:$S,2,0)</f>
        <v>1.0034000000000001</v>
      </c>
      <c r="AM43" s="9">
        <f t="shared" si="32"/>
        <v>-9.1312430284670627E-3</v>
      </c>
      <c r="AN43" s="9">
        <f t="shared" si="33"/>
        <v>-9.9656186240193307E-5</v>
      </c>
      <c r="AO43" s="9">
        <f t="shared" si="63"/>
        <v>0.13806745360886474</v>
      </c>
      <c r="AP43" s="9">
        <f t="shared" si="6"/>
        <v>1.368266901943127E-5</v>
      </c>
      <c r="AQ43" s="9">
        <f t="shared" si="7"/>
        <v>8.570304840070562E-13</v>
      </c>
      <c r="AR43" s="9">
        <f t="shared" si="34"/>
        <v>-3.424392566898768E-9</v>
      </c>
      <c r="AT43" s="16">
        <f t="shared" si="35"/>
        <v>2</v>
      </c>
      <c r="AU43" s="17">
        <f>VLOOKUP($A43,Datum!$A:$B,2,0)</f>
        <v>41666</v>
      </c>
      <c r="AV43" s="13">
        <f>VLOOKUP(AU43,Zeitreihen!$F:$G,2,0)</f>
        <v>8655.01</v>
      </c>
      <c r="AW43" s="13">
        <f>VLOOKUP(AU43,Zeitreihen!$J:$K,2,0)</f>
        <v>0.26663111585121985</v>
      </c>
      <c r="AX43" s="9">
        <f t="shared" si="36"/>
        <v>-1.3425346535104701E-2</v>
      </c>
      <c r="AY43" s="9">
        <f t="shared" si="37"/>
        <v>-2.6663467052135138E-5</v>
      </c>
      <c r="AZ43" s="9">
        <f t="shared" si="64"/>
        <v>0.13806745360886474</v>
      </c>
      <c r="BA43" s="9">
        <f t="shared" si="8"/>
        <v>2.9256551670956993E-5</v>
      </c>
      <c r="BB43" s="9">
        <f t="shared" si="9"/>
        <v>9.7392361132163298E-11</v>
      </c>
      <c r="BC43" s="9">
        <f t="shared" si="38"/>
        <v>5.3379440291367223E-8</v>
      </c>
      <c r="BE43" s="16">
        <f t="shared" si="39"/>
        <v>2</v>
      </c>
      <c r="BF43" s="17">
        <f>VLOOKUP($A43,Datum!$A:$B,2,0)</f>
        <v>41666</v>
      </c>
      <c r="BG43" s="13">
        <f>VLOOKUP(BF43,Zeitreihen!$F:$G,2,0)</f>
        <v>8655.01</v>
      </c>
      <c r="BH43" s="13">
        <f>VLOOKUP(BF43,Zeitreihen!N:O,2,0)</f>
        <v>1.3673</v>
      </c>
      <c r="BI43" s="9">
        <f t="shared" si="40"/>
        <v>-1.3425346535104701E-2</v>
      </c>
      <c r="BJ43" s="9">
        <f t="shared" si="41"/>
        <v>-3.6561734895967538E-4</v>
      </c>
      <c r="BK43" s="9">
        <f t="shared" si="65"/>
        <v>0.13806745360886474</v>
      </c>
      <c r="BL43" s="9">
        <f t="shared" si="10"/>
        <v>2.9256551670956993E-5</v>
      </c>
      <c r="BM43" s="9">
        <f t="shared" si="11"/>
        <v>5.6176832607471198E-8</v>
      </c>
      <c r="BN43" s="9">
        <f t="shared" si="42"/>
        <v>1.2820063985375357E-6</v>
      </c>
      <c r="BP43" s="16">
        <f t="shared" si="43"/>
        <v>2</v>
      </c>
      <c r="BQ43" s="17">
        <f>VLOOKUP($A43,Datum!$A:$B,2,0)</f>
        <v>41666</v>
      </c>
      <c r="BR43" s="13">
        <f>VLOOKUP(BQ43,Zeitreihen!$F:$G,2,0)</f>
        <v>8655.01</v>
      </c>
      <c r="BS43" s="13">
        <f>VLOOKUP(BQ43,Zeitreihen!R:S,2,0)</f>
        <v>1.0034000000000001</v>
      </c>
      <c r="BT43" s="9">
        <f t="shared" si="44"/>
        <v>-1.3425346535104701E-2</v>
      </c>
      <c r="BU43" s="9">
        <f t="shared" si="45"/>
        <v>-9.9656186240193307E-5</v>
      </c>
      <c r="BV43" s="9">
        <f t="shared" si="66"/>
        <v>0.13806745360886474</v>
      </c>
      <c r="BW43" s="9">
        <f t="shared" si="12"/>
        <v>2.9256551670956993E-5</v>
      </c>
      <c r="BX43" s="9">
        <f t="shared" si="13"/>
        <v>8.570304840070562E-13</v>
      </c>
      <c r="BY43" s="9">
        <f t="shared" si="46"/>
        <v>-5.0073702318620016E-9</v>
      </c>
      <c r="CA43" s="16">
        <f t="shared" si="47"/>
        <v>2</v>
      </c>
      <c r="CB43" s="17">
        <f>VLOOKUP($A43,Datum!$A:$B,2,0)</f>
        <v>41666</v>
      </c>
      <c r="CC43" s="13">
        <f>VLOOKUP(CB43,Zeitreihen!$J:$K,2,0)</f>
        <v>0.26663111585121985</v>
      </c>
      <c r="CD43" s="13">
        <f>VLOOKUP(CB43,Zeitreihen!N:O,2,0)</f>
        <v>1.3673</v>
      </c>
      <c r="CE43" s="9">
        <f t="shared" si="48"/>
        <v>-2.6663467052135138E-5</v>
      </c>
      <c r="CF43" s="9">
        <f t="shared" si="49"/>
        <v>-3.6561734895967538E-4</v>
      </c>
      <c r="CG43" s="9">
        <f t="shared" si="67"/>
        <v>0.13806745360886474</v>
      </c>
      <c r="CH43" s="9">
        <f t="shared" si="14"/>
        <v>9.7392361132163298E-11</v>
      </c>
      <c r="CI43" s="9">
        <f t="shared" si="15"/>
        <v>5.6176832607471198E-8</v>
      </c>
      <c r="CJ43" s="9">
        <f t="shared" si="50"/>
        <v>2.3390584363302943E-9</v>
      </c>
      <c r="CL43" s="16">
        <f t="shared" si="51"/>
        <v>2</v>
      </c>
      <c r="CM43" s="17">
        <f>VLOOKUP($A43,Datum!$A:$B,2,0)</f>
        <v>41666</v>
      </c>
      <c r="CN43" s="13">
        <f>VLOOKUP(CM43,Zeitreihen!$J:$K,2,0)</f>
        <v>0.26663111585121985</v>
      </c>
      <c r="CO43" s="13">
        <f>VLOOKUP(CM43,Zeitreihen!R:S,2,0)</f>
        <v>1.0034000000000001</v>
      </c>
      <c r="CP43" s="9">
        <f t="shared" si="52"/>
        <v>-2.6663467052135138E-5</v>
      </c>
      <c r="CQ43" s="9">
        <f t="shared" si="53"/>
        <v>-9.9656186240193307E-5</v>
      </c>
      <c r="CR43" s="9">
        <f t="shared" si="68"/>
        <v>0.13806745360886474</v>
      </c>
      <c r="CS43" s="9">
        <f t="shared" si="16"/>
        <v>9.7392361132163298E-11</v>
      </c>
      <c r="CT43" s="9">
        <f t="shared" si="17"/>
        <v>8.570304840070562E-13</v>
      </c>
      <c r="CU43" s="9">
        <f t="shared" si="54"/>
        <v>-9.1360944828568784E-12</v>
      </c>
      <c r="CW43" s="16">
        <f t="shared" si="55"/>
        <v>2</v>
      </c>
      <c r="CX43" s="17">
        <f>VLOOKUP($A43,Datum!$A:$B,2,0)</f>
        <v>41666</v>
      </c>
      <c r="CY43" s="13">
        <f>VLOOKUP(CX43,Zeitreihen!N:O,2,0)</f>
        <v>1.3673</v>
      </c>
      <c r="CZ43" s="13">
        <f>VLOOKUP(CX43,Zeitreihen!R:S,2,0)</f>
        <v>1.0034000000000001</v>
      </c>
      <c r="DA43" s="9">
        <f t="shared" si="56"/>
        <v>-3.6561734895967538E-4</v>
      </c>
      <c r="DB43" s="9">
        <f t="shared" si="57"/>
        <v>-9.9656186240193307E-5</v>
      </c>
      <c r="DC43" s="9">
        <f t="shared" si="69"/>
        <v>0.13806745360886474</v>
      </c>
      <c r="DD43" s="9">
        <f t="shared" si="18"/>
        <v>5.6176832607471198E-8</v>
      </c>
      <c r="DE43" s="9">
        <f t="shared" si="19"/>
        <v>8.570304840070562E-13</v>
      </c>
      <c r="DF43" s="9">
        <f t="shared" si="58"/>
        <v>-2.1942027718413907E-10</v>
      </c>
    </row>
    <row r="44" spans="1:110" ht="15" x14ac:dyDescent="0.2">
      <c r="A44" s="9">
        <f t="shared" si="59"/>
        <v>35</v>
      </c>
      <c r="B44" s="16">
        <f t="shared" si="20"/>
        <v>6</v>
      </c>
      <c r="C44" s="17">
        <f>VLOOKUP($A44,Datum!$A:$B,2,0)</f>
        <v>41663</v>
      </c>
      <c r="D44" s="13">
        <f>VLOOKUP(C44,Zeitreihen!$B:$C,2,0)</f>
        <v>665.59</v>
      </c>
      <c r="E44" s="13">
        <f>VLOOKUP(C44,Zeitreihen!F:G,2,0)</f>
        <v>8771.99</v>
      </c>
      <c r="F44" s="9">
        <f t="shared" si="21"/>
        <v>-6.0095250990865522E-5</v>
      </c>
      <c r="G44" s="9">
        <f t="shared" si="21"/>
        <v>0</v>
      </c>
      <c r="H44" s="9">
        <f t="shared" si="60"/>
        <v>0.12978340639233285</v>
      </c>
      <c r="I44" s="9">
        <f t="shared" si="0"/>
        <v>1.0137816919370347E-7</v>
      </c>
      <c r="J44" s="9">
        <f t="shared" si="1"/>
        <v>1.6614697857251861E-7</v>
      </c>
      <c r="K44" s="9">
        <f t="shared" si="22"/>
        <v>1.2978319037821275E-7</v>
      </c>
      <c r="M44" s="16">
        <f t="shared" si="23"/>
        <v>6</v>
      </c>
      <c r="N44" s="17">
        <f>VLOOKUP($A44,Datum!$A:$B,2,0)</f>
        <v>41663</v>
      </c>
      <c r="O44" s="13">
        <f>VLOOKUP(N44,Zeitreihen!$B:$C,2,0)</f>
        <v>665.59</v>
      </c>
      <c r="P44" s="13">
        <f>VLOOKUP(N44,Zeitreihen!$J:$K,2,0)</f>
        <v>0.26663822525597269</v>
      </c>
      <c r="Q44" s="9">
        <f t="shared" si="24"/>
        <v>-6.0095250990865522E-5</v>
      </c>
      <c r="R44" s="9">
        <f t="shared" si="25"/>
        <v>2.6663467052077506E-5</v>
      </c>
      <c r="S44" s="9">
        <f t="shared" si="61"/>
        <v>0.12978340639233285</v>
      </c>
      <c r="T44" s="9">
        <f t="shared" si="2"/>
        <v>1.0137816919370347E-7</v>
      </c>
      <c r="U44" s="9">
        <f t="shared" si="3"/>
        <v>9.2990549727609981E-11</v>
      </c>
      <c r="V44" s="9">
        <f t="shared" si="26"/>
        <v>-3.0703764726334685E-9</v>
      </c>
      <c r="X44" s="16">
        <f t="shared" si="27"/>
        <v>6</v>
      </c>
      <c r="Y44" s="17">
        <f>VLOOKUP($A44,Datum!$A:$B,2,0)</f>
        <v>41663</v>
      </c>
      <c r="Z44" s="13">
        <f>VLOOKUP(Y44,Zeitreihen!$B:$C,2,0)</f>
        <v>665.59</v>
      </c>
      <c r="AA44" s="13">
        <f>VLOOKUP(Y44,Zeitreihen!N:O,2,0)</f>
        <v>1.3677999999999999</v>
      </c>
      <c r="AB44" s="9">
        <f t="shared" si="28"/>
        <v>-6.0095250990865522E-5</v>
      </c>
      <c r="AC44" s="9">
        <f t="shared" si="29"/>
        <v>-1.3151167234820489E-3</v>
      </c>
      <c r="AD44" s="9">
        <f t="shared" si="62"/>
        <v>0.12978340639233285</v>
      </c>
      <c r="AE44" s="9">
        <f t="shared" si="4"/>
        <v>1.0137816919370347E-7</v>
      </c>
      <c r="AF44" s="9">
        <f t="shared" si="5"/>
        <v>3.2702111708768829E-7</v>
      </c>
      <c r="AG44" s="9">
        <f t="shared" si="30"/>
        <v>1.8207910955963504E-7</v>
      </c>
      <c r="AI44" s="16">
        <f t="shared" si="31"/>
        <v>6</v>
      </c>
      <c r="AJ44" s="17">
        <f>VLOOKUP($A44,Datum!$A:$B,2,0)</f>
        <v>41663</v>
      </c>
      <c r="AK44" s="13">
        <f>VLOOKUP(AJ44,Zeitreihen!$B:$C,2,0)</f>
        <v>665.59</v>
      </c>
      <c r="AL44" s="13">
        <f>VLOOKUP(AJ44,Zeitreihen!$R:$S,2,0)</f>
        <v>1.0035000000000001</v>
      </c>
      <c r="AM44" s="9">
        <f t="shared" si="32"/>
        <v>-6.0095250990865522E-5</v>
      </c>
      <c r="AN44" s="9">
        <f t="shared" si="33"/>
        <v>-9.9646255874348362E-5</v>
      </c>
      <c r="AO44" s="9">
        <f t="shared" si="63"/>
        <v>0.12978340639233285</v>
      </c>
      <c r="AP44" s="9">
        <f t="shared" si="6"/>
        <v>1.0137816919370347E-7</v>
      </c>
      <c r="AQ44" s="9">
        <f t="shared" si="7"/>
        <v>8.1204340275282617E-13</v>
      </c>
      <c r="AR44" s="9">
        <f t="shared" si="34"/>
        <v>-2.869206745372433E-10</v>
      </c>
      <c r="AT44" s="16">
        <f t="shared" si="35"/>
        <v>6</v>
      </c>
      <c r="AU44" s="17">
        <f>VLOOKUP($A44,Datum!$A:$B,2,0)</f>
        <v>41663</v>
      </c>
      <c r="AV44" s="13">
        <f>VLOOKUP(AU44,Zeitreihen!$F:$G,2,0)</f>
        <v>8771.99</v>
      </c>
      <c r="AW44" s="13">
        <f>VLOOKUP(AU44,Zeitreihen!$J:$K,2,0)</f>
        <v>0.26663822525597269</v>
      </c>
      <c r="AX44" s="9">
        <f t="shared" si="36"/>
        <v>0</v>
      </c>
      <c r="AY44" s="9">
        <f t="shared" si="37"/>
        <v>2.6663467052077506E-5</v>
      </c>
      <c r="AZ44" s="9">
        <f t="shared" si="64"/>
        <v>0.12978340639233285</v>
      </c>
      <c r="BA44" s="9">
        <f t="shared" si="8"/>
        <v>1.6614697857251861E-7</v>
      </c>
      <c r="BB44" s="9">
        <f t="shared" si="9"/>
        <v>9.2990549727609981E-11</v>
      </c>
      <c r="BC44" s="9">
        <f t="shared" si="38"/>
        <v>-3.9306613785773946E-9</v>
      </c>
      <c r="BE44" s="16">
        <f t="shared" si="39"/>
        <v>6</v>
      </c>
      <c r="BF44" s="17">
        <f>VLOOKUP($A44,Datum!$A:$B,2,0)</f>
        <v>41663</v>
      </c>
      <c r="BG44" s="13">
        <f>VLOOKUP(BF44,Zeitreihen!$F:$G,2,0)</f>
        <v>8771.99</v>
      </c>
      <c r="BH44" s="13">
        <f>VLOOKUP(BF44,Zeitreihen!N:O,2,0)</f>
        <v>1.3677999999999999</v>
      </c>
      <c r="BI44" s="9">
        <f t="shared" si="40"/>
        <v>0</v>
      </c>
      <c r="BJ44" s="9">
        <f t="shared" si="41"/>
        <v>-1.3151167234820489E-3</v>
      </c>
      <c r="BK44" s="9">
        <f t="shared" si="65"/>
        <v>0.12978340639233285</v>
      </c>
      <c r="BL44" s="9">
        <f t="shared" si="10"/>
        <v>1.6614697857251861E-7</v>
      </c>
      <c r="BM44" s="9">
        <f t="shared" si="11"/>
        <v>3.2702111708768829E-7</v>
      </c>
      <c r="BN44" s="9">
        <f t="shared" si="42"/>
        <v>2.3309562529899453E-7</v>
      </c>
      <c r="BP44" s="16">
        <f t="shared" si="43"/>
        <v>6</v>
      </c>
      <c r="BQ44" s="17">
        <f>VLOOKUP($A44,Datum!$A:$B,2,0)</f>
        <v>41663</v>
      </c>
      <c r="BR44" s="13">
        <f>VLOOKUP(BQ44,Zeitreihen!$F:$G,2,0)</f>
        <v>8771.99</v>
      </c>
      <c r="BS44" s="13">
        <f>VLOOKUP(BQ44,Zeitreihen!R:S,2,0)</f>
        <v>1.0035000000000001</v>
      </c>
      <c r="BT44" s="9">
        <f t="shared" si="44"/>
        <v>0</v>
      </c>
      <c r="BU44" s="9">
        <f t="shared" si="45"/>
        <v>-9.9646255874348362E-5</v>
      </c>
      <c r="BV44" s="9">
        <f t="shared" si="66"/>
        <v>0.12978340639233285</v>
      </c>
      <c r="BW44" s="9">
        <f t="shared" si="12"/>
        <v>1.6614697857251861E-7</v>
      </c>
      <c r="BX44" s="9">
        <f t="shared" si="13"/>
        <v>8.1204340275282617E-13</v>
      </c>
      <c r="BY44" s="9">
        <f t="shared" si="46"/>
        <v>-3.673126159514929E-10</v>
      </c>
      <c r="CA44" s="16">
        <f t="shared" si="47"/>
        <v>6</v>
      </c>
      <c r="CB44" s="17">
        <f>VLOOKUP($A44,Datum!$A:$B,2,0)</f>
        <v>41663</v>
      </c>
      <c r="CC44" s="13">
        <f>VLOOKUP(CB44,Zeitreihen!$J:$K,2,0)</f>
        <v>0.26663822525597269</v>
      </c>
      <c r="CD44" s="13">
        <f>VLOOKUP(CB44,Zeitreihen!N:O,2,0)</f>
        <v>1.3677999999999999</v>
      </c>
      <c r="CE44" s="9">
        <f t="shared" si="48"/>
        <v>2.6663467052077506E-5</v>
      </c>
      <c r="CF44" s="9">
        <f t="shared" si="49"/>
        <v>-1.3151167234820489E-3</v>
      </c>
      <c r="CG44" s="9">
        <f t="shared" si="67"/>
        <v>0.12978340639233285</v>
      </c>
      <c r="CH44" s="9">
        <f t="shared" si="14"/>
        <v>9.2990549727609981E-11</v>
      </c>
      <c r="CI44" s="9">
        <f t="shared" si="15"/>
        <v>3.2702111708768829E-7</v>
      </c>
      <c r="CJ44" s="9">
        <f t="shared" si="50"/>
        <v>-5.5145147973798426E-9</v>
      </c>
      <c r="CL44" s="16">
        <f t="shared" si="51"/>
        <v>6</v>
      </c>
      <c r="CM44" s="17">
        <f>VLOOKUP($A44,Datum!$A:$B,2,0)</f>
        <v>41663</v>
      </c>
      <c r="CN44" s="13">
        <f>VLOOKUP(CM44,Zeitreihen!$J:$K,2,0)</f>
        <v>0.26663822525597269</v>
      </c>
      <c r="CO44" s="13">
        <f>VLOOKUP(CM44,Zeitreihen!R:S,2,0)</f>
        <v>1.0035000000000001</v>
      </c>
      <c r="CP44" s="9">
        <f t="shared" si="52"/>
        <v>2.6663467052077506E-5</v>
      </c>
      <c r="CQ44" s="9">
        <f t="shared" si="53"/>
        <v>-9.9646255874348362E-5</v>
      </c>
      <c r="CR44" s="9">
        <f t="shared" si="68"/>
        <v>0.12978340639233285</v>
      </c>
      <c r="CS44" s="9">
        <f t="shared" si="16"/>
        <v>9.2990549727609981E-11</v>
      </c>
      <c r="CT44" s="9">
        <f t="shared" si="17"/>
        <v>8.1204340275282617E-13</v>
      </c>
      <c r="CU44" s="9">
        <f t="shared" si="54"/>
        <v>8.6897849469744833E-12</v>
      </c>
      <c r="CW44" s="16">
        <f t="shared" si="55"/>
        <v>6</v>
      </c>
      <c r="CX44" s="17">
        <f>VLOOKUP($A44,Datum!$A:$B,2,0)</f>
        <v>41663</v>
      </c>
      <c r="CY44" s="13">
        <f>VLOOKUP(CX44,Zeitreihen!N:O,2,0)</f>
        <v>1.3677999999999999</v>
      </c>
      <c r="CZ44" s="13">
        <f>VLOOKUP(CX44,Zeitreihen!R:S,2,0)</f>
        <v>1.0035000000000001</v>
      </c>
      <c r="DA44" s="9">
        <f t="shared" si="56"/>
        <v>-1.3151167234820489E-3</v>
      </c>
      <c r="DB44" s="9">
        <f t="shared" si="57"/>
        <v>-9.9646255874348362E-5</v>
      </c>
      <c r="DC44" s="9">
        <f t="shared" si="69"/>
        <v>0.12978340639233285</v>
      </c>
      <c r="DD44" s="9">
        <f t="shared" si="18"/>
        <v>3.2702111708768829E-7</v>
      </c>
      <c r="DE44" s="9">
        <f t="shared" si="19"/>
        <v>8.1204340275282617E-13</v>
      </c>
      <c r="DF44" s="9">
        <f t="shared" si="58"/>
        <v>-5.1532061931570016E-10</v>
      </c>
    </row>
    <row r="45" spans="1:110" ht="15" x14ac:dyDescent="0.2">
      <c r="A45" s="9">
        <f t="shared" si="59"/>
        <v>36</v>
      </c>
      <c r="B45" s="16">
        <f t="shared" si="20"/>
        <v>5</v>
      </c>
      <c r="C45" s="17">
        <f>VLOOKUP($A45,Datum!$A:$B,2,0)</f>
        <v>41662</v>
      </c>
      <c r="D45" s="13">
        <f>VLOOKUP(C45,Zeitreihen!$B:$C,2,0)</f>
        <v>665.63</v>
      </c>
      <c r="E45" s="13">
        <f>VLOOKUP(C45,Zeitreihen!F:G,2,0)</f>
        <v>8771.99</v>
      </c>
      <c r="F45" s="9">
        <f t="shared" si="21"/>
        <v>9.3581350985744178E-3</v>
      </c>
      <c r="G45" s="9">
        <f t="shared" si="21"/>
        <v>1.235374291253942E-3</v>
      </c>
      <c r="H45" s="9">
        <f t="shared" si="60"/>
        <v>0.12199640200879287</v>
      </c>
      <c r="I45" s="9">
        <f t="shared" si="0"/>
        <v>8.8857544898683808E-6</v>
      </c>
      <c r="J45" s="9">
        <f t="shared" si="1"/>
        <v>1.3175085739713768E-9</v>
      </c>
      <c r="K45" s="9">
        <f t="shared" si="22"/>
        <v>1.081991576982291E-7</v>
      </c>
      <c r="M45" s="16">
        <f t="shared" si="23"/>
        <v>5</v>
      </c>
      <c r="N45" s="17">
        <f>VLOOKUP($A45,Datum!$A:$B,2,0)</f>
        <v>41662</v>
      </c>
      <c r="O45" s="13">
        <f>VLOOKUP(N45,Zeitreihen!$B:$C,2,0)</f>
        <v>665.63</v>
      </c>
      <c r="P45" s="13">
        <f>VLOOKUP(N45,Zeitreihen!$J:$K,2,0)</f>
        <v>0.26663111585121985</v>
      </c>
      <c r="Q45" s="9">
        <f t="shared" si="24"/>
        <v>9.3581350985744178E-3</v>
      </c>
      <c r="R45" s="9">
        <f t="shared" si="25"/>
        <v>0</v>
      </c>
      <c r="S45" s="9">
        <f t="shared" si="61"/>
        <v>0.12199640200879287</v>
      </c>
      <c r="T45" s="9">
        <f t="shared" si="2"/>
        <v>8.8857544898683808E-6</v>
      </c>
      <c r="U45" s="9">
        <f t="shared" si="3"/>
        <v>1.3234986172113633E-15</v>
      </c>
      <c r="V45" s="9">
        <f t="shared" si="26"/>
        <v>1.0844484210980468E-10</v>
      </c>
      <c r="X45" s="16">
        <f t="shared" si="27"/>
        <v>5</v>
      </c>
      <c r="Y45" s="17">
        <f>VLOOKUP($A45,Datum!$A:$B,2,0)</f>
        <v>41662</v>
      </c>
      <c r="Z45" s="13">
        <f>VLOOKUP(Y45,Zeitreihen!$B:$C,2,0)</f>
        <v>665.63</v>
      </c>
      <c r="AA45" s="13">
        <f>VLOOKUP(Y45,Zeitreihen!N:O,2,0)</f>
        <v>1.3695999999999999</v>
      </c>
      <c r="AB45" s="9">
        <f t="shared" si="28"/>
        <v>9.3581350985744178E-3</v>
      </c>
      <c r="AC45" s="9">
        <f t="shared" si="29"/>
        <v>1.0938698800786869E-2</v>
      </c>
      <c r="AD45" s="9">
        <f t="shared" si="62"/>
        <v>0.12199640200879287</v>
      </c>
      <c r="AE45" s="9">
        <f t="shared" si="4"/>
        <v>8.8857544898683808E-6</v>
      </c>
      <c r="AF45" s="9">
        <f t="shared" si="5"/>
        <v>1.3879902589381967E-5</v>
      </c>
      <c r="AG45" s="9">
        <f t="shared" si="30"/>
        <v>1.1105557471488613E-5</v>
      </c>
      <c r="AI45" s="16">
        <f t="shared" si="31"/>
        <v>5</v>
      </c>
      <c r="AJ45" s="17">
        <f>VLOOKUP($A45,Datum!$A:$B,2,0)</f>
        <v>41662</v>
      </c>
      <c r="AK45" s="13">
        <f>VLOOKUP(AJ45,Zeitreihen!$B:$C,2,0)</f>
        <v>665.63</v>
      </c>
      <c r="AL45" s="13">
        <f>VLOOKUP(AJ45,Zeitreihen!$R:$S,2,0)</f>
        <v>1.0036</v>
      </c>
      <c r="AM45" s="9">
        <f t="shared" si="32"/>
        <v>9.3581350985744178E-3</v>
      </c>
      <c r="AN45" s="9">
        <f t="shared" si="33"/>
        <v>-9.9636327487438663E-5</v>
      </c>
      <c r="AO45" s="9">
        <f t="shared" si="63"/>
        <v>0.12199640200879287</v>
      </c>
      <c r="AP45" s="9">
        <f t="shared" si="6"/>
        <v>8.8857544898683808E-6</v>
      </c>
      <c r="AQ45" s="9">
        <f t="shared" si="7"/>
        <v>7.6939230958892912E-13</v>
      </c>
      <c r="AR45" s="9">
        <f t="shared" si="34"/>
        <v>2.6146952345158756E-9</v>
      </c>
      <c r="AT45" s="16">
        <f t="shared" si="35"/>
        <v>5</v>
      </c>
      <c r="AU45" s="17">
        <f>VLOOKUP($A45,Datum!$A:$B,2,0)</f>
        <v>41662</v>
      </c>
      <c r="AV45" s="13">
        <f>VLOOKUP(AU45,Zeitreihen!$F:$G,2,0)</f>
        <v>8771.99</v>
      </c>
      <c r="AW45" s="13">
        <f>VLOOKUP(AU45,Zeitreihen!$J:$K,2,0)</f>
        <v>0.26663111585121985</v>
      </c>
      <c r="AX45" s="9">
        <f t="shared" si="36"/>
        <v>1.235374291253942E-3</v>
      </c>
      <c r="AY45" s="9">
        <f t="shared" si="37"/>
        <v>0</v>
      </c>
      <c r="AZ45" s="9">
        <f t="shared" si="64"/>
        <v>0.12199640200879287</v>
      </c>
      <c r="BA45" s="9">
        <f t="shared" si="8"/>
        <v>1.3175085739713768E-9</v>
      </c>
      <c r="BB45" s="9">
        <f t="shared" si="9"/>
        <v>1.3234986172113633E-15</v>
      </c>
      <c r="BC45" s="9">
        <f t="shared" si="38"/>
        <v>1.3205001990970059E-12</v>
      </c>
      <c r="BE45" s="16">
        <f t="shared" si="39"/>
        <v>5</v>
      </c>
      <c r="BF45" s="17">
        <f>VLOOKUP($A45,Datum!$A:$B,2,0)</f>
        <v>41662</v>
      </c>
      <c r="BG45" s="13">
        <f>VLOOKUP(BF45,Zeitreihen!$F:$G,2,0)</f>
        <v>8771.99</v>
      </c>
      <c r="BH45" s="13">
        <f>VLOOKUP(BF45,Zeitreihen!N:O,2,0)</f>
        <v>1.3695999999999999</v>
      </c>
      <c r="BI45" s="9">
        <f t="shared" si="40"/>
        <v>1.235374291253942E-3</v>
      </c>
      <c r="BJ45" s="9">
        <f t="shared" si="41"/>
        <v>1.0938698800786869E-2</v>
      </c>
      <c r="BK45" s="9">
        <f t="shared" si="65"/>
        <v>0.12199640200879287</v>
      </c>
      <c r="BL45" s="9">
        <f t="shared" si="10"/>
        <v>1.3175085739713768E-9</v>
      </c>
      <c r="BM45" s="9">
        <f t="shared" si="11"/>
        <v>1.3879902589381967E-5</v>
      </c>
      <c r="BN45" s="9">
        <f t="shared" si="42"/>
        <v>1.3522903041654277E-7</v>
      </c>
      <c r="BP45" s="16">
        <f t="shared" si="43"/>
        <v>5</v>
      </c>
      <c r="BQ45" s="17">
        <f>VLOOKUP($A45,Datum!$A:$B,2,0)</f>
        <v>41662</v>
      </c>
      <c r="BR45" s="13">
        <f>VLOOKUP(BQ45,Zeitreihen!$F:$G,2,0)</f>
        <v>8771.99</v>
      </c>
      <c r="BS45" s="13">
        <f>VLOOKUP(BQ45,Zeitreihen!R:S,2,0)</f>
        <v>1.0036</v>
      </c>
      <c r="BT45" s="9">
        <f t="shared" si="44"/>
        <v>1.235374291253942E-3</v>
      </c>
      <c r="BU45" s="9">
        <f t="shared" si="45"/>
        <v>-9.9636327487438663E-5</v>
      </c>
      <c r="BV45" s="9">
        <f t="shared" si="66"/>
        <v>0.12199640200879287</v>
      </c>
      <c r="BW45" s="9">
        <f t="shared" si="12"/>
        <v>1.3175085739713768E-9</v>
      </c>
      <c r="BX45" s="9">
        <f t="shared" si="13"/>
        <v>7.6939230958892912E-13</v>
      </c>
      <c r="BY45" s="9">
        <f t="shared" si="46"/>
        <v>3.1838356814243008E-11</v>
      </c>
      <c r="CA45" s="16">
        <f t="shared" si="47"/>
        <v>5</v>
      </c>
      <c r="CB45" s="17">
        <f>VLOOKUP($A45,Datum!$A:$B,2,0)</f>
        <v>41662</v>
      </c>
      <c r="CC45" s="13">
        <f>VLOOKUP(CB45,Zeitreihen!$J:$K,2,0)</f>
        <v>0.26663111585121985</v>
      </c>
      <c r="CD45" s="13">
        <f>VLOOKUP(CB45,Zeitreihen!N:O,2,0)</f>
        <v>1.3695999999999999</v>
      </c>
      <c r="CE45" s="9">
        <f t="shared" si="48"/>
        <v>0</v>
      </c>
      <c r="CF45" s="9">
        <f t="shared" si="49"/>
        <v>1.0938698800786869E-2</v>
      </c>
      <c r="CG45" s="9">
        <f t="shared" si="67"/>
        <v>0.12199640200879287</v>
      </c>
      <c r="CH45" s="9">
        <f t="shared" si="14"/>
        <v>1.3234986172113633E-15</v>
      </c>
      <c r="CI45" s="9">
        <f t="shared" si="15"/>
        <v>1.3879902589381967E-5</v>
      </c>
      <c r="CJ45" s="9">
        <f t="shared" si="50"/>
        <v>1.3553609070677616E-10</v>
      </c>
      <c r="CL45" s="16">
        <f t="shared" si="51"/>
        <v>5</v>
      </c>
      <c r="CM45" s="17">
        <f>VLOOKUP($A45,Datum!$A:$B,2,0)</f>
        <v>41662</v>
      </c>
      <c r="CN45" s="13">
        <f>VLOOKUP(CM45,Zeitreihen!$J:$K,2,0)</f>
        <v>0.26663111585121985</v>
      </c>
      <c r="CO45" s="13">
        <f>VLOOKUP(CM45,Zeitreihen!R:S,2,0)</f>
        <v>1.0036</v>
      </c>
      <c r="CP45" s="9">
        <f t="shared" si="52"/>
        <v>0</v>
      </c>
      <c r="CQ45" s="9">
        <f t="shared" si="53"/>
        <v>-9.9636327487438663E-5</v>
      </c>
      <c r="CR45" s="9">
        <f t="shared" si="68"/>
        <v>0.12199640200879287</v>
      </c>
      <c r="CS45" s="9">
        <f t="shared" si="16"/>
        <v>1.3234986172113633E-15</v>
      </c>
      <c r="CT45" s="9">
        <f t="shared" si="17"/>
        <v>7.6939230958892912E-13</v>
      </c>
      <c r="CU45" s="9">
        <f t="shared" si="54"/>
        <v>3.1910651165935247E-14</v>
      </c>
      <c r="CW45" s="16">
        <f t="shared" si="55"/>
        <v>5</v>
      </c>
      <c r="CX45" s="17">
        <f>VLOOKUP($A45,Datum!$A:$B,2,0)</f>
        <v>41662</v>
      </c>
      <c r="CY45" s="13">
        <f>VLOOKUP(CX45,Zeitreihen!N:O,2,0)</f>
        <v>1.3695999999999999</v>
      </c>
      <c r="CZ45" s="13">
        <f>VLOOKUP(CX45,Zeitreihen!R:S,2,0)</f>
        <v>1.0036</v>
      </c>
      <c r="DA45" s="9">
        <f t="shared" si="56"/>
        <v>1.0938698800786869E-2</v>
      </c>
      <c r="DB45" s="9">
        <f t="shared" si="57"/>
        <v>-9.9636327487438663E-5</v>
      </c>
      <c r="DC45" s="9">
        <f t="shared" si="69"/>
        <v>0.12199640200879287</v>
      </c>
      <c r="DD45" s="9">
        <f t="shared" si="18"/>
        <v>1.3879902589381967E-5</v>
      </c>
      <c r="DE45" s="9">
        <f t="shared" si="19"/>
        <v>7.6939230958892912E-13</v>
      </c>
      <c r="DF45" s="9">
        <f t="shared" si="58"/>
        <v>3.2678877444174777E-9</v>
      </c>
    </row>
    <row r="46" spans="1:110" ht="15" x14ac:dyDescent="0.2">
      <c r="A46" s="9">
        <f t="shared" si="59"/>
        <v>37</v>
      </c>
      <c r="B46" s="16">
        <f t="shared" si="20"/>
        <v>4</v>
      </c>
      <c r="C46" s="17">
        <f>VLOOKUP($A46,Datum!$A:$B,2,0)</f>
        <v>41661</v>
      </c>
      <c r="D46" s="13">
        <f>VLOOKUP(C46,Zeitreihen!$B:$C,2,0)</f>
        <v>659.43</v>
      </c>
      <c r="E46" s="13">
        <f>VLOOKUP(C46,Zeitreihen!F:G,2,0)</f>
        <v>8761.16</v>
      </c>
      <c r="F46" s="9">
        <f t="shared" si="21"/>
        <v>3.5548301038780122E-3</v>
      </c>
      <c r="G46" s="9">
        <f t="shared" si="21"/>
        <v>3.0487601955911971E-3</v>
      </c>
      <c r="H46" s="9">
        <f t="shared" si="60"/>
        <v>0.11467661788826529</v>
      </c>
      <c r="I46" s="9">
        <f t="shared" si="0"/>
        <v>8.5536711986386449E-7</v>
      </c>
      <c r="J46" s="9">
        <f t="shared" si="1"/>
        <v>4.2155877824520337E-7</v>
      </c>
      <c r="K46" s="9">
        <f t="shared" si="22"/>
        <v>6.0048939874150078E-7</v>
      </c>
      <c r="M46" s="16">
        <f t="shared" si="23"/>
        <v>4</v>
      </c>
      <c r="N46" s="17">
        <f>VLOOKUP($A46,Datum!$A:$B,2,0)</f>
        <v>41661</v>
      </c>
      <c r="O46" s="13">
        <f>VLOOKUP(N46,Zeitreihen!$B:$C,2,0)</f>
        <v>659.43</v>
      </c>
      <c r="P46" s="13">
        <f>VLOOKUP(N46,Zeitreihen!$J:$K,2,0)</f>
        <v>0.26663111585121985</v>
      </c>
      <c r="Q46" s="9">
        <f t="shared" si="24"/>
        <v>3.5548301038780122E-3</v>
      </c>
      <c r="R46" s="9">
        <f t="shared" si="25"/>
        <v>2.6662756130615487E-5</v>
      </c>
      <c r="S46" s="9">
        <f t="shared" si="61"/>
        <v>0.11467661788826529</v>
      </c>
      <c r="T46" s="9">
        <f t="shared" si="2"/>
        <v>8.5536711986386449E-7</v>
      </c>
      <c r="U46" s="9">
        <f t="shared" si="3"/>
        <v>8.2162085278960948E-11</v>
      </c>
      <c r="V46" s="9">
        <f t="shared" si="26"/>
        <v>8.3832419890561465E-9</v>
      </c>
      <c r="X46" s="16">
        <f t="shared" si="27"/>
        <v>4</v>
      </c>
      <c r="Y46" s="17">
        <f>VLOOKUP($A46,Datum!$A:$B,2,0)</f>
        <v>41661</v>
      </c>
      <c r="Z46" s="13">
        <f>VLOOKUP(Y46,Zeitreihen!$B:$C,2,0)</f>
        <v>659.43</v>
      </c>
      <c r="AA46" s="13">
        <f>VLOOKUP(Y46,Zeitreihen!N:O,2,0)</f>
        <v>1.3547</v>
      </c>
      <c r="AB46" s="9">
        <f t="shared" si="28"/>
        <v>3.5548301038780122E-3</v>
      </c>
      <c r="AC46" s="9">
        <f t="shared" si="29"/>
        <v>-1.0329055072089048E-3</v>
      </c>
      <c r="AD46" s="9">
        <f t="shared" si="62"/>
        <v>0.11467661788826529</v>
      </c>
      <c r="AE46" s="9">
        <f t="shared" si="4"/>
        <v>8.5536711986386449E-7</v>
      </c>
      <c r="AF46" s="9">
        <f t="shared" si="5"/>
        <v>1.9534483498684851E-7</v>
      </c>
      <c r="AG46" s="9">
        <f t="shared" si="30"/>
        <v>-4.0876833155588565E-7</v>
      </c>
      <c r="AI46" s="16">
        <f t="shared" si="31"/>
        <v>4</v>
      </c>
      <c r="AJ46" s="17">
        <f>VLOOKUP($A46,Datum!$A:$B,2,0)</f>
        <v>41661</v>
      </c>
      <c r="AK46" s="13">
        <f>VLOOKUP(AJ46,Zeitreihen!$B:$C,2,0)</f>
        <v>659.43</v>
      </c>
      <c r="AL46" s="13">
        <f>VLOOKUP(AJ46,Zeitreihen!$R:$S,2,0)</f>
        <v>1.0037</v>
      </c>
      <c r="AM46" s="9">
        <f t="shared" si="32"/>
        <v>3.5548301038780122E-3</v>
      </c>
      <c r="AN46" s="9">
        <f t="shared" si="33"/>
        <v>-9.9626401078686916E-5</v>
      </c>
      <c r="AO46" s="9">
        <f t="shared" si="63"/>
        <v>0.11467661788826529</v>
      </c>
      <c r="AP46" s="9">
        <f t="shared" si="6"/>
        <v>8.5536711986386449E-7</v>
      </c>
      <c r="AQ46" s="9">
        <f t="shared" si="7"/>
        <v>7.2895745548283118E-13</v>
      </c>
      <c r="AR46" s="9">
        <f t="shared" si="34"/>
        <v>7.8963677675222329E-10</v>
      </c>
      <c r="AT46" s="16">
        <f t="shared" si="35"/>
        <v>4</v>
      </c>
      <c r="AU46" s="17">
        <f>VLOOKUP($A46,Datum!$A:$B,2,0)</f>
        <v>41661</v>
      </c>
      <c r="AV46" s="13">
        <f>VLOOKUP(AU46,Zeitreihen!$F:$G,2,0)</f>
        <v>8761.16</v>
      </c>
      <c r="AW46" s="13">
        <f>VLOOKUP(AU46,Zeitreihen!$J:$K,2,0)</f>
        <v>0.26663111585121985</v>
      </c>
      <c r="AX46" s="9">
        <f t="shared" si="36"/>
        <v>3.0487601955911971E-3</v>
      </c>
      <c r="AY46" s="9">
        <f t="shared" si="37"/>
        <v>2.6662756130615487E-5</v>
      </c>
      <c r="AZ46" s="9">
        <f t="shared" si="64"/>
        <v>0.11467661788826529</v>
      </c>
      <c r="BA46" s="9">
        <f t="shared" si="8"/>
        <v>4.2155877824520337E-7</v>
      </c>
      <c r="BB46" s="9">
        <f t="shared" si="9"/>
        <v>8.2162085278960948E-11</v>
      </c>
      <c r="BC46" s="9">
        <f t="shared" si="38"/>
        <v>5.8852483624972854E-9</v>
      </c>
      <c r="BE46" s="16">
        <f t="shared" si="39"/>
        <v>4</v>
      </c>
      <c r="BF46" s="17">
        <f>VLOOKUP($A46,Datum!$A:$B,2,0)</f>
        <v>41661</v>
      </c>
      <c r="BG46" s="13">
        <f>VLOOKUP(BF46,Zeitreihen!$F:$G,2,0)</f>
        <v>8761.16</v>
      </c>
      <c r="BH46" s="13">
        <f>VLOOKUP(BF46,Zeitreihen!N:O,2,0)</f>
        <v>1.3547</v>
      </c>
      <c r="BI46" s="9">
        <f t="shared" si="40"/>
        <v>3.0487601955911971E-3</v>
      </c>
      <c r="BJ46" s="9">
        <f t="shared" si="41"/>
        <v>-1.0329055072089048E-3</v>
      </c>
      <c r="BK46" s="9">
        <f t="shared" si="65"/>
        <v>0.11467661788826529</v>
      </c>
      <c r="BL46" s="9">
        <f t="shared" si="10"/>
        <v>4.2155877824520337E-7</v>
      </c>
      <c r="BM46" s="9">
        <f t="shared" si="11"/>
        <v>1.9534483498684851E-7</v>
      </c>
      <c r="BN46" s="9">
        <f t="shared" si="42"/>
        <v>-2.8696572961516975E-7</v>
      </c>
      <c r="BP46" s="16">
        <f t="shared" si="43"/>
        <v>4</v>
      </c>
      <c r="BQ46" s="17">
        <f>VLOOKUP($A46,Datum!$A:$B,2,0)</f>
        <v>41661</v>
      </c>
      <c r="BR46" s="13">
        <f>VLOOKUP(BQ46,Zeitreihen!$F:$G,2,0)</f>
        <v>8761.16</v>
      </c>
      <c r="BS46" s="13">
        <f>VLOOKUP(BQ46,Zeitreihen!R:S,2,0)</f>
        <v>1.0037</v>
      </c>
      <c r="BT46" s="9">
        <f t="shared" si="44"/>
        <v>3.0487601955911971E-3</v>
      </c>
      <c r="BU46" s="9">
        <f t="shared" si="45"/>
        <v>-9.9626401078686916E-5</v>
      </c>
      <c r="BV46" s="9">
        <f t="shared" si="66"/>
        <v>0.11467661788826529</v>
      </c>
      <c r="BW46" s="9">
        <f t="shared" si="12"/>
        <v>4.2155877824520337E-7</v>
      </c>
      <c r="BX46" s="9">
        <f t="shared" si="13"/>
        <v>7.2895745548283118E-13</v>
      </c>
      <c r="BY46" s="9">
        <f t="shared" si="46"/>
        <v>5.5434503184034621E-10</v>
      </c>
      <c r="CA46" s="16">
        <f t="shared" si="47"/>
        <v>4</v>
      </c>
      <c r="CB46" s="17">
        <f>VLOOKUP($A46,Datum!$A:$B,2,0)</f>
        <v>41661</v>
      </c>
      <c r="CC46" s="13">
        <f>VLOOKUP(CB46,Zeitreihen!$J:$K,2,0)</f>
        <v>0.26663111585121985</v>
      </c>
      <c r="CD46" s="13">
        <f>VLOOKUP(CB46,Zeitreihen!N:O,2,0)</f>
        <v>1.3547</v>
      </c>
      <c r="CE46" s="9">
        <f t="shared" si="48"/>
        <v>2.6662756130615487E-5</v>
      </c>
      <c r="CF46" s="9">
        <f t="shared" si="49"/>
        <v>-1.0329055072089048E-3</v>
      </c>
      <c r="CG46" s="9">
        <f t="shared" si="67"/>
        <v>0.11467661788826529</v>
      </c>
      <c r="CH46" s="9">
        <f t="shared" si="14"/>
        <v>8.2162085278960948E-11</v>
      </c>
      <c r="CI46" s="9">
        <f t="shared" si="15"/>
        <v>1.9534483498684851E-7</v>
      </c>
      <c r="CJ46" s="9">
        <f t="shared" si="50"/>
        <v>-4.0062375105570059E-9</v>
      </c>
      <c r="CL46" s="16">
        <f t="shared" si="51"/>
        <v>4</v>
      </c>
      <c r="CM46" s="17">
        <f>VLOOKUP($A46,Datum!$A:$B,2,0)</f>
        <v>41661</v>
      </c>
      <c r="CN46" s="13">
        <f>VLOOKUP(CM46,Zeitreihen!$J:$K,2,0)</f>
        <v>0.26663111585121985</v>
      </c>
      <c r="CO46" s="13">
        <f>VLOOKUP(CM46,Zeitreihen!R:S,2,0)</f>
        <v>1.0037</v>
      </c>
      <c r="CP46" s="9">
        <f t="shared" si="52"/>
        <v>2.6662756130615487E-5</v>
      </c>
      <c r="CQ46" s="9">
        <f t="shared" si="53"/>
        <v>-9.9626401078686916E-5</v>
      </c>
      <c r="CR46" s="9">
        <f t="shared" si="68"/>
        <v>0.11467661788826529</v>
      </c>
      <c r="CS46" s="9">
        <f t="shared" si="16"/>
        <v>8.2162085278960948E-11</v>
      </c>
      <c r="CT46" s="9">
        <f t="shared" si="17"/>
        <v>7.2895745548283118E-13</v>
      </c>
      <c r="CU46" s="9">
        <f t="shared" si="54"/>
        <v>7.739035122165732E-12</v>
      </c>
      <c r="CW46" s="16">
        <f t="shared" si="55"/>
        <v>4</v>
      </c>
      <c r="CX46" s="17">
        <f>VLOOKUP($A46,Datum!$A:$B,2,0)</f>
        <v>41661</v>
      </c>
      <c r="CY46" s="13">
        <f>VLOOKUP(CX46,Zeitreihen!N:O,2,0)</f>
        <v>1.3547</v>
      </c>
      <c r="CZ46" s="13">
        <f>VLOOKUP(CX46,Zeitreihen!R:S,2,0)</f>
        <v>1.0037</v>
      </c>
      <c r="DA46" s="9">
        <f t="shared" si="56"/>
        <v>-1.0329055072089048E-3</v>
      </c>
      <c r="DB46" s="9">
        <f t="shared" si="57"/>
        <v>-9.9626401078686916E-5</v>
      </c>
      <c r="DC46" s="9">
        <f t="shared" si="69"/>
        <v>0.11467661788826529</v>
      </c>
      <c r="DD46" s="9">
        <f t="shared" si="18"/>
        <v>1.9534483498684851E-7</v>
      </c>
      <c r="DE46" s="9">
        <f t="shared" si="19"/>
        <v>7.2895745548283118E-13</v>
      </c>
      <c r="DF46" s="9">
        <f t="shared" si="58"/>
        <v>-3.7735669313492588E-10</v>
      </c>
    </row>
    <row r="47" spans="1:110" ht="15" x14ac:dyDescent="0.2">
      <c r="A47" s="9">
        <f t="shared" si="59"/>
        <v>38</v>
      </c>
      <c r="B47" s="16">
        <f t="shared" si="20"/>
        <v>3</v>
      </c>
      <c r="C47" s="17">
        <f>VLOOKUP($A47,Datum!$A:$B,2,0)</f>
        <v>41660</v>
      </c>
      <c r="D47" s="13">
        <f>VLOOKUP(C47,Zeitreihen!$B:$C,2,0)</f>
        <v>657.09</v>
      </c>
      <c r="E47" s="13">
        <f>VLOOKUP(C47,Zeitreihen!F:G,2,0)</f>
        <v>8734.49</v>
      </c>
      <c r="F47" s="9">
        <f t="shared" si="21"/>
        <v>6.9025822679335538E-3</v>
      </c>
      <c r="G47" s="9">
        <f t="shared" si="21"/>
        <v>7.6851409699329977E-4</v>
      </c>
      <c r="H47" s="9">
        <f t="shared" si="60"/>
        <v>0.10779602081496936</v>
      </c>
      <c r="I47" s="9">
        <f t="shared" si="0"/>
        <v>3.9833365677370515E-6</v>
      </c>
      <c r="J47" s="9">
        <f t="shared" si="1"/>
        <v>1.4199417547391006E-8</v>
      </c>
      <c r="K47" s="9">
        <f t="shared" si="22"/>
        <v>-2.3782569070033154E-7</v>
      </c>
      <c r="M47" s="16">
        <f t="shared" si="23"/>
        <v>3</v>
      </c>
      <c r="N47" s="17">
        <f>VLOOKUP($A47,Datum!$A:$B,2,0)</f>
        <v>41660</v>
      </c>
      <c r="O47" s="13">
        <f>VLOOKUP(N47,Zeitreihen!$B:$C,2,0)</f>
        <v>657.09</v>
      </c>
      <c r="P47" s="13">
        <f>VLOOKUP(N47,Zeitreihen!$J:$K,2,0)</f>
        <v>0.26662400682557458</v>
      </c>
      <c r="Q47" s="9">
        <f t="shared" si="24"/>
        <v>6.9025822679335538E-3</v>
      </c>
      <c r="R47" s="9">
        <f t="shared" si="25"/>
        <v>-7.9990401194556199E-5</v>
      </c>
      <c r="S47" s="9">
        <f t="shared" si="61"/>
        <v>0.10779602081496936</v>
      </c>
      <c r="T47" s="9">
        <f t="shared" si="2"/>
        <v>3.9833365677370515E-6</v>
      </c>
      <c r="U47" s="9">
        <f t="shared" si="3"/>
        <v>6.8793394137119414E-10</v>
      </c>
      <c r="V47" s="9">
        <f t="shared" si="26"/>
        <v>-5.2347611453163313E-8</v>
      </c>
      <c r="X47" s="16">
        <f t="shared" si="27"/>
        <v>3</v>
      </c>
      <c r="Y47" s="17">
        <f>VLOOKUP($A47,Datum!$A:$B,2,0)</f>
        <v>41660</v>
      </c>
      <c r="Z47" s="13">
        <f>VLOOKUP(Y47,Zeitreihen!$B:$C,2,0)</f>
        <v>657.09</v>
      </c>
      <c r="AA47" s="13">
        <f>VLOOKUP(Y47,Zeitreihen!N:O,2,0)</f>
        <v>1.3561000000000001</v>
      </c>
      <c r="AB47" s="9">
        <f t="shared" si="28"/>
        <v>6.9025822679335538E-3</v>
      </c>
      <c r="AC47" s="9">
        <f t="shared" si="29"/>
        <v>6.6388819610965907E-4</v>
      </c>
      <c r="AD47" s="9">
        <f t="shared" si="62"/>
        <v>0.10779602081496936</v>
      </c>
      <c r="AE47" s="9">
        <f t="shared" si="4"/>
        <v>3.9833365677370515E-6</v>
      </c>
      <c r="AF47" s="9">
        <f t="shared" si="5"/>
        <v>1.6533483275548809E-8</v>
      </c>
      <c r="AG47" s="9">
        <f t="shared" si="30"/>
        <v>2.5662897054612239E-7</v>
      </c>
      <c r="AI47" s="16">
        <f t="shared" si="31"/>
        <v>3</v>
      </c>
      <c r="AJ47" s="17">
        <f>VLOOKUP($A47,Datum!$A:$B,2,0)</f>
        <v>41660</v>
      </c>
      <c r="AK47" s="13">
        <f>VLOOKUP(AJ47,Zeitreihen!$B:$C,2,0)</f>
        <v>657.09</v>
      </c>
      <c r="AL47" s="13">
        <f>VLOOKUP(AJ47,Zeitreihen!$R:$S,2,0)</f>
        <v>1.0038</v>
      </c>
      <c r="AM47" s="9">
        <f t="shared" si="32"/>
        <v>6.9025822679335538E-3</v>
      </c>
      <c r="AN47" s="9">
        <f t="shared" si="33"/>
        <v>-9.9616476647537889E-5</v>
      </c>
      <c r="AO47" s="9">
        <f t="shared" si="63"/>
        <v>0.10779602081496936</v>
      </c>
      <c r="AP47" s="9">
        <f t="shared" si="6"/>
        <v>3.9833365677370515E-6</v>
      </c>
      <c r="AQ47" s="9">
        <f t="shared" si="7"/>
        <v>6.9062513543819525E-13</v>
      </c>
      <c r="AR47" s="9">
        <f t="shared" si="34"/>
        <v>1.6586115749594047E-9</v>
      </c>
      <c r="AT47" s="16">
        <f t="shared" si="35"/>
        <v>3</v>
      </c>
      <c r="AU47" s="17">
        <f>VLOOKUP($A47,Datum!$A:$B,2,0)</f>
        <v>41660</v>
      </c>
      <c r="AV47" s="13">
        <f>VLOOKUP(AU47,Zeitreihen!$F:$G,2,0)</f>
        <v>8734.49</v>
      </c>
      <c r="AW47" s="13">
        <f>VLOOKUP(AU47,Zeitreihen!$J:$K,2,0)</f>
        <v>0.26662400682557458</v>
      </c>
      <c r="AX47" s="9">
        <f t="shared" si="36"/>
        <v>7.6851409699329977E-4</v>
      </c>
      <c r="AY47" s="9">
        <f t="shared" si="37"/>
        <v>-7.9990401194556199E-5</v>
      </c>
      <c r="AZ47" s="9">
        <f t="shared" si="64"/>
        <v>0.10779602081496936</v>
      </c>
      <c r="BA47" s="9">
        <f t="shared" si="8"/>
        <v>1.4199417547391006E-8</v>
      </c>
      <c r="BB47" s="9">
        <f t="shared" si="9"/>
        <v>6.8793394137119414E-10</v>
      </c>
      <c r="BC47" s="9">
        <f t="shared" si="38"/>
        <v>3.1254217761051049E-9</v>
      </c>
      <c r="BE47" s="16">
        <f t="shared" si="39"/>
        <v>3</v>
      </c>
      <c r="BF47" s="17">
        <f>VLOOKUP($A47,Datum!$A:$B,2,0)</f>
        <v>41660</v>
      </c>
      <c r="BG47" s="13">
        <f>VLOOKUP(BF47,Zeitreihen!$F:$G,2,0)</f>
        <v>8734.49</v>
      </c>
      <c r="BH47" s="13">
        <f>VLOOKUP(BF47,Zeitreihen!N:O,2,0)</f>
        <v>1.3561000000000001</v>
      </c>
      <c r="BI47" s="9">
        <f t="shared" si="40"/>
        <v>7.6851409699329977E-4</v>
      </c>
      <c r="BJ47" s="9">
        <f t="shared" si="41"/>
        <v>6.6388819610965907E-4</v>
      </c>
      <c r="BK47" s="9">
        <f t="shared" si="65"/>
        <v>0.10779602081496936</v>
      </c>
      <c r="BL47" s="9">
        <f t="shared" si="10"/>
        <v>1.4199417547391006E-8</v>
      </c>
      <c r="BM47" s="9">
        <f t="shared" si="11"/>
        <v>1.6533483275548809E-8</v>
      </c>
      <c r="BN47" s="9">
        <f t="shared" si="42"/>
        <v>-1.5322070112824946E-8</v>
      </c>
      <c r="BP47" s="16">
        <f t="shared" si="43"/>
        <v>3</v>
      </c>
      <c r="BQ47" s="17">
        <f>VLOOKUP($A47,Datum!$A:$B,2,0)</f>
        <v>41660</v>
      </c>
      <c r="BR47" s="13">
        <f>VLOOKUP(BQ47,Zeitreihen!$F:$G,2,0)</f>
        <v>8734.49</v>
      </c>
      <c r="BS47" s="13">
        <f>VLOOKUP(BQ47,Zeitreihen!R:S,2,0)</f>
        <v>1.0038</v>
      </c>
      <c r="BT47" s="9">
        <f t="shared" si="44"/>
        <v>7.6851409699329977E-4</v>
      </c>
      <c r="BU47" s="9">
        <f t="shared" si="45"/>
        <v>-9.9616476647537889E-5</v>
      </c>
      <c r="BV47" s="9">
        <f t="shared" si="66"/>
        <v>0.10779602081496936</v>
      </c>
      <c r="BW47" s="9">
        <f t="shared" si="12"/>
        <v>1.4199417547391006E-8</v>
      </c>
      <c r="BX47" s="9">
        <f t="shared" si="13"/>
        <v>6.9062513543819525E-13</v>
      </c>
      <c r="BY47" s="9">
        <f t="shared" si="46"/>
        <v>-9.9027645972275844E-11</v>
      </c>
      <c r="CA47" s="16">
        <f t="shared" si="47"/>
        <v>3</v>
      </c>
      <c r="CB47" s="17">
        <f>VLOOKUP($A47,Datum!$A:$B,2,0)</f>
        <v>41660</v>
      </c>
      <c r="CC47" s="13">
        <f>VLOOKUP(CB47,Zeitreihen!$J:$K,2,0)</f>
        <v>0.26662400682557458</v>
      </c>
      <c r="CD47" s="13">
        <f>VLOOKUP(CB47,Zeitreihen!N:O,2,0)</f>
        <v>1.3561000000000001</v>
      </c>
      <c r="CE47" s="9">
        <f t="shared" si="48"/>
        <v>-7.9990401194556199E-5</v>
      </c>
      <c r="CF47" s="9">
        <f t="shared" si="49"/>
        <v>6.6388819610965907E-4</v>
      </c>
      <c r="CG47" s="9">
        <f t="shared" si="67"/>
        <v>0.10779602081496936</v>
      </c>
      <c r="CH47" s="9">
        <f t="shared" si="14"/>
        <v>6.8793394137119414E-10</v>
      </c>
      <c r="CI47" s="9">
        <f t="shared" si="15"/>
        <v>1.6533483275548809E-8</v>
      </c>
      <c r="CJ47" s="9">
        <f t="shared" si="50"/>
        <v>-3.372527881922255E-9</v>
      </c>
      <c r="CL47" s="16">
        <f t="shared" si="51"/>
        <v>3</v>
      </c>
      <c r="CM47" s="17">
        <f>VLOOKUP($A47,Datum!$A:$B,2,0)</f>
        <v>41660</v>
      </c>
      <c r="CN47" s="13">
        <f>VLOOKUP(CM47,Zeitreihen!$J:$K,2,0)</f>
        <v>0.26662400682557458</v>
      </c>
      <c r="CO47" s="13">
        <f>VLOOKUP(CM47,Zeitreihen!R:S,2,0)</f>
        <v>1.0038</v>
      </c>
      <c r="CP47" s="9">
        <f t="shared" si="52"/>
        <v>-7.9990401194556199E-5</v>
      </c>
      <c r="CQ47" s="9">
        <f t="shared" si="53"/>
        <v>-9.9616476647537889E-5</v>
      </c>
      <c r="CR47" s="9">
        <f t="shared" si="68"/>
        <v>0.10779602081496936</v>
      </c>
      <c r="CS47" s="9">
        <f t="shared" si="16"/>
        <v>6.8793394137119414E-10</v>
      </c>
      <c r="CT47" s="9">
        <f t="shared" si="17"/>
        <v>6.9062513543819525E-13</v>
      </c>
      <c r="CU47" s="9">
        <f t="shared" si="54"/>
        <v>-2.1796891324957613E-11</v>
      </c>
      <c r="CW47" s="16">
        <f t="shared" si="55"/>
        <v>3</v>
      </c>
      <c r="CX47" s="17">
        <f>VLOOKUP($A47,Datum!$A:$B,2,0)</f>
        <v>41660</v>
      </c>
      <c r="CY47" s="13">
        <f>VLOOKUP(CX47,Zeitreihen!N:O,2,0)</f>
        <v>1.3561000000000001</v>
      </c>
      <c r="CZ47" s="13">
        <f>VLOOKUP(CX47,Zeitreihen!R:S,2,0)</f>
        <v>1.0038</v>
      </c>
      <c r="DA47" s="9">
        <f t="shared" si="56"/>
        <v>6.6388819610965907E-4</v>
      </c>
      <c r="DB47" s="9">
        <f t="shared" si="57"/>
        <v>-9.9616476647537889E-5</v>
      </c>
      <c r="DC47" s="9">
        <f t="shared" si="69"/>
        <v>0.10779602081496936</v>
      </c>
      <c r="DD47" s="9">
        <f t="shared" si="18"/>
        <v>1.6533483275548809E-8</v>
      </c>
      <c r="DE47" s="9">
        <f t="shared" si="19"/>
        <v>6.9062513543819525E-13</v>
      </c>
      <c r="DF47" s="9">
        <f t="shared" si="58"/>
        <v>1.0685709675281765E-10</v>
      </c>
    </row>
    <row r="48" spans="1:110" ht="15" x14ac:dyDescent="0.2">
      <c r="A48" s="9">
        <f t="shared" si="59"/>
        <v>39</v>
      </c>
      <c r="B48" s="16">
        <f t="shared" si="20"/>
        <v>2</v>
      </c>
      <c r="C48" s="17">
        <f>VLOOKUP($A48,Datum!$A:$B,2,0)</f>
        <v>41659</v>
      </c>
      <c r="D48" s="13">
        <f>VLOOKUP(C48,Zeitreihen!$B:$C,2,0)</f>
        <v>652.57000000000005</v>
      </c>
      <c r="E48" s="13">
        <f>VLOOKUP(C48,Zeitreihen!F:G,2,0)</f>
        <v>8727.7800000000007</v>
      </c>
      <c r="F48" s="9">
        <f t="shared" si="21"/>
        <v>1.9326937942252399E-3</v>
      </c>
      <c r="G48" s="9">
        <f t="shared" si="21"/>
        <v>-3.805860213774655E-3</v>
      </c>
      <c r="H48" s="9">
        <f t="shared" si="60"/>
        <v>0.10132825956607119</v>
      </c>
      <c r="I48" s="9">
        <f t="shared" si="0"/>
        <v>1.2461528741497551E-7</v>
      </c>
      <c r="J48" s="9">
        <f t="shared" si="1"/>
        <v>2.4700855587325046E-6</v>
      </c>
      <c r="K48" s="9">
        <f t="shared" si="22"/>
        <v>-5.5480665266472007E-7</v>
      </c>
      <c r="M48" s="16">
        <f t="shared" si="23"/>
        <v>2</v>
      </c>
      <c r="N48" s="17">
        <f>VLOOKUP($A48,Datum!$A:$B,2,0)</f>
        <v>41659</v>
      </c>
      <c r="O48" s="13">
        <f>VLOOKUP(N48,Zeitreihen!$B:$C,2,0)</f>
        <v>652.57000000000005</v>
      </c>
      <c r="P48" s="13">
        <f>VLOOKUP(N48,Zeitreihen!$J:$K,2,0)</f>
        <v>0.26664533503986348</v>
      </c>
      <c r="Q48" s="9">
        <f t="shared" si="24"/>
        <v>1.9326937942252399E-3</v>
      </c>
      <c r="R48" s="9">
        <f t="shared" si="25"/>
        <v>2.6664178011729669E-5</v>
      </c>
      <c r="S48" s="9">
        <f t="shared" si="61"/>
        <v>0.10132825956607119</v>
      </c>
      <c r="T48" s="9">
        <f t="shared" si="2"/>
        <v>1.2461528741497551E-7</v>
      </c>
      <c r="U48" s="9">
        <f t="shared" si="3"/>
        <v>7.2606131736427155E-11</v>
      </c>
      <c r="V48" s="9">
        <f t="shared" si="26"/>
        <v>3.0079617641227497E-9</v>
      </c>
      <c r="X48" s="16">
        <f t="shared" si="27"/>
        <v>2</v>
      </c>
      <c r="Y48" s="17">
        <f>VLOOKUP($A48,Datum!$A:$B,2,0)</f>
        <v>41659</v>
      </c>
      <c r="Z48" s="13">
        <f>VLOOKUP(Y48,Zeitreihen!$B:$C,2,0)</f>
        <v>652.57000000000005</v>
      </c>
      <c r="AA48" s="13">
        <f>VLOOKUP(Y48,Zeitreihen!N:O,2,0)</f>
        <v>1.3552</v>
      </c>
      <c r="AB48" s="9">
        <f t="shared" si="28"/>
        <v>1.9326937942252399E-3</v>
      </c>
      <c r="AC48" s="9">
        <f t="shared" si="29"/>
        <v>8.1201790901145666E-4</v>
      </c>
      <c r="AD48" s="9">
        <f t="shared" si="62"/>
        <v>0.10132825956607119</v>
      </c>
      <c r="AE48" s="9">
        <f t="shared" si="4"/>
        <v>1.2461528741497551E-7</v>
      </c>
      <c r="AF48" s="9">
        <f t="shared" si="5"/>
        <v>2.9521510305406597E-8</v>
      </c>
      <c r="AG48" s="9">
        <f t="shared" si="30"/>
        <v>6.0653371642740554E-8</v>
      </c>
      <c r="AI48" s="16">
        <f t="shared" si="31"/>
        <v>2</v>
      </c>
      <c r="AJ48" s="17">
        <f>VLOOKUP($A48,Datum!$A:$B,2,0)</f>
        <v>41659</v>
      </c>
      <c r="AK48" s="13">
        <f>VLOOKUP(AJ48,Zeitreihen!$B:$C,2,0)</f>
        <v>652.57000000000005</v>
      </c>
      <c r="AL48" s="13">
        <f>VLOOKUP(AJ48,Zeitreihen!$R:$S,2,0)</f>
        <v>1.0039</v>
      </c>
      <c r="AM48" s="9">
        <f t="shared" si="32"/>
        <v>1.9326937942252399E-3</v>
      </c>
      <c r="AN48" s="9">
        <f t="shared" si="33"/>
        <v>-9.9606554193658434E-5</v>
      </c>
      <c r="AO48" s="9">
        <f t="shared" si="63"/>
        <v>0.10132825956607119</v>
      </c>
      <c r="AP48" s="9">
        <f t="shared" si="6"/>
        <v>1.2461528741497551E-7</v>
      </c>
      <c r="AQ48" s="9">
        <f t="shared" si="7"/>
        <v>6.5428738924862865E-13</v>
      </c>
      <c r="AR48" s="9">
        <f t="shared" si="34"/>
        <v>2.8554196024964846E-10</v>
      </c>
      <c r="AT48" s="16">
        <f t="shared" si="35"/>
        <v>2</v>
      </c>
      <c r="AU48" s="17">
        <f>VLOOKUP($A48,Datum!$A:$B,2,0)</f>
        <v>41659</v>
      </c>
      <c r="AV48" s="13">
        <f>VLOOKUP(AU48,Zeitreihen!$F:$G,2,0)</f>
        <v>8727.7800000000007</v>
      </c>
      <c r="AW48" s="13">
        <f>VLOOKUP(AU48,Zeitreihen!$J:$K,2,0)</f>
        <v>0.26664533503986348</v>
      </c>
      <c r="AX48" s="9">
        <f t="shared" si="36"/>
        <v>-3.805860213774655E-3</v>
      </c>
      <c r="AY48" s="9">
        <f t="shared" si="37"/>
        <v>2.6664178011729669E-5</v>
      </c>
      <c r="AZ48" s="9">
        <f t="shared" si="64"/>
        <v>0.10132825956607119</v>
      </c>
      <c r="BA48" s="9">
        <f t="shared" si="8"/>
        <v>2.4700855587325046E-6</v>
      </c>
      <c r="BB48" s="9">
        <f t="shared" si="9"/>
        <v>7.2606131736427155E-11</v>
      </c>
      <c r="BC48" s="9">
        <f t="shared" si="38"/>
        <v>-1.3391913884041313E-8</v>
      </c>
      <c r="BE48" s="16">
        <f t="shared" si="39"/>
        <v>2</v>
      </c>
      <c r="BF48" s="17">
        <f>VLOOKUP($A48,Datum!$A:$B,2,0)</f>
        <v>41659</v>
      </c>
      <c r="BG48" s="13">
        <f>VLOOKUP(BF48,Zeitreihen!$F:$G,2,0)</f>
        <v>8727.7800000000007</v>
      </c>
      <c r="BH48" s="13">
        <f>VLOOKUP(BF48,Zeitreihen!N:O,2,0)</f>
        <v>1.3552</v>
      </c>
      <c r="BI48" s="9">
        <f t="shared" si="40"/>
        <v>-3.805860213774655E-3</v>
      </c>
      <c r="BJ48" s="9">
        <f t="shared" si="41"/>
        <v>8.1201790901145666E-4</v>
      </c>
      <c r="BK48" s="9">
        <f t="shared" si="65"/>
        <v>0.10132825956607119</v>
      </c>
      <c r="BL48" s="9">
        <f t="shared" si="10"/>
        <v>2.4700855587325046E-6</v>
      </c>
      <c r="BM48" s="9">
        <f t="shared" si="11"/>
        <v>2.9521510305406597E-8</v>
      </c>
      <c r="BN48" s="9">
        <f t="shared" si="42"/>
        <v>-2.7003824965615085E-7</v>
      </c>
      <c r="BP48" s="16">
        <f t="shared" si="43"/>
        <v>2</v>
      </c>
      <c r="BQ48" s="17">
        <f>VLOOKUP($A48,Datum!$A:$B,2,0)</f>
        <v>41659</v>
      </c>
      <c r="BR48" s="13">
        <f>VLOOKUP(BQ48,Zeitreihen!$F:$G,2,0)</f>
        <v>8727.7800000000007</v>
      </c>
      <c r="BS48" s="13">
        <f>VLOOKUP(BQ48,Zeitreihen!R:S,2,0)</f>
        <v>1.0039</v>
      </c>
      <c r="BT48" s="9">
        <f t="shared" si="44"/>
        <v>-3.805860213774655E-3</v>
      </c>
      <c r="BU48" s="9">
        <f t="shared" si="45"/>
        <v>-9.9606554193658434E-5</v>
      </c>
      <c r="BV48" s="9">
        <f t="shared" si="66"/>
        <v>0.10132825956607119</v>
      </c>
      <c r="BW48" s="9">
        <f t="shared" si="12"/>
        <v>2.4700855587325046E-6</v>
      </c>
      <c r="BX48" s="9">
        <f t="shared" si="13"/>
        <v>6.5428738924862865E-13</v>
      </c>
      <c r="BY48" s="9">
        <f t="shared" si="46"/>
        <v>-1.2712772441304181E-9</v>
      </c>
      <c r="CA48" s="16">
        <f t="shared" si="47"/>
        <v>2</v>
      </c>
      <c r="CB48" s="17">
        <f>VLOOKUP($A48,Datum!$A:$B,2,0)</f>
        <v>41659</v>
      </c>
      <c r="CC48" s="13">
        <f>VLOOKUP(CB48,Zeitreihen!$J:$K,2,0)</f>
        <v>0.26664533503986348</v>
      </c>
      <c r="CD48" s="13">
        <f>VLOOKUP(CB48,Zeitreihen!N:O,2,0)</f>
        <v>1.3552</v>
      </c>
      <c r="CE48" s="9">
        <f t="shared" si="48"/>
        <v>2.6664178011729669E-5</v>
      </c>
      <c r="CF48" s="9">
        <f t="shared" si="49"/>
        <v>8.1201790901145666E-4</v>
      </c>
      <c r="CG48" s="9">
        <f t="shared" si="67"/>
        <v>0.10132825956607119</v>
      </c>
      <c r="CH48" s="9">
        <f t="shared" si="14"/>
        <v>7.2606131736427155E-11</v>
      </c>
      <c r="CI48" s="9">
        <f t="shared" si="15"/>
        <v>2.9521510305406597E-8</v>
      </c>
      <c r="CJ48" s="9">
        <f t="shared" si="50"/>
        <v>1.4640500900900362E-9</v>
      </c>
      <c r="CL48" s="16">
        <f t="shared" si="51"/>
        <v>2</v>
      </c>
      <c r="CM48" s="17">
        <f>VLOOKUP($A48,Datum!$A:$B,2,0)</f>
        <v>41659</v>
      </c>
      <c r="CN48" s="13">
        <f>VLOOKUP(CM48,Zeitreihen!$J:$K,2,0)</f>
        <v>0.26664533503986348</v>
      </c>
      <c r="CO48" s="13">
        <f>VLOOKUP(CM48,Zeitreihen!R:S,2,0)</f>
        <v>1.0039</v>
      </c>
      <c r="CP48" s="9">
        <f t="shared" si="52"/>
        <v>2.6664178011729669E-5</v>
      </c>
      <c r="CQ48" s="9">
        <f t="shared" si="53"/>
        <v>-9.9606554193658434E-5</v>
      </c>
      <c r="CR48" s="9">
        <f t="shared" si="68"/>
        <v>0.10132825956607119</v>
      </c>
      <c r="CS48" s="9">
        <f t="shared" si="16"/>
        <v>7.2606131736427155E-11</v>
      </c>
      <c r="CT48" s="9">
        <f t="shared" si="17"/>
        <v>6.5428738924862865E-13</v>
      </c>
      <c r="CU48" s="9">
        <f t="shared" si="54"/>
        <v>6.8924071540550285E-12</v>
      </c>
      <c r="CW48" s="16">
        <f t="shared" si="55"/>
        <v>2</v>
      </c>
      <c r="CX48" s="17">
        <f>VLOOKUP($A48,Datum!$A:$B,2,0)</f>
        <v>41659</v>
      </c>
      <c r="CY48" s="13">
        <f>VLOOKUP(CX48,Zeitreihen!N:O,2,0)</f>
        <v>1.3552</v>
      </c>
      <c r="CZ48" s="13">
        <f>VLOOKUP(CX48,Zeitreihen!R:S,2,0)</f>
        <v>1.0039</v>
      </c>
      <c r="DA48" s="9">
        <f t="shared" si="56"/>
        <v>8.1201790901145666E-4</v>
      </c>
      <c r="DB48" s="9">
        <f t="shared" si="57"/>
        <v>-9.9606554193658434E-5</v>
      </c>
      <c r="DC48" s="9">
        <f t="shared" si="69"/>
        <v>0.10132825956607119</v>
      </c>
      <c r="DD48" s="9">
        <f t="shared" si="18"/>
        <v>2.9521510305406597E-8</v>
      </c>
      <c r="DE48" s="9">
        <f t="shared" si="19"/>
        <v>6.5428738924862865E-13</v>
      </c>
      <c r="DF48" s="9">
        <f t="shared" si="58"/>
        <v>1.3898040115210837E-10</v>
      </c>
    </row>
    <row r="49" spans="1:110" ht="15" x14ac:dyDescent="0.2">
      <c r="A49" s="9">
        <f t="shared" si="59"/>
        <v>40</v>
      </c>
      <c r="B49" s="16">
        <f t="shared" si="20"/>
        <v>6</v>
      </c>
      <c r="C49" s="17">
        <f>VLOOKUP($A49,Datum!$A:$B,2,0)</f>
        <v>41656</v>
      </c>
      <c r="D49" s="13">
        <f>VLOOKUP(C49,Zeitreihen!$B:$C,2,0)</f>
        <v>651.30999999999995</v>
      </c>
      <c r="E49" s="13">
        <f>VLOOKUP(C49,Zeitreihen!F:G,2,0)</f>
        <v>8761.06</v>
      </c>
      <c r="F49" s="9">
        <f t="shared" si="21"/>
        <v>-1.6887612976045766E-4</v>
      </c>
      <c r="G49" s="9">
        <f t="shared" si="21"/>
        <v>0</v>
      </c>
      <c r="H49" s="9">
        <f t="shared" si="60"/>
        <v>9.5248563992106919E-2</v>
      </c>
      <c r="I49" s="9">
        <f t="shared" si="0"/>
        <v>9.3843810294038914E-8</v>
      </c>
      <c r="J49" s="9">
        <f t="shared" si="1"/>
        <v>1.2193593588397797E-7</v>
      </c>
      <c r="K49" s="9">
        <f t="shared" si="22"/>
        <v>1.0697164500521679E-7</v>
      </c>
      <c r="M49" s="16">
        <f t="shared" si="23"/>
        <v>6</v>
      </c>
      <c r="N49" s="17">
        <f>VLOOKUP($A49,Datum!$A:$B,2,0)</f>
        <v>41656</v>
      </c>
      <c r="O49" s="13">
        <f>VLOOKUP(N49,Zeitreihen!$B:$C,2,0)</f>
        <v>651.30999999999995</v>
      </c>
      <c r="P49" s="13">
        <f>VLOOKUP(N49,Zeitreihen!$J:$K,2,0)</f>
        <v>0.26663822525597269</v>
      </c>
      <c r="Q49" s="9">
        <f t="shared" si="24"/>
        <v>-1.6887612976045766E-4</v>
      </c>
      <c r="R49" s="9">
        <f t="shared" si="25"/>
        <v>-2.6664178011620453E-5</v>
      </c>
      <c r="S49" s="9">
        <f t="shared" si="61"/>
        <v>9.5248563992106919E-2</v>
      </c>
      <c r="T49" s="9">
        <f t="shared" si="2"/>
        <v>9.3843810294038914E-8</v>
      </c>
      <c r="U49" s="9">
        <f t="shared" si="3"/>
        <v>6.7191643978736943E-11</v>
      </c>
      <c r="V49" s="9">
        <f t="shared" si="26"/>
        <v>2.5110794274345826E-9</v>
      </c>
      <c r="X49" s="16">
        <f t="shared" si="27"/>
        <v>6</v>
      </c>
      <c r="Y49" s="17">
        <f>VLOOKUP($A49,Datum!$A:$B,2,0)</f>
        <v>41656</v>
      </c>
      <c r="Z49" s="13">
        <f>VLOOKUP(Y49,Zeitreihen!$B:$C,2,0)</f>
        <v>651.30999999999995</v>
      </c>
      <c r="AA49" s="13">
        <f>VLOOKUP(Y49,Zeitreihen!N:O,2,0)</f>
        <v>1.3541000000000001</v>
      </c>
      <c r="AB49" s="9">
        <f t="shared" si="28"/>
        <v>-1.6887612976045766E-4</v>
      </c>
      <c r="AC49" s="9">
        <f t="shared" si="29"/>
        <v>-5.8171807206793616E-3</v>
      </c>
      <c r="AD49" s="9">
        <f t="shared" si="62"/>
        <v>9.5248563992106919E-2</v>
      </c>
      <c r="AE49" s="9">
        <f t="shared" si="4"/>
        <v>9.3843810294038914E-8</v>
      </c>
      <c r="AF49" s="9">
        <f t="shared" si="5"/>
        <v>3.5319322813184379E-6</v>
      </c>
      <c r="AG49" s="9">
        <f t="shared" si="30"/>
        <v>5.7571692955778141E-7</v>
      </c>
      <c r="AI49" s="16">
        <f t="shared" si="31"/>
        <v>6</v>
      </c>
      <c r="AJ49" s="17">
        <f>VLOOKUP($A49,Datum!$A:$B,2,0)</f>
        <v>41656</v>
      </c>
      <c r="AK49" s="13">
        <f>VLOOKUP(AJ49,Zeitreihen!$B:$C,2,0)</f>
        <v>651.30999999999995</v>
      </c>
      <c r="AL49" s="13">
        <f>VLOOKUP(AJ49,Zeitreihen!$R:$S,2,0)</f>
        <v>1.004</v>
      </c>
      <c r="AM49" s="9">
        <f t="shared" si="32"/>
        <v>-1.6887612976045766E-4</v>
      </c>
      <c r="AN49" s="9">
        <f t="shared" si="33"/>
        <v>-9.9596633716049173E-5</v>
      </c>
      <c r="AO49" s="9">
        <f t="shared" si="63"/>
        <v>9.5248563992106919E-2</v>
      </c>
      <c r="AP49" s="9">
        <f t="shared" si="6"/>
        <v>9.3843810294038914E-8</v>
      </c>
      <c r="AQ49" s="9">
        <f t="shared" si="7"/>
        <v>6.1984171713967442E-13</v>
      </c>
      <c r="AR49" s="9">
        <f t="shared" si="34"/>
        <v>-2.4118106997769735E-10</v>
      </c>
      <c r="AT49" s="16">
        <f t="shared" si="35"/>
        <v>6</v>
      </c>
      <c r="AU49" s="17">
        <f>VLOOKUP($A49,Datum!$A:$B,2,0)</f>
        <v>41656</v>
      </c>
      <c r="AV49" s="13">
        <f>VLOOKUP(AU49,Zeitreihen!$F:$G,2,0)</f>
        <v>8761.06</v>
      </c>
      <c r="AW49" s="13">
        <f>VLOOKUP(AU49,Zeitreihen!$J:$K,2,0)</f>
        <v>0.26663822525597269</v>
      </c>
      <c r="AX49" s="9">
        <f t="shared" si="36"/>
        <v>0</v>
      </c>
      <c r="AY49" s="9">
        <f t="shared" si="37"/>
        <v>-2.6664178011620453E-5</v>
      </c>
      <c r="AZ49" s="9">
        <f t="shared" si="64"/>
        <v>9.5248563992106919E-2</v>
      </c>
      <c r="BA49" s="9">
        <f t="shared" si="8"/>
        <v>1.2193593588397797E-7</v>
      </c>
      <c r="BB49" s="9">
        <f t="shared" si="9"/>
        <v>6.7191643978736943E-11</v>
      </c>
      <c r="BC49" s="9">
        <f t="shared" si="38"/>
        <v>2.862354973117476E-9</v>
      </c>
      <c r="BE49" s="16">
        <f t="shared" si="39"/>
        <v>6</v>
      </c>
      <c r="BF49" s="17">
        <f>VLOOKUP($A49,Datum!$A:$B,2,0)</f>
        <v>41656</v>
      </c>
      <c r="BG49" s="13">
        <f>VLOOKUP(BF49,Zeitreihen!$F:$G,2,0)</f>
        <v>8761.06</v>
      </c>
      <c r="BH49" s="13">
        <f>VLOOKUP(BF49,Zeitreihen!N:O,2,0)</f>
        <v>1.3541000000000001</v>
      </c>
      <c r="BI49" s="9">
        <f t="shared" si="40"/>
        <v>0</v>
      </c>
      <c r="BJ49" s="9">
        <f t="shared" si="41"/>
        <v>-5.8171807206793616E-3</v>
      </c>
      <c r="BK49" s="9">
        <f t="shared" si="65"/>
        <v>9.5248563992106919E-2</v>
      </c>
      <c r="BL49" s="9">
        <f t="shared" si="10"/>
        <v>1.2193593588397797E-7</v>
      </c>
      <c r="BM49" s="9">
        <f t="shared" si="11"/>
        <v>3.5319322813184379E-6</v>
      </c>
      <c r="BN49" s="9">
        <f t="shared" si="42"/>
        <v>6.5625411861671164E-7</v>
      </c>
      <c r="BP49" s="16">
        <f t="shared" si="43"/>
        <v>6</v>
      </c>
      <c r="BQ49" s="17">
        <f>VLOOKUP($A49,Datum!$A:$B,2,0)</f>
        <v>41656</v>
      </c>
      <c r="BR49" s="13">
        <f>VLOOKUP(BQ49,Zeitreihen!$F:$G,2,0)</f>
        <v>8761.06</v>
      </c>
      <c r="BS49" s="13">
        <f>VLOOKUP(BQ49,Zeitreihen!R:S,2,0)</f>
        <v>1.004</v>
      </c>
      <c r="BT49" s="9">
        <f t="shared" si="44"/>
        <v>0</v>
      </c>
      <c r="BU49" s="9">
        <f t="shared" si="45"/>
        <v>-9.9596633716049173E-5</v>
      </c>
      <c r="BV49" s="9">
        <f t="shared" si="66"/>
        <v>9.5248563992106919E-2</v>
      </c>
      <c r="BW49" s="9">
        <f t="shared" si="12"/>
        <v>1.2193593588397797E-7</v>
      </c>
      <c r="BX49" s="9">
        <f t="shared" si="13"/>
        <v>6.1984171713967442E-13</v>
      </c>
      <c r="BY49" s="9">
        <f t="shared" si="46"/>
        <v>-2.7491995176661543E-10</v>
      </c>
      <c r="CA49" s="16">
        <f t="shared" si="47"/>
        <v>6</v>
      </c>
      <c r="CB49" s="17">
        <f>VLOOKUP($A49,Datum!$A:$B,2,0)</f>
        <v>41656</v>
      </c>
      <c r="CC49" s="13">
        <f>VLOOKUP(CB49,Zeitreihen!$J:$K,2,0)</f>
        <v>0.26663822525597269</v>
      </c>
      <c r="CD49" s="13">
        <f>VLOOKUP(CB49,Zeitreihen!N:O,2,0)</f>
        <v>1.3541000000000001</v>
      </c>
      <c r="CE49" s="9">
        <f t="shared" si="48"/>
        <v>-2.6664178011620453E-5</v>
      </c>
      <c r="CF49" s="9">
        <f t="shared" si="49"/>
        <v>-5.8171807206793616E-3</v>
      </c>
      <c r="CG49" s="9">
        <f t="shared" si="67"/>
        <v>9.5248563992106919E-2</v>
      </c>
      <c r="CH49" s="9">
        <f t="shared" si="14"/>
        <v>6.7191643978736943E-11</v>
      </c>
      <c r="CI49" s="9">
        <f t="shared" si="15"/>
        <v>3.5319322813184379E-6</v>
      </c>
      <c r="CJ49" s="9">
        <f t="shared" si="50"/>
        <v>1.540507502102332E-8</v>
      </c>
      <c r="CL49" s="16">
        <f t="shared" si="51"/>
        <v>6</v>
      </c>
      <c r="CM49" s="17">
        <f>VLOOKUP($A49,Datum!$A:$B,2,0)</f>
        <v>41656</v>
      </c>
      <c r="CN49" s="13">
        <f>VLOOKUP(CM49,Zeitreihen!$J:$K,2,0)</f>
        <v>0.26663822525597269</v>
      </c>
      <c r="CO49" s="13">
        <f>VLOOKUP(CM49,Zeitreihen!R:S,2,0)</f>
        <v>1.004</v>
      </c>
      <c r="CP49" s="9">
        <f t="shared" si="52"/>
        <v>-2.6664178011620453E-5</v>
      </c>
      <c r="CQ49" s="9">
        <f t="shared" si="53"/>
        <v>-9.9596633716049173E-5</v>
      </c>
      <c r="CR49" s="9">
        <f t="shared" si="68"/>
        <v>9.5248563992106919E-2</v>
      </c>
      <c r="CS49" s="9">
        <f t="shared" si="16"/>
        <v>6.7191643978736943E-11</v>
      </c>
      <c r="CT49" s="9">
        <f t="shared" si="17"/>
        <v>6.1984171713967442E-13</v>
      </c>
      <c r="CU49" s="9">
        <f t="shared" si="54"/>
        <v>-6.453540422219263E-12</v>
      </c>
      <c r="CW49" s="16">
        <f t="shared" si="55"/>
        <v>6</v>
      </c>
      <c r="CX49" s="17">
        <f>VLOOKUP($A49,Datum!$A:$B,2,0)</f>
        <v>41656</v>
      </c>
      <c r="CY49" s="13">
        <f>VLOOKUP(CX49,Zeitreihen!N:O,2,0)</f>
        <v>1.3541000000000001</v>
      </c>
      <c r="CZ49" s="13">
        <f>VLOOKUP(CX49,Zeitreihen!R:S,2,0)</f>
        <v>1.004</v>
      </c>
      <c r="DA49" s="9">
        <f t="shared" si="56"/>
        <v>-5.8171807206793616E-3</v>
      </c>
      <c r="DB49" s="9">
        <f t="shared" si="57"/>
        <v>-9.9596633716049173E-5</v>
      </c>
      <c r="DC49" s="9">
        <f t="shared" si="69"/>
        <v>9.5248563992106919E-2</v>
      </c>
      <c r="DD49" s="9">
        <f t="shared" si="18"/>
        <v>3.5319322813184379E-6</v>
      </c>
      <c r="DE49" s="9">
        <f t="shared" si="19"/>
        <v>6.1984171713967442E-13</v>
      </c>
      <c r="DF49" s="9">
        <f t="shared" si="58"/>
        <v>-1.4796077081691174E-9</v>
      </c>
    </row>
    <row r="50" spans="1:110" ht="15" x14ac:dyDescent="0.2">
      <c r="A50" s="9">
        <f t="shared" si="59"/>
        <v>41</v>
      </c>
      <c r="B50" s="16">
        <f t="shared" si="20"/>
        <v>5</v>
      </c>
      <c r="C50" s="17">
        <f>VLOOKUP($A50,Datum!$A:$B,2,0)</f>
        <v>41655</v>
      </c>
      <c r="D50" s="13">
        <f>VLOOKUP(C50,Zeitreihen!$B:$C,2,0)</f>
        <v>651.41999999999996</v>
      </c>
      <c r="E50" s="13">
        <f>VLOOKUP(C50,Zeitreihen!F:G,2,0)</f>
        <v>8761.06</v>
      </c>
      <c r="F50" s="9">
        <f t="shared" si="21"/>
        <v>3.2135334208470974E-3</v>
      </c>
      <c r="G50" s="9">
        <f t="shared" si="21"/>
        <v>1.8027759398881297E-3</v>
      </c>
      <c r="H50" s="9">
        <f t="shared" si="60"/>
        <v>8.9533650152580496E-2</v>
      </c>
      <c r="I50" s="9">
        <f t="shared" si="0"/>
        <v>5.1134431754098196E-7</v>
      </c>
      <c r="J50" s="9">
        <f t="shared" si="1"/>
        <v>4.0350494103161393E-8</v>
      </c>
      <c r="K50" s="9">
        <f t="shared" si="22"/>
        <v>1.4364190151074469E-7</v>
      </c>
      <c r="M50" s="16">
        <f t="shared" si="23"/>
        <v>5</v>
      </c>
      <c r="N50" s="17">
        <f>VLOOKUP($A50,Datum!$A:$B,2,0)</f>
        <v>41655</v>
      </c>
      <c r="O50" s="13">
        <f>VLOOKUP(N50,Zeitreihen!$B:$C,2,0)</f>
        <v>651.41999999999996</v>
      </c>
      <c r="P50" s="13">
        <f>VLOOKUP(N50,Zeitreihen!$J:$K,2,0)</f>
        <v>0.26664533503986348</v>
      </c>
      <c r="Q50" s="9">
        <f t="shared" si="24"/>
        <v>3.2135334208470974E-3</v>
      </c>
      <c r="R50" s="9">
        <f t="shared" si="25"/>
        <v>7.9990401194583453E-5</v>
      </c>
      <c r="S50" s="9">
        <f t="shared" si="61"/>
        <v>8.9533650152580496E-2</v>
      </c>
      <c r="T50" s="9">
        <f t="shared" si="2"/>
        <v>5.1134431754098196E-7</v>
      </c>
      <c r="U50" s="9">
        <f t="shared" si="3"/>
        <v>5.7437074318590654E-10</v>
      </c>
      <c r="V50" s="9">
        <f t="shared" si="26"/>
        <v>1.7137713257313649E-8</v>
      </c>
      <c r="X50" s="16">
        <f t="shared" si="27"/>
        <v>5</v>
      </c>
      <c r="Y50" s="17">
        <f>VLOOKUP($A50,Datum!$A:$B,2,0)</f>
        <v>41655</v>
      </c>
      <c r="Z50" s="13">
        <f>VLOOKUP(Y50,Zeitreihen!$B:$C,2,0)</f>
        <v>651.41999999999996</v>
      </c>
      <c r="AA50" s="13">
        <f>VLOOKUP(Y50,Zeitreihen!N:O,2,0)</f>
        <v>1.3620000000000001</v>
      </c>
      <c r="AB50" s="9">
        <f t="shared" si="28"/>
        <v>3.2135334208470974E-3</v>
      </c>
      <c r="AC50" s="9">
        <f t="shared" si="29"/>
        <v>1.1019284861567347E-3</v>
      </c>
      <c r="AD50" s="9">
        <f t="shared" si="62"/>
        <v>8.9533650152580496E-2</v>
      </c>
      <c r="AE50" s="9">
        <f t="shared" si="4"/>
        <v>5.1134431754098196E-7</v>
      </c>
      <c r="AF50" s="9">
        <f t="shared" si="5"/>
        <v>6.1631389378948696E-8</v>
      </c>
      <c r="AG50" s="9">
        <f t="shared" si="30"/>
        <v>1.7752425395162499E-7</v>
      </c>
      <c r="AI50" s="16">
        <f t="shared" si="31"/>
        <v>5</v>
      </c>
      <c r="AJ50" s="17">
        <f>VLOOKUP($A50,Datum!$A:$B,2,0)</f>
        <v>41655</v>
      </c>
      <c r="AK50" s="13">
        <f>VLOOKUP(AJ50,Zeitreihen!$B:$C,2,0)</f>
        <v>651.41999999999996</v>
      </c>
      <c r="AL50" s="13">
        <f>VLOOKUP(AJ50,Zeitreihen!$R:$S,2,0)</f>
        <v>1.0041</v>
      </c>
      <c r="AM50" s="9">
        <f t="shared" si="32"/>
        <v>3.2135334208470974E-3</v>
      </c>
      <c r="AN50" s="9">
        <f t="shared" si="33"/>
        <v>-9.9586715214487994E-5</v>
      </c>
      <c r="AO50" s="9">
        <f t="shared" si="63"/>
        <v>8.9533650152580496E-2</v>
      </c>
      <c r="AP50" s="9">
        <f t="shared" si="6"/>
        <v>5.1134431754098196E-7</v>
      </c>
      <c r="AQ50" s="9">
        <f t="shared" si="7"/>
        <v>5.871908079761348E-13</v>
      </c>
      <c r="AR50" s="9">
        <f t="shared" si="34"/>
        <v>5.4795682582745002E-10</v>
      </c>
      <c r="AT50" s="16">
        <f t="shared" si="35"/>
        <v>5</v>
      </c>
      <c r="AU50" s="17">
        <f>VLOOKUP($A50,Datum!$A:$B,2,0)</f>
        <v>41655</v>
      </c>
      <c r="AV50" s="13">
        <f>VLOOKUP(AU50,Zeitreihen!$F:$G,2,0)</f>
        <v>8761.06</v>
      </c>
      <c r="AW50" s="13">
        <f>VLOOKUP(AU50,Zeitreihen!$J:$K,2,0)</f>
        <v>0.26664533503986348</v>
      </c>
      <c r="AX50" s="9">
        <f t="shared" si="36"/>
        <v>1.8027759398881297E-3</v>
      </c>
      <c r="AY50" s="9">
        <f t="shared" si="37"/>
        <v>7.9990401194583453E-5</v>
      </c>
      <c r="AZ50" s="9">
        <f t="shared" si="64"/>
        <v>8.9533650152580496E-2</v>
      </c>
      <c r="BA50" s="9">
        <f t="shared" si="8"/>
        <v>4.0350494103161393E-8</v>
      </c>
      <c r="BB50" s="9">
        <f t="shared" si="9"/>
        <v>5.7437074318590654E-10</v>
      </c>
      <c r="BC50" s="9">
        <f t="shared" si="38"/>
        <v>4.8141607042091301E-9</v>
      </c>
      <c r="BE50" s="16">
        <f t="shared" si="39"/>
        <v>5</v>
      </c>
      <c r="BF50" s="17">
        <f>VLOOKUP($A50,Datum!$A:$B,2,0)</f>
        <v>41655</v>
      </c>
      <c r="BG50" s="13">
        <f>VLOOKUP(BF50,Zeitreihen!$F:$G,2,0)</f>
        <v>8761.06</v>
      </c>
      <c r="BH50" s="13">
        <f>VLOOKUP(BF50,Zeitreihen!N:O,2,0)</f>
        <v>1.3620000000000001</v>
      </c>
      <c r="BI50" s="9">
        <f t="shared" si="40"/>
        <v>1.8027759398881297E-3</v>
      </c>
      <c r="BJ50" s="9">
        <f t="shared" si="41"/>
        <v>1.1019284861567347E-3</v>
      </c>
      <c r="BK50" s="9">
        <f t="shared" si="65"/>
        <v>8.9533650152580496E-2</v>
      </c>
      <c r="BL50" s="9">
        <f t="shared" si="10"/>
        <v>4.0350494103161393E-8</v>
      </c>
      <c r="BM50" s="9">
        <f t="shared" si="11"/>
        <v>6.1631389378948696E-8</v>
      </c>
      <c r="BN50" s="9">
        <f t="shared" si="42"/>
        <v>4.9868396943404082E-8</v>
      </c>
      <c r="BP50" s="16">
        <f t="shared" si="43"/>
        <v>5</v>
      </c>
      <c r="BQ50" s="17">
        <f>VLOOKUP($A50,Datum!$A:$B,2,0)</f>
        <v>41655</v>
      </c>
      <c r="BR50" s="13">
        <f>VLOOKUP(BQ50,Zeitreihen!$F:$G,2,0)</f>
        <v>8761.06</v>
      </c>
      <c r="BS50" s="13">
        <f>VLOOKUP(BQ50,Zeitreihen!R:S,2,0)</f>
        <v>1.0041</v>
      </c>
      <c r="BT50" s="9">
        <f t="shared" si="44"/>
        <v>1.8027759398881297E-3</v>
      </c>
      <c r="BU50" s="9">
        <f t="shared" si="45"/>
        <v>-9.9586715214487994E-5</v>
      </c>
      <c r="BV50" s="9">
        <f t="shared" si="66"/>
        <v>8.9533650152580496E-2</v>
      </c>
      <c r="BW50" s="9">
        <f t="shared" si="12"/>
        <v>4.0350494103161393E-8</v>
      </c>
      <c r="BX50" s="9">
        <f t="shared" si="13"/>
        <v>5.871908079761348E-13</v>
      </c>
      <c r="BY50" s="9">
        <f t="shared" si="46"/>
        <v>1.5392673333333494E-10</v>
      </c>
      <c r="CA50" s="16">
        <f t="shared" si="47"/>
        <v>5</v>
      </c>
      <c r="CB50" s="17">
        <f>VLOOKUP($A50,Datum!$A:$B,2,0)</f>
        <v>41655</v>
      </c>
      <c r="CC50" s="13">
        <f>VLOOKUP(CB50,Zeitreihen!$J:$K,2,0)</f>
        <v>0.26664533503986348</v>
      </c>
      <c r="CD50" s="13">
        <f>VLOOKUP(CB50,Zeitreihen!N:O,2,0)</f>
        <v>1.3620000000000001</v>
      </c>
      <c r="CE50" s="9">
        <f t="shared" si="48"/>
        <v>7.9990401194583453E-5</v>
      </c>
      <c r="CF50" s="9">
        <f t="shared" si="49"/>
        <v>1.1019284861567347E-3</v>
      </c>
      <c r="CG50" s="9">
        <f t="shared" si="67"/>
        <v>8.9533650152580496E-2</v>
      </c>
      <c r="CH50" s="9">
        <f t="shared" si="14"/>
        <v>5.7437074318590654E-10</v>
      </c>
      <c r="CI50" s="9">
        <f t="shared" si="15"/>
        <v>6.1631389378948696E-8</v>
      </c>
      <c r="CJ50" s="9">
        <f t="shared" si="50"/>
        <v>5.9497283064999494E-9</v>
      </c>
      <c r="CL50" s="16">
        <f t="shared" si="51"/>
        <v>5</v>
      </c>
      <c r="CM50" s="17">
        <f>VLOOKUP($A50,Datum!$A:$B,2,0)</f>
        <v>41655</v>
      </c>
      <c r="CN50" s="13">
        <f>VLOOKUP(CM50,Zeitreihen!$J:$K,2,0)</f>
        <v>0.26664533503986348</v>
      </c>
      <c r="CO50" s="13">
        <f>VLOOKUP(CM50,Zeitreihen!R:S,2,0)</f>
        <v>1.0041</v>
      </c>
      <c r="CP50" s="9">
        <f t="shared" si="52"/>
        <v>7.9990401194583453E-5</v>
      </c>
      <c r="CQ50" s="9">
        <f t="shared" si="53"/>
        <v>-9.9586715214487994E-5</v>
      </c>
      <c r="CR50" s="9">
        <f t="shared" si="68"/>
        <v>8.9533650152580496E-2</v>
      </c>
      <c r="CS50" s="9">
        <f t="shared" si="16"/>
        <v>5.7437074318590654E-10</v>
      </c>
      <c r="CT50" s="9">
        <f t="shared" si="17"/>
        <v>5.871908079761348E-13</v>
      </c>
      <c r="CU50" s="9">
        <f t="shared" si="54"/>
        <v>1.8364782077911666E-11</v>
      </c>
      <c r="CW50" s="16">
        <f t="shared" si="55"/>
        <v>5</v>
      </c>
      <c r="CX50" s="17">
        <f>VLOOKUP($A50,Datum!$A:$B,2,0)</f>
        <v>41655</v>
      </c>
      <c r="CY50" s="13">
        <f>VLOOKUP(CX50,Zeitreihen!N:O,2,0)</f>
        <v>1.3620000000000001</v>
      </c>
      <c r="CZ50" s="13">
        <f>VLOOKUP(CX50,Zeitreihen!R:S,2,0)</f>
        <v>1.0041</v>
      </c>
      <c r="DA50" s="9">
        <f t="shared" si="56"/>
        <v>1.1019284861567347E-3</v>
      </c>
      <c r="DB50" s="9">
        <f t="shared" si="57"/>
        <v>-9.9586715214487994E-5</v>
      </c>
      <c r="DC50" s="9">
        <f t="shared" si="69"/>
        <v>8.9533650152580496E-2</v>
      </c>
      <c r="DD50" s="9">
        <f t="shared" si="18"/>
        <v>6.1631389378948696E-8</v>
      </c>
      <c r="DE50" s="9">
        <f t="shared" si="19"/>
        <v>5.871908079761348E-13</v>
      </c>
      <c r="DF50" s="9">
        <f t="shared" si="58"/>
        <v>1.9023507911559491E-10</v>
      </c>
    </row>
    <row r="51" spans="1:110" ht="15" x14ac:dyDescent="0.2">
      <c r="A51" s="9">
        <f t="shared" si="59"/>
        <v>42</v>
      </c>
      <c r="B51" s="16">
        <f t="shared" si="20"/>
        <v>4</v>
      </c>
      <c r="C51" s="17">
        <f>VLOOKUP($A51,Datum!$A:$B,2,0)</f>
        <v>41654</v>
      </c>
      <c r="D51" s="13">
        <f>VLOOKUP(C51,Zeitreihen!$B:$C,2,0)</f>
        <v>649.33000000000004</v>
      </c>
      <c r="E51" s="13">
        <f>VLOOKUP(C51,Zeitreihen!F:G,2,0)</f>
        <v>8745.2800000000007</v>
      </c>
      <c r="F51" s="9">
        <f t="shared" si="21"/>
        <v>2.1583962251392743E-3</v>
      </c>
      <c r="G51" s="9">
        <f t="shared" si="21"/>
        <v>5.6061292348306242E-3</v>
      </c>
      <c r="H51" s="9">
        <f t="shared" si="60"/>
        <v>8.4161631143425661E-2</v>
      </c>
      <c r="I51" s="9">
        <f t="shared" si="0"/>
        <v>1.4992169191711754E-7</v>
      </c>
      <c r="J51" s="9">
        <f t="shared" si="1"/>
        <v>1.6851451604912466E-6</v>
      </c>
      <c r="K51" s="9">
        <f t="shared" si="22"/>
        <v>5.0263288152168306E-7</v>
      </c>
      <c r="M51" s="16">
        <f t="shared" si="23"/>
        <v>4</v>
      </c>
      <c r="N51" s="17">
        <f>VLOOKUP($A51,Datum!$A:$B,2,0)</f>
        <v>41654</v>
      </c>
      <c r="O51" s="13">
        <f>VLOOKUP(N51,Zeitreihen!$B:$C,2,0)</f>
        <v>649.33000000000004</v>
      </c>
      <c r="P51" s="13">
        <f>VLOOKUP(N51,Zeitreihen!$J:$K,2,0)</f>
        <v>0.26662400682557458</v>
      </c>
      <c r="Q51" s="9">
        <f t="shared" si="24"/>
        <v>2.1583962251392743E-3</v>
      </c>
      <c r="R51" s="9">
        <f t="shared" si="25"/>
        <v>0</v>
      </c>
      <c r="S51" s="9">
        <f t="shared" si="61"/>
        <v>8.4161631143425661E-2</v>
      </c>
      <c r="T51" s="9">
        <f t="shared" si="2"/>
        <v>1.4992169191711754E-7</v>
      </c>
      <c r="U51" s="9">
        <f t="shared" si="3"/>
        <v>9.1304170128352149E-16</v>
      </c>
      <c r="V51" s="9">
        <f t="shared" si="26"/>
        <v>1.1699775922952926E-11</v>
      </c>
      <c r="X51" s="16">
        <f t="shared" si="27"/>
        <v>4</v>
      </c>
      <c r="Y51" s="17">
        <f>VLOOKUP($A51,Datum!$A:$B,2,0)</f>
        <v>41654</v>
      </c>
      <c r="Z51" s="13">
        <f>VLOOKUP(Y51,Zeitreihen!$B:$C,2,0)</f>
        <v>649.33000000000004</v>
      </c>
      <c r="AA51" s="13">
        <f>VLOOKUP(Y51,Zeitreihen!N:O,2,0)</f>
        <v>1.3605</v>
      </c>
      <c r="AB51" s="9">
        <f t="shared" si="28"/>
        <v>2.1583962251392743E-3</v>
      </c>
      <c r="AC51" s="9">
        <f t="shared" si="29"/>
        <v>-5.4244378720976734E-3</v>
      </c>
      <c r="AD51" s="9">
        <f t="shared" si="62"/>
        <v>8.4161631143425661E-2</v>
      </c>
      <c r="AE51" s="9">
        <f t="shared" si="4"/>
        <v>1.4992169191711754E-7</v>
      </c>
      <c r="AF51" s="9">
        <f t="shared" si="5"/>
        <v>2.7312381768591288E-6</v>
      </c>
      <c r="AG51" s="9">
        <f t="shared" si="30"/>
        <v>-6.3989987381100818E-7</v>
      </c>
      <c r="AI51" s="16">
        <f t="shared" si="31"/>
        <v>4</v>
      </c>
      <c r="AJ51" s="17">
        <f>VLOOKUP($A51,Datum!$A:$B,2,0)</f>
        <v>41654</v>
      </c>
      <c r="AK51" s="13">
        <f>VLOOKUP(AJ51,Zeitreihen!$B:$C,2,0)</f>
        <v>649.33000000000004</v>
      </c>
      <c r="AL51" s="13">
        <f>VLOOKUP(AJ51,Zeitreihen!$R:$S,2,0)</f>
        <v>1.0042</v>
      </c>
      <c r="AM51" s="9">
        <f t="shared" si="32"/>
        <v>2.1583962251392743E-3</v>
      </c>
      <c r="AN51" s="9">
        <f t="shared" si="33"/>
        <v>-9.9576798688197606E-5</v>
      </c>
      <c r="AO51" s="9">
        <f t="shared" si="63"/>
        <v>8.4161631143425661E-2</v>
      </c>
      <c r="AP51" s="9">
        <f t="shared" si="6"/>
        <v>1.4992169191711754E-7</v>
      </c>
      <c r="AQ51" s="9">
        <f t="shared" si="7"/>
        <v>5.5624228204977042E-13</v>
      </c>
      <c r="AR51" s="9">
        <f t="shared" si="34"/>
        <v>2.8877808788192379E-10</v>
      </c>
      <c r="AT51" s="16">
        <f t="shared" si="35"/>
        <v>4</v>
      </c>
      <c r="AU51" s="17">
        <f>VLOOKUP($A51,Datum!$A:$B,2,0)</f>
        <v>41654</v>
      </c>
      <c r="AV51" s="13">
        <f>VLOOKUP(AU51,Zeitreihen!$F:$G,2,0)</f>
        <v>8745.2800000000007</v>
      </c>
      <c r="AW51" s="13">
        <f>VLOOKUP(AU51,Zeitreihen!$J:$K,2,0)</f>
        <v>0.26662400682557458</v>
      </c>
      <c r="AX51" s="9">
        <f t="shared" si="36"/>
        <v>5.6061292348306242E-3</v>
      </c>
      <c r="AY51" s="9">
        <f t="shared" si="37"/>
        <v>0</v>
      </c>
      <c r="AZ51" s="9">
        <f t="shared" si="64"/>
        <v>8.4161631143425661E-2</v>
      </c>
      <c r="BA51" s="9">
        <f t="shared" si="8"/>
        <v>1.6851451604912466E-6</v>
      </c>
      <c r="BB51" s="9">
        <f t="shared" si="9"/>
        <v>9.1304170128352149E-16</v>
      </c>
      <c r="BC51" s="9">
        <f t="shared" si="38"/>
        <v>3.9225091513527676E-11</v>
      </c>
      <c r="BE51" s="16">
        <f t="shared" si="39"/>
        <v>4</v>
      </c>
      <c r="BF51" s="17">
        <f>VLOOKUP($A51,Datum!$A:$B,2,0)</f>
        <v>41654</v>
      </c>
      <c r="BG51" s="13">
        <f>VLOOKUP(BF51,Zeitreihen!$F:$G,2,0)</f>
        <v>8745.2800000000007</v>
      </c>
      <c r="BH51" s="13">
        <f>VLOOKUP(BF51,Zeitreihen!N:O,2,0)</f>
        <v>1.3605</v>
      </c>
      <c r="BI51" s="9">
        <f t="shared" si="40"/>
        <v>5.6061292348306242E-3</v>
      </c>
      <c r="BJ51" s="9">
        <f t="shared" si="41"/>
        <v>-5.4244378720976734E-3</v>
      </c>
      <c r="BK51" s="9">
        <f t="shared" si="65"/>
        <v>8.4161631143425661E-2</v>
      </c>
      <c r="BL51" s="9">
        <f t="shared" si="10"/>
        <v>1.6851451604912466E-6</v>
      </c>
      <c r="BM51" s="9">
        <f t="shared" si="11"/>
        <v>2.7312381768591288E-6</v>
      </c>
      <c r="BN51" s="9">
        <f t="shared" si="42"/>
        <v>-2.1453514387817903E-6</v>
      </c>
      <c r="BP51" s="16">
        <f t="shared" si="43"/>
        <v>4</v>
      </c>
      <c r="BQ51" s="17">
        <f>VLOOKUP($A51,Datum!$A:$B,2,0)</f>
        <v>41654</v>
      </c>
      <c r="BR51" s="13">
        <f>VLOOKUP(BQ51,Zeitreihen!$F:$G,2,0)</f>
        <v>8745.2800000000007</v>
      </c>
      <c r="BS51" s="13">
        <f>VLOOKUP(BQ51,Zeitreihen!R:S,2,0)</f>
        <v>1.0042</v>
      </c>
      <c r="BT51" s="9">
        <f t="shared" si="44"/>
        <v>5.6061292348306242E-3</v>
      </c>
      <c r="BU51" s="9">
        <f t="shared" si="45"/>
        <v>-9.9576798688197606E-5</v>
      </c>
      <c r="BV51" s="9">
        <f t="shared" si="66"/>
        <v>8.4161631143425661E-2</v>
      </c>
      <c r="BW51" s="9">
        <f t="shared" si="12"/>
        <v>1.6851451604912466E-6</v>
      </c>
      <c r="BX51" s="9">
        <f t="shared" si="13"/>
        <v>5.5624228204977042E-13</v>
      </c>
      <c r="BY51" s="9">
        <f t="shared" si="46"/>
        <v>9.6816785200541431E-10</v>
      </c>
      <c r="CA51" s="16">
        <f t="shared" si="47"/>
        <v>4</v>
      </c>
      <c r="CB51" s="17">
        <f>VLOOKUP($A51,Datum!$A:$B,2,0)</f>
        <v>41654</v>
      </c>
      <c r="CC51" s="13">
        <f>VLOOKUP(CB51,Zeitreihen!$J:$K,2,0)</f>
        <v>0.26662400682557458</v>
      </c>
      <c r="CD51" s="13">
        <f>VLOOKUP(CB51,Zeitreihen!N:O,2,0)</f>
        <v>1.3605</v>
      </c>
      <c r="CE51" s="9">
        <f t="shared" si="48"/>
        <v>0</v>
      </c>
      <c r="CF51" s="9">
        <f t="shared" si="49"/>
        <v>-5.4244378720976734E-3</v>
      </c>
      <c r="CG51" s="9">
        <f t="shared" si="67"/>
        <v>8.4161631143425661E-2</v>
      </c>
      <c r="CH51" s="9">
        <f t="shared" si="14"/>
        <v>9.1304170128352149E-16</v>
      </c>
      <c r="CI51" s="9">
        <f t="shared" si="15"/>
        <v>2.7312381768591288E-6</v>
      </c>
      <c r="CJ51" s="9">
        <f t="shared" si="50"/>
        <v>-4.9937304208476881E-11</v>
      </c>
      <c r="CL51" s="16">
        <f t="shared" si="51"/>
        <v>4</v>
      </c>
      <c r="CM51" s="17">
        <f>VLOOKUP($A51,Datum!$A:$B,2,0)</f>
        <v>41654</v>
      </c>
      <c r="CN51" s="13">
        <f>VLOOKUP(CM51,Zeitreihen!$J:$K,2,0)</f>
        <v>0.26662400682557458</v>
      </c>
      <c r="CO51" s="13">
        <f>VLOOKUP(CM51,Zeitreihen!R:S,2,0)</f>
        <v>1.0042</v>
      </c>
      <c r="CP51" s="9">
        <f t="shared" si="52"/>
        <v>0</v>
      </c>
      <c r="CQ51" s="9">
        <f t="shared" si="53"/>
        <v>-9.9576798688197606E-5</v>
      </c>
      <c r="CR51" s="9">
        <f t="shared" si="68"/>
        <v>8.4161631143425661E-2</v>
      </c>
      <c r="CS51" s="9">
        <f t="shared" si="16"/>
        <v>9.1304170128352149E-16</v>
      </c>
      <c r="CT51" s="9">
        <f t="shared" si="17"/>
        <v>5.5624228204977042E-13</v>
      </c>
      <c r="CU51" s="9">
        <f t="shared" si="54"/>
        <v>2.2536024483669494E-14</v>
      </c>
      <c r="CW51" s="16">
        <f t="shared" si="55"/>
        <v>4</v>
      </c>
      <c r="CX51" s="17">
        <f>VLOOKUP($A51,Datum!$A:$B,2,0)</f>
        <v>41654</v>
      </c>
      <c r="CY51" s="13">
        <f>VLOOKUP(CX51,Zeitreihen!N:O,2,0)</f>
        <v>1.3605</v>
      </c>
      <c r="CZ51" s="13">
        <f>VLOOKUP(CX51,Zeitreihen!R:S,2,0)</f>
        <v>1.0042</v>
      </c>
      <c r="DA51" s="9">
        <f t="shared" si="56"/>
        <v>-5.4244378720976734E-3</v>
      </c>
      <c r="DB51" s="9">
        <f t="shared" si="57"/>
        <v>-9.9576798688197606E-5</v>
      </c>
      <c r="DC51" s="9">
        <f t="shared" si="69"/>
        <v>8.4161631143425661E-2</v>
      </c>
      <c r="DD51" s="9">
        <f t="shared" si="18"/>
        <v>2.7312381768591288E-6</v>
      </c>
      <c r="DE51" s="9">
        <f t="shared" si="19"/>
        <v>5.5624228204977042E-13</v>
      </c>
      <c r="DF51" s="9">
        <f t="shared" si="58"/>
        <v>-1.2325705482111669E-9</v>
      </c>
    </row>
    <row r="52" spans="1:110" ht="15" x14ac:dyDescent="0.2">
      <c r="A52" s="9">
        <f t="shared" si="59"/>
        <v>43</v>
      </c>
      <c r="B52" s="16">
        <f t="shared" si="20"/>
        <v>3</v>
      </c>
      <c r="C52" s="17">
        <f>VLOOKUP($A52,Datum!$A:$B,2,0)</f>
        <v>41653</v>
      </c>
      <c r="D52" s="13">
        <f>VLOOKUP(C52,Zeitreihen!$B:$C,2,0)</f>
        <v>647.92999999999995</v>
      </c>
      <c r="E52" s="13">
        <f>VLOOKUP(C52,Zeitreihen!F:G,2,0)</f>
        <v>8696.39</v>
      </c>
      <c r="F52" s="9">
        <f t="shared" si="21"/>
        <v>3.0141222748124386E-3</v>
      </c>
      <c r="G52" s="9">
        <f t="shared" si="21"/>
        <v>-1.7784665532566864E-3</v>
      </c>
      <c r="H52" s="9">
        <f t="shared" si="60"/>
        <v>7.911193327482012E-2</v>
      </c>
      <c r="I52" s="9">
        <f t="shared" si="0"/>
        <v>3.7956733994282272E-7</v>
      </c>
      <c r="J52" s="9">
        <f t="shared" si="1"/>
        <v>6.6989086794343095E-7</v>
      </c>
      <c r="K52" s="9">
        <f t="shared" si="22"/>
        <v>-5.0425062696765862E-7</v>
      </c>
      <c r="M52" s="16">
        <f t="shared" si="23"/>
        <v>3</v>
      </c>
      <c r="N52" s="17">
        <f>VLOOKUP($A52,Datum!$A:$B,2,0)</f>
        <v>41653</v>
      </c>
      <c r="O52" s="13">
        <f>VLOOKUP(N52,Zeitreihen!$B:$C,2,0)</f>
        <v>647.92999999999995</v>
      </c>
      <c r="P52" s="13">
        <f>VLOOKUP(N52,Zeitreihen!$J:$K,2,0)</f>
        <v>0.26662400682557458</v>
      </c>
      <c r="Q52" s="9">
        <f t="shared" si="24"/>
        <v>3.0141222748124386E-3</v>
      </c>
      <c r="R52" s="9">
        <f t="shared" si="25"/>
        <v>5.3323379648538963E-5</v>
      </c>
      <c r="S52" s="9">
        <f t="shared" si="61"/>
        <v>7.911193327482012E-2</v>
      </c>
      <c r="T52" s="9">
        <f t="shared" si="2"/>
        <v>3.7956733994282272E-7</v>
      </c>
      <c r="U52" s="9">
        <f t="shared" si="3"/>
        <v>2.2582514537243969E-10</v>
      </c>
      <c r="V52" s="9">
        <f t="shared" si="26"/>
        <v>9.258285463368377E-9</v>
      </c>
      <c r="X52" s="16">
        <f t="shared" si="27"/>
        <v>3</v>
      </c>
      <c r="Y52" s="17">
        <f>VLOOKUP($A52,Datum!$A:$B,2,0)</f>
        <v>41653</v>
      </c>
      <c r="Z52" s="13">
        <f>VLOOKUP(Y52,Zeitreihen!$B:$C,2,0)</f>
        <v>647.92999999999995</v>
      </c>
      <c r="AA52" s="13">
        <f>VLOOKUP(Y52,Zeitreihen!N:O,2,0)</f>
        <v>1.3679000000000001</v>
      </c>
      <c r="AB52" s="9">
        <f t="shared" si="28"/>
        <v>3.0141222748124386E-3</v>
      </c>
      <c r="AC52" s="9">
        <f t="shared" si="29"/>
        <v>5.8500915745217223E-4</v>
      </c>
      <c r="AD52" s="9">
        <f t="shared" si="62"/>
        <v>7.911193327482012E-2</v>
      </c>
      <c r="AE52" s="9">
        <f t="shared" si="4"/>
        <v>3.7956733994282272E-7</v>
      </c>
      <c r="AF52" s="9">
        <f t="shared" si="5"/>
        <v>7.7384054858888759E-9</v>
      </c>
      <c r="AG52" s="9">
        <f t="shared" si="30"/>
        <v>5.4196365059640184E-8</v>
      </c>
      <c r="AI52" s="16">
        <f t="shared" si="31"/>
        <v>3</v>
      </c>
      <c r="AJ52" s="17">
        <f>VLOOKUP($A52,Datum!$A:$B,2,0)</f>
        <v>41653</v>
      </c>
      <c r="AK52" s="13">
        <f>VLOOKUP(AJ52,Zeitreihen!$B:$C,2,0)</f>
        <v>647.92999999999995</v>
      </c>
      <c r="AL52" s="13">
        <f>VLOOKUP(AJ52,Zeitreihen!$R:$S,2,0)</f>
        <v>1.0043</v>
      </c>
      <c r="AM52" s="9">
        <f t="shared" si="32"/>
        <v>3.0141222748124386E-3</v>
      </c>
      <c r="AN52" s="9">
        <f t="shared" si="33"/>
        <v>-9.9566884136622776E-5</v>
      </c>
      <c r="AO52" s="9">
        <f t="shared" si="63"/>
        <v>7.911193327482012E-2</v>
      </c>
      <c r="AP52" s="9">
        <f t="shared" si="6"/>
        <v>3.7956733994282272E-7</v>
      </c>
      <c r="AQ52" s="9">
        <f t="shared" si="7"/>
        <v>5.2690844531489186E-13</v>
      </c>
      <c r="AR52" s="9">
        <f t="shared" si="34"/>
        <v>4.4721050634078561E-10</v>
      </c>
      <c r="AT52" s="16">
        <f t="shared" si="35"/>
        <v>3</v>
      </c>
      <c r="AU52" s="17">
        <f>VLOOKUP($A52,Datum!$A:$B,2,0)</f>
        <v>41653</v>
      </c>
      <c r="AV52" s="13">
        <f>VLOOKUP(AU52,Zeitreihen!$F:$G,2,0)</f>
        <v>8696.39</v>
      </c>
      <c r="AW52" s="13">
        <f>VLOOKUP(AU52,Zeitreihen!$J:$K,2,0)</f>
        <v>0.26662400682557458</v>
      </c>
      <c r="AX52" s="9">
        <f t="shared" si="36"/>
        <v>-1.7784665532566864E-3</v>
      </c>
      <c r="AY52" s="9">
        <f t="shared" si="37"/>
        <v>5.3323379648538963E-5</v>
      </c>
      <c r="AZ52" s="9">
        <f t="shared" si="64"/>
        <v>7.911193327482012E-2</v>
      </c>
      <c r="BA52" s="9">
        <f t="shared" si="8"/>
        <v>6.6989086794343095E-7</v>
      </c>
      <c r="BB52" s="9">
        <f t="shared" si="9"/>
        <v>2.2582514537243969E-10</v>
      </c>
      <c r="BC52" s="9">
        <f t="shared" si="38"/>
        <v>-1.2299520423048821E-8</v>
      </c>
      <c r="BE52" s="16">
        <f t="shared" si="39"/>
        <v>3</v>
      </c>
      <c r="BF52" s="17">
        <f>VLOOKUP($A52,Datum!$A:$B,2,0)</f>
        <v>41653</v>
      </c>
      <c r="BG52" s="13">
        <f>VLOOKUP(BF52,Zeitreihen!$F:$G,2,0)</f>
        <v>8696.39</v>
      </c>
      <c r="BH52" s="13">
        <f>VLOOKUP(BF52,Zeitreihen!N:O,2,0)</f>
        <v>1.3679000000000001</v>
      </c>
      <c r="BI52" s="9">
        <f t="shared" si="40"/>
        <v>-1.7784665532566864E-3</v>
      </c>
      <c r="BJ52" s="9">
        <f t="shared" si="41"/>
        <v>5.8500915745217223E-4</v>
      </c>
      <c r="BK52" s="9">
        <f t="shared" si="65"/>
        <v>7.911193327482012E-2</v>
      </c>
      <c r="BL52" s="9">
        <f t="shared" si="10"/>
        <v>6.6989086794343095E-7</v>
      </c>
      <c r="BM52" s="9">
        <f t="shared" si="11"/>
        <v>7.7384054858888759E-9</v>
      </c>
      <c r="BN52" s="9">
        <f t="shared" si="42"/>
        <v>-7.199921643629399E-8</v>
      </c>
      <c r="BP52" s="16">
        <f t="shared" si="43"/>
        <v>3</v>
      </c>
      <c r="BQ52" s="17">
        <f>VLOOKUP($A52,Datum!$A:$B,2,0)</f>
        <v>41653</v>
      </c>
      <c r="BR52" s="13">
        <f>VLOOKUP(BQ52,Zeitreihen!$F:$G,2,0)</f>
        <v>8696.39</v>
      </c>
      <c r="BS52" s="13">
        <f>VLOOKUP(BQ52,Zeitreihen!R:S,2,0)</f>
        <v>1.0043</v>
      </c>
      <c r="BT52" s="9">
        <f t="shared" si="44"/>
        <v>-1.7784665532566864E-3</v>
      </c>
      <c r="BU52" s="9">
        <f t="shared" si="45"/>
        <v>-9.9566884136622776E-5</v>
      </c>
      <c r="BV52" s="9">
        <f t="shared" si="66"/>
        <v>7.911193327482012E-2</v>
      </c>
      <c r="BW52" s="9">
        <f t="shared" si="12"/>
        <v>6.6989086794343095E-7</v>
      </c>
      <c r="BX52" s="9">
        <f t="shared" si="13"/>
        <v>5.2690844531489186E-13</v>
      </c>
      <c r="BY52" s="9">
        <f t="shared" si="46"/>
        <v>-5.9411375658094027E-10</v>
      </c>
      <c r="CA52" s="16">
        <f t="shared" si="47"/>
        <v>3</v>
      </c>
      <c r="CB52" s="17">
        <f>VLOOKUP($A52,Datum!$A:$B,2,0)</f>
        <v>41653</v>
      </c>
      <c r="CC52" s="13">
        <f>VLOOKUP(CB52,Zeitreihen!$J:$K,2,0)</f>
        <v>0.26662400682557458</v>
      </c>
      <c r="CD52" s="13">
        <f>VLOOKUP(CB52,Zeitreihen!N:O,2,0)</f>
        <v>1.3679000000000001</v>
      </c>
      <c r="CE52" s="9">
        <f t="shared" si="48"/>
        <v>5.3323379648538963E-5</v>
      </c>
      <c r="CF52" s="9">
        <f t="shared" si="49"/>
        <v>5.8500915745217223E-4</v>
      </c>
      <c r="CG52" s="9">
        <f t="shared" si="67"/>
        <v>7.911193327482012E-2</v>
      </c>
      <c r="CH52" s="9">
        <f t="shared" si="14"/>
        <v>2.2582514537243969E-10</v>
      </c>
      <c r="CI52" s="9">
        <f t="shared" si="15"/>
        <v>7.7384054858888759E-9</v>
      </c>
      <c r="CJ52" s="9">
        <f t="shared" si="50"/>
        <v>1.3219404463899803E-9</v>
      </c>
      <c r="CL52" s="16">
        <f t="shared" si="51"/>
        <v>3</v>
      </c>
      <c r="CM52" s="17">
        <f>VLOOKUP($A52,Datum!$A:$B,2,0)</f>
        <v>41653</v>
      </c>
      <c r="CN52" s="13">
        <f>VLOOKUP(CM52,Zeitreihen!$J:$K,2,0)</f>
        <v>0.26662400682557458</v>
      </c>
      <c r="CO52" s="13">
        <f>VLOOKUP(CM52,Zeitreihen!R:S,2,0)</f>
        <v>1.0043</v>
      </c>
      <c r="CP52" s="9">
        <f t="shared" si="52"/>
        <v>5.3323379648538963E-5</v>
      </c>
      <c r="CQ52" s="9">
        <f t="shared" si="53"/>
        <v>-9.9566884136622776E-5</v>
      </c>
      <c r="CR52" s="9">
        <f t="shared" si="68"/>
        <v>7.911193327482012E-2</v>
      </c>
      <c r="CS52" s="9">
        <f t="shared" si="16"/>
        <v>2.2582514537243969E-10</v>
      </c>
      <c r="CT52" s="9">
        <f t="shared" si="17"/>
        <v>5.2690844531489186E-13</v>
      </c>
      <c r="CU52" s="9">
        <f t="shared" si="54"/>
        <v>1.0908215998099858E-11</v>
      </c>
      <c r="CW52" s="16">
        <f t="shared" si="55"/>
        <v>3</v>
      </c>
      <c r="CX52" s="17">
        <f>VLOOKUP($A52,Datum!$A:$B,2,0)</f>
        <v>41653</v>
      </c>
      <c r="CY52" s="13">
        <f>VLOOKUP(CX52,Zeitreihen!N:O,2,0)</f>
        <v>1.3679000000000001</v>
      </c>
      <c r="CZ52" s="13">
        <f>VLOOKUP(CX52,Zeitreihen!R:S,2,0)</f>
        <v>1.0043</v>
      </c>
      <c r="DA52" s="9">
        <f t="shared" si="56"/>
        <v>5.8500915745217223E-4</v>
      </c>
      <c r="DB52" s="9">
        <f t="shared" si="57"/>
        <v>-9.9566884136622776E-5</v>
      </c>
      <c r="DC52" s="9">
        <f t="shared" si="69"/>
        <v>7.911193327482012E-2</v>
      </c>
      <c r="DD52" s="9">
        <f t="shared" si="18"/>
        <v>7.7384054858888759E-9</v>
      </c>
      <c r="DE52" s="9">
        <f t="shared" si="19"/>
        <v>5.2690844531489186E-13</v>
      </c>
      <c r="DF52" s="9">
        <f t="shared" si="58"/>
        <v>6.3854766492298276E-11</v>
      </c>
    </row>
    <row r="53" spans="1:110" ht="15" x14ac:dyDescent="0.2">
      <c r="A53" s="9">
        <f t="shared" si="59"/>
        <v>44</v>
      </c>
      <c r="B53" s="16">
        <f t="shared" si="20"/>
        <v>2</v>
      </c>
      <c r="C53" s="17">
        <f>VLOOKUP($A53,Datum!$A:$B,2,0)</f>
        <v>41652</v>
      </c>
      <c r="D53" s="13">
        <f>VLOOKUP(C53,Zeitreihen!$B:$C,2,0)</f>
        <v>645.98</v>
      </c>
      <c r="E53" s="13">
        <f>VLOOKUP(C53,Zeitreihen!F:G,2,0)</f>
        <v>8711.8700000000008</v>
      </c>
      <c r="F53" s="9">
        <f t="shared" si="21"/>
        <v>4.2506385651929404E-3</v>
      </c>
      <c r="G53" s="9">
        <f t="shared" si="21"/>
        <v>3.9103567188671614E-3</v>
      </c>
      <c r="H53" s="9">
        <f t="shared" si="60"/>
        <v>7.4365217278330911E-2</v>
      </c>
      <c r="I53" s="9">
        <f t="shared" si="0"/>
        <v>8.7332688225309394E-7</v>
      </c>
      <c r="J53" s="9">
        <f t="shared" si="1"/>
        <v>5.7427082396967356E-7</v>
      </c>
      <c r="K53" s="9">
        <f t="shared" si="22"/>
        <v>7.0818510875783766E-7</v>
      </c>
      <c r="M53" s="16">
        <f t="shared" si="23"/>
        <v>2</v>
      </c>
      <c r="N53" s="17">
        <f>VLOOKUP($A53,Datum!$A:$B,2,0)</f>
        <v>41652</v>
      </c>
      <c r="O53" s="13">
        <f>VLOOKUP(N53,Zeitreihen!$B:$C,2,0)</f>
        <v>645.98</v>
      </c>
      <c r="P53" s="13">
        <f>VLOOKUP(N53,Zeitreihen!$J:$K,2,0)</f>
        <v>0.26660978991148554</v>
      </c>
      <c r="Q53" s="9">
        <f t="shared" si="24"/>
        <v>4.2506385651929404E-3</v>
      </c>
      <c r="R53" s="9">
        <f t="shared" si="25"/>
        <v>-1.066496028313222E-4</v>
      </c>
      <c r="S53" s="9">
        <f t="shared" si="61"/>
        <v>7.4365217278330911E-2</v>
      </c>
      <c r="T53" s="9">
        <f t="shared" si="2"/>
        <v>8.7332688225309394E-7</v>
      </c>
      <c r="U53" s="9">
        <f t="shared" si="3"/>
        <v>8.4418889261188955E-10</v>
      </c>
      <c r="V53" s="9">
        <f t="shared" si="26"/>
        <v>-2.7152400512982888E-8</v>
      </c>
      <c r="X53" s="16">
        <f t="shared" si="27"/>
        <v>2</v>
      </c>
      <c r="Y53" s="17">
        <f>VLOOKUP($A53,Datum!$A:$B,2,0)</f>
        <v>41652</v>
      </c>
      <c r="Z53" s="13">
        <f>VLOOKUP(Y53,Zeitreihen!$B:$C,2,0)</f>
        <v>645.98</v>
      </c>
      <c r="AA53" s="13">
        <f>VLOOKUP(Y53,Zeitreihen!N:O,2,0)</f>
        <v>1.3671</v>
      </c>
      <c r="AB53" s="9">
        <f t="shared" si="28"/>
        <v>4.2506385651929404E-3</v>
      </c>
      <c r="AC53" s="9">
        <f t="shared" si="29"/>
        <v>7.3150213996876456E-5</v>
      </c>
      <c r="AD53" s="9">
        <f t="shared" si="62"/>
        <v>7.4365217278330911E-2</v>
      </c>
      <c r="AE53" s="9">
        <f t="shared" si="4"/>
        <v>8.7332688225309394E-7</v>
      </c>
      <c r="AF53" s="9">
        <f t="shared" si="5"/>
        <v>2.9480039655221246E-9</v>
      </c>
      <c r="AG53" s="9">
        <f t="shared" si="30"/>
        <v>-5.0740231691225009E-8</v>
      </c>
      <c r="AI53" s="16">
        <f t="shared" si="31"/>
        <v>2</v>
      </c>
      <c r="AJ53" s="17">
        <f>VLOOKUP($A53,Datum!$A:$B,2,0)</f>
        <v>41652</v>
      </c>
      <c r="AK53" s="13">
        <f>VLOOKUP(AJ53,Zeitreihen!$B:$C,2,0)</f>
        <v>645.98</v>
      </c>
      <c r="AL53" s="13">
        <f>VLOOKUP(AJ53,Zeitreihen!$R:$S,2,0)</f>
        <v>1.0044</v>
      </c>
      <c r="AM53" s="9">
        <f t="shared" si="32"/>
        <v>4.2506385651929404E-3</v>
      </c>
      <c r="AN53" s="9">
        <f t="shared" si="33"/>
        <v>-9.9556971559097246E-5</v>
      </c>
      <c r="AO53" s="9">
        <f t="shared" si="63"/>
        <v>7.4365217278330911E-2</v>
      </c>
      <c r="AP53" s="9">
        <f t="shared" si="6"/>
        <v>8.7332688225309394E-7</v>
      </c>
      <c r="AQ53" s="9">
        <f t="shared" si="7"/>
        <v>4.9910605610350888E-13</v>
      </c>
      <c r="AR53" s="9">
        <f t="shared" si="34"/>
        <v>6.6021415911090178E-10</v>
      </c>
      <c r="AT53" s="16">
        <f t="shared" si="35"/>
        <v>2</v>
      </c>
      <c r="AU53" s="17">
        <f>VLOOKUP($A53,Datum!$A:$B,2,0)</f>
        <v>41652</v>
      </c>
      <c r="AV53" s="13">
        <f>VLOOKUP(AU53,Zeitreihen!$F:$G,2,0)</f>
        <v>8711.8700000000008</v>
      </c>
      <c r="AW53" s="13">
        <f>VLOOKUP(AU53,Zeitreihen!$J:$K,2,0)</f>
        <v>0.26660978991148554</v>
      </c>
      <c r="AX53" s="9">
        <f t="shared" si="36"/>
        <v>3.9103567188671614E-3</v>
      </c>
      <c r="AY53" s="9">
        <f t="shared" si="37"/>
        <v>-1.066496028313222E-4</v>
      </c>
      <c r="AZ53" s="9">
        <f t="shared" si="64"/>
        <v>7.4365217278330911E-2</v>
      </c>
      <c r="BA53" s="9">
        <f t="shared" si="8"/>
        <v>5.7427082396967356E-7</v>
      </c>
      <c r="BB53" s="9">
        <f t="shared" si="9"/>
        <v>8.4418889261188955E-10</v>
      </c>
      <c r="BC53" s="9">
        <f t="shared" si="38"/>
        <v>-2.2018016507993542E-8</v>
      </c>
      <c r="BE53" s="16">
        <f t="shared" si="39"/>
        <v>2</v>
      </c>
      <c r="BF53" s="17">
        <f>VLOOKUP($A53,Datum!$A:$B,2,0)</f>
        <v>41652</v>
      </c>
      <c r="BG53" s="13">
        <f>VLOOKUP(BF53,Zeitreihen!$F:$G,2,0)</f>
        <v>8711.8700000000008</v>
      </c>
      <c r="BH53" s="13">
        <f>VLOOKUP(BF53,Zeitreihen!N:O,2,0)</f>
        <v>1.3671</v>
      </c>
      <c r="BI53" s="9">
        <f t="shared" si="40"/>
        <v>3.9103567188671614E-3</v>
      </c>
      <c r="BJ53" s="9">
        <f t="shared" si="41"/>
        <v>7.3150213996876456E-5</v>
      </c>
      <c r="BK53" s="9">
        <f t="shared" si="65"/>
        <v>7.4365217278330911E-2</v>
      </c>
      <c r="BL53" s="9">
        <f t="shared" si="10"/>
        <v>5.7427082396967356E-7</v>
      </c>
      <c r="BM53" s="9">
        <f t="shared" si="11"/>
        <v>2.9480039655221246E-9</v>
      </c>
      <c r="BN53" s="9">
        <f t="shared" si="42"/>
        <v>-4.1145506028559858E-8</v>
      </c>
      <c r="BP53" s="16">
        <f t="shared" si="43"/>
        <v>2</v>
      </c>
      <c r="BQ53" s="17">
        <f>VLOOKUP($A53,Datum!$A:$B,2,0)</f>
        <v>41652</v>
      </c>
      <c r="BR53" s="13">
        <f>VLOOKUP(BQ53,Zeitreihen!$F:$G,2,0)</f>
        <v>8711.8700000000008</v>
      </c>
      <c r="BS53" s="13">
        <f>VLOOKUP(BQ53,Zeitreihen!R:S,2,0)</f>
        <v>1.0044</v>
      </c>
      <c r="BT53" s="9">
        <f t="shared" si="44"/>
        <v>3.9103567188671614E-3</v>
      </c>
      <c r="BU53" s="9">
        <f t="shared" si="45"/>
        <v>-9.9556971559097246E-5</v>
      </c>
      <c r="BV53" s="9">
        <f t="shared" si="66"/>
        <v>7.4365217278330911E-2</v>
      </c>
      <c r="BW53" s="9">
        <f t="shared" si="12"/>
        <v>5.7427082396967356E-7</v>
      </c>
      <c r="BX53" s="9">
        <f t="shared" si="13"/>
        <v>4.9910605610350888E-13</v>
      </c>
      <c r="BY53" s="9">
        <f t="shared" si="46"/>
        <v>5.3537094251258741E-10</v>
      </c>
      <c r="CA53" s="16">
        <f t="shared" si="47"/>
        <v>2</v>
      </c>
      <c r="CB53" s="17">
        <f>VLOOKUP($A53,Datum!$A:$B,2,0)</f>
        <v>41652</v>
      </c>
      <c r="CC53" s="13">
        <f>VLOOKUP(CB53,Zeitreihen!$J:$K,2,0)</f>
        <v>0.26660978991148554</v>
      </c>
      <c r="CD53" s="13">
        <f>VLOOKUP(CB53,Zeitreihen!N:O,2,0)</f>
        <v>1.3671</v>
      </c>
      <c r="CE53" s="9">
        <f t="shared" si="48"/>
        <v>-1.066496028313222E-4</v>
      </c>
      <c r="CF53" s="9">
        <f t="shared" si="49"/>
        <v>7.3150213996876456E-5</v>
      </c>
      <c r="CG53" s="9">
        <f t="shared" si="67"/>
        <v>7.4365217278330911E-2</v>
      </c>
      <c r="CH53" s="9">
        <f t="shared" si="14"/>
        <v>8.4418889261188955E-10</v>
      </c>
      <c r="CI53" s="9">
        <f t="shared" si="15"/>
        <v>2.9480039655221246E-9</v>
      </c>
      <c r="CJ53" s="9">
        <f t="shared" si="50"/>
        <v>1.5775525991451384E-9</v>
      </c>
      <c r="CL53" s="16">
        <f t="shared" si="51"/>
        <v>2</v>
      </c>
      <c r="CM53" s="17">
        <f>VLOOKUP($A53,Datum!$A:$B,2,0)</f>
        <v>41652</v>
      </c>
      <c r="CN53" s="13">
        <f>VLOOKUP(CM53,Zeitreihen!$J:$K,2,0)</f>
        <v>0.26660978991148554</v>
      </c>
      <c r="CO53" s="13">
        <f>VLOOKUP(CM53,Zeitreihen!R:S,2,0)</f>
        <v>1.0044</v>
      </c>
      <c r="CP53" s="9">
        <f t="shared" si="52"/>
        <v>-1.066496028313222E-4</v>
      </c>
      <c r="CQ53" s="9">
        <f t="shared" si="53"/>
        <v>-9.9556971559097246E-5</v>
      </c>
      <c r="CR53" s="9">
        <f t="shared" si="68"/>
        <v>7.4365217278330911E-2</v>
      </c>
      <c r="CS53" s="9">
        <f t="shared" si="16"/>
        <v>8.4418889261188955E-10</v>
      </c>
      <c r="CT53" s="9">
        <f t="shared" si="17"/>
        <v>4.9910605610350888E-13</v>
      </c>
      <c r="CU53" s="9">
        <f t="shared" si="54"/>
        <v>-2.0526563004992063E-11</v>
      </c>
      <c r="CW53" s="16">
        <f t="shared" si="55"/>
        <v>2</v>
      </c>
      <c r="CX53" s="17">
        <f>VLOOKUP($A53,Datum!$A:$B,2,0)</f>
        <v>41652</v>
      </c>
      <c r="CY53" s="13">
        <f>VLOOKUP(CX53,Zeitreihen!N:O,2,0)</f>
        <v>1.3671</v>
      </c>
      <c r="CZ53" s="13">
        <f>VLOOKUP(CX53,Zeitreihen!R:S,2,0)</f>
        <v>1.0044</v>
      </c>
      <c r="DA53" s="9">
        <f t="shared" si="56"/>
        <v>7.3150213996876456E-5</v>
      </c>
      <c r="DB53" s="9">
        <f t="shared" si="57"/>
        <v>-9.9556971559097246E-5</v>
      </c>
      <c r="DC53" s="9">
        <f t="shared" si="69"/>
        <v>7.4365217278330911E-2</v>
      </c>
      <c r="DD53" s="9">
        <f t="shared" si="18"/>
        <v>2.9480039655221246E-9</v>
      </c>
      <c r="DE53" s="9">
        <f t="shared" si="19"/>
        <v>4.9910605610350888E-13</v>
      </c>
      <c r="DF53" s="9">
        <f t="shared" si="58"/>
        <v>-3.8358397159021811E-11</v>
      </c>
    </row>
    <row r="54" spans="1:110" ht="15" x14ac:dyDescent="0.2">
      <c r="A54" s="9">
        <f t="shared" si="59"/>
        <v>45</v>
      </c>
      <c r="B54" s="16">
        <f t="shared" si="20"/>
        <v>6</v>
      </c>
      <c r="C54" s="17">
        <f>VLOOKUP($A54,Datum!$A:$B,2,0)</f>
        <v>41649</v>
      </c>
      <c r="D54" s="13">
        <f>VLOOKUP(C54,Zeitreihen!$B:$C,2,0)</f>
        <v>643.24</v>
      </c>
      <c r="E54" s="13">
        <f>VLOOKUP(C54,Zeitreihen!F:G,2,0)</f>
        <v>8677.8700000000008</v>
      </c>
      <c r="F54" s="9">
        <f t="shared" si="21"/>
        <v>-5.1289624301065033E-4</v>
      </c>
      <c r="G54" s="9">
        <f t="shared" si="21"/>
        <v>0</v>
      </c>
      <c r="H54" s="9">
        <f t="shared" si="60"/>
        <v>6.9903304241631048E-2</v>
      </c>
      <c r="I54" s="9">
        <f t="shared" si="0"/>
        <v>1.2488569342128366E-7</v>
      </c>
      <c r="J54" s="9">
        <f t="shared" si="1"/>
        <v>8.9489273820359905E-8</v>
      </c>
      <c r="K54" s="9">
        <f t="shared" si="22"/>
        <v>1.05716271286982E-7</v>
      </c>
      <c r="M54" s="16">
        <f t="shared" si="23"/>
        <v>6</v>
      </c>
      <c r="N54" s="17">
        <f>VLOOKUP($A54,Datum!$A:$B,2,0)</f>
        <v>41649</v>
      </c>
      <c r="O54" s="13">
        <f>VLOOKUP(N54,Zeitreihen!$B:$C,2,0)</f>
        <v>643.24</v>
      </c>
      <c r="P54" s="13">
        <f>VLOOKUP(N54,Zeitreihen!$J:$K,2,0)</f>
        <v>0.26663822525597269</v>
      </c>
      <c r="Q54" s="9">
        <f t="shared" si="24"/>
        <v>-5.1289624301065033E-4</v>
      </c>
      <c r="R54" s="9">
        <f t="shared" si="25"/>
        <v>2.6663467052077506E-5</v>
      </c>
      <c r="S54" s="9">
        <f t="shared" si="61"/>
        <v>6.9903304241631048E-2</v>
      </c>
      <c r="T54" s="9">
        <f t="shared" si="2"/>
        <v>1.2488569342128366E-7</v>
      </c>
      <c r="U54" s="9">
        <f t="shared" si="3"/>
        <v>5.0086115551284062E-11</v>
      </c>
      <c r="V54" s="9">
        <f t="shared" si="26"/>
        <v>-2.5010076512079384E-9</v>
      </c>
      <c r="X54" s="16">
        <f t="shared" si="27"/>
        <v>6</v>
      </c>
      <c r="Y54" s="17">
        <f>VLOOKUP($A54,Datum!$A:$B,2,0)</f>
        <v>41649</v>
      </c>
      <c r="Z54" s="13">
        <f>VLOOKUP(Y54,Zeitreihen!$B:$C,2,0)</f>
        <v>643.24</v>
      </c>
      <c r="AA54" s="13">
        <f>VLOOKUP(Y54,Zeitreihen!N:O,2,0)</f>
        <v>1.367</v>
      </c>
      <c r="AB54" s="9">
        <f t="shared" si="28"/>
        <v>-5.1289624301065033E-4</v>
      </c>
      <c r="AC54" s="9">
        <f t="shared" si="29"/>
        <v>4.5457956422975216E-3</v>
      </c>
      <c r="AD54" s="9">
        <f t="shared" si="62"/>
        <v>6.9903304241631048E-2</v>
      </c>
      <c r="AE54" s="9">
        <f t="shared" si="4"/>
        <v>1.2488569342128366E-7</v>
      </c>
      <c r="AF54" s="9">
        <f t="shared" si="5"/>
        <v>1.2766552147730998E-6</v>
      </c>
      <c r="AG54" s="9">
        <f t="shared" si="30"/>
        <v>-3.9929434225497915E-7</v>
      </c>
      <c r="AI54" s="16">
        <f t="shared" si="31"/>
        <v>6</v>
      </c>
      <c r="AJ54" s="17">
        <f>VLOOKUP($A54,Datum!$A:$B,2,0)</f>
        <v>41649</v>
      </c>
      <c r="AK54" s="13">
        <f>VLOOKUP(AJ54,Zeitreihen!$B:$C,2,0)</f>
        <v>643.24</v>
      </c>
      <c r="AL54" s="13">
        <f>VLOOKUP(AJ54,Zeitreihen!$R:$S,2,0)</f>
        <v>1.0044999999999999</v>
      </c>
      <c r="AM54" s="9">
        <f t="shared" si="32"/>
        <v>-5.1289624301065033E-4</v>
      </c>
      <c r="AN54" s="9">
        <f t="shared" si="33"/>
        <v>-9.954706095517682E-5</v>
      </c>
      <c r="AO54" s="9">
        <f t="shared" si="63"/>
        <v>6.9903304241631048E-2</v>
      </c>
      <c r="AP54" s="9">
        <f t="shared" si="6"/>
        <v>1.2488569342128366E-7</v>
      </c>
      <c r="AQ54" s="9">
        <f t="shared" si="7"/>
        <v>4.7275610291953434E-13</v>
      </c>
      <c r="AR54" s="9">
        <f t="shared" si="34"/>
        <v>-2.4298245560585195E-10</v>
      </c>
      <c r="AT54" s="16">
        <f t="shared" si="35"/>
        <v>6</v>
      </c>
      <c r="AU54" s="17">
        <f>VLOOKUP($A54,Datum!$A:$B,2,0)</f>
        <v>41649</v>
      </c>
      <c r="AV54" s="13">
        <f>VLOOKUP(AU54,Zeitreihen!$F:$G,2,0)</f>
        <v>8677.8700000000008</v>
      </c>
      <c r="AW54" s="13">
        <f>VLOOKUP(AU54,Zeitreihen!$J:$K,2,0)</f>
        <v>0.26663822525597269</v>
      </c>
      <c r="AX54" s="9">
        <f t="shared" si="36"/>
        <v>0</v>
      </c>
      <c r="AY54" s="9">
        <f t="shared" si="37"/>
        <v>2.6663467052077506E-5</v>
      </c>
      <c r="AZ54" s="9">
        <f t="shared" si="64"/>
        <v>6.9903304241631048E-2</v>
      </c>
      <c r="BA54" s="9">
        <f t="shared" si="8"/>
        <v>8.9489273820359905E-8</v>
      </c>
      <c r="BB54" s="9">
        <f t="shared" si="9"/>
        <v>5.0086115551284062E-11</v>
      </c>
      <c r="BC54" s="9">
        <f t="shared" si="38"/>
        <v>-2.1171136268908777E-9</v>
      </c>
      <c r="BE54" s="16">
        <f t="shared" si="39"/>
        <v>6</v>
      </c>
      <c r="BF54" s="17">
        <f>VLOOKUP($A54,Datum!$A:$B,2,0)</f>
        <v>41649</v>
      </c>
      <c r="BG54" s="13">
        <f>VLOOKUP(BF54,Zeitreihen!$F:$G,2,0)</f>
        <v>8677.8700000000008</v>
      </c>
      <c r="BH54" s="13">
        <f>VLOOKUP(BF54,Zeitreihen!N:O,2,0)</f>
        <v>1.367</v>
      </c>
      <c r="BI54" s="9">
        <f t="shared" si="40"/>
        <v>0</v>
      </c>
      <c r="BJ54" s="9">
        <f t="shared" si="41"/>
        <v>4.5457956422975216E-3</v>
      </c>
      <c r="BK54" s="9">
        <f t="shared" si="65"/>
        <v>6.9903304241631048E-2</v>
      </c>
      <c r="BL54" s="9">
        <f t="shared" si="10"/>
        <v>8.9489273820359905E-8</v>
      </c>
      <c r="BM54" s="9">
        <f t="shared" si="11"/>
        <v>1.2766552147730998E-6</v>
      </c>
      <c r="BN54" s="9">
        <f t="shared" si="42"/>
        <v>-3.3800436105029817E-7</v>
      </c>
      <c r="BP54" s="16">
        <f t="shared" si="43"/>
        <v>6</v>
      </c>
      <c r="BQ54" s="17">
        <f>VLOOKUP($A54,Datum!$A:$B,2,0)</f>
        <v>41649</v>
      </c>
      <c r="BR54" s="13">
        <f>VLOOKUP(BQ54,Zeitreihen!$F:$G,2,0)</f>
        <v>8677.8700000000008</v>
      </c>
      <c r="BS54" s="13">
        <f>VLOOKUP(BQ54,Zeitreihen!R:S,2,0)</f>
        <v>1.0044999999999999</v>
      </c>
      <c r="BT54" s="9">
        <f t="shared" si="44"/>
        <v>0</v>
      </c>
      <c r="BU54" s="9">
        <f t="shared" si="45"/>
        <v>-9.954706095517682E-5</v>
      </c>
      <c r="BV54" s="9">
        <f t="shared" si="66"/>
        <v>6.9903304241631048E-2</v>
      </c>
      <c r="BW54" s="9">
        <f t="shared" si="12"/>
        <v>8.9489273820359905E-8</v>
      </c>
      <c r="BX54" s="9">
        <f t="shared" si="13"/>
        <v>4.7275610291953434E-13</v>
      </c>
      <c r="BY54" s="9">
        <f t="shared" si="46"/>
        <v>-2.0568568337250035E-10</v>
      </c>
      <c r="CA54" s="16">
        <f t="shared" si="47"/>
        <v>6</v>
      </c>
      <c r="CB54" s="17">
        <f>VLOOKUP($A54,Datum!$A:$B,2,0)</f>
        <v>41649</v>
      </c>
      <c r="CC54" s="13">
        <f>VLOOKUP(CB54,Zeitreihen!$J:$K,2,0)</f>
        <v>0.26663822525597269</v>
      </c>
      <c r="CD54" s="13">
        <f>VLOOKUP(CB54,Zeitreihen!N:O,2,0)</f>
        <v>1.367</v>
      </c>
      <c r="CE54" s="9">
        <f t="shared" si="48"/>
        <v>2.6663467052077506E-5</v>
      </c>
      <c r="CF54" s="9">
        <f t="shared" si="49"/>
        <v>4.5457956422975216E-3</v>
      </c>
      <c r="CG54" s="9">
        <f t="shared" si="67"/>
        <v>6.9903304241631048E-2</v>
      </c>
      <c r="CH54" s="9">
        <f t="shared" si="14"/>
        <v>5.0086115551284062E-11</v>
      </c>
      <c r="CI54" s="9">
        <f t="shared" si="15"/>
        <v>1.2766552147730998E-6</v>
      </c>
      <c r="CJ54" s="9">
        <f t="shared" si="50"/>
        <v>7.9964179859656436E-9</v>
      </c>
      <c r="CL54" s="16">
        <f t="shared" si="51"/>
        <v>6</v>
      </c>
      <c r="CM54" s="17">
        <f>VLOOKUP($A54,Datum!$A:$B,2,0)</f>
        <v>41649</v>
      </c>
      <c r="CN54" s="13">
        <f>VLOOKUP(CM54,Zeitreihen!$J:$K,2,0)</f>
        <v>0.26663822525597269</v>
      </c>
      <c r="CO54" s="13">
        <f>VLOOKUP(CM54,Zeitreihen!R:S,2,0)</f>
        <v>1.0044999999999999</v>
      </c>
      <c r="CP54" s="9">
        <f t="shared" si="52"/>
        <v>2.6663467052077506E-5</v>
      </c>
      <c r="CQ54" s="9">
        <f t="shared" si="53"/>
        <v>-9.954706095517682E-5</v>
      </c>
      <c r="CR54" s="9">
        <f t="shared" si="68"/>
        <v>6.9903304241631048E-2</v>
      </c>
      <c r="CS54" s="9">
        <f t="shared" si="16"/>
        <v>5.0086115551284062E-11</v>
      </c>
      <c r="CT54" s="9">
        <f t="shared" si="17"/>
        <v>4.7275610291953434E-13</v>
      </c>
      <c r="CU54" s="9">
        <f t="shared" si="54"/>
        <v>4.8660576238267604E-12</v>
      </c>
      <c r="CW54" s="16">
        <f t="shared" si="55"/>
        <v>6</v>
      </c>
      <c r="CX54" s="17">
        <f>VLOOKUP($A54,Datum!$A:$B,2,0)</f>
        <v>41649</v>
      </c>
      <c r="CY54" s="13">
        <f>VLOOKUP(CX54,Zeitreihen!N:O,2,0)</f>
        <v>1.367</v>
      </c>
      <c r="CZ54" s="13">
        <f>VLOOKUP(CX54,Zeitreihen!R:S,2,0)</f>
        <v>1.0044999999999999</v>
      </c>
      <c r="DA54" s="9">
        <f t="shared" si="56"/>
        <v>4.5457956422975216E-3</v>
      </c>
      <c r="DB54" s="9">
        <f t="shared" si="57"/>
        <v>-9.954706095517682E-5</v>
      </c>
      <c r="DC54" s="9">
        <f t="shared" si="69"/>
        <v>6.9903304241631048E-2</v>
      </c>
      <c r="DD54" s="9">
        <f t="shared" si="18"/>
        <v>1.2766552147730998E-6</v>
      </c>
      <c r="DE54" s="9">
        <f t="shared" si="19"/>
        <v>4.7275610291953434E-13</v>
      </c>
      <c r="DF54" s="9">
        <f t="shared" si="58"/>
        <v>7.768825806439683E-10</v>
      </c>
    </row>
    <row r="55" spans="1:110" ht="15" x14ac:dyDescent="0.2">
      <c r="A55" s="9">
        <f t="shared" si="59"/>
        <v>46</v>
      </c>
      <c r="B55" s="16">
        <f t="shared" si="20"/>
        <v>5</v>
      </c>
      <c r="C55" s="17">
        <f>VLOOKUP($A55,Datum!$A:$B,2,0)</f>
        <v>41648</v>
      </c>
      <c r="D55" s="13">
        <f>VLOOKUP(C55,Zeitreihen!$B:$C,2,0)</f>
        <v>643.57000000000005</v>
      </c>
      <c r="E55" s="13">
        <f>VLOOKUP(C55,Zeitreihen!F:G,2,0)</f>
        <v>8677.8700000000008</v>
      </c>
      <c r="F55" s="9">
        <f t="shared" si="21"/>
        <v>6.5005646030934627E-3</v>
      </c>
      <c r="G55" s="9">
        <f t="shared" si="21"/>
        <v>2.9278103263565844E-3</v>
      </c>
      <c r="H55" s="9">
        <f t="shared" si="60"/>
        <v>6.5709105987133185E-2</v>
      </c>
      <c r="I55" s="9">
        <f t="shared" si="0"/>
        <v>2.1175770118768667E-6</v>
      </c>
      <c r="J55" s="9">
        <f t="shared" si="1"/>
        <v>2.120366161225565E-7</v>
      </c>
      <c r="K55" s="9">
        <f t="shared" si="22"/>
        <v>6.7007750594784594E-7</v>
      </c>
      <c r="M55" s="16">
        <f t="shared" si="23"/>
        <v>5</v>
      </c>
      <c r="N55" s="17">
        <f>VLOOKUP($A55,Datum!$A:$B,2,0)</f>
        <v>41648</v>
      </c>
      <c r="O55" s="13">
        <f>VLOOKUP(N55,Zeitreihen!$B:$C,2,0)</f>
        <v>643.57000000000005</v>
      </c>
      <c r="P55" s="13">
        <f>VLOOKUP(N55,Zeitreihen!$J:$K,2,0)</f>
        <v>0.26663111585121985</v>
      </c>
      <c r="Q55" s="9">
        <f t="shared" si="24"/>
        <v>6.5005646030934627E-3</v>
      </c>
      <c r="R55" s="9">
        <f t="shared" si="25"/>
        <v>0</v>
      </c>
      <c r="S55" s="9">
        <f t="shared" si="61"/>
        <v>6.5709105987133185E-2</v>
      </c>
      <c r="T55" s="9">
        <f t="shared" si="2"/>
        <v>2.1175770118768667E-6</v>
      </c>
      <c r="U55" s="9">
        <f t="shared" si="3"/>
        <v>7.1285635871373989E-16</v>
      </c>
      <c r="V55" s="9">
        <f t="shared" si="26"/>
        <v>3.8852647760255222E-11</v>
      </c>
      <c r="X55" s="16">
        <f t="shared" si="27"/>
        <v>5</v>
      </c>
      <c r="Y55" s="17">
        <f>VLOOKUP($A55,Datum!$A:$B,2,0)</f>
        <v>41648</v>
      </c>
      <c r="Z55" s="13">
        <f>VLOOKUP(Y55,Zeitreihen!$B:$C,2,0)</f>
        <v>643.57000000000005</v>
      </c>
      <c r="AA55" s="13">
        <f>VLOOKUP(Y55,Zeitreihen!N:O,2,0)</f>
        <v>1.3608</v>
      </c>
      <c r="AB55" s="9">
        <f t="shared" si="28"/>
        <v>6.5005646030934627E-3</v>
      </c>
      <c r="AC55" s="9">
        <f t="shared" si="29"/>
        <v>2.3543271616355819E-3</v>
      </c>
      <c r="AD55" s="9">
        <f t="shared" si="62"/>
        <v>6.5709105987133185E-2</v>
      </c>
      <c r="AE55" s="9">
        <f t="shared" si="4"/>
        <v>2.1175770118768667E-6</v>
      </c>
      <c r="AF55" s="9">
        <f t="shared" si="5"/>
        <v>2.8485090875624623E-7</v>
      </c>
      <c r="AG55" s="9">
        <f t="shared" si="30"/>
        <v>7.7665548101745988E-7</v>
      </c>
      <c r="AI55" s="16">
        <f t="shared" si="31"/>
        <v>5</v>
      </c>
      <c r="AJ55" s="17">
        <f>VLOOKUP($A55,Datum!$A:$B,2,0)</f>
        <v>41648</v>
      </c>
      <c r="AK55" s="13">
        <f>VLOOKUP(AJ55,Zeitreihen!$B:$C,2,0)</f>
        <v>643.57000000000005</v>
      </c>
      <c r="AL55" s="13">
        <f>VLOOKUP(AJ55,Zeitreihen!$R:$S,2,0)</f>
        <v>1.0045999999999999</v>
      </c>
      <c r="AM55" s="9">
        <f t="shared" si="32"/>
        <v>6.5005646030934627E-3</v>
      </c>
      <c r="AN55" s="9">
        <f t="shared" si="33"/>
        <v>-9.9537152324195255E-5</v>
      </c>
      <c r="AO55" s="9">
        <f t="shared" si="63"/>
        <v>6.5709105987133185E-2</v>
      </c>
      <c r="AP55" s="9">
        <f t="shared" si="6"/>
        <v>2.1175770118768667E-6</v>
      </c>
      <c r="AQ55" s="9">
        <f t="shared" si="7"/>
        <v>4.4778359337442405E-13</v>
      </c>
      <c r="AR55" s="9">
        <f t="shared" si="34"/>
        <v>9.7376395683209535E-10</v>
      </c>
      <c r="AT55" s="16">
        <f t="shared" si="35"/>
        <v>5</v>
      </c>
      <c r="AU55" s="17">
        <f>VLOOKUP($A55,Datum!$A:$B,2,0)</f>
        <v>41648</v>
      </c>
      <c r="AV55" s="13">
        <f>VLOOKUP(AU55,Zeitreihen!$F:$G,2,0)</f>
        <v>8677.8700000000008</v>
      </c>
      <c r="AW55" s="13">
        <f>VLOOKUP(AU55,Zeitreihen!$J:$K,2,0)</f>
        <v>0.26663111585121985</v>
      </c>
      <c r="AX55" s="9">
        <f t="shared" si="36"/>
        <v>2.9278103263565844E-3</v>
      </c>
      <c r="AY55" s="9">
        <f t="shared" si="37"/>
        <v>0</v>
      </c>
      <c r="AZ55" s="9">
        <f t="shared" si="64"/>
        <v>6.5709105987133185E-2</v>
      </c>
      <c r="BA55" s="9">
        <f t="shared" si="8"/>
        <v>2.120366161225565E-7</v>
      </c>
      <c r="BB55" s="9">
        <f t="shared" si="9"/>
        <v>7.1285635871373989E-16</v>
      </c>
      <c r="BC55" s="9">
        <f t="shared" si="38"/>
        <v>1.2294374733312333E-11</v>
      </c>
      <c r="BE55" s="16">
        <f t="shared" si="39"/>
        <v>5</v>
      </c>
      <c r="BF55" s="17">
        <f>VLOOKUP($A55,Datum!$A:$B,2,0)</f>
        <v>41648</v>
      </c>
      <c r="BG55" s="13">
        <f>VLOOKUP(BF55,Zeitreihen!$F:$G,2,0)</f>
        <v>8677.8700000000008</v>
      </c>
      <c r="BH55" s="13">
        <f>VLOOKUP(BF55,Zeitreihen!N:O,2,0)</f>
        <v>1.3608</v>
      </c>
      <c r="BI55" s="9">
        <f t="shared" si="40"/>
        <v>2.9278103263565844E-3</v>
      </c>
      <c r="BJ55" s="9">
        <f t="shared" si="41"/>
        <v>2.3543271616355819E-3</v>
      </c>
      <c r="BK55" s="9">
        <f t="shared" si="65"/>
        <v>6.5709105987133185E-2</v>
      </c>
      <c r="BL55" s="9">
        <f t="shared" si="10"/>
        <v>2.120366161225565E-7</v>
      </c>
      <c r="BM55" s="9">
        <f t="shared" si="11"/>
        <v>2.8485090875624623E-7</v>
      </c>
      <c r="BN55" s="9">
        <f t="shared" si="42"/>
        <v>2.4576171954173325E-7</v>
      </c>
      <c r="BP55" s="16">
        <f t="shared" si="43"/>
        <v>5</v>
      </c>
      <c r="BQ55" s="17">
        <f>VLOOKUP($A55,Datum!$A:$B,2,0)</f>
        <v>41648</v>
      </c>
      <c r="BR55" s="13">
        <f>VLOOKUP(BQ55,Zeitreihen!$F:$G,2,0)</f>
        <v>8677.8700000000008</v>
      </c>
      <c r="BS55" s="13">
        <f>VLOOKUP(BQ55,Zeitreihen!R:S,2,0)</f>
        <v>1.0045999999999999</v>
      </c>
      <c r="BT55" s="9">
        <f t="shared" si="44"/>
        <v>2.9278103263565844E-3</v>
      </c>
      <c r="BU55" s="9">
        <f t="shared" si="45"/>
        <v>-9.9537152324195255E-5</v>
      </c>
      <c r="BV55" s="9">
        <f t="shared" si="66"/>
        <v>6.5709105987133185E-2</v>
      </c>
      <c r="BW55" s="9">
        <f t="shared" si="12"/>
        <v>2.120366161225565E-7</v>
      </c>
      <c r="BX55" s="9">
        <f t="shared" si="13"/>
        <v>4.4778359337442405E-13</v>
      </c>
      <c r="BY55" s="9">
        <f t="shared" si="46"/>
        <v>3.0813392850238302E-10</v>
      </c>
      <c r="CA55" s="16">
        <f t="shared" si="47"/>
        <v>5</v>
      </c>
      <c r="CB55" s="17">
        <f>VLOOKUP($A55,Datum!$A:$B,2,0)</f>
        <v>41648</v>
      </c>
      <c r="CC55" s="13">
        <f>VLOOKUP(CB55,Zeitreihen!$J:$K,2,0)</f>
        <v>0.26663111585121985</v>
      </c>
      <c r="CD55" s="13">
        <f>VLOOKUP(CB55,Zeitreihen!N:O,2,0)</f>
        <v>1.3608</v>
      </c>
      <c r="CE55" s="9">
        <f t="shared" si="48"/>
        <v>0</v>
      </c>
      <c r="CF55" s="9">
        <f t="shared" si="49"/>
        <v>2.3543271616355819E-3</v>
      </c>
      <c r="CG55" s="9">
        <f t="shared" si="67"/>
        <v>6.5709105987133185E-2</v>
      </c>
      <c r="CH55" s="9">
        <f t="shared" si="14"/>
        <v>7.1285635871373989E-16</v>
      </c>
      <c r="CI55" s="9">
        <f t="shared" si="15"/>
        <v>2.8485090875624623E-7</v>
      </c>
      <c r="CJ55" s="9">
        <f t="shared" si="50"/>
        <v>1.4249834440872549E-11</v>
      </c>
      <c r="CL55" s="16">
        <f t="shared" si="51"/>
        <v>5</v>
      </c>
      <c r="CM55" s="17">
        <f>VLOOKUP($A55,Datum!$A:$B,2,0)</f>
        <v>41648</v>
      </c>
      <c r="CN55" s="13">
        <f>VLOOKUP(CM55,Zeitreihen!$J:$K,2,0)</f>
        <v>0.26663111585121985</v>
      </c>
      <c r="CO55" s="13">
        <f>VLOOKUP(CM55,Zeitreihen!R:S,2,0)</f>
        <v>1.0045999999999999</v>
      </c>
      <c r="CP55" s="9">
        <f t="shared" si="52"/>
        <v>0</v>
      </c>
      <c r="CQ55" s="9">
        <f t="shared" si="53"/>
        <v>-9.9537152324195255E-5</v>
      </c>
      <c r="CR55" s="9">
        <f t="shared" si="68"/>
        <v>6.5709105987133185E-2</v>
      </c>
      <c r="CS55" s="9">
        <f t="shared" si="16"/>
        <v>7.1285635871373989E-16</v>
      </c>
      <c r="CT55" s="9">
        <f t="shared" si="17"/>
        <v>4.4778359337442405E-13</v>
      </c>
      <c r="CU55" s="9">
        <f t="shared" si="54"/>
        <v>1.7866319762744814E-14</v>
      </c>
      <c r="CW55" s="16">
        <f t="shared" si="55"/>
        <v>5</v>
      </c>
      <c r="CX55" s="17">
        <f>VLOOKUP($A55,Datum!$A:$B,2,0)</f>
        <v>41648</v>
      </c>
      <c r="CY55" s="13">
        <f>VLOOKUP(CX55,Zeitreihen!N:O,2,0)</f>
        <v>1.3608</v>
      </c>
      <c r="CZ55" s="13">
        <f>VLOOKUP(CX55,Zeitreihen!R:S,2,0)</f>
        <v>1.0045999999999999</v>
      </c>
      <c r="DA55" s="9">
        <f t="shared" si="56"/>
        <v>2.3543271616355819E-3</v>
      </c>
      <c r="DB55" s="9">
        <f t="shared" si="57"/>
        <v>-9.9537152324195255E-5</v>
      </c>
      <c r="DC55" s="9">
        <f t="shared" si="69"/>
        <v>6.5709105987133185E-2</v>
      </c>
      <c r="DD55" s="9">
        <f t="shared" si="18"/>
        <v>2.8485090875624623E-7</v>
      </c>
      <c r="DE55" s="9">
        <f t="shared" si="19"/>
        <v>4.4778359337442405E-13</v>
      </c>
      <c r="DF55" s="9">
        <f t="shared" si="58"/>
        <v>3.5714361746899821E-10</v>
      </c>
    </row>
    <row r="56" spans="1:110" ht="15" x14ac:dyDescent="0.2">
      <c r="A56" s="9">
        <f t="shared" si="59"/>
        <v>47</v>
      </c>
      <c r="B56" s="16">
        <f t="shared" si="20"/>
        <v>4</v>
      </c>
      <c r="C56" s="17">
        <f>VLOOKUP($A56,Datum!$A:$B,2,0)</f>
        <v>41647</v>
      </c>
      <c r="D56" s="13">
        <f>VLOOKUP(C56,Zeitreihen!$B:$C,2,0)</f>
        <v>639.4</v>
      </c>
      <c r="E56" s="13">
        <f>VLOOKUP(C56,Zeitreihen!F:G,2,0)</f>
        <v>8652.5</v>
      </c>
      <c r="F56" s="9">
        <f t="shared" si="21"/>
        <v>1.3459162868734698E-3</v>
      </c>
      <c r="G56" s="9">
        <f t="shared" si="21"/>
        <v>5.0645222260729235E-3</v>
      </c>
      <c r="H56" s="9">
        <f t="shared" si="60"/>
        <v>6.1766559627905192E-2</v>
      </c>
      <c r="I56" s="9">
        <f t="shared" si="0"/>
        <v>1.6842908565335145E-8</v>
      </c>
      <c r="J56" s="9">
        <f t="shared" si="1"/>
        <v>9.5546882883650179E-7</v>
      </c>
      <c r="K56" s="9">
        <f t="shared" si="22"/>
        <v>1.2685769240026818E-7</v>
      </c>
      <c r="M56" s="16">
        <f t="shared" si="23"/>
        <v>4</v>
      </c>
      <c r="N56" s="17">
        <f>VLOOKUP($A56,Datum!$A:$B,2,0)</f>
        <v>41647</v>
      </c>
      <c r="O56" s="13">
        <f>VLOOKUP(N56,Zeitreihen!$B:$C,2,0)</f>
        <v>639.4</v>
      </c>
      <c r="P56" s="13">
        <f>VLOOKUP(N56,Zeitreihen!$J:$K,2,0)</f>
        <v>0.26663111585121985</v>
      </c>
      <c r="Q56" s="9">
        <f t="shared" si="24"/>
        <v>1.3459162868734698E-3</v>
      </c>
      <c r="R56" s="9">
        <f t="shared" si="25"/>
        <v>0</v>
      </c>
      <c r="S56" s="9">
        <f t="shared" si="61"/>
        <v>6.1766559627905192E-2</v>
      </c>
      <c r="T56" s="9">
        <f t="shared" si="2"/>
        <v>1.6842908565335145E-8</v>
      </c>
      <c r="U56" s="9">
        <f t="shared" si="3"/>
        <v>6.7008497719091555E-16</v>
      </c>
      <c r="V56" s="9">
        <f t="shared" si="26"/>
        <v>3.3594910331523848E-12</v>
      </c>
      <c r="X56" s="16">
        <f t="shared" si="27"/>
        <v>4</v>
      </c>
      <c r="Y56" s="17">
        <f>VLOOKUP($A56,Datum!$A:$B,2,0)</f>
        <v>41647</v>
      </c>
      <c r="Z56" s="13">
        <f>VLOOKUP(Y56,Zeitreihen!$B:$C,2,0)</f>
        <v>639.4</v>
      </c>
      <c r="AA56" s="13">
        <f>VLOOKUP(Y56,Zeitreihen!N:O,2,0)</f>
        <v>1.3575999999999999</v>
      </c>
      <c r="AB56" s="9">
        <f t="shared" si="28"/>
        <v>1.3459162868734698E-3</v>
      </c>
      <c r="AC56" s="9">
        <f t="shared" si="29"/>
        <v>-2.9420438990931815E-3</v>
      </c>
      <c r="AD56" s="9">
        <f t="shared" si="62"/>
        <v>6.1766559627905192E-2</v>
      </c>
      <c r="AE56" s="9">
        <f t="shared" si="4"/>
        <v>1.6842908565335145E-8</v>
      </c>
      <c r="AF56" s="9">
        <f t="shared" si="5"/>
        <v>6.3815416751918531E-7</v>
      </c>
      <c r="AG56" s="9">
        <f t="shared" si="30"/>
        <v>-1.0367435697467917E-7</v>
      </c>
      <c r="AI56" s="16">
        <f t="shared" si="31"/>
        <v>4</v>
      </c>
      <c r="AJ56" s="17">
        <f>VLOOKUP($A56,Datum!$A:$B,2,0)</f>
        <v>41647</v>
      </c>
      <c r="AK56" s="13">
        <f>VLOOKUP(AJ56,Zeitreihen!$B:$C,2,0)</f>
        <v>639.4</v>
      </c>
      <c r="AL56" s="13">
        <f>VLOOKUP(AJ56,Zeitreihen!$R:$S,2,0)</f>
        <v>1.0046999999999999</v>
      </c>
      <c r="AM56" s="9">
        <f t="shared" si="32"/>
        <v>1.3459162868734698E-3</v>
      </c>
      <c r="AN56" s="9">
        <f t="shared" si="33"/>
        <v>-9.9527245665597319E-5</v>
      </c>
      <c r="AO56" s="9">
        <f t="shared" si="63"/>
        <v>6.1766559627905192E-2</v>
      </c>
      <c r="AP56" s="9">
        <f t="shared" si="6"/>
        <v>1.6842908565335145E-8</v>
      </c>
      <c r="AQ56" s="9">
        <f t="shared" si="7"/>
        <v>4.2411735313429054E-13</v>
      </c>
      <c r="AR56" s="9">
        <f t="shared" si="34"/>
        <v>8.4518458337885054E-11</v>
      </c>
      <c r="AT56" s="16">
        <f t="shared" si="35"/>
        <v>4</v>
      </c>
      <c r="AU56" s="17">
        <f>VLOOKUP($A56,Datum!$A:$B,2,0)</f>
        <v>41647</v>
      </c>
      <c r="AV56" s="13">
        <f>VLOOKUP(AU56,Zeitreihen!$F:$G,2,0)</f>
        <v>8652.5</v>
      </c>
      <c r="AW56" s="13">
        <f>VLOOKUP(AU56,Zeitreihen!$J:$K,2,0)</f>
        <v>0.26663111585121985</v>
      </c>
      <c r="AX56" s="9">
        <f t="shared" si="36"/>
        <v>5.0645222260729235E-3</v>
      </c>
      <c r="AY56" s="9">
        <f t="shared" si="37"/>
        <v>0</v>
      </c>
      <c r="AZ56" s="9">
        <f t="shared" si="64"/>
        <v>6.1766559627905192E-2</v>
      </c>
      <c r="BA56" s="9">
        <f t="shared" si="8"/>
        <v>9.5546882883650179E-7</v>
      </c>
      <c r="BB56" s="9">
        <f t="shared" si="9"/>
        <v>6.7008497719091555E-16</v>
      </c>
      <c r="BC56" s="9">
        <f t="shared" si="38"/>
        <v>2.5303069149364827E-11</v>
      </c>
      <c r="BE56" s="16">
        <f t="shared" si="39"/>
        <v>4</v>
      </c>
      <c r="BF56" s="17">
        <f>VLOOKUP($A56,Datum!$A:$B,2,0)</f>
        <v>41647</v>
      </c>
      <c r="BG56" s="13">
        <f>VLOOKUP(BF56,Zeitreihen!$F:$G,2,0)</f>
        <v>8652.5</v>
      </c>
      <c r="BH56" s="13">
        <f>VLOOKUP(BF56,Zeitreihen!N:O,2,0)</f>
        <v>1.3575999999999999</v>
      </c>
      <c r="BI56" s="9">
        <f t="shared" si="40"/>
        <v>5.0645222260729235E-3</v>
      </c>
      <c r="BJ56" s="9">
        <f t="shared" si="41"/>
        <v>-2.9420438990931815E-3</v>
      </c>
      <c r="BK56" s="9">
        <f t="shared" si="65"/>
        <v>6.1766559627905192E-2</v>
      </c>
      <c r="BL56" s="9">
        <f t="shared" si="10"/>
        <v>9.5546882883650179E-7</v>
      </c>
      <c r="BM56" s="9">
        <f t="shared" si="11"/>
        <v>6.3815416751918531E-7</v>
      </c>
      <c r="BN56" s="9">
        <f t="shared" si="42"/>
        <v>-7.808562063892998E-7</v>
      </c>
      <c r="BP56" s="16">
        <f t="shared" si="43"/>
        <v>4</v>
      </c>
      <c r="BQ56" s="17">
        <f>VLOOKUP($A56,Datum!$A:$B,2,0)</f>
        <v>41647</v>
      </c>
      <c r="BR56" s="13">
        <f>VLOOKUP(BQ56,Zeitreihen!$F:$G,2,0)</f>
        <v>8652.5</v>
      </c>
      <c r="BS56" s="13">
        <f>VLOOKUP(BQ56,Zeitreihen!R:S,2,0)</f>
        <v>1.0046999999999999</v>
      </c>
      <c r="BT56" s="9">
        <f t="shared" si="44"/>
        <v>5.0645222260729235E-3</v>
      </c>
      <c r="BU56" s="9">
        <f t="shared" si="45"/>
        <v>-9.9527245665597319E-5</v>
      </c>
      <c r="BV56" s="9">
        <f t="shared" si="66"/>
        <v>6.1766559627905192E-2</v>
      </c>
      <c r="BW56" s="9">
        <f t="shared" si="12"/>
        <v>9.5546882883650179E-7</v>
      </c>
      <c r="BX56" s="9">
        <f t="shared" si="13"/>
        <v>4.2411735313429054E-13</v>
      </c>
      <c r="BY56" s="9">
        <f t="shared" si="46"/>
        <v>6.3657749778676403E-10</v>
      </c>
      <c r="CA56" s="16">
        <f t="shared" si="47"/>
        <v>4</v>
      </c>
      <c r="CB56" s="17">
        <f>VLOOKUP($A56,Datum!$A:$B,2,0)</f>
        <v>41647</v>
      </c>
      <c r="CC56" s="13">
        <f>VLOOKUP(CB56,Zeitreihen!$J:$K,2,0)</f>
        <v>0.26663111585121985</v>
      </c>
      <c r="CD56" s="13">
        <f>VLOOKUP(CB56,Zeitreihen!N:O,2,0)</f>
        <v>1.3575999999999999</v>
      </c>
      <c r="CE56" s="9">
        <f t="shared" si="48"/>
        <v>0</v>
      </c>
      <c r="CF56" s="9">
        <f t="shared" si="49"/>
        <v>-2.9420438990931815E-3</v>
      </c>
      <c r="CG56" s="9">
        <f t="shared" si="67"/>
        <v>6.1766559627905192E-2</v>
      </c>
      <c r="CH56" s="9">
        <f t="shared" si="14"/>
        <v>6.7008497719091555E-16</v>
      </c>
      <c r="CI56" s="9">
        <f t="shared" si="15"/>
        <v>6.3815416751918531E-7</v>
      </c>
      <c r="CJ56" s="9">
        <f t="shared" si="50"/>
        <v>-2.0678914884161136E-11</v>
      </c>
      <c r="CL56" s="16">
        <f t="shared" si="51"/>
        <v>4</v>
      </c>
      <c r="CM56" s="17">
        <f>VLOOKUP($A56,Datum!$A:$B,2,0)</f>
        <v>41647</v>
      </c>
      <c r="CN56" s="13">
        <f>VLOOKUP(CM56,Zeitreihen!$J:$K,2,0)</f>
        <v>0.26663111585121985</v>
      </c>
      <c r="CO56" s="13">
        <f>VLOOKUP(CM56,Zeitreihen!R:S,2,0)</f>
        <v>1.0046999999999999</v>
      </c>
      <c r="CP56" s="9">
        <f t="shared" si="52"/>
        <v>0</v>
      </c>
      <c r="CQ56" s="9">
        <f t="shared" si="53"/>
        <v>-9.9527245665597319E-5</v>
      </c>
      <c r="CR56" s="9">
        <f t="shared" si="68"/>
        <v>6.1766559627905192E-2</v>
      </c>
      <c r="CS56" s="9">
        <f t="shared" si="16"/>
        <v>6.7008497719091555E-16</v>
      </c>
      <c r="CT56" s="9">
        <f t="shared" si="17"/>
        <v>4.2411735313429054E-13</v>
      </c>
      <c r="CU56" s="9">
        <f t="shared" si="54"/>
        <v>1.685807423465867E-14</v>
      </c>
      <c r="CW56" s="16">
        <f t="shared" si="55"/>
        <v>4</v>
      </c>
      <c r="CX56" s="17">
        <f>VLOOKUP($A56,Datum!$A:$B,2,0)</f>
        <v>41647</v>
      </c>
      <c r="CY56" s="13">
        <f>VLOOKUP(CX56,Zeitreihen!N:O,2,0)</f>
        <v>1.3575999999999999</v>
      </c>
      <c r="CZ56" s="13">
        <f>VLOOKUP(CX56,Zeitreihen!R:S,2,0)</f>
        <v>1.0046999999999999</v>
      </c>
      <c r="DA56" s="9">
        <f t="shared" si="56"/>
        <v>-2.9420438990931815E-3</v>
      </c>
      <c r="DB56" s="9">
        <f t="shared" si="57"/>
        <v>-9.9527245665597319E-5</v>
      </c>
      <c r="DC56" s="9">
        <f t="shared" si="69"/>
        <v>6.1766559627905192E-2</v>
      </c>
      <c r="DD56" s="9">
        <f t="shared" si="18"/>
        <v>6.3815416751918531E-7</v>
      </c>
      <c r="DE56" s="9">
        <f t="shared" si="19"/>
        <v>4.2411735313429054E-13</v>
      </c>
      <c r="DF56" s="9">
        <f t="shared" si="58"/>
        <v>-5.2024249770645763E-10</v>
      </c>
    </row>
    <row r="57" spans="1:110" ht="15" x14ac:dyDescent="0.2">
      <c r="A57" s="9">
        <f t="shared" si="59"/>
        <v>48</v>
      </c>
      <c r="B57" s="16">
        <f t="shared" si="20"/>
        <v>3</v>
      </c>
      <c r="C57" s="17">
        <f>VLOOKUP($A57,Datum!$A:$B,2,0)</f>
        <v>41646</v>
      </c>
      <c r="D57" s="13">
        <f>VLOOKUP(C57,Zeitreihen!$B:$C,2,0)</f>
        <v>638.54</v>
      </c>
      <c r="E57" s="13">
        <f>VLOOKUP(C57,Zeitreihen!F:G,2,0)</f>
        <v>8608.7900000000009</v>
      </c>
      <c r="F57" s="9">
        <f t="shared" si="21"/>
        <v>-1.4553879299175508E-3</v>
      </c>
      <c r="G57" s="9">
        <f t="shared" si="21"/>
        <v>-3.5074271871584674E-4</v>
      </c>
      <c r="H57" s="9">
        <f t="shared" si="60"/>
        <v>5.8060566050230876E-2</v>
      </c>
      <c r="I57" s="9">
        <f t="shared" si="0"/>
        <v>3.0158652900012965E-7</v>
      </c>
      <c r="J57" s="9">
        <f t="shared" si="1"/>
        <v>1.2755355280728825E-7</v>
      </c>
      <c r="K57" s="9">
        <f t="shared" si="22"/>
        <v>1.9613371268801497E-7</v>
      </c>
      <c r="M57" s="16">
        <f t="shared" si="23"/>
        <v>3</v>
      </c>
      <c r="N57" s="17">
        <f>VLOOKUP($A57,Datum!$A:$B,2,0)</f>
        <v>41646</v>
      </c>
      <c r="O57" s="13">
        <f>VLOOKUP(N57,Zeitreihen!$B:$C,2,0)</f>
        <v>638.54</v>
      </c>
      <c r="P57" s="13">
        <f>VLOOKUP(N57,Zeitreihen!$J:$K,2,0)</f>
        <v>0.26663111585121985</v>
      </c>
      <c r="Q57" s="9">
        <f t="shared" si="24"/>
        <v>-1.4553879299175508E-3</v>
      </c>
      <c r="R57" s="9">
        <f t="shared" si="25"/>
        <v>-2.6663467052135138E-5</v>
      </c>
      <c r="S57" s="9">
        <f t="shared" si="61"/>
        <v>5.8060566050230876E-2</v>
      </c>
      <c r="T57" s="9">
        <f t="shared" si="2"/>
        <v>3.0158652900012965E-7</v>
      </c>
      <c r="U57" s="9">
        <f t="shared" si="3"/>
        <v>4.0955746401473745E-11</v>
      </c>
      <c r="V57" s="9">
        <f t="shared" si="26"/>
        <v>3.5144987409060225E-9</v>
      </c>
      <c r="X57" s="16">
        <f t="shared" si="27"/>
        <v>3</v>
      </c>
      <c r="Y57" s="17">
        <f>VLOOKUP($A57,Datum!$A:$B,2,0)</f>
        <v>41646</v>
      </c>
      <c r="Z57" s="13">
        <f>VLOOKUP(Y57,Zeitreihen!$B:$C,2,0)</f>
        <v>638.54</v>
      </c>
      <c r="AA57" s="13">
        <f>VLOOKUP(Y57,Zeitreihen!N:O,2,0)</f>
        <v>1.3615999999999999</v>
      </c>
      <c r="AB57" s="9">
        <f t="shared" si="28"/>
        <v>-1.4553879299175508E-3</v>
      </c>
      <c r="AC57" s="9">
        <f t="shared" si="29"/>
        <v>-9.5430361435769903E-4</v>
      </c>
      <c r="AD57" s="9">
        <f t="shared" si="62"/>
        <v>5.8060566050230876E-2</v>
      </c>
      <c r="AE57" s="9">
        <f t="shared" si="4"/>
        <v>3.0158652900012965E-7</v>
      </c>
      <c r="AF57" s="9">
        <f t="shared" si="5"/>
        <v>8.7348819006634043E-8</v>
      </c>
      <c r="AG57" s="9">
        <f t="shared" si="30"/>
        <v>1.6230596765513989E-7</v>
      </c>
      <c r="AI57" s="16">
        <f t="shared" si="31"/>
        <v>3</v>
      </c>
      <c r="AJ57" s="17">
        <f>VLOOKUP($A57,Datum!$A:$B,2,0)</f>
        <v>41646</v>
      </c>
      <c r="AK57" s="13">
        <f>VLOOKUP(AJ57,Zeitreihen!$B:$C,2,0)</f>
        <v>638.54</v>
      </c>
      <c r="AL57" s="13">
        <f>VLOOKUP(AJ57,Zeitreihen!$R:$S,2,0)</f>
        <v>1.0047999999999999</v>
      </c>
      <c r="AM57" s="9">
        <f t="shared" si="32"/>
        <v>-1.4553879299175508E-3</v>
      </c>
      <c r="AN57" s="9">
        <f t="shared" si="33"/>
        <v>-9.9517340978827777E-5</v>
      </c>
      <c r="AO57" s="9">
        <f t="shared" si="63"/>
        <v>5.8060566050230876E-2</v>
      </c>
      <c r="AP57" s="9">
        <f t="shared" si="6"/>
        <v>3.0158652900012965E-7</v>
      </c>
      <c r="AQ57" s="9">
        <f t="shared" si="7"/>
        <v>4.01689834871754E-13</v>
      </c>
      <c r="AR57" s="9">
        <f t="shared" si="34"/>
        <v>-3.4805781564792874E-10</v>
      </c>
      <c r="AT57" s="16">
        <f t="shared" si="35"/>
        <v>3</v>
      </c>
      <c r="AU57" s="17">
        <f>VLOOKUP($A57,Datum!$A:$B,2,0)</f>
        <v>41646</v>
      </c>
      <c r="AV57" s="13">
        <f>VLOOKUP(AU57,Zeitreihen!$F:$G,2,0)</f>
        <v>8608.7900000000009</v>
      </c>
      <c r="AW57" s="13">
        <f>VLOOKUP(AU57,Zeitreihen!$J:$K,2,0)</f>
        <v>0.26663111585121985</v>
      </c>
      <c r="AX57" s="9">
        <f t="shared" si="36"/>
        <v>-3.5074271871584674E-4</v>
      </c>
      <c r="AY57" s="9">
        <f t="shared" si="37"/>
        <v>-2.6663467052135138E-5</v>
      </c>
      <c r="AZ57" s="9">
        <f t="shared" si="64"/>
        <v>5.8060566050230876E-2</v>
      </c>
      <c r="BA57" s="9">
        <f t="shared" si="8"/>
        <v>1.2755355280728825E-7</v>
      </c>
      <c r="BB57" s="9">
        <f t="shared" si="9"/>
        <v>4.0955746401473745E-11</v>
      </c>
      <c r="BC57" s="9">
        <f t="shared" si="38"/>
        <v>2.2856182886436412E-9</v>
      </c>
      <c r="BE57" s="16">
        <f t="shared" si="39"/>
        <v>3</v>
      </c>
      <c r="BF57" s="17">
        <f>VLOOKUP($A57,Datum!$A:$B,2,0)</f>
        <v>41646</v>
      </c>
      <c r="BG57" s="13">
        <f>VLOOKUP(BF57,Zeitreihen!$F:$G,2,0)</f>
        <v>8608.7900000000009</v>
      </c>
      <c r="BH57" s="13">
        <f>VLOOKUP(BF57,Zeitreihen!N:O,2,0)</f>
        <v>1.3615999999999999</v>
      </c>
      <c r="BI57" s="9">
        <f t="shared" si="40"/>
        <v>-3.5074271871584674E-4</v>
      </c>
      <c r="BJ57" s="9">
        <f t="shared" si="41"/>
        <v>-9.5430361435769903E-4</v>
      </c>
      <c r="BK57" s="9">
        <f t="shared" si="65"/>
        <v>5.8060566050230876E-2</v>
      </c>
      <c r="BL57" s="9">
        <f t="shared" si="10"/>
        <v>1.2755355280728825E-7</v>
      </c>
      <c r="BM57" s="9">
        <f t="shared" si="11"/>
        <v>8.7348819006634043E-8</v>
      </c>
      <c r="BN57" s="9">
        <f t="shared" si="42"/>
        <v>1.055540250194987E-7</v>
      </c>
      <c r="BP57" s="16">
        <f t="shared" si="43"/>
        <v>3</v>
      </c>
      <c r="BQ57" s="17">
        <f>VLOOKUP($A57,Datum!$A:$B,2,0)</f>
        <v>41646</v>
      </c>
      <c r="BR57" s="13">
        <f>VLOOKUP(BQ57,Zeitreihen!$F:$G,2,0)</f>
        <v>8608.7900000000009</v>
      </c>
      <c r="BS57" s="13">
        <f>VLOOKUP(BQ57,Zeitreihen!R:S,2,0)</f>
        <v>1.0047999999999999</v>
      </c>
      <c r="BT57" s="9">
        <f t="shared" si="44"/>
        <v>-3.5074271871584674E-4</v>
      </c>
      <c r="BU57" s="9">
        <f t="shared" si="45"/>
        <v>-9.9517340978827777E-5</v>
      </c>
      <c r="BV57" s="9">
        <f t="shared" si="66"/>
        <v>5.8060566050230876E-2</v>
      </c>
      <c r="BW57" s="9">
        <f t="shared" si="12"/>
        <v>1.2755355280728825E-7</v>
      </c>
      <c r="BX57" s="9">
        <f t="shared" si="13"/>
        <v>4.01689834871754E-13</v>
      </c>
      <c r="BY57" s="9">
        <f t="shared" si="46"/>
        <v>-2.263558383706176E-10</v>
      </c>
      <c r="CA57" s="16">
        <f t="shared" si="47"/>
        <v>3</v>
      </c>
      <c r="CB57" s="17">
        <f>VLOOKUP($A57,Datum!$A:$B,2,0)</f>
        <v>41646</v>
      </c>
      <c r="CC57" s="13">
        <f>VLOOKUP(CB57,Zeitreihen!$J:$K,2,0)</f>
        <v>0.26663111585121985</v>
      </c>
      <c r="CD57" s="13">
        <f>VLOOKUP(CB57,Zeitreihen!N:O,2,0)</f>
        <v>1.3615999999999999</v>
      </c>
      <c r="CE57" s="9">
        <f t="shared" si="48"/>
        <v>-2.6663467052135138E-5</v>
      </c>
      <c r="CF57" s="9">
        <f t="shared" si="49"/>
        <v>-9.5430361435769903E-4</v>
      </c>
      <c r="CG57" s="9">
        <f t="shared" si="67"/>
        <v>5.8060566050230876E-2</v>
      </c>
      <c r="CH57" s="9">
        <f t="shared" si="14"/>
        <v>4.0955746401473745E-11</v>
      </c>
      <c r="CI57" s="9">
        <f t="shared" si="15"/>
        <v>8.7348819006634043E-8</v>
      </c>
      <c r="CJ57" s="9">
        <f t="shared" si="50"/>
        <v>1.8914111344982438E-9</v>
      </c>
      <c r="CL57" s="16">
        <f t="shared" si="51"/>
        <v>3</v>
      </c>
      <c r="CM57" s="17">
        <f>VLOOKUP($A57,Datum!$A:$B,2,0)</f>
        <v>41646</v>
      </c>
      <c r="CN57" s="13">
        <f>VLOOKUP(CM57,Zeitreihen!$J:$K,2,0)</f>
        <v>0.26663111585121985</v>
      </c>
      <c r="CO57" s="13">
        <f>VLOOKUP(CM57,Zeitreihen!R:S,2,0)</f>
        <v>1.0047999999999999</v>
      </c>
      <c r="CP57" s="9">
        <f t="shared" si="52"/>
        <v>-2.6663467052135138E-5</v>
      </c>
      <c r="CQ57" s="9">
        <f t="shared" si="53"/>
        <v>-9.9517340978827777E-5</v>
      </c>
      <c r="CR57" s="9">
        <f t="shared" si="68"/>
        <v>5.8060566050230876E-2</v>
      </c>
      <c r="CS57" s="9">
        <f t="shared" si="16"/>
        <v>4.0955746401473745E-11</v>
      </c>
      <c r="CT57" s="9">
        <f t="shared" si="17"/>
        <v>4.01689834871754E-13</v>
      </c>
      <c r="CU57" s="9">
        <f t="shared" si="54"/>
        <v>-4.0560457355726916E-12</v>
      </c>
      <c r="CW57" s="16">
        <f t="shared" si="55"/>
        <v>3</v>
      </c>
      <c r="CX57" s="17">
        <f>VLOOKUP($A57,Datum!$A:$B,2,0)</f>
        <v>41646</v>
      </c>
      <c r="CY57" s="13">
        <f>VLOOKUP(CX57,Zeitreihen!N:O,2,0)</f>
        <v>1.3615999999999999</v>
      </c>
      <c r="CZ57" s="13">
        <f>VLOOKUP(CX57,Zeitreihen!R:S,2,0)</f>
        <v>1.0047999999999999</v>
      </c>
      <c r="DA57" s="9">
        <f t="shared" si="56"/>
        <v>-9.5430361435769903E-4</v>
      </c>
      <c r="DB57" s="9">
        <f t="shared" si="57"/>
        <v>-9.9517340978827777E-5</v>
      </c>
      <c r="DC57" s="9">
        <f t="shared" si="69"/>
        <v>5.8060566050230876E-2</v>
      </c>
      <c r="DD57" s="9">
        <f t="shared" si="18"/>
        <v>8.7348819006634043E-8</v>
      </c>
      <c r="DE57" s="9">
        <f t="shared" si="19"/>
        <v>4.01689834871754E-13</v>
      </c>
      <c r="DF57" s="9">
        <f t="shared" si="58"/>
        <v>-1.8731559647562068E-10</v>
      </c>
    </row>
    <row r="58" spans="1:110" ht="15" x14ac:dyDescent="0.2">
      <c r="A58" s="9">
        <f t="shared" si="59"/>
        <v>49</v>
      </c>
      <c r="B58" s="16">
        <f t="shared" si="20"/>
        <v>2</v>
      </c>
      <c r="C58" s="17">
        <f>VLOOKUP($A58,Datum!$A:$B,2,0)</f>
        <v>41645</v>
      </c>
      <c r="D58" s="13">
        <f>VLOOKUP(C58,Zeitreihen!$B:$C,2,0)</f>
        <v>639.47</v>
      </c>
      <c r="E58" s="13">
        <f>VLOOKUP(C58,Zeitreihen!F:G,2,0)</f>
        <v>8611.81</v>
      </c>
      <c r="F58" s="9">
        <f t="shared" si="21"/>
        <v>6.8729871357000368E-3</v>
      </c>
      <c r="G58" s="9">
        <f t="shared" si="21"/>
        <v>-7.3244642109390225E-4</v>
      </c>
      <c r="H58" s="9">
        <f t="shared" si="60"/>
        <v>5.457693208721702E-2</v>
      </c>
      <c r="I58" s="9">
        <f t="shared" si="0"/>
        <v>1.9971666762972056E-6</v>
      </c>
      <c r="J58" s="9">
        <f t="shared" si="1"/>
        <v>1.8960693299961387E-7</v>
      </c>
      <c r="K58" s="9">
        <f t="shared" si="22"/>
        <v>-6.1536708409025728E-7</v>
      </c>
      <c r="M58" s="16">
        <f t="shared" si="23"/>
        <v>2</v>
      </c>
      <c r="N58" s="17">
        <f>VLOOKUP($A58,Datum!$A:$B,2,0)</f>
        <v>41645</v>
      </c>
      <c r="O58" s="13">
        <f>VLOOKUP(N58,Zeitreihen!$B:$C,2,0)</f>
        <v>639.47</v>
      </c>
      <c r="P58" s="13">
        <f>VLOOKUP(N58,Zeitreihen!$J:$K,2,0)</f>
        <v>0.26663822525597269</v>
      </c>
      <c r="Q58" s="9">
        <f t="shared" si="24"/>
        <v>6.8729871357000368E-3</v>
      </c>
      <c r="R58" s="9">
        <f t="shared" si="25"/>
        <v>5.3326223182857399E-5</v>
      </c>
      <c r="S58" s="9">
        <f t="shared" si="61"/>
        <v>5.457693208721702E-2</v>
      </c>
      <c r="T58" s="9">
        <f t="shared" si="2"/>
        <v>1.9971666762972056E-6</v>
      </c>
      <c r="U58" s="9">
        <f t="shared" si="3"/>
        <v>1.5580652702251859E-10</v>
      </c>
      <c r="V58" s="9">
        <f t="shared" si="26"/>
        <v>1.7640056794664076E-8</v>
      </c>
      <c r="X58" s="16">
        <f t="shared" si="27"/>
        <v>2</v>
      </c>
      <c r="Y58" s="17">
        <f>VLOOKUP($A58,Datum!$A:$B,2,0)</f>
        <v>41645</v>
      </c>
      <c r="Z58" s="13">
        <f>VLOOKUP(Y58,Zeitreihen!$B:$C,2,0)</f>
        <v>639.47</v>
      </c>
      <c r="AA58" s="13">
        <f>VLOOKUP(Y58,Zeitreihen!N:O,2,0)</f>
        <v>1.3629</v>
      </c>
      <c r="AB58" s="9">
        <f t="shared" si="28"/>
        <v>6.8729871357000368E-3</v>
      </c>
      <c r="AC58" s="9">
        <f t="shared" si="29"/>
        <v>2.9392335070155748E-3</v>
      </c>
      <c r="AD58" s="9">
        <f t="shared" si="62"/>
        <v>5.457693208721702E-2</v>
      </c>
      <c r="AE58" s="9">
        <f t="shared" si="4"/>
        <v>1.9971666762972056E-6</v>
      </c>
      <c r="AF58" s="9">
        <f t="shared" si="5"/>
        <v>3.8819374915307408E-7</v>
      </c>
      <c r="AG58" s="9">
        <f t="shared" si="30"/>
        <v>8.8050418497324362E-7</v>
      </c>
      <c r="AI58" s="16">
        <f t="shared" si="31"/>
        <v>2</v>
      </c>
      <c r="AJ58" s="17">
        <f>VLOOKUP($A58,Datum!$A:$B,2,0)</f>
        <v>41645</v>
      </c>
      <c r="AK58" s="13">
        <f>VLOOKUP(AJ58,Zeitreihen!$B:$C,2,0)</f>
        <v>639.47</v>
      </c>
      <c r="AL58" s="13">
        <f>VLOOKUP(AJ58,Zeitreihen!$R:$S,2,0)</f>
        <v>1.0048999999999999</v>
      </c>
      <c r="AM58" s="9">
        <f t="shared" si="32"/>
        <v>6.8729871357000368E-3</v>
      </c>
      <c r="AN58" s="9">
        <f t="shared" si="33"/>
        <v>-9.9507438263109338E-5</v>
      </c>
      <c r="AO58" s="9">
        <f t="shared" si="63"/>
        <v>5.457693208721702E-2</v>
      </c>
      <c r="AP58" s="9">
        <f t="shared" si="6"/>
        <v>1.9971666762972056E-6</v>
      </c>
      <c r="AQ58" s="9">
        <f t="shared" si="7"/>
        <v>3.8043693659784064E-13</v>
      </c>
      <c r="AR58" s="9">
        <f t="shared" si="34"/>
        <v>8.7166276288814811E-10</v>
      </c>
      <c r="AT58" s="16">
        <f t="shared" si="35"/>
        <v>2</v>
      </c>
      <c r="AU58" s="17">
        <f>VLOOKUP($A58,Datum!$A:$B,2,0)</f>
        <v>41645</v>
      </c>
      <c r="AV58" s="13">
        <f>VLOOKUP(AU58,Zeitreihen!$F:$G,2,0)</f>
        <v>8611.81</v>
      </c>
      <c r="AW58" s="13">
        <f>VLOOKUP(AU58,Zeitreihen!$J:$K,2,0)</f>
        <v>0.26663822525597269</v>
      </c>
      <c r="AX58" s="9">
        <f t="shared" si="36"/>
        <v>-7.3244642109390225E-4</v>
      </c>
      <c r="AY58" s="9">
        <f t="shared" si="37"/>
        <v>5.3326223182857399E-5</v>
      </c>
      <c r="AZ58" s="9">
        <f t="shared" si="64"/>
        <v>5.457693208721702E-2</v>
      </c>
      <c r="BA58" s="9">
        <f t="shared" si="8"/>
        <v>1.8960693299961387E-7</v>
      </c>
      <c r="BB58" s="9">
        <f t="shared" si="9"/>
        <v>1.5580652702251859E-10</v>
      </c>
      <c r="BC58" s="9">
        <f t="shared" si="38"/>
        <v>-5.4352550749768143E-9</v>
      </c>
      <c r="BE58" s="16">
        <f t="shared" si="39"/>
        <v>2</v>
      </c>
      <c r="BF58" s="17">
        <f>VLOOKUP($A58,Datum!$A:$B,2,0)</f>
        <v>41645</v>
      </c>
      <c r="BG58" s="13">
        <f>VLOOKUP(BF58,Zeitreihen!$F:$G,2,0)</f>
        <v>8611.81</v>
      </c>
      <c r="BH58" s="13">
        <f>VLOOKUP(BF58,Zeitreihen!N:O,2,0)</f>
        <v>1.3629</v>
      </c>
      <c r="BI58" s="9">
        <f t="shared" si="40"/>
        <v>-7.3244642109390225E-4</v>
      </c>
      <c r="BJ58" s="9">
        <f t="shared" si="41"/>
        <v>2.9392335070155748E-3</v>
      </c>
      <c r="BK58" s="9">
        <f t="shared" si="65"/>
        <v>5.457693208721702E-2</v>
      </c>
      <c r="BL58" s="9">
        <f t="shared" si="10"/>
        <v>1.8960693299961387E-7</v>
      </c>
      <c r="BM58" s="9">
        <f t="shared" si="11"/>
        <v>3.8819374915307408E-7</v>
      </c>
      <c r="BN58" s="9">
        <f t="shared" si="42"/>
        <v>-2.7130098817832535E-7</v>
      </c>
      <c r="BP58" s="16">
        <f t="shared" si="43"/>
        <v>2</v>
      </c>
      <c r="BQ58" s="17">
        <f>VLOOKUP($A58,Datum!$A:$B,2,0)</f>
        <v>41645</v>
      </c>
      <c r="BR58" s="13">
        <f>VLOOKUP(BQ58,Zeitreihen!$F:$G,2,0)</f>
        <v>8611.81</v>
      </c>
      <c r="BS58" s="13">
        <f>VLOOKUP(BQ58,Zeitreihen!R:S,2,0)</f>
        <v>1.0048999999999999</v>
      </c>
      <c r="BT58" s="9">
        <f t="shared" si="44"/>
        <v>-7.3244642109390225E-4</v>
      </c>
      <c r="BU58" s="9">
        <f t="shared" si="45"/>
        <v>-9.9507438263109338E-5</v>
      </c>
      <c r="BV58" s="9">
        <f t="shared" si="66"/>
        <v>5.457693208721702E-2</v>
      </c>
      <c r="BW58" s="9">
        <f t="shared" si="12"/>
        <v>1.8960693299961387E-7</v>
      </c>
      <c r="BX58" s="9">
        <f t="shared" si="13"/>
        <v>3.8043693659784064E-13</v>
      </c>
      <c r="BY58" s="9">
        <f t="shared" si="46"/>
        <v>-2.6857676881682288E-10</v>
      </c>
      <c r="CA58" s="16">
        <f t="shared" si="47"/>
        <v>2</v>
      </c>
      <c r="CB58" s="17">
        <f>VLOOKUP($A58,Datum!$A:$B,2,0)</f>
        <v>41645</v>
      </c>
      <c r="CC58" s="13">
        <f>VLOOKUP(CB58,Zeitreihen!$J:$K,2,0)</f>
        <v>0.26663822525597269</v>
      </c>
      <c r="CD58" s="13">
        <f>VLOOKUP(CB58,Zeitreihen!N:O,2,0)</f>
        <v>1.3629</v>
      </c>
      <c r="CE58" s="9">
        <f t="shared" si="48"/>
        <v>5.3326223182857399E-5</v>
      </c>
      <c r="CF58" s="9">
        <f t="shared" si="49"/>
        <v>2.9392335070155748E-3</v>
      </c>
      <c r="CG58" s="9">
        <f t="shared" si="67"/>
        <v>5.457693208721702E-2</v>
      </c>
      <c r="CH58" s="9">
        <f t="shared" si="14"/>
        <v>1.5580652702251859E-10</v>
      </c>
      <c r="CI58" s="9">
        <f t="shared" si="15"/>
        <v>3.8819374915307408E-7</v>
      </c>
      <c r="CJ58" s="9">
        <f t="shared" si="50"/>
        <v>7.7770894213318162E-9</v>
      </c>
      <c r="CL58" s="16">
        <f t="shared" si="51"/>
        <v>2</v>
      </c>
      <c r="CM58" s="17">
        <f>VLOOKUP($A58,Datum!$A:$B,2,0)</f>
        <v>41645</v>
      </c>
      <c r="CN58" s="13">
        <f>VLOOKUP(CM58,Zeitreihen!$J:$K,2,0)</f>
        <v>0.26663822525597269</v>
      </c>
      <c r="CO58" s="13">
        <f>VLOOKUP(CM58,Zeitreihen!R:S,2,0)</f>
        <v>1.0048999999999999</v>
      </c>
      <c r="CP58" s="9">
        <f t="shared" si="52"/>
        <v>5.3326223182857399E-5</v>
      </c>
      <c r="CQ58" s="9">
        <f t="shared" si="53"/>
        <v>-9.9507438263109338E-5</v>
      </c>
      <c r="CR58" s="9">
        <f t="shared" si="68"/>
        <v>5.457693208721702E-2</v>
      </c>
      <c r="CS58" s="9">
        <f t="shared" si="16"/>
        <v>1.5580652702251859E-10</v>
      </c>
      <c r="CT58" s="9">
        <f t="shared" si="17"/>
        <v>3.8043693659784064E-13</v>
      </c>
      <c r="CU58" s="9">
        <f t="shared" si="54"/>
        <v>7.6989971971936486E-12</v>
      </c>
      <c r="CW58" s="16">
        <f t="shared" si="55"/>
        <v>2</v>
      </c>
      <c r="CX58" s="17">
        <f>VLOOKUP($A58,Datum!$A:$B,2,0)</f>
        <v>41645</v>
      </c>
      <c r="CY58" s="13">
        <f>VLOOKUP(CX58,Zeitreihen!N:O,2,0)</f>
        <v>1.3629</v>
      </c>
      <c r="CZ58" s="13">
        <f>VLOOKUP(CX58,Zeitreihen!R:S,2,0)</f>
        <v>1.0048999999999999</v>
      </c>
      <c r="DA58" s="9">
        <f t="shared" si="56"/>
        <v>2.9392335070155748E-3</v>
      </c>
      <c r="DB58" s="9">
        <f t="shared" si="57"/>
        <v>-9.9507438263109338E-5</v>
      </c>
      <c r="DC58" s="9">
        <f t="shared" si="69"/>
        <v>5.457693208721702E-2</v>
      </c>
      <c r="DD58" s="9">
        <f t="shared" si="18"/>
        <v>3.8819374915307408E-7</v>
      </c>
      <c r="DE58" s="9">
        <f t="shared" si="19"/>
        <v>3.8043693659784064E-13</v>
      </c>
      <c r="DF58" s="9">
        <f t="shared" si="58"/>
        <v>3.8429577246468129E-10</v>
      </c>
    </row>
    <row r="59" spans="1:110" ht="15" x14ac:dyDescent="0.2">
      <c r="A59" s="9">
        <f t="shared" si="59"/>
        <v>50</v>
      </c>
      <c r="B59" s="16">
        <f t="shared" si="20"/>
        <v>6</v>
      </c>
      <c r="C59" s="17">
        <f>VLOOKUP($A59,Datum!$A:$B,2,0)</f>
        <v>41642</v>
      </c>
      <c r="D59" s="13">
        <f>VLOOKUP(C59,Zeitreihen!$B:$C,2,0)</f>
        <v>635.09</v>
      </c>
      <c r="E59" s="13">
        <f>VLOOKUP(C59,Zeitreihen!F:G,2,0)</f>
        <v>8618.1200000000008</v>
      </c>
      <c r="F59" s="9">
        <f t="shared" si="21"/>
        <v>2.0471635046495688E-4</v>
      </c>
      <c r="G59" s="9">
        <f t="shared" si="21"/>
        <v>0</v>
      </c>
      <c r="H59" s="9">
        <f t="shared" si="60"/>
        <v>5.1302316161983996E-2</v>
      </c>
      <c r="I59" s="9">
        <f t="shared" si="0"/>
        <v>1.9657426698956843E-8</v>
      </c>
      <c r="J59" s="9">
        <f t="shared" si="1"/>
        <v>6.5676538018417135E-8</v>
      </c>
      <c r="K59" s="9">
        <f t="shared" si="22"/>
        <v>3.5930930017719933E-8</v>
      </c>
      <c r="M59" s="16">
        <f t="shared" si="23"/>
        <v>6</v>
      </c>
      <c r="N59" s="17">
        <f>VLOOKUP($A59,Datum!$A:$B,2,0)</f>
        <v>41642</v>
      </c>
      <c r="O59" s="13">
        <f>VLOOKUP(N59,Zeitreihen!$B:$C,2,0)</f>
        <v>635.09</v>
      </c>
      <c r="P59" s="13">
        <f>VLOOKUP(N59,Zeitreihen!$J:$K,2,0)</f>
        <v>0.26662400682557458</v>
      </c>
      <c r="Q59" s="9">
        <f t="shared" si="24"/>
        <v>2.0471635046495688E-4</v>
      </c>
      <c r="R59" s="9">
        <f t="shared" si="25"/>
        <v>0</v>
      </c>
      <c r="S59" s="9">
        <f t="shared" si="61"/>
        <v>5.1302316161983996E-2</v>
      </c>
      <c r="T59" s="9">
        <f t="shared" si="2"/>
        <v>1.9657426698956843E-8</v>
      </c>
      <c r="U59" s="9">
        <f t="shared" si="3"/>
        <v>5.5656186069513928E-16</v>
      </c>
      <c r="V59" s="9">
        <f t="shared" si="26"/>
        <v>-3.3076538482812457E-12</v>
      </c>
      <c r="X59" s="16">
        <f t="shared" si="27"/>
        <v>6</v>
      </c>
      <c r="Y59" s="17">
        <f>VLOOKUP($A59,Datum!$A:$B,2,0)</f>
        <v>41642</v>
      </c>
      <c r="Z59" s="13">
        <f>VLOOKUP(Y59,Zeitreihen!$B:$C,2,0)</f>
        <v>635.09</v>
      </c>
      <c r="AA59" s="13">
        <f>VLOOKUP(Y59,Zeitreihen!N:O,2,0)</f>
        <v>1.3589</v>
      </c>
      <c r="AB59" s="9">
        <f t="shared" si="28"/>
        <v>2.0471635046495688E-4</v>
      </c>
      <c r="AC59" s="9">
        <f t="shared" si="29"/>
        <v>-6.0893038749293771E-3</v>
      </c>
      <c r="AD59" s="9">
        <f t="shared" si="62"/>
        <v>5.1302316161983996E-2</v>
      </c>
      <c r="AE59" s="9">
        <f t="shared" si="4"/>
        <v>1.9657426698956843E-8</v>
      </c>
      <c r="AF59" s="9">
        <f t="shared" si="5"/>
        <v>2.0761747843543598E-6</v>
      </c>
      <c r="AG59" s="9">
        <f t="shared" si="30"/>
        <v>2.0202042876320299E-7</v>
      </c>
      <c r="AI59" s="16">
        <f t="shared" si="31"/>
        <v>6</v>
      </c>
      <c r="AJ59" s="17">
        <f>VLOOKUP($A59,Datum!$A:$B,2,0)</f>
        <v>41642</v>
      </c>
      <c r="AK59" s="13">
        <f>VLOOKUP(AJ59,Zeitreihen!$B:$C,2,0)</f>
        <v>635.09</v>
      </c>
      <c r="AL59" s="13">
        <f>VLOOKUP(AJ59,Zeitreihen!$R:$S,2,0)</f>
        <v>1.0049999999999999</v>
      </c>
      <c r="AM59" s="9">
        <f t="shared" si="32"/>
        <v>2.0471635046495688E-4</v>
      </c>
      <c r="AN59" s="9">
        <f t="shared" si="33"/>
        <v>-9.9497537518219889E-5</v>
      </c>
      <c r="AO59" s="9">
        <f t="shared" si="63"/>
        <v>5.1302316161983996E-2</v>
      </c>
      <c r="AP59" s="9">
        <f t="shared" si="6"/>
        <v>1.9657426698956843E-8</v>
      </c>
      <c r="AQ59" s="9">
        <f t="shared" si="7"/>
        <v>3.6029782861580663E-13</v>
      </c>
      <c r="AR59" s="9">
        <f t="shared" si="34"/>
        <v>-8.4157757549785828E-11</v>
      </c>
      <c r="AT59" s="16">
        <f t="shared" si="35"/>
        <v>6</v>
      </c>
      <c r="AU59" s="17">
        <f>VLOOKUP($A59,Datum!$A:$B,2,0)</f>
        <v>41642</v>
      </c>
      <c r="AV59" s="13">
        <f>VLOOKUP(AU59,Zeitreihen!$F:$G,2,0)</f>
        <v>8618.1200000000008</v>
      </c>
      <c r="AW59" s="13">
        <f>VLOOKUP(AU59,Zeitreihen!$J:$K,2,0)</f>
        <v>0.26662400682557458</v>
      </c>
      <c r="AX59" s="9">
        <f t="shared" si="36"/>
        <v>0</v>
      </c>
      <c r="AY59" s="9">
        <f t="shared" si="37"/>
        <v>0</v>
      </c>
      <c r="AZ59" s="9">
        <f t="shared" si="64"/>
        <v>5.1302316161983996E-2</v>
      </c>
      <c r="BA59" s="9">
        <f t="shared" si="8"/>
        <v>6.5676538018417135E-8</v>
      </c>
      <c r="BB59" s="9">
        <f t="shared" si="9"/>
        <v>5.5656186069513928E-16</v>
      </c>
      <c r="BC59" s="9">
        <f t="shared" si="38"/>
        <v>-6.0459123549341422E-12</v>
      </c>
      <c r="BE59" s="16">
        <f t="shared" si="39"/>
        <v>6</v>
      </c>
      <c r="BF59" s="17">
        <f>VLOOKUP($A59,Datum!$A:$B,2,0)</f>
        <v>41642</v>
      </c>
      <c r="BG59" s="13">
        <f>VLOOKUP(BF59,Zeitreihen!$F:$G,2,0)</f>
        <v>8618.1200000000008</v>
      </c>
      <c r="BH59" s="13">
        <f>VLOOKUP(BF59,Zeitreihen!N:O,2,0)</f>
        <v>1.3589</v>
      </c>
      <c r="BI59" s="9">
        <f t="shared" si="40"/>
        <v>0</v>
      </c>
      <c r="BJ59" s="9">
        <f t="shared" si="41"/>
        <v>-6.0893038749293771E-3</v>
      </c>
      <c r="BK59" s="9">
        <f t="shared" si="65"/>
        <v>5.1302316161983996E-2</v>
      </c>
      <c r="BL59" s="9">
        <f t="shared" si="10"/>
        <v>6.5676538018417135E-8</v>
      </c>
      <c r="BM59" s="9">
        <f t="shared" si="11"/>
        <v>2.0761747843543598E-6</v>
      </c>
      <c r="BN59" s="9">
        <f t="shared" si="42"/>
        <v>3.6926409540805361E-7</v>
      </c>
      <c r="BP59" s="16">
        <f t="shared" si="43"/>
        <v>6</v>
      </c>
      <c r="BQ59" s="17">
        <f>VLOOKUP($A59,Datum!$A:$B,2,0)</f>
        <v>41642</v>
      </c>
      <c r="BR59" s="13">
        <f>VLOOKUP(BQ59,Zeitreihen!$F:$G,2,0)</f>
        <v>8618.1200000000008</v>
      </c>
      <c r="BS59" s="13">
        <f>VLOOKUP(BQ59,Zeitreihen!R:S,2,0)</f>
        <v>1.0049999999999999</v>
      </c>
      <c r="BT59" s="9">
        <f t="shared" si="44"/>
        <v>0</v>
      </c>
      <c r="BU59" s="9">
        <f t="shared" si="45"/>
        <v>-9.9497537518219889E-5</v>
      </c>
      <c r="BV59" s="9">
        <f t="shared" si="66"/>
        <v>5.1302316161983996E-2</v>
      </c>
      <c r="BW59" s="9">
        <f t="shared" si="12"/>
        <v>6.5676538018417135E-8</v>
      </c>
      <c r="BX59" s="9">
        <f t="shared" si="13"/>
        <v>3.6029782861580663E-13</v>
      </c>
      <c r="BY59" s="9">
        <f t="shared" si="46"/>
        <v>-1.5382819650193903E-10</v>
      </c>
      <c r="CA59" s="16">
        <f t="shared" si="47"/>
        <v>6</v>
      </c>
      <c r="CB59" s="17">
        <f>VLOOKUP($A59,Datum!$A:$B,2,0)</f>
        <v>41642</v>
      </c>
      <c r="CC59" s="13">
        <f>VLOOKUP(CB59,Zeitreihen!$J:$K,2,0)</f>
        <v>0.26662400682557458</v>
      </c>
      <c r="CD59" s="13">
        <f>VLOOKUP(CB59,Zeitreihen!N:O,2,0)</f>
        <v>1.3589</v>
      </c>
      <c r="CE59" s="9">
        <f t="shared" si="48"/>
        <v>0</v>
      </c>
      <c r="CF59" s="9">
        <f t="shared" si="49"/>
        <v>-6.0893038749293771E-3</v>
      </c>
      <c r="CG59" s="9">
        <f t="shared" si="67"/>
        <v>5.1302316161983996E-2</v>
      </c>
      <c r="CH59" s="9">
        <f t="shared" si="14"/>
        <v>5.5656186069513928E-16</v>
      </c>
      <c r="CI59" s="9">
        <f t="shared" si="15"/>
        <v>2.0761747843543598E-6</v>
      </c>
      <c r="CJ59" s="9">
        <f t="shared" si="50"/>
        <v>-3.3992936047193574E-11</v>
      </c>
      <c r="CL59" s="16">
        <f t="shared" si="51"/>
        <v>6</v>
      </c>
      <c r="CM59" s="17">
        <f>VLOOKUP($A59,Datum!$A:$B,2,0)</f>
        <v>41642</v>
      </c>
      <c r="CN59" s="13">
        <f>VLOOKUP(CM59,Zeitreihen!$J:$K,2,0)</f>
        <v>0.26662400682557458</v>
      </c>
      <c r="CO59" s="13">
        <f>VLOOKUP(CM59,Zeitreihen!R:S,2,0)</f>
        <v>1.0049999999999999</v>
      </c>
      <c r="CP59" s="9">
        <f t="shared" si="52"/>
        <v>0</v>
      </c>
      <c r="CQ59" s="9">
        <f t="shared" si="53"/>
        <v>-9.9497537518219889E-5</v>
      </c>
      <c r="CR59" s="9">
        <f t="shared" si="68"/>
        <v>5.1302316161983996E-2</v>
      </c>
      <c r="CS59" s="9">
        <f t="shared" si="16"/>
        <v>5.5656186069513928E-16</v>
      </c>
      <c r="CT59" s="9">
        <f t="shared" si="17"/>
        <v>3.6029782861580663E-13</v>
      </c>
      <c r="CU59" s="9">
        <f t="shared" si="54"/>
        <v>1.4160791994052867E-14</v>
      </c>
      <c r="CW59" s="16">
        <f t="shared" si="55"/>
        <v>6</v>
      </c>
      <c r="CX59" s="17">
        <f>VLOOKUP($A59,Datum!$A:$B,2,0)</f>
        <v>41642</v>
      </c>
      <c r="CY59" s="13">
        <f>VLOOKUP(CX59,Zeitreihen!N:O,2,0)</f>
        <v>1.3589</v>
      </c>
      <c r="CZ59" s="13">
        <f>VLOOKUP(CX59,Zeitreihen!R:S,2,0)</f>
        <v>1.0049999999999999</v>
      </c>
      <c r="DA59" s="9">
        <f t="shared" si="56"/>
        <v>-6.0893038749293771E-3</v>
      </c>
      <c r="DB59" s="9">
        <f t="shared" si="57"/>
        <v>-9.9497537518219889E-5</v>
      </c>
      <c r="DC59" s="9">
        <f t="shared" si="69"/>
        <v>5.1302316161983996E-2</v>
      </c>
      <c r="DD59" s="9">
        <f t="shared" si="18"/>
        <v>2.0761747843543598E-6</v>
      </c>
      <c r="DE59" s="9">
        <f t="shared" si="19"/>
        <v>3.6029782861580663E-13</v>
      </c>
      <c r="DF59" s="9">
        <f t="shared" si="58"/>
        <v>-8.6489378921909634E-10</v>
      </c>
    </row>
    <row r="60" spans="1:110" ht="15" x14ac:dyDescent="0.2">
      <c r="A60" s="9">
        <f t="shared" si="59"/>
        <v>51</v>
      </c>
      <c r="B60" s="16">
        <f t="shared" si="20"/>
        <v>5</v>
      </c>
      <c r="C60" s="17">
        <f>VLOOKUP($A60,Datum!$A:$B,2,0)</f>
        <v>41641</v>
      </c>
      <c r="D60" s="13">
        <f>VLOOKUP(C60,Zeitreihen!$B:$C,2,0)</f>
        <v>634.96</v>
      </c>
      <c r="E60" s="13">
        <f>VLOOKUP(C60,Zeitreihen!F:G,2,0)</f>
        <v>8618.1200000000008</v>
      </c>
      <c r="F60" s="9">
        <f t="shared" si="21"/>
        <v>8.0961859064084419E-3</v>
      </c>
      <c r="G60" s="9">
        <f t="shared" si="21"/>
        <v>1.4840226464920058E-3</v>
      </c>
      <c r="H60" s="9">
        <f t="shared" si="60"/>
        <v>4.8224177192264954E-2</v>
      </c>
      <c r="I60" s="9">
        <f t="shared" si="0"/>
        <v>2.5505153150006757E-6</v>
      </c>
      <c r="J60" s="9">
        <f t="shared" si="1"/>
        <v>5.9945127513047156E-9</v>
      </c>
      <c r="K60" s="9">
        <f t="shared" si="22"/>
        <v>1.2364908644292329E-7</v>
      </c>
      <c r="M60" s="16">
        <f t="shared" si="23"/>
        <v>5</v>
      </c>
      <c r="N60" s="17">
        <f>VLOOKUP($A60,Datum!$A:$B,2,0)</f>
        <v>41641</v>
      </c>
      <c r="O60" s="13">
        <f>VLOOKUP(N60,Zeitreihen!$B:$C,2,0)</f>
        <v>634.96</v>
      </c>
      <c r="P60" s="13">
        <f>VLOOKUP(N60,Zeitreihen!$J:$K,2,0)</f>
        <v>0.26662400682557458</v>
      </c>
      <c r="Q60" s="9">
        <f t="shared" si="24"/>
        <v>8.0961859064084419E-3</v>
      </c>
      <c r="R60" s="9">
        <f t="shared" si="25"/>
        <v>-2.6662756130731995E-5</v>
      </c>
      <c r="S60" s="9">
        <f t="shared" si="61"/>
        <v>4.8224177192264954E-2</v>
      </c>
      <c r="T60" s="9">
        <f t="shared" si="2"/>
        <v>2.5505153150006757E-6</v>
      </c>
      <c r="U60" s="9">
        <f t="shared" si="3"/>
        <v>3.4015366595981792E-11</v>
      </c>
      <c r="V60" s="9">
        <f t="shared" si="26"/>
        <v>-9.3143283949200526E-9</v>
      </c>
      <c r="X60" s="16">
        <f t="shared" si="27"/>
        <v>5</v>
      </c>
      <c r="Y60" s="17">
        <f>VLOOKUP($A60,Datum!$A:$B,2,0)</f>
        <v>41641</v>
      </c>
      <c r="Z60" s="13">
        <f>VLOOKUP(Y60,Zeitreihen!$B:$C,2,0)</f>
        <v>634.96</v>
      </c>
      <c r="AA60" s="13">
        <f>VLOOKUP(Y60,Zeitreihen!N:O,2,0)</f>
        <v>1.3672</v>
      </c>
      <c r="AB60" s="9">
        <f t="shared" si="28"/>
        <v>8.0961859064084419E-3</v>
      </c>
      <c r="AC60" s="9">
        <f t="shared" si="29"/>
        <v>-6.6338861841057917E-3</v>
      </c>
      <c r="AD60" s="9">
        <f t="shared" si="62"/>
        <v>4.8224177192264954E-2</v>
      </c>
      <c r="AE60" s="9">
        <f t="shared" si="4"/>
        <v>2.5505153150006757E-6</v>
      </c>
      <c r="AF60" s="9">
        <f t="shared" si="5"/>
        <v>2.3000410218899373E-6</v>
      </c>
      <c r="AG60" s="9">
        <f t="shared" si="30"/>
        <v>-2.422042495799793E-6</v>
      </c>
      <c r="AI60" s="16">
        <f t="shared" si="31"/>
        <v>5</v>
      </c>
      <c r="AJ60" s="17">
        <f>VLOOKUP($A60,Datum!$A:$B,2,0)</f>
        <v>41641</v>
      </c>
      <c r="AK60" s="13">
        <f>VLOOKUP(AJ60,Zeitreihen!$B:$C,2,0)</f>
        <v>634.96</v>
      </c>
      <c r="AL60" s="13">
        <f>VLOOKUP(AJ60,Zeitreihen!$R:$S,2,0)</f>
        <v>1.0051000000000001</v>
      </c>
      <c r="AM60" s="9">
        <f t="shared" si="32"/>
        <v>8.0961859064084419E-3</v>
      </c>
      <c r="AN60" s="9">
        <f t="shared" si="33"/>
        <v>-9.9487638742937995E-5</v>
      </c>
      <c r="AO60" s="9">
        <f t="shared" si="63"/>
        <v>4.8224177192264954E-2</v>
      </c>
      <c r="AP60" s="9">
        <f t="shared" si="6"/>
        <v>2.5505153150006757E-6</v>
      </c>
      <c r="AQ60" s="9">
        <f t="shared" si="7"/>
        <v>3.4121478963760571E-13</v>
      </c>
      <c r="AR60" s="9">
        <f t="shared" si="34"/>
        <v>9.3288453019408956E-10</v>
      </c>
      <c r="AT60" s="16">
        <f t="shared" si="35"/>
        <v>5</v>
      </c>
      <c r="AU60" s="17">
        <f>VLOOKUP($A60,Datum!$A:$B,2,0)</f>
        <v>41641</v>
      </c>
      <c r="AV60" s="13">
        <f>VLOOKUP(AU60,Zeitreihen!$F:$G,2,0)</f>
        <v>8618.1200000000008</v>
      </c>
      <c r="AW60" s="13">
        <f>VLOOKUP(AU60,Zeitreihen!$J:$K,2,0)</f>
        <v>0.26662400682557458</v>
      </c>
      <c r="AX60" s="9">
        <f t="shared" si="36"/>
        <v>1.4840226464920058E-3</v>
      </c>
      <c r="AY60" s="9">
        <f t="shared" si="37"/>
        <v>-2.6662756130731995E-5</v>
      </c>
      <c r="AZ60" s="9">
        <f t="shared" si="64"/>
        <v>4.8224177192264954E-2</v>
      </c>
      <c r="BA60" s="9">
        <f t="shared" si="8"/>
        <v>5.9945127513047156E-9</v>
      </c>
      <c r="BB60" s="9">
        <f t="shared" si="9"/>
        <v>3.4015366595981792E-11</v>
      </c>
      <c r="BC60" s="9">
        <f t="shared" si="38"/>
        <v>-4.5155902028407907E-10</v>
      </c>
      <c r="BE60" s="16">
        <f t="shared" si="39"/>
        <v>5</v>
      </c>
      <c r="BF60" s="17">
        <f>VLOOKUP($A60,Datum!$A:$B,2,0)</f>
        <v>41641</v>
      </c>
      <c r="BG60" s="13">
        <f>VLOOKUP(BF60,Zeitreihen!$F:$G,2,0)</f>
        <v>8618.1200000000008</v>
      </c>
      <c r="BH60" s="13">
        <f>VLOOKUP(BF60,Zeitreihen!N:O,2,0)</f>
        <v>1.3672</v>
      </c>
      <c r="BI60" s="9">
        <f t="shared" si="40"/>
        <v>1.4840226464920058E-3</v>
      </c>
      <c r="BJ60" s="9">
        <f t="shared" si="41"/>
        <v>-6.6338861841057917E-3</v>
      </c>
      <c r="BK60" s="9">
        <f t="shared" si="65"/>
        <v>4.8224177192264954E-2</v>
      </c>
      <c r="BL60" s="9">
        <f t="shared" si="10"/>
        <v>5.9945127513047156E-9</v>
      </c>
      <c r="BM60" s="9">
        <f t="shared" si="11"/>
        <v>2.3000410218899373E-6</v>
      </c>
      <c r="BN60" s="9">
        <f t="shared" si="42"/>
        <v>-1.1742071893087334E-7</v>
      </c>
      <c r="BP60" s="16">
        <f t="shared" si="43"/>
        <v>5</v>
      </c>
      <c r="BQ60" s="17">
        <f>VLOOKUP($A60,Datum!$A:$B,2,0)</f>
        <v>41641</v>
      </c>
      <c r="BR60" s="13">
        <f>VLOOKUP(BQ60,Zeitreihen!$F:$G,2,0)</f>
        <v>8618.1200000000008</v>
      </c>
      <c r="BS60" s="13">
        <f>VLOOKUP(BQ60,Zeitreihen!R:S,2,0)</f>
        <v>1.0051000000000001</v>
      </c>
      <c r="BT60" s="9">
        <f t="shared" si="44"/>
        <v>1.4840226464920058E-3</v>
      </c>
      <c r="BU60" s="9">
        <f t="shared" si="45"/>
        <v>-9.9487638742937995E-5</v>
      </c>
      <c r="BV60" s="9">
        <f t="shared" si="66"/>
        <v>4.8224177192264954E-2</v>
      </c>
      <c r="BW60" s="9">
        <f t="shared" si="12"/>
        <v>5.9945127513047156E-9</v>
      </c>
      <c r="BX60" s="9">
        <f t="shared" si="13"/>
        <v>3.4121478963760571E-13</v>
      </c>
      <c r="BY60" s="9">
        <f t="shared" si="46"/>
        <v>4.5226280052823088E-11</v>
      </c>
      <c r="CA60" s="16">
        <f t="shared" si="47"/>
        <v>5</v>
      </c>
      <c r="CB60" s="17">
        <f>VLOOKUP($A60,Datum!$A:$B,2,0)</f>
        <v>41641</v>
      </c>
      <c r="CC60" s="13">
        <f>VLOOKUP(CB60,Zeitreihen!$J:$K,2,0)</f>
        <v>0.26662400682557458</v>
      </c>
      <c r="CD60" s="13">
        <f>VLOOKUP(CB60,Zeitreihen!N:O,2,0)</f>
        <v>1.3672</v>
      </c>
      <c r="CE60" s="9">
        <f t="shared" si="48"/>
        <v>-2.6662756130731995E-5</v>
      </c>
      <c r="CF60" s="9">
        <f t="shared" si="49"/>
        <v>-6.6338861841057917E-3</v>
      </c>
      <c r="CG60" s="9">
        <f t="shared" si="67"/>
        <v>4.8224177192264954E-2</v>
      </c>
      <c r="CH60" s="9">
        <f t="shared" si="14"/>
        <v>3.4015366595981792E-11</v>
      </c>
      <c r="CI60" s="9">
        <f t="shared" si="15"/>
        <v>2.3000410218899373E-6</v>
      </c>
      <c r="CJ60" s="9">
        <f t="shared" si="50"/>
        <v>8.8451533929821021E-9</v>
      </c>
      <c r="CL60" s="16">
        <f t="shared" si="51"/>
        <v>5</v>
      </c>
      <c r="CM60" s="17">
        <f>VLOOKUP($A60,Datum!$A:$B,2,0)</f>
        <v>41641</v>
      </c>
      <c r="CN60" s="13">
        <f>VLOOKUP(CM60,Zeitreihen!$J:$K,2,0)</f>
        <v>0.26662400682557458</v>
      </c>
      <c r="CO60" s="13">
        <f>VLOOKUP(CM60,Zeitreihen!R:S,2,0)</f>
        <v>1.0051000000000001</v>
      </c>
      <c r="CP60" s="9">
        <f t="shared" si="52"/>
        <v>-2.6662756130731995E-5</v>
      </c>
      <c r="CQ60" s="9">
        <f t="shared" si="53"/>
        <v>-9.9487638742937995E-5</v>
      </c>
      <c r="CR60" s="9">
        <f t="shared" si="68"/>
        <v>4.8224177192264954E-2</v>
      </c>
      <c r="CS60" s="9">
        <f t="shared" si="16"/>
        <v>3.4015366595981792E-11</v>
      </c>
      <c r="CT60" s="9">
        <f t="shared" si="17"/>
        <v>3.4121478963760571E-13</v>
      </c>
      <c r="CU60" s="9">
        <f t="shared" si="54"/>
        <v>-3.4068381466535756E-12</v>
      </c>
      <c r="CW60" s="16">
        <f t="shared" si="55"/>
        <v>5</v>
      </c>
      <c r="CX60" s="17">
        <f>VLOOKUP($A60,Datum!$A:$B,2,0)</f>
        <v>41641</v>
      </c>
      <c r="CY60" s="13">
        <f>VLOOKUP(CX60,Zeitreihen!N:O,2,0)</f>
        <v>1.3672</v>
      </c>
      <c r="CZ60" s="13">
        <f>VLOOKUP(CX60,Zeitreihen!R:S,2,0)</f>
        <v>1.0051000000000001</v>
      </c>
      <c r="DA60" s="9">
        <f t="shared" si="56"/>
        <v>-6.6338861841057917E-3</v>
      </c>
      <c r="DB60" s="9">
        <f t="shared" si="57"/>
        <v>-9.9487638742937995E-5</v>
      </c>
      <c r="DC60" s="9">
        <f t="shared" si="69"/>
        <v>4.8224177192264954E-2</v>
      </c>
      <c r="DD60" s="9">
        <f t="shared" si="18"/>
        <v>2.3000410218899373E-6</v>
      </c>
      <c r="DE60" s="9">
        <f t="shared" si="19"/>
        <v>3.4121478963760571E-13</v>
      </c>
      <c r="DF60" s="9">
        <f t="shared" si="58"/>
        <v>-8.8589390642561637E-10</v>
      </c>
    </row>
    <row r="61" spans="1:110" ht="15" x14ac:dyDescent="0.2">
      <c r="A61" s="9">
        <f t="shared" si="59"/>
        <v>52</v>
      </c>
      <c r="B61" s="16">
        <f t="shared" si="20"/>
        <v>4</v>
      </c>
      <c r="C61" s="17">
        <f>VLOOKUP($A61,Datum!$A:$B,2,0)</f>
        <v>41640</v>
      </c>
      <c r="D61" s="13">
        <f>VLOOKUP(C61,Zeitreihen!$B:$C,2,0)</f>
        <v>629.84</v>
      </c>
      <c r="E61" s="13">
        <f>VLOOKUP(C61,Zeitreihen!F:G,2,0)</f>
        <v>8605.34</v>
      </c>
      <c r="F61" s="9">
        <f t="shared" si="21"/>
        <v>2.9256524080130599E-3</v>
      </c>
      <c r="G61" s="9">
        <f t="shared" si="21"/>
        <v>9.9642525382973007E-3</v>
      </c>
      <c r="H61" s="9">
        <f t="shared" si="60"/>
        <v>4.5330726560729055E-2</v>
      </c>
      <c r="I61" s="9">
        <f t="shared" si="0"/>
        <v>2.0027613824010304E-7</v>
      </c>
      <c r="J61" s="9">
        <f t="shared" si="1"/>
        <v>3.5366281325460526E-6</v>
      </c>
      <c r="K61" s="9">
        <f t="shared" si="22"/>
        <v>8.4160693009125738E-7</v>
      </c>
      <c r="M61" s="16">
        <f t="shared" si="23"/>
        <v>4</v>
      </c>
      <c r="N61" s="17">
        <f>VLOOKUP($A61,Datum!$A:$B,2,0)</f>
        <v>41640</v>
      </c>
      <c r="O61" s="13">
        <f>VLOOKUP(N61,Zeitreihen!$B:$C,2,0)</f>
        <v>629.84</v>
      </c>
      <c r="P61" s="13">
        <f>VLOOKUP(N61,Zeitreihen!$J:$K,2,0)</f>
        <v>0.26663111585121985</v>
      </c>
      <c r="Q61" s="9">
        <f t="shared" si="24"/>
        <v>2.9256524080130599E-3</v>
      </c>
      <c r="R61" s="9">
        <f t="shared" si="25"/>
        <v>5.3324801377842605E-5</v>
      </c>
      <c r="S61" s="9">
        <f t="shared" si="61"/>
        <v>4.5330726560729055E-2</v>
      </c>
      <c r="T61" s="9">
        <f t="shared" si="2"/>
        <v>2.0027613824010304E-7</v>
      </c>
      <c r="U61" s="9">
        <f t="shared" si="3"/>
        <v>1.2940352120069767E-10</v>
      </c>
      <c r="V61" s="9">
        <f t="shared" si="26"/>
        <v>5.0908189420511732E-9</v>
      </c>
      <c r="X61" s="16">
        <f t="shared" si="27"/>
        <v>4</v>
      </c>
      <c r="Y61" s="17">
        <f>VLOOKUP($A61,Datum!$A:$B,2,0)</f>
        <v>41640</v>
      </c>
      <c r="Z61" s="13">
        <f>VLOOKUP(Y61,Zeitreihen!$B:$C,2,0)</f>
        <v>629.84</v>
      </c>
      <c r="AA61" s="13">
        <f>VLOOKUP(Y61,Zeitreihen!N:O,2,0)</f>
        <v>1.3763000000000001</v>
      </c>
      <c r="AB61" s="9">
        <f t="shared" si="28"/>
        <v>2.9256524080130599E-3</v>
      </c>
      <c r="AC61" s="9">
        <f t="shared" si="29"/>
        <v>-2.7572213085074421E-3</v>
      </c>
      <c r="AD61" s="9">
        <f t="shared" si="62"/>
        <v>4.5330726560729055E-2</v>
      </c>
      <c r="AE61" s="9">
        <f t="shared" si="4"/>
        <v>2.0027613824010304E-7</v>
      </c>
      <c r="AF61" s="9">
        <f t="shared" si="5"/>
        <v>4.160326930976327E-7</v>
      </c>
      <c r="AG61" s="9">
        <f t="shared" si="30"/>
        <v>-2.8865450135971176E-7</v>
      </c>
      <c r="AI61" s="16">
        <f t="shared" si="31"/>
        <v>4</v>
      </c>
      <c r="AJ61" s="17">
        <f>VLOOKUP($A61,Datum!$A:$B,2,0)</f>
        <v>41640</v>
      </c>
      <c r="AK61" s="13">
        <f>VLOOKUP(AJ61,Zeitreihen!$B:$C,2,0)</f>
        <v>629.84</v>
      </c>
      <c r="AL61" s="13">
        <f>VLOOKUP(AJ61,Zeitreihen!$R:$S,2,0)</f>
        <v>1.0052000000000001</v>
      </c>
      <c r="AM61" s="9">
        <f t="shared" si="32"/>
        <v>2.9256524080130599E-3</v>
      </c>
      <c r="AN61" s="9">
        <f t="shared" si="33"/>
        <v>-1.9894558903778297E-4</v>
      </c>
      <c r="AO61" s="9">
        <f t="shared" si="63"/>
        <v>4.5330726560729055E-2</v>
      </c>
      <c r="AP61" s="9">
        <f t="shared" si="6"/>
        <v>2.0027613824010304E-7</v>
      </c>
      <c r="AQ61" s="9">
        <f t="shared" si="7"/>
        <v>4.2474180595784997E-10</v>
      </c>
      <c r="AR61" s="9">
        <f t="shared" si="34"/>
        <v>-9.223104067848599E-9</v>
      </c>
      <c r="AT61" s="16">
        <f t="shared" si="35"/>
        <v>4</v>
      </c>
      <c r="AU61" s="17">
        <f>VLOOKUP($A61,Datum!$A:$B,2,0)</f>
        <v>41640</v>
      </c>
      <c r="AV61" s="13">
        <f>VLOOKUP(AU61,Zeitreihen!$F:$G,2,0)</f>
        <v>8605.34</v>
      </c>
      <c r="AW61" s="13">
        <f>VLOOKUP(AU61,Zeitreihen!$J:$K,2,0)</f>
        <v>0.26663111585121985</v>
      </c>
      <c r="AX61" s="9">
        <f t="shared" si="36"/>
        <v>9.9642525382973007E-3</v>
      </c>
      <c r="AY61" s="9">
        <f t="shared" si="37"/>
        <v>5.3324801377842605E-5</v>
      </c>
      <c r="AZ61" s="9">
        <f t="shared" si="64"/>
        <v>4.5330726560729055E-2</v>
      </c>
      <c r="BA61" s="9">
        <f t="shared" si="8"/>
        <v>3.5366281325460526E-6</v>
      </c>
      <c r="BB61" s="9">
        <f t="shared" si="9"/>
        <v>1.2940352120069767E-10</v>
      </c>
      <c r="BC61" s="9">
        <f t="shared" si="38"/>
        <v>2.1392805648836878E-8</v>
      </c>
      <c r="BE61" s="16">
        <f t="shared" si="39"/>
        <v>4</v>
      </c>
      <c r="BF61" s="17">
        <f>VLOOKUP($A61,Datum!$A:$B,2,0)</f>
        <v>41640</v>
      </c>
      <c r="BG61" s="13">
        <f>VLOOKUP(BF61,Zeitreihen!$F:$G,2,0)</f>
        <v>8605.34</v>
      </c>
      <c r="BH61" s="13">
        <f>VLOOKUP(BF61,Zeitreihen!N:O,2,0)</f>
        <v>1.3763000000000001</v>
      </c>
      <c r="BI61" s="9">
        <f t="shared" si="40"/>
        <v>9.9642525382973007E-3</v>
      </c>
      <c r="BJ61" s="9">
        <f t="shared" si="41"/>
        <v>-2.7572213085074421E-3</v>
      </c>
      <c r="BK61" s="9">
        <f t="shared" si="65"/>
        <v>4.5330726560729055E-2</v>
      </c>
      <c r="BL61" s="9">
        <f t="shared" si="10"/>
        <v>3.5366281325460526E-6</v>
      </c>
      <c r="BM61" s="9">
        <f t="shared" si="11"/>
        <v>4.160326930976327E-7</v>
      </c>
      <c r="BN61" s="9">
        <f t="shared" si="42"/>
        <v>-1.2129933744534576E-6</v>
      </c>
      <c r="BP61" s="16">
        <f t="shared" si="43"/>
        <v>4</v>
      </c>
      <c r="BQ61" s="17">
        <f>VLOOKUP($A61,Datum!$A:$B,2,0)</f>
        <v>41640</v>
      </c>
      <c r="BR61" s="13">
        <f>VLOOKUP(BQ61,Zeitreihen!$F:$G,2,0)</f>
        <v>8605.34</v>
      </c>
      <c r="BS61" s="13">
        <f>VLOOKUP(BQ61,Zeitreihen!R:S,2,0)</f>
        <v>1.0052000000000001</v>
      </c>
      <c r="BT61" s="9">
        <f t="shared" si="44"/>
        <v>9.9642525382973007E-3</v>
      </c>
      <c r="BU61" s="9">
        <f t="shared" si="45"/>
        <v>-1.9894558903778297E-4</v>
      </c>
      <c r="BV61" s="9">
        <f t="shared" si="66"/>
        <v>4.5330726560729055E-2</v>
      </c>
      <c r="BW61" s="9">
        <f t="shared" si="12"/>
        <v>3.5366281325460526E-6</v>
      </c>
      <c r="BX61" s="9">
        <f t="shared" si="13"/>
        <v>4.2474180595784997E-10</v>
      </c>
      <c r="BY61" s="9">
        <f t="shared" si="46"/>
        <v>-3.8757629184703091E-8</v>
      </c>
      <c r="CA61" s="16">
        <f t="shared" si="47"/>
        <v>4</v>
      </c>
      <c r="CB61" s="17">
        <f>VLOOKUP($A61,Datum!$A:$B,2,0)</f>
        <v>41640</v>
      </c>
      <c r="CC61" s="13">
        <f>VLOOKUP(CB61,Zeitreihen!$J:$K,2,0)</f>
        <v>0.26663111585121985</v>
      </c>
      <c r="CD61" s="13">
        <f>VLOOKUP(CB61,Zeitreihen!N:O,2,0)</f>
        <v>1.3763000000000001</v>
      </c>
      <c r="CE61" s="9">
        <f t="shared" si="48"/>
        <v>5.3324801377842605E-5</v>
      </c>
      <c r="CF61" s="9">
        <f t="shared" si="49"/>
        <v>-2.7572213085074421E-3</v>
      </c>
      <c r="CG61" s="9">
        <f t="shared" si="67"/>
        <v>4.5330726560729055E-2</v>
      </c>
      <c r="CH61" s="9">
        <f t="shared" si="14"/>
        <v>1.2940352120069767E-10</v>
      </c>
      <c r="CI61" s="9">
        <f t="shared" si="15"/>
        <v>4.160326930976327E-7</v>
      </c>
      <c r="CJ61" s="9">
        <f t="shared" si="50"/>
        <v>-7.3373084589270784E-9</v>
      </c>
      <c r="CL61" s="16">
        <f t="shared" si="51"/>
        <v>4</v>
      </c>
      <c r="CM61" s="17">
        <f>VLOOKUP($A61,Datum!$A:$B,2,0)</f>
        <v>41640</v>
      </c>
      <c r="CN61" s="13">
        <f>VLOOKUP(CM61,Zeitreihen!$J:$K,2,0)</f>
        <v>0.26663111585121985</v>
      </c>
      <c r="CO61" s="13">
        <f>VLOOKUP(CM61,Zeitreihen!R:S,2,0)</f>
        <v>1.0052000000000001</v>
      </c>
      <c r="CP61" s="9">
        <f t="shared" si="52"/>
        <v>5.3324801377842605E-5</v>
      </c>
      <c r="CQ61" s="9">
        <f t="shared" si="53"/>
        <v>-1.9894558903778297E-4</v>
      </c>
      <c r="CR61" s="9">
        <f t="shared" si="68"/>
        <v>4.5330726560729055E-2</v>
      </c>
      <c r="CS61" s="9">
        <f t="shared" si="16"/>
        <v>1.2940352120069767E-10</v>
      </c>
      <c r="CT61" s="9">
        <f t="shared" si="17"/>
        <v>4.2474180595784997E-10</v>
      </c>
      <c r="CU61" s="9">
        <f t="shared" si="54"/>
        <v>-2.3444207235922751E-10</v>
      </c>
      <c r="CW61" s="16">
        <f t="shared" si="55"/>
        <v>4</v>
      </c>
      <c r="CX61" s="17">
        <f>VLOOKUP($A61,Datum!$A:$B,2,0)</f>
        <v>41640</v>
      </c>
      <c r="CY61" s="13">
        <f>VLOOKUP(CX61,Zeitreihen!N:O,2,0)</f>
        <v>1.3763000000000001</v>
      </c>
      <c r="CZ61" s="13">
        <f>VLOOKUP(CX61,Zeitreihen!R:S,2,0)</f>
        <v>1.0052000000000001</v>
      </c>
      <c r="DA61" s="9">
        <f t="shared" si="56"/>
        <v>-2.7572213085074421E-3</v>
      </c>
      <c r="DB61" s="9">
        <f t="shared" si="57"/>
        <v>-1.9894558903778297E-4</v>
      </c>
      <c r="DC61" s="9">
        <f t="shared" si="69"/>
        <v>4.5330726560729055E-2</v>
      </c>
      <c r="DD61" s="9">
        <f t="shared" si="18"/>
        <v>4.160326930976327E-7</v>
      </c>
      <c r="DE61" s="9">
        <f t="shared" si="19"/>
        <v>4.2474180595784997E-10</v>
      </c>
      <c r="DF61" s="9">
        <f t="shared" si="58"/>
        <v>1.3293098863838951E-8</v>
      </c>
    </row>
    <row r="62" spans="1:110" ht="15" x14ac:dyDescent="0.2">
      <c r="A62" s="9">
        <f t="shared" si="59"/>
        <v>53</v>
      </c>
      <c r="B62" s="16">
        <f t="shared" si="20"/>
        <v>2</v>
      </c>
      <c r="C62" s="17">
        <f>VLOOKUP($A62,Datum!$A:$B,2,0)</f>
        <v>41638</v>
      </c>
      <c r="D62" s="13">
        <f>VLOOKUP(C62,Zeitreihen!$B:$C,2,0)</f>
        <v>628</v>
      </c>
      <c r="E62" s="13">
        <f>VLOOKUP(C62,Zeitreihen!F:G,2,0)</f>
        <v>8520.02</v>
      </c>
      <c r="F62" s="9">
        <f t="shared" si="21"/>
        <v>3.3815070343420966E-3</v>
      </c>
      <c r="G62" s="9">
        <f t="shared" si="21"/>
        <v>-4.8964320692249262E-3</v>
      </c>
      <c r="H62" s="9">
        <f t="shared" si="60"/>
        <v>4.261088296708531E-2</v>
      </c>
      <c r="I62" s="9">
        <f t="shared" si="0"/>
        <v>2.7877158517258469E-7</v>
      </c>
      <c r="J62" s="9">
        <f t="shared" si="1"/>
        <v>1.5482835714316883E-6</v>
      </c>
      <c r="K62" s="9">
        <f t="shared" si="22"/>
        <v>-6.5697600070678567E-7</v>
      </c>
      <c r="M62" s="16">
        <f t="shared" si="23"/>
        <v>2</v>
      </c>
      <c r="N62" s="17">
        <f>VLOOKUP($A62,Datum!$A:$B,2,0)</f>
        <v>41638</v>
      </c>
      <c r="O62" s="13">
        <f>VLOOKUP(N62,Zeitreihen!$B:$C,2,0)</f>
        <v>628</v>
      </c>
      <c r="P62" s="13">
        <f>VLOOKUP(N62,Zeitreihen!$J:$K,2,0)</f>
        <v>0.26661689817900658</v>
      </c>
      <c r="Q62" s="9">
        <f t="shared" si="24"/>
        <v>3.3815070343420966E-3</v>
      </c>
      <c r="R62" s="9">
        <f t="shared" si="25"/>
        <v>-7.9988268429974314E-5</v>
      </c>
      <c r="S62" s="9">
        <f t="shared" si="61"/>
        <v>4.261088296708531E-2</v>
      </c>
      <c r="T62" s="9">
        <f t="shared" si="2"/>
        <v>2.7877158517258469E-7</v>
      </c>
      <c r="U62" s="9">
        <f t="shared" si="3"/>
        <v>2.7192012534517452E-10</v>
      </c>
      <c r="V62" s="9">
        <f t="shared" si="26"/>
        <v>-8.7065265394876183E-9</v>
      </c>
      <c r="X62" s="16">
        <f t="shared" si="27"/>
        <v>2</v>
      </c>
      <c r="Y62" s="17">
        <f>VLOOKUP($A62,Datum!$A:$B,2,0)</f>
        <v>41638</v>
      </c>
      <c r="Z62" s="13">
        <f>VLOOKUP(Y62,Zeitreihen!$B:$C,2,0)</f>
        <v>628</v>
      </c>
      <c r="AA62" s="13">
        <f>VLOOKUP(Y62,Zeitreihen!N:O,2,0)</f>
        <v>1.3801000000000001</v>
      </c>
      <c r="AB62" s="9">
        <f t="shared" si="28"/>
        <v>3.3815070343420966E-3</v>
      </c>
      <c r="AC62" s="9">
        <f t="shared" si="29"/>
        <v>3.7749591108062162E-3</v>
      </c>
      <c r="AD62" s="9">
        <f t="shared" si="62"/>
        <v>4.261088296708531E-2</v>
      </c>
      <c r="AE62" s="9">
        <f t="shared" si="4"/>
        <v>2.7877158517258469E-7</v>
      </c>
      <c r="AF62" s="9">
        <f t="shared" si="5"/>
        <v>5.2279055468941085E-7</v>
      </c>
      <c r="AG62" s="9">
        <f t="shared" si="30"/>
        <v>3.8175797521993153E-7</v>
      </c>
      <c r="AI62" s="16">
        <f t="shared" si="31"/>
        <v>2</v>
      </c>
      <c r="AJ62" s="17">
        <f>VLOOKUP($A62,Datum!$A:$B,2,0)</f>
        <v>41638</v>
      </c>
      <c r="AK62" s="13">
        <f>VLOOKUP(AJ62,Zeitreihen!$B:$C,2,0)</f>
        <v>628</v>
      </c>
      <c r="AL62" s="13">
        <f>VLOOKUP(AJ62,Zeitreihen!$R:$S,2,0)</f>
        <v>1.0054000000000001</v>
      </c>
      <c r="AM62" s="9">
        <f t="shared" si="32"/>
        <v>3.3815070343420966E-3</v>
      </c>
      <c r="AN62" s="9">
        <f t="shared" si="33"/>
        <v>-9.9457954231850227E-5</v>
      </c>
      <c r="AO62" s="9">
        <f t="shared" si="63"/>
        <v>4.261088296708531E-2</v>
      </c>
      <c r="AP62" s="9">
        <f t="shared" si="6"/>
        <v>2.7877158517258469E-7</v>
      </c>
      <c r="AQ62" s="9">
        <f t="shared" si="7"/>
        <v>3.08264112379027E-13</v>
      </c>
      <c r="AR62" s="9">
        <f t="shared" si="34"/>
        <v>2.9314719043463669E-10</v>
      </c>
      <c r="AT62" s="16">
        <f t="shared" si="35"/>
        <v>2</v>
      </c>
      <c r="AU62" s="17">
        <f>VLOOKUP($A62,Datum!$A:$B,2,0)</f>
        <v>41638</v>
      </c>
      <c r="AV62" s="13">
        <f>VLOOKUP(AU62,Zeitreihen!$F:$G,2,0)</f>
        <v>8520.02</v>
      </c>
      <c r="AW62" s="13">
        <f>VLOOKUP(AU62,Zeitreihen!$J:$K,2,0)</f>
        <v>0.26661689817900658</v>
      </c>
      <c r="AX62" s="9">
        <f t="shared" si="36"/>
        <v>-4.8964320692249262E-3</v>
      </c>
      <c r="AY62" s="9">
        <f t="shared" si="37"/>
        <v>-7.9988268429974314E-5</v>
      </c>
      <c r="AZ62" s="9">
        <f t="shared" si="64"/>
        <v>4.261088296708531E-2</v>
      </c>
      <c r="BA62" s="9">
        <f t="shared" si="8"/>
        <v>1.5482835714316883E-6</v>
      </c>
      <c r="BB62" s="9">
        <f t="shared" si="9"/>
        <v>2.7192012534517452E-10</v>
      </c>
      <c r="BC62" s="9">
        <f t="shared" si="38"/>
        <v>2.0518515122044753E-8</v>
      </c>
      <c r="BE62" s="16">
        <f t="shared" si="39"/>
        <v>2</v>
      </c>
      <c r="BF62" s="17">
        <f>VLOOKUP($A62,Datum!$A:$B,2,0)</f>
        <v>41638</v>
      </c>
      <c r="BG62" s="13">
        <f>VLOOKUP(BF62,Zeitreihen!$F:$G,2,0)</f>
        <v>8520.02</v>
      </c>
      <c r="BH62" s="13">
        <f>VLOOKUP(BF62,Zeitreihen!N:O,2,0)</f>
        <v>1.3801000000000001</v>
      </c>
      <c r="BI62" s="9">
        <f t="shared" si="40"/>
        <v>-4.8964320692249262E-3</v>
      </c>
      <c r="BJ62" s="9">
        <f t="shared" si="41"/>
        <v>3.7749591108062162E-3</v>
      </c>
      <c r="BK62" s="9">
        <f t="shared" si="65"/>
        <v>4.261088296708531E-2</v>
      </c>
      <c r="BL62" s="9">
        <f t="shared" si="10"/>
        <v>1.5482835714316883E-6</v>
      </c>
      <c r="BM62" s="9">
        <f t="shared" si="11"/>
        <v>5.2279055468941085E-7</v>
      </c>
      <c r="BN62" s="9">
        <f t="shared" si="42"/>
        <v>-8.9968218117581629E-7</v>
      </c>
      <c r="BP62" s="16">
        <f t="shared" si="43"/>
        <v>2</v>
      </c>
      <c r="BQ62" s="17">
        <f>VLOOKUP($A62,Datum!$A:$B,2,0)</f>
        <v>41638</v>
      </c>
      <c r="BR62" s="13">
        <f>VLOOKUP(BQ62,Zeitreihen!$F:$G,2,0)</f>
        <v>8520.02</v>
      </c>
      <c r="BS62" s="13">
        <f>VLOOKUP(BQ62,Zeitreihen!R:S,2,0)</f>
        <v>1.0054000000000001</v>
      </c>
      <c r="BT62" s="9">
        <f t="shared" si="44"/>
        <v>-4.8964320692249262E-3</v>
      </c>
      <c r="BU62" s="9">
        <f t="shared" si="45"/>
        <v>-9.9457954231850227E-5</v>
      </c>
      <c r="BV62" s="9">
        <f t="shared" si="66"/>
        <v>4.261088296708531E-2</v>
      </c>
      <c r="BW62" s="9">
        <f t="shared" si="12"/>
        <v>1.5482835714316883E-6</v>
      </c>
      <c r="BX62" s="9">
        <f t="shared" si="13"/>
        <v>3.08264112379027E-13</v>
      </c>
      <c r="BY62" s="9">
        <f t="shared" si="46"/>
        <v>-6.9085473209526423E-10</v>
      </c>
      <c r="CA62" s="16">
        <f t="shared" si="47"/>
        <v>2</v>
      </c>
      <c r="CB62" s="17">
        <f>VLOOKUP($A62,Datum!$A:$B,2,0)</f>
        <v>41638</v>
      </c>
      <c r="CC62" s="13">
        <f>VLOOKUP(CB62,Zeitreihen!$J:$K,2,0)</f>
        <v>0.26661689817900658</v>
      </c>
      <c r="CD62" s="13">
        <f>VLOOKUP(CB62,Zeitreihen!N:O,2,0)</f>
        <v>1.3801000000000001</v>
      </c>
      <c r="CE62" s="9">
        <f t="shared" si="48"/>
        <v>-7.9988268429974314E-5</v>
      </c>
      <c r="CF62" s="9">
        <f t="shared" si="49"/>
        <v>3.7749591108062162E-3</v>
      </c>
      <c r="CG62" s="9">
        <f t="shared" si="67"/>
        <v>4.261088296708531E-2</v>
      </c>
      <c r="CH62" s="9">
        <f t="shared" si="14"/>
        <v>2.7192012534517452E-10</v>
      </c>
      <c r="CI62" s="9">
        <f t="shared" si="15"/>
        <v>5.2279055468941085E-7</v>
      </c>
      <c r="CJ62" s="9">
        <f t="shared" si="50"/>
        <v>-1.1922972496840623E-8</v>
      </c>
      <c r="CL62" s="16">
        <f t="shared" si="51"/>
        <v>2</v>
      </c>
      <c r="CM62" s="17">
        <f>VLOOKUP($A62,Datum!$A:$B,2,0)</f>
        <v>41638</v>
      </c>
      <c r="CN62" s="13">
        <f>VLOOKUP(CM62,Zeitreihen!$J:$K,2,0)</f>
        <v>0.26661689817900658</v>
      </c>
      <c r="CO62" s="13">
        <f>VLOOKUP(CM62,Zeitreihen!R:S,2,0)</f>
        <v>1.0054000000000001</v>
      </c>
      <c r="CP62" s="9">
        <f t="shared" si="52"/>
        <v>-7.9988268429974314E-5</v>
      </c>
      <c r="CQ62" s="9">
        <f t="shared" si="53"/>
        <v>-9.9457954231850227E-5</v>
      </c>
      <c r="CR62" s="9">
        <f t="shared" si="68"/>
        <v>4.261088296708531E-2</v>
      </c>
      <c r="CS62" s="9">
        <f t="shared" si="16"/>
        <v>2.7192012534517452E-10</v>
      </c>
      <c r="CT62" s="9">
        <f t="shared" si="17"/>
        <v>3.08264112379027E-13</v>
      </c>
      <c r="CU62" s="9">
        <f t="shared" si="54"/>
        <v>-9.155501956611881E-12</v>
      </c>
      <c r="CW62" s="16">
        <f t="shared" si="55"/>
        <v>2</v>
      </c>
      <c r="CX62" s="17">
        <f>VLOOKUP($A62,Datum!$A:$B,2,0)</f>
        <v>41638</v>
      </c>
      <c r="CY62" s="13">
        <f>VLOOKUP(CX62,Zeitreihen!N:O,2,0)</f>
        <v>1.3801000000000001</v>
      </c>
      <c r="CZ62" s="13">
        <f>VLOOKUP(CX62,Zeitreihen!R:S,2,0)</f>
        <v>1.0054000000000001</v>
      </c>
      <c r="DA62" s="9">
        <f t="shared" si="56"/>
        <v>3.7749591108062162E-3</v>
      </c>
      <c r="DB62" s="9">
        <f t="shared" si="57"/>
        <v>-9.9457954231850227E-5</v>
      </c>
      <c r="DC62" s="9">
        <f t="shared" si="69"/>
        <v>4.261088296708531E-2</v>
      </c>
      <c r="DD62" s="9">
        <f t="shared" si="18"/>
        <v>5.2279055468941085E-7</v>
      </c>
      <c r="DE62" s="9">
        <f t="shared" si="19"/>
        <v>3.08264112379027E-13</v>
      </c>
      <c r="DF62" s="9">
        <f t="shared" si="58"/>
        <v>4.0144435019248984E-10</v>
      </c>
    </row>
    <row r="63" spans="1:110" ht="15" x14ac:dyDescent="0.2">
      <c r="A63" s="9">
        <f t="shared" si="59"/>
        <v>54</v>
      </c>
      <c r="B63" s="16">
        <f t="shared" si="20"/>
        <v>6</v>
      </c>
      <c r="C63" s="17">
        <f>VLOOKUP($A63,Datum!$A:$B,2,0)</f>
        <v>41635</v>
      </c>
      <c r="D63" s="13">
        <f>VLOOKUP(C63,Zeitreihen!$B:$C,2,0)</f>
        <v>625.88</v>
      </c>
      <c r="E63" s="13">
        <f>VLOOKUP(C63,Zeitreihen!F:G,2,0)</f>
        <v>8561.84</v>
      </c>
      <c r="F63" s="9">
        <f t="shared" si="21"/>
        <v>1.1350466827485675E-3</v>
      </c>
      <c r="G63" s="9">
        <f t="shared" si="21"/>
        <v>0</v>
      </c>
      <c r="H63" s="9">
        <f t="shared" si="60"/>
        <v>4.0054229989060192E-2</v>
      </c>
      <c r="I63" s="9">
        <f t="shared" si="0"/>
        <v>3.8821701668438549E-9</v>
      </c>
      <c r="J63" s="9">
        <f t="shared" si="1"/>
        <v>5.1276888754279637E-8</v>
      </c>
      <c r="K63" s="9">
        <f t="shared" si="22"/>
        <v>-1.4109061193801504E-8</v>
      </c>
      <c r="M63" s="16">
        <f t="shared" si="23"/>
        <v>6</v>
      </c>
      <c r="N63" s="17">
        <f>VLOOKUP($A63,Datum!$A:$B,2,0)</f>
        <v>41635</v>
      </c>
      <c r="O63" s="13">
        <f>VLOOKUP(N63,Zeitreihen!$B:$C,2,0)</f>
        <v>625.88</v>
      </c>
      <c r="P63" s="13">
        <f>VLOOKUP(N63,Zeitreihen!$J:$K,2,0)</f>
        <v>0.26663822525597269</v>
      </c>
      <c r="Q63" s="9">
        <f t="shared" si="24"/>
        <v>1.1350466827485675E-3</v>
      </c>
      <c r="R63" s="9">
        <f t="shared" si="25"/>
        <v>0</v>
      </c>
      <c r="S63" s="9">
        <f t="shared" si="61"/>
        <v>4.0054229989060192E-2</v>
      </c>
      <c r="T63" s="9">
        <f t="shared" si="2"/>
        <v>3.8821701668438549E-9</v>
      </c>
      <c r="U63" s="9">
        <f t="shared" si="3"/>
        <v>4.3453509391339479E-16</v>
      </c>
      <c r="V63" s="9">
        <f t="shared" si="26"/>
        <v>1.2988222272648686E-12</v>
      </c>
      <c r="X63" s="16">
        <f t="shared" si="27"/>
        <v>6</v>
      </c>
      <c r="Y63" s="17">
        <f>VLOOKUP($A63,Datum!$A:$B,2,0)</f>
        <v>41635</v>
      </c>
      <c r="Z63" s="13">
        <f>VLOOKUP(Y63,Zeitreihen!$B:$C,2,0)</f>
        <v>625.88</v>
      </c>
      <c r="AA63" s="13">
        <f>VLOOKUP(Y63,Zeitreihen!N:O,2,0)</f>
        <v>1.3749</v>
      </c>
      <c r="AB63" s="9">
        <f t="shared" si="28"/>
        <v>1.1350466827485675E-3</v>
      </c>
      <c r="AC63" s="9">
        <f t="shared" si="29"/>
        <v>3.8622747957104383E-3</v>
      </c>
      <c r="AD63" s="9">
        <f t="shared" si="62"/>
        <v>4.0054229989060192E-2</v>
      </c>
      <c r="AE63" s="9">
        <f t="shared" si="4"/>
        <v>3.8821701668438549E-9</v>
      </c>
      <c r="AF63" s="9">
        <f t="shared" si="5"/>
        <v>5.1622895651409408E-7</v>
      </c>
      <c r="AG63" s="9">
        <f t="shared" si="30"/>
        <v>4.4767048755082672E-8</v>
      </c>
      <c r="AI63" s="16">
        <f t="shared" si="31"/>
        <v>6</v>
      </c>
      <c r="AJ63" s="17">
        <f>VLOOKUP($A63,Datum!$A:$B,2,0)</f>
        <v>41635</v>
      </c>
      <c r="AK63" s="13">
        <f>VLOOKUP(AJ63,Zeitreihen!$B:$C,2,0)</f>
        <v>625.88</v>
      </c>
      <c r="AL63" s="13">
        <f>VLOOKUP(AJ63,Zeitreihen!$R:$S,2,0)</f>
        <v>1.0055000000000001</v>
      </c>
      <c r="AM63" s="9">
        <f t="shared" si="32"/>
        <v>1.1350466827485675E-3</v>
      </c>
      <c r="AN63" s="9">
        <f t="shared" si="33"/>
        <v>-3.9773292758581765E-4</v>
      </c>
      <c r="AO63" s="9">
        <f t="shared" si="63"/>
        <v>4.0054229989060192E-2</v>
      </c>
      <c r="AP63" s="9">
        <f t="shared" si="6"/>
        <v>3.8821701668438549E-9</v>
      </c>
      <c r="AQ63" s="9">
        <f t="shared" si="7"/>
        <v>3.4995646476319532E-9</v>
      </c>
      <c r="AR63" s="9">
        <f t="shared" si="34"/>
        <v>-3.6859063297889429E-9</v>
      </c>
      <c r="AT63" s="16">
        <f t="shared" si="35"/>
        <v>6</v>
      </c>
      <c r="AU63" s="17">
        <f>VLOOKUP($A63,Datum!$A:$B,2,0)</f>
        <v>41635</v>
      </c>
      <c r="AV63" s="13">
        <f>VLOOKUP(AU63,Zeitreihen!$F:$G,2,0)</f>
        <v>8561.84</v>
      </c>
      <c r="AW63" s="13">
        <f>VLOOKUP(AU63,Zeitreihen!$J:$K,2,0)</f>
        <v>0.26663822525597269</v>
      </c>
      <c r="AX63" s="9">
        <f t="shared" si="36"/>
        <v>0</v>
      </c>
      <c r="AY63" s="9">
        <f t="shared" si="37"/>
        <v>0</v>
      </c>
      <c r="AZ63" s="9">
        <f t="shared" si="64"/>
        <v>4.0054229989060192E-2</v>
      </c>
      <c r="BA63" s="9">
        <f t="shared" si="8"/>
        <v>5.1276888754279637E-8</v>
      </c>
      <c r="BB63" s="9">
        <f t="shared" si="9"/>
        <v>4.3453509391339479E-16</v>
      </c>
      <c r="BC63" s="9">
        <f t="shared" si="38"/>
        <v>-4.7203397833659819E-12</v>
      </c>
      <c r="BE63" s="16">
        <f t="shared" si="39"/>
        <v>6</v>
      </c>
      <c r="BF63" s="17">
        <f>VLOOKUP($A63,Datum!$A:$B,2,0)</f>
        <v>41635</v>
      </c>
      <c r="BG63" s="13">
        <f>VLOOKUP(BF63,Zeitreihen!$F:$G,2,0)</f>
        <v>8561.84</v>
      </c>
      <c r="BH63" s="13">
        <f>VLOOKUP(BF63,Zeitreihen!N:O,2,0)</f>
        <v>1.3749</v>
      </c>
      <c r="BI63" s="9">
        <f t="shared" si="40"/>
        <v>0</v>
      </c>
      <c r="BJ63" s="9">
        <f t="shared" si="41"/>
        <v>3.8622747957104383E-3</v>
      </c>
      <c r="BK63" s="9">
        <f t="shared" si="65"/>
        <v>4.0054229989060192E-2</v>
      </c>
      <c r="BL63" s="9">
        <f t="shared" si="10"/>
        <v>5.1276888754279637E-8</v>
      </c>
      <c r="BM63" s="9">
        <f t="shared" si="11"/>
        <v>5.1622895651409408E-7</v>
      </c>
      <c r="BN63" s="9">
        <f t="shared" si="42"/>
        <v>-1.6269792492503111E-7</v>
      </c>
      <c r="BP63" s="16">
        <f t="shared" si="43"/>
        <v>6</v>
      </c>
      <c r="BQ63" s="17">
        <f>VLOOKUP($A63,Datum!$A:$B,2,0)</f>
        <v>41635</v>
      </c>
      <c r="BR63" s="13">
        <f>VLOOKUP(BQ63,Zeitreihen!$F:$G,2,0)</f>
        <v>8561.84</v>
      </c>
      <c r="BS63" s="13">
        <f>VLOOKUP(BQ63,Zeitreihen!R:S,2,0)</f>
        <v>1.0055000000000001</v>
      </c>
      <c r="BT63" s="9">
        <f t="shared" si="44"/>
        <v>0</v>
      </c>
      <c r="BU63" s="9">
        <f t="shared" si="45"/>
        <v>-3.9773292758581765E-4</v>
      </c>
      <c r="BV63" s="9">
        <f t="shared" si="66"/>
        <v>4.0054229989060192E-2</v>
      </c>
      <c r="BW63" s="9">
        <f t="shared" si="12"/>
        <v>5.1276888754279637E-8</v>
      </c>
      <c r="BX63" s="9">
        <f t="shared" si="13"/>
        <v>3.4995646476319532E-9</v>
      </c>
      <c r="BY63" s="9">
        <f t="shared" si="46"/>
        <v>1.339577497291715E-8</v>
      </c>
      <c r="CA63" s="16">
        <f t="shared" si="47"/>
        <v>6</v>
      </c>
      <c r="CB63" s="17">
        <f>VLOOKUP($A63,Datum!$A:$B,2,0)</f>
        <v>41635</v>
      </c>
      <c r="CC63" s="13">
        <f>VLOOKUP(CB63,Zeitreihen!$J:$K,2,0)</f>
        <v>0.26663822525597269</v>
      </c>
      <c r="CD63" s="13">
        <f>VLOOKUP(CB63,Zeitreihen!N:O,2,0)</f>
        <v>1.3749</v>
      </c>
      <c r="CE63" s="9">
        <f t="shared" si="48"/>
        <v>0</v>
      </c>
      <c r="CF63" s="9">
        <f t="shared" si="49"/>
        <v>3.8622747957104383E-3</v>
      </c>
      <c r="CG63" s="9">
        <f t="shared" si="67"/>
        <v>4.0054229989060192E-2</v>
      </c>
      <c r="CH63" s="9">
        <f t="shared" si="14"/>
        <v>4.3453509391339479E-16</v>
      </c>
      <c r="CI63" s="9">
        <f t="shared" si="15"/>
        <v>5.1622895651409408E-7</v>
      </c>
      <c r="CJ63" s="9">
        <f t="shared" si="50"/>
        <v>1.4977302764505554E-11</v>
      </c>
      <c r="CL63" s="16">
        <f t="shared" si="51"/>
        <v>6</v>
      </c>
      <c r="CM63" s="17">
        <f>VLOOKUP($A63,Datum!$A:$B,2,0)</f>
        <v>41635</v>
      </c>
      <c r="CN63" s="13">
        <f>VLOOKUP(CM63,Zeitreihen!$J:$K,2,0)</f>
        <v>0.26663822525597269</v>
      </c>
      <c r="CO63" s="13">
        <f>VLOOKUP(CM63,Zeitreihen!R:S,2,0)</f>
        <v>1.0055000000000001</v>
      </c>
      <c r="CP63" s="9">
        <f t="shared" si="52"/>
        <v>0</v>
      </c>
      <c r="CQ63" s="9">
        <f t="shared" si="53"/>
        <v>-3.9773292758581765E-4</v>
      </c>
      <c r="CR63" s="9">
        <f t="shared" si="68"/>
        <v>4.0054229989060192E-2</v>
      </c>
      <c r="CS63" s="9">
        <f t="shared" si="16"/>
        <v>4.3453509391339479E-16</v>
      </c>
      <c r="CT63" s="9">
        <f t="shared" si="17"/>
        <v>3.4995646476319532E-9</v>
      </c>
      <c r="CU63" s="9">
        <f t="shared" si="54"/>
        <v>-1.2331600272530518E-12</v>
      </c>
      <c r="CW63" s="16">
        <f t="shared" si="55"/>
        <v>6</v>
      </c>
      <c r="CX63" s="17">
        <f>VLOOKUP($A63,Datum!$A:$B,2,0)</f>
        <v>41635</v>
      </c>
      <c r="CY63" s="13">
        <f>VLOOKUP(CX63,Zeitreihen!N:O,2,0)</f>
        <v>1.3749</v>
      </c>
      <c r="CZ63" s="13">
        <f>VLOOKUP(CX63,Zeitreihen!R:S,2,0)</f>
        <v>1.0055000000000001</v>
      </c>
      <c r="DA63" s="9">
        <f t="shared" si="56"/>
        <v>3.8622747957104383E-3</v>
      </c>
      <c r="DB63" s="9">
        <f t="shared" si="57"/>
        <v>-3.9773292758581765E-4</v>
      </c>
      <c r="DC63" s="9">
        <f t="shared" si="69"/>
        <v>4.0054229989060192E-2</v>
      </c>
      <c r="DD63" s="9">
        <f t="shared" si="18"/>
        <v>5.1622895651409408E-7</v>
      </c>
      <c r="DE63" s="9">
        <f t="shared" si="19"/>
        <v>3.4995646476319532E-9</v>
      </c>
      <c r="DF63" s="9">
        <f t="shared" si="58"/>
        <v>-4.2503842253385238E-8</v>
      </c>
    </row>
    <row r="64" spans="1:110" ht="15" x14ac:dyDescent="0.2">
      <c r="A64" s="9">
        <f t="shared" si="59"/>
        <v>55</v>
      </c>
      <c r="B64" s="16">
        <f t="shared" si="20"/>
        <v>2</v>
      </c>
      <c r="C64" s="17">
        <f>VLOOKUP($A64,Datum!$A:$B,2,0)</f>
        <v>41631</v>
      </c>
      <c r="D64" s="13">
        <f>VLOOKUP(C64,Zeitreihen!$B:$C,2,0)</f>
        <v>625.16999999999996</v>
      </c>
      <c r="E64" s="13">
        <f>VLOOKUP(C64,Zeitreihen!F:G,2,0)</f>
        <v>8561.84</v>
      </c>
      <c r="F64" s="9">
        <f t="shared" si="21"/>
        <v>-2.8272295229666649E-3</v>
      </c>
      <c r="G64" s="9">
        <f t="shared" si="21"/>
        <v>6.1107812674670754E-3</v>
      </c>
      <c r="H64" s="9">
        <f t="shared" si="60"/>
        <v>3.7650976189716578E-2</v>
      </c>
      <c r="I64" s="9">
        <f t="shared" si="0"/>
        <v>5.0186678390599746E-7</v>
      </c>
      <c r="J64" s="9">
        <f t="shared" si="1"/>
        <v>9.3350726621057232E-7</v>
      </c>
      <c r="K64" s="9">
        <f t="shared" si="22"/>
        <v>-6.8446788781211629E-7</v>
      </c>
      <c r="M64" s="16">
        <f t="shared" si="23"/>
        <v>2</v>
      </c>
      <c r="N64" s="17">
        <f>VLOOKUP($A64,Datum!$A:$B,2,0)</f>
        <v>41631</v>
      </c>
      <c r="O64" s="13">
        <f>VLOOKUP(N64,Zeitreihen!$B:$C,2,0)</f>
        <v>625.16999999999996</v>
      </c>
      <c r="P64" s="13">
        <f>VLOOKUP(N64,Zeitreihen!$J:$K,2,0)</f>
        <v>0.26663822525597269</v>
      </c>
      <c r="Q64" s="9">
        <f t="shared" si="24"/>
        <v>-2.8272295229666649E-3</v>
      </c>
      <c r="R64" s="9">
        <f t="shared" si="25"/>
        <v>2.6663467052077506E-5</v>
      </c>
      <c r="S64" s="9">
        <f t="shared" si="61"/>
        <v>3.7650976189716578E-2</v>
      </c>
      <c r="T64" s="9">
        <f t="shared" si="2"/>
        <v>5.0186678390599746E-7</v>
      </c>
      <c r="U64" s="9">
        <f t="shared" si="3"/>
        <v>2.6977138842225185E-11</v>
      </c>
      <c r="V64" s="9">
        <f t="shared" si="26"/>
        <v>-3.6795284901374411E-9</v>
      </c>
      <c r="X64" s="16">
        <f t="shared" si="27"/>
        <v>2</v>
      </c>
      <c r="Y64" s="17">
        <f>VLOOKUP($A64,Datum!$A:$B,2,0)</f>
        <v>41631</v>
      </c>
      <c r="Z64" s="13">
        <f>VLOOKUP(Y64,Zeitreihen!$B:$C,2,0)</f>
        <v>625.16999999999996</v>
      </c>
      <c r="AA64" s="13">
        <f>VLOOKUP(Y64,Zeitreihen!N:O,2,0)</f>
        <v>1.3695999999999999</v>
      </c>
      <c r="AB64" s="9">
        <f t="shared" si="28"/>
        <v>-2.8272295229666649E-3</v>
      </c>
      <c r="AC64" s="9">
        <f t="shared" si="29"/>
        <v>1.6807340724417457E-3</v>
      </c>
      <c r="AD64" s="9">
        <f t="shared" si="62"/>
        <v>3.7650976189716578E-2</v>
      </c>
      <c r="AE64" s="9">
        <f t="shared" si="4"/>
        <v>5.0186678390599746E-7</v>
      </c>
      <c r="AF64" s="9">
        <f t="shared" si="5"/>
        <v>7.4692633334173792E-8</v>
      </c>
      <c r="AG64" s="9">
        <f t="shared" si="30"/>
        <v>-1.9361237479275882E-7</v>
      </c>
      <c r="AI64" s="16">
        <f t="shared" si="31"/>
        <v>2</v>
      </c>
      <c r="AJ64" s="17">
        <f>VLOOKUP($A64,Datum!$A:$B,2,0)</f>
        <v>41631</v>
      </c>
      <c r="AK64" s="13">
        <f>VLOOKUP(AJ64,Zeitreihen!$B:$C,2,0)</f>
        <v>625.16999999999996</v>
      </c>
      <c r="AL64" s="13">
        <f>VLOOKUP(AJ64,Zeitreihen!$R:$S,2,0)</f>
        <v>1.0059</v>
      </c>
      <c r="AM64" s="9">
        <f t="shared" si="32"/>
        <v>-2.8272295229666649E-3</v>
      </c>
      <c r="AN64" s="9">
        <f t="shared" si="33"/>
        <v>-9.9408519391919537E-5</v>
      </c>
      <c r="AO64" s="9">
        <f t="shared" si="63"/>
        <v>3.7650976189716578E-2</v>
      </c>
      <c r="AP64" s="9">
        <f t="shared" si="6"/>
        <v>5.0186678390599746E-7</v>
      </c>
      <c r="AQ64" s="9">
        <f t="shared" si="7"/>
        <v>2.8248663648005861E-13</v>
      </c>
      <c r="AR64" s="9">
        <f t="shared" si="34"/>
        <v>-3.7652444774100612E-10</v>
      </c>
      <c r="AT64" s="16">
        <f t="shared" si="35"/>
        <v>2</v>
      </c>
      <c r="AU64" s="17">
        <f>VLOOKUP($A64,Datum!$A:$B,2,0)</f>
        <v>41631</v>
      </c>
      <c r="AV64" s="13">
        <f>VLOOKUP(AU64,Zeitreihen!$F:$G,2,0)</f>
        <v>8561.84</v>
      </c>
      <c r="AW64" s="13">
        <f>VLOOKUP(AU64,Zeitreihen!$J:$K,2,0)</f>
        <v>0.26663822525597269</v>
      </c>
      <c r="AX64" s="9">
        <f t="shared" si="36"/>
        <v>6.1107812674670754E-3</v>
      </c>
      <c r="AY64" s="9">
        <f t="shared" si="37"/>
        <v>2.6663467052077506E-5</v>
      </c>
      <c r="AZ64" s="9">
        <f t="shared" si="64"/>
        <v>3.7650976189716578E-2</v>
      </c>
      <c r="BA64" s="9">
        <f t="shared" si="8"/>
        <v>9.3350726621057232E-7</v>
      </c>
      <c r="BB64" s="9">
        <f t="shared" si="9"/>
        <v>2.6977138842225185E-11</v>
      </c>
      <c r="BC64" s="9">
        <f t="shared" si="38"/>
        <v>5.0183020166973481E-9</v>
      </c>
      <c r="BE64" s="16">
        <f t="shared" si="39"/>
        <v>2</v>
      </c>
      <c r="BF64" s="17">
        <f>VLOOKUP($A64,Datum!$A:$B,2,0)</f>
        <v>41631</v>
      </c>
      <c r="BG64" s="13">
        <f>VLOOKUP(BF64,Zeitreihen!$F:$G,2,0)</f>
        <v>8561.84</v>
      </c>
      <c r="BH64" s="13">
        <f>VLOOKUP(BF64,Zeitreihen!N:O,2,0)</f>
        <v>1.3695999999999999</v>
      </c>
      <c r="BI64" s="9">
        <f t="shared" si="40"/>
        <v>6.1107812674670754E-3</v>
      </c>
      <c r="BJ64" s="9">
        <f t="shared" si="41"/>
        <v>1.6807340724417457E-3</v>
      </c>
      <c r="BK64" s="9">
        <f t="shared" si="65"/>
        <v>3.7650976189716578E-2</v>
      </c>
      <c r="BL64" s="9">
        <f t="shared" si="10"/>
        <v>9.3350726621057232E-7</v>
      </c>
      <c r="BM64" s="9">
        <f t="shared" si="11"/>
        <v>7.4692633334173792E-8</v>
      </c>
      <c r="BN64" s="9">
        <f t="shared" si="42"/>
        <v>2.6405703162357414E-7</v>
      </c>
      <c r="BP64" s="16">
        <f t="shared" si="43"/>
        <v>2</v>
      </c>
      <c r="BQ64" s="17">
        <f>VLOOKUP($A64,Datum!$A:$B,2,0)</f>
        <v>41631</v>
      </c>
      <c r="BR64" s="13">
        <f>VLOOKUP(BQ64,Zeitreihen!$F:$G,2,0)</f>
        <v>8561.84</v>
      </c>
      <c r="BS64" s="13">
        <f>VLOOKUP(BQ64,Zeitreihen!R:S,2,0)</f>
        <v>1.0059</v>
      </c>
      <c r="BT64" s="9">
        <f t="shared" si="44"/>
        <v>6.1107812674670754E-3</v>
      </c>
      <c r="BU64" s="9">
        <f t="shared" si="45"/>
        <v>-9.9408519391919537E-5</v>
      </c>
      <c r="BV64" s="9">
        <f t="shared" si="66"/>
        <v>3.7650976189716578E-2</v>
      </c>
      <c r="BW64" s="9">
        <f t="shared" si="12"/>
        <v>9.3350726621057232E-7</v>
      </c>
      <c r="BX64" s="9">
        <f t="shared" si="13"/>
        <v>2.8248663648005861E-13</v>
      </c>
      <c r="BY64" s="9">
        <f t="shared" si="46"/>
        <v>5.1352052321355112E-10</v>
      </c>
      <c r="CA64" s="16">
        <f t="shared" si="47"/>
        <v>2</v>
      </c>
      <c r="CB64" s="17">
        <f>VLOOKUP($A64,Datum!$A:$B,2,0)</f>
        <v>41631</v>
      </c>
      <c r="CC64" s="13">
        <f>VLOOKUP(CB64,Zeitreihen!$J:$K,2,0)</f>
        <v>0.26663822525597269</v>
      </c>
      <c r="CD64" s="13">
        <f>VLOOKUP(CB64,Zeitreihen!N:O,2,0)</f>
        <v>1.3695999999999999</v>
      </c>
      <c r="CE64" s="9">
        <f t="shared" si="48"/>
        <v>2.6663467052077506E-5</v>
      </c>
      <c r="CF64" s="9">
        <f t="shared" si="49"/>
        <v>1.6807340724417457E-3</v>
      </c>
      <c r="CG64" s="9">
        <f t="shared" si="67"/>
        <v>3.7650976189716578E-2</v>
      </c>
      <c r="CH64" s="9">
        <f t="shared" si="14"/>
        <v>2.6977138842225185E-11</v>
      </c>
      <c r="CI64" s="9">
        <f t="shared" si="15"/>
        <v>7.4692633334173792E-8</v>
      </c>
      <c r="CJ64" s="9">
        <f t="shared" si="50"/>
        <v>1.4195046811995456E-9</v>
      </c>
      <c r="CL64" s="16">
        <f t="shared" si="51"/>
        <v>2</v>
      </c>
      <c r="CM64" s="17">
        <f>VLOOKUP($A64,Datum!$A:$B,2,0)</f>
        <v>41631</v>
      </c>
      <c r="CN64" s="13">
        <f>VLOOKUP(CM64,Zeitreihen!$J:$K,2,0)</f>
        <v>0.26663822525597269</v>
      </c>
      <c r="CO64" s="13">
        <f>VLOOKUP(CM64,Zeitreihen!R:S,2,0)</f>
        <v>1.0059</v>
      </c>
      <c r="CP64" s="9">
        <f t="shared" si="52"/>
        <v>2.6663467052077506E-5</v>
      </c>
      <c r="CQ64" s="9">
        <f t="shared" si="53"/>
        <v>-9.9408519391919537E-5</v>
      </c>
      <c r="CR64" s="9">
        <f t="shared" si="68"/>
        <v>3.7650976189716578E-2</v>
      </c>
      <c r="CS64" s="9">
        <f t="shared" si="16"/>
        <v>2.6977138842225185E-11</v>
      </c>
      <c r="CT64" s="9">
        <f t="shared" si="17"/>
        <v>2.8248663648005861E-13</v>
      </c>
      <c r="CU64" s="9">
        <f t="shared" si="54"/>
        <v>2.7605581343988638E-12</v>
      </c>
      <c r="CW64" s="16">
        <f t="shared" si="55"/>
        <v>2</v>
      </c>
      <c r="CX64" s="17">
        <f>VLOOKUP($A64,Datum!$A:$B,2,0)</f>
        <v>41631</v>
      </c>
      <c r="CY64" s="13">
        <f>VLOOKUP(CX64,Zeitreihen!N:O,2,0)</f>
        <v>1.3695999999999999</v>
      </c>
      <c r="CZ64" s="13">
        <f>VLOOKUP(CX64,Zeitreihen!R:S,2,0)</f>
        <v>1.0059</v>
      </c>
      <c r="DA64" s="9">
        <f t="shared" si="56"/>
        <v>1.6807340724417457E-3</v>
      </c>
      <c r="DB64" s="9">
        <f t="shared" si="57"/>
        <v>-9.9408519391919537E-5</v>
      </c>
      <c r="DC64" s="9">
        <f t="shared" si="69"/>
        <v>3.7650976189716578E-2</v>
      </c>
      <c r="DD64" s="9">
        <f t="shared" si="18"/>
        <v>7.4692633334173792E-8</v>
      </c>
      <c r="DE64" s="9">
        <f t="shared" si="19"/>
        <v>2.8248663648005861E-13</v>
      </c>
      <c r="DF64" s="9">
        <f t="shared" si="58"/>
        <v>1.4525725716950964E-10</v>
      </c>
    </row>
    <row r="65" spans="1:110" ht="15" x14ac:dyDescent="0.2">
      <c r="A65" s="9">
        <f t="shared" si="59"/>
        <v>56</v>
      </c>
      <c r="B65" s="16">
        <f t="shared" si="20"/>
        <v>6</v>
      </c>
      <c r="C65" s="17">
        <f>VLOOKUP($A65,Datum!$A:$B,2,0)</f>
        <v>41628</v>
      </c>
      <c r="D65" s="13">
        <f>VLOOKUP(C65,Zeitreihen!$B:$C,2,0)</f>
        <v>626.94000000000005</v>
      </c>
      <c r="E65" s="13">
        <f>VLOOKUP(C65,Zeitreihen!F:G,2,0)</f>
        <v>8509.68</v>
      </c>
      <c r="F65" s="9">
        <f t="shared" si="21"/>
        <v>-1.5949217724662746E-4</v>
      </c>
      <c r="G65" s="9">
        <f t="shared" si="21"/>
        <v>0</v>
      </c>
      <c r="H65" s="9">
        <f t="shared" si="60"/>
        <v>3.5391917618333581E-2</v>
      </c>
      <c r="I65" s="9">
        <f t="shared" si="0"/>
        <v>3.4213748011339386E-8</v>
      </c>
      <c r="J65" s="9">
        <f t="shared" si="1"/>
        <v>4.5308258903281481E-8</v>
      </c>
      <c r="K65" s="9">
        <f t="shared" si="22"/>
        <v>3.9372139298613132E-8</v>
      </c>
      <c r="M65" s="16">
        <f t="shared" si="23"/>
        <v>6</v>
      </c>
      <c r="N65" s="17">
        <f>VLOOKUP($A65,Datum!$A:$B,2,0)</f>
        <v>41628</v>
      </c>
      <c r="O65" s="13">
        <f>VLOOKUP(N65,Zeitreihen!$B:$C,2,0)</f>
        <v>626.94000000000005</v>
      </c>
      <c r="P65" s="13">
        <f>VLOOKUP(N65,Zeitreihen!$J:$K,2,0)</f>
        <v>0.26663111585121985</v>
      </c>
      <c r="Q65" s="9">
        <f t="shared" si="24"/>
        <v>-1.5949217724662746E-4</v>
      </c>
      <c r="R65" s="9">
        <f t="shared" si="25"/>
        <v>-2.6663467052135138E-5</v>
      </c>
      <c r="S65" s="9">
        <f t="shared" si="61"/>
        <v>3.5391917618333581E-2</v>
      </c>
      <c r="T65" s="9">
        <f t="shared" si="2"/>
        <v>3.4213748011339386E-8</v>
      </c>
      <c r="U65" s="9">
        <f t="shared" si="3"/>
        <v>2.4965350861104065E-11</v>
      </c>
      <c r="V65" s="9">
        <f t="shared" si="26"/>
        <v>9.242068076878081E-10</v>
      </c>
      <c r="X65" s="16">
        <f t="shared" si="27"/>
        <v>6</v>
      </c>
      <c r="Y65" s="17">
        <f>VLOOKUP($A65,Datum!$A:$B,2,0)</f>
        <v>41628</v>
      </c>
      <c r="Z65" s="13">
        <f>VLOOKUP(Y65,Zeitreihen!$B:$C,2,0)</f>
        <v>626.94000000000005</v>
      </c>
      <c r="AA65" s="13">
        <f>VLOOKUP(Y65,Zeitreihen!N:O,2,0)</f>
        <v>1.3673</v>
      </c>
      <c r="AB65" s="9">
        <f t="shared" si="28"/>
        <v>-1.5949217724662746E-4</v>
      </c>
      <c r="AC65" s="9">
        <f t="shared" si="29"/>
        <v>8.7802742159449085E-4</v>
      </c>
      <c r="AD65" s="9">
        <f t="shared" si="62"/>
        <v>3.5391917618333581E-2</v>
      </c>
      <c r="AE65" s="9">
        <f t="shared" si="4"/>
        <v>3.4213748011339386E-8</v>
      </c>
      <c r="AF65" s="9">
        <f t="shared" si="5"/>
        <v>1.2987477097128837E-8</v>
      </c>
      <c r="AG65" s="9">
        <f t="shared" si="30"/>
        <v>-2.1079617375659537E-8</v>
      </c>
      <c r="AI65" s="16">
        <f t="shared" si="31"/>
        <v>6</v>
      </c>
      <c r="AJ65" s="17">
        <f>VLOOKUP($A65,Datum!$A:$B,2,0)</f>
        <v>41628</v>
      </c>
      <c r="AK65" s="13">
        <f>VLOOKUP(AJ65,Zeitreihen!$B:$C,2,0)</f>
        <v>626.94000000000005</v>
      </c>
      <c r="AL65" s="13">
        <f>VLOOKUP(AJ65,Zeitreihen!$R:$S,2,0)</f>
        <v>1.006</v>
      </c>
      <c r="AM65" s="9">
        <f t="shared" si="32"/>
        <v>-1.5949217724662746E-4</v>
      </c>
      <c r="AN65" s="9">
        <f t="shared" si="33"/>
        <v>-9.939863832045224E-5</v>
      </c>
      <c r="AO65" s="9">
        <f t="shared" si="63"/>
        <v>3.5391917618333581E-2</v>
      </c>
      <c r="AP65" s="9">
        <f t="shared" si="6"/>
        <v>3.4213748011339386E-8</v>
      </c>
      <c r="AQ65" s="9">
        <f t="shared" si="7"/>
        <v>2.6745668848571329E-13</v>
      </c>
      <c r="AR65" s="9">
        <f t="shared" si="34"/>
        <v>-9.5659268990503431E-11</v>
      </c>
      <c r="AT65" s="16">
        <f t="shared" si="35"/>
        <v>6</v>
      </c>
      <c r="AU65" s="17">
        <f>VLOOKUP($A65,Datum!$A:$B,2,0)</f>
        <v>41628</v>
      </c>
      <c r="AV65" s="13">
        <f>VLOOKUP(AU65,Zeitreihen!$F:$G,2,0)</f>
        <v>8509.68</v>
      </c>
      <c r="AW65" s="13">
        <f>VLOOKUP(AU65,Zeitreihen!$J:$K,2,0)</f>
        <v>0.26663111585121985</v>
      </c>
      <c r="AX65" s="9">
        <f t="shared" si="36"/>
        <v>0</v>
      </c>
      <c r="AY65" s="9">
        <f t="shared" si="37"/>
        <v>-2.6663467052135138E-5</v>
      </c>
      <c r="AZ65" s="9">
        <f t="shared" si="64"/>
        <v>3.5391917618333581E-2</v>
      </c>
      <c r="BA65" s="9">
        <f t="shared" si="8"/>
        <v>4.5308258903281481E-8</v>
      </c>
      <c r="BB65" s="9">
        <f t="shared" si="9"/>
        <v>2.4965350861104065E-11</v>
      </c>
      <c r="BC65" s="9">
        <f t="shared" si="38"/>
        <v>1.0635490493748581E-9</v>
      </c>
      <c r="BE65" s="16">
        <f t="shared" si="39"/>
        <v>6</v>
      </c>
      <c r="BF65" s="17">
        <f>VLOOKUP($A65,Datum!$A:$B,2,0)</f>
        <v>41628</v>
      </c>
      <c r="BG65" s="13">
        <f>VLOOKUP(BF65,Zeitreihen!$F:$G,2,0)</f>
        <v>8509.68</v>
      </c>
      <c r="BH65" s="13">
        <f>VLOOKUP(BF65,Zeitreihen!N:O,2,0)</f>
        <v>1.3673</v>
      </c>
      <c r="BI65" s="9">
        <f t="shared" si="40"/>
        <v>0</v>
      </c>
      <c r="BJ65" s="9">
        <f t="shared" si="41"/>
        <v>8.7802742159449085E-4</v>
      </c>
      <c r="BK65" s="9">
        <f t="shared" si="65"/>
        <v>3.5391917618333581E-2</v>
      </c>
      <c r="BL65" s="9">
        <f t="shared" si="10"/>
        <v>4.5308258903281481E-8</v>
      </c>
      <c r="BM65" s="9">
        <f t="shared" si="11"/>
        <v>1.2987477097128837E-8</v>
      </c>
      <c r="BN65" s="9">
        <f t="shared" si="42"/>
        <v>-2.4257781737354963E-8</v>
      </c>
      <c r="BP65" s="16">
        <f t="shared" si="43"/>
        <v>6</v>
      </c>
      <c r="BQ65" s="17">
        <f>VLOOKUP($A65,Datum!$A:$B,2,0)</f>
        <v>41628</v>
      </c>
      <c r="BR65" s="13">
        <f>VLOOKUP(BQ65,Zeitreihen!$F:$G,2,0)</f>
        <v>8509.68</v>
      </c>
      <c r="BS65" s="13">
        <f>VLOOKUP(BQ65,Zeitreihen!R:S,2,0)</f>
        <v>1.006</v>
      </c>
      <c r="BT65" s="9">
        <f t="shared" si="44"/>
        <v>0</v>
      </c>
      <c r="BU65" s="9">
        <f t="shared" si="45"/>
        <v>-9.939863832045224E-5</v>
      </c>
      <c r="BV65" s="9">
        <f t="shared" si="66"/>
        <v>3.5391917618333581E-2</v>
      </c>
      <c r="BW65" s="9">
        <f t="shared" si="12"/>
        <v>4.5308258903281481E-8</v>
      </c>
      <c r="BX65" s="9">
        <f t="shared" si="13"/>
        <v>2.6745668848571329E-13</v>
      </c>
      <c r="BY65" s="9">
        <f t="shared" si="46"/>
        <v>-1.1008177363816866E-10</v>
      </c>
      <c r="CA65" s="16">
        <f t="shared" si="47"/>
        <v>6</v>
      </c>
      <c r="CB65" s="17">
        <f>VLOOKUP($A65,Datum!$A:$B,2,0)</f>
        <v>41628</v>
      </c>
      <c r="CC65" s="13">
        <f>VLOOKUP(CB65,Zeitreihen!$J:$K,2,0)</f>
        <v>0.26663111585121985</v>
      </c>
      <c r="CD65" s="13">
        <f>VLOOKUP(CB65,Zeitreihen!N:O,2,0)</f>
        <v>1.3673</v>
      </c>
      <c r="CE65" s="9">
        <f t="shared" si="48"/>
        <v>-2.6663467052135138E-5</v>
      </c>
      <c r="CF65" s="9">
        <f t="shared" si="49"/>
        <v>8.7802742159449085E-4</v>
      </c>
      <c r="CG65" s="9">
        <f t="shared" si="67"/>
        <v>3.5391917618333581E-2</v>
      </c>
      <c r="CH65" s="9">
        <f t="shared" si="14"/>
        <v>2.4965350861104065E-11</v>
      </c>
      <c r="CI65" s="9">
        <f t="shared" si="15"/>
        <v>1.2987477097128837E-8</v>
      </c>
      <c r="CJ65" s="9">
        <f t="shared" si="50"/>
        <v>-5.6941805602770864E-10</v>
      </c>
      <c r="CL65" s="16">
        <f t="shared" si="51"/>
        <v>6</v>
      </c>
      <c r="CM65" s="17">
        <f>VLOOKUP($A65,Datum!$A:$B,2,0)</f>
        <v>41628</v>
      </c>
      <c r="CN65" s="13">
        <f>VLOOKUP(CM65,Zeitreihen!$J:$K,2,0)</f>
        <v>0.26663111585121985</v>
      </c>
      <c r="CO65" s="13">
        <f>VLOOKUP(CM65,Zeitreihen!R:S,2,0)</f>
        <v>1.006</v>
      </c>
      <c r="CP65" s="9">
        <f t="shared" si="52"/>
        <v>-2.6663467052135138E-5</v>
      </c>
      <c r="CQ65" s="9">
        <f t="shared" si="53"/>
        <v>-9.939863832045224E-5</v>
      </c>
      <c r="CR65" s="9">
        <f t="shared" si="68"/>
        <v>3.5391917618333581E-2</v>
      </c>
      <c r="CS65" s="9">
        <f t="shared" si="16"/>
        <v>2.4965350861104065E-11</v>
      </c>
      <c r="CT65" s="9">
        <f t="shared" si="17"/>
        <v>2.6745668848571329E-13</v>
      </c>
      <c r="CU65" s="9">
        <f t="shared" si="54"/>
        <v>-2.5840182019859773E-12</v>
      </c>
      <c r="CW65" s="16">
        <f t="shared" si="55"/>
        <v>6</v>
      </c>
      <c r="CX65" s="17">
        <f>VLOOKUP($A65,Datum!$A:$B,2,0)</f>
        <v>41628</v>
      </c>
      <c r="CY65" s="13">
        <f>VLOOKUP(CX65,Zeitreihen!N:O,2,0)</f>
        <v>1.3673</v>
      </c>
      <c r="CZ65" s="13">
        <f>VLOOKUP(CX65,Zeitreihen!R:S,2,0)</f>
        <v>1.006</v>
      </c>
      <c r="DA65" s="9">
        <f t="shared" si="56"/>
        <v>8.7802742159449085E-4</v>
      </c>
      <c r="DB65" s="9">
        <f t="shared" si="57"/>
        <v>-9.939863832045224E-5</v>
      </c>
      <c r="DC65" s="9">
        <f t="shared" si="69"/>
        <v>3.5391917618333581E-2</v>
      </c>
      <c r="DD65" s="9">
        <f t="shared" si="18"/>
        <v>1.2987477097128837E-8</v>
      </c>
      <c r="DE65" s="9">
        <f t="shared" si="19"/>
        <v>2.6745668848571329E-13</v>
      </c>
      <c r="DF65" s="9">
        <f t="shared" si="58"/>
        <v>5.8937149712062967E-11</v>
      </c>
    </row>
    <row r="66" spans="1:110" ht="15" x14ac:dyDescent="0.2">
      <c r="A66" s="9">
        <f t="shared" si="59"/>
        <v>57</v>
      </c>
      <c r="B66" s="16">
        <f t="shared" si="20"/>
        <v>5</v>
      </c>
      <c r="C66" s="17">
        <f>VLOOKUP($A66,Datum!$A:$B,2,0)</f>
        <v>41627</v>
      </c>
      <c r="D66" s="13">
        <f>VLOOKUP(C66,Zeitreihen!$B:$C,2,0)</f>
        <v>627.04</v>
      </c>
      <c r="E66" s="13">
        <f>VLOOKUP(C66,Zeitreihen!F:G,2,0)</f>
        <v>8509.68</v>
      </c>
      <c r="F66" s="9">
        <f t="shared" si="21"/>
        <v>3.3546893232146656E-3</v>
      </c>
      <c r="G66" s="9">
        <f t="shared" si="21"/>
        <v>8.1592362132701674E-3</v>
      </c>
      <c r="H66" s="9">
        <f t="shared" si="60"/>
        <v>3.3268402561233562E-2</v>
      </c>
      <c r="I66" s="9">
        <f t="shared" si="0"/>
        <v>2.1311053045438206E-7</v>
      </c>
      <c r="J66" s="9">
        <f t="shared" si="1"/>
        <v>1.643117501591721E-6</v>
      </c>
      <c r="K66" s="9">
        <f t="shared" si="22"/>
        <v>5.9174795509835999E-7</v>
      </c>
      <c r="M66" s="16">
        <f t="shared" si="23"/>
        <v>5</v>
      </c>
      <c r="N66" s="17">
        <f>VLOOKUP($A66,Datum!$A:$B,2,0)</f>
        <v>41627</v>
      </c>
      <c r="O66" s="13">
        <f>VLOOKUP(N66,Zeitreihen!$B:$C,2,0)</f>
        <v>627.04</v>
      </c>
      <c r="P66" s="13">
        <f>VLOOKUP(N66,Zeitreihen!$J:$K,2,0)</f>
        <v>0.26663822525597269</v>
      </c>
      <c r="Q66" s="9">
        <f t="shared" si="24"/>
        <v>3.3546893232146656E-3</v>
      </c>
      <c r="R66" s="9">
        <f t="shared" si="25"/>
        <v>0</v>
      </c>
      <c r="S66" s="9">
        <f t="shared" si="61"/>
        <v>3.3268402561233562E-2</v>
      </c>
      <c r="T66" s="9">
        <f t="shared" si="2"/>
        <v>2.1311053045438206E-7</v>
      </c>
      <c r="U66" s="9">
        <f t="shared" si="3"/>
        <v>3.6091789644296301E-16</v>
      </c>
      <c r="V66" s="9">
        <f t="shared" si="26"/>
        <v>8.7701427788514127E-12</v>
      </c>
      <c r="X66" s="16">
        <f t="shared" si="27"/>
        <v>5</v>
      </c>
      <c r="Y66" s="17">
        <f>VLOOKUP($A66,Datum!$A:$B,2,0)</f>
        <v>41627</v>
      </c>
      <c r="Z66" s="13">
        <f>VLOOKUP(Y66,Zeitreihen!$B:$C,2,0)</f>
        <v>627.04</v>
      </c>
      <c r="AA66" s="13">
        <f>VLOOKUP(Y66,Zeitreihen!N:O,2,0)</f>
        <v>1.3660999999999999</v>
      </c>
      <c r="AB66" s="9">
        <f t="shared" si="28"/>
        <v>3.3546893232146656E-3</v>
      </c>
      <c r="AC66" s="9">
        <f t="shared" si="29"/>
        <v>-1.7552845872924024E-3</v>
      </c>
      <c r="AD66" s="9">
        <f t="shared" si="62"/>
        <v>3.3268402561233562E-2</v>
      </c>
      <c r="AE66" s="9">
        <f t="shared" si="4"/>
        <v>2.1311053045438206E-7</v>
      </c>
      <c r="AF66" s="9">
        <f t="shared" si="5"/>
        <v>1.367634738667525E-7</v>
      </c>
      <c r="AG66" s="9">
        <f t="shared" si="30"/>
        <v>-1.7072122440554262E-7</v>
      </c>
      <c r="AI66" s="16">
        <f t="shared" si="31"/>
        <v>5</v>
      </c>
      <c r="AJ66" s="17">
        <f>VLOOKUP($A66,Datum!$A:$B,2,0)</f>
        <v>41627</v>
      </c>
      <c r="AK66" s="13">
        <f>VLOOKUP(AJ66,Zeitreihen!$B:$C,2,0)</f>
        <v>627.04</v>
      </c>
      <c r="AL66" s="13">
        <f>VLOOKUP(AJ66,Zeitreihen!$R:$S,2,0)</f>
        <v>1.0061</v>
      </c>
      <c r="AM66" s="9">
        <f t="shared" si="32"/>
        <v>3.3546893232146656E-3</v>
      </c>
      <c r="AN66" s="9">
        <f t="shared" si="33"/>
        <v>-9.9388759213151281E-5</v>
      </c>
      <c r="AO66" s="9">
        <f t="shared" si="63"/>
        <v>3.3268402561233562E-2</v>
      </c>
      <c r="AP66" s="9">
        <f t="shared" si="6"/>
        <v>2.1311053045438206E-7</v>
      </c>
      <c r="AQ66" s="9">
        <f t="shared" si="7"/>
        <v>2.5321951816227018E-13</v>
      </c>
      <c r="AR66" s="9">
        <f t="shared" si="34"/>
        <v>2.3230098113646534E-10</v>
      </c>
      <c r="AT66" s="16">
        <f t="shared" si="35"/>
        <v>5</v>
      </c>
      <c r="AU66" s="17">
        <f>VLOOKUP($A66,Datum!$A:$B,2,0)</f>
        <v>41627</v>
      </c>
      <c r="AV66" s="13">
        <f>VLOOKUP(AU66,Zeitreihen!$F:$G,2,0)</f>
        <v>8509.68</v>
      </c>
      <c r="AW66" s="13">
        <f>VLOOKUP(AU66,Zeitreihen!$J:$K,2,0)</f>
        <v>0.26663822525597269</v>
      </c>
      <c r="AX66" s="9">
        <f t="shared" si="36"/>
        <v>8.1592362132701674E-3</v>
      </c>
      <c r="AY66" s="9">
        <f t="shared" si="37"/>
        <v>0</v>
      </c>
      <c r="AZ66" s="9">
        <f t="shared" si="64"/>
        <v>3.3268402561233562E-2</v>
      </c>
      <c r="BA66" s="9">
        <f t="shared" si="8"/>
        <v>1.643117501591721E-6</v>
      </c>
      <c r="BB66" s="9">
        <f t="shared" si="9"/>
        <v>3.6091789644296301E-16</v>
      </c>
      <c r="BC66" s="9">
        <f t="shared" si="38"/>
        <v>2.4352217810357664E-11</v>
      </c>
      <c r="BE66" s="16">
        <f t="shared" si="39"/>
        <v>5</v>
      </c>
      <c r="BF66" s="17">
        <f>VLOOKUP($A66,Datum!$A:$B,2,0)</f>
        <v>41627</v>
      </c>
      <c r="BG66" s="13">
        <f>VLOOKUP(BF66,Zeitreihen!$F:$G,2,0)</f>
        <v>8509.68</v>
      </c>
      <c r="BH66" s="13">
        <f>VLOOKUP(BF66,Zeitreihen!N:O,2,0)</f>
        <v>1.3660999999999999</v>
      </c>
      <c r="BI66" s="9">
        <f t="shared" si="40"/>
        <v>8.1592362132701674E-3</v>
      </c>
      <c r="BJ66" s="9">
        <f t="shared" si="41"/>
        <v>-1.7552845872924024E-3</v>
      </c>
      <c r="BK66" s="9">
        <f t="shared" si="65"/>
        <v>3.3268402561233562E-2</v>
      </c>
      <c r="BL66" s="9">
        <f t="shared" si="10"/>
        <v>1.643117501591721E-6</v>
      </c>
      <c r="BM66" s="9">
        <f t="shared" si="11"/>
        <v>1.367634738667525E-7</v>
      </c>
      <c r="BN66" s="9">
        <f t="shared" si="42"/>
        <v>-4.7404478426509761E-7</v>
      </c>
      <c r="BP66" s="16">
        <f t="shared" si="43"/>
        <v>5</v>
      </c>
      <c r="BQ66" s="17">
        <f>VLOOKUP($A66,Datum!$A:$B,2,0)</f>
        <v>41627</v>
      </c>
      <c r="BR66" s="13">
        <f>VLOOKUP(BQ66,Zeitreihen!$F:$G,2,0)</f>
        <v>8509.68</v>
      </c>
      <c r="BS66" s="13">
        <f>VLOOKUP(BQ66,Zeitreihen!R:S,2,0)</f>
        <v>1.0061</v>
      </c>
      <c r="BT66" s="9">
        <f t="shared" si="44"/>
        <v>8.1592362132701674E-3</v>
      </c>
      <c r="BU66" s="9">
        <f t="shared" si="45"/>
        <v>-9.9388759213151281E-5</v>
      </c>
      <c r="BV66" s="9">
        <f t="shared" si="66"/>
        <v>3.3268402561233562E-2</v>
      </c>
      <c r="BW66" s="9">
        <f t="shared" si="12"/>
        <v>1.643117501591721E-6</v>
      </c>
      <c r="BX66" s="9">
        <f t="shared" si="13"/>
        <v>2.5321951816227018E-13</v>
      </c>
      <c r="BY66" s="9">
        <f t="shared" si="46"/>
        <v>6.450344347684462E-10</v>
      </c>
      <c r="CA66" s="16">
        <f t="shared" si="47"/>
        <v>5</v>
      </c>
      <c r="CB66" s="17">
        <f>VLOOKUP($A66,Datum!$A:$B,2,0)</f>
        <v>41627</v>
      </c>
      <c r="CC66" s="13">
        <f>VLOOKUP(CB66,Zeitreihen!$J:$K,2,0)</f>
        <v>0.26663822525597269</v>
      </c>
      <c r="CD66" s="13">
        <f>VLOOKUP(CB66,Zeitreihen!N:O,2,0)</f>
        <v>1.3660999999999999</v>
      </c>
      <c r="CE66" s="9">
        <f t="shared" si="48"/>
        <v>0</v>
      </c>
      <c r="CF66" s="9">
        <f t="shared" si="49"/>
        <v>-1.7552845872924024E-3</v>
      </c>
      <c r="CG66" s="9">
        <f t="shared" si="67"/>
        <v>3.3268402561233562E-2</v>
      </c>
      <c r="CH66" s="9">
        <f t="shared" si="14"/>
        <v>3.6091789644296301E-16</v>
      </c>
      <c r="CI66" s="9">
        <f t="shared" si="15"/>
        <v>1.367634738667525E-7</v>
      </c>
      <c r="CJ66" s="9">
        <f t="shared" si="50"/>
        <v>-7.0256946488030955E-12</v>
      </c>
      <c r="CL66" s="16">
        <f t="shared" si="51"/>
        <v>5</v>
      </c>
      <c r="CM66" s="17">
        <f>VLOOKUP($A66,Datum!$A:$B,2,0)</f>
        <v>41627</v>
      </c>
      <c r="CN66" s="13">
        <f>VLOOKUP(CM66,Zeitreihen!$J:$K,2,0)</f>
        <v>0.26663822525597269</v>
      </c>
      <c r="CO66" s="13">
        <f>VLOOKUP(CM66,Zeitreihen!R:S,2,0)</f>
        <v>1.0061</v>
      </c>
      <c r="CP66" s="9">
        <f t="shared" si="52"/>
        <v>0</v>
      </c>
      <c r="CQ66" s="9">
        <f t="shared" si="53"/>
        <v>-9.9388759213151281E-5</v>
      </c>
      <c r="CR66" s="9">
        <f t="shared" si="68"/>
        <v>3.3268402561233562E-2</v>
      </c>
      <c r="CS66" s="9">
        <f t="shared" si="16"/>
        <v>3.6091789644296301E-16</v>
      </c>
      <c r="CT66" s="9">
        <f t="shared" si="17"/>
        <v>2.5321951816227018E-13</v>
      </c>
      <c r="CU66" s="9">
        <f t="shared" si="54"/>
        <v>9.559887856739075E-15</v>
      </c>
      <c r="CW66" s="16">
        <f t="shared" si="55"/>
        <v>5</v>
      </c>
      <c r="CX66" s="17">
        <f>VLOOKUP($A66,Datum!$A:$B,2,0)</f>
        <v>41627</v>
      </c>
      <c r="CY66" s="13">
        <f>VLOOKUP(CX66,Zeitreihen!N:O,2,0)</f>
        <v>1.3660999999999999</v>
      </c>
      <c r="CZ66" s="13">
        <f>VLOOKUP(CX66,Zeitreihen!R:S,2,0)</f>
        <v>1.0061</v>
      </c>
      <c r="DA66" s="9">
        <f t="shared" si="56"/>
        <v>-1.7552845872924024E-3</v>
      </c>
      <c r="DB66" s="9">
        <f t="shared" si="57"/>
        <v>-9.9388759213151281E-5</v>
      </c>
      <c r="DC66" s="9">
        <f t="shared" si="69"/>
        <v>3.3268402561233562E-2</v>
      </c>
      <c r="DD66" s="9">
        <f t="shared" si="18"/>
        <v>1.367634738667525E-7</v>
      </c>
      <c r="DE66" s="9">
        <f t="shared" si="19"/>
        <v>2.5321951816227018E-13</v>
      </c>
      <c r="DF66" s="9">
        <f t="shared" si="58"/>
        <v>-1.8609454842831181E-10</v>
      </c>
    </row>
    <row r="67" spans="1:110" ht="15" x14ac:dyDescent="0.2">
      <c r="A67" s="9">
        <f t="shared" si="59"/>
        <v>58</v>
      </c>
      <c r="B67" s="16">
        <f t="shared" si="20"/>
        <v>4</v>
      </c>
      <c r="C67" s="17">
        <f>VLOOKUP($A67,Datum!$A:$B,2,0)</f>
        <v>41626</v>
      </c>
      <c r="D67" s="13">
        <f>VLOOKUP(C67,Zeitreihen!$B:$C,2,0)</f>
        <v>624.94000000000005</v>
      </c>
      <c r="E67" s="13">
        <f>VLOOKUP(C67,Zeitreihen!F:G,2,0)</f>
        <v>8440.5300000000007</v>
      </c>
      <c r="F67" s="9">
        <f t="shared" si="21"/>
        <v>1.6815743494680742E-3</v>
      </c>
      <c r="G67" s="9">
        <f t="shared" si="21"/>
        <v>3.3478048339193782E-3</v>
      </c>
      <c r="H67" s="9">
        <f t="shared" si="60"/>
        <v>3.1272298407559546E-2</v>
      </c>
      <c r="I67" s="9">
        <f t="shared" si="0"/>
        <v>2.3013599715888224E-8</v>
      </c>
      <c r="J67" s="9">
        <f t="shared" si="1"/>
        <v>1.5361622364855349E-7</v>
      </c>
      <c r="K67" s="9">
        <f t="shared" si="22"/>
        <v>5.9458071621220377E-8</v>
      </c>
      <c r="M67" s="16">
        <f t="shared" si="23"/>
        <v>4</v>
      </c>
      <c r="N67" s="17">
        <f>VLOOKUP($A67,Datum!$A:$B,2,0)</f>
        <v>41626</v>
      </c>
      <c r="O67" s="13">
        <f>VLOOKUP(N67,Zeitreihen!$B:$C,2,0)</f>
        <v>624.94000000000005</v>
      </c>
      <c r="P67" s="13">
        <f>VLOOKUP(N67,Zeitreihen!$J:$K,2,0)</f>
        <v>0.26663822525597269</v>
      </c>
      <c r="Q67" s="9">
        <f t="shared" si="24"/>
        <v>1.6815743494680742E-3</v>
      </c>
      <c r="R67" s="9">
        <f t="shared" si="25"/>
        <v>0</v>
      </c>
      <c r="S67" s="9">
        <f t="shared" si="61"/>
        <v>3.1272298407559546E-2</v>
      </c>
      <c r="T67" s="9">
        <f t="shared" si="2"/>
        <v>2.3013599715888224E-8</v>
      </c>
      <c r="U67" s="9">
        <f t="shared" si="3"/>
        <v>3.3926282265638521E-16</v>
      </c>
      <c r="V67" s="9">
        <f t="shared" si="26"/>
        <v>2.7942188173255907E-12</v>
      </c>
      <c r="X67" s="16">
        <f t="shared" si="27"/>
        <v>4</v>
      </c>
      <c r="Y67" s="17">
        <f>VLOOKUP($A67,Datum!$A:$B,2,0)</f>
        <v>41626</v>
      </c>
      <c r="Z67" s="13">
        <f>VLOOKUP(Y67,Zeitreihen!$B:$C,2,0)</f>
        <v>624.94000000000005</v>
      </c>
      <c r="AA67" s="13">
        <f>VLOOKUP(Y67,Zeitreihen!N:O,2,0)</f>
        <v>1.3685</v>
      </c>
      <c r="AB67" s="9">
        <f t="shared" si="28"/>
        <v>1.6815743494680742E-3</v>
      </c>
      <c r="AC67" s="9">
        <f t="shared" si="29"/>
        <v>-6.0467164165958678E-3</v>
      </c>
      <c r="AD67" s="9">
        <f t="shared" si="62"/>
        <v>3.1272298407559546E-2</v>
      </c>
      <c r="AE67" s="9">
        <f t="shared" si="4"/>
        <v>2.3013599715888224E-8</v>
      </c>
      <c r="AF67" s="9">
        <f t="shared" si="5"/>
        <v>1.2486836347405073E-6</v>
      </c>
      <c r="AG67" s="9">
        <f t="shared" si="30"/>
        <v>-1.6951904123637088E-7</v>
      </c>
      <c r="AI67" s="16">
        <f t="shared" si="31"/>
        <v>4</v>
      </c>
      <c r="AJ67" s="17">
        <f>VLOOKUP($A67,Datum!$A:$B,2,0)</f>
        <v>41626</v>
      </c>
      <c r="AK67" s="13">
        <f>VLOOKUP(AJ67,Zeitreihen!$B:$C,2,0)</f>
        <v>624.94000000000005</v>
      </c>
      <c r="AL67" s="13">
        <f>VLOOKUP(AJ67,Zeitreihen!$R:$S,2,0)</f>
        <v>1.0062</v>
      </c>
      <c r="AM67" s="9">
        <f t="shared" si="32"/>
        <v>1.6815743494680742E-3</v>
      </c>
      <c r="AN67" s="9">
        <f t="shared" si="33"/>
        <v>-9.9378882069350405E-5</v>
      </c>
      <c r="AO67" s="9">
        <f t="shared" si="63"/>
        <v>3.1272298407559546E-2</v>
      </c>
      <c r="AP67" s="9">
        <f t="shared" si="6"/>
        <v>2.3013599715888224E-8</v>
      </c>
      <c r="AQ67" s="9">
        <f t="shared" si="7"/>
        <v>2.3973372832831655E-13</v>
      </c>
      <c r="AR67" s="9">
        <f t="shared" si="34"/>
        <v>7.4277426329574516E-11</v>
      </c>
      <c r="AT67" s="16">
        <f t="shared" si="35"/>
        <v>4</v>
      </c>
      <c r="AU67" s="17">
        <f>VLOOKUP($A67,Datum!$A:$B,2,0)</f>
        <v>41626</v>
      </c>
      <c r="AV67" s="13">
        <f>VLOOKUP(AU67,Zeitreihen!$F:$G,2,0)</f>
        <v>8440.5300000000007</v>
      </c>
      <c r="AW67" s="13">
        <f>VLOOKUP(AU67,Zeitreihen!$J:$K,2,0)</f>
        <v>0.26663822525597269</v>
      </c>
      <c r="AX67" s="9">
        <f t="shared" si="36"/>
        <v>3.3478048339193782E-3</v>
      </c>
      <c r="AY67" s="9">
        <f t="shared" si="37"/>
        <v>0</v>
      </c>
      <c r="AZ67" s="9">
        <f t="shared" si="64"/>
        <v>3.1272298407559546E-2</v>
      </c>
      <c r="BA67" s="9">
        <f t="shared" si="8"/>
        <v>1.5361622364855349E-7</v>
      </c>
      <c r="BB67" s="9">
        <f t="shared" si="9"/>
        <v>3.3926282265638521E-16</v>
      </c>
      <c r="BC67" s="9">
        <f t="shared" si="38"/>
        <v>7.2191601755898729E-12</v>
      </c>
      <c r="BE67" s="16">
        <f t="shared" si="39"/>
        <v>4</v>
      </c>
      <c r="BF67" s="17">
        <f>VLOOKUP($A67,Datum!$A:$B,2,0)</f>
        <v>41626</v>
      </c>
      <c r="BG67" s="13">
        <f>VLOOKUP(BF67,Zeitreihen!$F:$G,2,0)</f>
        <v>8440.5300000000007</v>
      </c>
      <c r="BH67" s="13">
        <f>VLOOKUP(BF67,Zeitreihen!N:O,2,0)</f>
        <v>1.3685</v>
      </c>
      <c r="BI67" s="9">
        <f t="shared" si="40"/>
        <v>3.3478048339193782E-3</v>
      </c>
      <c r="BJ67" s="9">
        <f t="shared" si="41"/>
        <v>-6.0467164165958678E-3</v>
      </c>
      <c r="BK67" s="9">
        <f t="shared" si="65"/>
        <v>3.1272298407559546E-2</v>
      </c>
      <c r="BL67" s="9">
        <f t="shared" si="10"/>
        <v>1.5361622364855349E-7</v>
      </c>
      <c r="BM67" s="9">
        <f t="shared" si="11"/>
        <v>1.2486836347405073E-6</v>
      </c>
      <c r="BN67" s="9">
        <f t="shared" si="42"/>
        <v>-4.3797039226480414E-7</v>
      </c>
      <c r="BP67" s="16">
        <f t="shared" si="43"/>
        <v>4</v>
      </c>
      <c r="BQ67" s="17">
        <f>VLOOKUP($A67,Datum!$A:$B,2,0)</f>
        <v>41626</v>
      </c>
      <c r="BR67" s="13">
        <f>VLOOKUP(BQ67,Zeitreihen!$F:$G,2,0)</f>
        <v>8440.5300000000007</v>
      </c>
      <c r="BS67" s="13">
        <f>VLOOKUP(BQ67,Zeitreihen!R:S,2,0)</f>
        <v>1.0062</v>
      </c>
      <c r="BT67" s="9">
        <f t="shared" si="44"/>
        <v>3.3478048339193782E-3</v>
      </c>
      <c r="BU67" s="9">
        <f t="shared" si="45"/>
        <v>-9.9378882069350405E-5</v>
      </c>
      <c r="BV67" s="9">
        <f t="shared" si="66"/>
        <v>3.1272298407559546E-2</v>
      </c>
      <c r="BW67" s="9">
        <f t="shared" si="12"/>
        <v>1.5361622364855349E-7</v>
      </c>
      <c r="BX67" s="9">
        <f t="shared" si="13"/>
        <v>2.3973372832831655E-13</v>
      </c>
      <c r="BY67" s="9">
        <f t="shared" si="46"/>
        <v>1.9190359565934204E-10</v>
      </c>
      <c r="CA67" s="16">
        <f t="shared" si="47"/>
        <v>4</v>
      </c>
      <c r="CB67" s="17">
        <f>VLOOKUP($A67,Datum!$A:$B,2,0)</f>
        <v>41626</v>
      </c>
      <c r="CC67" s="13">
        <f>VLOOKUP(CB67,Zeitreihen!$J:$K,2,0)</f>
        <v>0.26663822525597269</v>
      </c>
      <c r="CD67" s="13">
        <f>VLOOKUP(CB67,Zeitreihen!N:O,2,0)</f>
        <v>1.3685</v>
      </c>
      <c r="CE67" s="9">
        <f t="shared" si="48"/>
        <v>0</v>
      </c>
      <c r="CF67" s="9">
        <f t="shared" si="49"/>
        <v>-6.0467164165958678E-3</v>
      </c>
      <c r="CG67" s="9">
        <f t="shared" si="67"/>
        <v>3.1272298407559546E-2</v>
      </c>
      <c r="CH67" s="9">
        <f t="shared" si="14"/>
        <v>3.3926282265638521E-16</v>
      </c>
      <c r="CI67" s="9">
        <f t="shared" si="15"/>
        <v>1.2486836347405073E-6</v>
      </c>
      <c r="CJ67" s="9">
        <f t="shared" si="50"/>
        <v>-2.0582320921774086E-11</v>
      </c>
      <c r="CL67" s="16">
        <f t="shared" si="51"/>
        <v>4</v>
      </c>
      <c r="CM67" s="17">
        <f>VLOOKUP($A67,Datum!$A:$B,2,0)</f>
        <v>41626</v>
      </c>
      <c r="CN67" s="13">
        <f>VLOOKUP(CM67,Zeitreihen!$J:$K,2,0)</f>
        <v>0.26663822525597269</v>
      </c>
      <c r="CO67" s="13">
        <f>VLOOKUP(CM67,Zeitreihen!R:S,2,0)</f>
        <v>1.0062</v>
      </c>
      <c r="CP67" s="9">
        <f t="shared" si="52"/>
        <v>0</v>
      </c>
      <c r="CQ67" s="9">
        <f t="shared" si="53"/>
        <v>-9.9378882069350405E-5</v>
      </c>
      <c r="CR67" s="9">
        <f t="shared" si="68"/>
        <v>3.1272298407559546E-2</v>
      </c>
      <c r="CS67" s="9">
        <f t="shared" si="16"/>
        <v>3.3926282265638521E-16</v>
      </c>
      <c r="CT67" s="9">
        <f t="shared" si="17"/>
        <v>2.3973372832831655E-13</v>
      </c>
      <c r="CU67" s="9">
        <f t="shared" si="54"/>
        <v>9.0184666855626675E-15</v>
      </c>
      <c r="CW67" s="16">
        <f t="shared" si="55"/>
        <v>4</v>
      </c>
      <c r="CX67" s="17">
        <f>VLOOKUP($A67,Datum!$A:$B,2,0)</f>
        <v>41626</v>
      </c>
      <c r="CY67" s="13">
        <f>VLOOKUP(CX67,Zeitreihen!N:O,2,0)</f>
        <v>1.3685</v>
      </c>
      <c r="CZ67" s="13">
        <f>VLOOKUP(CX67,Zeitreihen!R:S,2,0)</f>
        <v>1.0062</v>
      </c>
      <c r="DA67" s="9">
        <f t="shared" si="56"/>
        <v>-6.0467164165958678E-3</v>
      </c>
      <c r="DB67" s="9">
        <f t="shared" si="57"/>
        <v>-9.9378882069350405E-5</v>
      </c>
      <c r="DC67" s="9">
        <f t="shared" si="69"/>
        <v>3.1272298407559546E-2</v>
      </c>
      <c r="DD67" s="9">
        <f t="shared" si="18"/>
        <v>1.2486836347405073E-6</v>
      </c>
      <c r="DE67" s="9">
        <f t="shared" si="19"/>
        <v>2.3973372832831655E-13</v>
      </c>
      <c r="DF67" s="9">
        <f t="shared" si="58"/>
        <v>-5.4713031652330842E-10</v>
      </c>
    </row>
    <row r="68" spans="1:110" ht="15" x14ac:dyDescent="0.2">
      <c r="A68" s="9">
        <f t="shared" si="59"/>
        <v>59</v>
      </c>
      <c r="B68" s="16">
        <f t="shared" si="20"/>
        <v>3</v>
      </c>
      <c r="C68" s="17">
        <f>VLOOKUP($A68,Datum!$A:$B,2,0)</f>
        <v>41625</v>
      </c>
      <c r="D68" s="13">
        <f>VLOOKUP(C68,Zeitreihen!$B:$C,2,0)</f>
        <v>623.89</v>
      </c>
      <c r="E68" s="13">
        <f>VLOOKUP(C68,Zeitreihen!F:G,2,0)</f>
        <v>8412.32</v>
      </c>
      <c r="F68" s="9">
        <f t="shared" si="21"/>
        <v>4.0634466672466044E-3</v>
      </c>
      <c r="G68" s="9">
        <f t="shared" si="21"/>
        <v>3.2433619344690314E-3</v>
      </c>
      <c r="H68" s="9">
        <f t="shared" si="60"/>
        <v>2.9395960503105972E-2</v>
      </c>
      <c r="I68" s="9">
        <f t="shared" si="0"/>
        <v>3.0853452688357811E-7</v>
      </c>
      <c r="J68" s="9">
        <f t="shared" si="1"/>
        <v>1.3111062878474722E-7</v>
      </c>
      <c r="K68" s="9">
        <f t="shared" si="22"/>
        <v>2.0112721303073441E-7</v>
      </c>
      <c r="M68" s="16">
        <f t="shared" si="23"/>
        <v>3</v>
      </c>
      <c r="N68" s="17">
        <f>VLOOKUP($A68,Datum!$A:$B,2,0)</f>
        <v>41625</v>
      </c>
      <c r="O68" s="13">
        <f>VLOOKUP(N68,Zeitreihen!$B:$C,2,0)</f>
        <v>623.89</v>
      </c>
      <c r="P68" s="13">
        <f>VLOOKUP(N68,Zeitreihen!$J:$K,2,0)</f>
        <v>0.26663822525597269</v>
      </c>
      <c r="Q68" s="9">
        <f t="shared" si="24"/>
        <v>4.0634466672466044E-3</v>
      </c>
      <c r="R68" s="9">
        <f t="shared" si="25"/>
        <v>0</v>
      </c>
      <c r="S68" s="9">
        <f t="shared" si="61"/>
        <v>2.9395960503105972E-2</v>
      </c>
      <c r="T68" s="9">
        <f t="shared" si="2"/>
        <v>3.0853452688357811E-7</v>
      </c>
      <c r="U68" s="9">
        <f t="shared" si="3"/>
        <v>3.1890705329700208E-16</v>
      </c>
      <c r="V68" s="9">
        <f t="shared" si="26"/>
        <v>9.9193667544267452E-12</v>
      </c>
      <c r="X68" s="16">
        <f t="shared" si="27"/>
        <v>3</v>
      </c>
      <c r="Y68" s="17">
        <f>VLOOKUP($A68,Datum!$A:$B,2,0)</f>
        <v>41625</v>
      </c>
      <c r="Z68" s="13">
        <f>VLOOKUP(Y68,Zeitreihen!$B:$C,2,0)</f>
        <v>623.89</v>
      </c>
      <c r="AA68" s="13">
        <f>VLOOKUP(Y68,Zeitreihen!N:O,2,0)</f>
        <v>1.3768</v>
      </c>
      <c r="AB68" s="9">
        <f t="shared" si="28"/>
        <v>4.0634466672466044E-3</v>
      </c>
      <c r="AC68" s="9">
        <f t="shared" si="29"/>
        <v>5.0855462609356538E-4</v>
      </c>
      <c r="AD68" s="9">
        <f t="shared" si="62"/>
        <v>2.9395960503105972E-2</v>
      </c>
      <c r="AE68" s="9">
        <f t="shared" si="4"/>
        <v>3.0853452688357811E-7</v>
      </c>
      <c r="AF68" s="9">
        <f t="shared" si="5"/>
        <v>1.6414138533039825E-9</v>
      </c>
      <c r="AG68" s="9">
        <f t="shared" si="30"/>
        <v>2.2504062892048961E-8</v>
      </c>
      <c r="AI68" s="16">
        <f t="shared" si="31"/>
        <v>3</v>
      </c>
      <c r="AJ68" s="17">
        <f>VLOOKUP($A68,Datum!$A:$B,2,0)</f>
        <v>41625</v>
      </c>
      <c r="AK68" s="13">
        <f>VLOOKUP(AJ68,Zeitreihen!$B:$C,2,0)</f>
        <v>623.89</v>
      </c>
      <c r="AL68" s="13">
        <f>VLOOKUP(AJ68,Zeitreihen!$R:$S,2,0)</f>
        <v>1.0063</v>
      </c>
      <c r="AM68" s="9">
        <f t="shared" si="32"/>
        <v>4.0634466672466044E-3</v>
      </c>
      <c r="AN68" s="9">
        <f t="shared" si="33"/>
        <v>-9.9369006888494376E-5</v>
      </c>
      <c r="AO68" s="9">
        <f t="shared" si="63"/>
        <v>2.9395960503105972E-2</v>
      </c>
      <c r="AP68" s="9">
        <f t="shared" si="6"/>
        <v>3.0853452688357811E-7</v>
      </c>
      <c r="AQ68" s="9">
        <f t="shared" si="7"/>
        <v>2.269600579606367E-13</v>
      </c>
      <c r="AR68" s="9">
        <f t="shared" si="34"/>
        <v>2.6462239909794957E-10</v>
      </c>
      <c r="AT68" s="16">
        <f t="shared" si="35"/>
        <v>3</v>
      </c>
      <c r="AU68" s="17">
        <f>VLOOKUP($A68,Datum!$A:$B,2,0)</f>
        <v>41625</v>
      </c>
      <c r="AV68" s="13">
        <f>VLOOKUP(AU68,Zeitreihen!$F:$G,2,0)</f>
        <v>8412.32</v>
      </c>
      <c r="AW68" s="13">
        <f>VLOOKUP(AU68,Zeitreihen!$J:$K,2,0)</f>
        <v>0.26663822525597269</v>
      </c>
      <c r="AX68" s="9">
        <f t="shared" si="36"/>
        <v>3.2433619344690314E-3</v>
      </c>
      <c r="AY68" s="9">
        <f t="shared" si="37"/>
        <v>0</v>
      </c>
      <c r="AZ68" s="9">
        <f t="shared" si="64"/>
        <v>2.9395960503105972E-2</v>
      </c>
      <c r="BA68" s="9">
        <f t="shared" si="8"/>
        <v>1.3111062878474722E-7</v>
      </c>
      <c r="BB68" s="9">
        <f t="shared" si="9"/>
        <v>3.1890705329700208E-16</v>
      </c>
      <c r="BC68" s="9">
        <f t="shared" si="38"/>
        <v>6.466227979406606E-12</v>
      </c>
      <c r="BE68" s="16">
        <f t="shared" si="39"/>
        <v>3</v>
      </c>
      <c r="BF68" s="17">
        <f>VLOOKUP($A68,Datum!$A:$B,2,0)</f>
        <v>41625</v>
      </c>
      <c r="BG68" s="13">
        <f>VLOOKUP(BF68,Zeitreihen!$F:$G,2,0)</f>
        <v>8412.32</v>
      </c>
      <c r="BH68" s="13">
        <f>VLOOKUP(BF68,Zeitreihen!N:O,2,0)</f>
        <v>1.3768</v>
      </c>
      <c r="BI68" s="9">
        <f t="shared" si="40"/>
        <v>3.2433619344690314E-3</v>
      </c>
      <c r="BJ68" s="9">
        <f t="shared" si="41"/>
        <v>5.0855462609356538E-4</v>
      </c>
      <c r="BK68" s="9">
        <f t="shared" si="65"/>
        <v>2.9395960503105972E-2</v>
      </c>
      <c r="BL68" s="9">
        <f t="shared" si="10"/>
        <v>1.3111062878474722E-7</v>
      </c>
      <c r="BM68" s="9">
        <f t="shared" si="11"/>
        <v>1.6414138533039825E-9</v>
      </c>
      <c r="BN68" s="9">
        <f t="shared" si="42"/>
        <v>1.4669928507074602E-8</v>
      </c>
      <c r="BP68" s="16">
        <f t="shared" si="43"/>
        <v>3</v>
      </c>
      <c r="BQ68" s="17">
        <f>VLOOKUP($A68,Datum!$A:$B,2,0)</f>
        <v>41625</v>
      </c>
      <c r="BR68" s="13">
        <f>VLOOKUP(BQ68,Zeitreihen!$F:$G,2,0)</f>
        <v>8412.32</v>
      </c>
      <c r="BS68" s="13">
        <f>VLOOKUP(BQ68,Zeitreihen!R:S,2,0)</f>
        <v>1.0063</v>
      </c>
      <c r="BT68" s="9">
        <f t="shared" si="44"/>
        <v>3.2433619344690314E-3</v>
      </c>
      <c r="BU68" s="9">
        <f t="shared" si="45"/>
        <v>-9.9369006888494376E-5</v>
      </c>
      <c r="BV68" s="9">
        <f t="shared" si="66"/>
        <v>2.9395960503105972E-2</v>
      </c>
      <c r="BW68" s="9">
        <f t="shared" si="12"/>
        <v>1.3111062878474722E-7</v>
      </c>
      <c r="BX68" s="9">
        <f t="shared" si="13"/>
        <v>2.269600579606367E-13</v>
      </c>
      <c r="BY68" s="9">
        <f t="shared" si="46"/>
        <v>1.7250181421724746E-10</v>
      </c>
      <c r="CA68" s="16">
        <f t="shared" si="47"/>
        <v>3</v>
      </c>
      <c r="CB68" s="17">
        <f>VLOOKUP($A68,Datum!$A:$B,2,0)</f>
        <v>41625</v>
      </c>
      <c r="CC68" s="13">
        <f>VLOOKUP(CB68,Zeitreihen!$J:$K,2,0)</f>
        <v>0.26663822525597269</v>
      </c>
      <c r="CD68" s="13">
        <f>VLOOKUP(CB68,Zeitreihen!N:O,2,0)</f>
        <v>1.3768</v>
      </c>
      <c r="CE68" s="9">
        <f t="shared" si="48"/>
        <v>0</v>
      </c>
      <c r="CF68" s="9">
        <f t="shared" si="49"/>
        <v>5.0855462609356538E-4</v>
      </c>
      <c r="CG68" s="9">
        <f t="shared" si="67"/>
        <v>2.9395960503105972E-2</v>
      </c>
      <c r="CH68" s="9">
        <f t="shared" si="14"/>
        <v>3.1890705329700208E-16</v>
      </c>
      <c r="CI68" s="9">
        <f t="shared" si="15"/>
        <v>1.6414138533039825E-9</v>
      </c>
      <c r="CJ68" s="9">
        <f t="shared" si="50"/>
        <v>7.2350428830660767E-13</v>
      </c>
      <c r="CL68" s="16">
        <f t="shared" si="51"/>
        <v>3</v>
      </c>
      <c r="CM68" s="17">
        <f>VLOOKUP($A68,Datum!$A:$B,2,0)</f>
        <v>41625</v>
      </c>
      <c r="CN68" s="13">
        <f>VLOOKUP(CM68,Zeitreihen!$J:$K,2,0)</f>
        <v>0.26663822525597269</v>
      </c>
      <c r="CO68" s="13">
        <f>VLOOKUP(CM68,Zeitreihen!R:S,2,0)</f>
        <v>1.0063</v>
      </c>
      <c r="CP68" s="9">
        <f t="shared" si="52"/>
        <v>0</v>
      </c>
      <c r="CQ68" s="9">
        <f t="shared" si="53"/>
        <v>-9.9369006888494376E-5</v>
      </c>
      <c r="CR68" s="9">
        <f t="shared" si="68"/>
        <v>2.9395960503105972E-2</v>
      </c>
      <c r="CS68" s="9">
        <f t="shared" si="16"/>
        <v>3.1890705329700208E-16</v>
      </c>
      <c r="CT68" s="9">
        <f t="shared" si="17"/>
        <v>2.269600579606367E-13</v>
      </c>
      <c r="CU68" s="9">
        <f t="shared" si="54"/>
        <v>8.5075944485114864E-15</v>
      </c>
      <c r="CW68" s="16">
        <f t="shared" si="55"/>
        <v>3</v>
      </c>
      <c r="CX68" s="17">
        <f>VLOOKUP($A68,Datum!$A:$B,2,0)</f>
        <v>41625</v>
      </c>
      <c r="CY68" s="13">
        <f>VLOOKUP(CX68,Zeitreihen!N:O,2,0)</f>
        <v>1.3768</v>
      </c>
      <c r="CZ68" s="13">
        <f>VLOOKUP(CX68,Zeitreihen!R:S,2,0)</f>
        <v>1.0063</v>
      </c>
      <c r="DA68" s="9">
        <f t="shared" si="56"/>
        <v>5.0855462609356538E-4</v>
      </c>
      <c r="DB68" s="9">
        <f t="shared" si="57"/>
        <v>-9.9369006888494376E-5</v>
      </c>
      <c r="DC68" s="9">
        <f t="shared" si="69"/>
        <v>2.9395960503105972E-2</v>
      </c>
      <c r="DD68" s="9">
        <f t="shared" si="18"/>
        <v>1.6414138533039825E-9</v>
      </c>
      <c r="DE68" s="9">
        <f t="shared" si="19"/>
        <v>2.269600579606367E-13</v>
      </c>
      <c r="DF68" s="9">
        <f t="shared" si="58"/>
        <v>1.9301175696917115E-11</v>
      </c>
    </row>
    <row r="69" spans="1:110" ht="15" x14ac:dyDescent="0.2">
      <c r="A69" s="9">
        <f t="shared" si="59"/>
        <v>60</v>
      </c>
      <c r="B69" s="16">
        <f t="shared" si="20"/>
        <v>2</v>
      </c>
      <c r="C69" s="17">
        <f>VLOOKUP($A69,Datum!$A:$B,2,0)</f>
        <v>41624</v>
      </c>
      <c r="D69" s="13">
        <f>VLOOKUP(C69,Zeitreihen!$B:$C,2,0)</f>
        <v>621.36</v>
      </c>
      <c r="E69" s="13">
        <f>VLOOKUP(C69,Zeitreihen!F:G,2,0)</f>
        <v>8385.08</v>
      </c>
      <c r="F69" s="9">
        <f t="shared" si="21"/>
        <v>4.9903012118926319E-4</v>
      </c>
      <c r="G69" s="9">
        <f t="shared" si="21"/>
        <v>-3.0168088949227771E-4</v>
      </c>
      <c r="H69" s="9">
        <f t="shared" si="60"/>
        <v>2.7632202872919613E-2</v>
      </c>
      <c r="I69" s="9">
        <f t="shared" si="0"/>
        <v>2.9131258749239302E-9</v>
      </c>
      <c r="J69" s="9">
        <f t="shared" si="1"/>
        <v>5.6753053395941282E-8</v>
      </c>
      <c r="K69" s="9">
        <f t="shared" si="22"/>
        <v>1.2858024277806289E-8</v>
      </c>
      <c r="M69" s="16">
        <f t="shared" si="23"/>
        <v>2</v>
      </c>
      <c r="N69" s="17">
        <f>VLOOKUP($A69,Datum!$A:$B,2,0)</f>
        <v>41624</v>
      </c>
      <c r="O69" s="13">
        <f>VLOOKUP(N69,Zeitreihen!$B:$C,2,0)</f>
        <v>621.36</v>
      </c>
      <c r="P69" s="13">
        <f>VLOOKUP(N69,Zeitreihen!$J:$K,2,0)</f>
        <v>0.26663822525597269</v>
      </c>
      <c r="Q69" s="9">
        <f t="shared" si="24"/>
        <v>4.9903012118926319E-4</v>
      </c>
      <c r="R69" s="9">
        <f t="shared" si="25"/>
        <v>-2.6664178011620453E-5</v>
      </c>
      <c r="S69" s="9">
        <f t="shared" si="61"/>
        <v>2.7632202872919613E-2</v>
      </c>
      <c r="T69" s="9">
        <f t="shared" si="2"/>
        <v>2.9131258749239302E-9</v>
      </c>
      <c r="U69" s="9">
        <f t="shared" si="3"/>
        <v>1.9492715270114775E-11</v>
      </c>
      <c r="V69" s="9">
        <f t="shared" si="26"/>
        <v>2.382954746232E-10</v>
      </c>
      <c r="X69" s="16">
        <f t="shared" si="27"/>
        <v>2</v>
      </c>
      <c r="Y69" s="17">
        <f>VLOOKUP($A69,Datum!$A:$B,2,0)</f>
        <v>41624</v>
      </c>
      <c r="Z69" s="13">
        <f>VLOOKUP(Y69,Zeitreihen!$B:$C,2,0)</f>
        <v>621.36</v>
      </c>
      <c r="AA69" s="13">
        <f>VLOOKUP(Y69,Zeitreihen!N:O,2,0)</f>
        <v>1.3761000000000001</v>
      </c>
      <c r="AB69" s="9">
        <f t="shared" si="28"/>
        <v>4.9903012118926319E-4</v>
      </c>
      <c r="AC69" s="9">
        <f t="shared" si="29"/>
        <v>1.3816676742604108E-3</v>
      </c>
      <c r="AD69" s="9">
        <f t="shared" si="62"/>
        <v>2.7632202872919613E-2</v>
      </c>
      <c r="AE69" s="9">
        <f t="shared" si="4"/>
        <v>2.9131258749239302E-9</v>
      </c>
      <c r="AF69" s="9">
        <f t="shared" si="5"/>
        <v>3.4009690978380267E-8</v>
      </c>
      <c r="AG69" s="9">
        <f t="shared" si="30"/>
        <v>-9.9536179747510149E-9</v>
      </c>
      <c r="AI69" s="16">
        <f t="shared" si="31"/>
        <v>2</v>
      </c>
      <c r="AJ69" s="17">
        <f>VLOOKUP($A69,Datum!$A:$B,2,0)</f>
        <v>41624</v>
      </c>
      <c r="AK69" s="13">
        <f>VLOOKUP(AJ69,Zeitreihen!$B:$C,2,0)</f>
        <v>621.36</v>
      </c>
      <c r="AL69" s="13">
        <f>VLOOKUP(AJ69,Zeitreihen!$R:$S,2,0)</f>
        <v>1.0064</v>
      </c>
      <c r="AM69" s="9">
        <f t="shared" si="32"/>
        <v>4.9903012118926319E-4</v>
      </c>
      <c r="AN69" s="9">
        <f t="shared" si="33"/>
        <v>-9.9359133670139026E-5</v>
      </c>
      <c r="AO69" s="9">
        <f t="shared" si="63"/>
        <v>2.7632202872919613E-2</v>
      </c>
      <c r="AP69" s="9">
        <f t="shared" si="6"/>
        <v>2.9131258749239302E-9</v>
      </c>
      <c r="AQ69" s="9">
        <f t="shared" si="7"/>
        <v>2.1486127352422596E-13</v>
      </c>
      <c r="AR69" s="9">
        <f t="shared" si="34"/>
        <v>-2.501835197255268E-11</v>
      </c>
      <c r="AT69" s="16">
        <f t="shared" si="35"/>
        <v>2</v>
      </c>
      <c r="AU69" s="17">
        <f>VLOOKUP($A69,Datum!$A:$B,2,0)</f>
        <v>41624</v>
      </c>
      <c r="AV69" s="13">
        <f>VLOOKUP(AU69,Zeitreihen!$F:$G,2,0)</f>
        <v>8385.08</v>
      </c>
      <c r="AW69" s="13">
        <f>VLOOKUP(AU69,Zeitreihen!$J:$K,2,0)</f>
        <v>0.26663822525597269</v>
      </c>
      <c r="AX69" s="9">
        <f t="shared" si="36"/>
        <v>-3.0168088949227771E-4</v>
      </c>
      <c r="AY69" s="9">
        <f t="shared" si="37"/>
        <v>-2.6664178011620453E-5</v>
      </c>
      <c r="AZ69" s="9">
        <f t="shared" si="64"/>
        <v>2.7632202872919613E-2</v>
      </c>
      <c r="BA69" s="9">
        <f t="shared" si="8"/>
        <v>5.6753053395941282E-8</v>
      </c>
      <c r="BB69" s="9">
        <f t="shared" si="9"/>
        <v>1.9492715270114775E-11</v>
      </c>
      <c r="BC69" s="9">
        <f t="shared" si="38"/>
        <v>1.0517942339434572E-9</v>
      </c>
      <c r="BE69" s="16">
        <f t="shared" si="39"/>
        <v>2</v>
      </c>
      <c r="BF69" s="17">
        <f>VLOOKUP($A69,Datum!$A:$B,2,0)</f>
        <v>41624</v>
      </c>
      <c r="BG69" s="13">
        <f>VLOOKUP(BF69,Zeitreihen!$F:$G,2,0)</f>
        <v>8385.08</v>
      </c>
      <c r="BH69" s="13">
        <f>VLOOKUP(BF69,Zeitreihen!N:O,2,0)</f>
        <v>1.3761000000000001</v>
      </c>
      <c r="BI69" s="9">
        <f t="shared" si="40"/>
        <v>-3.0168088949227771E-4</v>
      </c>
      <c r="BJ69" s="9">
        <f t="shared" si="41"/>
        <v>1.3816676742604108E-3</v>
      </c>
      <c r="BK69" s="9">
        <f t="shared" si="65"/>
        <v>2.7632202872919613E-2</v>
      </c>
      <c r="BL69" s="9">
        <f t="shared" si="10"/>
        <v>5.6753053395941282E-8</v>
      </c>
      <c r="BM69" s="9">
        <f t="shared" si="11"/>
        <v>3.4009690978380267E-8</v>
      </c>
      <c r="BN69" s="9">
        <f t="shared" si="42"/>
        <v>-4.3933515771850967E-8</v>
      </c>
      <c r="BP69" s="16">
        <f t="shared" si="43"/>
        <v>2</v>
      </c>
      <c r="BQ69" s="17">
        <f>VLOOKUP($A69,Datum!$A:$B,2,0)</f>
        <v>41624</v>
      </c>
      <c r="BR69" s="13">
        <f>VLOOKUP(BQ69,Zeitreihen!$F:$G,2,0)</f>
        <v>8385.08</v>
      </c>
      <c r="BS69" s="13">
        <f>VLOOKUP(BQ69,Zeitreihen!R:S,2,0)</f>
        <v>1.0064</v>
      </c>
      <c r="BT69" s="9">
        <f t="shared" si="44"/>
        <v>-3.0168088949227771E-4</v>
      </c>
      <c r="BU69" s="9">
        <f t="shared" si="45"/>
        <v>-9.9359133670139026E-5</v>
      </c>
      <c r="BV69" s="9">
        <f t="shared" si="66"/>
        <v>2.7632202872919613E-2</v>
      </c>
      <c r="BW69" s="9">
        <f t="shared" si="12"/>
        <v>5.6753053395941282E-8</v>
      </c>
      <c r="BX69" s="9">
        <f t="shared" si="13"/>
        <v>2.1486127352422596E-13</v>
      </c>
      <c r="BY69" s="9">
        <f t="shared" si="46"/>
        <v>-1.1042659701829238E-10</v>
      </c>
      <c r="CA69" s="16">
        <f t="shared" si="47"/>
        <v>2</v>
      </c>
      <c r="CB69" s="17">
        <f>VLOOKUP($A69,Datum!$A:$B,2,0)</f>
        <v>41624</v>
      </c>
      <c r="CC69" s="13">
        <f>VLOOKUP(CB69,Zeitreihen!$J:$K,2,0)</f>
        <v>0.26663822525597269</v>
      </c>
      <c r="CD69" s="13">
        <f>VLOOKUP(CB69,Zeitreihen!N:O,2,0)</f>
        <v>1.3761000000000001</v>
      </c>
      <c r="CE69" s="9">
        <f t="shared" si="48"/>
        <v>-2.6664178011620453E-5</v>
      </c>
      <c r="CF69" s="9">
        <f t="shared" si="49"/>
        <v>1.3816676742604108E-3</v>
      </c>
      <c r="CG69" s="9">
        <f t="shared" si="67"/>
        <v>2.7632202872919613E-2</v>
      </c>
      <c r="CH69" s="9">
        <f t="shared" si="14"/>
        <v>1.9492715270114775E-11</v>
      </c>
      <c r="CI69" s="9">
        <f t="shared" si="15"/>
        <v>3.4009690978380267E-8</v>
      </c>
      <c r="CJ69" s="9">
        <f t="shared" si="50"/>
        <v>-8.1421202562118787E-10</v>
      </c>
      <c r="CL69" s="16">
        <f t="shared" si="51"/>
        <v>2</v>
      </c>
      <c r="CM69" s="17">
        <f>VLOOKUP($A69,Datum!$A:$B,2,0)</f>
        <v>41624</v>
      </c>
      <c r="CN69" s="13">
        <f>VLOOKUP(CM69,Zeitreihen!$J:$K,2,0)</f>
        <v>0.26663822525597269</v>
      </c>
      <c r="CO69" s="13">
        <f>VLOOKUP(CM69,Zeitreihen!R:S,2,0)</f>
        <v>1.0064</v>
      </c>
      <c r="CP69" s="9">
        <f t="shared" si="52"/>
        <v>-2.6664178011620453E-5</v>
      </c>
      <c r="CQ69" s="9">
        <f t="shared" si="53"/>
        <v>-9.9359133670139026E-5</v>
      </c>
      <c r="CR69" s="9">
        <f t="shared" si="68"/>
        <v>2.7632202872919613E-2</v>
      </c>
      <c r="CS69" s="9">
        <f t="shared" si="16"/>
        <v>1.9492715270114775E-11</v>
      </c>
      <c r="CT69" s="9">
        <f t="shared" si="17"/>
        <v>2.1486127352422596E-13</v>
      </c>
      <c r="CU69" s="9">
        <f t="shared" si="54"/>
        <v>-2.0465164615467883E-12</v>
      </c>
      <c r="CW69" s="16">
        <f t="shared" si="55"/>
        <v>2</v>
      </c>
      <c r="CX69" s="17">
        <f>VLOOKUP($A69,Datum!$A:$B,2,0)</f>
        <v>41624</v>
      </c>
      <c r="CY69" s="13">
        <f>VLOOKUP(CX69,Zeitreihen!N:O,2,0)</f>
        <v>1.3761000000000001</v>
      </c>
      <c r="CZ69" s="13">
        <f>VLOOKUP(CX69,Zeitreihen!R:S,2,0)</f>
        <v>1.0064</v>
      </c>
      <c r="DA69" s="9">
        <f t="shared" si="56"/>
        <v>1.3816676742604108E-3</v>
      </c>
      <c r="DB69" s="9">
        <f t="shared" si="57"/>
        <v>-9.9359133670139026E-5</v>
      </c>
      <c r="DC69" s="9">
        <f t="shared" si="69"/>
        <v>2.7632202872919613E-2</v>
      </c>
      <c r="DD69" s="9">
        <f t="shared" si="18"/>
        <v>3.4009690978380267E-8</v>
      </c>
      <c r="DE69" s="9">
        <f t="shared" si="19"/>
        <v>2.1486127352422596E-13</v>
      </c>
      <c r="DF69" s="9">
        <f t="shared" si="58"/>
        <v>8.5483130006921029E-11</v>
      </c>
    </row>
    <row r="70" spans="1:110" ht="15" x14ac:dyDescent="0.2">
      <c r="A70" s="9">
        <f t="shared" si="59"/>
        <v>61</v>
      </c>
      <c r="B70" s="16">
        <f t="shared" si="20"/>
        <v>6</v>
      </c>
      <c r="C70" s="17">
        <f>VLOOKUP($A70,Datum!$A:$B,2,0)</f>
        <v>41621</v>
      </c>
      <c r="D70" s="13">
        <f>VLOOKUP(C70,Zeitreihen!$B:$C,2,0)</f>
        <v>621.04999999999995</v>
      </c>
      <c r="E70" s="13">
        <f>VLOOKUP(C70,Zeitreihen!F:G,2,0)</f>
        <v>8387.61</v>
      </c>
      <c r="F70" s="9">
        <f t="shared" si="21"/>
        <v>-6.7604548175708584E-4</v>
      </c>
      <c r="G70" s="9">
        <f t="shared" si="21"/>
        <v>0</v>
      </c>
      <c r="H70" s="9">
        <f t="shared" si="60"/>
        <v>2.5974270700544436E-2</v>
      </c>
      <c r="I70" s="9">
        <f t="shared" si="0"/>
        <v>5.842401791241142E-8</v>
      </c>
      <c r="J70" s="9">
        <f t="shared" si="1"/>
        <v>3.325191345705888E-8</v>
      </c>
      <c r="K70" s="9">
        <f t="shared" si="22"/>
        <v>4.4076188440439839E-8</v>
      </c>
      <c r="M70" s="16">
        <f t="shared" si="23"/>
        <v>6</v>
      </c>
      <c r="N70" s="17">
        <f>VLOOKUP($A70,Datum!$A:$B,2,0)</f>
        <v>41621</v>
      </c>
      <c r="O70" s="13">
        <f>VLOOKUP(N70,Zeitreihen!$B:$C,2,0)</f>
        <v>621.04999999999995</v>
      </c>
      <c r="P70" s="13">
        <f>VLOOKUP(N70,Zeitreihen!$J:$K,2,0)</f>
        <v>0.26664533503986348</v>
      </c>
      <c r="Q70" s="9">
        <f t="shared" si="24"/>
        <v>-6.7604548175708584E-4</v>
      </c>
      <c r="R70" s="9">
        <f t="shared" si="25"/>
        <v>5.332764506380537E-5</v>
      </c>
      <c r="S70" s="9">
        <f t="shared" si="61"/>
        <v>2.5974270700544436E-2</v>
      </c>
      <c r="T70" s="9">
        <f t="shared" si="2"/>
        <v>5.842401791241142E-8</v>
      </c>
      <c r="U70" s="9">
        <f t="shared" si="3"/>
        <v>7.415543805904818E-11</v>
      </c>
      <c r="V70" s="9">
        <f t="shared" si="26"/>
        <v>-2.0814558946719352E-9</v>
      </c>
      <c r="X70" s="16">
        <f t="shared" si="27"/>
        <v>6</v>
      </c>
      <c r="Y70" s="17">
        <f>VLOOKUP($A70,Datum!$A:$B,2,0)</f>
        <v>41621</v>
      </c>
      <c r="Z70" s="13">
        <f>VLOOKUP(Y70,Zeitreihen!$B:$C,2,0)</f>
        <v>621.04999999999995</v>
      </c>
      <c r="AA70" s="13">
        <f>VLOOKUP(Y70,Zeitreihen!N:O,2,0)</f>
        <v>1.3742000000000001</v>
      </c>
      <c r="AB70" s="9">
        <f t="shared" si="28"/>
        <v>-6.7604548175708584E-4</v>
      </c>
      <c r="AC70" s="9">
        <f t="shared" si="29"/>
        <v>-8.0014552368640375E-4</v>
      </c>
      <c r="AD70" s="9">
        <f t="shared" si="62"/>
        <v>2.5974270700544436E-2</v>
      </c>
      <c r="AE70" s="9">
        <f t="shared" si="4"/>
        <v>5.842401791241142E-8</v>
      </c>
      <c r="AF70" s="9">
        <f t="shared" si="5"/>
        <v>2.9871458927830934E-8</v>
      </c>
      <c r="AG70" s="9">
        <f t="shared" si="30"/>
        <v>4.1775718443486479E-8</v>
      </c>
      <c r="AI70" s="16">
        <f t="shared" si="31"/>
        <v>6</v>
      </c>
      <c r="AJ70" s="17">
        <f>VLOOKUP($A70,Datum!$A:$B,2,0)</f>
        <v>41621</v>
      </c>
      <c r="AK70" s="13">
        <f>VLOOKUP(AJ70,Zeitreihen!$B:$C,2,0)</f>
        <v>621.04999999999995</v>
      </c>
      <c r="AL70" s="13">
        <f>VLOOKUP(AJ70,Zeitreihen!$R:$S,2,0)</f>
        <v>1.0065</v>
      </c>
      <c r="AM70" s="9">
        <f t="shared" si="32"/>
        <v>-6.7604548175708584E-4</v>
      </c>
      <c r="AN70" s="9">
        <f t="shared" si="33"/>
        <v>-9.9349262413396013E-5</v>
      </c>
      <c r="AO70" s="9">
        <f t="shared" si="63"/>
        <v>2.5974270700544436E-2</v>
      </c>
      <c r="AP70" s="9">
        <f t="shared" si="6"/>
        <v>5.842401791241142E-8</v>
      </c>
      <c r="AQ70" s="9">
        <f t="shared" si="7"/>
        <v>2.0340206581555182E-13</v>
      </c>
      <c r="AR70" s="9">
        <f t="shared" si="34"/>
        <v>-1.0901176971606912E-10</v>
      </c>
      <c r="AT70" s="16">
        <f t="shared" si="35"/>
        <v>6</v>
      </c>
      <c r="AU70" s="17">
        <f>VLOOKUP($A70,Datum!$A:$B,2,0)</f>
        <v>41621</v>
      </c>
      <c r="AV70" s="13">
        <f>VLOOKUP(AU70,Zeitreihen!$F:$G,2,0)</f>
        <v>8387.61</v>
      </c>
      <c r="AW70" s="13">
        <f>VLOOKUP(AU70,Zeitreihen!$J:$K,2,0)</f>
        <v>0.26664533503986348</v>
      </c>
      <c r="AX70" s="9">
        <f t="shared" si="36"/>
        <v>0</v>
      </c>
      <c r="AY70" s="9">
        <f t="shared" si="37"/>
        <v>5.332764506380537E-5</v>
      </c>
      <c r="AZ70" s="9">
        <f t="shared" si="64"/>
        <v>2.5974270700544436E-2</v>
      </c>
      <c r="BA70" s="9">
        <f t="shared" si="8"/>
        <v>3.325191345705888E-8</v>
      </c>
      <c r="BB70" s="9">
        <f t="shared" si="9"/>
        <v>7.415543805904818E-11</v>
      </c>
      <c r="BC70" s="9">
        <f t="shared" si="38"/>
        <v>-1.5702898486297874E-9</v>
      </c>
      <c r="BE70" s="16">
        <f t="shared" si="39"/>
        <v>6</v>
      </c>
      <c r="BF70" s="17">
        <f>VLOOKUP($A70,Datum!$A:$B,2,0)</f>
        <v>41621</v>
      </c>
      <c r="BG70" s="13">
        <f>VLOOKUP(BF70,Zeitreihen!$F:$G,2,0)</f>
        <v>8387.61</v>
      </c>
      <c r="BH70" s="13">
        <f>VLOOKUP(BF70,Zeitreihen!N:O,2,0)</f>
        <v>1.3742000000000001</v>
      </c>
      <c r="BI70" s="9">
        <f t="shared" si="40"/>
        <v>0</v>
      </c>
      <c r="BJ70" s="9">
        <f t="shared" si="41"/>
        <v>-8.0014552368640375E-4</v>
      </c>
      <c r="BK70" s="9">
        <f t="shared" si="65"/>
        <v>2.5974270700544436E-2</v>
      </c>
      <c r="BL70" s="9">
        <f t="shared" si="10"/>
        <v>3.325191345705888E-8</v>
      </c>
      <c r="BM70" s="9">
        <f t="shared" si="11"/>
        <v>2.9871458927830934E-8</v>
      </c>
      <c r="BN70" s="9">
        <f t="shared" si="42"/>
        <v>3.1516395211132934E-8</v>
      </c>
      <c r="BP70" s="16">
        <f t="shared" si="43"/>
        <v>6</v>
      </c>
      <c r="BQ70" s="17">
        <f>VLOOKUP($A70,Datum!$A:$B,2,0)</f>
        <v>41621</v>
      </c>
      <c r="BR70" s="13">
        <f>VLOOKUP(BQ70,Zeitreihen!$F:$G,2,0)</f>
        <v>8387.61</v>
      </c>
      <c r="BS70" s="13">
        <f>VLOOKUP(BQ70,Zeitreihen!R:S,2,0)</f>
        <v>1.0065</v>
      </c>
      <c r="BT70" s="9">
        <f t="shared" si="44"/>
        <v>0</v>
      </c>
      <c r="BU70" s="9">
        <f t="shared" si="45"/>
        <v>-9.9349262413396013E-5</v>
      </c>
      <c r="BV70" s="9">
        <f t="shared" si="66"/>
        <v>2.5974270700544436E-2</v>
      </c>
      <c r="BW70" s="9">
        <f t="shared" si="12"/>
        <v>3.325191345705888E-8</v>
      </c>
      <c r="BX70" s="9">
        <f t="shared" si="13"/>
        <v>2.0340206581555182E-13</v>
      </c>
      <c r="BY70" s="9">
        <f t="shared" si="46"/>
        <v>-8.2240548937161912E-11</v>
      </c>
      <c r="CA70" s="16">
        <f t="shared" si="47"/>
        <v>6</v>
      </c>
      <c r="CB70" s="17">
        <f>VLOOKUP($A70,Datum!$A:$B,2,0)</f>
        <v>41621</v>
      </c>
      <c r="CC70" s="13">
        <f>VLOOKUP(CB70,Zeitreihen!$J:$K,2,0)</f>
        <v>0.26664533503986348</v>
      </c>
      <c r="CD70" s="13">
        <f>VLOOKUP(CB70,Zeitreihen!N:O,2,0)</f>
        <v>1.3742000000000001</v>
      </c>
      <c r="CE70" s="9">
        <f t="shared" si="48"/>
        <v>5.332764506380537E-5</v>
      </c>
      <c r="CF70" s="9">
        <f t="shared" si="49"/>
        <v>-8.0014552368640375E-4</v>
      </c>
      <c r="CG70" s="9">
        <f t="shared" si="67"/>
        <v>2.5974270700544436E-2</v>
      </c>
      <c r="CH70" s="9">
        <f t="shared" si="14"/>
        <v>7.415543805904818E-11</v>
      </c>
      <c r="CI70" s="9">
        <f t="shared" si="15"/>
        <v>2.9871458927830934E-8</v>
      </c>
      <c r="CJ70" s="9">
        <f t="shared" si="50"/>
        <v>-1.4883316573452868E-9</v>
      </c>
      <c r="CL70" s="16">
        <f t="shared" si="51"/>
        <v>6</v>
      </c>
      <c r="CM70" s="17">
        <f>VLOOKUP($A70,Datum!$A:$B,2,0)</f>
        <v>41621</v>
      </c>
      <c r="CN70" s="13">
        <f>VLOOKUP(CM70,Zeitreihen!$J:$K,2,0)</f>
        <v>0.26664533503986348</v>
      </c>
      <c r="CO70" s="13">
        <f>VLOOKUP(CM70,Zeitreihen!R:S,2,0)</f>
        <v>1.0065</v>
      </c>
      <c r="CP70" s="9">
        <f t="shared" si="52"/>
        <v>5.332764506380537E-5</v>
      </c>
      <c r="CQ70" s="9">
        <f t="shared" si="53"/>
        <v>-9.9349262413396013E-5</v>
      </c>
      <c r="CR70" s="9">
        <f t="shared" si="68"/>
        <v>2.5974270700544436E-2</v>
      </c>
      <c r="CS70" s="9">
        <f t="shared" si="16"/>
        <v>7.415543805904818E-11</v>
      </c>
      <c r="CT70" s="9">
        <f t="shared" si="17"/>
        <v>2.0340206581555182E-13</v>
      </c>
      <c r="CU70" s="9">
        <f t="shared" si="54"/>
        <v>3.8837313620624671E-12</v>
      </c>
      <c r="CW70" s="16">
        <f t="shared" si="55"/>
        <v>6</v>
      </c>
      <c r="CX70" s="17">
        <f>VLOOKUP($A70,Datum!$A:$B,2,0)</f>
        <v>41621</v>
      </c>
      <c r="CY70" s="13">
        <f>VLOOKUP(CX70,Zeitreihen!N:O,2,0)</f>
        <v>1.3742000000000001</v>
      </c>
      <c r="CZ70" s="13">
        <f>VLOOKUP(CX70,Zeitreihen!R:S,2,0)</f>
        <v>1.0065</v>
      </c>
      <c r="DA70" s="9">
        <f t="shared" si="56"/>
        <v>-8.0014552368640375E-4</v>
      </c>
      <c r="DB70" s="9">
        <f t="shared" si="57"/>
        <v>-9.9349262413396013E-5</v>
      </c>
      <c r="DC70" s="9">
        <f t="shared" si="69"/>
        <v>2.5974270700544436E-2</v>
      </c>
      <c r="DD70" s="9">
        <f t="shared" si="18"/>
        <v>2.9871458927830934E-8</v>
      </c>
      <c r="DE70" s="9">
        <f t="shared" si="19"/>
        <v>2.0340206581555182E-13</v>
      </c>
      <c r="DF70" s="9">
        <f t="shared" si="58"/>
        <v>-7.7948165179465384E-11</v>
      </c>
    </row>
    <row r="71" spans="1:110" ht="15" x14ac:dyDescent="0.2">
      <c r="A71" s="9">
        <f t="shared" si="59"/>
        <v>62</v>
      </c>
      <c r="B71" s="16">
        <f t="shared" si="20"/>
        <v>5</v>
      </c>
      <c r="C71" s="17">
        <f>VLOOKUP($A71,Datum!$A:$B,2,0)</f>
        <v>41620</v>
      </c>
      <c r="D71" s="13">
        <f>VLOOKUP(C71,Zeitreihen!$B:$C,2,0)</f>
        <v>621.47</v>
      </c>
      <c r="E71" s="13">
        <f>VLOOKUP(C71,Zeitreihen!F:G,2,0)</f>
        <v>8387.61</v>
      </c>
      <c r="F71" s="9">
        <f t="shared" si="21"/>
        <v>6.133305215197081E-3</v>
      </c>
      <c r="G71" s="9">
        <f t="shared" si="21"/>
        <v>-1.4344213486206239E-3</v>
      </c>
      <c r="H71" s="9">
        <f t="shared" si="60"/>
        <v>2.4415814458511768E-2</v>
      </c>
      <c r="I71" s="9">
        <f t="shared" si="0"/>
        <v>6.8832259346813229E-7</v>
      </c>
      <c r="J71" s="9">
        <f t="shared" si="1"/>
        <v>1.6074671003569983E-7</v>
      </c>
      <c r="K71" s="9">
        <f t="shared" si="22"/>
        <v>-3.3263432225680312E-7</v>
      </c>
      <c r="M71" s="16">
        <f t="shared" si="23"/>
        <v>5</v>
      </c>
      <c r="N71" s="17">
        <f>VLOOKUP($A71,Datum!$A:$B,2,0)</f>
        <v>41620</v>
      </c>
      <c r="O71" s="13">
        <f>VLOOKUP(N71,Zeitreihen!$B:$C,2,0)</f>
        <v>621.47</v>
      </c>
      <c r="P71" s="13">
        <f>VLOOKUP(N71,Zeitreihen!$J:$K,2,0)</f>
        <v>0.26663111585121985</v>
      </c>
      <c r="Q71" s="9">
        <f t="shared" si="24"/>
        <v>6.133305215197081E-3</v>
      </c>
      <c r="R71" s="9">
        <f t="shared" si="25"/>
        <v>-2.6663467052135138E-5</v>
      </c>
      <c r="S71" s="9">
        <f t="shared" si="61"/>
        <v>2.4415814458511768E-2</v>
      </c>
      <c r="T71" s="9">
        <f t="shared" si="2"/>
        <v>6.8832259346813229E-7</v>
      </c>
      <c r="U71" s="9">
        <f t="shared" si="3"/>
        <v>1.7222841132536075E-11</v>
      </c>
      <c r="V71" s="9">
        <f t="shared" si="26"/>
        <v>-3.4430902798557078E-9</v>
      </c>
      <c r="X71" s="16">
        <f t="shared" si="27"/>
        <v>5</v>
      </c>
      <c r="Y71" s="17">
        <f>VLOOKUP($A71,Datum!$A:$B,2,0)</f>
        <v>41620</v>
      </c>
      <c r="Z71" s="13">
        <f>VLOOKUP(Y71,Zeitreihen!$B:$C,2,0)</f>
        <v>621.47</v>
      </c>
      <c r="AA71" s="13">
        <f>VLOOKUP(Y71,Zeitreihen!N:O,2,0)</f>
        <v>1.3753</v>
      </c>
      <c r="AB71" s="9">
        <f t="shared" si="28"/>
        <v>6.133305215197081E-3</v>
      </c>
      <c r="AC71" s="9">
        <f t="shared" si="29"/>
        <v>-2.3966023308894485E-3</v>
      </c>
      <c r="AD71" s="9">
        <f t="shared" si="62"/>
        <v>2.4415814458511768E-2</v>
      </c>
      <c r="AE71" s="9">
        <f t="shared" si="4"/>
        <v>6.8832259346813229E-7</v>
      </c>
      <c r="AF71" s="9">
        <f t="shared" si="5"/>
        <v>1.7390879490730095E-7</v>
      </c>
      <c r="AG71" s="9">
        <f t="shared" si="30"/>
        <v>-3.4598461344041143E-7</v>
      </c>
      <c r="AI71" s="16">
        <f t="shared" si="31"/>
        <v>5</v>
      </c>
      <c r="AJ71" s="17">
        <f>VLOOKUP($A71,Datum!$A:$B,2,0)</f>
        <v>41620</v>
      </c>
      <c r="AK71" s="13">
        <f>VLOOKUP(AJ71,Zeitreihen!$B:$C,2,0)</f>
        <v>621.47</v>
      </c>
      <c r="AL71" s="13">
        <f>VLOOKUP(AJ71,Zeitreihen!$R:$S,2,0)</f>
        <v>1.0065999999999999</v>
      </c>
      <c r="AM71" s="9">
        <f t="shared" si="32"/>
        <v>6.133305215197081E-3</v>
      </c>
      <c r="AN71" s="9">
        <f t="shared" si="33"/>
        <v>-9.9339393118043224E-5</v>
      </c>
      <c r="AO71" s="9">
        <f t="shared" si="63"/>
        <v>2.4415814458511768E-2</v>
      </c>
      <c r="AP71" s="9">
        <f t="shared" si="6"/>
        <v>6.8832259346813229E-7</v>
      </c>
      <c r="AQ71" s="9">
        <f t="shared" si="7"/>
        <v>1.9254895171680859E-13</v>
      </c>
      <c r="AR71" s="9">
        <f t="shared" si="34"/>
        <v>3.64054657730517E-10</v>
      </c>
      <c r="AT71" s="16">
        <f t="shared" si="35"/>
        <v>5</v>
      </c>
      <c r="AU71" s="17">
        <f>VLOOKUP($A71,Datum!$A:$B,2,0)</f>
        <v>41620</v>
      </c>
      <c r="AV71" s="13">
        <f>VLOOKUP(AU71,Zeitreihen!$F:$G,2,0)</f>
        <v>8387.61</v>
      </c>
      <c r="AW71" s="13">
        <f>VLOOKUP(AU71,Zeitreihen!$J:$K,2,0)</f>
        <v>0.26663111585121985</v>
      </c>
      <c r="AX71" s="9">
        <f t="shared" si="36"/>
        <v>-1.4344213486206239E-3</v>
      </c>
      <c r="AY71" s="9">
        <f t="shared" si="37"/>
        <v>-2.6663467052135138E-5</v>
      </c>
      <c r="AZ71" s="9">
        <f t="shared" si="64"/>
        <v>2.4415814458511768E-2</v>
      </c>
      <c r="BA71" s="9">
        <f t="shared" si="8"/>
        <v>1.6074671003569983E-7</v>
      </c>
      <c r="BB71" s="9">
        <f t="shared" si="9"/>
        <v>1.7222841132536075E-11</v>
      </c>
      <c r="BC71" s="9">
        <f t="shared" si="38"/>
        <v>1.6638855277700746E-9</v>
      </c>
      <c r="BE71" s="16">
        <f t="shared" si="39"/>
        <v>5</v>
      </c>
      <c r="BF71" s="17">
        <f>VLOOKUP($A71,Datum!$A:$B,2,0)</f>
        <v>41620</v>
      </c>
      <c r="BG71" s="13">
        <f>VLOOKUP(BF71,Zeitreihen!$F:$G,2,0)</f>
        <v>8387.61</v>
      </c>
      <c r="BH71" s="13">
        <f>VLOOKUP(BF71,Zeitreihen!N:O,2,0)</f>
        <v>1.3753</v>
      </c>
      <c r="BI71" s="9">
        <f t="shared" si="40"/>
        <v>-1.4344213486206239E-3</v>
      </c>
      <c r="BJ71" s="9">
        <f t="shared" si="41"/>
        <v>-2.3966023308894485E-3</v>
      </c>
      <c r="BK71" s="9">
        <f t="shared" si="65"/>
        <v>2.4415814458511768E-2</v>
      </c>
      <c r="BL71" s="9">
        <f t="shared" si="10"/>
        <v>1.6074671003569983E-7</v>
      </c>
      <c r="BM71" s="9">
        <f t="shared" si="11"/>
        <v>1.7390879490730095E-7</v>
      </c>
      <c r="BN71" s="9">
        <f t="shared" si="42"/>
        <v>1.6719828536089087E-7</v>
      </c>
      <c r="BP71" s="16">
        <f t="shared" si="43"/>
        <v>5</v>
      </c>
      <c r="BQ71" s="17">
        <f>VLOOKUP($A71,Datum!$A:$B,2,0)</f>
        <v>41620</v>
      </c>
      <c r="BR71" s="13">
        <f>VLOOKUP(BQ71,Zeitreihen!$F:$G,2,0)</f>
        <v>8387.61</v>
      </c>
      <c r="BS71" s="13">
        <f>VLOOKUP(BQ71,Zeitreihen!R:S,2,0)</f>
        <v>1.0065999999999999</v>
      </c>
      <c r="BT71" s="9">
        <f t="shared" si="44"/>
        <v>-1.4344213486206239E-3</v>
      </c>
      <c r="BU71" s="9">
        <f t="shared" si="45"/>
        <v>-9.9339393118043224E-5</v>
      </c>
      <c r="BV71" s="9">
        <f t="shared" si="66"/>
        <v>2.4415814458511768E-2</v>
      </c>
      <c r="BW71" s="9">
        <f t="shared" si="12"/>
        <v>1.6074671003569983E-7</v>
      </c>
      <c r="BX71" s="9">
        <f t="shared" si="13"/>
        <v>1.9254895171680859E-13</v>
      </c>
      <c r="BY71" s="9">
        <f t="shared" si="46"/>
        <v>-1.7593069802993394E-10</v>
      </c>
      <c r="CA71" s="16">
        <f t="shared" si="47"/>
        <v>5</v>
      </c>
      <c r="CB71" s="17">
        <f>VLOOKUP($A71,Datum!$A:$B,2,0)</f>
        <v>41620</v>
      </c>
      <c r="CC71" s="13">
        <f>VLOOKUP(CB71,Zeitreihen!$J:$K,2,0)</f>
        <v>0.26663111585121985</v>
      </c>
      <c r="CD71" s="13">
        <f>VLOOKUP(CB71,Zeitreihen!N:O,2,0)</f>
        <v>1.3753</v>
      </c>
      <c r="CE71" s="9">
        <f t="shared" si="48"/>
        <v>-2.6663467052135138E-5</v>
      </c>
      <c r="CF71" s="9">
        <f t="shared" si="49"/>
        <v>-2.3966023308894485E-3</v>
      </c>
      <c r="CG71" s="9">
        <f t="shared" si="67"/>
        <v>2.4415814458511768E-2</v>
      </c>
      <c r="CH71" s="9">
        <f t="shared" si="14"/>
        <v>1.7222841132536075E-11</v>
      </c>
      <c r="CI71" s="9">
        <f t="shared" si="15"/>
        <v>1.7390879490730095E-7</v>
      </c>
      <c r="CJ71" s="9">
        <f t="shared" si="50"/>
        <v>1.7306656367534555E-9</v>
      </c>
      <c r="CL71" s="16">
        <f t="shared" si="51"/>
        <v>5</v>
      </c>
      <c r="CM71" s="17">
        <f>VLOOKUP($A71,Datum!$A:$B,2,0)</f>
        <v>41620</v>
      </c>
      <c r="CN71" s="13">
        <f>VLOOKUP(CM71,Zeitreihen!$J:$K,2,0)</f>
        <v>0.26663111585121985</v>
      </c>
      <c r="CO71" s="13">
        <f>VLOOKUP(CM71,Zeitreihen!R:S,2,0)</f>
        <v>1.0065999999999999</v>
      </c>
      <c r="CP71" s="9">
        <f t="shared" si="52"/>
        <v>-2.6663467052135138E-5</v>
      </c>
      <c r="CQ71" s="9">
        <f t="shared" si="53"/>
        <v>-9.9339393118043224E-5</v>
      </c>
      <c r="CR71" s="9">
        <f t="shared" si="68"/>
        <v>2.4415814458511768E-2</v>
      </c>
      <c r="CS71" s="9">
        <f t="shared" si="16"/>
        <v>1.7222841132536075E-11</v>
      </c>
      <c r="CT71" s="9">
        <f t="shared" si="17"/>
        <v>1.9254895171680859E-13</v>
      </c>
      <c r="CU71" s="9">
        <f t="shared" si="54"/>
        <v>-1.8210546410404478E-12</v>
      </c>
      <c r="CW71" s="16">
        <f t="shared" si="55"/>
        <v>5</v>
      </c>
      <c r="CX71" s="17">
        <f>VLOOKUP($A71,Datum!$A:$B,2,0)</f>
        <v>41620</v>
      </c>
      <c r="CY71" s="13">
        <f>VLOOKUP(CX71,Zeitreihen!N:O,2,0)</f>
        <v>1.3753</v>
      </c>
      <c r="CZ71" s="13">
        <f>VLOOKUP(CX71,Zeitreihen!R:S,2,0)</f>
        <v>1.0065999999999999</v>
      </c>
      <c r="DA71" s="9">
        <f t="shared" si="56"/>
        <v>-2.3966023308894485E-3</v>
      </c>
      <c r="DB71" s="9">
        <f t="shared" si="57"/>
        <v>-9.9339393118043224E-5</v>
      </c>
      <c r="DC71" s="9">
        <f t="shared" si="69"/>
        <v>2.4415814458511768E-2</v>
      </c>
      <c r="DD71" s="9">
        <f t="shared" si="18"/>
        <v>1.7390879490730095E-7</v>
      </c>
      <c r="DE71" s="9">
        <f t="shared" si="19"/>
        <v>1.9254895171680859E-13</v>
      </c>
      <c r="DF71" s="9">
        <f t="shared" si="58"/>
        <v>-1.8299168329116564E-10</v>
      </c>
    </row>
    <row r="72" spans="1:110" ht="15" x14ac:dyDescent="0.2">
      <c r="A72" s="9">
        <f t="shared" si="59"/>
        <v>63</v>
      </c>
      <c r="B72" s="16">
        <f t="shared" si="20"/>
        <v>4</v>
      </c>
      <c r="C72" s="17">
        <f>VLOOKUP($A72,Datum!$A:$B,2,0)</f>
        <v>41619</v>
      </c>
      <c r="D72" s="13">
        <f>VLOOKUP(C72,Zeitreihen!$B:$C,2,0)</f>
        <v>617.66999999999996</v>
      </c>
      <c r="E72" s="13">
        <f>VLOOKUP(C72,Zeitreihen!F:G,2,0)</f>
        <v>8399.65</v>
      </c>
      <c r="F72" s="9">
        <f t="shared" si="21"/>
        <v>-3.2166062664019048E-3</v>
      </c>
      <c r="G72" s="9">
        <f t="shared" si="21"/>
        <v>3.0954149763530687E-5</v>
      </c>
      <c r="H72" s="9">
        <f t="shared" si="60"/>
        <v>2.2950865591001061E-2</v>
      </c>
      <c r="I72" s="9">
        <f t="shared" si="0"/>
        <v>3.7465578667702391E-7</v>
      </c>
      <c r="J72" s="9">
        <f t="shared" si="1"/>
        <v>2.7795756935950146E-8</v>
      </c>
      <c r="K72" s="9">
        <f t="shared" si="22"/>
        <v>1.0204822968146847E-7</v>
      </c>
      <c r="M72" s="16">
        <f t="shared" si="23"/>
        <v>4</v>
      </c>
      <c r="N72" s="17">
        <f>VLOOKUP($A72,Datum!$A:$B,2,0)</f>
        <v>41619</v>
      </c>
      <c r="O72" s="13">
        <f>VLOOKUP(N72,Zeitreihen!$B:$C,2,0)</f>
        <v>617.66999999999996</v>
      </c>
      <c r="P72" s="13">
        <f>VLOOKUP(N72,Zeitreihen!$J:$K,2,0)</f>
        <v>0.26663822525597269</v>
      </c>
      <c r="Q72" s="9">
        <f t="shared" si="24"/>
        <v>-3.2166062664019048E-3</v>
      </c>
      <c r="R72" s="9">
        <f t="shared" si="25"/>
        <v>-2.6664178011620453E-5</v>
      </c>
      <c r="S72" s="9">
        <f t="shared" si="61"/>
        <v>2.2950865591001061E-2</v>
      </c>
      <c r="T72" s="9">
        <f t="shared" si="2"/>
        <v>3.7465578667702391E-7</v>
      </c>
      <c r="U72" s="9">
        <f t="shared" si="3"/>
        <v>1.6190337419913008E-11</v>
      </c>
      <c r="V72" s="9">
        <f t="shared" si="26"/>
        <v>2.4628852191330326E-9</v>
      </c>
      <c r="X72" s="16">
        <f t="shared" si="27"/>
        <v>4</v>
      </c>
      <c r="Y72" s="17">
        <f>VLOOKUP($A72,Datum!$A:$B,2,0)</f>
        <v>41619</v>
      </c>
      <c r="Z72" s="13">
        <f>VLOOKUP(Y72,Zeitreihen!$B:$C,2,0)</f>
        <v>617.66999999999996</v>
      </c>
      <c r="AA72" s="13">
        <f>VLOOKUP(Y72,Zeitreihen!N:O,2,0)</f>
        <v>1.3786</v>
      </c>
      <c r="AB72" s="9">
        <f t="shared" si="28"/>
        <v>-3.2166062664019048E-3</v>
      </c>
      <c r="AC72" s="9">
        <f t="shared" si="29"/>
        <v>1.8150801803153173E-3</v>
      </c>
      <c r="AD72" s="9">
        <f t="shared" si="62"/>
        <v>2.2950865591001061E-2</v>
      </c>
      <c r="AE72" s="9">
        <f t="shared" si="4"/>
        <v>3.7465578667702391E-7</v>
      </c>
      <c r="AF72" s="9">
        <f t="shared" si="5"/>
        <v>5.4630248450767065E-8</v>
      </c>
      <c r="AG72" s="9">
        <f t="shared" si="30"/>
        <v>-1.4306480597856133E-7</v>
      </c>
      <c r="AI72" s="16">
        <f t="shared" si="31"/>
        <v>4</v>
      </c>
      <c r="AJ72" s="17">
        <f>VLOOKUP($A72,Datum!$A:$B,2,0)</f>
        <v>41619</v>
      </c>
      <c r="AK72" s="13">
        <f>VLOOKUP(AJ72,Zeitreihen!$B:$C,2,0)</f>
        <v>617.66999999999996</v>
      </c>
      <c r="AL72" s="13">
        <f>VLOOKUP(AJ72,Zeitreihen!$R:$S,2,0)</f>
        <v>1.0066999999999999</v>
      </c>
      <c r="AM72" s="9">
        <f t="shared" si="32"/>
        <v>-3.2166062664019048E-3</v>
      </c>
      <c r="AN72" s="9">
        <f t="shared" si="33"/>
        <v>-9.9329525783192318E-5</v>
      </c>
      <c r="AO72" s="9">
        <f t="shared" si="63"/>
        <v>2.2950865591001061E-2</v>
      </c>
      <c r="AP72" s="9">
        <f t="shared" si="6"/>
        <v>3.7465578667702391E-7</v>
      </c>
      <c r="AQ72" s="9">
        <f t="shared" si="7"/>
        <v>1.8227018123565999E-13</v>
      </c>
      <c r="AR72" s="9">
        <f t="shared" si="34"/>
        <v>-2.6132083372477197E-10</v>
      </c>
      <c r="AT72" s="16">
        <f t="shared" si="35"/>
        <v>4</v>
      </c>
      <c r="AU72" s="17">
        <f>VLOOKUP($A72,Datum!$A:$B,2,0)</f>
        <v>41619</v>
      </c>
      <c r="AV72" s="13">
        <f>VLOOKUP(AU72,Zeitreihen!$F:$G,2,0)</f>
        <v>8399.65</v>
      </c>
      <c r="AW72" s="13">
        <f>VLOOKUP(AU72,Zeitreihen!$J:$K,2,0)</f>
        <v>0.26663822525597269</v>
      </c>
      <c r="AX72" s="9">
        <f t="shared" si="36"/>
        <v>3.0954149763530687E-5</v>
      </c>
      <c r="AY72" s="9">
        <f t="shared" si="37"/>
        <v>-2.6664178011620453E-5</v>
      </c>
      <c r="AZ72" s="9">
        <f t="shared" si="64"/>
        <v>2.2950865591001061E-2</v>
      </c>
      <c r="BA72" s="9">
        <f t="shared" si="8"/>
        <v>2.7795756935950146E-8</v>
      </c>
      <c r="BB72" s="9">
        <f t="shared" si="9"/>
        <v>1.6190337419913008E-11</v>
      </c>
      <c r="BC72" s="9">
        <f t="shared" si="38"/>
        <v>6.7083730042009463E-10</v>
      </c>
      <c r="BE72" s="16">
        <f t="shared" si="39"/>
        <v>4</v>
      </c>
      <c r="BF72" s="17">
        <f>VLOOKUP($A72,Datum!$A:$B,2,0)</f>
        <v>41619</v>
      </c>
      <c r="BG72" s="13">
        <f>VLOOKUP(BF72,Zeitreihen!$F:$G,2,0)</f>
        <v>8399.65</v>
      </c>
      <c r="BH72" s="13">
        <f>VLOOKUP(BF72,Zeitreihen!N:O,2,0)</f>
        <v>1.3786</v>
      </c>
      <c r="BI72" s="9">
        <f t="shared" si="40"/>
        <v>3.0954149763530687E-5</v>
      </c>
      <c r="BJ72" s="9">
        <f t="shared" si="41"/>
        <v>1.8150801803153173E-3</v>
      </c>
      <c r="BK72" s="9">
        <f t="shared" si="65"/>
        <v>2.2950865591001061E-2</v>
      </c>
      <c r="BL72" s="9">
        <f t="shared" si="10"/>
        <v>2.7795756935950146E-8</v>
      </c>
      <c r="BM72" s="9">
        <f t="shared" si="11"/>
        <v>5.4630248450767065E-8</v>
      </c>
      <c r="BN72" s="9">
        <f t="shared" si="42"/>
        <v>-3.8967795771484027E-8</v>
      </c>
      <c r="BP72" s="16">
        <f t="shared" si="43"/>
        <v>4</v>
      </c>
      <c r="BQ72" s="17">
        <f>VLOOKUP($A72,Datum!$A:$B,2,0)</f>
        <v>41619</v>
      </c>
      <c r="BR72" s="13">
        <f>VLOOKUP(BQ72,Zeitreihen!$F:$G,2,0)</f>
        <v>8399.65</v>
      </c>
      <c r="BS72" s="13">
        <f>VLOOKUP(BQ72,Zeitreihen!R:S,2,0)</f>
        <v>1.0066999999999999</v>
      </c>
      <c r="BT72" s="9">
        <f t="shared" si="44"/>
        <v>3.0954149763530687E-5</v>
      </c>
      <c r="BU72" s="9">
        <f t="shared" si="45"/>
        <v>-9.9329525783192318E-5</v>
      </c>
      <c r="BV72" s="9">
        <f t="shared" si="66"/>
        <v>2.2950865591001061E-2</v>
      </c>
      <c r="BW72" s="9">
        <f t="shared" si="12"/>
        <v>2.7795756935950146E-8</v>
      </c>
      <c r="BX72" s="9">
        <f t="shared" si="13"/>
        <v>1.8227018123565999E-13</v>
      </c>
      <c r="BY72" s="9">
        <f t="shared" si="46"/>
        <v>-7.1178210530315993E-11</v>
      </c>
      <c r="CA72" s="16">
        <f t="shared" si="47"/>
        <v>4</v>
      </c>
      <c r="CB72" s="17">
        <f>VLOOKUP($A72,Datum!$A:$B,2,0)</f>
        <v>41619</v>
      </c>
      <c r="CC72" s="13">
        <f>VLOOKUP(CB72,Zeitreihen!$J:$K,2,0)</f>
        <v>0.26663822525597269</v>
      </c>
      <c r="CD72" s="13">
        <f>VLOOKUP(CB72,Zeitreihen!N:O,2,0)</f>
        <v>1.3786</v>
      </c>
      <c r="CE72" s="9">
        <f t="shared" si="48"/>
        <v>-2.6664178011620453E-5</v>
      </c>
      <c r="CF72" s="9">
        <f t="shared" si="49"/>
        <v>1.8150801803153173E-3</v>
      </c>
      <c r="CG72" s="9">
        <f t="shared" si="67"/>
        <v>2.2950865591001061E-2</v>
      </c>
      <c r="CH72" s="9">
        <f t="shared" si="14"/>
        <v>1.6190337419913008E-11</v>
      </c>
      <c r="CI72" s="9">
        <f t="shared" si="15"/>
        <v>5.4630248450767065E-8</v>
      </c>
      <c r="CJ72" s="9">
        <f t="shared" si="50"/>
        <v>-9.4046911472498586E-10</v>
      </c>
      <c r="CL72" s="16">
        <f t="shared" si="51"/>
        <v>4</v>
      </c>
      <c r="CM72" s="17">
        <f>VLOOKUP($A72,Datum!$A:$B,2,0)</f>
        <v>41619</v>
      </c>
      <c r="CN72" s="13">
        <f>VLOOKUP(CM72,Zeitreihen!$J:$K,2,0)</f>
        <v>0.26663822525597269</v>
      </c>
      <c r="CO72" s="13">
        <f>VLOOKUP(CM72,Zeitreihen!R:S,2,0)</f>
        <v>1.0066999999999999</v>
      </c>
      <c r="CP72" s="9">
        <f t="shared" si="52"/>
        <v>-2.6664178011620453E-5</v>
      </c>
      <c r="CQ72" s="9">
        <f t="shared" si="53"/>
        <v>-9.9329525783192318E-5</v>
      </c>
      <c r="CR72" s="9">
        <f t="shared" si="68"/>
        <v>2.2950865591001061E-2</v>
      </c>
      <c r="CS72" s="9">
        <f t="shared" si="16"/>
        <v>1.6190337419913008E-11</v>
      </c>
      <c r="CT72" s="9">
        <f t="shared" si="17"/>
        <v>1.8227018123565999E-13</v>
      </c>
      <c r="CU72" s="9">
        <f t="shared" si="54"/>
        <v>-1.7178520704047924E-12</v>
      </c>
      <c r="CW72" s="16">
        <f t="shared" si="55"/>
        <v>4</v>
      </c>
      <c r="CX72" s="17">
        <f>VLOOKUP($A72,Datum!$A:$B,2,0)</f>
        <v>41619</v>
      </c>
      <c r="CY72" s="13">
        <f>VLOOKUP(CX72,Zeitreihen!N:O,2,0)</f>
        <v>1.3786</v>
      </c>
      <c r="CZ72" s="13">
        <f>VLOOKUP(CX72,Zeitreihen!R:S,2,0)</f>
        <v>1.0066999999999999</v>
      </c>
      <c r="DA72" s="9">
        <f t="shared" si="56"/>
        <v>1.8150801803153173E-3</v>
      </c>
      <c r="DB72" s="9">
        <f t="shared" si="57"/>
        <v>-9.9329525783192318E-5</v>
      </c>
      <c r="DC72" s="9">
        <f t="shared" si="69"/>
        <v>2.2950865591001061E-2</v>
      </c>
      <c r="DD72" s="9">
        <f t="shared" si="18"/>
        <v>5.4630248450767065E-8</v>
      </c>
      <c r="DE72" s="9">
        <f t="shared" si="19"/>
        <v>1.8227018123565999E-13</v>
      </c>
      <c r="DF72" s="9">
        <f t="shared" si="58"/>
        <v>9.9787099797871895E-11</v>
      </c>
    </row>
    <row r="73" spans="1:110" ht="15" x14ac:dyDescent="0.2">
      <c r="A73" s="9">
        <f t="shared" si="59"/>
        <v>64</v>
      </c>
      <c r="B73" s="16">
        <f t="shared" si="20"/>
        <v>3</v>
      </c>
      <c r="C73" s="17">
        <f>VLOOKUP($A73,Datum!$A:$B,2,0)</f>
        <v>41618</v>
      </c>
      <c r="D73" s="13">
        <f>VLOOKUP(C73,Zeitreihen!$B:$C,2,0)</f>
        <v>619.66</v>
      </c>
      <c r="E73" s="13">
        <f>VLOOKUP(C73,Zeitreihen!F:G,2,0)</f>
        <v>8399.39</v>
      </c>
      <c r="F73" s="9">
        <f t="shared" si="21"/>
        <v>2.7472100793155953E-3</v>
      </c>
      <c r="G73" s="9">
        <f t="shared" si="21"/>
        <v>4.7544862681095168E-3</v>
      </c>
      <c r="H73" s="9">
        <f t="shared" si="60"/>
        <v>2.1573813655540997E-2</v>
      </c>
      <c r="I73" s="9">
        <f t="shared" si="0"/>
        <v>7.9818906049285126E-8</v>
      </c>
      <c r="J73" s="9">
        <f t="shared" si="1"/>
        <v>2.8318581229371739E-7</v>
      </c>
      <c r="K73" s="9">
        <f t="shared" si="22"/>
        <v>1.5034487602164141E-7</v>
      </c>
      <c r="M73" s="16">
        <f t="shared" si="23"/>
        <v>3</v>
      </c>
      <c r="N73" s="17">
        <f>VLOOKUP($A73,Datum!$A:$B,2,0)</f>
        <v>41618</v>
      </c>
      <c r="O73" s="13">
        <f>VLOOKUP(N73,Zeitreihen!$B:$C,2,0)</f>
        <v>619.66</v>
      </c>
      <c r="P73" s="13">
        <f>VLOOKUP(N73,Zeitreihen!$J:$K,2,0)</f>
        <v>0.26664533503986348</v>
      </c>
      <c r="Q73" s="9">
        <f t="shared" si="24"/>
        <v>2.7472100793155953E-3</v>
      </c>
      <c r="R73" s="9">
        <f t="shared" si="25"/>
        <v>5.332764506380537E-5</v>
      </c>
      <c r="S73" s="9">
        <f t="shared" si="61"/>
        <v>2.1573813655540997E-2</v>
      </c>
      <c r="T73" s="9">
        <f t="shared" si="2"/>
        <v>7.9818906049285126E-8</v>
      </c>
      <c r="U73" s="9">
        <f t="shared" si="3"/>
        <v>6.1592320364836461E-11</v>
      </c>
      <c r="V73" s="9">
        <f t="shared" si="26"/>
        <v>2.2172576829404272E-9</v>
      </c>
      <c r="X73" s="16">
        <f t="shared" si="27"/>
        <v>3</v>
      </c>
      <c r="Y73" s="17">
        <f>VLOOKUP($A73,Datum!$A:$B,2,0)</f>
        <v>41618</v>
      </c>
      <c r="Z73" s="13">
        <f>VLOOKUP(Y73,Zeitreihen!$B:$C,2,0)</f>
        <v>619.66</v>
      </c>
      <c r="AA73" s="13">
        <f>VLOOKUP(Y73,Zeitreihen!N:O,2,0)</f>
        <v>1.3761000000000001</v>
      </c>
      <c r="AB73" s="9">
        <f t="shared" si="28"/>
        <v>2.7472100793155953E-3</v>
      </c>
      <c r="AC73" s="9">
        <f t="shared" si="29"/>
        <v>1.600000341333653E-3</v>
      </c>
      <c r="AD73" s="9">
        <f t="shared" si="62"/>
        <v>2.1573813655540997E-2</v>
      </c>
      <c r="AE73" s="9">
        <f t="shared" si="4"/>
        <v>7.9818906049285126E-8</v>
      </c>
      <c r="AF73" s="9">
        <f t="shared" si="5"/>
        <v>3.803271014258199E-8</v>
      </c>
      <c r="AG73" s="9">
        <f t="shared" si="30"/>
        <v>5.5097452914544476E-8</v>
      </c>
      <c r="AI73" s="16">
        <f t="shared" si="31"/>
        <v>3</v>
      </c>
      <c r="AJ73" s="17">
        <f>VLOOKUP($A73,Datum!$A:$B,2,0)</f>
        <v>41618</v>
      </c>
      <c r="AK73" s="13">
        <f>VLOOKUP(AJ73,Zeitreihen!$B:$C,2,0)</f>
        <v>619.66</v>
      </c>
      <c r="AL73" s="13">
        <f>VLOOKUP(AJ73,Zeitreihen!$R:$S,2,0)</f>
        <v>1.0067999999999999</v>
      </c>
      <c r="AM73" s="9">
        <f t="shared" si="32"/>
        <v>2.7472100793155953E-3</v>
      </c>
      <c r="AN73" s="9">
        <f t="shared" si="33"/>
        <v>-9.9319660408399112E-5</v>
      </c>
      <c r="AO73" s="9">
        <f t="shared" si="63"/>
        <v>2.1573813655540997E-2</v>
      </c>
      <c r="AP73" s="9">
        <f t="shared" si="6"/>
        <v>7.9818906049285126E-8</v>
      </c>
      <c r="AQ73" s="9">
        <f t="shared" si="7"/>
        <v>1.7253564885712546E-13</v>
      </c>
      <c r="AR73" s="9">
        <f t="shared" si="34"/>
        <v>1.1735248930584874E-10</v>
      </c>
      <c r="AT73" s="16">
        <f t="shared" si="35"/>
        <v>3</v>
      </c>
      <c r="AU73" s="17">
        <f>VLOOKUP($A73,Datum!$A:$B,2,0)</f>
        <v>41618</v>
      </c>
      <c r="AV73" s="13">
        <f>VLOOKUP(AU73,Zeitreihen!$F:$G,2,0)</f>
        <v>8399.39</v>
      </c>
      <c r="AW73" s="13">
        <f>VLOOKUP(AU73,Zeitreihen!$J:$K,2,0)</f>
        <v>0.26664533503986348</v>
      </c>
      <c r="AX73" s="9">
        <f t="shared" si="36"/>
        <v>4.7544862681095168E-3</v>
      </c>
      <c r="AY73" s="9">
        <f t="shared" si="37"/>
        <v>5.332764506380537E-5</v>
      </c>
      <c r="AZ73" s="9">
        <f t="shared" si="64"/>
        <v>2.1573813655540997E-2</v>
      </c>
      <c r="BA73" s="9">
        <f t="shared" si="8"/>
        <v>2.8318581229371739E-7</v>
      </c>
      <c r="BB73" s="9">
        <f t="shared" si="9"/>
        <v>6.1592320364836461E-11</v>
      </c>
      <c r="BC73" s="9">
        <f t="shared" si="38"/>
        <v>4.1763705862352641E-9</v>
      </c>
      <c r="BE73" s="16">
        <f t="shared" si="39"/>
        <v>3</v>
      </c>
      <c r="BF73" s="17">
        <f>VLOOKUP($A73,Datum!$A:$B,2,0)</f>
        <v>41618</v>
      </c>
      <c r="BG73" s="13">
        <f>VLOOKUP(BF73,Zeitreihen!$F:$G,2,0)</f>
        <v>8399.39</v>
      </c>
      <c r="BH73" s="13">
        <f>VLOOKUP(BF73,Zeitreihen!N:O,2,0)</f>
        <v>1.3761000000000001</v>
      </c>
      <c r="BI73" s="9">
        <f t="shared" si="40"/>
        <v>4.7544862681095168E-3</v>
      </c>
      <c r="BJ73" s="9">
        <f t="shared" si="41"/>
        <v>1.600000341333653E-3</v>
      </c>
      <c r="BK73" s="9">
        <f t="shared" si="65"/>
        <v>2.1573813655540997E-2</v>
      </c>
      <c r="BL73" s="9">
        <f t="shared" si="10"/>
        <v>2.8318581229371739E-7</v>
      </c>
      <c r="BM73" s="9">
        <f t="shared" si="11"/>
        <v>3.803271014258199E-8</v>
      </c>
      <c r="BN73" s="9">
        <f t="shared" si="42"/>
        <v>1.037801711092181E-7</v>
      </c>
      <c r="BP73" s="16">
        <f t="shared" si="43"/>
        <v>3</v>
      </c>
      <c r="BQ73" s="17">
        <f>VLOOKUP($A73,Datum!$A:$B,2,0)</f>
        <v>41618</v>
      </c>
      <c r="BR73" s="13">
        <f>VLOOKUP(BQ73,Zeitreihen!$F:$G,2,0)</f>
        <v>8399.39</v>
      </c>
      <c r="BS73" s="13">
        <f>VLOOKUP(BQ73,Zeitreihen!R:S,2,0)</f>
        <v>1.0067999999999999</v>
      </c>
      <c r="BT73" s="9">
        <f t="shared" si="44"/>
        <v>4.7544862681095168E-3</v>
      </c>
      <c r="BU73" s="9">
        <f t="shared" si="45"/>
        <v>-9.9319660408399112E-5</v>
      </c>
      <c r="BV73" s="9">
        <f t="shared" si="66"/>
        <v>2.1573813655540997E-2</v>
      </c>
      <c r="BW73" s="9">
        <f t="shared" si="12"/>
        <v>2.8318581229371739E-7</v>
      </c>
      <c r="BX73" s="9">
        <f t="shared" si="13"/>
        <v>1.7253564885712546E-13</v>
      </c>
      <c r="BY73" s="9">
        <f t="shared" si="46"/>
        <v>2.2104218572758608E-10</v>
      </c>
      <c r="CA73" s="16">
        <f t="shared" si="47"/>
        <v>3</v>
      </c>
      <c r="CB73" s="17">
        <f>VLOOKUP($A73,Datum!$A:$B,2,0)</f>
        <v>41618</v>
      </c>
      <c r="CC73" s="13">
        <f>VLOOKUP(CB73,Zeitreihen!$J:$K,2,0)</f>
        <v>0.26664533503986348</v>
      </c>
      <c r="CD73" s="13">
        <f>VLOOKUP(CB73,Zeitreihen!N:O,2,0)</f>
        <v>1.3761000000000001</v>
      </c>
      <c r="CE73" s="9">
        <f t="shared" si="48"/>
        <v>5.332764506380537E-5</v>
      </c>
      <c r="CF73" s="9">
        <f t="shared" si="49"/>
        <v>1.600000341333653E-3</v>
      </c>
      <c r="CG73" s="9">
        <f t="shared" si="67"/>
        <v>2.1573813655540997E-2</v>
      </c>
      <c r="CH73" s="9">
        <f t="shared" si="14"/>
        <v>6.1592320364836461E-11</v>
      </c>
      <c r="CI73" s="9">
        <f t="shared" si="15"/>
        <v>3.803271014258199E-8</v>
      </c>
      <c r="CJ73" s="9">
        <f t="shared" si="50"/>
        <v>1.5305302569517778E-9</v>
      </c>
      <c r="CL73" s="16">
        <f t="shared" si="51"/>
        <v>3</v>
      </c>
      <c r="CM73" s="17">
        <f>VLOOKUP($A73,Datum!$A:$B,2,0)</f>
        <v>41618</v>
      </c>
      <c r="CN73" s="13">
        <f>VLOOKUP(CM73,Zeitreihen!$J:$K,2,0)</f>
        <v>0.26664533503986348</v>
      </c>
      <c r="CO73" s="13">
        <f>VLOOKUP(CM73,Zeitreihen!R:S,2,0)</f>
        <v>1.0067999999999999</v>
      </c>
      <c r="CP73" s="9">
        <f t="shared" si="52"/>
        <v>5.332764506380537E-5</v>
      </c>
      <c r="CQ73" s="9">
        <f t="shared" si="53"/>
        <v>-9.9319660408399112E-5</v>
      </c>
      <c r="CR73" s="9">
        <f t="shared" si="68"/>
        <v>2.1573813655540997E-2</v>
      </c>
      <c r="CS73" s="9">
        <f t="shared" si="16"/>
        <v>6.1592320364836461E-11</v>
      </c>
      <c r="CT73" s="9">
        <f t="shared" si="17"/>
        <v>1.7253564885712546E-13</v>
      </c>
      <c r="CU73" s="9">
        <f t="shared" si="54"/>
        <v>3.259888181941675E-12</v>
      </c>
      <c r="CW73" s="16">
        <f t="shared" si="55"/>
        <v>3</v>
      </c>
      <c r="CX73" s="17">
        <f>VLOOKUP($A73,Datum!$A:$B,2,0)</f>
        <v>41618</v>
      </c>
      <c r="CY73" s="13">
        <f>VLOOKUP(CX73,Zeitreihen!N:O,2,0)</f>
        <v>1.3761000000000001</v>
      </c>
      <c r="CZ73" s="13">
        <f>VLOOKUP(CX73,Zeitreihen!R:S,2,0)</f>
        <v>1.0067999999999999</v>
      </c>
      <c r="DA73" s="9">
        <f t="shared" si="56"/>
        <v>1.600000341333653E-3</v>
      </c>
      <c r="DB73" s="9">
        <f t="shared" si="57"/>
        <v>-9.9319660408399112E-5</v>
      </c>
      <c r="DC73" s="9">
        <f t="shared" si="69"/>
        <v>2.1573813655540997E-2</v>
      </c>
      <c r="DD73" s="9">
        <f t="shared" si="18"/>
        <v>3.803271014258199E-8</v>
      </c>
      <c r="DE73" s="9">
        <f t="shared" si="19"/>
        <v>1.7253564885712546E-13</v>
      </c>
      <c r="DF73" s="9">
        <f t="shared" si="58"/>
        <v>8.1006162248592907E-11</v>
      </c>
    </row>
    <row r="74" spans="1:110" ht="15" x14ac:dyDescent="0.2">
      <c r="A74" s="9">
        <f t="shared" si="59"/>
        <v>65</v>
      </c>
      <c r="B74" s="16">
        <f t="shared" si="20"/>
        <v>2</v>
      </c>
      <c r="C74" s="17">
        <f>VLOOKUP($A74,Datum!$A:$B,2,0)</f>
        <v>41617</v>
      </c>
      <c r="D74" s="13">
        <f>VLOOKUP(C74,Zeitreihen!$B:$C,2,0)</f>
        <v>617.96</v>
      </c>
      <c r="E74" s="13">
        <f>VLOOKUP(C74,Zeitreihen!F:G,2,0)</f>
        <v>8359.5499999999993</v>
      </c>
      <c r="F74" s="9">
        <f t="shared" si="21"/>
        <v>9.8875455887842776E-3</v>
      </c>
      <c r="G74" s="9">
        <f t="shared" si="21"/>
        <v>1.3950473454078629E-2</v>
      </c>
      <c r="H74" s="9">
        <f t="shared" si="60"/>
        <v>2.0279384836208537E-2</v>
      </c>
      <c r="I74" s="9">
        <f t="shared" si="0"/>
        <v>1.6660101126954982E-6</v>
      </c>
      <c r="J74" s="9">
        <f t="shared" si="1"/>
        <v>3.3324560954789577E-6</v>
      </c>
      <c r="K74" s="9">
        <f t="shared" si="22"/>
        <v>2.3562481947328255E-6</v>
      </c>
      <c r="M74" s="16">
        <f t="shared" si="23"/>
        <v>2</v>
      </c>
      <c r="N74" s="17">
        <f>VLOOKUP($A74,Datum!$A:$B,2,0)</f>
        <v>41617</v>
      </c>
      <c r="O74" s="13">
        <f>VLOOKUP(N74,Zeitreihen!$B:$C,2,0)</f>
        <v>617.96</v>
      </c>
      <c r="P74" s="13">
        <f>VLOOKUP(N74,Zeitreihen!$J:$K,2,0)</f>
        <v>0.26663111585121985</v>
      </c>
      <c r="Q74" s="9">
        <f t="shared" si="24"/>
        <v>9.8875455887842776E-3</v>
      </c>
      <c r="R74" s="9">
        <f t="shared" si="25"/>
        <v>1.0664675937264335E-4</v>
      </c>
      <c r="S74" s="9">
        <f t="shared" si="61"/>
        <v>2.0279384836208537E-2</v>
      </c>
      <c r="T74" s="9">
        <f t="shared" si="2"/>
        <v>1.6660101126954982E-6</v>
      </c>
      <c r="U74" s="9">
        <f t="shared" si="3"/>
        <v>2.3109896471462657E-10</v>
      </c>
      <c r="V74" s="9">
        <f t="shared" si="26"/>
        <v>1.9621753546715135E-8</v>
      </c>
      <c r="X74" s="16">
        <f t="shared" si="27"/>
        <v>2</v>
      </c>
      <c r="Y74" s="17">
        <f>VLOOKUP($A74,Datum!$A:$B,2,0)</f>
        <v>41617</v>
      </c>
      <c r="Z74" s="13">
        <f>VLOOKUP(Y74,Zeitreihen!$B:$C,2,0)</f>
        <v>617.96</v>
      </c>
      <c r="AA74" s="13">
        <f>VLOOKUP(Y74,Zeitreihen!N:O,2,0)</f>
        <v>1.3738999999999999</v>
      </c>
      <c r="AB74" s="9">
        <f t="shared" si="28"/>
        <v>9.8875455887842776E-3</v>
      </c>
      <c r="AC74" s="9">
        <f t="shared" si="29"/>
        <v>2.4048107781791494E-3</v>
      </c>
      <c r="AD74" s="9">
        <f t="shared" si="62"/>
        <v>2.0279384836208537E-2</v>
      </c>
      <c r="AE74" s="9">
        <f t="shared" si="4"/>
        <v>1.6660101126954982E-6</v>
      </c>
      <c r="AF74" s="9">
        <f t="shared" si="5"/>
        <v>9.2226570503416864E-8</v>
      </c>
      <c r="AG74" s="9">
        <f t="shared" si="30"/>
        <v>3.9198265155222983E-7</v>
      </c>
      <c r="AI74" s="16">
        <f t="shared" si="31"/>
        <v>2</v>
      </c>
      <c r="AJ74" s="17">
        <f>VLOOKUP($A74,Datum!$A:$B,2,0)</f>
        <v>41617</v>
      </c>
      <c r="AK74" s="13">
        <f>VLOOKUP(AJ74,Zeitreihen!$B:$C,2,0)</f>
        <v>617.96</v>
      </c>
      <c r="AL74" s="13">
        <f>VLOOKUP(AJ74,Zeitreihen!$R:$S,2,0)</f>
        <v>1.0068999999999999</v>
      </c>
      <c r="AM74" s="9">
        <f t="shared" si="32"/>
        <v>9.8875455887842776E-3</v>
      </c>
      <c r="AN74" s="9">
        <f t="shared" si="33"/>
        <v>-9.9309796993108371E-5</v>
      </c>
      <c r="AO74" s="9">
        <f t="shared" si="63"/>
        <v>2.0279384836208537E-2</v>
      </c>
      <c r="AP74" s="9">
        <f t="shared" si="6"/>
        <v>1.6660101126954982E-6</v>
      </c>
      <c r="AQ74" s="9">
        <f t="shared" si="7"/>
        <v>1.6331680958144826E-13</v>
      </c>
      <c r="AR74" s="9">
        <f t="shared" si="34"/>
        <v>5.2162003061218607E-10</v>
      </c>
      <c r="AT74" s="16">
        <f t="shared" si="35"/>
        <v>2</v>
      </c>
      <c r="AU74" s="17">
        <f>VLOOKUP($A74,Datum!$A:$B,2,0)</f>
        <v>41617</v>
      </c>
      <c r="AV74" s="13">
        <f>VLOOKUP(AU74,Zeitreihen!$F:$G,2,0)</f>
        <v>8359.5499999999993</v>
      </c>
      <c r="AW74" s="13">
        <f>VLOOKUP(AU74,Zeitreihen!$J:$K,2,0)</f>
        <v>0.26663111585121985</v>
      </c>
      <c r="AX74" s="9">
        <f t="shared" si="36"/>
        <v>1.3950473454078629E-2</v>
      </c>
      <c r="AY74" s="9">
        <f t="shared" si="37"/>
        <v>1.0664675937264335E-4</v>
      </c>
      <c r="AZ74" s="9">
        <f t="shared" si="64"/>
        <v>2.0279384836208537E-2</v>
      </c>
      <c r="BA74" s="9">
        <f t="shared" si="8"/>
        <v>3.3324560954789577E-6</v>
      </c>
      <c r="BB74" s="9">
        <f t="shared" si="9"/>
        <v>2.3109896471462657E-10</v>
      </c>
      <c r="BC74" s="9">
        <f t="shared" si="38"/>
        <v>2.7751164905677992E-8</v>
      </c>
      <c r="BE74" s="16">
        <f t="shared" si="39"/>
        <v>2</v>
      </c>
      <c r="BF74" s="17">
        <f>VLOOKUP($A74,Datum!$A:$B,2,0)</f>
        <v>41617</v>
      </c>
      <c r="BG74" s="13">
        <f>VLOOKUP(BF74,Zeitreihen!$F:$G,2,0)</f>
        <v>8359.5499999999993</v>
      </c>
      <c r="BH74" s="13">
        <f>VLOOKUP(BF74,Zeitreihen!N:O,2,0)</f>
        <v>1.3738999999999999</v>
      </c>
      <c r="BI74" s="9">
        <f t="shared" si="40"/>
        <v>1.3950473454078629E-2</v>
      </c>
      <c r="BJ74" s="9">
        <f t="shared" si="41"/>
        <v>2.4048107781791494E-3</v>
      </c>
      <c r="BK74" s="9">
        <f t="shared" si="65"/>
        <v>2.0279384836208537E-2</v>
      </c>
      <c r="BL74" s="9">
        <f t="shared" si="10"/>
        <v>3.3324560954789577E-6</v>
      </c>
      <c r="BM74" s="9">
        <f t="shared" si="11"/>
        <v>9.2226570503416864E-8</v>
      </c>
      <c r="BN74" s="9">
        <f t="shared" si="42"/>
        <v>5.543834386408304E-7</v>
      </c>
      <c r="BP74" s="16">
        <f t="shared" si="43"/>
        <v>2</v>
      </c>
      <c r="BQ74" s="17">
        <f>VLOOKUP($A74,Datum!$A:$B,2,0)</f>
        <v>41617</v>
      </c>
      <c r="BR74" s="13">
        <f>VLOOKUP(BQ74,Zeitreihen!$F:$G,2,0)</f>
        <v>8359.5499999999993</v>
      </c>
      <c r="BS74" s="13">
        <f>VLOOKUP(BQ74,Zeitreihen!R:S,2,0)</f>
        <v>1.0068999999999999</v>
      </c>
      <c r="BT74" s="9">
        <f t="shared" si="44"/>
        <v>1.3950473454078629E-2</v>
      </c>
      <c r="BU74" s="9">
        <f t="shared" si="45"/>
        <v>-9.9309796993108371E-5</v>
      </c>
      <c r="BV74" s="9">
        <f t="shared" si="66"/>
        <v>2.0279384836208537E-2</v>
      </c>
      <c r="BW74" s="9">
        <f t="shared" si="12"/>
        <v>3.3324560954789577E-6</v>
      </c>
      <c r="BX74" s="9">
        <f t="shared" si="13"/>
        <v>1.6331680958144826E-13</v>
      </c>
      <c r="BY74" s="9">
        <f t="shared" si="46"/>
        <v>7.3773036916198155E-10</v>
      </c>
      <c r="CA74" s="16">
        <f t="shared" si="47"/>
        <v>2</v>
      </c>
      <c r="CB74" s="17">
        <f>VLOOKUP($A74,Datum!$A:$B,2,0)</f>
        <v>41617</v>
      </c>
      <c r="CC74" s="13">
        <f>VLOOKUP(CB74,Zeitreihen!$J:$K,2,0)</f>
        <v>0.26663111585121985</v>
      </c>
      <c r="CD74" s="13">
        <f>VLOOKUP(CB74,Zeitreihen!N:O,2,0)</f>
        <v>1.3738999999999999</v>
      </c>
      <c r="CE74" s="9">
        <f t="shared" si="48"/>
        <v>1.0664675937264335E-4</v>
      </c>
      <c r="CF74" s="9">
        <f t="shared" si="49"/>
        <v>2.4048107781791494E-3</v>
      </c>
      <c r="CG74" s="9">
        <f t="shared" si="67"/>
        <v>2.0279384836208537E-2</v>
      </c>
      <c r="CH74" s="9">
        <f t="shared" si="14"/>
        <v>2.3109896471462657E-10</v>
      </c>
      <c r="CI74" s="9">
        <f t="shared" si="15"/>
        <v>9.2226570503416864E-8</v>
      </c>
      <c r="CJ74" s="9">
        <f t="shared" si="50"/>
        <v>4.6166508382722809E-9</v>
      </c>
      <c r="CL74" s="16">
        <f t="shared" si="51"/>
        <v>2</v>
      </c>
      <c r="CM74" s="17">
        <f>VLOOKUP($A74,Datum!$A:$B,2,0)</f>
        <v>41617</v>
      </c>
      <c r="CN74" s="13">
        <f>VLOOKUP(CM74,Zeitreihen!$J:$K,2,0)</f>
        <v>0.26663111585121985</v>
      </c>
      <c r="CO74" s="13">
        <f>VLOOKUP(CM74,Zeitreihen!R:S,2,0)</f>
        <v>1.0068999999999999</v>
      </c>
      <c r="CP74" s="9">
        <f t="shared" si="52"/>
        <v>1.0664675937264335E-4</v>
      </c>
      <c r="CQ74" s="9">
        <f t="shared" si="53"/>
        <v>-9.9309796993108371E-5</v>
      </c>
      <c r="CR74" s="9">
        <f t="shared" si="68"/>
        <v>2.0279384836208537E-2</v>
      </c>
      <c r="CS74" s="9">
        <f t="shared" si="16"/>
        <v>2.3109896471462657E-10</v>
      </c>
      <c r="CT74" s="9">
        <f t="shared" si="17"/>
        <v>1.6331680958144826E-13</v>
      </c>
      <c r="CU74" s="9">
        <f t="shared" si="54"/>
        <v>6.1434799271071521E-12</v>
      </c>
      <c r="CW74" s="16">
        <f t="shared" si="55"/>
        <v>2</v>
      </c>
      <c r="CX74" s="17">
        <f>VLOOKUP($A74,Datum!$A:$B,2,0)</f>
        <v>41617</v>
      </c>
      <c r="CY74" s="13">
        <f>VLOOKUP(CX74,Zeitreihen!N:O,2,0)</f>
        <v>1.3738999999999999</v>
      </c>
      <c r="CZ74" s="13">
        <f>VLOOKUP(CX74,Zeitreihen!R:S,2,0)</f>
        <v>1.0068999999999999</v>
      </c>
      <c r="DA74" s="9">
        <f t="shared" si="56"/>
        <v>2.4048107781791494E-3</v>
      </c>
      <c r="DB74" s="9">
        <f t="shared" si="57"/>
        <v>-9.9309796993108371E-5</v>
      </c>
      <c r="DC74" s="9">
        <f t="shared" si="69"/>
        <v>2.0279384836208537E-2</v>
      </c>
      <c r="DD74" s="9">
        <f t="shared" si="18"/>
        <v>9.2226570503416864E-8</v>
      </c>
      <c r="DE74" s="9">
        <f t="shared" si="19"/>
        <v>1.6331680958144826E-13</v>
      </c>
      <c r="DF74" s="9">
        <f t="shared" si="58"/>
        <v>1.2272794813430454E-10</v>
      </c>
    </row>
    <row r="75" spans="1:110" ht="15" x14ac:dyDescent="0.2">
      <c r="A75" s="9">
        <f t="shared" si="59"/>
        <v>66</v>
      </c>
      <c r="B75" s="16">
        <f t="shared" si="20"/>
        <v>6</v>
      </c>
      <c r="C75" s="17">
        <f>VLOOKUP($A75,Datum!$A:$B,2,0)</f>
        <v>41614</v>
      </c>
      <c r="D75" s="13">
        <f>VLOOKUP(C75,Zeitreihen!$B:$C,2,0)</f>
        <v>611.88</v>
      </c>
      <c r="E75" s="13">
        <f>VLOOKUP(C75,Zeitreihen!F:G,2,0)</f>
        <v>8243.74</v>
      </c>
      <c r="F75" s="9">
        <f t="shared" si="21"/>
        <v>-1.0127575638173344E-3</v>
      </c>
      <c r="G75" s="9">
        <f t="shared" si="21"/>
        <v>0</v>
      </c>
      <c r="H75" s="9">
        <f t="shared" si="60"/>
        <v>1.9062621746036023E-2</v>
      </c>
      <c r="I75" s="9">
        <f t="shared" ref="I75:I138" si="70">(F75-C$4)^2*$H75</f>
        <v>6.4291711542098136E-8</v>
      </c>
      <c r="J75" s="9">
        <f t="shared" ref="J75:J138" si="71">(G75-D$4)^2*$H75</f>
        <v>2.4403713038632199E-8</v>
      </c>
      <c r="K75" s="9">
        <f t="shared" si="22"/>
        <v>3.9610055279384305E-8</v>
      </c>
      <c r="M75" s="16">
        <f t="shared" si="23"/>
        <v>6</v>
      </c>
      <c r="N75" s="17">
        <f>VLOOKUP($A75,Datum!$A:$B,2,0)</f>
        <v>41614</v>
      </c>
      <c r="O75" s="13">
        <f>VLOOKUP(N75,Zeitreihen!$B:$C,2,0)</f>
        <v>611.88</v>
      </c>
      <c r="P75" s="13">
        <f>VLOOKUP(N75,Zeitreihen!$J:$K,2,0)</f>
        <v>0.26660268202298115</v>
      </c>
      <c r="Q75" s="9">
        <f t="shared" si="24"/>
        <v>-1.0127575638173344E-3</v>
      </c>
      <c r="R75" s="9">
        <f t="shared" si="25"/>
        <v>-1.0664675937271089E-4</v>
      </c>
      <c r="S75" s="9">
        <f t="shared" si="61"/>
        <v>1.9062621746036023E-2</v>
      </c>
      <c r="T75" s="9">
        <f t="shared" ref="T75:T138" si="72">(Q75-N$4)^2*$H75</f>
        <v>6.4291711542098136E-8</v>
      </c>
      <c r="U75" s="9">
        <f t="shared" ref="U75:U138" si="73">(R75-O$4)^2*$H75</f>
        <v>2.1638603637005432E-10</v>
      </c>
      <c r="V75" s="9">
        <f t="shared" si="26"/>
        <v>3.7298563822272684E-9</v>
      </c>
      <c r="X75" s="16">
        <f t="shared" si="27"/>
        <v>6</v>
      </c>
      <c r="Y75" s="17">
        <f>VLOOKUP($A75,Datum!$A:$B,2,0)</f>
        <v>41614</v>
      </c>
      <c r="Z75" s="13">
        <f>VLOOKUP(Y75,Zeitreihen!$B:$C,2,0)</f>
        <v>611.88</v>
      </c>
      <c r="AA75" s="13">
        <f>VLOOKUP(Y75,Zeitreihen!N:O,2,0)</f>
        <v>1.3706</v>
      </c>
      <c r="AB75" s="9">
        <f t="shared" si="28"/>
        <v>-1.0127575638173344E-3</v>
      </c>
      <c r="AC75" s="9">
        <f t="shared" si="29"/>
        <v>2.8495251809686349E-3</v>
      </c>
      <c r="AD75" s="9">
        <f t="shared" si="62"/>
        <v>1.9062621746036023E-2</v>
      </c>
      <c r="AE75" s="9">
        <f t="shared" ref="AE75:AE138" si="74">(AB75-Y$4)^2*$H75</f>
        <v>6.4291711542098136E-8</v>
      </c>
      <c r="AF75" s="9">
        <f t="shared" ref="AF75:AF138" si="75">(AC75-Z$4)^2*$H75</f>
        <v>1.2662018073217509E-7</v>
      </c>
      <c r="AG75" s="9">
        <f t="shared" si="30"/>
        <v>-9.0225429536474547E-8</v>
      </c>
      <c r="AI75" s="16">
        <f t="shared" si="31"/>
        <v>6</v>
      </c>
      <c r="AJ75" s="17">
        <f>VLOOKUP($A75,Datum!$A:$B,2,0)</f>
        <v>41614</v>
      </c>
      <c r="AK75" s="13">
        <f>VLOOKUP(AJ75,Zeitreihen!$B:$C,2,0)</f>
        <v>611.88</v>
      </c>
      <c r="AL75" s="13">
        <f>VLOOKUP(AJ75,Zeitreihen!$R:$S,2,0)</f>
        <v>1.0069999999999999</v>
      </c>
      <c r="AM75" s="9">
        <f t="shared" si="32"/>
        <v>-1.0127575638173344E-3</v>
      </c>
      <c r="AN75" s="9">
        <f t="shared" si="33"/>
        <v>-9.9299935536875927E-5</v>
      </c>
      <c r="AO75" s="9">
        <f t="shared" si="63"/>
        <v>1.9062621746036023E-2</v>
      </c>
      <c r="AP75" s="9">
        <f t="shared" ref="AP75:AP138" si="76">(AM75-AJ$4)^2*$H75</f>
        <v>6.4291711542098136E-8</v>
      </c>
      <c r="AQ75" s="9">
        <f t="shared" ref="AQ75:AQ138" si="77">(AN75-AK$4)^2*$H75</f>
        <v>1.5458659907829475E-13</v>
      </c>
      <c r="AR75" s="9">
        <f t="shared" si="34"/>
        <v>-9.9692713054744883E-11</v>
      </c>
      <c r="AT75" s="16">
        <f t="shared" si="35"/>
        <v>6</v>
      </c>
      <c r="AU75" s="17">
        <f>VLOOKUP($A75,Datum!$A:$B,2,0)</f>
        <v>41614</v>
      </c>
      <c r="AV75" s="13">
        <f>VLOOKUP(AU75,Zeitreihen!$F:$G,2,0)</f>
        <v>8243.74</v>
      </c>
      <c r="AW75" s="13">
        <f>VLOOKUP(AU75,Zeitreihen!$J:$K,2,0)</f>
        <v>0.26660268202298115</v>
      </c>
      <c r="AX75" s="9">
        <f t="shared" si="36"/>
        <v>0</v>
      </c>
      <c r="AY75" s="9">
        <f t="shared" si="37"/>
        <v>-1.0664675937271089E-4</v>
      </c>
      <c r="AZ75" s="9">
        <f t="shared" si="64"/>
        <v>1.9062621746036023E-2</v>
      </c>
      <c r="BA75" s="9">
        <f t="shared" ref="BA75:BA138" si="78">(AX75-AU$4)^2*$H75</f>
        <v>2.4403713038632199E-8</v>
      </c>
      <c r="BB75" s="9">
        <f t="shared" ref="BB75:BB138" si="79">(AY75-AV$4)^2*$H75</f>
        <v>2.1638603637005432E-10</v>
      </c>
      <c r="BC75" s="9">
        <f t="shared" si="38"/>
        <v>2.2979605603973786E-9</v>
      </c>
      <c r="BE75" s="16">
        <f t="shared" si="39"/>
        <v>6</v>
      </c>
      <c r="BF75" s="17">
        <f>VLOOKUP($A75,Datum!$A:$B,2,0)</f>
        <v>41614</v>
      </c>
      <c r="BG75" s="13">
        <f>VLOOKUP(BF75,Zeitreihen!$F:$G,2,0)</f>
        <v>8243.74</v>
      </c>
      <c r="BH75" s="13">
        <f>VLOOKUP(BF75,Zeitreihen!N:O,2,0)</f>
        <v>1.3706</v>
      </c>
      <c r="BI75" s="9">
        <f t="shared" si="40"/>
        <v>0</v>
      </c>
      <c r="BJ75" s="9">
        <f t="shared" si="41"/>
        <v>2.8495251809686349E-3</v>
      </c>
      <c r="BK75" s="9">
        <f t="shared" si="65"/>
        <v>1.9062621746036023E-2</v>
      </c>
      <c r="BL75" s="9">
        <f t="shared" ref="BL75:BL138" si="80">(BI75-BF$4)^2*$H75</f>
        <v>2.4403713038632199E-8</v>
      </c>
      <c r="BM75" s="9">
        <f t="shared" ref="BM75:BM138" si="81">(BJ75-BG$4)^2*$H75</f>
        <v>1.2662018073217509E-7</v>
      </c>
      <c r="BN75" s="9">
        <f t="shared" si="42"/>
        <v>-5.5587791424806099E-8</v>
      </c>
      <c r="BP75" s="16">
        <f t="shared" si="43"/>
        <v>6</v>
      </c>
      <c r="BQ75" s="17">
        <f>VLOOKUP($A75,Datum!$A:$B,2,0)</f>
        <v>41614</v>
      </c>
      <c r="BR75" s="13">
        <f>VLOOKUP(BQ75,Zeitreihen!$F:$G,2,0)</f>
        <v>8243.74</v>
      </c>
      <c r="BS75" s="13">
        <f>VLOOKUP(BQ75,Zeitreihen!R:S,2,0)</f>
        <v>1.0069999999999999</v>
      </c>
      <c r="BT75" s="9">
        <f t="shared" si="44"/>
        <v>0</v>
      </c>
      <c r="BU75" s="9">
        <f t="shared" si="45"/>
        <v>-9.9299935536875927E-5</v>
      </c>
      <c r="BV75" s="9">
        <f t="shared" si="66"/>
        <v>1.9062621746036023E-2</v>
      </c>
      <c r="BW75" s="9">
        <f t="shared" ref="BW75:BW138" si="82">(BT75-BQ$4)^2*$H75</f>
        <v>2.4403713038632199E-8</v>
      </c>
      <c r="BX75" s="9">
        <f t="shared" ref="BX75:BX138" si="83">(BU75-BR$4)^2*$H75</f>
        <v>1.5458659907829475E-13</v>
      </c>
      <c r="BY75" s="9">
        <f t="shared" si="46"/>
        <v>-6.1420574757362783E-11</v>
      </c>
      <c r="CA75" s="16">
        <f t="shared" si="47"/>
        <v>6</v>
      </c>
      <c r="CB75" s="17">
        <f>VLOOKUP($A75,Datum!$A:$B,2,0)</f>
        <v>41614</v>
      </c>
      <c r="CC75" s="13">
        <f>VLOOKUP(CB75,Zeitreihen!$J:$K,2,0)</f>
        <v>0.26660268202298115</v>
      </c>
      <c r="CD75" s="13">
        <f>VLOOKUP(CB75,Zeitreihen!N:O,2,0)</f>
        <v>1.3706</v>
      </c>
      <c r="CE75" s="9">
        <f t="shared" si="48"/>
        <v>-1.0664675937271089E-4</v>
      </c>
      <c r="CF75" s="9">
        <f t="shared" si="49"/>
        <v>2.8495251809686349E-3</v>
      </c>
      <c r="CG75" s="9">
        <f t="shared" si="67"/>
        <v>1.9062621746036023E-2</v>
      </c>
      <c r="CH75" s="9">
        <f t="shared" ref="CH75:CH138" si="84">(CE75-CB$4)^2*$H75</f>
        <v>2.1638603637005432E-10</v>
      </c>
      <c r="CI75" s="9">
        <f t="shared" ref="CI75:CI138" si="85">(CF75-CC$4)^2*$H75</f>
        <v>1.2662018073217509E-7</v>
      </c>
      <c r="CJ75" s="9">
        <f t="shared" si="50"/>
        <v>-5.2343900344830332E-9</v>
      </c>
      <c r="CL75" s="16">
        <f t="shared" si="51"/>
        <v>6</v>
      </c>
      <c r="CM75" s="17">
        <f>VLOOKUP($A75,Datum!$A:$B,2,0)</f>
        <v>41614</v>
      </c>
      <c r="CN75" s="13">
        <f>VLOOKUP(CM75,Zeitreihen!$J:$K,2,0)</f>
        <v>0.26660268202298115</v>
      </c>
      <c r="CO75" s="13">
        <f>VLOOKUP(CM75,Zeitreihen!R:S,2,0)</f>
        <v>1.0069999999999999</v>
      </c>
      <c r="CP75" s="9">
        <f t="shared" si="52"/>
        <v>-1.0664675937271089E-4</v>
      </c>
      <c r="CQ75" s="9">
        <f t="shared" si="53"/>
        <v>-9.9299935536875927E-5</v>
      </c>
      <c r="CR75" s="9">
        <f t="shared" si="68"/>
        <v>1.9062621746036023E-2</v>
      </c>
      <c r="CS75" s="9">
        <f t="shared" ref="CS75:CS138" si="86">(CP75-CM$4)^2*$H75</f>
        <v>2.1638603637005432E-10</v>
      </c>
      <c r="CT75" s="9">
        <f t="shared" ref="CT75:CT138" si="87">(CQ75-CN$4)^2*$H75</f>
        <v>1.5458659907829475E-13</v>
      </c>
      <c r="CU75" s="9">
        <f t="shared" si="54"/>
        <v>-5.7836304731957845E-12</v>
      </c>
      <c r="CW75" s="16">
        <f t="shared" si="55"/>
        <v>6</v>
      </c>
      <c r="CX75" s="17">
        <f>VLOOKUP($A75,Datum!$A:$B,2,0)</f>
        <v>41614</v>
      </c>
      <c r="CY75" s="13">
        <f>VLOOKUP(CX75,Zeitreihen!N:O,2,0)</f>
        <v>1.3706</v>
      </c>
      <c r="CZ75" s="13">
        <f>VLOOKUP(CX75,Zeitreihen!R:S,2,0)</f>
        <v>1.0069999999999999</v>
      </c>
      <c r="DA75" s="9">
        <f t="shared" si="56"/>
        <v>2.8495251809686349E-3</v>
      </c>
      <c r="DB75" s="9">
        <f t="shared" si="57"/>
        <v>-9.9299935536875927E-5</v>
      </c>
      <c r="DC75" s="9">
        <f t="shared" si="69"/>
        <v>1.9062621746036023E-2</v>
      </c>
      <c r="DD75" s="9">
        <f t="shared" ref="DD75:DD138" si="88">(DA75-CX$4)^2*$H75</f>
        <v>1.2662018073217509E-7</v>
      </c>
      <c r="DE75" s="9">
        <f t="shared" ref="DE75:DE138" si="89">(DB75-CY$4)^2*$H75</f>
        <v>1.5458659907829475E-13</v>
      </c>
      <c r="DF75" s="9">
        <f t="shared" si="58"/>
        <v>1.3990633693319962E-10</v>
      </c>
    </row>
    <row r="76" spans="1:110" ht="15" x14ac:dyDescent="0.2">
      <c r="A76" s="9">
        <f t="shared" si="59"/>
        <v>67</v>
      </c>
      <c r="B76" s="16">
        <f t="shared" ref="B76:B139" si="90">WEEKDAY(C76)</f>
        <v>5</v>
      </c>
      <c r="C76" s="17">
        <f>VLOOKUP($A76,Datum!$A:$B,2,0)</f>
        <v>41613</v>
      </c>
      <c r="D76" s="13">
        <f>VLOOKUP(C76,Zeitreihen!$B:$C,2,0)</f>
        <v>612.5</v>
      </c>
      <c r="E76" s="13">
        <f>VLOOKUP(C76,Zeitreihen!F:G,2,0)</f>
        <v>8243.74</v>
      </c>
      <c r="F76" s="9">
        <f t="shared" ref="F76:G139" si="91">LN(D76/D77)</f>
        <v>6.5684639800760855E-3</v>
      </c>
      <c r="G76" s="9">
        <f t="shared" si="91"/>
        <v>1.5308166270838238E-3</v>
      </c>
      <c r="H76" s="9">
        <f t="shared" si="60"/>
        <v>1.7918864441273861E-2</v>
      </c>
      <c r="I76" s="9">
        <f t="shared" si="70"/>
        <v>5.9135937844688367E-7</v>
      </c>
      <c r="J76" s="9">
        <f t="shared" si="71"/>
        <v>2.8578985809726719E-9</v>
      </c>
      <c r="K76" s="9">
        <f t="shared" ref="K76:K139" si="92">(F76-C$4)*(G76-D$4)*H76</f>
        <v>4.1110158458807115E-8</v>
      </c>
      <c r="M76" s="16">
        <f t="shared" ref="M76:M139" si="93">WEEKDAY(N76)</f>
        <v>5</v>
      </c>
      <c r="N76" s="17">
        <f>VLOOKUP($A76,Datum!$A:$B,2,0)</f>
        <v>41613</v>
      </c>
      <c r="O76" s="13">
        <f>VLOOKUP(N76,Zeitreihen!$B:$C,2,0)</f>
        <v>612.5</v>
      </c>
      <c r="P76" s="13">
        <f>VLOOKUP(N76,Zeitreihen!$J:$K,2,0)</f>
        <v>0.26663111585121985</v>
      </c>
      <c r="Q76" s="9">
        <f t="shared" ref="Q76:Q139" si="94">LN(O76/O77)</f>
        <v>6.5684639800760855E-3</v>
      </c>
      <c r="R76" s="9">
        <f t="shared" ref="R76:R139" si="95">LN(P76/P77)</f>
        <v>-2.6663467052135138E-5</v>
      </c>
      <c r="S76" s="9">
        <f t="shared" si="61"/>
        <v>1.7918864441273861E-2</v>
      </c>
      <c r="T76" s="9">
        <f t="shared" si="72"/>
        <v>5.9135937844688367E-7</v>
      </c>
      <c r="U76" s="9">
        <f t="shared" si="73"/>
        <v>1.2639912384324395E-11</v>
      </c>
      <c r="V76" s="9">
        <f t="shared" ref="V76:V139" si="96">(Q76-N$4)*(R76-O$4)*S76</f>
        <v>-2.7339953787848915E-9</v>
      </c>
      <c r="X76" s="16">
        <f t="shared" ref="X76:X139" si="97">WEEKDAY(Y76)</f>
        <v>5</v>
      </c>
      <c r="Y76" s="17">
        <f>VLOOKUP($A76,Datum!$A:$B,2,0)</f>
        <v>41613</v>
      </c>
      <c r="Z76" s="13">
        <f>VLOOKUP(Y76,Zeitreihen!$B:$C,2,0)</f>
        <v>612.5</v>
      </c>
      <c r="AA76" s="13">
        <f>VLOOKUP(Y76,Zeitreihen!N:O,2,0)</f>
        <v>1.3667</v>
      </c>
      <c r="AB76" s="9">
        <f t="shared" ref="AB76:AB139" si="98">LN(Z76/Z77)</f>
        <v>6.5684639800760855E-3</v>
      </c>
      <c r="AC76" s="9">
        <f t="shared" ref="AC76:AC139" si="99">LN(AA76/AA77)</f>
        <v>5.4292136295526127E-3</v>
      </c>
      <c r="AD76" s="9">
        <f t="shared" si="62"/>
        <v>1.7918864441273861E-2</v>
      </c>
      <c r="AE76" s="9">
        <f t="shared" si="74"/>
        <v>5.9135937844688367E-7</v>
      </c>
      <c r="AF76" s="9">
        <f t="shared" si="75"/>
        <v>4.7653848417888421E-7</v>
      </c>
      <c r="AG76" s="9">
        <f t="shared" ref="AG76:AG139" si="100">(AB76-Y$4)*(AC76-Z$4)*AD76</f>
        <v>5.3085355966598279E-7</v>
      </c>
      <c r="AI76" s="16">
        <f t="shared" ref="AI76:AI139" si="101">WEEKDAY(AJ76)</f>
        <v>5</v>
      </c>
      <c r="AJ76" s="17">
        <f>VLOOKUP($A76,Datum!$A:$B,2,0)</f>
        <v>41613</v>
      </c>
      <c r="AK76" s="13">
        <f>VLOOKUP(AJ76,Zeitreihen!$B:$C,2,0)</f>
        <v>612.5</v>
      </c>
      <c r="AL76" s="13">
        <f>VLOOKUP(AJ76,Zeitreihen!$R:$S,2,0)</f>
        <v>1.0071000000000001</v>
      </c>
      <c r="AM76" s="9">
        <f t="shared" ref="AM76:AM139" si="102">LN(AK76/AK77)</f>
        <v>6.5684639800760855E-3</v>
      </c>
      <c r="AN76" s="9">
        <f t="shared" ref="AN76:AN139" si="103">LN(AL76/AL77)</f>
        <v>-9.9290076038480342E-5</v>
      </c>
      <c r="AO76" s="9">
        <f t="shared" si="63"/>
        <v>1.7918864441273861E-2</v>
      </c>
      <c r="AP76" s="9">
        <f t="shared" si="76"/>
        <v>5.9135937844688367E-7</v>
      </c>
      <c r="AQ76" s="9">
        <f t="shared" si="77"/>
        <v>1.4631935798065491E-13</v>
      </c>
      <c r="AR76" s="9">
        <f t="shared" ref="AR76:AR139" si="104">(AM76-AJ$4)*(AN76-AK$4)*AO76</f>
        <v>2.9415527292602994E-10</v>
      </c>
      <c r="AT76" s="16">
        <f t="shared" ref="AT76:AT139" si="105">WEEKDAY(AU76)</f>
        <v>5</v>
      </c>
      <c r="AU76" s="17">
        <f>VLOOKUP($A76,Datum!$A:$B,2,0)</f>
        <v>41613</v>
      </c>
      <c r="AV76" s="13">
        <f>VLOOKUP(AU76,Zeitreihen!$F:$G,2,0)</f>
        <v>8243.74</v>
      </c>
      <c r="AW76" s="13">
        <f>VLOOKUP(AU76,Zeitreihen!$J:$K,2,0)</f>
        <v>0.26663111585121985</v>
      </c>
      <c r="AX76" s="9">
        <f t="shared" ref="AX76:AX139" si="106">LN(AV76/AV77)</f>
        <v>1.5308166270838238E-3</v>
      </c>
      <c r="AY76" s="9">
        <f t="shared" ref="AY76:AY139" si="107">LN(AW76/AW77)</f>
        <v>-2.6663467052135138E-5</v>
      </c>
      <c r="AZ76" s="9">
        <f t="shared" si="64"/>
        <v>1.7918864441273861E-2</v>
      </c>
      <c r="BA76" s="9">
        <f t="shared" si="78"/>
        <v>2.8578985809726719E-9</v>
      </c>
      <c r="BB76" s="9">
        <f t="shared" si="79"/>
        <v>1.2639912384324395E-11</v>
      </c>
      <c r="BC76" s="9">
        <f t="shared" ref="BC76:BC139" si="108">(AX76-AU$4)*(AY76-AV$4)*AZ76</f>
        <v>-1.9006206267106436E-10</v>
      </c>
      <c r="BE76" s="16">
        <f t="shared" ref="BE76:BE139" si="109">WEEKDAY(BF76)</f>
        <v>5</v>
      </c>
      <c r="BF76" s="17">
        <f>VLOOKUP($A76,Datum!$A:$B,2,0)</f>
        <v>41613</v>
      </c>
      <c r="BG76" s="13">
        <f>VLOOKUP(BF76,Zeitreihen!$F:$G,2,0)</f>
        <v>8243.74</v>
      </c>
      <c r="BH76" s="13">
        <f>VLOOKUP(BF76,Zeitreihen!N:O,2,0)</f>
        <v>1.3667</v>
      </c>
      <c r="BI76" s="9">
        <f t="shared" ref="BI76:BI139" si="110">LN(BG76/BG77)</f>
        <v>1.5308166270838238E-3</v>
      </c>
      <c r="BJ76" s="9">
        <f t="shared" ref="BJ76:BJ139" si="111">LN(BH76/BH77)</f>
        <v>5.4292136295526127E-3</v>
      </c>
      <c r="BK76" s="9">
        <f t="shared" si="65"/>
        <v>1.7918864441273861E-2</v>
      </c>
      <c r="BL76" s="9">
        <f t="shared" si="80"/>
        <v>2.8578985809726719E-9</v>
      </c>
      <c r="BM76" s="9">
        <f t="shared" si="81"/>
        <v>4.7653848417888421E-7</v>
      </c>
      <c r="BN76" s="9">
        <f t="shared" ref="BN76:BN139" si="112">(BI76-BF$4)*(BJ76-BG$4)*BK76</f>
        <v>3.690391114385711E-8</v>
      </c>
      <c r="BP76" s="16">
        <f t="shared" ref="BP76:BP139" si="113">WEEKDAY(BQ76)</f>
        <v>5</v>
      </c>
      <c r="BQ76" s="17">
        <f>VLOOKUP($A76,Datum!$A:$B,2,0)</f>
        <v>41613</v>
      </c>
      <c r="BR76" s="13">
        <f>VLOOKUP(BQ76,Zeitreihen!$F:$G,2,0)</f>
        <v>8243.74</v>
      </c>
      <c r="BS76" s="13">
        <f>VLOOKUP(BQ76,Zeitreihen!R:S,2,0)</f>
        <v>1.0071000000000001</v>
      </c>
      <c r="BT76" s="9">
        <f t="shared" ref="BT76:BT139" si="114">LN(BR76/BR77)</f>
        <v>1.5308166270838238E-3</v>
      </c>
      <c r="BU76" s="9">
        <f t="shared" ref="BU76:BU139" si="115">LN(BS76/BS77)</f>
        <v>-9.9290076038480342E-5</v>
      </c>
      <c r="BV76" s="9">
        <f t="shared" si="66"/>
        <v>1.7918864441273861E-2</v>
      </c>
      <c r="BW76" s="9">
        <f t="shared" si="82"/>
        <v>2.8578985809726719E-9</v>
      </c>
      <c r="BX76" s="9">
        <f t="shared" si="83"/>
        <v>1.4631935798065491E-13</v>
      </c>
      <c r="BY76" s="9">
        <f t="shared" ref="BY76:BY139" si="116">(BT76-BQ$4)*(BU76-BR$4)*BV76</f>
        <v>2.0449104761376379E-11</v>
      </c>
      <c r="CA76" s="16">
        <f t="shared" ref="CA76:CA139" si="117">WEEKDAY(CB76)</f>
        <v>5</v>
      </c>
      <c r="CB76" s="17">
        <f>VLOOKUP($A76,Datum!$A:$B,2,0)</f>
        <v>41613</v>
      </c>
      <c r="CC76" s="13">
        <f>VLOOKUP(CB76,Zeitreihen!$J:$K,2,0)</f>
        <v>0.26663111585121985</v>
      </c>
      <c r="CD76" s="13">
        <f>VLOOKUP(CB76,Zeitreihen!N:O,2,0)</f>
        <v>1.3667</v>
      </c>
      <c r="CE76" s="9">
        <f t="shared" ref="CE76:CE139" si="118">LN(CC76/CC77)</f>
        <v>-2.6663467052135138E-5</v>
      </c>
      <c r="CF76" s="9">
        <f t="shared" ref="CF76:CF139" si="119">LN(CD76/CD77)</f>
        <v>5.4292136295526127E-3</v>
      </c>
      <c r="CG76" s="9">
        <f t="shared" si="67"/>
        <v>1.7918864441273861E-2</v>
      </c>
      <c r="CH76" s="9">
        <f t="shared" si="84"/>
        <v>1.2639912384324395E-11</v>
      </c>
      <c r="CI76" s="9">
        <f t="shared" si="85"/>
        <v>4.7653848417888421E-7</v>
      </c>
      <c r="CJ76" s="9">
        <f t="shared" ref="CJ76:CJ139" si="120">(CE76-CB$4)*(CF76-CC$4)*CG76</f>
        <v>-2.4542625547768627E-9</v>
      </c>
      <c r="CL76" s="16">
        <f t="shared" ref="CL76:CL139" si="121">WEEKDAY(CM76)</f>
        <v>5</v>
      </c>
      <c r="CM76" s="17">
        <f>VLOOKUP($A76,Datum!$A:$B,2,0)</f>
        <v>41613</v>
      </c>
      <c r="CN76" s="13">
        <f>VLOOKUP(CM76,Zeitreihen!$J:$K,2,0)</f>
        <v>0.26663111585121985</v>
      </c>
      <c r="CO76" s="13">
        <f>VLOOKUP(CM76,Zeitreihen!R:S,2,0)</f>
        <v>1.0071000000000001</v>
      </c>
      <c r="CP76" s="9">
        <f t="shared" ref="CP76:CP139" si="122">LN(CN76/CN77)</f>
        <v>-2.6663467052135138E-5</v>
      </c>
      <c r="CQ76" s="9">
        <f t="shared" ref="CQ76:CQ139" si="123">LN(CO76/CO77)</f>
        <v>-9.9290076038480342E-5</v>
      </c>
      <c r="CR76" s="9">
        <f t="shared" si="68"/>
        <v>1.7918864441273861E-2</v>
      </c>
      <c r="CS76" s="9">
        <f t="shared" si="86"/>
        <v>1.2639912384324395E-11</v>
      </c>
      <c r="CT76" s="9">
        <f t="shared" si="87"/>
        <v>1.4631935798065491E-13</v>
      </c>
      <c r="CU76" s="9">
        <f t="shared" ref="CU76:CU139" si="124">(CP76-CM$4)*(CQ76-CN$4)*CR76</f>
        <v>-1.3599499494489033E-12</v>
      </c>
      <c r="CW76" s="16">
        <f t="shared" ref="CW76:CW139" si="125">WEEKDAY(CX76)</f>
        <v>5</v>
      </c>
      <c r="CX76" s="17">
        <f>VLOOKUP($A76,Datum!$A:$B,2,0)</f>
        <v>41613</v>
      </c>
      <c r="CY76" s="13">
        <f>VLOOKUP(CX76,Zeitreihen!N:O,2,0)</f>
        <v>1.3667</v>
      </c>
      <c r="CZ76" s="13">
        <f>VLOOKUP(CX76,Zeitreihen!R:S,2,0)</f>
        <v>1.0071000000000001</v>
      </c>
      <c r="DA76" s="9">
        <f t="shared" ref="DA76:DA139" si="126">LN(CY76/CY77)</f>
        <v>5.4292136295526127E-3</v>
      </c>
      <c r="DB76" s="9">
        <f t="shared" ref="DB76:DB139" si="127">LN(CZ76/CZ77)</f>
        <v>-9.9290076038480342E-5</v>
      </c>
      <c r="DC76" s="9">
        <f t="shared" si="69"/>
        <v>1.7918864441273861E-2</v>
      </c>
      <c r="DD76" s="9">
        <f t="shared" si="88"/>
        <v>4.7653848417888421E-7</v>
      </c>
      <c r="DE76" s="9">
        <f t="shared" si="89"/>
        <v>1.4631935798065491E-13</v>
      </c>
      <c r="DF76" s="9">
        <f t="shared" ref="DF76:DF139" si="128">(DA76-CX$4)*(DB76-CY$4)*DC76</f>
        <v>2.6405833646777528E-10</v>
      </c>
    </row>
    <row r="77" spans="1:110" ht="15" x14ac:dyDescent="0.2">
      <c r="A77" s="9">
        <f t="shared" ref="A77:A140" si="129">A76+1</f>
        <v>68</v>
      </c>
      <c r="B77" s="16">
        <f t="shared" si="90"/>
        <v>4</v>
      </c>
      <c r="C77" s="17">
        <f>VLOOKUP($A77,Datum!$A:$B,2,0)</f>
        <v>41612</v>
      </c>
      <c r="D77" s="13">
        <f>VLOOKUP(C77,Zeitreihen!$B:$C,2,0)</f>
        <v>608.49</v>
      </c>
      <c r="E77" s="13">
        <f>VLOOKUP(C77,Zeitreihen!F:G,2,0)</f>
        <v>8231.1299999999992</v>
      </c>
      <c r="F77" s="9">
        <f t="shared" si="91"/>
        <v>-1.0676479090414015E-3</v>
      </c>
      <c r="G77" s="9">
        <f t="shared" si="91"/>
        <v>2.3571838323684937E-4</v>
      </c>
      <c r="H77" s="9">
        <f t="shared" ref="H77:H140" si="130">H76*$H$9</f>
        <v>1.6843732574797429E-2</v>
      </c>
      <c r="I77" s="9">
        <f t="shared" si="70"/>
        <v>6.0254771089444888E-8</v>
      </c>
      <c r="J77" s="9">
        <f t="shared" si="71"/>
        <v>1.3514418412064403E-8</v>
      </c>
      <c r="K77" s="9">
        <f t="shared" si="92"/>
        <v>2.8536085713109285E-8</v>
      </c>
      <c r="M77" s="16">
        <f t="shared" si="93"/>
        <v>4</v>
      </c>
      <c r="N77" s="17">
        <f>VLOOKUP($A77,Datum!$A:$B,2,0)</f>
        <v>41612</v>
      </c>
      <c r="O77" s="13">
        <f>VLOOKUP(N77,Zeitreihen!$B:$C,2,0)</f>
        <v>608.49</v>
      </c>
      <c r="P77" s="13">
        <f>VLOOKUP(N77,Zeitreihen!$J:$K,2,0)</f>
        <v>0.26663822525597269</v>
      </c>
      <c r="Q77" s="9">
        <f t="shared" si="94"/>
        <v>-1.0676479090414015E-3</v>
      </c>
      <c r="R77" s="9">
        <f t="shared" si="95"/>
        <v>2.6663467052077506E-5</v>
      </c>
      <c r="S77" s="9">
        <f t="shared" ref="S77:S140" si="131">S76*$H$9</f>
        <v>1.6843732574797429E-2</v>
      </c>
      <c r="T77" s="9">
        <f t="shared" si="72"/>
        <v>6.0254771089444888E-8</v>
      </c>
      <c r="U77" s="9">
        <f t="shared" si="73"/>
        <v>1.2068630305944846E-11</v>
      </c>
      <c r="V77" s="9">
        <f t="shared" si="96"/>
        <v>-8.5275585981442774E-10</v>
      </c>
      <c r="X77" s="16">
        <f t="shared" si="97"/>
        <v>4</v>
      </c>
      <c r="Y77" s="17">
        <f>VLOOKUP($A77,Datum!$A:$B,2,0)</f>
        <v>41612</v>
      </c>
      <c r="Z77" s="13">
        <f>VLOOKUP(Y77,Zeitreihen!$B:$C,2,0)</f>
        <v>608.49</v>
      </c>
      <c r="AA77" s="13">
        <f>VLOOKUP(Y77,Zeitreihen!N:O,2,0)</f>
        <v>1.3593</v>
      </c>
      <c r="AB77" s="9">
        <f t="shared" si="98"/>
        <v>-1.0676479090414015E-3</v>
      </c>
      <c r="AC77" s="9">
        <f t="shared" si="99"/>
        <v>3.6790405477340094E-4</v>
      </c>
      <c r="AD77" s="9">
        <f t="shared" ref="AD77:AD140" si="132">AD76*$H$9</f>
        <v>1.6843732574797429E-2</v>
      </c>
      <c r="AE77" s="9">
        <f t="shared" si="74"/>
        <v>6.0254771089444888E-8</v>
      </c>
      <c r="AF77" s="9">
        <f t="shared" si="75"/>
        <v>1.5410278936804095E-10</v>
      </c>
      <c r="AG77" s="9">
        <f t="shared" si="100"/>
        <v>-3.0472000750879893E-9</v>
      </c>
      <c r="AI77" s="16">
        <f t="shared" si="101"/>
        <v>4</v>
      </c>
      <c r="AJ77" s="17">
        <f>VLOOKUP($A77,Datum!$A:$B,2,0)</f>
        <v>41612</v>
      </c>
      <c r="AK77" s="13">
        <f>VLOOKUP(AJ77,Zeitreihen!$B:$C,2,0)</f>
        <v>608.49</v>
      </c>
      <c r="AL77" s="13">
        <f>VLOOKUP(AJ77,Zeitreihen!$R:$S,2,0)</f>
        <v>1.0072000000000001</v>
      </c>
      <c r="AM77" s="9">
        <f t="shared" si="102"/>
        <v>-1.0676479090414015E-3</v>
      </c>
      <c r="AN77" s="9">
        <f t="shared" si="103"/>
        <v>-9.9280218498032599E-5</v>
      </c>
      <c r="AO77" s="9">
        <f t="shared" ref="AO77:AO140" si="133">AO76*$H$9</f>
        <v>1.6843732574797429E-2</v>
      </c>
      <c r="AP77" s="9">
        <f t="shared" si="76"/>
        <v>6.0254771089444888E-8</v>
      </c>
      <c r="AQ77" s="9">
        <f t="shared" si="77"/>
        <v>1.3849075967654369E-13</v>
      </c>
      <c r="AR77" s="9">
        <f t="shared" si="104"/>
        <v>-9.1349488352773301E-11</v>
      </c>
      <c r="AT77" s="16">
        <f t="shared" si="105"/>
        <v>4</v>
      </c>
      <c r="AU77" s="17">
        <f>VLOOKUP($A77,Datum!$A:$B,2,0)</f>
        <v>41612</v>
      </c>
      <c r="AV77" s="13">
        <f>VLOOKUP(AU77,Zeitreihen!$F:$G,2,0)</f>
        <v>8231.1299999999992</v>
      </c>
      <c r="AW77" s="13">
        <f>VLOOKUP(AU77,Zeitreihen!$J:$K,2,0)</f>
        <v>0.26663822525597269</v>
      </c>
      <c r="AX77" s="9">
        <f t="shared" si="106"/>
        <v>2.3571838323684937E-4</v>
      </c>
      <c r="AY77" s="9">
        <f t="shared" si="107"/>
        <v>2.6663467052077506E-5</v>
      </c>
      <c r="AZ77" s="9">
        <f t="shared" ref="AZ77:AZ140" si="134">AZ76*$H$9</f>
        <v>1.6843732574797429E-2</v>
      </c>
      <c r="BA77" s="9">
        <f t="shared" si="78"/>
        <v>1.3514418412064403E-8</v>
      </c>
      <c r="BB77" s="9">
        <f t="shared" si="79"/>
        <v>1.2068630305944846E-11</v>
      </c>
      <c r="BC77" s="9">
        <f t="shared" si="108"/>
        <v>-4.0385705344225383E-10</v>
      </c>
      <c r="BE77" s="16">
        <f t="shared" si="109"/>
        <v>4</v>
      </c>
      <c r="BF77" s="17">
        <f>VLOOKUP($A77,Datum!$A:$B,2,0)</f>
        <v>41612</v>
      </c>
      <c r="BG77" s="13">
        <f>VLOOKUP(BF77,Zeitreihen!$F:$G,2,0)</f>
        <v>8231.1299999999992</v>
      </c>
      <c r="BH77" s="13">
        <f>VLOOKUP(BF77,Zeitreihen!N:O,2,0)</f>
        <v>1.3593</v>
      </c>
      <c r="BI77" s="9">
        <f t="shared" si="110"/>
        <v>2.3571838323684937E-4</v>
      </c>
      <c r="BJ77" s="9">
        <f t="shared" si="111"/>
        <v>3.6790405477340094E-4</v>
      </c>
      <c r="BK77" s="9">
        <f t="shared" ref="BK77:BK140" si="135">BK76*$H$9</f>
        <v>1.6843732574797429E-2</v>
      </c>
      <c r="BL77" s="9">
        <f t="shared" si="80"/>
        <v>1.3514418412064403E-8</v>
      </c>
      <c r="BM77" s="9">
        <f t="shared" si="81"/>
        <v>1.5410278936804095E-10</v>
      </c>
      <c r="BN77" s="9">
        <f t="shared" si="112"/>
        <v>-1.4431249336027478E-9</v>
      </c>
      <c r="BP77" s="16">
        <f t="shared" si="113"/>
        <v>4</v>
      </c>
      <c r="BQ77" s="17">
        <f>VLOOKUP($A77,Datum!$A:$B,2,0)</f>
        <v>41612</v>
      </c>
      <c r="BR77" s="13">
        <f>VLOOKUP(BQ77,Zeitreihen!$F:$G,2,0)</f>
        <v>8231.1299999999992</v>
      </c>
      <c r="BS77" s="13">
        <f>VLOOKUP(BQ77,Zeitreihen!R:S,2,0)</f>
        <v>1.0072000000000001</v>
      </c>
      <c r="BT77" s="9">
        <f t="shared" si="114"/>
        <v>2.3571838323684937E-4</v>
      </c>
      <c r="BU77" s="9">
        <f t="shared" si="115"/>
        <v>-9.9280218498032599E-5</v>
      </c>
      <c r="BV77" s="9">
        <f t="shared" ref="BV77:BV140" si="136">BV76*$H$9</f>
        <v>1.6843732574797429E-2</v>
      </c>
      <c r="BW77" s="9">
        <f t="shared" si="82"/>
        <v>1.3514418412064403E-8</v>
      </c>
      <c r="BX77" s="9">
        <f t="shared" si="83"/>
        <v>1.3849075967654369E-13</v>
      </c>
      <c r="BY77" s="9">
        <f t="shared" si="116"/>
        <v>-4.3262247658593384E-11</v>
      </c>
      <c r="CA77" s="16">
        <f t="shared" si="117"/>
        <v>4</v>
      </c>
      <c r="CB77" s="17">
        <f>VLOOKUP($A77,Datum!$A:$B,2,0)</f>
        <v>41612</v>
      </c>
      <c r="CC77" s="13">
        <f>VLOOKUP(CB77,Zeitreihen!$J:$K,2,0)</f>
        <v>0.26663822525597269</v>
      </c>
      <c r="CD77" s="13">
        <f>VLOOKUP(CB77,Zeitreihen!N:O,2,0)</f>
        <v>1.3593</v>
      </c>
      <c r="CE77" s="9">
        <f t="shared" si="118"/>
        <v>2.6663467052077506E-5</v>
      </c>
      <c r="CF77" s="9">
        <f t="shared" si="119"/>
        <v>3.6790405477340094E-4</v>
      </c>
      <c r="CG77" s="9">
        <f t="shared" ref="CG77:CG140" si="137">CG76*$H$9</f>
        <v>1.6843732574797429E-2</v>
      </c>
      <c r="CH77" s="9">
        <f t="shared" si="84"/>
        <v>1.2068630305944846E-11</v>
      </c>
      <c r="CI77" s="9">
        <f t="shared" si="85"/>
        <v>1.5410278936804095E-10</v>
      </c>
      <c r="CJ77" s="9">
        <f t="shared" si="120"/>
        <v>4.3125509782468356E-11</v>
      </c>
      <c r="CL77" s="16">
        <f t="shared" si="121"/>
        <v>4</v>
      </c>
      <c r="CM77" s="17">
        <f>VLOOKUP($A77,Datum!$A:$B,2,0)</f>
        <v>41612</v>
      </c>
      <c r="CN77" s="13">
        <f>VLOOKUP(CM77,Zeitreihen!$J:$K,2,0)</f>
        <v>0.26663822525597269</v>
      </c>
      <c r="CO77" s="13">
        <f>VLOOKUP(CM77,Zeitreihen!R:S,2,0)</f>
        <v>1.0072000000000001</v>
      </c>
      <c r="CP77" s="9">
        <f t="shared" si="122"/>
        <v>2.6663467052077506E-5</v>
      </c>
      <c r="CQ77" s="9">
        <f t="shared" si="123"/>
        <v>-9.9280218498032599E-5</v>
      </c>
      <c r="CR77" s="9">
        <f t="shared" ref="CR77:CR140" si="138">CR76*$H$9</f>
        <v>1.6843732574797429E-2</v>
      </c>
      <c r="CS77" s="9">
        <f t="shared" si="86"/>
        <v>1.2068630305944846E-11</v>
      </c>
      <c r="CT77" s="9">
        <f t="shared" si="87"/>
        <v>1.3849075967654369E-13</v>
      </c>
      <c r="CU77" s="9">
        <f t="shared" si="124"/>
        <v>1.2928239552722016E-12</v>
      </c>
      <c r="CW77" s="16">
        <f t="shared" si="125"/>
        <v>4</v>
      </c>
      <c r="CX77" s="17">
        <f>VLOOKUP($A77,Datum!$A:$B,2,0)</f>
        <v>41612</v>
      </c>
      <c r="CY77" s="13">
        <f>VLOOKUP(CX77,Zeitreihen!N:O,2,0)</f>
        <v>1.3593</v>
      </c>
      <c r="CZ77" s="13">
        <f>VLOOKUP(CX77,Zeitreihen!R:S,2,0)</f>
        <v>1.0072000000000001</v>
      </c>
      <c r="DA77" s="9">
        <f t="shared" si="126"/>
        <v>3.6790405477340094E-4</v>
      </c>
      <c r="DB77" s="9">
        <f t="shared" si="127"/>
        <v>-9.9280218498032599E-5</v>
      </c>
      <c r="DC77" s="9">
        <f t="shared" ref="DC77:DC140" si="139">DC76*$H$9</f>
        <v>1.6843732574797429E-2</v>
      </c>
      <c r="DD77" s="9">
        <f t="shared" si="88"/>
        <v>1.5410278936804095E-10</v>
      </c>
      <c r="DE77" s="9">
        <f t="shared" si="89"/>
        <v>1.3849075967654369E-13</v>
      </c>
      <c r="DF77" s="9">
        <f t="shared" si="128"/>
        <v>4.6197199447427971E-12</v>
      </c>
    </row>
    <row r="78" spans="1:110" ht="15" x14ac:dyDescent="0.2">
      <c r="A78" s="9">
        <f t="shared" si="129"/>
        <v>69</v>
      </c>
      <c r="B78" s="16">
        <f t="shared" si="90"/>
        <v>3</v>
      </c>
      <c r="C78" s="17">
        <f>VLOOKUP($A78,Datum!$A:$B,2,0)</f>
        <v>41611</v>
      </c>
      <c r="D78" s="13">
        <f>VLOOKUP(C78,Zeitreihen!$B:$C,2,0)</f>
        <v>609.14</v>
      </c>
      <c r="E78" s="13">
        <f>VLOOKUP(C78,Zeitreihen!F:G,2,0)</f>
        <v>8229.19</v>
      </c>
      <c r="F78" s="9">
        <f t="shared" si="91"/>
        <v>1.2813143436793248E-3</v>
      </c>
      <c r="G78" s="9">
        <f t="shared" si="91"/>
        <v>-1.2693139900458434E-2</v>
      </c>
      <c r="H78" s="9">
        <f t="shared" si="130"/>
        <v>1.5833108620309583E-2</v>
      </c>
      <c r="I78" s="9">
        <f t="shared" si="70"/>
        <v>3.3153017178873693E-9</v>
      </c>
      <c r="J78" s="9">
        <f t="shared" si="71"/>
        <v>3.0260138649815852E-6</v>
      </c>
      <c r="K78" s="9">
        <f t="shared" si="92"/>
        <v>-1.0016061583738613E-7</v>
      </c>
      <c r="M78" s="16">
        <f t="shared" si="93"/>
        <v>3</v>
      </c>
      <c r="N78" s="17">
        <f>VLOOKUP($A78,Datum!$A:$B,2,0)</f>
        <v>41611</v>
      </c>
      <c r="O78" s="13">
        <f>VLOOKUP(N78,Zeitreihen!$B:$C,2,0)</f>
        <v>609.14</v>
      </c>
      <c r="P78" s="13">
        <f>VLOOKUP(N78,Zeitreihen!$J:$K,2,0)</f>
        <v>0.26663111585121985</v>
      </c>
      <c r="Q78" s="9">
        <f t="shared" si="94"/>
        <v>1.2813143436793248E-3</v>
      </c>
      <c r="R78" s="9">
        <f t="shared" si="95"/>
        <v>0</v>
      </c>
      <c r="S78" s="9">
        <f t="shared" si="131"/>
        <v>1.5833108620309583E-2</v>
      </c>
      <c r="T78" s="9">
        <f t="shared" si="72"/>
        <v>3.3153017178873693E-9</v>
      </c>
      <c r="U78" s="9">
        <f t="shared" si="73"/>
        <v>1.7176815889723299E-16</v>
      </c>
      <c r="V78" s="9">
        <f t="shared" si="96"/>
        <v>7.5462790318828466E-13</v>
      </c>
      <c r="X78" s="16">
        <f t="shared" si="97"/>
        <v>3</v>
      </c>
      <c r="Y78" s="17">
        <f>VLOOKUP($A78,Datum!$A:$B,2,0)</f>
        <v>41611</v>
      </c>
      <c r="Z78" s="13">
        <f>VLOOKUP(Y78,Zeitreihen!$B:$C,2,0)</f>
        <v>609.14</v>
      </c>
      <c r="AA78" s="13">
        <f>VLOOKUP(Y78,Zeitreihen!N:O,2,0)</f>
        <v>1.3588</v>
      </c>
      <c r="AB78" s="9">
        <f t="shared" si="98"/>
        <v>1.2813143436793248E-3</v>
      </c>
      <c r="AC78" s="9">
        <f t="shared" si="99"/>
        <v>3.3910832348837028E-3</v>
      </c>
      <c r="AD78" s="9">
        <f t="shared" si="132"/>
        <v>1.5833108620309583E-2</v>
      </c>
      <c r="AE78" s="9">
        <f t="shared" si="74"/>
        <v>3.3153017178873693E-9</v>
      </c>
      <c r="AF78" s="9">
        <f t="shared" si="75"/>
        <v>1.5401018296813948E-7</v>
      </c>
      <c r="AG78" s="9">
        <f t="shared" si="100"/>
        <v>2.2596243585304634E-8</v>
      </c>
      <c r="AI78" s="16">
        <f t="shared" si="101"/>
        <v>3</v>
      </c>
      <c r="AJ78" s="17">
        <f>VLOOKUP($A78,Datum!$A:$B,2,0)</f>
        <v>41611</v>
      </c>
      <c r="AK78" s="13">
        <f>VLOOKUP(AJ78,Zeitreihen!$B:$C,2,0)</f>
        <v>609.14</v>
      </c>
      <c r="AL78" s="13">
        <f>VLOOKUP(AJ78,Zeitreihen!$R:$S,2,0)</f>
        <v>1.0073000000000001</v>
      </c>
      <c r="AM78" s="9">
        <f t="shared" si="102"/>
        <v>1.2813143436793248E-3</v>
      </c>
      <c r="AN78" s="9">
        <f t="shared" si="103"/>
        <v>-9.9270362914644357E-5</v>
      </c>
      <c r="AO78" s="9">
        <f t="shared" si="133"/>
        <v>1.5833108620309583E-2</v>
      </c>
      <c r="AP78" s="9">
        <f t="shared" si="76"/>
        <v>3.3153017178873693E-9</v>
      </c>
      <c r="AQ78" s="9">
        <f t="shared" si="77"/>
        <v>1.3107774220899222E-13</v>
      </c>
      <c r="AR78" s="9">
        <f t="shared" si="104"/>
        <v>2.0846157054053622E-11</v>
      </c>
      <c r="AT78" s="16">
        <f t="shared" si="105"/>
        <v>3</v>
      </c>
      <c r="AU78" s="17">
        <f>VLOOKUP($A78,Datum!$A:$B,2,0)</f>
        <v>41611</v>
      </c>
      <c r="AV78" s="13">
        <f>VLOOKUP(AU78,Zeitreihen!$F:$G,2,0)</f>
        <v>8229.19</v>
      </c>
      <c r="AW78" s="13">
        <f>VLOOKUP(AU78,Zeitreihen!$J:$K,2,0)</f>
        <v>0.26663111585121985</v>
      </c>
      <c r="AX78" s="9">
        <f t="shared" si="106"/>
        <v>-1.2693139900458434E-2</v>
      </c>
      <c r="AY78" s="9">
        <f t="shared" si="107"/>
        <v>0</v>
      </c>
      <c r="AZ78" s="9">
        <f t="shared" si="134"/>
        <v>1.5833108620309583E-2</v>
      </c>
      <c r="BA78" s="9">
        <f t="shared" si="78"/>
        <v>3.0260138649815852E-6</v>
      </c>
      <c r="BB78" s="9">
        <f t="shared" si="79"/>
        <v>1.7176815889723299E-16</v>
      </c>
      <c r="BC78" s="9">
        <f t="shared" si="108"/>
        <v>-2.2798526934549674E-11</v>
      </c>
      <c r="BE78" s="16">
        <f t="shared" si="109"/>
        <v>3</v>
      </c>
      <c r="BF78" s="17">
        <f>VLOOKUP($A78,Datum!$A:$B,2,0)</f>
        <v>41611</v>
      </c>
      <c r="BG78" s="13">
        <f>VLOOKUP(BF78,Zeitreihen!$F:$G,2,0)</f>
        <v>8229.19</v>
      </c>
      <c r="BH78" s="13">
        <f>VLOOKUP(BF78,Zeitreihen!N:O,2,0)</f>
        <v>1.3588</v>
      </c>
      <c r="BI78" s="9">
        <f t="shared" si="110"/>
        <v>-1.2693139900458434E-2</v>
      </c>
      <c r="BJ78" s="9">
        <f t="shared" si="111"/>
        <v>3.3910832348837028E-3</v>
      </c>
      <c r="BK78" s="9">
        <f t="shared" si="135"/>
        <v>1.5833108620309583E-2</v>
      </c>
      <c r="BL78" s="9">
        <f t="shared" si="80"/>
        <v>3.0260138649815852E-6</v>
      </c>
      <c r="BM78" s="9">
        <f t="shared" si="81"/>
        <v>1.5401018296813948E-7</v>
      </c>
      <c r="BN78" s="9">
        <f t="shared" si="112"/>
        <v>-6.8266898934252233E-7</v>
      </c>
      <c r="BP78" s="16">
        <f t="shared" si="113"/>
        <v>3</v>
      </c>
      <c r="BQ78" s="17">
        <f>VLOOKUP($A78,Datum!$A:$B,2,0)</f>
        <v>41611</v>
      </c>
      <c r="BR78" s="13">
        <f>VLOOKUP(BQ78,Zeitreihen!$F:$G,2,0)</f>
        <v>8229.19</v>
      </c>
      <c r="BS78" s="13">
        <f>VLOOKUP(BQ78,Zeitreihen!R:S,2,0)</f>
        <v>1.0073000000000001</v>
      </c>
      <c r="BT78" s="9">
        <f t="shared" si="114"/>
        <v>-1.2693139900458434E-2</v>
      </c>
      <c r="BU78" s="9">
        <f t="shared" si="115"/>
        <v>-9.9270362914644357E-5</v>
      </c>
      <c r="BV78" s="9">
        <f t="shared" si="136"/>
        <v>1.5833108620309583E-2</v>
      </c>
      <c r="BW78" s="9">
        <f t="shared" si="82"/>
        <v>3.0260138649815852E-6</v>
      </c>
      <c r="BX78" s="9">
        <f t="shared" si="83"/>
        <v>1.3107774220899222E-13</v>
      </c>
      <c r="BY78" s="9">
        <f t="shared" si="116"/>
        <v>-6.2979605057104995E-10</v>
      </c>
      <c r="CA78" s="16">
        <f t="shared" si="117"/>
        <v>3</v>
      </c>
      <c r="CB78" s="17">
        <f>VLOOKUP($A78,Datum!$A:$B,2,0)</f>
        <v>41611</v>
      </c>
      <c r="CC78" s="13">
        <f>VLOOKUP(CB78,Zeitreihen!$J:$K,2,0)</f>
        <v>0.26663111585121985</v>
      </c>
      <c r="CD78" s="13">
        <f>VLOOKUP(CB78,Zeitreihen!N:O,2,0)</f>
        <v>1.3588</v>
      </c>
      <c r="CE78" s="9">
        <f t="shared" si="118"/>
        <v>0</v>
      </c>
      <c r="CF78" s="9">
        <f t="shared" si="119"/>
        <v>3.3910832348837028E-3</v>
      </c>
      <c r="CG78" s="9">
        <f t="shared" si="137"/>
        <v>1.5833108620309583E-2</v>
      </c>
      <c r="CH78" s="9">
        <f t="shared" si="84"/>
        <v>1.7176815889723299E-16</v>
      </c>
      <c r="CI78" s="9">
        <f t="shared" si="85"/>
        <v>1.5401018296813948E-7</v>
      </c>
      <c r="CJ78" s="9">
        <f t="shared" si="120"/>
        <v>5.1433496458886895E-12</v>
      </c>
      <c r="CL78" s="16">
        <f t="shared" si="121"/>
        <v>3</v>
      </c>
      <c r="CM78" s="17">
        <f>VLOOKUP($A78,Datum!$A:$B,2,0)</f>
        <v>41611</v>
      </c>
      <c r="CN78" s="13">
        <f>VLOOKUP(CM78,Zeitreihen!$J:$K,2,0)</f>
        <v>0.26663111585121985</v>
      </c>
      <c r="CO78" s="13">
        <f>VLOOKUP(CM78,Zeitreihen!R:S,2,0)</f>
        <v>1.0073000000000001</v>
      </c>
      <c r="CP78" s="9">
        <f t="shared" si="122"/>
        <v>0</v>
      </c>
      <c r="CQ78" s="9">
        <f t="shared" si="123"/>
        <v>-9.9270362914644357E-5</v>
      </c>
      <c r="CR78" s="9">
        <f t="shared" si="138"/>
        <v>1.5833108620309583E-2</v>
      </c>
      <c r="CS78" s="9">
        <f t="shared" si="86"/>
        <v>1.7176815889723299E-16</v>
      </c>
      <c r="CT78" s="9">
        <f t="shared" si="87"/>
        <v>1.3107774220899222E-13</v>
      </c>
      <c r="CU78" s="9">
        <f t="shared" si="124"/>
        <v>4.7449955165041743E-15</v>
      </c>
      <c r="CW78" s="16">
        <f t="shared" si="125"/>
        <v>3</v>
      </c>
      <c r="CX78" s="17">
        <f>VLOOKUP($A78,Datum!$A:$B,2,0)</f>
        <v>41611</v>
      </c>
      <c r="CY78" s="13">
        <f>VLOOKUP(CX78,Zeitreihen!N:O,2,0)</f>
        <v>1.3588</v>
      </c>
      <c r="CZ78" s="13">
        <f>VLOOKUP(CX78,Zeitreihen!R:S,2,0)</f>
        <v>1.0073000000000001</v>
      </c>
      <c r="DA78" s="9">
        <f t="shared" si="126"/>
        <v>3.3910832348837028E-3</v>
      </c>
      <c r="DB78" s="9">
        <f t="shared" si="127"/>
        <v>-9.9270362914644357E-5</v>
      </c>
      <c r="DC78" s="9">
        <f t="shared" si="139"/>
        <v>1.5833108620309583E-2</v>
      </c>
      <c r="DD78" s="9">
        <f t="shared" si="88"/>
        <v>1.5401018296813948E-7</v>
      </c>
      <c r="DE78" s="9">
        <f t="shared" si="89"/>
        <v>1.3107774220899222E-13</v>
      </c>
      <c r="DF78" s="9">
        <f t="shared" si="128"/>
        <v>1.420820434138583E-10</v>
      </c>
    </row>
    <row r="79" spans="1:110" ht="15" x14ac:dyDescent="0.2">
      <c r="A79" s="9">
        <f t="shared" si="129"/>
        <v>70</v>
      </c>
      <c r="B79" s="16">
        <f t="shared" si="90"/>
        <v>2</v>
      </c>
      <c r="C79" s="17">
        <f>VLOOKUP($A79,Datum!$A:$B,2,0)</f>
        <v>41610</v>
      </c>
      <c r="D79" s="13">
        <f>VLOOKUP(C79,Zeitreihen!$B:$C,2,0)</f>
        <v>608.36</v>
      </c>
      <c r="E79" s="13">
        <f>VLOOKUP(C79,Zeitreihen!F:G,2,0)</f>
        <v>8334.31</v>
      </c>
      <c r="F79" s="9">
        <f t="shared" si="91"/>
        <v>-6.9014249251578318E-4</v>
      </c>
      <c r="G79" s="9">
        <f t="shared" si="91"/>
        <v>1.0840603981643897E-3</v>
      </c>
      <c r="H79" s="9">
        <f t="shared" si="130"/>
        <v>1.4883122103091008E-2</v>
      </c>
      <c r="I79" s="9">
        <f t="shared" si="70"/>
        <v>3.4108941416770639E-8</v>
      </c>
      <c r="J79" s="9">
        <f t="shared" si="71"/>
        <v>3.3428811750956662E-11</v>
      </c>
      <c r="K79" s="9">
        <f t="shared" si="92"/>
        <v>1.0678114916246382E-9</v>
      </c>
      <c r="M79" s="16">
        <f t="shared" si="93"/>
        <v>2</v>
      </c>
      <c r="N79" s="17">
        <f>VLOOKUP($A79,Datum!$A:$B,2,0)</f>
        <v>41610</v>
      </c>
      <c r="O79" s="13">
        <f>VLOOKUP(N79,Zeitreihen!$B:$C,2,0)</f>
        <v>608.36</v>
      </c>
      <c r="P79" s="13">
        <f>VLOOKUP(N79,Zeitreihen!$J:$K,2,0)</f>
        <v>0.26663111585121985</v>
      </c>
      <c r="Q79" s="9">
        <f t="shared" si="94"/>
        <v>-6.9014249251578318E-4</v>
      </c>
      <c r="R79" s="9">
        <f t="shared" si="95"/>
        <v>-5.332764506381323E-5</v>
      </c>
      <c r="S79" s="9">
        <f t="shared" si="131"/>
        <v>1.4883122103091008E-2</v>
      </c>
      <c r="T79" s="9">
        <f t="shared" si="72"/>
        <v>3.4108941416770639E-8</v>
      </c>
      <c r="U79" s="9">
        <f t="shared" si="73"/>
        <v>4.2160010655256466E-11</v>
      </c>
      <c r="V79" s="9">
        <f t="shared" si="96"/>
        <v>1.1991802756760837E-9</v>
      </c>
      <c r="X79" s="16">
        <f t="shared" si="97"/>
        <v>2</v>
      </c>
      <c r="Y79" s="17">
        <f>VLOOKUP($A79,Datum!$A:$B,2,0)</f>
        <v>41610</v>
      </c>
      <c r="Z79" s="13">
        <f>VLOOKUP(Y79,Zeitreihen!$B:$C,2,0)</f>
        <v>608.36</v>
      </c>
      <c r="AA79" s="13">
        <f>VLOOKUP(Y79,Zeitreihen!N:O,2,0)</f>
        <v>1.3542000000000001</v>
      </c>
      <c r="AB79" s="9">
        <f t="shared" si="98"/>
        <v>-6.9014249251578318E-4</v>
      </c>
      <c r="AC79" s="9">
        <f t="shared" si="99"/>
        <v>-3.611841909756516E-3</v>
      </c>
      <c r="AD79" s="9">
        <f t="shared" si="132"/>
        <v>1.4883122103091008E-2</v>
      </c>
      <c r="AE79" s="9">
        <f t="shared" si="74"/>
        <v>3.4108941416770639E-8</v>
      </c>
      <c r="AF79" s="9">
        <f t="shared" si="75"/>
        <v>2.2452975024423288E-7</v>
      </c>
      <c r="AG79" s="9">
        <f t="shared" si="100"/>
        <v>8.7512696778254302E-8</v>
      </c>
      <c r="AI79" s="16">
        <f t="shared" si="101"/>
        <v>2</v>
      </c>
      <c r="AJ79" s="17">
        <f>VLOOKUP($A79,Datum!$A:$B,2,0)</f>
        <v>41610</v>
      </c>
      <c r="AK79" s="13">
        <f>VLOOKUP(AJ79,Zeitreihen!$B:$C,2,0)</f>
        <v>608.36</v>
      </c>
      <c r="AL79" s="13">
        <f>VLOOKUP(AJ79,Zeitreihen!$R:$S,2,0)</f>
        <v>1.0074000000000001</v>
      </c>
      <c r="AM79" s="9">
        <f t="shared" si="102"/>
        <v>-6.9014249251578318E-4</v>
      </c>
      <c r="AN79" s="9">
        <f t="shared" si="103"/>
        <v>-9.9260509287871432E-5</v>
      </c>
      <c r="AO79" s="9">
        <f t="shared" si="133"/>
        <v>1.4883122103091008E-2</v>
      </c>
      <c r="AP79" s="9">
        <f t="shared" si="76"/>
        <v>3.4108941416770639E-8</v>
      </c>
      <c r="AQ79" s="9">
        <f t="shared" si="77"/>
        <v>1.2405844322356239E-13</v>
      </c>
      <c r="AR79" s="9">
        <f t="shared" si="104"/>
        <v>-6.5049997480155639E-11</v>
      </c>
      <c r="AT79" s="16">
        <f t="shared" si="105"/>
        <v>2</v>
      </c>
      <c r="AU79" s="17">
        <f>VLOOKUP($A79,Datum!$A:$B,2,0)</f>
        <v>41610</v>
      </c>
      <c r="AV79" s="13">
        <f>VLOOKUP(AU79,Zeitreihen!$F:$G,2,0)</f>
        <v>8334.31</v>
      </c>
      <c r="AW79" s="13">
        <f>VLOOKUP(AU79,Zeitreihen!$J:$K,2,0)</f>
        <v>0.26663111585121985</v>
      </c>
      <c r="AX79" s="9">
        <f t="shared" si="106"/>
        <v>1.0840603981643897E-3</v>
      </c>
      <c r="AY79" s="9">
        <f t="shared" si="107"/>
        <v>-5.332764506381323E-5</v>
      </c>
      <c r="AZ79" s="9">
        <f t="shared" si="134"/>
        <v>1.4883122103091008E-2</v>
      </c>
      <c r="BA79" s="9">
        <f t="shared" si="78"/>
        <v>3.3428811750956662E-11</v>
      </c>
      <c r="BB79" s="9">
        <f t="shared" si="79"/>
        <v>4.2160010655256466E-11</v>
      </c>
      <c r="BC79" s="9">
        <f t="shared" si="108"/>
        <v>3.754143124086901E-11</v>
      </c>
      <c r="BE79" s="16">
        <f t="shared" si="109"/>
        <v>2</v>
      </c>
      <c r="BF79" s="17">
        <f>VLOOKUP($A79,Datum!$A:$B,2,0)</f>
        <v>41610</v>
      </c>
      <c r="BG79" s="13">
        <f>VLOOKUP(BF79,Zeitreihen!$F:$G,2,0)</f>
        <v>8334.31</v>
      </c>
      <c r="BH79" s="13">
        <f>VLOOKUP(BF79,Zeitreihen!N:O,2,0)</f>
        <v>1.3542000000000001</v>
      </c>
      <c r="BI79" s="9">
        <f t="shared" si="110"/>
        <v>1.0840603981643897E-3</v>
      </c>
      <c r="BJ79" s="9">
        <f t="shared" si="111"/>
        <v>-3.611841909756516E-3</v>
      </c>
      <c r="BK79" s="9">
        <f t="shared" si="135"/>
        <v>1.4883122103091008E-2</v>
      </c>
      <c r="BL79" s="9">
        <f t="shared" si="80"/>
        <v>3.3428811750956662E-11</v>
      </c>
      <c r="BM79" s="9">
        <f t="shared" si="81"/>
        <v>2.2452975024423288E-7</v>
      </c>
      <c r="BN79" s="9">
        <f t="shared" si="112"/>
        <v>2.7396647155087753E-9</v>
      </c>
      <c r="BP79" s="16">
        <f t="shared" si="113"/>
        <v>2</v>
      </c>
      <c r="BQ79" s="17">
        <f>VLOOKUP($A79,Datum!$A:$B,2,0)</f>
        <v>41610</v>
      </c>
      <c r="BR79" s="13">
        <f>VLOOKUP(BQ79,Zeitreihen!$F:$G,2,0)</f>
        <v>8334.31</v>
      </c>
      <c r="BS79" s="13">
        <f>VLOOKUP(BQ79,Zeitreihen!R:S,2,0)</f>
        <v>1.0074000000000001</v>
      </c>
      <c r="BT79" s="9">
        <f t="shared" si="114"/>
        <v>1.0840603981643897E-3</v>
      </c>
      <c r="BU79" s="9">
        <f t="shared" si="115"/>
        <v>-9.9260509287871432E-5</v>
      </c>
      <c r="BV79" s="9">
        <f t="shared" si="136"/>
        <v>1.4883122103091008E-2</v>
      </c>
      <c r="BW79" s="9">
        <f t="shared" si="82"/>
        <v>3.3428811750956662E-11</v>
      </c>
      <c r="BX79" s="9">
        <f t="shared" si="83"/>
        <v>1.2405844322356239E-13</v>
      </c>
      <c r="BY79" s="9">
        <f t="shared" si="116"/>
        <v>-2.0364494456374829E-12</v>
      </c>
      <c r="CA79" s="16">
        <f t="shared" si="117"/>
        <v>2</v>
      </c>
      <c r="CB79" s="17">
        <f>VLOOKUP($A79,Datum!$A:$B,2,0)</f>
        <v>41610</v>
      </c>
      <c r="CC79" s="13">
        <f>VLOOKUP(CB79,Zeitreihen!$J:$K,2,0)</f>
        <v>0.26663111585121985</v>
      </c>
      <c r="CD79" s="13">
        <f>VLOOKUP(CB79,Zeitreihen!N:O,2,0)</f>
        <v>1.3542000000000001</v>
      </c>
      <c r="CE79" s="9">
        <f t="shared" si="118"/>
        <v>-5.332764506381323E-5</v>
      </c>
      <c r="CF79" s="9">
        <f t="shared" si="119"/>
        <v>-3.611841909756516E-3</v>
      </c>
      <c r="CG79" s="9">
        <f t="shared" si="137"/>
        <v>1.4883122103091008E-2</v>
      </c>
      <c r="CH79" s="9">
        <f t="shared" si="84"/>
        <v>4.2160010655256466E-11</v>
      </c>
      <c r="CI79" s="9">
        <f t="shared" si="85"/>
        <v>2.2452975024423288E-7</v>
      </c>
      <c r="CJ79" s="9">
        <f t="shared" si="120"/>
        <v>3.0767152391339262E-9</v>
      </c>
      <c r="CL79" s="16">
        <f t="shared" si="121"/>
        <v>2</v>
      </c>
      <c r="CM79" s="17">
        <f>VLOOKUP($A79,Datum!$A:$B,2,0)</f>
        <v>41610</v>
      </c>
      <c r="CN79" s="13">
        <f>VLOOKUP(CM79,Zeitreihen!$J:$K,2,0)</f>
        <v>0.26663111585121985</v>
      </c>
      <c r="CO79" s="13">
        <f>VLOOKUP(CM79,Zeitreihen!R:S,2,0)</f>
        <v>1.0074000000000001</v>
      </c>
      <c r="CP79" s="9">
        <f t="shared" si="122"/>
        <v>-5.332764506381323E-5</v>
      </c>
      <c r="CQ79" s="9">
        <f t="shared" si="123"/>
        <v>-9.9260509287871432E-5</v>
      </c>
      <c r="CR79" s="9">
        <f t="shared" si="138"/>
        <v>1.4883122103091008E-2</v>
      </c>
      <c r="CS79" s="9">
        <f t="shared" si="86"/>
        <v>4.2160010655256466E-11</v>
      </c>
      <c r="CT79" s="9">
        <f t="shared" si="87"/>
        <v>1.2405844322356239E-13</v>
      </c>
      <c r="CU79" s="9">
        <f t="shared" si="124"/>
        <v>-2.2869860708320718E-12</v>
      </c>
      <c r="CW79" s="16">
        <f t="shared" si="125"/>
        <v>2</v>
      </c>
      <c r="CX79" s="17">
        <f>VLOOKUP($A79,Datum!$A:$B,2,0)</f>
        <v>41610</v>
      </c>
      <c r="CY79" s="13">
        <f>VLOOKUP(CX79,Zeitreihen!N:O,2,0)</f>
        <v>1.3542000000000001</v>
      </c>
      <c r="CZ79" s="13">
        <f>VLOOKUP(CX79,Zeitreihen!R:S,2,0)</f>
        <v>1.0074000000000001</v>
      </c>
      <c r="DA79" s="9">
        <f t="shared" si="126"/>
        <v>-3.611841909756516E-3</v>
      </c>
      <c r="DB79" s="9">
        <f t="shared" si="127"/>
        <v>-9.9260509287871432E-5</v>
      </c>
      <c r="DC79" s="9">
        <f t="shared" si="139"/>
        <v>1.4883122103091008E-2</v>
      </c>
      <c r="DD79" s="9">
        <f t="shared" si="88"/>
        <v>2.2452975024423288E-7</v>
      </c>
      <c r="DE79" s="9">
        <f t="shared" si="89"/>
        <v>1.2405844322356239E-13</v>
      </c>
      <c r="DF79" s="9">
        <f t="shared" si="128"/>
        <v>-1.6689760715083606E-10</v>
      </c>
    </row>
    <row r="80" spans="1:110" ht="15" x14ac:dyDescent="0.2">
      <c r="A80" s="9">
        <f t="shared" si="129"/>
        <v>71</v>
      </c>
      <c r="B80" s="16">
        <f t="shared" si="90"/>
        <v>6</v>
      </c>
      <c r="C80" s="17">
        <f>VLOOKUP($A80,Datum!$A:$B,2,0)</f>
        <v>41607</v>
      </c>
      <c r="D80" s="13">
        <f>VLOOKUP(C80,Zeitreihen!$B:$C,2,0)</f>
        <v>608.78</v>
      </c>
      <c r="E80" s="13">
        <f>VLOOKUP(C80,Zeitreihen!F:G,2,0)</f>
        <v>8325.2800000000007</v>
      </c>
      <c r="F80" s="9">
        <f t="shared" si="91"/>
        <v>0</v>
      </c>
      <c r="G80" s="9">
        <f t="shared" si="91"/>
        <v>0</v>
      </c>
      <c r="H80" s="9">
        <f t="shared" si="130"/>
        <v>1.3990134776905546E-2</v>
      </c>
      <c r="I80" s="9">
        <f t="shared" si="70"/>
        <v>9.4925649992096518E-9</v>
      </c>
      <c r="J80" s="9">
        <f t="shared" si="71"/>
        <v>1.7909983160547492E-8</v>
      </c>
      <c r="K80" s="9">
        <f t="shared" si="92"/>
        <v>1.3038852682895354E-8</v>
      </c>
      <c r="M80" s="16">
        <f t="shared" si="93"/>
        <v>6</v>
      </c>
      <c r="N80" s="17">
        <f>VLOOKUP($A80,Datum!$A:$B,2,0)</f>
        <v>41607</v>
      </c>
      <c r="O80" s="13">
        <f>VLOOKUP(N80,Zeitreihen!$B:$C,2,0)</f>
        <v>608.78</v>
      </c>
      <c r="P80" s="13">
        <f>VLOOKUP(N80,Zeitreihen!$J:$K,2,0)</f>
        <v>0.26664533503986348</v>
      </c>
      <c r="Q80" s="9">
        <f t="shared" si="94"/>
        <v>0</v>
      </c>
      <c r="R80" s="9">
        <f t="shared" si="95"/>
        <v>2.6664178011729669E-5</v>
      </c>
      <c r="S80" s="9">
        <f t="shared" si="131"/>
        <v>1.3990134776905546E-2</v>
      </c>
      <c r="T80" s="9">
        <f t="shared" si="72"/>
        <v>9.4925649992096518E-9</v>
      </c>
      <c r="U80" s="9">
        <f t="shared" si="73"/>
        <v>1.0024543725238284E-11</v>
      </c>
      <c r="V80" s="9">
        <f t="shared" si="96"/>
        <v>-3.0847792935515443E-10</v>
      </c>
      <c r="X80" s="16">
        <f t="shared" si="97"/>
        <v>6</v>
      </c>
      <c r="Y80" s="17">
        <f>VLOOKUP($A80,Datum!$A:$B,2,0)</f>
        <v>41607</v>
      </c>
      <c r="Z80" s="13">
        <f>VLOOKUP(Y80,Zeitreihen!$B:$C,2,0)</f>
        <v>608.78</v>
      </c>
      <c r="AA80" s="13">
        <f>VLOOKUP(Y80,Zeitreihen!N:O,2,0)</f>
        <v>1.3591</v>
      </c>
      <c r="AB80" s="9">
        <f t="shared" si="98"/>
        <v>0</v>
      </c>
      <c r="AC80" s="9">
        <f t="shared" si="99"/>
        <v>-1.1030629496587704E-3</v>
      </c>
      <c r="AD80" s="9">
        <f t="shared" si="132"/>
        <v>1.3990134776905546E-2</v>
      </c>
      <c r="AE80" s="9">
        <f t="shared" si="74"/>
        <v>9.4925649992096518E-9</v>
      </c>
      <c r="AF80" s="9">
        <f t="shared" si="75"/>
        <v>2.6462286658867434E-8</v>
      </c>
      <c r="AG80" s="9">
        <f t="shared" si="100"/>
        <v>1.584913171555519E-8</v>
      </c>
      <c r="AI80" s="16">
        <f t="shared" si="101"/>
        <v>6</v>
      </c>
      <c r="AJ80" s="17">
        <f>VLOOKUP($A80,Datum!$A:$B,2,0)</f>
        <v>41607</v>
      </c>
      <c r="AK80" s="13">
        <f>VLOOKUP(AJ80,Zeitreihen!$B:$C,2,0)</f>
        <v>608.78</v>
      </c>
      <c r="AL80" s="13">
        <f>VLOOKUP(AJ80,Zeitreihen!$R:$S,2,0)</f>
        <v>1.0075000000000001</v>
      </c>
      <c r="AM80" s="9">
        <f t="shared" si="102"/>
        <v>0</v>
      </c>
      <c r="AN80" s="9">
        <f t="shared" si="103"/>
        <v>-9.9250657617047582E-5</v>
      </c>
      <c r="AO80" s="9">
        <f t="shared" si="133"/>
        <v>1.3990134776905546E-2</v>
      </c>
      <c r="AP80" s="9">
        <f t="shared" si="76"/>
        <v>9.4925649992096518E-9</v>
      </c>
      <c r="AQ80" s="9">
        <f t="shared" si="77"/>
        <v>1.1741213841367771E-13</v>
      </c>
      <c r="AR80" s="9">
        <f t="shared" si="104"/>
        <v>-3.3384762326367337E-11</v>
      </c>
      <c r="AT80" s="16">
        <f t="shared" si="105"/>
        <v>6</v>
      </c>
      <c r="AU80" s="17">
        <f>VLOOKUP($A80,Datum!$A:$B,2,0)</f>
        <v>41607</v>
      </c>
      <c r="AV80" s="13">
        <f>VLOOKUP(AU80,Zeitreihen!$F:$G,2,0)</f>
        <v>8325.2800000000007</v>
      </c>
      <c r="AW80" s="13">
        <f>VLOOKUP(AU80,Zeitreihen!$J:$K,2,0)</f>
        <v>0.26664533503986348</v>
      </c>
      <c r="AX80" s="9">
        <f t="shared" si="106"/>
        <v>0</v>
      </c>
      <c r="AY80" s="9">
        <f t="shared" si="107"/>
        <v>2.6664178011729669E-5</v>
      </c>
      <c r="AZ80" s="9">
        <f t="shared" si="134"/>
        <v>1.3990134776905546E-2</v>
      </c>
      <c r="BA80" s="9">
        <f t="shared" si="78"/>
        <v>1.7909983160547492E-8</v>
      </c>
      <c r="BB80" s="9">
        <f t="shared" si="79"/>
        <v>1.0024543725238284E-11</v>
      </c>
      <c r="BC80" s="9">
        <f t="shared" si="108"/>
        <v>-4.2372090969314901E-10</v>
      </c>
      <c r="BE80" s="16">
        <f t="shared" si="109"/>
        <v>6</v>
      </c>
      <c r="BF80" s="17">
        <f>VLOOKUP($A80,Datum!$A:$B,2,0)</f>
        <v>41607</v>
      </c>
      <c r="BG80" s="13">
        <f>VLOOKUP(BF80,Zeitreihen!$F:$G,2,0)</f>
        <v>8325.2800000000007</v>
      </c>
      <c r="BH80" s="13">
        <f>VLOOKUP(BF80,Zeitreihen!N:O,2,0)</f>
        <v>1.3591</v>
      </c>
      <c r="BI80" s="9">
        <f t="shared" si="110"/>
        <v>0</v>
      </c>
      <c r="BJ80" s="9">
        <f t="shared" si="111"/>
        <v>-1.1030629496587704E-3</v>
      </c>
      <c r="BK80" s="9">
        <f t="shared" si="135"/>
        <v>1.3990134776905546E-2</v>
      </c>
      <c r="BL80" s="9">
        <f t="shared" si="80"/>
        <v>1.7909983160547492E-8</v>
      </c>
      <c r="BM80" s="9">
        <f t="shared" si="81"/>
        <v>2.6462286658867434E-8</v>
      </c>
      <c r="BN80" s="9">
        <f t="shared" si="112"/>
        <v>2.1770142591400185E-8</v>
      </c>
      <c r="BP80" s="16">
        <f t="shared" si="113"/>
        <v>6</v>
      </c>
      <c r="BQ80" s="17">
        <f>VLOOKUP($A80,Datum!$A:$B,2,0)</f>
        <v>41607</v>
      </c>
      <c r="BR80" s="13">
        <f>VLOOKUP(BQ80,Zeitreihen!$F:$G,2,0)</f>
        <v>8325.2800000000007</v>
      </c>
      <c r="BS80" s="13">
        <f>VLOOKUP(BQ80,Zeitreihen!R:S,2,0)</f>
        <v>1.0075000000000001</v>
      </c>
      <c r="BT80" s="9">
        <f t="shared" si="114"/>
        <v>0</v>
      </c>
      <c r="BU80" s="9">
        <f t="shared" si="115"/>
        <v>-9.9250657617047582E-5</v>
      </c>
      <c r="BV80" s="9">
        <f t="shared" si="136"/>
        <v>1.3990134776905546E-2</v>
      </c>
      <c r="BW80" s="9">
        <f t="shared" si="82"/>
        <v>1.7909983160547492E-8</v>
      </c>
      <c r="BX80" s="9">
        <f t="shared" si="83"/>
        <v>1.1741213841367771E-13</v>
      </c>
      <c r="BY80" s="9">
        <f t="shared" si="116"/>
        <v>-4.5856836151579839E-11</v>
      </c>
      <c r="CA80" s="16">
        <f t="shared" si="117"/>
        <v>6</v>
      </c>
      <c r="CB80" s="17">
        <f>VLOOKUP($A80,Datum!$A:$B,2,0)</f>
        <v>41607</v>
      </c>
      <c r="CC80" s="13">
        <f>VLOOKUP(CB80,Zeitreihen!$J:$K,2,0)</f>
        <v>0.26664533503986348</v>
      </c>
      <c r="CD80" s="13">
        <f>VLOOKUP(CB80,Zeitreihen!N:O,2,0)</f>
        <v>1.3591</v>
      </c>
      <c r="CE80" s="9">
        <f t="shared" si="118"/>
        <v>2.6664178011729669E-5</v>
      </c>
      <c r="CF80" s="9">
        <f t="shared" si="119"/>
        <v>-1.1030629496587704E-3</v>
      </c>
      <c r="CG80" s="9">
        <f t="shared" si="137"/>
        <v>1.3990134776905546E-2</v>
      </c>
      <c r="CH80" s="9">
        <f t="shared" si="84"/>
        <v>1.0024543725238284E-11</v>
      </c>
      <c r="CI80" s="9">
        <f t="shared" si="85"/>
        <v>2.6462286658867434E-8</v>
      </c>
      <c r="CJ80" s="9">
        <f t="shared" si="120"/>
        <v>-5.1504596851310876E-10</v>
      </c>
      <c r="CL80" s="16">
        <f t="shared" si="121"/>
        <v>6</v>
      </c>
      <c r="CM80" s="17">
        <f>VLOOKUP($A80,Datum!$A:$B,2,0)</f>
        <v>41607</v>
      </c>
      <c r="CN80" s="13">
        <f>VLOOKUP(CM80,Zeitreihen!$J:$K,2,0)</f>
        <v>0.26664533503986348</v>
      </c>
      <c r="CO80" s="13">
        <f>VLOOKUP(CM80,Zeitreihen!R:S,2,0)</f>
        <v>1.0075000000000001</v>
      </c>
      <c r="CP80" s="9">
        <f t="shared" si="122"/>
        <v>2.6664178011729669E-5</v>
      </c>
      <c r="CQ80" s="9">
        <f t="shared" si="123"/>
        <v>-9.9250657617047582E-5</v>
      </c>
      <c r="CR80" s="9">
        <f t="shared" si="138"/>
        <v>1.3990134776905546E-2</v>
      </c>
      <c r="CS80" s="9">
        <f t="shared" si="86"/>
        <v>1.0024543725238284E-11</v>
      </c>
      <c r="CT80" s="9">
        <f t="shared" si="87"/>
        <v>1.1741213841367771E-13</v>
      </c>
      <c r="CU80" s="9">
        <f t="shared" si="124"/>
        <v>1.0848977442144682E-12</v>
      </c>
      <c r="CW80" s="16">
        <f t="shared" si="125"/>
        <v>6</v>
      </c>
      <c r="CX80" s="17">
        <f>VLOOKUP($A80,Datum!$A:$B,2,0)</f>
        <v>41607</v>
      </c>
      <c r="CY80" s="13">
        <f>VLOOKUP(CX80,Zeitreihen!N:O,2,0)</f>
        <v>1.3591</v>
      </c>
      <c r="CZ80" s="13">
        <f>VLOOKUP(CX80,Zeitreihen!R:S,2,0)</f>
        <v>1.0075000000000001</v>
      </c>
      <c r="DA80" s="9">
        <f t="shared" si="126"/>
        <v>-1.1030629496587704E-3</v>
      </c>
      <c r="DB80" s="9">
        <f t="shared" si="127"/>
        <v>-9.9250657617047582E-5</v>
      </c>
      <c r="DC80" s="9">
        <f t="shared" si="139"/>
        <v>1.3990134776905546E-2</v>
      </c>
      <c r="DD80" s="9">
        <f t="shared" si="88"/>
        <v>2.6462286658867434E-8</v>
      </c>
      <c r="DE80" s="9">
        <f t="shared" si="89"/>
        <v>1.1741213841367771E-13</v>
      </c>
      <c r="DF80" s="9">
        <f t="shared" si="128"/>
        <v>-5.5740413202032873E-11</v>
      </c>
    </row>
    <row r="81" spans="1:110" ht="15" x14ac:dyDescent="0.2">
      <c r="A81" s="9">
        <f t="shared" si="129"/>
        <v>72</v>
      </c>
      <c r="B81" s="16">
        <f t="shared" si="90"/>
        <v>5</v>
      </c>
      <c r="C81" s="17">
        <f>VLOOKUP($A81,Datum!$A:$B,2,0)</f>
        <v>41606</v>
      </c>
      <c r="D81" s="13">
        <f>VLOOKUP(C81,Zeitreihen!$B:$C,2,0)</f>
        <v>608.78</v>
      </c>
      <c r="E81" s="13">
        <f>VLOOKUP(C81,Zeitreihen!F:G,2,0)</f>
        <v>8325.2800000000007</v>
      </c>
      <c r="F81" s="9">
        <f t="shared" si="91"/>
        <v>1.8908104054059128E-3</v>
      </c>
      <c r="G81" s="9">
        <f t="shared" si="91"/>
        <v>2.9628439453018162E-3</v>
      </c>
      <c r="H81" s="9">
        <f t="shared" si="130"/>
        <v>1.3150726690291213E-2</v>
      </c>
      <c r="I81" s="9">
        <f t="shared" si="70"/>
        <v>1.4974429427490024E-8</v>
      </c>
      <c r="J81" s="9">
        <f t="shared" si="71"/>
        <v>4.4107427342477476E-8</v>
      </c>
      <c r="K81" s="9">
        <f t="shared" si="92"/>
        <v>2.5699874668333948E-8</v>
      </c>
      <c r="M81" s="16">
        <f t="shared" si="93"/>
        <v>5</v>
      </c>
      <c r="N81" s="17">
        <f>VLOOKUP($A81,Datum!$A:$B,2,0)</f>
        <v>41606</v>
      </c>
      <c r="O81" s="13">
        <f>VLOOKUP(N81,Zeitreihen!$B:$C,2,0)</f>
        <v>608.78</v>
      </c>
      <c r="P81" s="13">
        <f>VLOOKUP(N81,Zeitreihen!$J:$K,2,0)</f>
        <v>0.26663822525597269</v>
      </c>
      <c r="Q81" s="9">
        <f t="shared" si="94"/>
        <v>1.8908104054059128E-3</v>
      </c>
      <c r="R81" s="9">
        <f t="shared" si="95"/>
        <v>0</v>
      </c>
      <c r="S81" s="9">
        <f t="shared" si="131"/>
        <v>1.3150726690291213E-2</v>
      </c>
      <c r="T81" s="9">
        <f t="shared" si="72"/>
        <v>1.4974429427490024E-8</v>
      </c>
      <c r="U81" s="9">
        <f t="shared" si="73"/>
        <v>1.4266788448949933E-16</v>
      </c>
      <c r="V81" s="9">
        <f t="shared" si="96"/>
        <v>1.4616327062081317E-12</v>
      </c>
      <c r="X81" s="16">
        <f t="shared" si="97"/>
        <v>5</v>
      </c>
      <c r="Y81" s="17">
        <f>VLOOKUP($A81,Datum!$A:$B,2,0)</f>
        <v>41606</v>
      </c>
      <c r="Z81" s="13">
        <f>VLOOKUP(Y81,Zeitreihen!$B:$C,2,0)</f>
        <v>608.78</v>
      </c>
      <c r="AA81" s="13">
        <f>VLOOKUP(Y81,Zeitreihen!N:O,2,0)</f>
        <v>1.3606</v>
      </c>
      <c r="AB81" s="9">
        <f t="shared" si="98"/>
        <v>1.8908104054059128E-3</v>
      </c>
      <c r="AC81" s="9">
        <f t="shared" si="99"/>
        <v>1.9863902062114791E-3</v>
      </c>
      <c r="AD81" s="9">
        <f t="shared" si="132"/>
        <v>1.3150726690291213E-2</v>
      </c>
      <c r="AE81" s="9">
        <f t="shared" si="74"/>
        <v>1.4974429427490024E-8</v>
      </c>
      <c r="AF81" s="9">
        <f t="shared" si="75"/>
        <v>3.8640301302057396E-8</v>
      </c>
      <c r="AG81" s="9">
        <f t="shared" si="100"/>
        <v>2.4054447923504907E-8</v>
      </c>
      <c r="AI81" s="16">
        <f t="shared" si="101"/>
        <v>5</v>
      </c>
      <c r="AJ81" s="17">
        <f>VLOOKUP($A81,Datum!$A:$B,2,0)</f>
        <v>41606</v>
      </c>
      <c r="AK81" s="13">
        <f>VLOOKUP(AJ81,Zeitreihen!$B:$C,2,0)</f>
        <v>608.78</v>
      </c>
      <c r="AL81" s="13">
        <f>VLOOKUP(AJ81,Zeitreihen!$R:$S,2,0)</f>
        <v>1.0076000000000001</v>
      </c>
      <c r="AM81" s="9">
        <f t="shared" si="102"/>
        <v>1.8908104054059128E-3</v>
      </c>
      <c r="AN81" s="9">
        <f t="shared" si="103"/>
        <v>-9.9240807901617559E-5</v>
      </c>
      <c r="AO81" s="9">
        <f t="shared" si="133"/>
        <v>1.3150726690291213E-2</v>
      </c>
      <c r="AP81" s="9">
        <f t="shared" si="76"/>
        <v>1.4974429427490024E-8</v>
      </c>
      <c r="AQ81" s="9">
        <f t="shared" si="77"/>
        <v>1.1111918298647939E-13</v>
      </c>
      <c r="AR81" s="9">
        <f t="shared" si="104"/>
        <v>4.0791498669102437E-11</v>
      </c>
      <c r="AT81" s="16">
        <f t="shared" si="105"/>
        <v>5</v>
      </c>
      <c r="AU81" s="17">
        <f>VLOOKUP($A81,Datum!$A:$B,2,0)</f>
        <v>41606</v>
      </c>
      <c r="AV81" s="13">
        <f>VLOOKUP(AU81,Zeitreihen!$F:$G,2,0)</f>
        <v>8325.2800000000007</v>
      </c>
      <c r="AW81" s="13">
        <f>VLOOKUP(AU81,Zeitreihen!$J:$K,2,0)</f>
        <v>0.26663822525597269</v>
      </c>
      <c r="AX81" s="9">
        <f t="shared" si="106"/>
        <v>2.9628439453018162E-3</v>
      </c>
      <c r="AY81" s="9">
        <f t="shared" si="107"/>
        <v>0</v>
      </c>
      <c r="AZ81" s="9">
        <f t="shared" si="134"/>
        <v>1.3150726690291213E-2</v>
      </c>
      <c r="BA81" s="9">
        <f t="shared" si="78"/>
        <v>4.4107427342477476E-8</v>
      </c>
      <c r="BB81" s="9">
        <f t="shared" si="79"/>
        <v>1.4266788448949933E-16</v>
      </c>
      <c r="BC81" s="9">
        <f t="shared" si="108"/>
        <v>2.5085281240650982E-12</v>
      </c>
      <c r="BE81" s="16">
        <f t="shared" si="109"/>
        <v>5</v>
      </c>
      <c r="BF81" s="17">
        <f>VLOOKUP($A81,Datum!$A:$B,2,0)</f>
        <v>41606</v>
      </c>
      <c r="BG81" s="13">
        <f>VLOOKUP(BF81,Zeitreihen!$F:$G,2,0)</f>
        <v>8325.2800000000007</v>
      </c>
      <c r="BH81" s="13">
        <f>VLOOKUP(BF81,Zeitreihen!N:O,2,0)</f>
        <v>1.3606</v>
      </c>
      <c r="BI81" s="9">
        <f t="shared" si="110"/>
        <v>2.9628439453018162E-3</v>
      </c>
      <c r="BJ81" s="9">
        <f t="shared" si="111"/>
        <v>1.9863902062114791E-3</v>
      </c>
      <c r="BK81" s="9">
        <f t="shared" si="135"/>
        <v>1.3150726690291213E-2</v>
      </c>
      <c r="BL81" s="9">
        <f t="shared" si="80"/>
        <v>4.4107427342477476E-8</v>
      </c>
      <c r="BM81" s="9">
        <f t="shared" si="81"/>
        <v>3.8640301302057396E-8</v>
      </c>
      <c r="BN81" s="9">
        <f t="shared" si="112"/>
        <v>4.1283462574885048E-8</v>
      </c>
      <c r="BP81" s="16">
        <f t="shared" si="113"/>
        <v>5</v>
      </c>
      <c r="BQ81" s="17">
        <f>VLOOKUP($A81,Datum!$A:$B,2,0)</f>
        <v>41606</v>
      </c>
      <c r="BR81" s="13">
        <f>VLOOKUP(BQ81,Zeitreihen!$F:$G,2,0)</f>
        <v>8325.2800000000007</v>
      </c>
      <c r="BS81" s="13">
        <f>VLOOKUP(BQ81,Zeitreihen!R:S,2,0)</f>
        <v>1.0076000000000001</v>
      </c>
      <c r="BT81" s="9">
        <f t="shared" si="114"/>
        <v>2.9628439453018162E-3</v>
      </c>
      <c r="BU81" s="9">
        <f t="shared" si="115"/>
        <v>-9.9240807901617559E-5</v>
      </c>
      <c r="BV81" s="9">
        <f t="shared" si="136"/>
        <v>1.3150726690291213E-2</v>
      </c>
      <c r="BW81" s="9">
        <f t="shared" si="82"/>
        <v>4.4107427342477476E-8</v>
      </c>
      <c r="BX81" s="9">
        <f t="shared" si="83"/>
        <v>1.1111918298647939E-13</v>
      </c>
      <c r="BY81" s="9">
        <f t="shared" si="116"/>
        <v>7.0008437276742575E-11</v>
      </c>
      <c r="CA81" s="16">
        <f t="shared" si="117"/>
        <v>5</v>
      </c>
      <c r="CB81" s="17">
        <f>VLOOKUP($A81,Datum!$A:$B,2,0)</f>
        <v>41606</v>
      </c>
      <c r="CC81" s="13">
        <f>VLOOKUP(CB81,Zeitreihen!$J:$K,2,0)</f>
        <v>0.26663822525597269</v>
      </c>
      <c r="CD81" s="13">
        <f>VLOOKUP(CB81,Zeitreihen!N:O,2,0)</f>
        <v>1.3606</v>
      </c>
      <c r="CE81" s="9">
        <f t="shared" si="118"/>
        <v>0</v>
      </c>
      <c r="CF81" s="9">
        <f t="shared" si="119"/>
        <v>1.9863902062114791E-3</v>
      </c>
      <c r="CG81" s="9">
        <f t="shared" si="137"/>
        <v>1.3150726690291213E-2</v>
      </c>
      <c r="CH81" s="9">
        <f t="shared" si="84"/>
        <v>1.4266788448949933E-16</v>
      </c>
      <c r="CI81" s="9">
        <f t="shared" si="85"/>
        <v>3.8640301302057396E-8</v>
      </c>
      <c r="CJ81" s="9">
        <f t="shared" si="120"/>
        <v>2.3479203655152734E-12</v>
      </c>
      <c r="CL81" s="16">
        <f t="shared" si="121"/>
        <v>5</v>
      </c>
      <c r="CM81" s="17">
        <f>VLOOKUP($A81,Datum!$A:$B,2,0)</f>
        <v>41606</v>
      </c>
      <c r="CN81" s="13">
        <f>VLOOKUP(CM81,Zeitreihen!$J:$K,2,0)</f>
        <v>0.26663822525597269</v>
      </c>
      <c r="CO81" s="13">
        <f>VLOOKUP(CM81,Zeitreihen!R:S,2,0)</f>
        <v>1.0076000000000001</v>
      </c>
      <c r="CP81" s="9">
        <f t="shared" si="122"/>
        <v>0</v>
      </c>
      <c r="CQ81" s="9">
        <f t="shared" si="123"/>
        <v>-9.9240807901617559E-5</v>
      </c>
      <c r="CR81" s="9">
        <f t="shared" si="138"/>
        <v>1.3150726690291213E-2</v>
      </c>
      <c r="CS81" s="9">
        <f t="shared" si="86"/>
        <v>1.4266788448949933E-16</v>
      </c>
      <c r="CT81" s="9">
        <f t="shared" si="87"/>
        <v>1.1111918298647939E-13</v>
      </c>
      <c r="CU81" s="9">
        <f t="shared" si="124"/>
        <v>3.9816000254775194E-15</v>
      </c>
      <c r="CW81" s="16">
        <f t="shared" si="125"/>
        <v>5</v>
      </c>
      <c r="CX81" s="17">
        <f>VLOOKUP($A81,Datum!$A:$B,2,0)</f>
        <v>41606</v>
      </c>
      <c r="CY81" s="13">
        <f>VLOOKUP(CX81,Zeitreihen!N:O,2,0)</f>
        <v>1.3606</v>
      </c>
      <c r="CZ81" s="13">
        <f>VLOOKUP(CX81,Zeitreihen!R:S,2,0)</f>
        <v>1.0076000000000001</v>
      </c>
      <c r="DA81" s="9">
        <f t="shared" si="126"/>
        <v>1.9863902062114791E-3</v>
      </c>
      <c r="DB81" s="9">
        <f t="shared" si="127"/>
        <v>-9.9240807901617559E-5</v>
      </c>
      <c r="DC81" s="9">
        <f t="shared" si="139"/>
        <v>1.3150726690291213E-2</v>
      </c>
      <c r="DD81" s="9">
        <f t="shared" si="88"/>
        <v>3.8640301302057396E-8</v>
      </c>
      <c r="DE81" s="9">
        <f t="shared" si="89"/>
        <v>1.1111918298647939E-13</v>
      </c>
      <c r="DF81" s="9">
        <f t="shared" si="128"/>
        <v>6.5526168139423609E-11</v>
      </c>
    </row>
    <row r="82" spans="1:110" ht="15" x14ac:dyDescent="0.2">
      <c r="A82" s="9">
        <f t="shared" si="129"/>
        <v>73</v>
      </c>
      <c r="B82" s="16">
        <f t="shared" si="90"/>
        <v>4</v>
      </c>
      <c r="C82" s="17">
        <f>VLOOKUP($A82,Datum!$A:$B,2,0)</f>
        <v>41605</v>
      </c>
      <c r="D82" s="13">
        <f>VLOOKUP(C82,Zeitreihen!$B:$C,2,0)</f>
        <v>607.63</v>
      </c>
      <c r="E82" s="13">
        <f>VLOOKUP(C82,Zeitreihen!F:G,2,0)</f>
        <v>8300.65</v>
      </c>
      <c r="F82" s="9">
        <f t="shared" si="91"/>
        <v>5.644324464679721E-3</v>
      </c>
      <c r="G82" s="9">
        <f t="shared" si="91"/>
        <v>2.6386957044174242E-4</v>
      </c>
      <c r="H82" s="9">
        <f t="shared" si="130"/>
        <v>1.236168308887374E-2</v>
      </c>
      <c r="I82" s="9">
        <f t="shared" si="70"/>
        <v>2.8726332473254282E-7</v>
      </c>
      <c r="J82" s="9">
        <f t="shared" si="71"/>
        <v>9.3046580896174124E-9</v>
      </c>
      <c r="K82" s="9">
        <f t="shared" si="92"/>
        <v>-5.169997116365781E-8</v>
      </c>
      <c r="M82" s="16">
        <f t="shared" si="93"/>
        <v>4</v>
      </c>
      <c r="N82" s="17">
        <f>VLOOKUP($A82,Datum!$A:$B,2,0)</f>
        <v>41605</v>
      </c>
      <c r="O82" s="13">
        <f>VLOOKUP(N82,Zeitreihen!$B:$C,2,0)</f>
        <v>607.63</v>
      </c>
      <c r="P82" s="13">
        <f>VLOOKUP(N82,Zeitreihen!$J:$K,2,0)</f>
        <v>0.26663822525597269</v>
      </c>
      <c r="Q82" s="9">
        <f t="shared" si="94"/>
        <v>5.644324464679721E-3</v>
      </c>
      <c r="R82" s="9">
        <f t="shared" si="95"/>
        <v>0</v>
      </c>
      <c r="S82" s="9">
        <f t="shared" si="131"/>
        <v>1.236168308887374E-2</v>
      </c>
      <c r="T82" s="9">
        <f t="shared" si="72"/>
        <v>2.8726332473254282E-7</v>
      </c>
      <c r="U82" s="9">
        <f t="shared" si="73"/>
        <v>1.3410781142012939E-16</v>
      </c>
      <c r="V82" s="9">
        <f t="shared" si="96"/>
        <v>6.206791101781278E-12</v>
      </c>
      <c r="X82" s="16">
        <f t="shared" si="97"/>
        <v>4</v>
      </c>
      <c r="Y82" s="17">
        <f>VLOOKUP($A82,Datum!$A:$B,2,0)</f>
        <v>41605</v>
      </c>
      <c r="Z82" s="13">
        <f>VLOOKUP(Y82,Zeitreihen!$B:$C,2,0)</f>
        <v>607.63</v>
      </c>
      <c r="AA82" s="13">
        <f>VLOOKUP(Y82,Zeitreihen!N:O,2,0)</f>
        <v>1.3578999999999999</v>
      </c>
      <c r="AB82" s="9">
        <f t="shared" si="98"/>
        <v>5.644324464679721E-3</v>
      </c>
      <c r="AC82" s="9">
        <f t="shared" si="99"/>
        <v>5.1563479467389576E-4</v>
      </c>
      <c r="AD82" s="9">
        <f t="shared" si="132"/>
        <v>1.236168308887374E-2</v>
      </c>
      <c r="AE82" s="9">
        <f t="shared" si="74"/>
        <v>2.8726332473254282E-7</v>
      </c>
      <c r="AF82" s="9">
        <f t="shared" si="75"/>
        <v>7.3223568421313623E-10</v>
      </c>
      <c r="AG82" s="9">
        <f t="shared" si="100"/>
        <v>1.4503256776837189E-8</v>
      </c>
      <c r="AI82" s="16">
        <f t="shared" si="101"/>
        <v>4</v>
      </c>
      <c r="AJ82" s="17">
        <f>VLOOKUP($A82,Datum!$A:$B,2,0)</f>
        <v>41605</v>
      </c>
      <c r="AK82" s="13">
        <f>VLOOKUP(AJ82,Zeitreihen!$B:$C,2,0)</f>
        <v>607.63</v>
      </c>
      <c r="AL82" s="13">
        <f>VLOOKUP(AJ82,Zeitreihen!$R:$S,2,0)</f>
        <v>1.0077</v>
      </c>
      <c r="AM82" s="9">
        <f t="shared" si="102"/>
        <v>5.644324464679721E-3</v>
      </c>
      <c r="AN82" s="9">
        <f t="shared" si="103"/>
        <v>-9.9230960140915121E-5</v>
      </c>
      <c r="AO82" s="9">
        <f t="shared" si="133"/>
        <v>1.236168308887374E-2</v>
      </c>
      <c r="AP82" s="9">
        <f t="shared" si="76"/>
        <v>2.8726332473254282E-7</v>
      </c>
      <c r="AQ82" s="9">
        <f t="shared" si="77"/>
        <v>1.051609561408156E-13</v>
      </c>
      <c r="AR82" s="9">
        <f t="shared" si="104"/>
        <v>1.7380703637385861E-10</v>
      </c>
      <c r="AT82" s="16">
        <f t="shared" si="105"/>
        <v>4</v>
      </c>
      <c r="AU82" s="17">
        <f>VLOOKUP($A82,Datum!$A:$B,2,0)</f>
        <v>41605</v>
      </c>
      <c r="AV82" s="13">
        <f>VLOOKUP(AU82,Zeitreihen!$F:$G,2,0)</f>
        <v>8300.65</v>
      </c>
      <c r="AW82" s="13">
        <f>VLOOKUP(AU82,Zeitreihen!$J:$K,2,0)</f>
        <v>0.26663822525597269</v>
      </c>
      <c r="AX82" s="9">
        <f t="shared" si="106"/>
        <v>2.6386957044174242E-4</v>
      </c>
      <c r="AY82" s="9">
        <f t="shared" si="107"/>
        <v>0</v>
      </c>
      <c r="AZ82" s="9">
        <f t="shared" si="134"/>
        <v>1.236168308887374E-2</v>
      </c>
      <c r="BA82" s="9">
        <f t="shared" si="78"/>
        <v>9.3046580896174124E-9</v>
      </c>
      <c r="BB82" s="9">
        <f t="shared" si="79"/>
        <v>1.3410781142012939E-16</v>
      </c>
      <c r="BC82" s="9">
        <f t="shared" si="108"/>
        <v>-1.1170619196853831E-12</v>
      </c>
      <c r="BE82" s="16">
        <f t="shared" si="109"/>
        <v>4</v>
      </c>
      <c r="BF82" s="17">
        <f>VLOOKUP($A82,Datum!$A:$B,2,0)</f>
        <v>41605</v>
      </c>
      <c r="BG82" s="13">
        <f>VLOOKUP(BF82,Zeitreihen!$F:$G,2,0)</f>
        <v>8300.65</v>
      </c>
      <c r="BH82" s="13">
        <f>VLOOKUP(BF82,Zeitreihen!N:O,2,0)</f>
        <v>1.3578999999999999</v>
      </c>
      <c r="BI82" s="9">
        <f t="shared" si="110"/>
        <v>2.6386957044174242E-4</v>
      </c>
      <c r="BJ82" s="9">
        <f t="shared" si="111"/>
        <v>5.1563479467389576E-4</v>
      </c>
      <c r="BK82" s="9">
        <f t="shared" si="135"/>
        <v>1.236168308887374E-2</v>
      </c>
      <c r="BL82" s="9">
        <f t="shared" si="80"/>
        <v>9.3046580896174124E-9</v>
      </c>
      <c r="BM82" s="9">
        <f t="shared" si="81"/>
        <v>7.3223568421313623E-10</v>
      </c>
      <c r="BN82" s="9">
        <f t="shared" si="112"/>
        <v>-2.6102112333334826E-9</v>
      </c>
      <c r="BP82" s="16">
        <f t="shared" si="113"/>
        <v>4</v>
      </c>
      <c r="BQ82" s="17">
        <f>VLOOKUP($A82,Datum!$A:$B,2,0)</f>
        <v>41605</v>
      </c>
      <c r="BR82" s="13">
        <f>VLOOKUP(BQ82,Zeitreihen!$F:$G,2,0)</f>
        <v>8300.65</v>
      </c>
      <c r="BS82" s="13">
        <f>VLOOKUP(BQ82,Zeitreihen!R:S,2,0)</f>
        <v>1.0077</v>
      </c>
      <c r="BT82" s="9">
        <f t="shared" si="114"/>
        <v>2.6386957044174242E-4</v>
      </c>
      <c r="BU82" s="9">
        <f t="shared" si="115"/>
        <v>-9.9230960140915121E-5</v>
      </c>
      <c r="BV82" s="9">
        <f t="shared" si="136"/>
        <v>1.236168308887374E-2</v>
      </c>
      <c r="BW82" s="9">
        <f t="shared" si="82"/>
        <v>9.3046580896174124E-9</v>
      </c>
      <c r="BX82" s="9">
        <f t="shared" si="83"/>
        <v>1.051609561408156E-13</v>
      </c>
      <c r="BY82" s="9">
        <f t="shared" si="116"/>
        <v>-3.1280772708926834E-11</v>
      </c>
      <c r="CA82" s="16">
        <f t="shared" si="117"/>
        <v>4</v>
      </c>
      <c r="CB82" s="17">
        <f>VLOOKUP($A82,Datum!$A:$B,2,0)</f>
        <v>41605</v>
      </c>
      <c r="CC82" s="13">
        <f>VLOOKUP(CB82,Zeitreihen!$J:$K,2,0)</f>
        <v>0.26663822525597269</v>
      </c>
      <c r="CD82" s="13">
        <f>VLOOKUP(CB82,Zeitreihen!N:O,2,0)</f>
        <v>1.3578999999999999</v>
      </c>
      <c r="CE82" s="9">
        <f t="shared" si="118"/>
        <v>0</v>
      </c>
      <c r="CF82" s="9">
        <f t="shared" si="119"/>
        <v>5.1563479467389576E-4</v>
      </c>
      <c r="CG82" s="9">
        <f t="shared" si="137"/>
        <v>1.236168308887374E-2</v>
      </c>
      <c r="CH82" s="9">
        <f t="shared" si="84"/>
        <v>1.3410781142012939E-16</v>
      </c>
      <c r="CI82" s="9">
        <f t="shared" si="85"/>
        <v>7.3223568421313623E-10</v>
      </c>
      <c r="CJ82" s="9">
        <f t="shared" si="120"/>
        <v>3.1336643893937441E-13</v>
      </c>
      <c r="CL82" s="16">
        <f t="shared" si="121"/>
        <v>4</v>
      </c>
      <c r="CM82" s="17">
        <f>VLOOKUP($A82,Datum!$A:$B,2,0)</f>
        <v>41605</v>
      </c>
      <c r="CN82" s="13">
        <f>VLOOKUP(CM82,Zeitreihen!$J:$K,2,0)</f>
        <v>0.26663822525597269</v>
      </c>
      <c r="CO82" s="13">
        <f>VLOOKUP(CM82,Zeitreihen!R:S,2,0)</f>
        <v>1.0077</v>
      </c>
      <c r="CP82" s="9">
        <f t="shared" si="122"/>
        <v>0</v>
      </c>
      <c r="CQ82" s="9">
        <f t="shared" si="123"/>
        <v>-9.9230960140915121E-5</v>
      </c>
      <c r="CR82" s="9">
        <f t="shared" si="138"/>
        <v>1.236168308887374E-2</v>
      </c>
      <c r="CS82" s="9">
        <f t="shared" si="86"/>
        <v>1.3410781142012939E-16</v>
      </c>
      <c r="CT82" s="9">
        <f t="shared" si="87"/>
        <v>1.051609561408156E-13</v>
      </c>
      <c r="CU82" s="9">
        <f t="shared" si="124"/>
        <v>3.7553835589581254E-15</v>
      </c>
      <c r="CW82" s="16">
        <f t="shared" si="125"/>
        <v>4</v>
      </c>
      <c r="CX82" s="17">
        <f>VLOOKUP($A82,Datum!$A:$B,2,0)</f>
        <v>41605</v>
      </c>
      <c r="CY82" s="13">
        <f>VLOOKUP(CX82,Zeitreihen!N:O,2,0)</f>
        <v>1.3578999999999999</v>
      </c>
      <c r="CZ82" s="13">
        <f>VLOOKUP(CX82,Zeitreihen!R:S,2,0)</f>
        <v>1.0077</v>
      </c>
      <c r="DA82" s="9">
        <f t="shared" si="126"/>
        <v>5.1563479467389576E-4</v>
      </c>
      <c r="DB82" s="9">
        <f t="shared" si="127"/>
        <v>-9.9230960140915121E-5</v>
      </c>
      <c r="DC82" s="9">
        <f t="shared" si="139"/>
        <v>1.236168308887374E-2</v>
      </c>
      <c r="DD82" s="9">
        <f t="shared" si="88"/>
        <v>7.3223568421313623E-10</v>
      </c>
      <c r="DE82" s="9">
        <f t="shared" si="89"/>
        <v>1.051609561408156E-13</v>
      </c>
      <c r="DF82" s="9">
        <f t="shared" si="128"/>
        <v>8.7751128011141676E-12</v>
      </c>
    </row>
    <row r="83" spans="1:110" ht="15" x14ac:dyDescent="0.2">
      <c r="A83" s="9">
        <f t="shared" si="129"/>
        <v>74</v>
      </c>
      <c r="B83" s="16">
        <f t="shared" si="90"/>
        <v>3</v>
      </c>
      <c r="C83" s="17">
        <f>VLOOKUP($A83,Datum!$A:$B,2,0)</f>
        <v>41604</v>
      </c>
      <c r="D83" s="13">
        <f>VLOOKUP(C83,Zeitreihen!$B:$C,2,0)</f>
        <v>604.21</v>
      </c>
      <c r="E83" s="13">
        <f>VLOOKUP(C83,Zeitreihen!F:G,2,0)</f>
        <v>8298.4599999999991</v>
      </c>
      <c r="F83" s="9">
        <f t="shared" si="91"/>
        <v>-6.236614835888229E-3</v>
      </c>
      <c r="G83" s="9">
        <f t="shared" si="91"/>
        <v>-5.7950976682374531E-3</v>
      </c>
      <c r="H83" s="9">
        <f t="shared" si="130"/>
        <v>1.1619982103541315E-2</v>
      </c>
      <c r="I83" s="9">
        <f t="shared" si="70"/>
        <v>5.7923706191691208E-7</v>
      </c>
      <c r="J83" s="9">
        <f t="shared" si="71"/>
        <v>5.5749314257730035E-7</v>
      </c>
      <c r="K83" s="9">
        <f t="shared" si="92"/>
        <v>5.6826111070994605E-7</v>
      </c>
      <c r="M83" s="16">
        <f t="shared" si="93"/>
        <v>3</v>
      </c>
      <c r="N83" s="17">
        <f>VLOOKUP($A83,Datum!$A:$B,2,0)</f>
        <v>41604</v>
      </c>
      <c r="O83" s="13">
        <f>VLOOKUP(N83,Zeitreihen!$B:$C,2,0)</f>
        <v>604.21</v>
      </c>
      <c r="P83" s="13">
        <f>VLOOKUP(N83,Zeitreihen!$J:$K,2,0)</f>
        <v>0.26663822525597269</v>
      </c>
      <c r="Q83" s="9">
        <f t="shared" si="94"/>
        <v>-6.236614835888229E-3</v>
      </c>
      <c r="R83" s="9">
        <f t="shared" si="95"/>
        <v>-2.6664178011620453E-5</v>
      </c>
      <c r="S83" s="9">
        <f t="shared" si="131"/>
        <v>1.1619982103541315E-2</v>
      </c>
      <c r="T83" s="9">
        <f t="shared" si="72"/>
        <v>5.7923706191691208E-7</v>
      </c>
      <c r="U83" s="9">
        <f t="shared" si="73"/>
        <v>8.1971388104616837E-12</v>
      </c>
      <c r="V83" s="9">
        <f t="shared" si="96"/>
        <v>2.1790104636501676E-9</v>
      </c>
      <c r="X83" s="16">
        <f t="shared" si="97"/>
        <v>3</v>
      </c>
      <c r="Y83" s="17">
        <f>VLOOKUP($A83,Datum!$A:$B,2,0)</f>
        <v>41604</v>
      </c>
      <c r="Z83" s="13">
        <f>VLOOKUP(Y83,Zeitreihen!$B:$C,2,0)</f>
        <v>604.21</v>
      </c>
      <c r="AA83" s="13">
        <f>VLOOKUP(Y83,Zeitreihen!N:O,2,0)</f>
        <v>1.3572</v>
      </c>
      <c r="AB83" s="9">
        <f t="shared" si="98"/>
        <v>-6.236614835888229E-3</v>
      </c>
      <c r="AC83" s="9">
        <f t="shared" si="99"/>
        <v>4.0606944202929394E-3</v>
      </c>
      <c r="AD83" s="9">
        <f t="shared" si="132"/>
        <v>1.1619982103541315E-2</v>
      </c>
      <c r="AE83" s="9">
        <f t="shared" si="74"/>
        <v>5.7923706191691208E-7</v>
      </c>
      <c r="AF83" s="9">
        <f t="shared" si="75"/>
        <v>1.6677326288999677E-7</v>
      </c>
      <c r="AG83" s="9">
        <f t="shared" si="100"/>
        <v>-3.1080742398259812E-7</v>
      </c>
      <c r="AI83" s="16">
        <f t="shared" si="101"/>
        <v>3</v>
      </c>
      <c r="AJ83" s="17">
        <f>VLOOKUP($A83,Datum!$A:$B,2,0)</f>
        <v>41604</v>
      </c>
      <c r="AK83" s="13">
        <f>VLOOKUP(AJ83,Zeitreihen!$B:$C,2,0)</f>
        <v>604.21</v>
      </c>
      <c r="AL83" s="13">
        <f>VLOOKUP(AJ83,Zeitreihen!$R:$S,2,0)</f>
        <v>1.0078</v>
      </c>
      <c r="AM83" s="9">
        <f t="shared" si="102"/>
        <v>-6.236614835888229E-3</v>
      </c>
      <c r="AN83" s="9">
        <f t="shared" si="103"/>
        <v>-9.9221114334496072E-5</v>
      </c>
      <c r="AO83" s="9">
        <f t="shared" si="133"/>
        <v>1.1619982103541315E-2</v>
      </c>
      <c r="AP83" s="9">
        <f t="shared" si="76"/>
        <v>5.7923706191691208E-7</v>
      </c>
      <c r="AQ83" s="9">
        <f t="shared" si="77"/>
        <v>9.9519808316851181E-14</v>
      </c>
      <c r="AR83" s="9">
        <f t="shared" si="104"/>
        <v>-2.4009490076215104E-10</v>
      </c>
      <c r="AT83" s="16">
        <f t="shared" si="105"/>
        <v>3</v>
      </c>
      <c r="AU83" s="17">
        <f>VLOOKUP($A83,Datum!$A:$B,2,0)</f>
        <v>41604</v>
      </c>
      <c r="AV83" s="13">
        <f>VLOOKUP(AU83,Zeitreihen!$F:$G,2,0)</f>
        <v>8298.4599999999991</v>
      </c>
      <c r="AW83" s="13">
        <f>VLOOKUP(AU83,Zeitreihen!$J:$K,2,0)</f>
        <v>0.26663822525597269</v>
      </c>
      <c r="AX83" s="9">
        <f t="shared" si="106"/>
        <v>-5.7950976682374531E-3</v>
      </c>
      <c r="AY83" s="9">
        <f t="shared" si="107"/>
        <v>-2.6664178011620453E-5</v>
      </c>
      <c r="AZ83" s="9">
        <f t="shared" si="134"/>
        <v>1.1619982103541315E-2</v>
      </c>
      <c r="BA83" s="9">
        <f t="shared" si="78"/>
        <v>5.5749314257730035E-7</v>
      </c>
      <c r="BB83" s="9">
        <f t="shared" si="79"/>
        <v>8.1971388104616837E-12</v>
      </c>
      <c r="BC83" s="9">
        <f t="shared" si="108"/>
        <v>2.1377204390627504E-9</v>
      </c>
      <c r="BE83" s="16">
        <f t="shared" si="109"/>
        <v>3</v>
      </c>
      <c r="BF83" s="17">
        <f>VLOOKUP($A83,Datum!$A:$B,2,0)</f>
        <v>41604</v>
      </c>
      <c r="BG83" s="13">
        <f>VLOOKUP(BF83,Zeitreihen!$F:$G,2,0)</f>
        <v>8298.4599999999991</v>
      </c>
      <c r="BH83" s="13">
        <f>VLOOKUP(BF83,Zeitreihen!N:O,2,0)</f>
        <v>1.3572</v>
      </c>
      <c r="BI83" s="9">
        <f t="shared" si="110"/>
        <v>-5.7950976682374531E-3</v>
      </c>
      <c r="BJ83" s="9">
        <f t="shared" si="111"/>
        <v>4.0606944202929394E-3</v>
      </c>
      <c r="BK83" s="9">
        <f t="shared" si="135"/>
        <v>1.1619982103541315E-2</v>
      </c>
      <c r="BL83" s="9">
        <f t="shared" si="80"/>
        <v>5.5749314257730035E-7</v>
      </c>
      <c r="BM83" s="9">
        <f t="shared" si="81"/>
        <v>1.6677326288999677E-7</v>
      </c>
      <c r="BN83" s="9">
        <f t="shared" si="112"/>
        <v>-3.0491794047975358E-7</v>
      </c>
      <c r="BP83" s="16">
        <f t="shared" si="113"/>
        <v>3</v>
      </c>
      <c r="BQ83" s="17">
        <f>VLOOKUP($A83,Datum!$A:$B,2,0)</f>
        <v>41604</v>
      </c>
      <c r="BR83" s="13">
        <f>VLOOKUP(BQ83,Zeitreihen!$F:$G,2,0)</f>
        <v>8298.4599999999991</v>
      </c>
      <c r="BS83" s="13">
        <f>VLOOKUP(BQ83,Zeitreihen!R:S,2,0)</f>
        <v>1.0078</v>
      </c>
      <c r="BT83" s="9">
        <f t="shared" si="114"/>
        <v>-5.7950976682374531E-3</v>
      </c>
      <c r="BU83" s="9">
        <f t="shared" si="115"/>
        <v>-9.9221114334496072E-5</v>
      </c>
      <c r="BV83" s="9">
        <f t="shared" si="136"/>
        <v>1.1619982103541315E-2</v>
      </c>
      <c r="BW83" s="9">
        <f t="shared" si="82"/>
        <v>5.5749314257730035E-7</v>
      </c>
      <c r="BX83" s="9">
        <f t="shared" si="83"/>
        <v>9.9519808316851181E-14</v>
      </c>
      <c r="BY83" s="9">
        <f t="shared" si="116"/>
        <v>-2.3554534741160121E-10</v>
      </c>
      <c r="CA83" s="16">
        <f t="shared" si="117"/>
        <v>3</v>
      </c>
      <c r="CB83" s="17">
        <f>VLOOKUP($A83,Datum!$A:$B,2,0)</f>
        <v>41604</v>
      </c>
      <c r="CC83" s="13">
        <f>VLOOKUP(CB83,Zeitreihen!$J:$K,2,0)</f>
        <v>0.26663822525597269</v>
      </c>
      <c r="CD83" s="13">
        <f>VLOOKUP(CB83,Zeitreihen!N:O,2,0)</f>
        <v>1.3572</v>
      </c>
      <c r="CE83" s="9">
        <f t="shared" si="118"/>
        <v>-2.6664178011620453E-5</v>
      </c>
      <c r="CF83" s="9">
        <f t="shared" si="119"/>
        <v>4.0606944202929394E-3</v>
      </c>
      <c r="CG83" s="9">
        <f t="shared" si="137"/>
        <v>1.1619982103541315E-2</v>
      </c>
      <c r="CH83" s="9">
        <f t="shared" si="84"/>
        <v>8.1971388104616837E-12</v>
      </c>
      <c r="CI83" s="9">
        <f t="shared" si="85"/>
        <v>1.6677326288999677E-7</v>
      </c>
      <c r="CJ83" s="9">
        <f t="shared" si="120"/>
        <v>-1.1692149442180946E-9</v>
      </c>
      <c r="CL83" s="16">
        <f t="shared" si="121"/>
        <v>3</v>
      </c>
      <c r="CM83" s="17">
        <f>VLOOKUP($A83,Datum!$A:$B,2,0)</f>
        <v>41604</v>
      </c>
      <c r="CN83" s="13">
        <f>VLOOKUP(CM83,Zeitreihen!$J:$K,2,0)</f>
        <v>0.26663822525597269</v>
      </c>
      <c r="CO83" s="13">
        <f>VLOOKUP(CM83,Zeitreihen!R:S,2,0)</f>
        <v>1.0078</v>
      </c>
      <c r="CP83" s="9">
        <f t="shared" si="122"/>
        <v>-2.6664178011620453E-5</v>
      </c>
      <c r="CQ83" s="9">
        <f t="shared" si="123"/>
        <v>-9.9221114334496072E-5</v>
      </c>
      <c r="CR83" s="9">
        <f t="shared" si="138"/>
        <v>1.1619982103541315E-2</v>
      </c>
      <c r="CS83" s="9">
        <f t="shared" si="86"/>
        <v>8.1971388104616837E-12</v>
      </c>
      <c r="CT83" s="9">
        <f t="shared" si="87"/>
        <v>9.9519808316851181E-14</v>
      </c>
      <c r="CU83" s="9">
        <f t="shared" si="124"/>
        <v>-9.0320412043112836E-13</v>
      </c>
      <c r="CW83" s="16">
        <f t="shared" si="125"/>
        <v>3</v>
      </c>
      <c r="CX83" s="17">
        <f>VLOOKUP($A83,Datum!$A:$B,2,0)</f>
        <v>41604</v>
      </c>
      <c r="CY83" s="13">
        <f>VLOOKUP(CX83,Zeitreihen!N:O,2,0)</f>
        <v>1.3572</v>
      </c>
      <c r="CZ83" s="13">
        <f>VLOOKUP(CX83,Zeitreihen!R:S,2,0)</f>
        <v>1.0078</v>
      </c>
      <c r="DA83" s="9">
        <f t="shared" si="126"/>
        <v>4.0606944202929394E-3</v>
      </c>
      <c r="DB83" s="9">
        <f t="shared" si="127"/>
        <v>-9.9221114334496072E-5</v>
      </c>
      <c r="DC83" s="9">
        <f t="shared" si="139"/>
        <v>1.1619982103541315E-2</v>
      </c>
      <c r="DD83" s="9">
        <f t="shared" si="88"/>
        <v>1.6677326288999677E-7</v>
      </c>
      <c r="DE83" s="9">
        <f t="shared" si="89"/>
        <v>9.9519808316851181E-14</v>
      </c>
      <c r="DF83" s="9">
        <f t="shared" si="128"/>
        <v>1.2883028819027113E-10</v>
      </c>
    </row>
    <row r="84" spans="1:110" ht="15" x14ac:dyDescent="0.2">
      <c r="A84" s="9">
        <f t="shared" si="129"/>
        <v>75</v>
      </c>
      <c r="B84" s="16">
        <f t="shared" si="90"/>
        <v>2</v>
      </c>
      <c r="C84" s="17">
        <f>VLOOKUP($A84,Datum!$A:$B,2,0)</f>
        <v>41603</v>
      </c>
      <c r="D84" s="13">
        <f>VLOOKUP(C84,Zeitreihen!$B:$C,2,0)</f>
        <v>607.99</v>
      </c>
      <c r="E84" s="13">
        <f>VLOOKUP(C84,Zeitreihen!F:G,2,0)</f>
        <v>8346.69</v>
      </c>
      <c r="F84" s="9">
        <f t="shared" si="91"/>
        <v>2.7505349587126793E-3</v>
      </c>
      <c r="G84" s="9">
        <f t="shared" si="91"/>
        <v>1.0680592008025086E-3</v>
      </c>
      <c r="H84" s="9">
        <f t="shared" si="130"/>
        <v>1.0922783177328836E-2</v>
      </c>
      <c r="I84" s="9">
        <f t="shared" si="70"/>
        <v>4.0552000152440994E-8</v>
      </c>
      <c r="J84" s="9">
        <f t="shared" si="71"/>
        <v>4.3896632178786539E-11</v>
      </c>
      <c r="K84" s="9">
        <f t="shared" si="92"/>
        <v>-1.3342024714434455E-9</v>
      </c>
      <c r="M84" s="16">
        <f t="shared" si="93"/>
        <v>2</v>
      </c>
      <c r="N84" s="17">
        <f>VLOOKUP($A84,Datum!$A:$B,2,0)</f>
        <v>41603</v>
      </c>
      <c r="O84" s="13">
        <f>VLOOKUP(N84,Zeitreihen!$B:$C,2,0)</f>
        <v>607.99</v>
      </c>
      <c r="P84" s="13">
        <f>VLOOKUP(N84,Zeitreihen!$J:$K,2,0)</f>
        <v>0.26664533503986348</v>
      </c>
      <c r="Q84" s="9">
        <f t="shared" si="94"/>
        <v>2.7505349587126793E-3</v>
      </c>
      <c r="R84" s="9">
        <f t="shared" si="95"/>
        <v>2.6664178011729669E-5</v>
      </c>
      <c r="S84" s="9">
        <f t="shared" si="131"/>
        <v>1.0922783177328836E-2</v>
      </c>
      <c r="T84" s="9">
        <f t="shared" si="72"/>
        <v>4.0552000152440994E-8</v>
      </c>
      <c r="U84" s="9">
        <f t="shared" si="73"/>
        <v>7.8266520879543148E-12</v>
      </c>
      <c r="V84" s="9">
        <f t="shared" si="96"/>
        <v>5.6337056780047179E-10</v>
      </c>
      <c r="X84" s="16">
        <f t="shared" si="97"/>
        <v>2</v>
      </c>
      <c r="Y84" s="17">
        <f>VLOOKUP($A84,Datum!$A:$B,2,0)</f>
        <v>41603</v>
      </c>
      <c r="Z84" s="13">
        <f>VLOOKUP(Y84,Zeitreihen!$B:$C,2,0)</f>
        <v>607.99</v>
      </c>
      <c r="AA84" s="13">
        <f>VLOOKUP(Y84,Zeitreihen!N:O,2,0)</f>
        <v>1.3517000000000001</v>
      </c>
      <c r="AB84" s="9">
        <f t="shared" si="98"/>
        <v>2.7505349587126793E-3</v>
      </c>
      <c r="AC84" s="9">
        <f t="shared" si="99"/>
        <v>-3.0286265070829797E-3</v>
      </c>
      <c r="AD84" s="9">
        <f t="shared" si="132"/>
        <v>1.0922783177328836E-2</v>
      </c>
      <c r="AE84" s="9">
        <f t="shared" si="74"/>
        <v>4.0552000152440994E-8</v>
      </c>
      <c r="AF84" s="9">
        <f t="shared" si="75"/>
        <v>1.190125797225557E-7</v>
      </c>
      <c r="AG84" s="9">
        <f t="shared" si="100"/>
        <v>-6.9470843891890899E-8</v>
      </c>
      <c r="AI84" s="16">
        <f t="shared" si="101"/>
        <v>2</v>
      </c>
      <c r="AJ84" s="17">
        <f>VLOOKUP($A84,Datum!$A:$B,2,0)</f>
        <v>41603</v>
      </c>
      <c r="AK84" s="13">
        <f>VLOOKUP(AJ84,Zeitreihen!$B:$C,2,0)</f>
        <v>607.99</v>
      </c>
      <c r="AL84" s="13">
        <f>VLOOKUP(AJ84,Zeitreihen!$R:$S,2,0)</f>
        <v>1.0079</v>
      </c>
      <c r="AM84" s="9">
        <f t="shared" si="102"/>
        <v>2.7505349587126793E-3</v>
      </c>
      <c r="AN84" s="9">
        <f t="shared" si="103"/>
        <v>-9.921127048169414E-5</v>
      </c>
      <c r="AO84" s="9">
        <f t="shared" si="133"/>
        <v>1.0922783177328836E-2</v>
      </c>
      <c r="AP84" s="9">
        <f t="shared" si="76"/>
        <v>4.0552000152440994E-8</v>
      </c>
      <c r="AQ84" s="9">
        <f t="shared" si="77"/>
        <v>9.4179011178803065E-14</v>
      </c>
      <c r="AR84" s="9">
        <f t="shared" si="104"/>
        <v>6.1799249798679299E-11</v>
      </c>
      <c r="AT84" s="16">
        <f t="shared" si="105"/>
        <v>2</v>
      </c>
      <c r="AU84" s="17">
        <f>VLOOKUP($A84,Datum!$A:$B,2,0)</f>
        <v>41603</v>
      </c>
      <c r="AV84" s="13">
        <f>VLOOKUP(AU84,Zeitreihen!$F:$G,2,0)</f>
        <v>8346.69</v>
      </c>
      <c r="AW84" s="13">
        <f>VLOOKUP(AU84,Zeitreihen!$J:$K,2,0)</f>
        <v>0.26664533503986348</v>
      </c>
      <c r="AX84" s="9">
        <f t="shared" si="106"/>
        <v>1.0680592008025086E-3</v>
      </c>
      <c r="AY84" s="9">
        <f t="shared" si="107"/>
        <v>2.6664178011729669E-5</v>
      </c>
      <c r="AZ84" s="9">
        <f t="shared" si="134"/>
        <v>1.0922783177328836E-2</v>
      </c>
      <c r="BA84" s="9">
        <f t="shared" si="78"/>
        <v>4.3896632178786539E-11</v>
      </c>
      <c r="BB84" s="9">
        <f t="shared" si="79"/>
        <v>7.8266520879543148E-12</v>
      </c>
      <c r="BC84" s="9">
        <f t="shared" si="108"/>
        <v>-1.8535470533446464E-11</v>
      </c>
      <c r="BE84" s="16">
        <f t="shared" si="109"/>
        <v>2</v>
      </c>
      <c r="BF84" s="17">
        <f>VLOOKUP($A84,Datum!$A:$B,2,0)</f>
        <v>41603</v>
      </c>
      <c r="BG84" s="13">
        <f>VLOOKUP(BF84,Zeitreihen!$F:$G,2,0)</f>
        <v>8346.69</v>
      </c>
      <c r="BH84" s="13">
        <f>VLOOKUP(BF84,Zeitreihen!N:O,2,0)</f>
        <v>1.3517000000000001</v>
      </c>
      <c r="BI84" s="9">
        <f t="shared" si="110"/>
        <v>1.0680592008025086E-3</v>
      </c>
      <c r="BJ84" s="9">
        <f t="shared" si="111"/>
        <v>-3.0286265070829797E-3</v>
      </c>
      <c r="BK84" s="9">
        <f t="shared" si="135"/>
        <v>1.0922783177328836E-2</v>
      </c>
      <c r="BL84" s="9">
        <f t="shared" si="80"/>
        <v>4.3896632178786539E-11</v>
      </c>
      <c r="BM84" s="9">
        <f t="shared" si="81"/>
        <v>1.190125797225557E-7</v>
      </c>
      <c r="BN84" s="9">
        <f t="shared" si="112"/>
        <v>2.2856621440470016E-9</v>
      </c>
      <c r="BP84" s="16">
        <f t="shared" si="113"/>
        <v>2</v>
      </c>
      <c r="BQ84" s="17">
        <f>VLOOKUP($A84,Datum!$A:$B,2,0)</f>
        <v>41603</v>
      </c>
      <c r="BR84" s="13">
        <f>VLOOKUP(BQ84,Zeitreihen!$F:$G,2,0)</f>
        <v>8346.69</v>
      </c>
      <c r="BS84" s="13">
        <f>VLOOKUP(BQ84,Zeitreihen!R:S,2,0)</f>
        <v>1.0079</v>
      </c>
      <c r="BT84" s="9">
        <f t="shared" si="114"/>
        <v>1.0680592008025086E-3</v>
      </c>
      <c r="BU84" s="9">
        <f t="shared" si="115"/>
        <v>-9.921127048169414E-5</v>
      </c>
      <c r="BV84" s="9">
        <f t="shared" si="136"/>
        <v>1.0922783177328836E-2</v>
      </c>
      <c r="BW84" s="9">
        <f t="shared" si="82"/>
        <v>4.3896632178786539E-11</v>
      </c>
      <c r="BX84" s="9">
        <f t="shared" si="83"/>
        <v>9.4179011178803065E-14</v>
      </c>
      <c r="BY84" s="9">
        <f t="shared" si="116"/>
        <v>-2.0332588159596759E-12</v>
      </c>
      <c r="CA84" s="16">
        <f t="shared" si="117"/>
        <v>2</v>
      </c>
      <c r="CB84" s="17">
        <f>VLOOKUP($A84,Datum!$A:$B,2,0)</f>
        <v>41603</v>
      </c>
      <c r="CC84" s="13">
        <f>VLOOKUP(CB84,Zeitreihen!$J:$K,2,0)</f>
        <v>0.26664533503986348</v>
      </c>
      <c r="CD84" s="13">
        <f>VLOOKUP(CB84,Zeitreihen!N:O,2,0)</f>
        <v>1.3517000000000001</v>
      </c>
      <c r="CE84" s="9">
        <f t="shared" si="118"/>
        <v>2.6664178011729669E-5</v>
      </c>
      <c r="CF84" s="9">
        <f t="shared" si="119"/>
        <v>-3.0286265070829797E-3</v>
      </c>
      <c r="CG84" s="9">
        <f t="shared" si="137"/>
        <v>1.0922783177328836E-2</v>
      </c>
      <c r="CH84" s="9">
        <f t="shared" si="84"/>
        <v>7.8266520879543148E-12</v>
      </c>
      <c r="CI84" s="9">
        <f t="shared" si="85"/>
        <v>1.190125797225557E-7</v>
      </c>
      <c r="CJ84" s="9">
        <f t="shared" si="120"/>
        <v>-9.6512696345007899E-10</v>
      </c>
      <c r="CL84" s="16">
        <f t="shared" si="121"/>
        <v>2</v>
      </c>
      <c r="CM84" s="17">
        <f>VLOOKUP($A84,Datum!$A:$B,2,0)</f>
        <v>41603</v>
      </c>
      <c r="CN84" s="13">
        <f>VLOOKUP(CM84,Zeitreihen!$J:$K,2,0)</f>
        <v>0.26664533503986348</v>
      </c>
      <c r="CO84" s="13">
        <f>VLOOKUP(CM84,Zeitreihen!R:S,2,0)</f>
        <v>1.0079</v>
      </c>
      <c r="CP84" s="9">
        <f t="shared" si="122"/>
        <v>2.6664178011729669E-5</v>
      </c>
      <c r="CQ84" s="9">
        <f t="shared" si="123"/>
        <v>-9.921127048169414E-5</v>
      </c>
      <c r="CR84" s="9">
        <f t="shared" si="138"/>
        <v>1.0922783177328836E-2</v>
      </c>
      <c r="CS84" s="9">
        <f t="shared" si="86"/>
        <v>7.8266520879543148E-12</v>
      </c>
      <c r="CT84" s="9">
        <f t="shared" si="87"/>
        <v>9.4179011178803065E-14</v>
      </c>
      <c r="CU84" s="9">
        <f t="shared" si="124"/>
        <v>8.585489819946512E-13</v>
      </c>
      <c r="CW84" s="16">
        <f t="shared" si="125"/>
        <v>2</v>
      </c>
      <c r="CX84" s="17">
        <f>VLOOKUP($A84,Datum!$A:$B,2,0)</f>
        <v>41603</v>
      </c>
      <c r="CY84" s="13">
        <f>VLOOKUP(CX84,Zeitreihen!N:O,2,0)</f>
        <v>1.3517000000000001</v>
      </c>
      <c r="CZ84" s="13">
        <f>VLOOKUP(CX84,Zeitreihen!R:S,2,0)</f>
        <v>1.0079</v>
      </c>
      <c r="DA84" s="9">
        <f t="shared" si="126"/>
        <v>-3.0286265070829797E-3</v>
      </c>
      <c r="DB84" s="9">
        <f t="shared" si="127"/>
        <v>-9.921127048169414E-5</v>
      </c>
      <c r="DC84" s="9">
        <f t="shared" si="139"/>
        <v>1.0922783177328836E-2</v>
      </c>
      <c r="DD84" s="9">
        <f t="shared" si="88"/>
        <v>1.190125797225557E-7</v>
      </c>
      <c r="DE84" s="9">
        <f t="shared" si="89"/>
        <v>9.4179011178803065E-14</v>
      </c>
      <c r="DF84" s="9">
        <f t="shared" si="128"/>
        <v>-1.058701425148222E-10</v>
      </c>
    </row>
    <row r="85" spans="1:110" ht="15" x14ac:dyDescent="0.2">
      <c r="A85" s="9">
        <f t="shared" si="129"/>
        <v>76</v>
      </c>
      <c r="B85" s="16">
        <f t="shared" si="90"/>
        <v>6</v>
      </c>
      <c r="C85" s="17">
        <f>VLOOKUP($A85,Datum!$A:$B,2,0)</f>
        <v>41600</v>
      </c>
      <c r="D85" s="13">
        <f>VLOOKUP(C85,Zeitreihen!$B:$C,2,0)</f>
        <v>606.32000000000005</v>
      </c>
      <c r="E85" s="13">
        <f>VLOOKUP(C85,Zeitreihen!F:G,2,0)</f>
        <v>8337.7800000000007</v>
      </c>
      <c r="F85" s="9">
        <f t="shared" si="91"/>
        <v>-1.1544392324248199E-4</v>
      </c>
      <c r="G85" s="9">
        <f t="shared" si="91"/>
        <v>0</v>
      </c>
      <c r="H85" s="9">
        <f t="shared" si="130"/>
        <v>1.0267416186689105E-2</v>
      </c>
      <c r="I85" s="9">
        <f t="shared" si="70"/>
        <v>9.0562025295627189E-9</v>
      </c>
      <c r="J85" s="9">
        <f t="shared" si="71"/>
        <v>1.3144208682642067E-8</v>
      </c>
      <c r="K85" s="9">
        <f t="shared" si="92"/>
        <v>1.0910390273534826E-8</v>
      </c>
      <c r="M85" s="16">
        <f t="shared" si="93"/>
        <v>6</v>
      </c>
      <c r="N85" s="17">
        <f>VLOOKUP($A85,Datum!$A:$B,2,0)</f>
        <v>41600</v>
      </c>
      <c r="O85" s="13">
        <f>VLOOKUP(N85,Zeitreihen!$B:$C,2,0)</f>
        <v>606.32000000000005</v>
      </c>
      <c r="P85" s="13">
        <f>VLOOKUP(N85,Zeitreihen!$J:$K,2,0)</f>
        <v>0.26663822525597269</v>
      </c>
      <c r="Q85" s="9">
        <f t="shared" si="94"/>
        <v>-1.1544392324248199E-4</v>
      </c>
      <c r="R85" s="9">
        <f t="shared" si="95"/>
        <v>-2.6664178011620453E-5</v>
      </c>
      <c r="S85" s="9">
        <f t="shared" si="131"/>
        <v>1.0267416186689105E-2</v>
      </c>
      <c r="T85" s="9">
        <f t="shared" si="72"/>
        <v>9.0562025295627189E-9</v>
      </c>
      <c r="U85" s="9">
        <f t="shared" si="73"/>
        <v>7.2429918529239436E-12</v>
      </c>
      <c r="V85" s="9">
        <f t="shared" si="96"/>
        <v>2.5611325842301093E-10</v>
      </c>
      <c r="X85" s="16">
        <f t="shared" si="97"/>
        <v>6</v>
      </c>
      <c r="Y85" s="17">
        <f>VLOOKUP($A85,Datum!$A:$B,2,0)</f>
        <v>41600</v>
      </c>
      <c r="Z85" s="13">
        <f>VLOOKUP(Y85,Zeitreihen!$B:$C,2,0)</f>
        <v>606.32000000000005</v>
      </c>
      <c r="AA85" s="13">
        <f>VLOOKUP(Y85,Zeitreihen!N:O,2,0)</f>
        <v>1.3557999999999999</v>
      </c>
      <c r="AB85" s="9">
        <f t="shared" si="98"/>
        <v>-1.1544392324248199E-4</v>
      </c>
      <c r="AC85" s="9">
        <f t="shared" si="99"/>
        <v>5.6213165775266466E-3</v>
      </c>
      <c r="AD85" s="9">
        <f t="shared" si="132"/>
        <v>1.0267416186689105E-2</v>
      </c>
      <c r="AE85" s="9">
        <f t="shared" si="74"/>
        <v>9.0562025295627189E-9</v>
      </c>
      <c r="AF85" s="9">
        <f t="shared" si="75"/>
        <v>2.9377616308283149E-7</v>
      </c>
      <c r="AG85" s="9">
        <f t="shared" si="100"/>
        <v>-5.1580000302791478E-8</v>
      </c>
      <c r="AI85" s="16">
        <f t="shared" si="101"/>
        <v>6</v>
      </c>
      <c r="AJ85" s="17">
        <f>VLOOKUP($A85,Datum!$A:$B,2,0)</f>
        <v>41600</v>
      </c>
      <c r="AK85" s="13">
        <f>VLOOKUP(AJ85,Zeitreihen!$B:$C,2,0)</f>
        <v>606.32000000000005</v>
      </c>
      <c r="AL85" s="13">
        <f>VLOOKUP(AJ85,Zeitreihen!$R:$S,2,0)</f>
        <v>1.008</v>
      </c>
      <c r="AM85" s="9">
        <f t="shared" si="102"/>
        <v>-1.1544392324248199E-4</v>
      </c>
      <c r="AN85" s="9">
        <f t="shared" si="103"/>
        <v>-9.9201428581954134E-5</v>
      </c>
      <c r="AO85" s="9">
        <f t="shared" si="133"/>
        <v>1.0267416186689105E-2</v>
      </c>
      <c r="AP85" s="9">
        <f t="shared" si="76"/>
        <v>9.0562025295627189E-9</v>
      </c>
      <c r="AQ85" s="9">
        <f t="shared" si="77"/>
        <v>8.9122710082044444E-14</v>
      </c>
      <c r="AR85" s="9">
        <f t="shared" si="104"/>
        <v>-2.8409739746898349E-11</v>
      </c>
      <c r="AT85" s="16">
        <f t="shared" si="105"/>
        <v>6</v>
      </c>
      <c r="AU85" s="17">
        <f>VLOOKUP($A85,Datum!$A:$B,2,0)</f>
        <v>41600</v>
      </c>
      <c r="AV85" s="13">
        <f>VLOOKUP(AU85,Zeitreihen!$F:$G,2,0)</f>
        <v>8337.7800000000007</v>
      </c>
      <c r="AW85" s="13">
        <f>VLOOKUP(AU85,Zeitreihen!$J:$K,2,0)</f>
        <v>0.26663822525597269</v>
      </c>
      <c r="AX85" s="9">
        <f t="shared" si="106"/>
        <v>0</v>
      </c>
      <c r="AY85" s="9">
        <f t="shared" si="107"/>
        <v>-2.6664178011620453E-5</v>
      </c>
      <c r="AZ85" s="9">
        <f t="shared" si="134"/>
        <v>1.0267416186689105E-2</v>
      </c>
      <c r="BA85" s="9">
        <f t="shared" si="78"/>
        <v>1.3144208682642067E-8</v>
      </c>
      <c r="BB85" s="9">
        <f t="shared" si="79"/>
        <v>7.2429918529239436E-12</v>
      </c>
      <c r="BC85" s="9">
        <f t="shared" si="108"/>
        <v>3.0855047626200266E-10</v>
      </c>
      <c r="BE85" s="16">
        <f t="shared" si="109"/>
        <v>6</v>
      </c>
      <c r="BF85" s="17">
        <f>VLOOKUP($A85,Datum!$A:$B,2,0)</f>
        <v>41600</v>
      </c>
      <c r="BG85" s="13">
        <f>VLOOKUP(BF85,Zeitreihen!$F:$G,2,0)</f>
        <v>8337.7800000000007</v>
      </c>
      <c r="BH85" s="13">
        <f>VLOOKUP(BF85,Zeitreihen!N:O,2,0)</f>
        <v>1.3557999999999999</v>
      </c>
      <c r="BI85" s="9">
        <f t="shared" si="110"/>
        <v>0</v>
      </c>
      <c r="BJ85" s="9">
        <f t="shared" si="111"/>
        <v>5.6213165775266466E-3</v>
      </c>
      <c r="BK85" s="9">
        <f t="shared" si="135"/>
        <v>1.0267416186689105E-2</v>
      </c>
      <c r="BL85" s="9">
        <f t="shared" si="80"/>
        <v>1.3144208682642067E-8</v>
      </c>
      <c r="BM85" s="9">
        <f t="shared" si="81"/>
        <v>2.9377616308283149E-7</v>
      </c>
      <c r="BN85" s="9">
        <f t="shared" si="112"/>
        <v>-6.2140608248927096E-8</v>
      </c>
      <c r="BP85" s="16">
        <f t="shared" si="113"/>
        <v>6</v>
      </c>
      <c r="BQ85" s="17">
        <f>VLOOKUP($A85,Datum!$A:$B,2,0)</f>
        <v>41600</v>
      </c>
      <c r="BR85" s="13">
        <f>VLOOKUP(BQ85,Zeitreihen!$F:$G,2,0)</f>
        <v>8337.7800000000007</v>
      </c>
      <c r="BS85" s="13">
        <f>VLOOKUP(BQ85,Zeitreihen!R:S,2,0)</f>
        <v>1.008</v>
      </c>
      <c r="BT85" s="9">
        <f t="shared" si="114"/>
        <v>0</v>
      </c>
      <c r="BU85" s="9">
        <f t="shared" si="115"/>
        <v>-9.9201428581954134E-5</v>
      </c>
      <c r="BV85" s="9">
        <f t="shared" si="136"/>
        <v>1.0267416186689105E-2</v>
      </c>
      <c r="BW85" s="9">
        <f t="shared" si="82"/>
        <v>1.3144208682642067E-8</v>
      </c>
      <c r="BX85" s="9">
        <f t="shared" si="83"/>
        <v>8.9122710082044444E-14</v>
      </c>
      <c r="BY85" s="9">
        <f t="shared" si="116"/>
        <v>-3.4226415232697105E-11</v>
      </c>
      <c r="CA85" s="16">
        <f t="shared" si="117"/>
        <v>6</v>
      </c>
      <c r="CB85" s="17">
        <f>VLOOKUP($A85,Datum!$A:$B,2,0)</f>
        <v>41600</v>
      </c>
      <c r="CC85" s="13">
        <f>VLOOKUP(CB85,Zeitreihen!$J:$K,2,0)</f>
        <v>0.26663822525597269</v>
      </c>
      <c r="CD85" s="13">
        <f>VLOOKUP(CB85,Zeitreihen!N:O,2,0)</f>
        <v>1.3557999999999999</v>
      </c>
      <c r="CE85" s="9">
        <f t="shared" si="118"/>
        <v>-2.6664178011620453E-5</v>
      </c>
      <c r="CF85" s="9">
        <f t="shared" si="119"/>
        <v>5.6213165775266466E-3</v>
      </c>
      <c r="CG85" s="9">
        <f t="shared" si="137"/>
        <v>1.0267416186689105E-2</v>
      </c>
      <c r="CH85" s="9">
        <f t="shared" si="84"/>
        <v>7.2429918529239436E-12</v>
      </c>
      <c r="CI85" s="9">
        <f t="shared" si="85"/>
        <v>2.9377616308283149E-7</v>
      </c>
      <c r="CJ85" s="9">
        <f t="shared" si="120"/>
        <v>-1.458704341459298E-9</v>
      </c>
      <c r="CL85" s="16">
        <f t="shared" si="121"/>
        <v>6</v>
      </c>
      <c r="CM85" s="17">
        <f>VLOOKUP($A85,Datum!$A:$B,2,0)</f>
        <v>41600</v>
      </c>
      <c r="CN85" s="13">
        <f>VLOOKUP(CM85,Zeitreihen!$J:$K,2,0)</f>
        <v>0.26663822525597269</v>
      </c>
      <c r="CO85" s="13">
        <f>VLOOKUP(CM85,Zeitreihen!R:S,2,0)</f>
        <v>1.008</v>
      </c>
      <c r="CP85" s="9">
        <f t="shared" si="122"/>
        <v>-2.6664178011620453E-5</v>
      </c>
      <c r="CQ85" s="9">
        <f t="shared" si="123"/>
        <v>-9.9201428581954134E-5</v>
      </c>
      <c r="CR85" s="9">
        <f t="shared" si="138"/>
        <v>1.0267416186689105E-2</v>
      </c>
      <c r="CS85" s="9">
        <f t="shared" si="86"/>
        <v>7.2429918529239436E-12</v>
      </c>
      <c r="CT85" s="9">
        <f t="shared" si="87"/>
        <v>8.9122710082044444E-14</v>
      </c>
      <c r="CU85" s="9">
        <f t="shared" si="124"/>
        <v>-8.0343952045860333E-13</v>
      </c>
      <c r="CW85" s="16">
        <f t="shared" si="125"/>
        <v>6</v>
      </c>
      <c r="CX85" s="17">
        <f>VLOOKUP($A85,Datum!$A:$B,2,0)</f>
        <v>41600</v>
      </c>
      <c r="CY85" s="13">
        <f>VLOOKUP(CX85,Zeitreihen!N:O,2,0)</f>
        <v>1.3557999999999999</v>
      </c>
      <c r="CZ85" s="13">
        <f>VLOOKUP(CX85,Zeitreihen!R:S,2,0)</f>
        <v>1.008</v>
      </c>
      <c r="DA85" s="9">
        <f t="shared" si="126"/>
        <v>5.6213165775266466E-3</v>
      </c>
      <c r="DB85" s="9">
        <f t="shared" si="127"/>
        <v>-9.9201428581954134E-5</v>
      </c>
      <c r="DC85" s="9">
        <f t="shared" si="139"/>
        <v>1.0267416186689105E-2</v>
      </c>
      <c r="DD85" s="9">
        <f t="shared" si="88"/>
        <v>2.9377616308283149E-7</v>
      </c>
      <c r="DE85" s="9">
        <f t="shared" si="89"/>
        <v>8.9122710082044444E-14</v>
      </c>
      <c r="DF85" s="9">
        <f t="shared" si="128"/>
        <v>1.6180892376950846E-10</v>
      </c>
    </row>
    <row r="86" spans="1:110" ht="15" x14ac:dyDescent="0.2">
      <c r="A86" s="9">
        <f t="shared" si="129"/>
        <v>77</v>
      </c>
      <c r="B86" s="16">
        <f t="shared" si="90"/>
        <v>5</v>
      </c>
      <c r="C86" s="17">
        <f>VLOOKUP($A86,Datum!$A:$B,2,0)</f>
        <v>41599</v>
      </c>
      <c r="D86" s="13">
        <f>VLOOKUP(C86,Zeitreihen!$B:$C,2,0)</f>
        <v>606.39</v>
      </c>
      <c r="E86" s="13">
        <f>VLOOKUP(C86,Zeitreihen!F:G,2,0)</f>
        <v>8337.7800000000007</v>
      </c>
      <c r="F86" s="9">
        <f t="shared" si="91"/>
        <v>-3.1119588452420579E-3</v>
      </c>
      <c r="G86" s="9">
        <f t="shared" si="91"/>
        <v>5.5172082940086324E-5</v>
      </c>
      <c r="H86" s="9">
        <f t="shared" si="130"/>
        <v>9.6513712154877584E-3</v>
      </c>
      <c r="I86" s="9">
        <f t="shared" si="70"/>
        <v>1.4949574767439571E-7</v>
      </c>
      <c r="J86" s="9">
        <f t="shared" si="71"/>
        <v>1.1179967863658074E-8</v>
      </c>
      <c r="K86" s="9">
        <f t="shared" si="92"/>
        <v>4.0882241312742143E-8</v>
      </c>
      <c r="M86" s="16">
        <f t="shared" si="93"/>
        <v>5</v>
      </c>
      <c r="N86" s="17">
        <f>VLOOKUP($A86,Datum!$A:$B,2,0)</f>
        <v>41599</v>
      </c>
      <c r="O86" s="13">
        <f>VLOOKUP(N86,Zeitreihen!$B:$C,2,0)</f>
        <v>606.39</v>
      </c>
      <c r="P86" s="13">
        <f>VLOOKUP(N86,Zeitreihen!$J:$K,2,0)</f>
        <v>0.26664533503986348</v>
      </c>
      <c r="Q86" s="9">
        <f t="shared" si="94"/>
        <v>-3.1119588452420579E-3</v>
      </c>
      <c r="R86" s="9">
        <f t="shared" si="95"/>
        <v>0</v>
      </c>
      <c r="S86" s="9">
        <f t="shared" si="131"/>
        <v>9.6513712154877584E-3</v>
      </c>
      <c r="T86" s="9">
        <f t="shared" si="72"/>
        <v>1.4949574767439571E-7</v>
      </c>
      <c r="U86" s="9">
        <f t="shared" si="73"/>
        <v>1.0470453429414212E-16</v>
      </c>
      <c r="V86" s="9">
        <f t="shared" si="96"/>
        <v>-3.9563724090639121E-12</v>
      </c>
      <c r="X86" s="16">
        <f t="shared" si="97"/>
        <v>5</v>
      </c>
      <c r="Y86" s="17">
        <f>VLOOKUP($A86,Datum!$A:$B,2,0)</f>
        <v>41599</v>
      </c>
      <c r="Z86" s="13">
        <f>VLOOKUP(Y86,Zeitreihen!$B:$C,2,0)</f>
        <v>606.39</v>
      </c>
      <c r="AA86" s="13">
        <f>VLOOKUP(Y86,Zeitreihen!N:O,2,0)</f>
        <v>1.3482000000000001</v>
      </c>
      <c r="AB86" s="9">
        <f t="shared" si="98"/>
        <v>-3.1119588452420579E-3</v>
      </c>
      <c r="AC86" s="9">
        <f t="shared" si="99"/>
        <v>3.1945348663200918E-3</v>
      </c>
      <c r="AD86" s="9">
        <f t="shared" si="132"/>
        <v>9.6513712154877584E-3</v>
      </c>
      <c r="AE86" s="9">
        <f t="shared" si="74"/>
        <v>1.4949574767439571E-7</v>
      </c>
      <c r="AF86" s="9">
        <f t="shared" si="75"/>
        <v>8.2420071168930635E-8</v>
      </c>
      <c r="AG86" s="9">
        <f t="shared" si="100"/>
        <v>-1.1100202774173178E-7</v>
      </c>
      <c r="AI86" s="16">
        <f t="shared" si="101"/>
        <v>5</v>
      </c>
      <c r="AJ86" s="17">
        <f>VLOOKUP($A86,Datum!$A:$B,2,0)</f>
        <v>41599</v>
      </c>
      <c r="AK86" s="13">
        <f>VLOOKUP(AJ86,Zeitreihen!$B:$C,2,0)</f>
        <v>606.39</v>
      </c>
      <c r="AL86" s="13">
        <f>VLOOKUP(AJ86,Zeitreihen!$R:$S,2,0)</f>
        <v>1.0081</v>
      </c>
      <c r="AM86" s="9">
        <f t="shared" si="102"/>
        <v>-3.1119588452420579E-3</v>
      </c>
      <c r="AN86" s="9">
        <f t="shared" si="103"/>
        <v>-9.9191588634609771E-5</v>
      </c>
      <c r="AO86" s="9">
        <f t="shared" si="133"/>
        <v>9.6513712154877584E-3</v>
      </c>
      <c r="AP86" s="9">
        <f t="shared" si="76"/>
        <v>1.4949574767439571E-7</v>
      </c>
      <c r="AQ86" s="9">
        <f t="shared" si="77"/>
        <v>8.4335878994553023E-14</v>
      </c>
      <c r="AR86" s="9">
        <f t="shared" si="104"/>
        <v>-1.1228470637655009E-10</v>
      </c>
      <c r="AT86" s="16">
        <f t="shared" si="105"/>
        <v>5</v>
      </c>
      <c r="AU86" s="17">
        <f>VLOOKUP($A86,Datum!$A:$B,2,0)</f>
        <v>41599</v>
      </c>
      <c r="AV86" s="13">
        <f>VLOOKUP(AU86,Zeitreihen!$F:$G,2,0)</f>
        <v>8337.7800000000007</v>
      </c>
      <c r="AW86" s="13">
        <f>VLOOKUP(AU86,Zeitreihen!$J:$K,2,0)</f>
        <v>0.26664533503986348</v>
      </c>
      <c r="AX86" s="9">
        <f t="shared" si="106"/>
        <v>5.5172082940086324E-5</v>
      </c>
      <c r="AY86" s="9">
        <f t="shared" si="107"/>
        <v>0</v>
      </c>
      <c r="AZ86" s="9">
        <f t="shared" si="134"/>
        <v>9.6513712154877584E-3</v>
      </c>
      <c r="BA86" s="9">
        <f t="shared" si="78"/>
        <v>1.1179967863658074E-8</v>
      </c>
      <c r="BB86" s="9">
        <f t="shared" si="79"/>
        <v>1.0470453429414212E-16</v>
      </c>
      <c r="BC86" s="9">
        <f t="shared" si="108"/>
        <v>-1.0819396141133725E-12</v>
      </c>
      <c r="BE86" s="16">
        <f t="shared" si="109"/>
        <v>5</v>
      </c>
      <c r="BF86" s="17">
        <f>VLOOKUP($A86,Datum!$A:$B,2,0)</f>
        <v>41599</v>
      </c>
      <c r="BG86" s="13">
        <f>VLOOKUP(BF86,Zeitreihen!$F:$G,2,0)</f>
        <v>8337.7800000000007</v>
      </c>
      <c r="BH86" s="13">
        <f>VLOOKUP(BF86,Zeitreihen!N:O,2,0)</f>
        <v>1.3482000000000001</v>
      </c>
      <c r="BI86" s="9">
        <f t="shared" si="110"/>
        <v>5.5172082940086324E-5</v>
      </c>
      <c r="BJ86" s="9">
        <f t="shared" si="111"/>
        <v>3.1945348663200918E-3</v>
      </c>
      <c r="BK86" s="9">
        <f t="shared" si="135"/>
        <v>9.6513712154877584E-3</v>
      </c>
      <c r="BL86" s="9">
        <f t="shared" si="80"/>
        <v>1.1179967863658074E-8</v>
      </c>
      <c r="BM86" s="9">
        <f t="shared" si="81"/>
        <v>8.2420071168930635E-8</v>
      </c>
      <c r="BN86" s="9">
        <f t="shared" si="112"/>
        <v>-3.0355456626265002E-8</v>
      </c>
      <c r="BP86" s="16">
        <f t="shared" si="113"/>
        <v>5</v>
      </c>
      <c r="BQ86" s="17">
        <f>VLOOKUP($A86,Datum!$A:$B,2,0)</f>
        <v>41599</v>
      </c>
      <c r="BR86" s="13">
        <f>VLOOKUP(BQ86,Zeitreihen!$F:$G,2,0)</f>
        <v>8337.7800000000007</v>
      </c>
      <c r="BS86" s="13">
        <f>VLOOKUP(BQ86,Zeitreihen!R:S,2,0)</f>
        <v>1.0081</v>
      </c>
      <c r="BT86" s="9">
        <f t="shared" si="114"/>
        <v>5.5172082940086324E-5</v>
      </c>
      <c r="BU86" s="9">
        <f t="shared" si="115"/>
        <v>-9.9191588634609771E-5</v>
      </c>
      <c r="BV86" s="9">
        <f t="shared" si="136"/>
        <v>9.6513712154877584E-3</v>
      </c>
      <c r="BW86" s="9">
        <f t="shared" si="82"/>
        <v>1.1179967863658074E-8</v>
      </c>
      <c r="BX86" s="9">
        <f t="shared" si="83"/>
        <v>8.4335878994553023E-14</v>
      </c>
      <c r="BY86" s="9">
        <f t="shared" si="116"/>
        <v>-3.0706227656820022E-11</v>
      </c>
      <c r="CA86" s="16">
        <f t="shared" si="117"/>
        <v>5</v>
      </c>
      <c r="CB86" s="17">
        <f>VLOOKUP($A86,Datum!$A:$B,2,0)</f>
        <v>41599</v>
      </c>
      <c r="CC86" s="13">
        <f>VLOOKUP(CB86,Zeitreihen!$J:$K,2,0)</f>
        <v>0.26664533503986348</v>
      </c>
      <c r="CD86" s="13">
        <f>VLOOKUP(CB86,Zeitreihen!N:O,2,0)</f>
        <v>1.3482000000000001</v>
      </c>
      <c r="CE86" s="9">
        <f t="shared" si="118"/>
        <v>0</v>
      </c>
      <c r="CF86" s="9">
        <f t="shared" si="119"/>
        <v>3.1945348663200918E-3</v>
      </c>
      <c r="CG86" s="9">
        <f t="shared" si="137"/>
        <v>9.6513712154877584E-3</v>
      </c>
      <c r="CH86" s="9">
        <f t="shared" si="84"/>
        <v>1.0470453429414212E-16</v>
      </c>
      <c r="CI86" s="9">
        <f t="shared" si="85"/>
        <v>8.2420071168930635E-8</v>
      </c>
      <c r="CJ86" s="9">
        <f t="shared" si="120"/>
        <v>2.93764449316675E-12</v>
      </c>
      <c r="CL86" s="16">
        <f t="shared" si="121"/>
        <v>5</v>
      </c>
      <c r="CM86" s="17">
        <f>VLOOKUP($A86,Datum!$A:$B,2,0)</f>
        <v>41599</v>
      </c>
      <c r="CN86" s="13">
        <f>VLOOKUP(CM86,Zeitreihen!$J:$K,2,0)</f>
        <v>0.26664533503986348</v>
      </c>
      <c r="CO86" s="13">
        <f>VLOOKUP(CM86,Zeitreihen!R:S,2,0)</f>
        <v>1.0081</v>
      </c>
      <c r="CP86" s="9">
        <f t="shared" si="122"/>
        <v>0</v>
      </c>
      <c r="CQ86" s="9">
        <f t="shared" si="123"/>
        <v>-9.9191588634609771E-5</v>
      </c>
      <c r="CR86" s="9">
        <f t="shared" si="138"/>
        <v>9.6513712154877584E-3</v>
      </c>
      <c r="CS86" s="9">
        <f t="shared" si="86"/>
        <v>1.0470453429414212E-16</v>
      </c>
      <c r="CT86" s="9">
        <f t="shared" si="87"/>
        <v>8.4335878994553023E-14</v>
      </c>
      <c r="CU86" s="9">
        <f t="shared" si="124"/>
        <v>2.9715903039301691E-15</v>
      </c>
      <c r="CW86" s="16">
        <f t="shared" si="125"/>
        <v>5</v>
      </c>
      <c r="CX86" s="17">
        <f>VLOOKUP($A86,Datum!$A:$B,2,0)</f>
        <v>41599</v>
      </c>
      <c r="CY86" s="13">
        <f>VLOOKUP(CX86,Zeitreihen!N:O,2,0)</f>
        <v>1.3482000000000001</v>
      </c>
      <c r="CZ86" s="13">
        <f>VLOOKUP(CX86,Zeitreihen!R:S,2,0)</f>
        <v>1.0081</v>
      </c>
      <c r="DA86" s="9">
        <f t="shared" si="126"/>
        <v>3.1945348663200918E-3</v>
      </c>
      <c r="DB86" s="9">
        <f t="shared" si="127"/>
        <v>-9.9191588634609771E-5</v>
      </c>
      <c r="DC86" s="9">
        <f t="shared" si="139"/>
        <v>9.6513712154877584E-3</v>
      </c>
      <c r="DD86" s="9">
        <f t="shared" si="88"/>
        <v>8.2420071168930635E-8</v>
      </c>
      <c r="DE86" s="9">
        <f t="shared" si="89"/>
        <v>8.4335878994553023E-14</v>
      </c>
      <c r="DF86" s="9">
        <f t="shared" si="128"/>
        <v>8.3372472368434553E-11</v>
      </c>
    </row>
    <row r="87" spans="1:110" ht="15" x14ac:dyDescent="0.2">
      <c r="A87" s="9">
        <f t="shared" si="129"/>
        <v>78</v>
      </c>
      <c r="B87" s="16">
        <f t="shared" si="90"/>
        <v>4</v>
      </c>
      <c r="C87" s="17">
        <f>VLOOKUP($A87,Datum!$A:$B,2,0)</f>
        <v>41598</v>
      </c>
      <c r="D87" s="13">
        <f>VLOOKUP(C87,Zeitreihen!$B:$C,2,0)</f>
        <v>608.28</v>
      </c>
      <c r="E87" s="13">
        <f>VLOOKUP(C87,Zeitreihen!F:G,2,0)</f>
        <v>8337.32</v>
      </c>
      <c r="F87" s="9">
        <f t="shared" si="91"/>
        <v>1.4477496606099612E-3</v>
      </c>
      <c r="G87" s="9">
        <f t="shared" si="91"/>
        <v>-2.6675610284644831E-3</v>
      </c>
      <c r="H87" s="9">
        <f t="shared" si="130"/>
        <v>9.0722889425584926E-3</v>
      </c>
      <c r="I87" s="9">
        <f t="shared" si="70"/>
        <v>3.5328410005734846E-9</v>
      </c>
      <c r="J87" s="9">
        <f t="shared" si="71"/>
        <v>1.3093590078844139E-7</v>
      </c>
      <c r="K87" s="9">
        <f t="shared" si="92"/>
        <v>-2.150757352079559E-8</v>
      </c>
      <c r="M87" s="16">
        <f t="shared" si="93"/>
        <v>4</v>
      </c>
      <c r="N87" s="17">
        <f>VLOOKUP($A87,Datum!$A:$B,2,0)</f>
        <v>41598</v>
      </c>
      <c r="O87" s="13">
        <f>VLOOKUP(N87,Zeitreihen!$B:$C,2,0)</f>
        <v>608.28</v>
      </c>
      <c r="P87" s="13">
        <f>VLOOKUP(N87,Zeitreihen!$J:$K,2,0)</f>
        <v>0.26664533503986348</v>
      </c>
      <c r="Q87" s="9">
        <f t="shared" si="94"/>
        <v>1.4477496606099612E-3</v>
      </c>
      <c r="R87" s="9">
        <f t="shared" si="95"/>
        <v>0</v>
      </c>
      <c r="S87" s="9">
        <f t="shared" si="131"/>
        <v>9.0722889425584926E-3</v>
      </c>
      <c r="T87" s="9">
        <f t="shared" si="72"/>
        <v>3.5328410005734846E-9</v>
      </c>
      <c r="U87" s="9">
        <f t="shared" si="73"/>
        <v>9.8422262236493591E-17</v>
      </c>
      <c r="V87" s="9">
        <f t="shared" si="96"/>
        <v>5.8966957136881313E-13</v>
      </c>
      <c r="X87" s="16">
        <f t="shared" si="97"/>
        <v>4</v>
      </c>
      <c r="Y87" s="17">
        <f>VLOOKUP($A87,Datum!$A:$B,2,0)</f>
        <v>41598</v>
      </c>
      <c r="Z87" s="13">
        <f>VLOOKUP(Y87,Zeitreihen!$B:$C,2,0)</f>
        <v>608.28</v>
      </c>
      <c r="AA87" s="13">
        <f>VLOOKUP(Y87,Zeitreihen!N:O,2,0)</f>
        <v>1.3439000000000001</v>
      </c>
      <c r="AB87" s="9">
        <f t="shared" si="98"/>
        <v>1.4477496606099612E-3</v>
      </c>
      <c r="AC87" s="9">
        <f t="shared" si="99"/>
        <v>-7.3396185214887671E-3</v>
      </c>
      <c r="AD87" s="9">
        <f t="shared" si="132"/>
        <v>9.0722889425584926E-3</v>
      </c>
      <c r="AE87" s="9">
        <f t="shared" si="74"/>
        <v>3.5328410005734846E-9</v>
      </c>
      <c r="AF87" s="9">
        <f t="shared" si="75"/>
        <v>5.2565386839204671E-7</v>
      </c>
      <c r="AG87" s="9">
        <f t="shared" si="100"/>
        <v>-4.3093520839744356E-8</v>
      </c>
      <c r="AI87" s="16">
        <f t="shared" si="101"/>
        <v>4</v>
      </c>
      <c r="AJ87" s="17">
        <f>VLOOKUP($A87,Datum!$A:$B,2,0)</f>
        <v>41598</v>
      </c>
      <c r="AK87" s="13">
        <f>VLOOKUP(AJ87,Zeitreihen!$B:$C,2,0)</f>
        <v>608.28</v>
      </c>
      <c r="AL87" s="13">
        <f>VLOOKUP(AJ87,Zeitreihen!$R:$S,2,0)</f>
        <v>1.0082</v>
      </c>
      <c r="AM87" s="9">
        <f t="shared" si="102"/>
        <v>1.4477496606099612E-3</v>
      </c>
      <c r="AN87" s="9">
        <f t="shared" si="103"/>
        <v>-9.9181750639216852E-5</v>
      </c>
      <c r="AO87" s="9">
        <f t="shared" si="133"/>
        <v>9.0722889425584926E-3</v>
      </c>
      <c r="AP87" s="9">
        <f t="shared" si="76"/>
        <v>3.5328410005734846E-9</v>
      </c>
      <c r="AQ87" s="9">
        <f t="shared" si="77"/>
        <v>7.9804277678243413E-14</v>
      </c>
      <c r="AR87" s="9">
        <f t="shared" si="104"/>
        <v>1.6790944708468598E-11</v>
      </c>
      <c r="AT87" s="16">
        <f t="shared" si="105"/>
        <v>4</v>
      </c>
      <c r="AU87" s="17">
        <f>VLOOKUP($A87,Datum!$A:$B,2,0)</f>
        <v>41598</v>
      </c>
      <c r="AV87" s="13">
        <f>VLOOKUP(AU87,Zeitreihen!$F:$G,2,0)</f>
        <v>8337.32</v>
      </c>
      <c r="AW87" s="13">
        <f>VLOOKUP(AU87,Zeitreihen!$J:$K,2,0)</f>
        <v>0.26664533503986348</v>
      </c>
      <c r="AX87" s="9">
        <f t="shared" si="106"/>
        <v>-2.6675610284644831E-3</v>
      </c>
      <c r="AY87" s="9">
        <f t="shared" si="107"/>
        <v>0</v>
      </c>
      <c r="AZ87" s="9">
        <f t="shared" si="134"/>
        <v>9.0722889425584926E-3</v>
      </c>
      <c r="BA87" s="9">
        <f t="shared" si="78"/>
        <v>1.3093590078844139E-7</v>
      </c>
      <c r="BB87" s="9">
        <f t="shared" si="79"/>
        <v>9.8422262236493591E-17</v>
      </c>
      <c r="BC87" s="9">
        <f t="shared" si="108"/>
        <v>-3.5898478468552795E-12</v>
      </c>
      <c r="BE87" s="16">
        <f t="shared" si="109"/>
        <v>4</v>
      </c>
      <c r="BF87" s="17">
        <f>VLOOKUP($A87,Datum!$A:$B,2,0)</f>
        <v>41598</v>
      </c>
      <c r="BG87" s="13">
        <f>VLOOKUP(BF87,Zeitreihen!$F:$G,2,0)</f>
        <v>8337.32</v>
      </c>
      <c r="BH87" s="13">
        <f>VLOOKUP(BF87,Zeitreihen!N:O,2,0)</f>
        <v>1.3439000000000001</v>
      </c>
      <c r="BI87" s="9">
        <f t="shared" si="110"/>
        <v>-2.6675610284644831E-3</v>
      </c>
      <c r="BJ87" s="9">
        <f t="shared" si="111"/>
        <v>-7.3396185214887671E-3</v>
      </c>
      <c r="BK87" s="9">
        <f t="shared" si="135"/>
        <v>9.0722889425584926E-3</v>
      </c>
      <c r="BL87" s="9">
        <f t="shared" si="80"/>
        <v>1.3093590078844139E-7</v>
      </c>
      <c r="BM87" s="9">
        <f t="shared" si="81"/>
        <v>5.2565386839204671E-7</v>
      </c>
      <c r="BN87" s="9">
        <f t="shared" si="112"/>
        <v>2.6234893321841704E-7</v>
      </c>
      <c r="BP87" s="16">
        <f t="shared" si="113"/>
        <v>4</v>
      </c>
      <c r="BQ87" s="17">
        <f>VLOOKUP($A87,Datum!$A:$B,2,0)</f>
        <v>41598</v>
      </c>
      <c r="BR87" s="13">
        <f>VLOOKUP(BQ87,Zeitreihen!$F:$G,2,0)</f>
        <v>8337.32</v>
      </c>
      <c r="BS87" s="13">
        <f>VLOOKUP(BQ87,Zeitreihen!R:S,2,0)</f>
        <v>1.0082</v>
      </c>
      <c r="BT87" s="9">
        <f t="shared" si="114"/>
        <v>-2.6675610284644831E-3</v>
      </c>
      <c r="BU87" s="9">
        <f t="shared" si="115"/>
        <v>-9.9181750639216852E-5</v>
      </c>
      <c r="BV87" s="9">
        <f t="shared" si="136"/>
        <v>9.0722889425584926E-3</v>
      </c>
      <c r="BW87" s="9">
        <f t="shared" si="82"/>
        <v>1.3093590078844139E-7</v>
      </c>
      <c r="BX87" s="9">
        <f t="shared" si="83"/>
        <v>7.9804277678243413E-14</v>
      </c>
      <c r="BY87" s="9">
        <f t="shared" si="116"/>
        <v>-1.0222154853342667E-10</v>
      </c>
      <c r="CA87" s="16">
        <f t="shared" si="117"/>
        <v>4</v>
      </c>
      <c r="CB87" s="17">
        <f>VLOOKUP($A87,Datum!$A:$B,2,0)</f>
        <v>41598</v>
      </c>
      <c r="CC87" s="13">
        <f>VLOOKUP(CB87,Zeitreihen!$J:$K,2,0)</f>
        <v>0.26664533503986348</v>
      </c>
      <c r="CD87" s="13">
        <f>VLOOKUP(CB87,Zeitreihen!N:O,2,0)</f>
        <v>1.3439000000000001</v>
      </c>
      <c r="CE87" s="9">
        <f t="shared" si="118"/>
        <v>0</v>
      </c>
      <c r="CF87" s="9">
        <f t="shared" si="119"/>
        <v>-7.3396185214887671E-3</v>
      </c>
      <c r="CG87" s="9">
        <f t="shared" si="137"/>
        <v>9.0722889425584926E-3</v>
      </c>
      <c r="CH87" s="9">
        <f t="shared" si="84"/>
        <v>9.8422262236493591E-17</v>
      </c>
      <c r="CI87" s="9">
        <f t="shared" si="85"/>
        <v>5.2565386839204671E-7</v>
      </c>
      <c r="CJ87" s="9">
        <f t="shared" si="120"/>
        <v>-7.1927771326872983E-12</v>
      </c>
      <c r="CL87" s="16">
        <f t="shared" si="121"/>
        <v>4</v>
      </c>
      <c r="CM87" s="17">
        <f>VLOOKUP($A87,Datum!$A:$B,2,0)</f>
        <v>41598</v>
      </c>
      <c r="CN87" s="13">
        <f>VLOOKUP(CM87,Zeitreihen!$J:$K,2,0)</f>
        <v>0.26664533503986348</v>
      </c>
      <c r="CO87" s="13">
        <f>VLOOKUP(CM87,Zeitreihen!R:S,2,0)</f>
        <v>1.0082</v>
      </c>
      <c r="CP87" s="9">
        <f t="shared" si="122"/>
        <v>0</v>
      </c>
      <c r="CQ87" s="9">
        <f t="shared" si="123"/>
        <v>-9.9181750639216852E-5</v>
      </c>
      <c r="CR87" s="9">
        <f t="shared" si="138"/>
        <v>9.0722889425584926E-3</v>
      </c>
      <c r="CS87" s="9">
        <f t="shared" si="86"/>
        <v>9.8422262236493591E-17</v>
      </c>
      <c r="CT87" s="9">
        <f t="shared" si="87"/>
        <v>7.9804277678243413E-14</v>
      </c>
      <c r="CU87" s="9">
        <f t="shared" si="124"/>
        <v>2.8025912197896477E-15</v>
      </c>
      <c r="CW87" s="16">
        <f t="shared" si="125"/>
        <v>4</v>
      </c>
      <c r="CX87" s="17">
        <f>VLOOKUP($A87,Datum!$A:$B,2,0)</f>
        <v>41598</v>
      </c>
      <c r="CY87" s="13">
        <f>VLOOKUP(CX87,Zeitreihen!N:O,2,0)</f>
        <v>1.3439000000000001</v>
      </c>
      <c r="CZ87" s="13">
        <f>VLOOKUP(CX87,Zeitreihen!R:S,2,0)</f>
        <v>1.0082</v>
      </c>
      <c r="DA87" s="9">
        <f t="shared" si="126"/>
        <v>-7.3396185214887671E-3</v>
      </c>
      <c r="DB87" s="9">
        <f t="shared" si="127"/>
        <v>-9.9181750639216852E-5</v>
      </c>
      <c r="DC87" s="9">
        <f t="shared" si="139"/>
        <v>9.0722889425584926E-3</v>
      </c>
      <c r="DD87" s="9">
        <f t="shared" si="88"/>
        <v>5.2565386839204671E-7</v>
      </c>
      <c r="DE87" s="9">
        <f t="shared" si="89"/>
        <v>7.9804277678243413E-14</v>
      </c>
      <c r="DF87" s="9">
        <f t="shared" si="128"/>
        <v>-2.0481559334142922E-10</v>
      </c>
    </row>
    <row r="88" spans="1:110" ht="15" x14ac:dyDescent="0.2">
      <c r="A88" s="9">
        <f t="shared" si="129"/>
        <v>79</v>
      </c>
      <c r="B88" s="16">
        <f t="shared" si="90"/>
        <v>3</v>
      </c>
      <c r="C88" s="17">
        <f>VLOOKUP($A88,Datum!$A:$B,2,0)</f>
        <v>41597</v>
      </c>
      <c r="D88" s="13">
        <f>VLOOKUP(C88,Zeitreihen!$B:$C,2,0)</f>
        <v>607.4</v>
      </c>
      <c r="E88" s="13">
        <f>VLOOKUP(C88,Zeitreihen!F:G,2,0)</f>
        <v>8359.59</v>
      </c>
      <c r="F88" s="9">
        <f t="shared" si="91"/>
        <v>1.5322895894339485E-3</v>
      </c>
      <c r="G88" s="9">
        <f t="shared" si="91"/>
        <v>-5.7599785192543954E-3</v>
      </c>
      <c r="H88" s="9">
        <f t="shared" si="130"/>
        <v>8.5279516060049829E-3</v>
      </c>
      <c r="I88" s="9">
        <f t="shared" si="70"/>
        <v>4.2816078338498476E-9</v>
      </c>
      <c r="J88" s="9">
        <f t="shared" si="71"/>
        <v>4.0500805128312084E-7</v>
      </c>
      <c r="K88" s="9">
        <f t="shared" si="92"/>
        <v>-4.1642353981806444E-8</v>
      </c>
      <c r="M88" s="16">
        <f t="shared" si="93"/>
        <v>3</v>
      </c>
      <c r="N88" s="17">
        <f>VLOOKUP($A88,Datum!$A:$B,2,0)</f>
        <v>41597</v>
      </c>
      <c r="O88" s="13">
        <f>VLOOKUP(N88,Zeitreihen!$B:$C,2,0)</f>
        <v>607.4</v>
      </c>
      <c r="P88" s="13">
        <f>VLOOKUP(N88,Zeitreihen!$J:$K,2,0)</f>
        <v>0.26664533503986348</v>
      </c>
      <c r="Q88" s="9">
        <f t="shared" si="94"/>
        <v>1.5322895894339485E-3</v>
      </c>
      <c r="R88" s="9">
        <f t="shared" si="95"/>
        <v>5.332764506380537E-5</v>
      </c>
      <c r="S88" s="9">
        <f t="shared" si="131"/>
        <v>8.5279516060049829E-3</v>
      </c>
      <c r="T88" s="9">
        <f t="shared" si="72"/>
        <v>4.2816078338498476E-9</v>
      </c>
      <c r="U88" s="9">
        <f t="shared" si="73"/>
        <v>2.4346939106798774E-11</v>
      </c>
      <c r="V88" s="9">
        <f t="shared" si="96"/>
        <v>3.228684642543072E-10</v>
      </c>
      <c r="X88" s="16">
        <f t="shared" si="97"/>
        <v>3</v>
      </c>
      <c r="Y88" s="17">
        <f>VLOOKUP($A88,Datum!$A:$B,2,0)</f>
        <v>41597</v>
      </c>
      <c r="Z88" s="13">
        <f>VLOOKUP(Y88,Zeitreihen!$B:$C,2,0)</f>
        <v>607.4</v>
      </c>
      <c r="AA88" s="13">
        <f>VLOOKUP(Y88,Zeitreihen!N:O,2,0)</f>
        <v>1.3538000000000001</v>
      </c>
      <c r="AB88" s="9">
        <f t="shared" si="98"/>
        <v>1.5322895894339485E-3</v>
      </c>
      <c r="AC88" s="9">
        <f t="shared" si="99"/>
        <v>2.3665149337657354E-3</v>
      </c>
      <c r="AD88" s="9">
        <f t="shared" si="132"/>
        <v>8.5279516060049829E-3</v>
      </c>
      <c r="AE88" s="9">
        <f t="shared" si="74"/>
        <v>4.2816078338498476E-9</v>
      </c>
      <c r="AF88" s="9">
        <f t="shared" si="75"/>
        <v>3.7402995804689568E-8</v>
      </c>
      <c r="AG88" s="9">
        <f t="shared" si="100"/>
        <v>1.2654839384473113E-8</v>
      </c>
      <c r="AI88" s="16">
        <f t="shared" si="101"/>
        <v>3</v>
      </c>
      <c r="AJ88" s="17">
        <f>VLOOKUP($A88,Datum!$A:$B,2,0)</f>
        <v>41597</v>
      </c>
      <c r="AK88" s="13">
        <f>VLOOKUP(AJ88,Zeitreihen!$B:$C,2,0)</f>
        <v>607.4</v>
      </c>
      <c r="AL88" s="13">
        <f>VLOOKUP(AJ88,Zeitreihen!$R:$S,2,0)</f>
        <v>1.0083</v>
      </c>
      <c r="AM88" s="9">
        <f t="shared" si="102"/>
        <v>1.5322895894339485E-3</v>
      </c>
      <c r="AN88" s="9">
        <f t="shared" si="103"/>
        <v>-9.917191459510915E-5</v>
      </c>
      <c r="AO88" s="9">
        <f t="shared" si="133"/>
        <v>8.5279516060049829E-3</v>
      </c>
      <c r="AP88" s="9">
        <f t="shared" si="76"/>
        <v>4.2816078338498476E-9</v>
      </c>
      <c r="AQ88" s="9">
        <f t="shared" si="77"/>
        <v>7.5514411095895275E-14</v>
      </c>
      <c r="AR88" s="9">
        <f t="shared" si="104"/>
        <v>1.7981187227676125E-11</v>
      </c>
      <c r="AT88" s="16">
        <f t="shared" si="105"/>
        <v>3</v>
      </c>
      <c r="AU88" s="17">
        <f>VLOOKUP($A88,Datum!$A:$B,2,0)</f>
        <v>41597</v>
      </c>
      <c r="AV88" s="13">
        <f>VLOOKUP(AU88,Zeitreihen!$F:$G,2,0)</f>
        <v>8359.59</v>
      </c>
      <c r="AW88" s="13">
        <f>VLOOKUP(AU88,Zeitreihen!$J:$K,2,0)</f>
        <v>0.26664533503986348</v>
      </c>
      <c r="AX88" s="9">
        <f t="shared" si="106"/>
        <v>-5.7599785192543954E-3</v>
      </c>
      <c r="AY88" s="9">
        <f t="shared" si="107"/>
        <v>5.332764506380537E-5</v>
      </c>
      <c r="AZ88" s="9">
        <f t="shared" si="134"/>
        <v>8.5279516060049829E-3</v>
      </c>
      <c r="BA88" s="9">
        <f t="shared" si="78"/>
        <v>4.0500805128312084E-7</v>
      </c>
      <c r="BB88" s="9">
        <f t="shared" si="79"/>
        <v>2.4346939106798774E-11</v>
      </c>
      <c r="BC88" s="9">
        <f t="shared" si="108"/>
        <v>-3.1401761674073921E-9</v>
      </c>
      <c r="BE88" s="16">
        <f t="shared" si="109"/>
        <v>3</v>
      </c>
      <c r="BF88" s="17">
        <f>VLOOKUP($A88,Datum!$A:$B,2,0)</f>
        <v>41597</v>
      </c>
      <c r="BG88" s="13">
        <f>VLOOKUP(BF88,Zeitreihen!$F:$G,2,0)</f>
        <v>8359.59</v>
      </c>
      <c r="BH88" s="13">
        <f>VLOOKUP(BF88,Zeitreihen!N:O,2,0)</f>
        <v>1.3538000000000001</v>
      </c>
      <c r="BI88" s="9">
        <f t="shared" si="110"/>
        <v>-5.7599785192543954E-3</v>
      </c>
      <c r="BJ88" s="9">
        <f t="shared" si="111"/>
        <v>2.3665149337657354E-3</v>
      </c>
      <c r="BK88" s="9">
        <f t="shared" si="135"/>
        <v>8.5279516060049829E-3</v>
      </c>
      <c r="BL88" s="9">
        <f t="shared" si="80"/>
        <v>4.0500805128312084E-7</v>
      </c>
      <c r="BM88" s="9">
        <f t="shared" si="81"/>
        <v>3.7402995804689568E-8</v>
      </c>
      <c r="BN88" s="9">
        <f t="shared" si="112"/>
        <v>-1.2307930144020182E-7</v>
      </c>
      <c r="BP88" s="16">
        <f t="shared" si="113"/>
        <v>3</v>
      </c>
      <c r="BQ88" s="17">
        <f>VLOOKUP($A88,Datum!$A:$B,2,0)</f>
        <v>41597</v>
      </c>
      <c r="BR88" s="13">
        <f>VLOOKUP(BQ88,Zeitreihen!$F:$G,2,0)</f>
        <v>8359.59</v>
      </c>
      <c r="BS88" s="13">
        <f>VLOOKUP(BQ88,Zeitreihen!R:S,2,0)</f>
        <v>1.0083</v>
      </c>
      <c r="BT88" s="9">
        <f t="shared" si="114"/>
        <v>-5.7599785192543954E-3</v>
      </c>
      <c r="BU88" s="9">
        <f t="shared" si="115"/>
        <v>-9.917191459510915E-5</v>
      </c>
      <c r="BV88" s="9">
        <f t="shared" si="136"/>
        <v>8.5279516060049829E-3</v>
      </c>
      <c r="BW88" s="9">
        <f t="shared" si="82"/>
        <v>4.0500805128312084E-7</v>
      </c>
      <c r="BX88" s="9">
        <f t="shared" si="83"/>
        <v>7.5514411095895275E-14</v>
      </c>
      <c r="BY88" s="9">
        <f t="shared" si="116"/>
        <v>-1.7488265917963686E-10</v>
      </c>
      <c r="CA88" s="16">
        <f t="shared" si="117"/>
        <v>3</v>
      </c>
      <c r="CB88" s="17">
        <f>VLOOKUP($A88,Datum!$A:$B,2,0)</f>
        <v>41597</v>
      </c>
      <c r="CC88" s="13">
        <f>VLOOKUP(CB88,Zeitreihen!$J:$K,2,0)</f>
        <v>0.26664533503986348</v>
      </c>
      <c r="CD88" s="13">
        <f>VLOOKUP(CB88,Zeitreihen!N:O,2,0)</f>
        <v>1.3538000000000001</v>
      </c>
      <c r="CE88" s="9">
        <f t="shared" si="118"/>
        <v>5.332764506380537E-5</v>
      </c>
      <c r="CF88" s="9">
        <f t="shared" si="119"/>
        <v>2.3665149337657354E-3</v>
      </c>
      <c r="CG88" s="9">
        <f t="shared" si="137"/>
        <v>8.5279516060049829E-3</v>
      </c>
      <c r="CH88" s="9">
        <f t="shared" si="84"/>
        <v>2.4346939106798774E-11</v>
      </c>
      <c r="CI88" s="9">
        <f t="shared" si="85"/>
        <v>3.7402995804689568E-8</v>
      </c>
      <c r="CJ88" s="9">
        <f t="shared" si="120"/>
        <v>9.5427902694580222E-10</v>
      </c>
      <c r="CL88" s="16">
        <f t="shared" si="121"/>
        <v>3</v>
      </c>
      <c r="CM88" s="17">
        <f>VLOOKUP($A88,Datum!$A:$B,2,0)</f>
        <v>41597</v>
      </c>
      <c r="CN88" s="13">
        <f>VLOOKUP(CM88,Zeitreihen!$J:$K,2,0)</f>
        <v>0.26664533503986348</v>
      </c>
      <c r="CO88" s="13">
        <f>VLOOKUP(CM88,Zeitreihen!R:S,2,0)</f>
        <v>1.0083</v>
      </c>
      <c r="CP88" s="9">
        <f t="shared" si="122"/>
        <v>5.332764506380537E-5</v>
      </c>
      <c r="CQ88" s="9">
        <f t="shared" si="123"/>
        <v>-9.917191459510915E-5</v>
      </c>
      <c r="CR88" s="9">
        <f t="shared" si="138"/>
        <v>8.5279516060049829E-3</v>
      </c>
      <c r="CS88" s="9">
        <f t="shared" si="86"/>
        <v>2.4346939106798774E-11</v>
      </c>
      <c r="CT88" s="9">
        <f t="shared" si="87"/>
        <v>7.5514411095895275E-14</v>
      </c>
      <c r="CU88" s="9">
        <f t="shared" si="124"/>
        <v>1.3559294851272806E-12</v>
      </c>
      <c r="CW88" s="16">
        <f t="shared" si="125"/>
        <v>3</v>
      </c>
      <c r="CX88" s="17">
        <f>VLOOKUP($A88,Datum!$A:$B,2,0)</f>
        <v>41597</v>
      </c>
      <c r="CY88" s="13">
        <f>VLOOKUP(CX88,Zeitreihen!N:O,2,0)</f>
        <v>1.3538000000000001</v>
      </c>
      <c r="CZ88" s="13">
        <f>VLOOKUP(CX88,Zeitreihen!R:S,2,0)</f>
        <v>1.0083</v>
      </c>
      <c r="DA88" s="9">
        <f t="shared" si="126"/>
        <v>2.3665149337657354E-3</v>
      </c>
      <c r="DB88" s="9">
        <f t="shared" si="127"/>
        <v>-9.917191459510915E-5</v>
      </c>
      <c r="DC88" s="9">
        <f t="shared" si="139"/>
        <v>8.5279516060049829E-3</v>
      </c>
      <c r="DD88" s="9">
        <f t="shared" si="88"/>
        <v>3.7402995804689568E-8</v>
      </c>
      <c r="DE88" s="9">
        <f t="shared" si="89"/>
        <v>7.5514411095895275E-14</v>
      </c>
      <c r="DF88" s="9">
        <f t="shared" si="128"/>
        <v>5.3145697863640611E-11</v>
      </c>
    </row>
    <row r="89" spans="1:110" ht="15" x14ac:dyDescent="0.2">
      <c r="A89" s="9">
        <f t="shared" si="129"/>
        <v>80</v>
      </c>
      <c r="B89" s="16">
        <f t="shared" si="90"/>
        <v>2</v>
      </c>
      <c r="C89" s="17">
        <f>VLOOKUP($A89,Datum!$A:$B,2,0)</f>
        <v>41596</v>
      </c>
      <c r="D89" s="13">
        <f>VLOOKUP(C89,Zeitreihen!$B:$C,2,0)</f>
        <v>606.47</v>
      </c>
      <c r="E89" s="13">
        <f>VLOOKUP(C89,Zeitreihen!F:G,2,0)</f>
        <v>8407.8799999999992</v>
      </c>
      <c r="F89" s="9">
        <f t="shared" si="91"/>
        <v>3.1212609461330528E-3</v>
      </c>
      <c r="G89" s="9">
        <f t="shared" si="91"/>
        <v>1.0848510943601621E-2</v>
      </c>
      <c r="H89" s="9">
        <f t="shared" si="130"/>
        <v>8.0162745096446827E-3</v>
      </c>
      <c r="I89" s="9">
        <f t="shared" si="70"/>
        <v>4.2315377436648578E-8</v>
      </c>
      <c r="J89" s="9">
        <f t="shared" si="71"/>
        <v>7.5690633038550608E-7</v>
      </c>
      <c r="K89" s="9">
        <f t="shared" si="92"/>
        <v>1.7896585443723983E-7</v>
      </c>
      <c r="M89" s="16">
        <f t="shared" si="93"/>
        <v>2</v>
      </c>
      <c r="N89" s="17">
        <f>VLOOKUP($A89,Datum!$A:$B,2,0)</f>
        <v>41596</v>
      </c>
      <c r="O89" s="13">
        <f>VLOOKUP(N89,Zeitreihen!$B:$C,2,0)</f>
        <v>606.47</v>
      </c>
      <c r="P89" s="13">
        <f>VLOOKUP(N89,Zeitreihen!$J:$K,2,0)</f>
        <v>0.26663111585121985</v>
      </c>
      <c r="Q89" s="9">
        <f t="shared" si="94"/>
        <v>3.1212609461330528E-3</v>
      </c>
      <c r="R89" s="9">
        <f t="shared" si="95"/>
        <v>-5.332764506381323E-5</v>
      </c>
      <c r="S89" s="9">
        <f t="shared" si="131"/>
        <v>8.0162745096446827E-3</v>
      </c>
      <c r="T89" s="9">
        <f t="shared" si="72"/>
        <v>4.2315377436648578E-8</v>
      </c>
      <c r="U89" s="9">
        <f t="shared" si="73"/>
        <v>2.2708018949323137E-11</v>
      </c>
      <c r="V89" s="9">
        <f t="shared" si="96"/>
        <v>-9.8025424899827736E-10</v>
      </c>
      <c r="X89" s="16">
        <f t="shared" si="97"/>
        <v>2</v>
      </c>
      <c r="Y89" s="17">
        <f>VLOOKUP($A89,Datum!$A:$B,2,0)</f>
        <v>41596</v>
      </c>
      <c r="Z89" s="13">
        <f>VLOOKUP(Y89,Zeitreihen!$B:$C,2,0)</f>
        <v>606.47</v>
      </c>
      <c r="AA89" s="13">
        <f>VLOOKUP(Y89,Zeitreihen!N:O,2,0)</f>
        <v>1.3506</v>
      </c>
      <c r="AB89" s="9">
        <f t="shared" si="98"/>
        <v>3.1212609461330528E-3</v>
      </c>
      <c r="AC89" s="9">
        <f t="shared" si="99"/>
        <v>7.4068590898301162E-4</v>
      </c>
      <c r="AD89" s="9">
        <f t="shared" si="132"/>
        <v>8.0162745096446827E-3</v>
      </c>
      <c r="AE89" s="9">
        <f t="shared" si="74"/>
        <v>4.2315377436648578E-8</v>
      </c>
      <c r="AF89" s="9">
        <f t="shared" si="75"/>
        <v>1.7590001365915715E-9</v>
      </c>
      <c r="AG89" s="9">
        <f t="shared" si="100"/>
        <v>8.6274419552372969E-9</v>
      </c>
      <c r="AI89" s="16">
        <f t="shared" si="101"/>
        <v>2</v>
      </c>
      <c r="AJ89" s="17">
        <f>VLOOKUP($A89,Datum!$A:$B,2,0)</f>
        <v>41596</v>
      </c>
      <c r="AK89" s="13">
        <f>VLOOKUP(AJ89,Zeitreihen!$B:$C,2,0)</f>
        <v>606.47</v>
      </c>
      <c r="AL89" s="13">
        <f>VLOOKUP(AJ89,Zeitreihen!$R:$S,2,0)</f>
        <v>1.0084</v>
      </c>
      <c r="AM89" s="9">
        <f t="shared" si="102"/>
        <v>3.1212609461330528E-3</v>
      </c>
      <c r="AN89" s="9">
        <f t="shared" si="103"/>
        <v>-9.9162080501731417E-5</v>
      </c>
      <c r="AO89" s="9">
        <f t="shared" si="133"/>
        <v>8.0162745096446827E-3</v>
      </c>
      <c r="AP89" s="9">
        <f t="shared" si="76"/>
        <v>4.2315377436648578E-8</v>
      </c>
      <c r="AQ89" s="9">
        <f t="shared" si="77"/>
        <v>7.1453490843191729E-14</v>
      </c>
      <c r="AR89" s="9">
        <f t="shared" si="104"/>
        <v>5.4987102434987158E-11</v>
      </c>
      <c r="AT89" s="16">
        <f t="shared" si="105"/>
        <v>2</v>
      </c>
      <c r="AU89" s="17">
        <f>VLOOKUP($A89,Datum!$A:$B,2,0)</f>
        <v>41596</v>
      </c>
      <c r="AV89" s="13">
        <f>VLOOKUP(AU89,Zeitreihen!$F:$G,2,0)</f>
        <v>8407.8799999999992</v>
      </c>
      <c r="AW89" s="13">
        <f>VLOOKUP(AU89,Zeitreihen!$J:$K,2,0)</f>
        <v>0.26663111585121985</v>
      </c>
      <c r="AX89" s="9">
        <f t="shared" si="106"/>
        <v>1.0848510943601621E-2</v>
      </c>
      <c r="AY89" s="9">
        <f t="shared" si="107"/>
        <v>-5.332764506381323E-5</v>
      </c>
      <c r="AZ89" s="9">
        <f t="shared" si="134"/>
        <v>8.0162745096446827E-3</v>
      </c>
      <c r="BA89" s="9">
        <f t="shared" si="78"/>
        <v>7.5690633038550608E-7</v>
      </c>
      <c r="BB89" s="9">
        <f t="shared" si="79"/>
        <v>2.2708018949323137E-11</v>
      </c>
      <c r="BC89" s="9">
        <f t="shared" si="108"/>
        <v>-4.1458223904620798E-9</v>
      </c>
      <c r="BE89" s="16">
        <f t="shared" si="109"/>
        <v>2</v>
      </c>
      <c r="BF89" s="17">
        <f>VLOOKUP($A89,Datum!$A:$B,2,0)</f>
        <v>41596</v>
      </c>
      <c r="BG89" s="13">
        <f>VLOOKUP(BF89,Zeitreihen!$F:$G,2,0)</f>
        <v>8407.8799999999992</v>
      </c>
      <c r="BH89" s="13">
        <f>VLOOKUP(BF89,Zeitreihen!N:O,2,0)</f>
        <v>1.3506</v>
      </c>
      <c r="BI89" s="9">
        <f t="shared" si="110"/>
        <v>1.0848510943601621E-2</v>
      </c>
      <c r="BJ89" s="9">
        <f t="shared" si="111"/>
        <v>7.4068590898301162E-4</v>
      </c>
      <c r="BK89" s="9">
        <f t="shared" si="135"/>
        <v>8.0162745096446827E-3</v>
      </c>
      <c r="BL89" s="9">
        <f t="shared" si="80"/>
        <v>7.5690633038550608E-7</v>
      </c>
      <c r="BM89" s="9">
        <f t="shared" si="81"/>
        <v>1.7590001365915715E-9</v>
      </c>
      <c r="BN89" s="9">
        <f t="shared" si="112"/>
        <v>3.6488331539481642E-8</v>
      </c>
      <c r="BP89" s="16">
        <f t="shared" si="113"/>
        <v>2</v>
      </c>
      <c r="BQ89" s="17">
        <f>VLOOKUP($A89,Datum!$A:$B,2,0)</f>
        <v>41596</v>
      </c>
      <c r="BR89" s="13">
        <f>VLOOKUP(BQ89,Zeitreihen!$F:$G,2,0)</f>
        <v>8407.8799999999992</v>
      </c>
      <c r="BS89" s="13">
        <f>VLOOKUP(BQ89,Zeitreihen!R:S,2,0)</f>
        <v>1.0084</v>
      </c>
      <c r="BT89" s="9">
        <f t="shared" si="114"/>
        <v>1.0848510943601621E-2</v>
      </c>
      <c r="BU89" s="9">
        <f t="shared" si="115"/>
        <v>-9.9162080501731417E-5</v>
      </c>
      <c r="BV89" s="9">
        <f t="shared" si="136"/>
        <v>8.0162745096446827E-3</v>
      </c>
      <c r="BW89" s="9">
        <f t="shared" si="82"/>
        <v>7.5690633038550608E-7</v>
      </c>
      <c r="BX89" s="9">
        <f t="shared" si="83"/>
        <v>7.1453490843191729E-14</v>
      </c>
      <c r="BY89" s="9">
        <f t="shared" si="116"/>
        <v>2.3255880879329129E-10</v>
      </c>
      <c r="CA89" s="16">
        <f t="shared" si="117"/>
        <v>2</v>
      </c>
      <c r="CB89" s="17">
        <f>VLOOKUP($A89,Datum!$A:$B,2,0)</f>
        <v>41596</v>
      </c>
      <c r="CC89" s="13">
        <f>VLOOKUP(CB89,Zeitreihen!$J:$K,2,0)</f>
        <v>0.26663111585121985</v>
      </c>
      <c r="CD89" s="13">
        <f>VLOOKUP(CB89,Zeitreihen!N:O,2,0)</f>
        <v>1.3506</v>
      </c>
      <c r="CE89" s="9">
        <f t="shared" si="118"/>
        <v>-5.332764506381323E-5</v>
      </c>
      <c r="CF89" s="9">
        <f t="shared" si="119"/>
        <v>7.4068590898301162E-4</v>
      </c>
      <c r="CG89" s="9">
        <f t="shared" si="137"/>
        <v>8.0162745096446827E-3</v>
      </c>
      <c r="CH89" s="9">
        <f t="shared" si="84"/>
        <v>2.2708018949323137E-11</v>
      </c>
      <c r="CI89" s="9">
        <f t="shared" si="85"/>
        <v>1.7590001365915715E-9</v>
      </c>
      <c r="CJ89" s="9">
        <f t="shared" si="120"/>
        <v>-1.9985847100781941E-10</v>
      </c>
      <c r="CL89" s="16">
        <f t="shared" si="121"/>
        <v>2</v>
      </c>
      <c r="CM89" s="17">
        <f>VLOOKUP($A89,Datum!$A:$B,2,0)</f>
        <v>41596</v>
      </c>
      <c r="CN89" s="13">
        <f>VLOOKUP(CM89,Zeitreihen!$J:$K,2,0)</f>
        <v>0.26663111585121985</v>
      </c>
      <c r="CO89" s="13">
        <f>VLOOKUP(CM89,Zeitreihen!R:S,2,0)</f>
        <v>1.0084</v>
      </c>
      <c r="CP89" s="9">
        <f t="shared" si="122"/>
        <v>-5.332764506381323E-5</v>
      </c>
      <c r="CQ89" s="9">
        <f t="shared" si="123"/>
        <v>-9.9162080501731417E-5</v>
      </c>
      <c r="CR89" s="9">
        <f t="shared" si="138"/>
        <v>8.0162745096446827E-3</v>
      </c>
      <c r="CS89" s="9">
        <f t="shared" si="86"/>
        <v>2.2708018949323137E-11</v>
      </c>
      <c r="CT89" s="9">
        <f t="shared" si="87"/>
        <v>7.1453490843191729E-14</v>
      </c>
      <c r="CU89" s="9">
        <f t="shared" si="124"/>
        <v>-1.2738003077651082E-12</v>
      </c>
      <c r="CW89" s="16">
        <f t="shared" si="125"/>
        <v>2</v>
      </c>
      <c r="CX89" s="17">
        <f>VLOOKUP($A89,Datum!$A:$B,2,0)</f>
        <v>41596</v>
      </c>
      <c r="CY89" s="13">
        <f>VLOOKUP(CX89,Zeitreihen!N:O,2,0)</f>
        <v>1.3506</v>
      </c>
      <c r="CZ89" s="13">
        <f>VLOOKUP(CX89,Zeitreihen!R:S,2,0)</f>
        <v>1.0084</v>
      </c>
      <c r="DA89" s="9">
        <f t="shared" si="126"/>
        <v>7.4068590898301162E-4</v>
      </c>
      <c r="DB89" s="9">
        <f t="shared" si="127"/>
        <v>-9.9162080501731417E-5</v>
      </c>
      <c r="DC89" s="9">
        <f t="shared" si="139"/>
        <v>8.0162745096446827E-3</v>
      </c>
      <c r="DD89" s="9">
        <f t="shared" si="88"/>
        <v>1.7590001365915715E-9</v>
      </c>
      <c r="DE89" s="9">
        <f t="shared" si="89"/>
        <v>7.1453490843191729E-14</v>
      </c>
      <c r="DF89" s="9">
        <f t="shared" si="128"/>
        <v>1.1211007990056864E-11</v>
      </c>
    </row>
    <row r="90" spans="1:110" ht="15" x14ac:dyDescent="0.2">
      <c r="A90" s="9">
        <f t="shared" si="129"/>
        <v>81</v>
      </c>
      <c r="B90" s="16">
        <f t="shared" si="90"/>
        <v>6</v>
      </c>
      <c r="C90" s="17">
        <f>VLOOKUP($A90,Datum!$A:$B,2,0)</f>
        <v>41593</v>
      </c>
      <c r="D90" s="13">
        <f>VLOOKUP(C90,Zeitreihen!$B:$C,2,0)</f>
        <v>604.58000000000004</v>
      </c>
      <c r="E90" s="13">
        <f>VLOOKUP(C90,Zeitreihen!F:G,2,0)</f>
        <v>8317.16</v>
      </c>
      <c r="F90" s="9">
        <f t="shared" si="91"/>
        <v>-1.6539040442557171E-4</v>
      </c>
      <c r="G90" s="9">
        <f t="shared" si="91"/>
        <v>0</v>
      </c>
      <c r="H90" s="9">
        <f t="shared" si="130"/>
        <v>7.5352980390660015E-3</v>
      </c>
      <c r="I90" s="9">
        <f t="shared" si="70"/>
        <v>7.3721136729374591E-9</v>
      </c>
      <c r="J90" s="9">
        <f t="shared" si="71"/>
        <v>9.646587623456016E-9</v>
      </c>
      <c r="K90" s="9">
        <f t="shared" si="92"/>
        <v>8.433014912596169E-9</v>
      </c>
      <c r="M90" s="16">
        <f t="shared" si="93"/>
        <v>6</v>
      </c>
      <c r="N90" s="17">
        <f>VLOOKUP($A90,Datum!$A:$B,2,0)</f>
        <v>41593</v>
      </c>
      <c r="O90" s="13">
        <f>VLOOKUP(N90,Zeitreihen!$B:$C,2,0)</f>
        <v>604.58000000000004</v>
      </c>
      <c r="P90" s="13">
        <f>VLOOKUP(N90,Zeitreihen!$J:$K,2,0)</f>
        <v>0.26664533503986348</v>
      </c>
      <c r="Q90" s="9">
        <f t="shared" si="94"/>
        <v>-1.6539040442557171E-4</v>
      </c>
      <c r="R90" s="9">
        <f t="shared" si="95"/>
        <v>0</v>
      </c>
      <c r="S90" s="9">
        <f t="shared" si="131"/>
        <v>7.5352980390660015E-3</v>
      </c>
      <c r="T90" s="9">
        <f t="shared" si="72"/>
        <v>7.3721136729374591E-9</v>
      </c>
      <c r="U90" s="9">
        <f t="shared" si="73"/>
        <v>8.1747956257435774E-17</v>
      </c>
      <c r="V90" s="9">
        <f t="shared" si="96"/>
        <v>-7.7630871826879265E-13</v>
      </c>
      <c r="X90" s="16">
        <f t="shared" si="97"/>
        <v>6</v>
      </c>
      <c r="Y90" s="17">
        <f>VLOOKUP($A90,Datum!$A:$B,2,0)</f>
        <v>41593</v>
      </c>
      <c r="Z90" s="13">
        <f>VLOOKUP(Y90,Zeitreihen!$B:$C,2,0)</f>
        <v>604.58000000000004</v>
      </c>
      <c r="AA90" s="13">
        <f>VLOOKUP(Y90,Zeitreihen!N:O,2,0)</f>
        <v>1.3496000000000001</v>
      </c>
      <c r="AB90" s="9">
        <f t="shared" si="98"/>
        <v>-1.6539040442557171E-4</v>
      </c>
      <c r="AC90" s="9">
        <f t="shared" si="99"/>
        <v>2.5967295817111349E-3</v>
      </c>
      <c r="AD90" s="9">
        <f t="shared" si="132"/>
        <v>7.5352980390660015E-3</v>
      </c>
      <c r="AE90" s="9">
        <f t="shared" si="74"/>
        <v>7.3721136729374591E-9</v>
      </c>
      <c r="AF90" s="9">
        <f t="shared" si="75"/>
        <v>4.0714628991326113E-8</v>
      </c>
      <c r="AG90" s="9">
        <f t="shared" si="100"/>
        <v>-1.7324920579198365E-8</v>
      </c>
      <c r="AI90" s="16">
        <f t="shared" si="101"/>
        <v>6</v>
      </c>
      <c r="AJ90" s="17">
        <f>VLOOKUP($A90,Datum!$A:$B,2,0)</f>
        <v>41593</v>
      </c>
      <c r="AK90" s="13">
        <f>VLOOKUP(AJ90,Zeitreihen!$B:$C,2,0)</f>
        <v>604.58000000000004</v>
      </c>
      <c r="AL90" s="13">
        <f>VLOOKUP(AJ90,Zeitreihen!$R:$S,2,0)</f>
        <v>1.0085</v>
      </c>
      <c r="AM90" s="9">
        <f t="shared" si="102"/>
        <v>-1.6539040442557171E-4</v>
      </c>
      <c r="AN90" s="9">
        <f t="shared" si="103"/>
        <v>-9.9152248358417411E-5</v>
      </c>
      <c r="AO90" s="9">
        <f t="shared" si="133"/>
        <v>7.5352980390660015E-3</v>
      </c>
      <c r="AP90" s="9">
        <f t="shared" si="76"/>
        <v>7.3721136729374591E-9</v>
      </c>
      <c r="AQ90" s="9">
        <f t="shared" si="77"/>
        <v>6.7609398578655699E-14</v>
      </c>
      <c r="AR90" s="9">
        <f t="shared" si="104"/>
        <v>-2.2325415375324739E-11</v>
      </c>
      <c r="AT90" s="16">
        <f t="shared" si="105"/>
        <v>6</v>
      </c>
      <c r="AU90" s="17">
        <f>VLOOKUP($A90,Datum!$A:$B,2,0)</f>
        <v>41593</v>
      </c>
      <c r="AV90" s="13">
        <f>VLOOKUP(AU90,Zeitreihen!$F:$G,2,0)</f>
        <v>8317.16</v>
      </c>
      <c r="AW90" s="13">
        <f>VLOOKUP(AU90,Zeitreihen!$J:$K,2,0)</f>
        <v>0.26664533503986348</v>
      </c>
      <c r="AX90" s="9">
        <f t="shared" si="106"/>
        <v>0</v>
      </c>
      <c r="AY90" s="9">
        <f t="shared" si="107"/>
        <v>0</v>
      </c>
      <c r="AZ90" s="9">
        <f t="shared" si="134"/>
        <v>7.5352980390660015E-3</v>
      </c>
      <c r="BA90" s="9">
        <f t="shared" si="78"/>
        <v>9.646587623456016E-9</v>
      </c>
      <c r="BB90" s="9">
        <f t="shared" si="79"/>
        <v>8.1747956257435774E-17</v>
      </c>
      <c r="BC90" s="9">
        <f t="shared" si="108"/>
        <v>-8.880252378597153E-13</v>
      </c>
      <c r="BE90" s="16">
        <f t="shared" si="109"/>
        <v>6</v>
      </c>
      <c r="BF90" s="17">
        <f>VLOOKUP($A90,Datum!$A:$B,2,0)</f>
        <v>41593</v>
      </c>
      <c r="BG90" s="13">
        <f>VLOOKUP(BF90,Zeitreihen!$F:$G,2,0)</f>
        <v>8317.16</v>
      </c>
      <c r="BH90" s="13">
        <f>VLOOKUP(BF90,Zeitreihen!N:O,2,0)</f>
        <v>1.3496000000000001</v>
      </c>
      <c r="BI90" s="9">
        <f t="shared" si="110"/>
        <v>0</v>
      </c>
      <c r="BJ90" s="9">
        <f t="shared" si="111"/>
        <v>2.5967295817111349E-3</v>
      </c>
      <c r="BK90" s="9">
        <f t="shared" si="135"/>
        <v>7.5352980390660015E-3</v>
      </c>
      <c r="BL90" s="9">
        <f t="shared" si="80"/>
        <v>9.646587623456016E-9</v>
      </c>
      <c r="BM90" s="9">
        <f t="shared" si="81"/>
        <v>4.0714628991326113E-8</v>
      </c>
      <c r="BN90" s="9">
        <f t="shared" si="112"/>
        <v>-1.9818103746860593E-8</v>
      </c>
      <c r="BP90" s="16">
        <f t="shared" si="113"/>
        <v>6</v>
      </c>
      <c r="BQ90" s="17">
        <f>VLOOKUP($A90,Datum!$A:$B,2,0)</f>
        <v>41593</v>
      </c>
      <c r="BR90" s="13">
        <f>VLOOKUP(BQ90,Zeitreihen!$F:$G,2,0)</f>
        <v>8317.16</v>
      </c>
      <c r="BS90" s="13">
        <f>VLOOKUP(BQ90,Zeitreihen!R:S,2,0)</f>
        <v>1.0085</v>
      </c>
      <c r="BT90" s="9">
        <f t="shared" si="114"/>
        <v>0</v>
      </c>
      <c r="BU90" s="9">
        <f t="shared" si="115"/>
        <v>-9.9152248358417411E-5</v>
      </c>
      <c r="BV90" s="9">
        <f t="shared" si="136"/>
        <v>7.5352980390660015E-3</v>
      </c>
      <c r="BW90" s="9">
        <f t="shared" si="82"/>
        <v>9.646587623456016E-9</v>
      </c>
      <c r="BX90" s="9">
        <f t="shared" si="83"/>
        <v>6.7609398578655699E-14</v>
      </c>
      <c r="BY90" s="9">
        <f t="shared" si="116"/>
        <v>-2.5538206427980898E-11</v>
      </c>
      <c r="CA90" s="16">
        <f t="shared" si="117"/>
        <v>6</v>
      </c>
      <c r="CB90" s="17">
        <f>VLOOKUP($A90,Datum!$A:$B,2,0)</f>
        <v>41593</v>
      </c>
      <c r="CC90" s="13">
        <f>VLOOKUP(CB90,Zeitreihen!$J:$K,2,0)</f>
        <v>0.26664533503986348</v>
      </c>
      <c r="CD90" s="13">
        <f>VLOOKUP(CB90,Zeitreihen!N:O,2,0)</f>
        <v>1.3496000000000001</v>
      </c>
      <c r="CE90" s="9">
        <f t="shared" si="118"/>
        <v>0</v>
      </c>
      <c r="CF90" s="9">
        <f t="shared" si="119"/>
        <v>2.5967295817111349E-3</v>
      </c>
      <c r="CG90" s="9">
        <f t="shared" si="137"/>
        <v>7.5352980390660015E-3</v>
      </c>
      <c r="CH90" s="9">
        <f t="shared" si="84"/>
        <v>8.1747956257435774E-17</v>
      </c>
      <c r="CI90" s="9">
        <f t="shared" si="85"/>
        <v>4.0714628991326113E-8</v>
      </c>
      <c r="CJ90" s="9">
        <f t="shared" si="120"/>
        <v>1.8243732375313594E-12</v>
      </c>
      <c r="CL90" s="16">
        <f t="shared" si="121"/>
        <v>6</v>
      </c>
      <c r="CM90" s="17">
        <f>VLOOKUP($A90,Datum!$A:$B,2,0)</f>
        <v>41593</v>
      </c>
      <c r="CN90" s="13">
        <f>VLOOKUP(CM90,Zeitreihen!$J:$K,2,0)</f>
        <v>0.26664533503986348</v>
      </c>
      <c r="CO90" s="13">
        <f>VLOOKUP(CM90,Zeitreihen!R:S,2,0)</f>
        <v>1.0085</v>
      </c>
      <c r="CP90" s="9">
        <f t="shared" si="122"/>
        <v>0</v>
      </c>
      <c r="CQ90" s="9">
        <f t="shared" si="123"/>
        <v>-9.9152248358417411E-5</v>
      </c>
      <c r="CR90" s="9">
        <f t="shared" si="138"/>
        <v>7.5352980390660015E-3</v>
      </c>
      <c r="CS90" s="9">
        <f t="shared" si="86"/>
        <v>8.1747956257435774E-17</v>
      </c>
      <c r="CT90" s="9">
        <f t="shared" si="87"/>
        <v>6.7609398578655699E-14</v>
      </c>
      <c r="CU90" s="9">
        <f t="shared" si="124"/>
        <v>2.3509423977629666E-15</v>
      </c>
      <c r="CW90" s="16">
        <f t="shared" si="125"/>
        <v>6</v>
      </c>
      <c r="CX90" s="17">
        <f>VLOOKUP($A90,Datum!$A:$B,2,0)</f>
        <v>41593</v>
      </c>
      <c r="CY90" s="13">
        <f>VLOOKUP(CX90,Zeitreihen!N:O,2,0)</f>
        <v>1.3496000000000001</v>
      </c>
      <c r="CZ90" s="13">
        <f>VLOOKUP(CX90,Zeitreihen!R:S,2,0)</f>
        <v>1.0085</v>
      </c>
      <c r="DA90" s="9">
        <f t="shared" si="126"/>
        <v>2.5967295817111349E-3</v>
      </c>
      <c r="DB90" s="9">
        <f t="shared" si="127"/>
        <v>-9.9152248358417411E-5</v>
      </c>
      <c r="DC90" s="9">
        <f t="shared" si="139"/>
        <v>7.5352980390660015E-3</v>
      </c>
      <c r="DD90" s="9">
        <f t="shared" si="88"/>
        <v>4.0714628991326113E-8</v>
      </c>
      <c r="DE90" s="9">
        <f t="shared" si="89"/>
        <v>6.7609398578655699E-14</v>
      </c>
      <c r="DF90" s="9">
        <f t="shared" si="128"/>
        <v>5.2466099335253218E-11</v>
      </c>
    </row>
    <row r="91" spans="1:110" ht="15" x14ac:dyDescent="0.2">
      <c r="A91" s="9">
        <f t="shared" si="129"/>
        <v>82</v>
      </c>
      <c r="B91" s="16">
        <f t="shared" si="90"/>
        <v>5</v>
      </c>
      <c r="C91" s="17">
        <f>VLOOKUP($A91,Datum!$A:$B,2,0)</f>
        <v>41592</v>
      </c>
      <c r="D91" s="13">
        <f>VLOOKUP(C91,Zeitreihen!$B:$C,2,0)</f>
        <v>604.67999999999995</v>
      </c>
      <c r="E91" s="13">
        <f>VLOOKUP(C91,Zeitreihen!F:G,2,0)</f>
        <v>8317.16</v>
      </c>
      <c r="F91" s="9">
        <f t="shared" si="91"/>
        <v>3.6389500376724458E-4</v>
      </c>
      <c r="G91" s="9">
        <f t="shared" si="91"/>
        <v>2.3316361199353002E-3</v>
      </c>
      <c r="H91" s="9">
        <f t="shared" si="130"/>
        <v>7.0831801567220413E-3</v>
      </c>
      <c r="I91" s="9">
        <f t="shared" si="70"/>
        <v>1.497675915752715E-9</v>
      </c>
      <c r="J91" s="9">
        <f t="shared" si="71"/>
        <v>1.020288726261575E-8</v>
      </c>
      <c r="K91" s="9">
        <f t="shared" si="92"/>
        <v>-3.9090431724860432E-9</v>
      </c>
      <c r="M91" s="16">
        <f t="shared" si="93"/>
        <v>5</v>
      </c>
      <c r="N91" s="17">
        <f>VLOOKUP($A91,Datum!$A:$B,2,0)</f>
        <v>41592</v>
      </c>
      <c r="O91" s="13">
        <f>VLOOKUP(N91,Zeitreihen!$B:$C,2,0)</f>
        <v>604.67999999999995</v>
      </c>
      <c r="P91" s="13">
        <f>VLOOKUP(N91,Zeitreihen!$J:$K,2,0)</f>
        <v>0.26664533503986348</v>
      </c>
      <c r="Q91" s="9">
        <f t="shared" si="94"/>
        <v>3.6389500376724458E-4</v>
      </c>
      <c r="R91" s="9">
        <f t="shared" si="95"/>
        <v>0</v>
      </c>
      <c r="S91" s="9">
        <f t="shared" si="131"/>
        <v>7.0831801567220413E-3</v>
      </c>
      <c r="T91" s="9">
        <f t="shared" si="72"/>
        <v>1.497675915752715E-9</v>
      </c>
      <c r="U91" s="9">
        <f t="shared" si="73"/>
        <v>7.6843078881989626E-17</v>
      </c>
      <c r="V91" s="9">
        <f t="shared" si="96"/>
        <v>-3.3924331759644425E-13</v>
      </c>
      <c r="X91" s="16">
        <f t="shared" si="97"/>
        <v>5</v>
      </c>
      <c r="Y91" s="17">
        <f>VLOOKUP($A91,Datum!$A:$B,2,0)</f>
        <v>41592</v>
      </c>
      <c r="Z91" s="13">
        <f>VLOOKUP(Y91,Zeitreihen!$B:$C,2,0)</f>
        <v>604.67999999999995</v>
      </c>
      <c r="AA91" s="13">
        <f>VLOOKUP(Y91,Zeitreihen!N:O,2,0)</f>
        <v>1.3461000000000001</v>
      </c>
      <c r="AB91" s="9">
        <f t="shared" si="98"/>
        <v>3.6389500376724458E-4</v>
      </c>
      <c r="AC91" s="9">
        <f t="shared" si="99"/>
        <v>-1.9296428727645304E-3</v>
      </c>
      <c r="AD91" s="9">
        <f t="shared" si="132"/>
        <v>7.0831801567220413E-3</v>
      </c>
      <c r="AE91" s="9">
        <f t="shared" si="74"/>
        <v>1.497675915752715E-9</v>
      </c>
      <c r="AF91" s="9">
        <f t="shared" si="75"/>
        <v>3.4341729472540253E-8</v>
      </c>
      <c r="AG91" s="9">
        <f t="shared" si="100"/>
        <v>7.1716651578499337E-9</v>
      </c>
      <c r="AI91" s="16">
        <f t="shared" si="101"/>
        <v>5</v>
      </c>
      <c r="AJ91" s="17">
        <f>VLOOKUP($A91,Datum!$A:$B,2,0)</f>
        <v>41592</v>
      </c>
      <c r="AK91" s="13">
        <f>VLOOKUP(AJ91,Zeitreihen!$B:$C,2,0)</f>
        <v>604.67999999999995</v>
      </c>
      <c r="AL91" s="13">
        <f>VLOOKUP(AJ91,Zeitreihen!$R:$S,2,0)</f>
        <v>1.0085999999999999</v>
      </c>
      <c r="AM91" s="9">
        <f t="shared" si="102"/>
        <v>3.6389500376724458E-4</v>
      </c>
      <c r="AN91" s="9">
        <f t="shared" si="103"/>
        <v>-9.9142418164722935E-5</v>
      </c>
      <c r="AO91" s="9">
        <f t="shared" si="133"/>
        <v>7.0831801567220413E-3</v>
      </c>
      <c r="AP91" s="9">
        <f t="shared" si="76"/>
        <v>1.497675915752715E-9</v>
      </c>
      <c r="AQ91" s="9">
        <f t="shared" si="77"/>
        <v>6.3970651294412502E-14</v>
      </c>
      <c r="AR91" s="9">
        <f t="shared" si="104"/>
        <v>-9.7881205427118053E-12</v>
      </c>
      <c r="AT91" s="16">
        <f t="shared" si="105"/>
        <v>5</v>
      </c>
      <c r="AU91" s="17">
        <f>VLOOKUP($A91,Datum!$A:$B,2,0)</f>
        <v>41592</v>
      </c>
      <c r="AV91" s="13">
        <f>VLOOKUP(AU91,Zeitreihen!$F:$G,2,0)</f>
        <v>8317.16</v>
      </c>
      <c r="AW91" s="13">
        <f>VLOOKUP(AU91,Zeitreihen!$J:$K,2,0)</f>
        <v>0.26664533503986348</v>
      </c>
      <c r="AX91" s="9">
        <f t="shared" si="106"/>
        <v>2.3316361199353002E-3</v>
      </c>
      <c r="AY91" s="9">
        <f t="shared" si="107"/>
        <v>0</v>
      </c>
      <c r="AZ91" s="9">
        <f t="shared" si="134"/>
        <v>7.0831801567220413E-3</v>
      </c>
      <c r="BA91" s="9">
        <f t="shared" si="78"/>
        <v>1.020288726261575E-8</v>
      </c>
      <c r="BB91" s="9">
        <f t="shared" si="79"/>
        <v>7.6843078881989626E-17</v>
      </c>
      <c r="BC91" s="9">
        <f t="shared" si="108"/>
        <v>8.8544975619468622E-13</v>
      </c>
      <c r="BE91" s="16">
        <f t="shared" si="109"/>
        <v>5</v>
      </c>
      <c r="BF91" s="17">
        <f>VLOOKUP($A91,Datum!$A:$B,2,0)</f>
        <v>41592</v>
      </c>
      <c r="BG91" s="13">
        <f>VLOOKUP(BF91,Zeitreihen!$F:$G,2,0)</f>
        <v>8317.16</v>
      </c>
      <c r="BH91" s="13">
        <f>VLOOKUP(BF91,Zeitreihen!N:O,2,0)</f>
        <v>1.3461000000000001</v>
      </c>
      <c r="BI91" s="9">
        <f t="shared" si="110"/>
        <v>2.3316361199353002E-3</v>
      </c>
      <c r="BJ91" s="9">
        <f t="shared" si="111"/>
        <v>-1.9296428727645304E-3</v>
      </c>
      <c r="BK91" s="9">
        <f t="shared" si="135"/>
        <v>7.0831801567220413E-3</v>
      </c>
      <c r="BL91" s="9">
        <f t="shared" si="80"/>
        <v>1.020288726261575E-8</v>
      </c>
      <c r="BM91" s="9">
        <f t="shared" si="81"/>
        <v>3.4341729472540253E-8</v>
      </c>
      <c r="BN91" s="9">
        <f t="shared" si="112"/>
        <v>-1.8718568166704867E-8</v>
      </c>
      <c r="BP91" s="16">
        <f t="shared" si="113"/>
        <v>5</v>
      </c>
      <c r="BQ91" s="17">
        <f>VLOOKUP($A91,Datum!$A:$B,2,0)</f>
        <v>41592</v>
      </c>
      <c r="BR91" s="13">
        <f>VLOOKUP(BQ91,Zeitreihen!$F:$G,2,0)</f>
        <v>8317.16</v>
      </c>
      <c r="BS91" s="13">
        <f>VLOOKUP(BQ91,Zeitreihen!R:S,2,0)</f>
        <v>1.0085999999999999</v>
      </c>
      <c r="BT91" s="9">
        <f t="shared" si="114"/>
        <v>2.3316361199353002E-3</v>
      </c>
      <c r="BU91" s="9">
        <f t="shared" si="115"/>
        <v>-9.9142418164722935E-5</v>
      </c>
      <c r="BV91" s="9">
        <f t="shared" si="136"/>
        <v>7.0831801567220413E-3</v>
      </c>
      <c r="BW91" s="9">
        <f t="shared" si="82"/>
        <v>1.020288726261575E-8</v>
      </c>
      <c r="BX91" s="9">
        <f t="shared" si="83"/>
        <v>6.3970651294412502E-14</v>
      </c>
      <c r="BY91" s="9">
        <f t="shared" si="116"/>
        <v>2.5547707201880074E-11</v>
      </c>
      <c r="CA91" s="16">
        <f t="shared" si="117"/>
        <v>5</v>
      </c>
      <c r="CB91" s="17">
        <f>VLOOKUP($A91,Datum!$A:$B,2,0)</f>
        <v>41592</v>
      </c>
      <c r="CC91" s="13">
        <f>VLOOKUP(CB91,Zeitreihen!$J:$K,2,0)</f>
        <v>0.26664533503986348</v>
      </c>
      <c r="CD91" s="13">
        <f>VLOOKUP(CB91,Zeitreihen!N:O,2,0)</f>
        <v>1.3461000000000001</v>
      </c>
      <c r="CE91" s="9">
        <f t="shared" si="118"/>
        <v>0</v>
      </c>
      <c r="CF91" s="9">
        <f t="shared" si="119"/>
        <v>-1.9296428727645304E-3</v>
      </c>
      <c r="CG91" s="9">
        <f t="shared" si="137"/>
        <v>7.0831801567220413E-3</v>
      </c>
      <c r="CH91" s="9">
        <f t="shared" si="84"/>
        <v>7.6843078881989626E-17</v>
      </c>
      <c r="CI91" s="9">
        <f t="shared" si="85"/>
        <v>3.4341729472540253E-8</v>
      </c>
      <c r="CJ91" s="9">
        <f t="shared" si="120"/>
        <v>-1.6244766008786827E-12</v>
      </c>
      <c r="CL91" s="16">
        <f t="shared" si="121"/>
        <v>5</v>
      </c>
      <c r="CM91" s="17">
        <f>VLOOKUP($A91,Datum!$A:$B,2,0)</f>
        <v>41592</v>
      </c>
      <c r="CN91" s="13">
        <f>VLOOKUP(CM91,Zeitreihen!$J:$K,2,0)</f>
        <v>0.26664533503986348</v>
      </c>
      <c r="CO91" s="13">
        <f>VLOOKUP(CM91,Zeitreihen!R:S,2,0)</f>
        <v>1.0085999999999999</v>
      </c>
      <c r="CP91" s="9">
        <f t="shared" si="122"/>
        <v>0</v>
      </c>
      <c r="CQ91" s="9">
        <f t="shared" si="123"/>
        <v>-9.9142418164722935E-5</v>
      </c>
      <c r="CR91" s="9">
        <f t="shared" si="138"/>
        <v>7.0831801567220413E-3</v>
      </c>
      <c r="CS91" s="9">
        <f t="shared" si="86"/>
        <v>7.6843078881989626E-17</v>
      </c>
      <c r="CT91" s="9">
        <f t="shared" si="87"/>
        <v>6.3970651294412502E-14</v>
      </c>
      <c r="CU91" s="9">
        <f t="shared" si="124"/>
        <v>2.2171382012740643E-15</v>
      </c>
      <c r="CW91" s="16">
        <f t="shared" si="125"/>
        <v>5</v>
      </c>
      <c r="CX91" s="17">
        <f>VLOOKUP($A91,Datum!$A:$B,2,0)</f>
        <v>41592</v>
      </c>
      <c r="CY91" s="13">
        <f>VLOOKUP(CX91,Zeitreihen!N:O,2,0)</f>
        <v>1.3461000000000001</v>
      </c>
      <c r="CZ91" s="13">
        <f>VLOOKUP(CX91,Zeitreihen!R:S,2,0)</f>
        <v>1.0085999999999999</v>
      </c>
      <c r="DA91" s="9">
        <f t="shared" si="126"/>
        <v>-1.9296428727645304E-3</v>
      </c>
      <c r="DB91" s="9">
        <f t="shared" si="127"/>
        <v>-9.9142418164722935E-5</v>
      </c>
      <c r="DC91" s="9">
        <f t="shared" si="139"/>
        <v>7.0831801567220413E-3</v>
      </c>
      <c r="DD91" s="9">
        <f t="shared" si="88"/>
        <v>3.4341729472540253E-8</v>
      </c>
      <c r="DE91" s="9">
        <f t="shared" si="89"/>
        <v>6.3970651294412502E-14</v>
      </c>
      <c r="DF91" s="9">
        <f t="shared" si="128"/>
        <v>-4.6870703013022124E-11</v>
      </c>
    </row>
    <row r="92" spans="1:110" ht="15" x14ac:dyDescent="0.2">
      <c r="A92" s="9">
        <f t="shared" si="129"/>
        <v>83</v>
      </c>
      <c r="B92" s="16">
        <f t="shared" si="90"/>
        <v>4</v>
      </c>
      <c r="C92" s="17">
        <f>VLOOKUP($A92,Datum!$A:$B,2,0)</f>
        <v>41591</v>
      </c>
      <c r="D92" s="13">
        <f>VLOOKUP(C92,Zeitreihen!$B:$C,2,0)</f>
        <v>604.46</v>
      </c>
      <c r="E92" s="13">
        <f>VLOOKUP(C92,Zeitreihen!F:G,2,0)</f>
        <v>8297.7900000000009</v>
      </c>
      <c r="F92" s="9">
        <f t="shared" si="91"/>
        <v>-2.1504487076786687E-4</v>
      </c>
      <c r="G92" s="9">
        <f t="shared" si="91"/>
        <v>-3.8118149727672987E-3</v>
      </c>
      <c r="H92" s="9">
        <f t="shared" si="130"/>
        <v>6.6581893473187182E-3</v>
      </c>
      <c r="I92" s="9">
        <f t="shared" si="70"/>
        <v>7.1844346737724896E-9</v>
      </c>
      <c r="J92" s="9">
        <f t="shared" si="71"/>
        <v>1.6269885822328951E-7</v>
      </c>
      <c r="K92" s="9">
        <f t="shared" si="92"/>
        <v>3.4189169606800858E-8</v>
      </c>
      <c r="M92" s="16">
        <f t="shared" si="93"/>
        <v>4</v>
      </c>
      <c r="N92" s="17">
        <f>VLOOKUP($A92,Datum!$A:$B,2,0)</f>
        <v>41591</v>
      </c>
      <c r="O92" s="13">
        <f>VLOOKUP(N92,Zeitreihen!$B:$C,2,0)</f>
        <v>604.46</v>
      </c>
      <c r="P92" s="13">
        <f>VLOOKUP(N92,Zeitreihen!$J:$K,2,0)</f>
        <v>0.26664533503986348</v>
      </c>
      <c r="Q92" s="9">
        <f t="shared" si="94"/>
        <v>-2.1504487076786687E-4</v>
      </c>
      <c r="R92" s="9">
        <f t="shared" si="95"/>
        <v>0</v>
      </c>
      <c r="S92" s="9">
        <f t="shared" si="131"/>
        <v>6.6581893473187182E-3</v>
      </c>
      <c r="T92" s="9">
        <f t="shared" si="72"/>
        <v>7.1844346737724896E-9</v>
      </c>
      <c r="U92" s="9">
        <f t="shared" si="73"/>
        <v>7.2232494149070236E-17</v>
      </c>
      <c r="V92" s="9">
        <f t="shared" si="96"/>
        <v>-7.203815902267692E-13</v>
      </c>
      <c r="X92" s="16">
        <f t="shared" si="97"/>
        <v>4</v>
      </c>
      <c r="Y92" s="17">
        <f>VLOOKUP($A92,Datum!$A:$B,2,0)</f>
        <v>41591</v>
      </c>
      <c r="Z92" s="13">
        <f>VLOOKUP(Y92,Zeitreihen!$B:$C,2,0)</f>
        <v>604.46</v>
      </c>
      <c r="AA92" s="13">
        <f>VLOOKUP(Y92,Zeitreihen!N:O,2,0)</f>
        <v>1.3487</v>
      </c>
      <c r="AB92" s="9">
        <f t="shared" si="98"/>
        <v>-2.1504487076786687E-4</v>
      </c>
      <c r="AC92" s="9">
        <f t="shared" si="99"/>
        <v>3.7885867846743203E-3</v>
      </c>
      <c r="AD92" s="9">
        <f t="shared" si="132"/>
        <v>6.6581893473187182E-3</v>
      </c>
      <c r="AE92" s="9">
        <f t="shared" si="74"/>
        <v>7.1844346737724896E-9</v>
      </c>
      <c r="AF92" s="9">
        <f t="shared" si="75"/>
        <v>8.2325831901833849E-8</v>
      </c>
      <c r="AG92" s="9">
        <f t="shared" si="100"/>
        <v>-2.4320044433814273E-8</v>
      </c>
      <c r="AI92" s="16">
        <f t="shared" si="101"/>
        <v>4</v>
      </c>
      <c r="AJ92" s="17">
        <f>VLOOKUP($A92,Datum!$A:$B,2,0)</f>
        <v>41591</v>
      </c>
      <c r="AK92" s="13">
        <f>VLOOKUP(AJ92,Zeitreihen!$B:$C,2,0)</f>
        <v>604.46</v>
      </c>
      <c r="AL92" s="13">
        <f>VLOOKUP(AJ92,Zeitreihen!$R:$S,2,0)</f>
        <v>1.0086999999999999</v>
      </c>
      <c r="AM92" s="9">
        <f t="shared" si="102"/>
        <v>-2.1504487076786687E-4</v>
      </c>
      <c r="AN92" s="9">
        <f t="shared" si="103"/>
        <v>-9.9132589920092754E-5</v>
      </c>
      <c r="AO92" s="9">
        <f t="shared" si="133"/>
        <v>6.6581893473187182E-3</v>
      </c>
      <c r="AP92" s="9">
        <f t="shared" si="76"/>
        <v>7.1844346737724896E-9</v>
      </c>
      <c r="AQ92" s="9">
        <f t="shared" si="77"/>
        <v>6.0526368393105929E-14</v>
      </c>
      <c r="AR92" s="9">
        <f t="shared" si="104"/>
        <v>-2.0853003135303021E-11</v>
      </c>
      <c r="AT92" s="16">
        <f t="shared" si="105"/>
        <v>4</v>
      </c>
      <c r="AU92" s="17">
        <f>VLOOKUP($A92,Datum!$A:$B,2,0)</f>
        <v>41591</v>
      </c>
      <c r="AV92" s="13">
        <f>VLOOKUP(AU92,Zeitreihen!$F:$G,2,0)</f>
        <v>8297.7900000000009</v>
      </c>
      <c r="AW92" s="13">
        <f>VLOOKUP(AU92,Zeitreihen!$J:$K,2,0)</f>
        <v>0.26664533503986348</v>
      </c>
      <c r="AX92" s="9">
        <f t="shared" si="106"/>
        <v>-3.8118149727672987E-3</v>
      </c>
      <c r="AY92" s="9">
        <f t="shared" si="107"/>
        <v>0</v>
      </c>
      <c r="AZ92" s="9">
        <f t="shared" si="134"/>
        <v>6.6581893473187182E-3</v>
      </c>
      <c r="BA92" s="9">
        <f t="shared" si="78"/>
        <v>1.6269885822328951E-7</v>
      </c>
      <c r="BB92" s="9">
        <f t="shared" si="79"/>
        <v>7.2232494149070236E-17</v>
      </c>
      <c r="BC92" s="9">
        <f t="shared" si="108"/>
        <v>-3.4281400678318511E-12</v>
      </c>
      <c r="BE92" s="16">
        <f t="shared" si="109"/>
        <v>4</v>
      </c>
      <c r="BF92" s="17">
        <f>VLOOKUP($A92,Datum!$A:$B,2,0)</f>
        <v>41591</v>
      </c>
      <c r="BG92" s="13">
        <f>VLOOKUP(BF92,Zeitreihen!$F:$G,2,0)</f>
        <v>8297.7900000000009</v>
      </c>
      <c r="BH92" s="13">
        <f>VLOOKUP(BF92,Zeitreihen!N:O,2,0)</f>
        <v>1.3487</v>
      </c>
      <c r="BI92" s="9">
        <f t="shared" si="110"/>
        <v>-3.8118149727672987E-3</v>
      </c>
      <c r="BJ92" s="9">
        <f t="shared" si="111"/>
        <v>3.7885867846743203E-3</v>
      </c>
      <c r="BK92" s="9">
        <f t="shared" si="135"/>
        <v>6.6581893473187182E-3</v>
      </c>
      <c r="BL92" s="9">
        <f t="shared" si="80"/>
        <v>1.6269885822328951E-7</v>
      </c>
      <c r="BM92" s="9">
        <f t="shared" si="81"/>
        <v>8.2325831901833849E-8</v>
      </c>
      <c r="BN92" s="9">
        <f t="shared" si="112"/>
        <v>-1.1573382760762229E-7</v>
      </c>
      <c r="BP92" s="16">
        <f t="shared" si="113"/>
        <v>4</v>
      </c>
      <c r="BQ92" s="17">
        <f>VLOOKUP($A92,Datum!$A:$B,2,0)</f>
        <v>41591</v>
      </c>
      <c r="BR92" s="13">
        <f>VLOOKUP(BQ92,Zeitreihen!$F:$G,2,0)</f>
        <v>8297.7900000000009</v>
      </c>
      <c r="BS92" s="13">
        <f>VLOOKUP(BQ92,Zeitreihen!R:S,2,0)</f>
        <v>1.0086999999999999</v>
      </c>
      <c r="BT92" s="9">
        <f t="shared" si="114"/>
        <v>-3.8118149727672987E-3</v>
      </c>
      <c r="BU92" s="9">
        <f t="shared" si="115"/>
        <v>-9.9132589920092754E-5</v>
      </c>
      <c r="BV92" s="9">
        <f t="shared" si="136"/>
        <v>6.6581893473187182E-3</v>
      </c>
      <c r="BW92" s="9">
        <f t="shared" si="82"/>
        <v>1.6269885822328951E-7</v>
      </c>
      <c r="BX92" s="9">
        <f t="shared" si="83"/>
        <v>6.0526368393105929E-14</v>
      </c>
      <c r="BY92" s="9">
        <f t="shared" si="116"/>
        <v>-9.9234928477630956E-11</v>
      </c>
      <c r="CA92" s="16">
        <f t="shared" si="117"/>
        <v>4</v>
      </c>
      <c r="CB92" s="17">
        <f>VLOOKUP($A92,Datum!$A:$B,2,0)</f>
        <v>41591</v>
      </c>
      <c r="CC92" s="13">
        <f>VLOOKUP(CB92,Zeitreihen!$J:$K,2,0)</f>
        <v>0.26664533503986348</v>
      </c>
      <c r="CD92" s="13">
        <f>VLOOKUP(CB92,Zeitreihen!N:O,2,0)</f>
        <v>1.3487</v>
      </c>
      <c r="CE92" s="9">
        <f t="shared" si="118"/>
        <v>0</v>
      </c>
      <c r="CF92" s="9">
        <f t="shared" si="119"/>
        <v>3.7885867846743203E-3</v>
      </c>
      <c r="CG92" s="9">
        <f t="shared" si="137"/>
        <v>6.6581893473187182E-3</v>
      </c>
      <c r="CH92" s="9">
        <f t="shared" si="84"/>
        <v>7.2232494149070236E-17</v>
      </c>
      <c r="CI92" s="9">
        <f t="shared" si="85"/>
        <v>8.2325831901833849E-8</v>
      </c>
      <c r="CJ92" s="9">
        <f t="shared" si="120"/>
        <v>2.43856518698323E-12</v>
      </c>
      <c r="CL92" s="16">
        <f t="shared" si="121"/>
        <v>4</v>
      </c>
      <c r="CM92" s="17">
        <f>VLOOKUP($A92,Datum!$A:$B,2,0)</f>
        <v>41591</v>
      </c>
      <c r="CN92" s="13">
        <f>VLOOKUP(CM92,Zeitreihen!$J:$K,2,0)</f>
        <v>0.26664533503986348</v>
      </c>
      <c r="CO92" s="13">
        <f>VLOOKUP(CM92,Zeitreihen!R:S,2,0)</f>
        <v>1.0086999999999999</v>
      </c>
      <c r="CP92" s="9">
        <f t="shared" si="122"/>
        <v>0</v>
      </c>
      <c r="CQ92" s="9">
        <f t="shared" si="123"/>
        <v>-9.9132589920092754E-5</v>
      </c>
      <c r="CR92" s="9">
        <f t="shared" si="138"/>
        <v>6.6581893473187182E-3</v>
      </c>
      <c r="CS92" s="9">
        <f t="shared" si="86"/>
        <v>7.2232494149070236E-17</v>
      </c>
      <c r="CT92" s="9">
        <f t="shared" si="87"/>
        <v>6.0526368393105929E-14</v>
      </c>
      <c r="CU92" s="9">
        <f t="shared" si="124"/>
        <v>2.0909257640622954E-15</v>
      </c>
      <c r="CW92" s="16">
        <f t="shared" si="125"/>
        <v>4</v>
      </c>
      <c r="CX92" s="17">
        <f>VLOOKUP($A92,Datum!$A:$B,2,0)</f>
        <v>41591</v>
      </c>
      <c r="CY92" s="13">
        <f>VLOOKUP(CX92,Zeitreihen!N:O,2,0)</f>
        <v>1.3487</v>
      </c>
      <c r="CZ92" s="13">
        <f>VLOOKUP(CX92,Zeitreihen!R:S,2,0)</f>
        <v>1.0086999999999999</v>
      </c>
      <c r="DA92" s="9">
        <f t="shared" si="126"/>
        <v>3.7885867846743203E-3</v>
      </c>
      <c r="DB92" s="9">
        <f t="shared" si="127"/>
        <v>-9.9132589920092754E-5</v>
      </c>
      <c r="DC92" s="9">
        <f t="shared" si="139"/>
        <v>6.6581893473187182E-3</v>
      </c>
      <c r="DD92" s="9">
        <f t="shared" si="88"/>
        <v>8.2325831901833849E-8</v>
      </c>
      <c r="DE92" s="9">
        <f t="shared" si="89"/>
        <v>6.0526368393105929E-14</v>
      </c>
      <c r="DF92" s="9">
        <f t="shared" si="128"/>
        <v>7.0589543347150991E-11</v>
      </c>
    </row>
    <row r="93" spans="1:110" ht="15" x14ac:dyDescent="0.2">
      <c r="A93" s="9">
        <f t="shared" si="129"/>
        <v>84</v>
      </c>
      <c r="B93" s="16">
        <f t="shared" si="90"/>
        <v>3</v>
      </c>
      <c r="C93" s="17">
        <f>VLOOKUP($A93,Datum!$A:$B,2,0)</f>
        <v>41590</v>
      </c>
      <c r="D93" s="13">
        <f>VLOOKUP(C93,Zeitreihen!$B:$C,2,0)</f>
        <v>604.59</v>
      </c>
      <c r="E93" s="13">
        <f>VLOOKUP(C93,Zeitreihen!F:G,2,0)</f>
        <v>8329.48</v>
      </c>
      <c r="F93" s="9">
        <f t="shared" si="91"/>
        <v>3.14311948923048E-4</v>
      </c>
      <c r="G93" s="9">
        <f t="shared" si="91"/>
        <v>7.0286820826772024E-3</v>
      </c>
      <c r="H93" s="9">
        <f t="shared" si="130"/>
        <v>6.2586979864795948E-3</v>
      </c>
      <c r="I93" s="9">
        <f t="shared" si="70"/>
        <v>1.624125486519693E-9</v>
      </c>
      <c r="J93" s="9">
        <f t="shared" si="71"/>
        <v>2.1766066209030274E-7</v>
      </c>
      <c r="K93" s="9">
        <f t="shared" si="92"/>
        <v>-1.8801814505882443E-8</v>
      </c>
      <c r="M93" s="16">
        <f t="shared" si="93"/>
        <v>3</v>
      </c>
      <c r="N93" s="17">
        <f>VLOOKUP($A93,Datum!$A:$B,2,0)</f>
        <v>41590</v>
      </c>
      <c r="O93" s="13">
        <f>VLOOKUP(N93,Zeitreihen!$B:$C,2,0)</f>
        <v>604.59</v>
      </c>
      <c r="P93" s="13">
        <f>VLOOKUP(N93,Zeitreihen!$J:$K,2,0)</f>
        <v>0.26664533503986348</v>
      </c>
      <c r="Q93" s="9">
        <f t="shared" si="94"/>
        <v>3.14311948923048E-4</v>
      </c>
      <c r="R93" s="9">
        <f t="shared" si="95"/>
        <v>0</v>
      </c>
      <c r="S93" s="9">
        <f t="shared" si="131"/>
        <v>6.2586979864795948E-3</v>
      </c>
      <c r="T93" s="9">
        <f t="shared" si="72"/>
        <v>1.624125486519693E-9</v>
      </c>
      <c r="U93" s="9">
        <f t="shared" si="73"/>
        <v>6.7898544500126018E-17</v>
      </c>
      <c r="V93" s="9">
        <f t="shared" si="96"/>
        <v>-3.3207793756924922E-13</v>
      </c>
      <c r="X93" s="16">
        <f t="shared" si="97"/>
        <v>3</v>
      </c>
      <c r="Y93" s="17">
        <f>VLOOKUP($A93,Datum!$A:$B,2,0)</f>
        <v>41590</v>
      </c>
      <c r="Z93" s="13">
        <f>VLOOKUP(Y93,Zeitreihen!$B:$C,2,0)</f>
        <v>604.59</v>
      </c>
      <c r="AA93" s="13">
        <f>VLOOKUP(Y93,Zeitreihen!N:O,2,0)</f>
        <v>1.3435999999999999</v>
      </c>
      <c r="AB93" s="9">
        <f t="shared" si="98"/>
        <v>3.14311948923048E-4</v>
      </c>
      <c r="AC93" s="9">
        <f t="shared" si="99"/>
        <v>2.1607131306220981E-3</v>
      </c>
      <c r="AD93" s="9">
        <f t="shared" si="132"/>
        <v>6.2586979864795948E-3</v>
      </c>
      <c r="AE93" s="9">
        <f t="shared" si="74"/>
        <v>1.624125486519693E-9</v>
      </c>
      <c r="AF93" s="9">
        <f t="shared" si="75"/>
        <v>2.2320260704303615E-8</v>
      </c>
      <c r="AG93" s="9">
        <f t="shared" si="100"/>
        <v>-6.0208723849308989E-9</v>
      </c>
      <c r="AI93" s="16">
        <f t="shared" si="101"/>
        <v>3</v>
      </c>
      <c r="AJ93" s="17">
        <f>VLOOKUP($A93,Datum!$A:$B,2,0)</f>
        <v>41590</v>
      </c>
      <c r="AK93" s="13">
        <f>VLOOKUP(AJ93,Zeitreihen!$B:$C,2,0)</f>
        <v>604.59</v>
      </c>
      <c r="AL93" s="13">
        <f>VLOOKUP(AJ93,Zeitreihen!$R:$S,2,0)</f>
        <v>1.0087999999999999</v>
      </c>
      <c r="AM93" s="9">
        <f t="shared" si="102"/>
        <v>3.14311948923048E-4</v>
      </c>
      <c r="AN93" s="9">
        <f t="shared" si="103"/>
        <v>-9.9122763623749592E-5</v>
      </c>
      <c r="AO93" s="9">
        <f t="shared" si="133"/>
        <v>6.2586979864795948E-3</v>
      </c>
      <c r="AP93" s="9">
        <f t="shared" si="76"/>
        <v>1.624125486519693E-9</v>
      </c>
      <c r="AQ93" s="9">
        <f t="shared" si="77"/>
        <v>5.7266240436469507E-14</v>
      </c>
      <c r="AR93" s="9">
        <f t="shared" si="104"/>
        <v>-9.6440427523956356E-12</v>
      </c>
      <c r="AT93" s="16">
        <f t="shared" si="105"/>
        <v>3</v>
      </c>
      <c r="AU93" s="17">
        <f>VLOOKUP($A93,Datum!$A:$B,2,0)</f>
        <v>41590</v>
      </c>
      <c r="AV93" s="13">
        <f>VLOOKUP(AU93,Zeitreihen!$F:$G,2,0)</f>
        <v>8329.48</v>
      </c>
      <c r="AW93" s="13">
        <f>VLOOKUP(AU93,Zeitreihen!$J:$K,2,0)</f>
        <v>0.26664533503986348</v>
      </c>
      <c r="AX93" s="9">
        <f t="shared" si="106"/>
        <v>7.0286820826772024E-3</v>
      </c>
      <c r="AY93" s="9">
        <f t="shared" si="107"/>
        <v>0</v>
      </c>
      <c r="AZ93" s="9">
        <f t="shared" si="134"/>
        <v>6.2586979864795948E-3</v>
      </c>
      <c r="BA93" s="9">
        <f t="shared" si="78"/>
        <v>2.1766066209030274E-7</v>
      </c>
      <c r="BB93" s="9">
        <f t="shared" si="79"/>
        <v>6.7898544500126018E-17</v>
      </c>
      <c r="BC93" s="9">
        <f t="shared" si="108"/>
        <v>3.8443259683415654E-12</v>
      </c>
      <c r="BE93" s="16">
        <f t="shared" si="109"/>
        <v>3</v>
      </c>
      <c r="BF93" s="17">
        <f>VLOOKUP($A93,Datum!$A:$B,2,0)</f>
        <v>41590</v>
      </c>
      <c r="BG93" s="13">
        <f>VLOOKUP(BF93,Zeitreihen!$F:$G,2,0)</f>
        <v>8329.48</v>
      </c>
      <c r="BH93" s="13">
        <f>VLOOKUP(BF93,Zeitreihen!N:O,2,0)</f>
        <v>1.3435999999999999</v>
      </c>
      <c r="BI93" s="9">
        <f t="shared" si="110"/>
        <v>7.0286820826772024E-3</v>
      </c>
      <c r="BJ93" s="9">
        <f t="shared" si="111"/>
        <v>2.1607131306220981E-3</v>
      </c>
      <c r="BK93" s="9">
        <f t="shared" si="135"/>
        <v>6.2586979864795948E-3</v>
      </c>
      <c r="BL93" s="9">
        <f t="shared" si="80"/>
        <v>2.1766066209030274E-7</v>
      </c>
      <c r="BM93" s="9">
        <f t="shared" si="81"/>
        <v>2.2320260704303615E-8</v>
      </c>
      <c r="BN93" s="9">
        <f t="shared" si="112"/>
        <v>6.9701095564753431E-8</v>
      </c>
      <c r="BP93" s="16">
        <f t="shared" si="113"/>
        <v>3</v>
      </c>
      <c r="BQ93" s="17">
        <f>VLOOKUP($A93,Datum!$A:$B,2,0)</f>
        <v>41590</v>
      </c>
      <c r="BR93" s="13">
        <f>VLOOKUP(BQ93,Zeitreihen!$F:$G,2,0)</f>
        <v>8329.48</v>
      </c>
      <c r="BS93" s="13">
        <f>VLOOKUP(BQ93,Zeitreihen!R:S,2,0)</f>
        <v>1.0087999999999999</v>
      </c>
      <c r="BT93" s="9">
        <f t="shared" si="114"/>
        <v>7.0286820826772024E-3</v>
      </c>
      <c r="BU93" s="9">
        <f t="shared" si="115"/>
        <v>-9.9122763623749592E-5</v>
      </c>
      <c r="BV93" s="9">
        <f t="shared" si="136"/>
        <v>6.2586979864795948E-3</v>
      </c>
      <c r="BW93" s="9">
        <f t="shared" si="82"/>
        <v>2.1766066209030274E-7</v>
      </c>
      <c r="BX93" s="9">
        <f t="shared" si="83"/>
        <v>5.7266240436469507E-14</v>
      </c>
      <c r="BY93" s="9">
        <f t="shared" si="116"/>
        <v>1.116450079888233E-10</v>
      </c>
      <c r="CA93" s="16">
        <f t="shared" si="117"/>
        <v>3</v>
      </c>
      <c r="CB93" s="17">
        <f>VLOOKUP($A93,Datum!$A:$B,2,0)</f>
        <v>41590</v>
      </c>
      <c r="CC93" s="13">
        <f>VLOOKUP(CB93,Zeitreihen!$J:$K,2,0)</f>
        <v>0.26664533503986348</v>
      </c>
      <c r="CD93" s="13">
        <f>VLOOKUP(CB93,Zeitreihen!N:O,2,0)</f>
        <v>1.3435999999999999</v>
      </c>
      <c r="CE93" s="9">
        <f t="shared" si="118"/>
        <v>0</v>
      </c>
      <c r="CF93" s="9">
        <f t="shared" si="119"/>
        <v>2.1607131306220981E-3</v>
      </c>
      <c r="CG93" s="9">
        <f t="shared" si="137"/>
        <v>6.2586979864795948E-3</v>
      </c>
      <c r="CH93" s="9">
        <f t="shared" si="84"/>
        <v>6.7898544500126018E-17</v>
      </c>
      <c r="CI93" s="9">
        <f t="shared" si="85"/>
        <v>2.2320260704303615E-8</v>
      </c>
      <c r="CJ93" s="9">
        <f t="shared" si="120"/>
        <v>1.2310618240712255E-12</v>
      </c>
      <c r="CL93" s="16">
        <f t="shared" si="121"/>
        <v>3</v>
      </c>
      <c r="CM93" s="17">
        <f>VLOOKUP($A93,Datum!$A:$B,2,0)</f>
        <v>41590</v>
      </c>
      <c r="CN93" s="13">
        <f>VLOOKUP(CM93,Zeitreihen!$J:$K,2,0)</f>
        <v>0.26664533503986348</v>
      </c>
      <c r="CO93" s="13">
        <f>VLOOKUP(CM93,Zeitreihen!R:S,2,0)</f>
        <v>1.0087999999999999</v>
      </c>
      <c r="CP93" s="9">
        <f t="shared" si="122"/>
        <v>0</v>
      </c>
      <c r="CQ93" s="9">
        <f t="shared" si="123"/>
        <v>-9.9122763623749592E-5</v>
      </c>
      <c r="CR93" s="9">
        <f t="shared" si="138"/>
        <v>6.2586979864795948E-3</v>
      </c>
      <c r="CS93" s="9">
        <f t="shared" si="86"/>
        <v>6.7898544500126018E-17</v>
      </c>
      <c r="CT93" s="9">
        <f t="shared" si="87"/>
        <v>5.7266240436469507E-14</v>
      </c>
      <c r="CU93" s="9">
        <f t="shared" si="124"/>
        <v>1.971875851728638E-15</v>
      </c>
      <c r="CW93" s="16">
        <f t="shared" si="125"/>
        <v>3</v>
      </c>
      <c r="CX93" s="17">
        <f>VLOOKUP($A93,Datum!$A:$B,2,0)</f>
        <v>41590</v>
      </c>
      <c r="CY93" s="13">
        <f>VLOOKUP(CX93,Zeitreihen!N:O,2,0)</f>
        <v>1.3435999999999999</v>
      </c>
      <c r="CZ93" s="13">
        <f>VLOOKUP(CX93,Zeitreihen!R:S,2,0)</f>
        <v>1.0087999999999999</v>
      </c>
      <c r="DA93" s="9">
        <f t="shared" si="126"/>
        <v>2.1607131306220981E-3</v>
      </c>
      <c r="DB93" s="9">
        <f t="shared" si="127"/>
        <v>-9.9122763623749592E-5</v>
      </c>
      <c r="DC93" s="9">
        <f t="shared" si="139"/>
        <v>6.2586979864795948E-3</v>
      </c>
      <c r="DD93" s="9">
        <f t="shared" si="88"/>
        <v>2.2320260704303615E-8</v>
      </c>
      <c r="DE93" s="9">
        <f t="shared" si="89"/>
        <v>5.7266240436469507E-14</v>
      </c>
      <c r="DF93" s="9">
        <f t="shared" si="128"/>
        <v>3.5751886888629148E-11</v>
      </c>
    </row>
    <row r="94" spans="1:110" ht="15" x14ac:dyDescent="0.2">
      <c r="A94" s="9">
        <f t="shared" si="129"/>
        <v>85</v>
      </c>
      <c r="B94" s="16">
        <f t="shared" si="90"/>
        <v>2</v>
      </c>
      <c r="C94" s="17">
        <f>VLOOKUP($A94,Datum!$A:$B,2,0)</f>
        <v>41589</v>
      </c>
      <c r="D94" s="13">
        <f>VLOOKUP(C94,Zeitreihen!$B:$C,2,0)</f>
        <v>604.4</v>
      </c>
      <c r="E94" s="13">
        <f>VLOOKUP(C94,Zeitreihen!F:G,2,0)</f>
        <v>8271.14</v>
      </c>
      <c r="F94" s="9">
        <f t="shared" si="91"/>
        <v>-4.1937089877688398E-3</v>
      </c>
      <c r="G94" s="9">
        <f t="shared" si="91"/>
        <v>1.0100442798390537E-3</v>
      </c>
      <c r="H94" s="9">
        <f t="shared" si="130"/>
        <v>5.883176107290819E-3</v>
      </c>
      <c r="I94" s="9">
        <f t="shared" si="70"/>
        <v>1.4810670556148118E-7</v>
      </c>
      <c r="J94" s="9">
        <f t="shared" si="71"/>
        <v>8.6718922147342758E-11</v>
      </c>
      <c r="K94" s="9">
        <f t="shared" si="92"/>
        <v>3.5838043848800542E-9</v>
      </c>
      <c r="M94" s="16">
        <f t="shared" si="93"/>
        <v>2</v>
      </c>
      <c r="N94" s="17">
        <f>VLOOKUP($A94,Datum!$A:$B,2,0)</f>
        <v>41589</v>
      </c>
      <c r="O94" s="13">
        <f>VLOOKUP(N94,Zeitreihen!$B:$C,2,0)</f>
        <v>604.4</v>
      </c>
      <c r="P94" s="13">
        <f>VLOOKUP(N94,Zeitreihen!$J:$K,2,0)</f>
        <v>0.26664533503986348</v>
      </c>
      <c r="Q94" s="9">
        <f t="shared" si="94"/>
        <v>-4.1937089877688398E-3</v>
      </c>
      <c r="R94" s="9">
        <f t="shared" si="95"/>
        <v>5.332764506380537E-5</v>
      </c>
      <c r="S94" s="9">
        <f t="shared" si="131"/>
        <v>5.883176107290819E-3</v>
      </c>
      <c r="T94" s="9">
        <f t="shared" si="72"/>
        <v>1.4810670556148118E-7</v>
      </c>
      <c r="U94" s="9">
        <f t="shared" si="73"/>
        <v>1.6796217550991029E-11</v>
      </c>
      <c r="V94" s="9">
        <f t="shared" si="96"/>
        <v>-1.5772230176392971E-9</v>
      </c>
      <c r="X94" s="16">
        <f t="shared" si="97"/>
        <v>2</v>
      </c>
      <c r="Y94" s="17">
        <f>VLOOKUP($A94,Datum!$A:$B,2,0)</f>
        <v>41589</v>
      </c>
      <c r="Z94" s="13">
        <f>VLOOKUP(Y94,Zeitreihen!$B:$C,2,0)</f>
        <v>604.4</v>
      </c>
      <c r="AA94" s="13">
        <f>VLOOKUP(Y94,Zeitreihen!N:O,2,0)</f>
        <v>1.3407</v>
      </c>
      <c r="AB94" s="9">
        <f t="shared" si="98"/>
        <v>-4.1937089877688398E-3</v>
      </c>
      <c r="AC94" s="9">
        <f t="shared" si="99"/>
        <v>2.9879756300881261E-3</v>
      </c>
      <c r="AD94" s="9">
        <f t="shared" si="132"/>
        <v>5.883176107290819E-3</v>
      </c>
      <c r="AE94" s="9">
        <f t="shared" si="74"/>
        <v>1.4810670556148118E-7</v>
      </c>
      <c r="AF94" s="9">
        <f t="shared" si="75"/>
        <v>4.3389276843407052E-8</v>
      </c>
      <c r="AG94" s="9">
        <f t="shared" si="100"/>
        <v>-8.016385001964464E-8</v>
      </c>
      <c r="AI94" s="16">
        <f t="shared" si="101"/>
        <v>2</v>
      </c>
      <c r="AJ94" s="17">
        <f>VLOOKUP($A94,Datum!$A:$B,2,0)</f>
        <v>41589</v>
      </c>
      <c r="AK94" s="13">
        <f>VLOOKUP(AJ94,Zeitreihen!$B:$C,2,0)</f>
        <v>604.4</v>
      </c>
      <c r="AL94" s="13">
        <f>VLOOKUP(AJ94,Zeitreihen!$R:$S,2,0)</f>
        <v>1.0088999999999999</v>
      </c>
      <c r="AM94" s="9">
        <f t="shared" si="102"/>
        <v>-4.1937089877688398E-3</v>
      </c>
      <c r="AN94" s="9">
        <f t="shared" si="103"/>
        <v>-9.9112939275360285E-5</v>
      </c>
      <c r="AO94" s="9">
        <f t="shared" si="133"/>
        <v>5.883176107290819E-3</v>
      </c>
      <c r="AP94" s="9">
        <f t="shared" si="76"/>
        <v>1.4810670556148118E-7</v>
      </c>
      <c r="AQ94" s="9">
        <f t="shared" si="77"/>
        <v>5.4180499465232588E-14</v>
      </c>
      <c r="AR94" s="9">
        <f t="shared" si="104"/>
        <v>-8.957954722742905E-11</v>
      </c>
      <c r="AT94" s="16">
        <f t="shared" si="105"/>
        <v>2</v>
      </c>
      <c r="AU94" s="17">
        <f>VLOOKUP($A94,Datum!$A:$B,2,0)</f>
        <v>41589</v>
      </c>
      <c r="AV94" s="13">
        <f>VLOOKUP(AU94,Zeitreihen!$F:$G,2,0)</f>
        <v>8271.14</v>
      </c>
      <c r="AW94" s="13">
        <f>VLOOKUP(AU94,Zeitreihen!$J:$K,2,0)</f>
        <v>0.26664533503986348</v>
      </c>
      <c r="AX94" s="9">
        <f t="shared" si="106"/>
        <v>1.0100442798390537E-3</v>
      </c>
      <c r="AY94" s="9">
        <f t="shared" si="107"/>
        <v>5.332764506380537E-5</v>
      </c>
      <c r="AZ94" s="9">
        <f t="shared" si="134"/>
        <v>5.883176107290819E-3</v>
      </c>
      <c r="BA94" s="9">
        <f t="shared" si="78"/>
        <v>8.6718922147342758E-11</v>
      </c>
      <c r="BB94" s="9">
        <f t="shared" si="79"/>
        <v>1.6796217550991029E-11</v>
      </c>
      <c r="BC94" s="9">
        <f t="shared" si="108"/>
        <v>-3.8164772790810937E-11</v>
      </c>
      <c r="BE94" s="16">
        <f t="shared" si="109"/>
        <v>2</v>
      </c>
      <c r="BF94" s="17">
        <f>VLOOKUP($A94,Datum!$A:$B,2,0)</f>
        <v>41589</v>
      </c>
      <c r="BG94" s="13">
        <f>VLOOKUP(BF94,Zeitreihen!$F:$G,2,0)</f>
        <v>8271.14</v>
      </c>
      <c r="BH94" s="13">
        <f>VLOOKUP(BF94,Zeitreihen!N:O,2,0)</f>
        <v>1.3407</v>
      </c>
      <c r="BI94" s="9">
        <f t="shared" si="110"/>
        <v>1.0100442798390537E-3</v>
      </c>
      <c r="BJ94" s="9">
        <f t="shared" si="111"/>
        <v>2.9879756300881261E-3</v>
      </c>
      <c r="BK94" s="9">
        <f t="shared" si="135"/>
        <v>5.883176107290819E-3</v>
      </c>
      <c r="BL94" s="9">
        <f t="shared" si="80"/>
        <v>8.6718922147342758E-11</v>
      </c>
      <c r="BM94" s="9">
        <f t="shared" si="81"/>
        <v>4.3389276843407052E-8</v>
      </c>
      <c r="BN94" s="9">
        <f t="shared" si="112"/>
        <v>-1.9397606348755812E-9</v>
      </c>
      <c r="BP94" s="16">
        <f t="shared" si="113"/>
        <v>2</v>
      </c>
      <c r="BQ94" s="17">
        <f>VLOOKUP($A94,Datum!$A:$B,2,0)</f>
        <v>41589</v>
      </c>
      <c r="BR94" s="13">
        <f>VLOOKUP(BQ94,Zeitreihen!$F:$G,2,0)</f>
        <v>8271.14</v>
      </c>
      <c r="BS94" s="13">
        <f>VLOOKUP(BQ94,Zeitreihen!R:S,2,0)</f>
        <v>1.0088999999999999</v>
      </c>
      <c r="BT94" s="9">
        <f t="shared" si="114"/>
        <v>1.0100442798390537E-3</v>
      </c>
      <c r="BU94" s="9">
        <f t="shared" si="115"/>
        <v>-9.9112939275360285E-5</v>
      </c>
      <c r="BV94" s="9">
        <f t="shared" si="136"/>
        <v>5.883176107290819E-3</v>
      </c>
      <c r="BW94" s="9">
        <f t="shared" si="82"/>
        <v>8.6718922147342758E-11</v>
      </c>
      <c r="BX94" s="9">
        <f t="shared" si="83"/>
        <v>5.4180499465232588E-14</v>
      </c>
      <c r="BY94" s="9">
        <f t="shared" si="116"/>
        <v>-2.1675964834418905E-12</v>
      </c>
      <c r="CA94" s="16">
        <f t="shared" si="117"/>
        <v>2</v>
      </c>
      <c r="CB94" s="17">
        <f>VLOOKUP($A94,Datum!$A:$B,2,0)</f>
        <v>41589</v>
      </c>
      <c r="CC94" s="13">
        <f>VLOOKUP(CB94,Zeitreihen!$J:$K,2,0)</f>
        <v>0.26664533503986348</v>
      </c>
      <c r="CD94" s="13">
        <f>VLOOKUP(CB94,Zeitreihen!N:O,2,0)</f>
        <v>1.3407</v>
      </c>
      <c r="CE94" s="9">
        <f t="shared" si="118"/>
        <v>5.332764506380537E-5</v>
      </c>
      <c r="CF94" s="9">
        <f t="shared" si="119"/>
        <v>2.9879756300881261E-3</v>
      </c>
      <c r="CG94" s="9">
        <f t="shared" si="137"/>
        <v>5.883176107290819E-3</v>
      </c>
      <c r="CH94" s="9">
        <f t="shared" si="84"/>
        <v>1.6796217550991029E-11</v>
      </c>
      <c r="CI94" s="9">
        <f t="shared" si="85"/>
        <v>4.3389276843407052E-8</v>
      </c>
      <c r="CJ94" s="9">
        <f t="shared" si="120"/>
        <v>8.5368362596575674E-10</v>
      </c>
      <c r="CL94" s="16">
        <f t="shared" si="121"/>
        <v>2</v>
      </c>
      <c r="CM94" s="17">
        <f>VLOOKUP($A94,Datum!$A:$B,2,0)</f>
        <v>41589</v>
      </c>
      <c r="CN94" s="13">
        <f>VLOOKUP(CM94,Zeitreihen!$J:$K,2,0)</f>
        <v>0.26664533503986348</v>
      </c>
      <c r="CO94" s="13">
        <f>VLOOKUP(CM94,Zeitreihen!R:S,2,0)</f>
        <v>1.0088999999999999</v>
      </c>
      <c r="CP94" s="9">
        <f t="shared" si="122"/>
        <v>5.332764506380537E-5</v>
      </c>
      <c r="CQ94" s="9">
        <f t="shared" si="123"/>
        <v>-9.9112939275360285E-5</v>
      </c>
      <c r="CR94" s="9">
        <f t="shared" si="138"/>
        <v>5.883176107290819E-3</v>
      </c>
      <c r="CS94" s="9">
        <f t="shared" si="86"/>
        <v>1.6796217550991029E-11</v>
      </c>
      <c r="CT94" s="9">
        <f t="shared" si="87"/>
        <v>5.4180499465232588E-14</v>
      </c>
      <c r="CU94" s="9">
        <f t="shared" si="124"/>
        <v>9.5395359218328826E-13</v>
      </c>
      <c r="CW94" s="16">
        <f t="shared" si="125"/>
        <v>2</v>
      </c>
      <c r="CX94" s="17">
        <f>VLOOKUP($A94,Datum!$A:$B,2,0)</f>
        <v>41589</v>
      </c>
      <c r="CY94" s="13">
        <f>VLOOKUP(CX94,Zeitreihen!N:O,2,0)</f>
        <v>1.3407</v>
      </c>
      <c r="CZ94" s="13">
        <f>VLOOKUP(CX94,Zeitreihen!R:S,2,0)</f>
        <v>1.0088999999999999</v>
      </c>
      <c r="DA94" s="9">
        <f t="shared" si="126"/>
        <v>2.9879756300881261E-3</v>
      </c>
      <c r="DB94" s="9">
        <f t="shared" si="127"/>
        <v>-9.9112939275360285E-5</v>
      </c>
      <c r="DC94" s="9">
        <f t="shared" si="139"/>
        <v>5.883176107290819E-3</v>
      </c>
      <c r="DD94" s="9">
        <f t="shared" si="88"/>
        <v>4.3389276843407052E-8</v>
      </c>
      <c r="DE94" s="9">
        <f t="shared" si="89"/>
        <v>5.4180499465232588E-14</v>
      </c>
      <c r="DF94" s="9">
        <f t="shared" si="128"/>
        <v>4.8485592610702858E-11</v>
      </c>
    </row>
    <row r="95" spans="1:110" ht="15" x14ac:dyDescent="0.2">
      <c r="A95" s="9">
        <f t="shared" si="129"/>
        <v>86</v>
      </c>
      <c r="B95" s="16">
        <f t="shared" si="90"/>
        <v>6</v>
      </c>
      <c r="C95" s="17">
        <f>VLOOKUP($A95,Datum!$A:$B,2,0)</f>
        <v>41586</v>
      </c>
      <c r="D95" s="13">
        <f>VLOOKUP(C95,Zeitreihen!$B:$C,2,0)</f>
        <v>606.94000000000005</v>
      </c>
      <c r="E95" s="13">
        <f>VLOOKUP(C95,Zeitreihen!F:G,2,0)</f>
        <v>8262.7900000000009</v>
      </c>
      <c r="F95" s="9">
        <f t="shared" si="91"/>
        <v>9.8861445764389825E-5</v>
      </c>
      <c r="G95" s="9">
        <f t="shared" si="91"/>
        <v>0</v>
      </c>
      <c r="H95" s="9">
        <f t="shared" si="130"/>
        <v>5.5301855408533699E-3</v>
      </c>
      <c r="I95" s="9">
        <f t="shared" si="70"/>
        <v>2.9056883649953791E-9</v>
      </c>
      <c r="J95" s="9">
        <f t="shared" si="71"/>
        <v>7.0796694592884252E-9</v>
      </c>
      <c r="K95" s="9">
        <f t="shared" si="92"/>
        <v>4.5355609549280128E-9</v>
      </c>
      <c r="M95" s="16">
        <f t="shared" si="93"/>
        <v>6</v>
      </c>
      <c r="N95" s="17">
        <f>VLOOKUP($A95,Datum!$A:$B,2,0)</f>
        <v>41586</v>
      </c>
      <c r="O95" s="13">
        <f>VLOOKUP(N95,Zeitreihen!$B:$C,2,0)</f>
        <v>606.94000000000005</v>
      </c>
      <c r="P95" s="13">
        <f>VLOOKUP(N95,Zeitreihen!$J:$K,2,0)</f>
        <v>0.26663111585121985</v>
      </c>
      <c r="Q95" s="9">
        <f t="shared" si="94"/>
        <v>9.8861445764389825E-5</v>
      </c>
      <c r="R95" s="9">
        <f t="shared" si="95"/>
        <v>-2.6663467052135138E-5</v>
      </c>
      <c r="S95" s="9">
        <f t="shared" si="131"/>
        <v>5.5301855408533699E-3</v>
      </c>
      <c r="T95" s="9">
        <f t="shared" si="72"/>
        <v>2.9056883649953791E-9</v>
      </c>
      <c r="U95" s="9">
        <f t="shared" si="73"/>
        <v>3.9009760319652771E-12</v>
      </c>
      <c r="V95" s="9">
        <f t="shared" si="96"/>
        <v>1.0646605406516833E-10</v>
      </c>
      <c r="X95" s="16">
        <f t="shared" si="97"/>
        <v>6</v>
      </c>
      <c r="Y95" s="17">
        <f>VLOOKUP($A95,Datum!$A:$B,2,0)</f>
        <v>41586</v>
      </c>
      <c r="Z95" s="13">
        <f>VLOOKUP(Y95,Zeitreihen!$B:$C,2,0)</f>
        <v>606.94000000000005</v>
      </c>
      <c r="AA95" s="13">
        <f>VLOOKUP(Y95,Zeitreihen!N:O,2,0)</f>
        <v>1.3367</v>
      </c>
      <c r="AB95" s="9">
        <f t="shared" si="98"/>
        <v>9.8861445764389825E-5</v>
      </c>
      <c r="AC95" s="9">
        <f t="shared" si="99"/>
        <v>-3.8826301294846775E-3</v>
      </c>
      <c r="AD95" s="9">
        <f t="shared" si="132"/>
        <v>5.5301855408533699E-3</v>
      </c>
      <c r="AE95" s="9">
        <f t="shared" si="74"/>
        <v>2.9056883649953791E-9</v>
      </c>
      <c r="AF95" s="9">
        <f t="shared" si="75"/>
        <v>9.5467927894527175E-8</v>
      </c>
      <c r="AG95" s="9">
        <f t="shared" si="100"/>
        <v>1.6655330897743981E-8</v>
      </c>
      <c r="AI95" s="16">
        <f t="shared" si="101"/>
        <v>6</v>
      </c>
      <c r="AJ95" s="17">
        <f>VLOOKUP($A95,Datum!$A:$B,2,0)</f>
        <v>41586</v>
      </c>
      <c r="AK95" s="13">
        <f>VLOOKUP(AJ95,Zeitreihen!$B:$C,2,0)</f>
        <v>606.94000000000005</v>
      </c>
      <c r="AL95" s="13">
        <f>VLOOKUP(AJ95,Zeitreihen!$R:$S,2,0)</f>
        <v>1.0089999999999999</v>
      </c>
      <c r="AM95" s="9">
        <f t="shared" si="102"/>
        <v>9.8861445764389825E-5</v>
      </c>
      <c r="AN95" s="9">
        <f t="shared" si="103"/>
        <v>-9.9103116874369615E-5</v>
      </c>
      <c r="AO95" s="9">
        <f t="shared" si="133"/>
        <v>5.5301855408533699E-3</v>
      </c>
      <c r="AP95" s="9">
        <f t="shared" si="76"/>
        <v>2.9056883649953791E-9</v>
      </c>
      <c r="AQ95" s="9">
        <f t="shared" si="77"/>
        <v>5.1259890892078737E-14</v>
      </c>
      <c r="AR95" s="9">
        <f t="shared" si="104"/>
        <v>-1.2204313522523331E-11</v>
      </c>
      <c r="AT95" s="16">
        <f t="shared" si="105"/>
        <v>6</v>
      </c>
      <c r="AU95" s="17">
        <f>VLOOKUP($A95,Datum!$A:$B,2,0)</f>
        <v>41586</v>
      </c>
      <c r="AV95" s="13">
        <f>VLOOKUP(AU95,Zeitreihen!$F:$G,2,0)</f>
        <v>8262.7900000000009</v>
      </c>
      <c r="AW95" s="13">
        <f>VLOOKUP(AU95,Zeitreihen!$J:$K,2,0)</f>
        <v>0.26663111585121985</v>
      </c>
      <c r="AX95" s="9">
        <f t="shared" si="106"/>
        <v>0</v>
      </c>
      <c r="AY95" s="9">
        <f t="shared" si="107"/>
        <v>-2.6663467052135138E-5</v>
      </c>
      <c r="AZ95" s="9">
        <f t="shared" si="134"/>
        <v>5.5301855408533699E-3</v>
      </c>
      <c r="BA95" s="9">
        <f t="shared" si="78"/>
        <v>7.0796694592884252E-9</v>
      </c>
      <c r="BB95" s="9">
        <f t="shared" si="79"/>
        <v>3.9009760319652771E-12</v>
      </c>
      <c r="BC95" s="9">
        <f t="shared" si="108"/>
        <v>1.6618550139804834E-10</v>
      </c>
      <c r="BE95" s="16">
        <f t="shared" si="109"/>
        <v>6</v>
      </c>
      <c r="BF95" s="17">
        <f>VLOOKUP($A95,Datum!$A:$B,2,0)</f>
        <v>41586</v>
      </c>
      <c r="BG95" s="13">
        <f>VLOOKUP(BF95,Zeitreihen!$F:$G,2,0)</f>
        <v>8262.7900000000009</v>
      </c>
      <c r="BH95" s="13">
        <f>VLOOKUP(BF95,Zeitreihen!N:O,2,0)</f>
        <v>1.3367</v>
      </c>
      <c r="BI95" s="9">
        <f t="shared" si="110"/>
        <v>0</v>
      </c>
      <c r="BJ95" s="9">
        <f t="shared" si="111"/>
        <v>-3.8826301294846775E-3</v>
      </c>
      <c r="BK95" s="9">
        <f t="shared" si="135"/>
        <v>5.5301855408533699E-3</v>
      </c>
      <c r="BL95" s="9">
        <f t="shared" si="80"/>
        <v>7.0796694592884252E-9</v>
      </c>
      <c r="BM95" s="9">
        <f t="shared" si="81"/>
        <v>9.5467927894527175E-8</v>
      </c>
      <c r="BN95" s="9">
        <f t="shared" si="112"/>
        <v>2.5997718620225766E-8</v>
      </c>
      <c r="BP95" s="16">
        <f t="shared" si="113"/>
        <v>6</v>
      </c>
      <c r="BQ95" s="17">
        <f>VLOOKUP($A95,Datum!$A:$B,2,0)</f>
        <v>41586</v>
      </c>
      <c r="BR95" s="13">
        <f>VLOOKUP(BQ95,Zeitreihen!$F:$G,2,0)</f>
        <v>8262.7900000000009</v>
      </c>
      <c r="BS95" s="13">
        <f>VLOOKUP(BQ95,Zeitreihen!R:S,2,0)</f>
        <v>1.0089999999999999</v>
      </c>
      <c r="BT95" s="9">
        <f t="shared" si="114"/>
        <v>0</v>
      </c>
      <c r="BU95" s="9">
        <f t="shared" si="115"/>
        <v>-9.9103116874369615E-5</v>
      </c>
      <c r="BV95" s="9">
        <f t="shared" si="136"/>
        <v>5.5301855408533699E-3</v>
      </c>
      <c r="BW95" s="9">
        <f t="shared" si="82"/>
        <v>7.0796694592884252E-9</v>
      </c>
      <c r="BX95" s="9">
        <f t="shared" si="83"/>
        <v>5.1259890892078737E-14</v>
      </c>
      <c r="BY95" s="9">
        <f t="shared" si="116"/>
        <v>-1.905001532899926E-11</v>
      </c>
      <c r="CA95" s="16">
        <f t="shared" si="117"/>
        <v>6</v>
      </c>
      <c r="CB95" s="17">
        <f>VLOOKUP($A95,Datum!$A:$B,2,0)</f>
        <v>41586</v>
      </c>
      <c r="CC95" s="13">
        <f>VLOOKUP(CB95,Zeitreihen!$J:$K,2,0)</f>
        <v>0.26663111585121985</v>
      </c>
      <c r="CD95" s="13">
        <f>VLOOKUP(CB95,Zeitreihen!N:O,2,0)</f>
        <v>1.3367</v>
      </c>
      <c r="CE95" s="9">
        <f t="shared" si="118"/>
        <v>-2.6663467052135138E-5</v>
      </c>
      <c r="CF95" s="9">
        <f t="shared" si="119"/>
        <v>-3.8826301294846775E-3</v>
      </c>
      <c r="CG95" s="9">
        <f t="shared" si="137"/>
        <v>5.5301855408533699E-3</v>
      </c>
      <c r="CH95" s="9">
        <f t="shared" si="84"/>
        <v>3.9009760319652771E-12</v>
      </c>
      <c r="CI95" s="9">
        <f t="shared" si="85"/>
        <v>9.5467927894527175E-8</v>
      </c>
      <c r="CJ95" s="9">
        <f t="shared" si="120"/>
        <v>6.1026068080611237E-10</v>
      </c>
      <c r="CL95" s="16">
        <f t="shared" si="121"/>
        <v>6</v>
      </c>
      <c r="CM95" s="17">
        <f>VLOOKUP($A95,Datum!$A:$B,2,0)</f>
        <v>41586</v>
      </c>
      <c r="CN95" s="13">
        <f>VLOOKUP(CM95,Zeitreihen!$J:$K,2,0)</f>
        <v>0.26663111585121985</v>
      </c>
      <c r="CO95" s="13">
        <f>VLOOKUP(CM95,Zeitreihen!R:S,2,0)</f>
        <v>1.0089999999999999</v>
      </c>
      <c r="CP95" s="9">
        <f t="shared" si="122"/>
        <v>-2.6663467052135138E-5</v>
      </c>
      <c r="CQ95" s="9">
        <f t="shared" si="123"/>
        <v>-9.9103116874369615E-5</v>
      </c>
      <c r="CR95" s="9">
        <f t="shared" si="138"/>
        <v>5.5301855408533699E-3</v>
      </c>
      <c r="CS95" s="9">
        <f t="shared" si="86"/>
        <v>3.9009760319652771E-12</v>
      </c>
      <c r="CT95" s="9">
        <f t="shared" si="87"/>
        <v>5.1259890892078737E-14</v>
      </c>
      <c r="CU95" s="9">
        <f t="shared" si="124"/>
        <v>-4.4717290366384497E-13</v>
      </c>
      <c r="CW95" s="16">
        <f t="shared" si="125"/>
        <v>6</v>
      </c>
      <c r="CX95" s="17">
        <f>VLOOKUP($A95,Datum!$A:$B,2,0)</f>
        <v>41586</v>
      </c>
      <c r="CY95" s="13">
        <f>VLOOKUP(CX95,Zeitreihen!N:O,2,0)</f>
        <v>1.3367</v>
      </c>
      <c r="CZ95" s="13">
        <f>VLOOKUP(CX95,Zeitreihen!R:S,2,0)</f>
        <v>1.0089999999999999</v>
      </c>
      <c r="DA95" s="9">
        <f t="shared" si="126"/>
        <v>-3.8826301294846775E-3</v>
      </c>
      <c r="DB95" s="9">
        <f t="shared" si="127"/>
        <v>-9.9103116874369615E-5</v>
      </c>
      <c r="DC95" s="9">
        <f t="shared" si="139"/>
        <v>5.5301855408533699E-3</v>
      </c>
      <c r="DD95" s="9">
        <f t="shared" si="88"/>
        <v>9.5467927894527175E-8</v>
      </c>
      <c r="DE95" s="9">
        <f t="shared" si="89"/>
        <v>5.1259890892078737E-14</v>
      </c>
      <c r="DF95" s="9">
        <f t="shared" si="128"/>
        <v>-6.9954810896508777E-11</v>
      </c>
    </row>
    <row r="96" spans="1:110" ht="15" x14ac:dyDescent="0.2">
      <c r="A96" s="9">
        <f t="shared" si="129"/>
        <v>87</v>
      </c>
      <c r="B96" s="16">
        <f t="shared" si="90"/>
        <v>5</v>
      </c>
      <c r="C96" s="17">
        <f>VLOOKUP($A96,Datum!$A:$B,2,0)</f>
        <v>41585</v>
      </c>
      <c r="D96" s="13">
        <f>VLOOKUP(C96,Zeitreihen!$B:$C,2,0)</f>
        <v>606.88</v>
      </c>
      <c r="E96" s="13">
        <f>VLOOKUP(C96,Zeitreihen!F:G,2,0)</f>
        <v>8262.7900000000009</v>
      </c>
      <c r="F96" s="9">
        <f t="shared" si="91"/>
        <v>1.682141663532296E-3</v>
      </c>
      <c r="G96" s="9">
        <f t="shared" si="91"/>
        <v>9.0364569014277744E-3</v>
      </c>
      <c r="H96" s="9">
        <f t="shared" si="130"/>
        <v>5.1983744084021675E-3</v>
      </c>
      <c r="I96" s="9">
        <f t="shared" si="70"/>
        <v>3.8305976167779306E-9</v>
      </c>
      <c r="J96" s="9">
        <f t="shared" si="71"/>
        <v>3.2484164304171311E-7</v>
      </c>
      <c r="K96" s="9">
        <f t="shared" si="92"/>
        <v>3.5275170072812035E-8</v>
      </c>
      <c r="M96" s="16">
        <f t="shared" si="93"/>
        <v>5</v>
      </c>
      <c r="N96" s="17">
        <f>VLOOKUP($A96,Datum!$A:$B,2,0)</f>
        <v>41585</v>
      </c>
      <c r="O96" s="13">
        <f>VLOOKUP(N96,Zeitreihen!$B:$C,2,0)</f>
        <v>606.88</v>
      </c>
      <c r="P96" s="13">
        <f>VLOOKUP(N96,Zeitreihen!$J:$K,2,0)</f>
        <v>0.26663822525597269</v>
      </c>
      <c r="Q96" s="9">
        <f t="shared" si="94"/>
        <v>1.682141663532296E-3</v>
      </c>
      <c r="R96" s="9">
        <f t="shared" si="95"/>
        <v>0</v>
      </c>
      <c r="S96" s="9">
        <f t="shared" si="131"/>
        <v>5.1983744084021675E-3</v>
      </c>
      <c r="T96" s="9">
        <f t="shared" si="72"/>
        <v>3.8305976167779306E-9</v>
      </c>
      <c r="U96" s="9">
        <f t="shared" si="73"/>
        <v>5.6395444685092676E-17</v>
      </c>
      <c r="V96" s="9">
        <f t="shared" si="96"/>
        <v>4.6478839917520275E-13</v>
      </c>
      <c r="X96" s="16">
        <f t="shared" si="97"/>
        <v>5</v>
      </c>
      <c r="Y96" s="17">
        <f>VLOOKUP($A96,Datum!$A:$B,2,0)</f>
        <v>41585</v>
      </c>
      <c r="Z96" s="13">
        <f>VLOOKUP(Y96,Zeitreihen!$B:$C,2,0)</f>
        <v>606.88</v>
      </c>
      <c r="AA96" s="13">
        <f>VLOOKUP(Y96,Zeitreihen!N:O,2,0)</f>
        <v>1.3418999999999999</v>
      </c>
      <c r="AB96" s="9">
        <f t="shared" si="98"/>
        <v>1.682141663532296E-3</v>
      </c>
      <c r="AC96" s="9">
        <f t="shared" si="99"/>
        <v>-6.9805719371282722E-3</v>
      </c>
      <c r="AD96" s="9">
        <f t="shared" si="132"/>
        <v>5.1983744084021675E-3</v>
      </c>
      <c r="AE96" s="9">
        <f t="shared" si="74"/>
        <v>3.8305976167779306E-9</v>
      </c>
      <c r="AF96" s="9">
        <f t="shared" si="75"/>
        <v>2.7345259115420556E-7</v>
      </c>
      <c r="AG96" s="9">
        <f t="shared" si="100"/>
        <v>-3.2364901420783744E-8</v>
      </c>
      <c r="AI96" s="16">
        <f t="shared" si="101"/>
        <v>5</v>
      </c>
      <c r="AJ96" s="17">
        <f>VLOOKUP($A96,Datum!$A:$B,2,0)</f>
        <v>41585</v>
      </c>
      <c r="AK96" s="13">
        <f>VLOOKUP(AJ96,Zeitreihen!$B:$C,2,0)</f>
        <v>606.88</v>
      </c>
      <c r="AL96" s="13">
        <f>VLOOKUP(AJ96,Zeitreihen!$R:$S,2,0)</f>
        <v>1.0091000000000001</v>
      </c>
      <c r="AM96" s="9">
        <f t="shared" si="102"/>
        <v>1.682141663532296E-3</v>
      </c>
      <c r="AN96" s="9">
        <f t="shared" si="103"/>
        <v>-9.9093296419556145E-5</v>
      </c>
      <c r="AO96" s="9">
        <f t="shared" si="133"/>
        <v>5.1983744084021675E-3</v>
      </c>
      <c r="AP96" s="9">
        <f t="shared" si="76"/>
        <v>3.8305976167779306E-9</v>
      </c>
      <c r="AQ96" s="9">
        <f t="shared" si="77"/>
        <v>4.8495646822083943E-14</v>
      </c>
      <c r="AR96" s="9">
        <f t="shared" si="104"/>
        <v>1.3629648166434048E-11</v>
      </c>
      <c r="AT96" s="16">
        <f t="shared" si="105"/>
        <v>5</v>
      </c>
      <c r="AU96" s="17">
        <f>VLOOKUP($A96,Datum!$A:$B,2,0)</f>
        <v>41585</v>
      </c>
      <c r="AV96" s="13">
        <f>VLOOKUP(AU96,Zeitreihen!$F:$G,2,0)</f>
        <v>8262.7900000000009</v>
      </c>
      <c r="AW96" s="13">
        <f>VLOOKUP(AU96,Zeitreihen!$J:$K,2,0)</f>
        <v>0.26663822525597269</v>
      </c>
      <c r="AX96" s="9">
        <f t="shared" si="106"/>
        <v>9.0364569014277744E-3</v>
      </c>
      <c r="AY96" s="9">
        <f t="shared" si="107"/>
        <v>0</v>
      </c>
      <c r="AZ96" s="9">
        <f t="shared" si="134"/>
        <v>5.1983744084021675E-3</v>
      </c>
      <c r="BA96" s="9">
        <f t="shared" si="78"/>
        <v>3.2484164304171311E-7</v>
      </c>
      <c r="BB96" s="9">
        <f t="shared" si="79"/>
        <v>5.6395444685092676E-17</v>
      </c>
      <c r="BC96" s="9">
        <f t="shared" si="108"/>
        <v>4.2801388892854348E-12</v>
      </c>
      <c r="BE96" s="16">
        <f t="shared" si="109"/>
        <v>5</v>
      </c>
      <c r="BF96" s="17">
        <f>VLOOKUP($A96,Datum!$A:$B,2,0)</f>
        <v>41585</v>
      </c>
      <c r="BG96" s="13">
        <f>VLOOKUP(BF96,Zeitreihen!$F:$G,2,0)</f>
        <v>8262.7900000000009</v>
      </c>
      <c r="BH96" s="13">
        <f>VLOOKUP(BF96,Zeitreihen!N:O,2,0)</f>
        <v>1.3418999999999999</v>
      </c>
      <c r="BI96" s="9">
        <f t="shared" si="110"/>
        <v>9.0364569014277744E-3</v>
      </c>
      <c r="BJ96" s="9">
        <f t="shared" si="111"/>
        <v>-6.9805719371282722E-3</v>
      </c>
      <c r="BK96" s="9">
        <f t="shared" si="135"/>
        <v>5.1983744084021675E-3</v>
      </c>
      <c r="BL96" s="9">
        <f t="shared" si="80"/>
        <v>3.2484164304171311E-7</v>
      </c>
      <c r="BM96" s="9">
        <f t="shared" si="81"/>
        <v>2.7345259115420556E-7</v>
      </c>
      <c r="BN96" s="9">
        <f t="shared" si="112"/>
        <v>-2.9804158938736382E-7</v>
      </c>
      <c r="BP96" s="16">
        <f t="shared" si="113"/>
        <v>5</v>
      </c>
      <c r="BQ96" s="17">
        <f>VLOOKUP($A96,Datum!$A:$B,2,0)</f>
        <v>41585</v>
      </c>
      <c r="BR96" s="13">
        <f>VLOOKUP(BQ96,Zeitreihen!$F:$G,2,0)</f>
        <v>8262.7900000000009</v>
      </c>
      <c r="BS96" s="13">
        <f>VLOOKUP(BQ96,Zeitreihen!R:S,2,0)</f>
        <v>1.0091000000000001</v>
      </c>
      <c r="BT96" s="9">
        <f t="shared" si="114"/>
        <v>9.0364569014277744E-3</v>
      </c>
      <c r="BU96" s="9">
        <f t="shared" si="115"/>
        <v>-9.9093296419556145E-5</v>
      </c>
      <c r="BV96" s="9">
        <f t="shared" si="136"/>
        <v>5.1983744084021675E-3</v>
      </c>
      <c r="BW96" s="9">
        <f t="shared" si="82"/>
        <v>3.2484164304171311E-7</v>
      </c>
      <c r="BX96" s="9">
        <f t="shared" si="83"/>
        <v>4.8495646822083943E-14</v>
      </c>
      <c r="BY96" s="9">
        <f t="shared" si="116"/>
        <v>1.2551257145822637E-10</v>
      </c>
      <c r="CA96" s="16">
        <f t="shared" si="117"/>
        <v>5</v>
      </c>
      <c r="CB96" s="17">
        <f>VLOOKUP($A96,Datum!$A:$B,2,0)</f>
        <v>41585</v>
      </c>
      <c r="CC96" s="13">
        <f>VLOOKUP(CB96,Zeitreihen!$J:$K,2,0)</f>
        <v>0.26663822525597269</v>
      </c>
      <c r="CD96" s="13">
        <f>VLOOKUP(CB96,Zeitreihen!N:O,2,0)</f>
        <v>1.3418999999999999</v>
      </c>
      <c r="CE96" s="9">
        <f t="shared" si="118"/>
        <v>0</v>
      </c>
      <c r="CF96" s="9">
        <f t="shared" si="119"/>
        <v>-6.9805719371282722E-3</v>
      </c>
      <c r="CG96" s="9">
        <f t="shared" si="137"/>
        <v>5.1983744084021675E-3</v>
      </c>
      <c r="CH96" s="9">
        <f t="shared" si="84"/>
        <v>5.6395444685092676E-17</v>
      </c>
      <c r="CI96" s="9">
        <f t="shared" si="85"/>
        <v>2.7345259115420556E-7</v>
      </c>
      <c r="CJ96" s="9">
        <f t="shared" si="120"/>
        <v>-3.9270192867405504E-12</v>
      </c>
      <c r="CL96" s="16">
        <f t="shared" si="121"/>
        <v>5</v>
      </c>
      <c r="CM96" s="17">
        <f>VLOOKUP($A96,Datum!$A:$B,2,0)</f>
        <v>41585</v>
      </c>
      <c r="CN96" s="13">
        <f>VLOOKUP(CM96,Zeitreihen!$J:$K,2,0)</f>
        <v>0.26663822525597269</v>
      </c>
      <c r="CO96" s="13">
        <f>VLOOKUP(CM96,Zeitreihen!R:S,2,0)</f>
        <v>1.0091000000000001</v>
      </c>
      <c r="CP96" s="9">
        <f t="shared" si="122"/>
        <v>0</v>
      </c>
      <c r="CQ96" s="9">
        <f t="shared" si="123"/>
        <v>-9.9093296419556145E-5</v>
      </c>
      <c r="CR96" s="9">
        <f t="shared" si="138"/>
        <v>5.1983744084021675E-3</v>
      </c>
      <c r="CS96" s="9">
        <f t="shared" si="86"/>
        <v>5.6395444685092676E-17</v>
      </c>
      <c r="CT96" s="9">
        <f t="shared" si="87"/>
        <v>4.8495646822083943E-14</v>
      </c>
      <c r="CU96" s="9">
        <f t="shared" si="124"/>
        <v>1.6537634558251144E-15</v>
      </c>
      <c r="CW96" s="16">
        <f t="shared" si="125"/>
        <v>5</v>
      </c>
      <c r="CX96" s="17">
        <f>VLOOKUP($A96,Datum!$A:$B,2,0)</f>
        <v>41585</v>
      </c>
      <c r="CY96" s="13">
        <f>VLOOKUP(CX96,Zeitreihen!N:O,2,0)</f>
        <v>1.3418999999999999</v>
      </c>
      <c r="CZ96" s="13">
        <f>VLOOKUP(CX96,Zeitreihen!R:S,2,0)</f>
        <v>1.0091000000000001</v>
      </c>
      <c r="DA96" s="9">
        <f t="shared" si="126"/>
        <v>-6.9805719371282722E-3</v>
      </c>
      <c r="DB96" s="9">
        <f t="shared" si="127"/>
        <v>-9.9093296419556145E-5</v>
      </c>
      <c r="DC96" s="9">
        <f t="shared" si="139"/>
        <v>5.1983744084021675E-3</v>
      </c>
      <c r="DD96" s="9">
        <f t="shared" si="88"/>
        <v>2.7345259115420556E-7</v>
      </c>
      <c r="DE96" s="9">
        <f t="shared" si="89"/>
        <v>4.8495646822083943E-14</v>
      </c>
      <c r="DF96" s="9">
        <f t="shared" si="128"/>
        <v>-1.151575454896381E-10</v>
      </c>
    </row>
    <row r="97" spans="1:110" ht="15" x14ac:dyDescent="0.2">
      <c r="A97" s="9">
        <f t="shared" si="129"/>
        <v>88</v>
      </c>
      <c r="B97" s="16">
        <f t="shared" si="90"/>
        <v>4</v>
      </c>
      <c r="C97" s="17">
        <f>VLOOKUP($A97,Datum!$A:$B,2,0)</f>
        <v>41584</v>
      </c>
      <c r="D97" s="13">
        <f>VLOOKUP(C97,Zeitreihen!$B:$C,2,0)</f>
        <v>605.86</v>
      </c>
      <c r="E97" s="13">
        <f>VLOOKUP(C97,Zeitreihen!F:G,2,0)</f>
        <v>8188.46</v>
      </c>
      <c r="F97" s="9">
        <f t="shared" si="91"/>
        <v>2.4127058784721902E-3</v>
      </c>
      <c r="G97" s="9">
        <f t="shared" si="91"/>
        <v>2.1675898307866853E-3</v>
      </c>
      <c r="H97" s="9">
        <f t="shared" si="130"/>
        <v>4.8864719438980369E-3</v>
      </c>
      <c r="I97" s="9">
        <f t="shared" si="70"/>
        <v>1.2337700109980481E-8</v>
      </c>
      <c r="J97" s="9">
        <f t="shared" si="71"/>
        <v>5.2460130636830665E-9</v>
      </c>
      <c r="K97" s="9">
        <f t="shared" si="92"/>
        <v>8.0451063357025688E-9</v>
      </c>
      <c r="M97" s="16">
        <f t="shared" si="93"/>
        <v>4</v>
      </c>
      <c r="N97" s="17">
        <f>VLOOKUP($A97,Datum!$A:$B,2,0)</f>
        <v>41584</v>
      </c>
      <c r="O97" s="13">
        <f>VLOOKUP(N97,Zeitreihen!$B:$C,2,0)</f>
        <v>605.86</v>
      </c>
      <c r="P97" s="13">
        <f>VLOOKUP(N97,Zeitreihen!$J:$K,2,0)</f>
        <v>0.26663822525597269</v>
      </c>
      <c r="Q97" s="9">
        <f t="shared" si="94"/>
        <v>2.4127058784721902E-3</v>
      </c>
      <c r="R97" s="9">
        <f t="shared" si="95"/>
        <v>0</v>
      </c>
      <c r="S97" s="9">
        <f t="shared" si="131"/>
        <v>4.8864719438980369E-3</v>
      </c>
      <c r="T97" s="9">
        <f t="shared" si="72"/>
        <v>1.2337700109980481E-8</v>
      </c>
      <c r="U97" s="9">
        <f t="shared" si="73"/>
        <v>5.3011718003987107E-17</v>
      </c>
      <c r="V97" s="9">
        <f t="shared" si="96"/>
        <v>8.0872905169039516E-13</v>
      </c>
      <c r="X97" s="16">
        <f t="shared" si="97"/>
        <v>4</v>
      </c>
      <c r="Y97" s="17">
        <f>VLOOKUP($A97,Datum!$A:$B,2,0)</f>
        <v>41584</v>
      </c>
      <c r="Z97" s="13">
        <f>VLOOKUP(Y97,Zeitreihen!$B:$C,2,0)</f>
        <v>605.86</v>
      </c>
      <c r="AA97" s="13">
        <f>VLOOKUP(Y97,Zeitreihen!N:O,2,0)</f>
        <v>1.3512999999999999</v>
      </c>
      <c r="AB97" s="9">
        <f t="shared" si="98"/>
        <v>2.4127058784721902E-3</v>
      </c>
      <c r="AC97" s="9">
        <f t="shared" si="99"/>
        <v>2.8902825174808361E-3</v>
      </c>
      <c r="AD97" s="9">
        <f t="shared" si="132"/>
        <v>4.8864719438980369E-3</v>
      </c>
      <c r="AE97" s="9">
        <f t="shared" si="74"/>
        <v>1.2337700109980481E-8</v>
      </c>
      <c r="AF97" s="9">
        <f t="shared" si="75"/>
        <v>3.3492241806762182E-8</v>
      </c>
      <c r="AG97" s="9">
        <f t="shared" si="100"/>
        <v>2.0327745458431506E-8</v>
      </c>
      <c r="AI97" s="16">
        <f t="shared" si="101"/>
        <v>4</v>
      </c>
      <c r="AJ97" s="17">
        <f>VLOOKUP($A97,Datum!$A:$B,2,0)</f>
        <v>41584</v>
      </c>
      <c r="AK97" s="13">
        <f>VLOOKUP(AJ97,Zeitreihen!$B:$C,2,0)</f>
        <v>605.86</v>
      </c>
      <c r="AL97" s="13">
        <f>VLOOKUP(AJ97,Zeitreihen!$R:$S,2,0)</f>
        <v>1.0092000000000001</v>
      </c>
      <c r="AM97" s="9">
        <f t="shared" si="102"/>
        <v>2.4127058784721902E-3</v>
      </c>
      <c r="AN97" s="9">
        <f t="shared" si="103"/>
        <v>-9.9083477911141894E-5</v>
      </c>
      <c r="AO97" s="9">
        <f t="shared" si="133"/>
        <v>4.8864719438980369E-3</v>
      </c>
      <c r="AP97" s="9">
        <f t="shared" si="76"/>
        <v>1.2337700109980481E-8</v>
      </c>
      <c r="AQ97" s="9">
        <f t="shared" si="77"/>
        <v>4.5879460662384993E-14</v>
      </c>
      <c r="AR97" s="9">
        <f t="shared" si="104"/>
        <v>2.3791742829396768E-11</v>
      </c>
      <c r="AT97" s="16">
        <f t="shared" si="105"/>
        <v>4</v>
      </c>
      <c r="AU97" s="17">
        <f>VLOOKUP($A97,Datum!$A:$B,2,0)</f>
        <v>41584</v>
      </c>
      <c r="AV97" s="13">
        <f>VLOOKUP(AU97,Zeitreihen!$F:$G,2,0)</f>
        <v>8188.46</v>
      </c>
      <c r="AW97" s="13">
        <f>VLOOKUP(AU97,Zeitreihen!$J:$K,2,0)</f>
        <v>0.26663822525597269</v>
      </c>
      <c r="AX97" s="9">
        <f t="shared" si="106"/>
        <v>2.1675898307866853E-3</v>
      </c>
      <c r="AY97" s="9">
        <f t="shared" si="107"/>
        <v>0</v>
      </c>
      <c r="AZ97" s="9">
        <f t="shared" si="134"/>
        <v>4.8864719438980369E-3</v>
      </c>
      <c r="BA97" s="9">
        <f t="shared" si="78"/>
        <v>5.2460130636830665E-9</v>
      </c>
      <c r="BB97" s="9">
        <f t="shared" si="79"/>
        <v>5.3011718003987107E-17</v>
      </c>
      <c r="BC97" s="9">
        <f t="shared" si="108"/>
        <v>5.273520315474277E-13</v>
      </c>
      <c r="BE97" s="16">
        <f t="shared" si="109"/>
        <v>4</v>
      </c>
      <c r="BF97" s="17">
        <f>VLOOKUP($A97,Datum!$A:$B,2,0)</f>
        <v>41584</v>
      </c>
      <c r="BG97" s="13">
        <f>VLOOKUP(BF97,Zeitreihen!$F:$G,2,0)</f>
        <v>8188.46</v>
      </c>
      <c r="BH97" s="13">
        <f>VLOOKUP(BF97,Zeitreihen!N:O,2,0)</f>
        <v>1.3512999999999999</v>
      </c>
      <c r="BI97" s="9">
        <f t="shared" si="110"/>
        <v>2.1675898307866853E-3</v>
      </c>
      <c r="BJ97" s="9">
        <f t="shared" si="111"/>
        <v>2.8902825174808361E-3</v>
      </c>
      <c r="BK97" s="9">
        <f t="shared" si="135"/>
        <v>4.8864719438980369E-3</v>
      </c>
      <c r="BL97" s="9">
        <f t="shared" si="80"/>
        <v>5.2460130636830665E-9</v>
      </c>
      <c r="BM97" s="9">
        <f t="shared" si="81"/>
        <v>3.3492241806762182E-8</v>
      </c>
      <c r="BN97" s="9">
        <f t="shared" si="112"/>
        <v>1.3255215503729337E-8</v>
      </c>
      <c r="BP97" s="16">
        <f t="shared" si="113"/>
        <v>4</v>
      </c>
      <c r="BQ97" s="17">
        <f>VLOOKUP($A97,Datum!$A:$B,2,0)</f>
        <v>41584</v>
      </c>
      <c r="BR97" s="13">
        <f>VLOOKUP(BQ97,Zeitreihen!$F:$G,2,0)</f>
        <v>8188.46</v>
      </c>
      <c r="BS97" s="13">
        <f>VLOOKUP(BQ97,Zeitreihen!R:S,2,0)</f>
        <v>1.0092000000000001</v>
      </c>
      <c r="BT97" s="9">
        <f t="shared" si="114"/>
        <v>2.1675898307866853E-3</v>
      </c>
      <c r="BU97" s="9">
        <f t="shared" si="115"/>
        <v>-9.9083477911141894E-5</v>
      </c>
      <c r="BV97" s="9">
        <f t="shared" si="136"/>
        <v>4.8864719438980369E-3</v>
      </c>
      <c r="BW97" s="9">
        <f t="shared" si="82"/>
        <v>5.2460130636830665E-9</v>
      </c>
      <c r="BX97" s="9">
        <f t="shared" si="83"/>
        <v>4.5879460662384993E-14</v>
      </c>
      <c r="BY97" s="9">
        <f t="shared" si="116"/>
        <v>1.5514001740028426E-11</v>
      </c>
      <c r="CA97" s="16">
        <f t="shared" si="117"/>
        <v>4</v>
      </c>
      <c r="CB97" s="17">
        <f>VLOOKUP($A97,Datum!$A:$B,2,0)</f>
        <v>41584</v>
      </c>
      <c r="CC97" s="13">
        <f>VLOOKUP(CB97,Zeitreihen!$J:$K,2,0)</f>
        <v>0.26663822525597269</v>
      </c>
      <c r="CD97" s="13">
        <f>VLOOKUP(CB97,Zeitreihen!N:O,2,0)</f>
        <v>1.3512999999999999</v>
      </c>
      <c r="CE97" s="9">
        <f t="shared" si="118"/>
        <v>0</v>
      </c>
      <c r="CF97" s="9">
        <f t="shared" si="119"/>
        <v>2.8902825174808361E-3</v>
      </c>
      <c r="CG97" s="9">
        <f t="shared" si="137"/>
        <v>4.8864719438980369E-3</v>
      </c>
      <c r="CH97" s="9">
        <f t="shared" si="84"/>
        <v>5.3011718003987107E-17</v>
      </c>
      <c r="CI97" s="9">
        <f t="shared" si="85"/>
        <v>3.3492241806762182E-8</v>
      </c>
      <c r="CJ97" s="9">
        <f t="shared" si="120"/>
        <v>1.3324718676135059E-12</v>
      </c>
      <c r="CL97" s="16">
        <f t="shared" si="121"/>
        <v>4</v>
      </c>
      <c r="CM97" s="17">
        <f>VLOOKUP($A97,Datum!$A:$B,2,0)</f>
        <v>41584</v>
      </c>
      <c r="CN97" s="13">
        <f>VLOOKUP(CM97,Zeitreihen!$J:$K,2,0)</f>
        <v>0.26663822525597269</v>
      </c>
      <c r="CO97" s="13">
        <f>VLOOKUP(CM97,Zeitreihen!R:S,2,0)</f>
        <v>1.0092000000000001</v>
      </c>
      <c r="CP97" s="9">
        <f t="shared" si="122"/>
        <v>0</v>
      </c>
      <c r="CQ97" s="9">
        <f t="shared" si="123"/>
        <v>-9.9083477911141894E-5</v>
      </c>
      <c r="CR97" s="9">
        <f t="shared" si="138"/>
        <v>4.8864719438980369E-3</v>
      </c>
      <c r="CS97" s="9">
        <f t="shared" si="86"/>
        <v>5.3011718003987107E-17</v>
      </c>
      <c r="CT97" s="9">
        <f t="shared" si="87"/>
        <v>4.5879460662384993E-14</v>
      </c>
      <c r="CU97" s="9">
        <f t="shared" si="124"/>
        <v>1.5595348764325129E-15</v>
      </c>
      <c r="CW97" s="16">
        <f t="shared" si="125"/>
        <v>4</v>
      </c>
      <c r="CX97" s="17">
        <f>VLOOKUP($A97,Datum!$A:$B,2,0)</f>
        <v>41584</v>
      </c>
      <c r="CY97" s="13">
        <f>VLOOKUP(CX97,Zeitreihen!N:O,2,0)</f>
        <v>1.3512999999999999</v>
      </c>
      <c r="CZ97" s="13">
        <f>VLOOKUP(CX97,Zeitreihen!R:S,2,0)</f>
        <v>1.0092000000000001</v>
      </c>
      <c r="DA97" s="9">
        <f t="shared" si="126"/>
        <v>2.8902825174808361E-3</v>
      </c>
      <c r="DB97" s="9">
        <f t="shared" si="127"/>
        <v>-9.9083477911141894E-5</v>
      </c>
      <c r="DC97" s="9">
        <f t="shared" si="139"/>
        <v>4.8864719438980369E-3</v>
      </c>
      <c r="DD97" s="9">
        <f t="shared" si="88"/>
        <v>3.3492241806762182E-8</v>
      </c>
      <c r="DE97" s="9">
        <f t="shared" si="89"/>
        <v>4.5879460662384993E-14</v>
      </c>
      <c r="DF97" s="9">
        <f t="shared" si="128"/>
        <v>3.919956620255423E-11</v>
      </c>
    </row>
    <row r="98" spans="1:110" ht="15" x14ac:dyDescent="0.2">
      <c r="A98" s="9">
        <f t="shared" si="129"/>
        <v>89</v>
      </c>
      <c r="B98" s="16">
        <f t="shared" si="90"/>
        <v>3</v>
      </c>
      <c r="C98" s="17">
        <f>VLOOKUP($A98,Datum!$A:$B,2,0)</f>
        <v>41583</v>
      </c>
      <c r="D98" s="13">
        <f>VLOOKUP(C98,Zeitreihen!$B:$C,2,0)</f>
        <v>604.4</v>
      </c>
      <c r="E98" s="13">
        <f>VLOOKUP(C98,Zeitreihen!F:G,2,0)</f>
        <v>8170.73</v>
      </c>
      <c r="F98" s="9">
        <f t="shared" si="91"/>
        <v>1.0263372252875831E-3</v>
      </c>
      <c r="G98" s="9">
        <f t="shared" si="91"/>
        <v>1.1912949372085367E-2</v>
      </c>
      <c r="H98" s="9">
        <f t="shared" si="130"/>
        <v>4.5932836272641548E-3</v>
      </c>
      <c r="I98" s="9">
        <f t="shared" si="70"/>
        <v>1.885671300672995E-10</v>
      </c>
      <c r="J98" s="9">
        <f t="shared" si="71"/>
        <v>5.3392630757623981E-7</v>
      </c>
      <c r="K98" s="9">
        <f t="shared" si="92"/>
        <v>1.0033989808998301E-8</v>
      </c>
      <c r="M98" s="16">
        <f t="shared" si="93"/>
        <v>3</v>
      </c>
      <c r="N98" s="17">
        <f>VLOOKUP($A98,Datum!$A:$B,2,0)</f>
        <v>41583</v>
      </c>
      <c r="O98" s="13">
        <f>VLOOKUP(N98,Zeitreihen!$B:$C,2,0)</f>
        <v>604.4</v>
      </c>
      <c r="P98" s="13">
        <f>VLOOKUP(N98,Zeitreihen!$J:$K,2,0)</f>
        <v>0.26663822525597269</v>
      </c>
      <c r="Q98" s="9">
        <f t="shared" si="94"/>
        <v>1.0263372252875831E-3</v>
      </c>
      <c r="R98" s="9">
        <f t="shared" si="95"/>
        <v>-2.6664178011620453E-5</v>
      </c>
      <c r="S98" s="9">
        <f t="shared" si="131"/>
        <v>4.5932836272641548E-3</v>
      </c>
      <c r="T98" s="9">
        <f t="shared" si="72"/>
        <v>1.885671300672995E-10</v>
      </c>
      <c r="U98" s="9">
        <f t="shared" si="73"/>
        <v>3.2402617450701954E-12</v>
      </c>
      <c r="V98" s="9">
        <f t="shared" si="96"/>
        <v>-2.471855290939877E-11</v>
      </c>
      <c r="X98" s="16">
        <f t="shared" si="97"/>
        <v>3</v>
      </c>
      <c r="Y98" s="17">
        <f>VLOOKUP($A98,Datum!$A:$B,2,0)</f>
        <v>41583</v>
      </c>
      <c r="Z98" s="13">
        <f>VLOOKUP(Y98,Zeitreihen!$B:$C,2,0)</f>
        <v>604.4</v>
      </c>
      <c r="AA98" s="13">
        <f>VLOOKUP(Y98,Zeitreihen!N:O,2,0)</f>
        <v>1.3473999999999999</v>
      </c>
      <c r="AB98" s="9">
        <f t="shared" si="98"/>
        <v>1.0263372252875831E-3</v>
      </c>
      <c r="AC98" s="9">
        <f t="shared" si="99"/>
        <v>-2.9642825915147946E-3</v>
      </c>
      <c r="AD98" s="9">
        <f t="shared" si="132"/>
        <v>4.5932836272641548E-3</v>
      </c>
      <c r="AE98" s="9">
        <f t="shared" si="74"/>
        <v>1.885671300672995E-10</v>
      </c>
      <c r="AF98" s="9">
        <f t="shared" si="75"/>
        <v>4.8115417138651804E-8</v>
      </c>
      <c r="AG98" s="9">
        <f t="shared" si="100"/>
        <v>-3.01213979121596E-9</v>
      </c>
      <c r="AI98" s="16">
        <f t="shared" si="101"/>
        <v>3</v>
      </c>
      <c r="AJ98" s="17">
        <f>VLOOKUP($A98,Datum!$A:$B,2,0)</f>
        <v>41583</v>
      </c>
      <c r="AK98" s="13">
        <f>VLOOKUP(AJ98,Zeitreihen!$B:$C,2,0)</f>
        <v>604.4</v>
      </c>
      <c r="AL98" s="13">
        <f>VLOOKUP(AJ98,Zeitreihen!$R:$S,2,0)</f>
        <v>1.0093000000000001</v>
      </c>
      <c r="AM98" s="9">
        <f t="shared" si="102"/>
        <v>1.0263372252875831E-3</v>
      </c>
      <c r="AN98" s="9">
        <f t="shared" si="103"/>
        <v>-9.9073661348127512E-5</v>
      </c>
      <c r="AO98" s="9">
        <f t="shared" si="133"/>
        <v>4.5932836272641548E-3</v>
      </c>
      <c r="AP98" s="9">
        <f t="shared" si="76"/>
        <v>1.885671300672995E-10</v>
      </c>
      <c r="AQ98" s="9">
        <f t="shared" si="77"/>
        <v>4.3403463190186619E-14</v>
      </c>
      <c r="AR98" s="9">
        <f t="shared" si="104"/>
        <v>2.8608506582405112E-12</v>
      </c>
      <c r="AT98" s="16">
        <f t="shared" si="105"/>
        <v>3</v>
      </c>
      <c r="AU98" s="17">
        <f>VLOOKUP($A98,Datum!$A:$B,2,0)</f>
        <v>41583</v>
      </c>
      <c r="AV98" s="13">
        <f>VLOOKUP(AU98,Zeitreihen!$F:$G,2,0)</f>
        <v>8170.73</v>
      </c>
      <c r="AW98" s="13">
        <f>VLOOKUP(AU98,Zeitreihen!$J:$K,2,0)</f>
        <v>0.26663822525597269</v>
      </c>
      <c r="AX98" s="9">
        <f t="shared" si="106"/>
        <v>1.1912949372085367E-2</v>
      </c>
      <c r="AY98" s="9">
        <f t="shared" si="107"/>
        <v>-2.6664178011620453E-5</v>
      </c>
      <c r="AZ98" s="9">
        <f t="shared" si="134"/>
        <v>4.5932836272641548E-3</v>
      </c>
      <c r="BA98" s="9">
        <f t="shared" si="78"/>
        <v>5.3392630757623981E-7</v>
      </c>
      <c r="BB98" s="9">
        <f t="shared" si="79"/>
        <v>3.2402617450701954E-12</v>
      </c>
      <c r="BC98" s="9">
        <f t="shared" si="108"/>
        <v>-1.3153178281791337E-9</v>
      </c>
      <c r="BE98" s="16">
        <f t="shared" si="109"/>
        <v>3</v>
      </c>
      <c r="BF98" s="17">
        <f>VLOOKUP($A98,Datum!$A:$B,2,0)</f>
        <v>41583</v>
      </c>
      <c r="BG98" s="13">
        <f>VLOOKUP(BF98,Zeitreihen!$F:$G,2,0)</f>
        <v>8170.73</v>
      </c>
      <c r="BH98" s="13">
        <f>VLOOKUP(BF98,Zeitreihen!N:O,2,0)</f>
        <v>1.3473999999999999</v>
      </c>
      <c r="BI98" s="9">
        <f t="shared" si="110"/>
        <v>1.1912949372085367E-2</v>
      </c>
      <c r="BJ98" s="9">
        <f t="shared" si="111"/>
        <v>-2.9642825915147946E-3</v>
      </c>
      <c r="BK98" s="9">
        <f t="shared" si="135"/>
        <v>4.5932836272641548E-3</v>
      </c>
      <c r="BL98" s="9">
        <f t="shared" si="80"/>
        <v>5.3392630757623981E-7</v>
      </c>
      <c r="BM98" s="9">
        <f t="shared" si="81"/>
        <v>4.8115417138651804E-8</v>
      </c>
      <c r="BN98" s="9">
        <f t="shared" si="112"/>
        <v>-1.6028127467153139E-7</v>
      </c>
      <c r="BP98" s="16">
        <f t="shared" si="113"/>
        <v>3</v>
      </c>
      <c r="BQ98" s="17">
        <f>VLOOKUP($A98,Datum!$A:$B,2,0)</f>
        <v>41583</v>
      </c>
      <c r="BR98" s="13">
        <f>VLOOKUP(BQ98,Zeitreihen!$F:$G,2,0)</f>
        <v>8170.73</v>
      </c>
      <c r="BS98" s="13">
        <f>VLOOKUP(BQ98,Zeitreihen!R:S,2,0)</f>
        <v>1.0093000000000001</v>
      </c>
      <c r="BT98" s="9">
        <f t="shared" si="114"/>
        <v>1.1912949372085367E-2</v>
      </c>
      <c r="BU98" s="9">
        <f t="shared" si="115"/>
        <v>-9.9073661348127512E-5</v>
      </c>
      <c r="BV98" s="9">
        <f t="shared" si="136"/>
        <v>4.5932836272641548E-3</v>
      </c>
      <c r="BW98" s="9">
        <f t="shared" si="82"/>
        <v>5.3392630757623981E-7</v>
      </c>
      <c r="BX98" s="9">
        <f t="shared" si="83"/>
        <v>4.3403463190186619E-14</v>
      </c>
      <c r="BY98" s="9">
        <f t="shared" si="116"/>
        <v>1.522309128828885E-10</v>
      </c>
      <c r="CA98" s="16">
        <f t="shared" si="117"/>
        <v>3</v>
      </c>
      <c r="CB98" s="17">
        <f>VLOOKUP($A98,Datum!$A:$B,2,0)</f>
        <v>41583</v>
      </c>
      <c r="CC98" s="13">
        <f>VLOOKUP(CB98,Zeitreihen!$J:$K,2,0)</f>
        <v>0.26663822525597269</v>
      </c>
      <c r="CD98" s="13">
        <f>VLOOKUP(CB98,Zeitreihen!N:O,2,0)</f>
        <v>1.3473999999999999</v>
      </c>
      <c r="CE98" s="9">
        <f t="shared" si="118"/>
        <v>-2.6664178011620453E-5</v>
      </c>
      <c r="CF98" s="9">
        <f t="shared" si="119"/>
        <v>-2.9642825915147946E-3</v>
      </c>
      <c r="CG98" s="9">
        <f t="shared" si="137"/>
        <v>4.5932836272641548E-3</v>
      </c>
      <c r="CH98" s="9">
        <f t="shared" si="84"/>
        <v>3.2402617450701954E-12</v>
      </c>
      <c r="CI98" s="9">
        <f t="shared" si="85"/>
        <v>4.8115417138651804E-8</v>
      </c>
      <c r="CJ98" s="9">
        <f t="shared" si="120"/>
        <v>3.9485002912810869E-10</v>
      </c>
      <c r="CL98" s="16">
        <f t="shared" si="121"/>
        <v>3</v>
      </c>
      <c r="CM98" s="17">
        <f>VLOOKUP($A98,Datum!$A:$B,2,0)</f>
        <v>41583</v>
      </c>
      <c r="CN98" s="13">
        <f>VLOOKUP(CM98,Zeitreihen!$J:$K,2,0)</f>
        <v>0.26663822525597269</v>
      </c>
      <c r="CO98" s="13">
        <f>VLOOKUP(CM98,Zeitreihen!R:S,2,0)</f>
        <v>1.0093000000000001</v>
      </c>
      <c r="CP98" s="9">
        <f t="shared" si="122"/>
        <v>-2.6664178011620453E-5</v>
      </c>
      <c r="CQ98" s="9">
        <f t="shared" si="123"/>
        <v>-9.9073661348127512E-5</v>
      </c>
      <c r="CR98" s="9">
        <f t="shared" si="138"/>
        <v>4.5932836272641548E-3</v>
      </c>
      <c r="CS98" s="9">
        <f t="shared" si="86"/>
        <v>3.2402617450701954E-12</v>
      </c>
      <c r="CT98" s="9">
        <f t="shared" si="87"/>
        <v>4.3403463190186619E-14</v>
      </c>
      <c r="CU98" s="9">
        <f t="shared" si="124"/>
        <v>-3.7501810806776264E-13</v>
      </c>
      <c r="CW98" s="16">
        <f t="shared" si="125"/>
        <v>3</v>
      </c>
      <c r="CX98" s="17">
        <f>VLOOKUP($A98,Datum!$A:$B,2,0)</f>
        <v>41583</v>
      </c>
      <c r="CY98" s="13">
        <f>VLOOKUP(CX98,Zeitreihen!N:O,2,0)</f>
        <v>1.3473999999999999</v>
      </c>
      <c r="CZ98" s="13">
        <f>VLOOKUP(CX98,Zeitreihen!R:S,2,0)</f>
        <v>1.0093000000000001</v>
      </c>
      <c r="DA98" s="9">
        <f t="shared" si="126"/>
        <v>-2.9642825915147946E-3</v>
      </c>
      <c r="DB98" s="9">
        <f t="shared" si="127"/>
        <v>-9.9073661348127512E-5</v>
      </c>
      <c r="DC98" s="9">
        <f t="shared" si="139"/>
        <v>4.5932836272641548E-3</v>
      </c>
      <c r="DD98" s="9">
        <f t="shared" si="88"/>
        <v>4.8115417138651804E-8</v>
      </c>
      <c r="DE98" s="9">
        <f t="shared" si="89"/>
        <v>4.3403463190186619E-14</v>
      </c>
      <c r="DF98" s="9">
        <f t="shared" si="128"/>
        <v>-4.5698749836926044E-11</v>
      </c>
    </row>
    <row r="99" spans="1:110" ht="15" x14ac:dyDescent="0.2">
      <c r="A99" s="9">
        <f t="shared" si="129"/>
        <v>90</v>
      </c>
      <c r="B99" s="16">
        <f t="shared" si="90"/>
        <v>2</v>
      </c>
      <c r="C99" s="17">
        <f>VLOOKUP($A99,Datum!$A:$B,2,0)</f>
        <v>41582</v>
      </c>
      <c r="D99" s="13">
        <f>VLOOKUP(C99,Zeitreihen!$B:$C,2,0)</f>
        <v>603.78</v>
      </c>
      <c r="E99" s="13">
        <f>VLOOKUP(C99,Zeitreihen!F:G,2,0)</f>
        <v>8073.97</v>
      </c>
      <c r="F99" s="9">
        <f t="shared" si="91"/>
        <v>-3.2244490570957031E-3</v>
      </c>
      <c r="G99" s="9">
        <f t="shared" si="91"/>
        <v>3.6604079474419674E-3</v>
      </c>
      <c r="H99" s="9">
        <f t="shared" si="130"/>
        <v>4.3176866096283056E-3</v>
      </c>
      <c r="I99" s="9">
        <f t="shared" si="70"/>
        <v>7.075691658292134E-8</v>
      </c>
      <c r="J99" s="9">
        <f t="shared" si="71"/>
        <v>2.761424625505429E-8</v>
      </c>
      <c r="K99" s="9">
        <f t="shared" si="92"/>
        <v>-4.4202928848314163E-8</v>
      </c>
      <c r="M99" s="16">
        <f t="shared" si="93"/>
        <v>2</v>
      </c>
      <c r="N99" s="17">
        <f>VLOOKUP($A99,Datum!$A:$B,2,0)</f>
        <v>41582</v>
      </c>
      <c r="O99" s="13">
        <f>VLOOKUP(N99,Zeitreihen!$B:$C,2,0)</f>
        <v>603.78</v>
      </c>
      <c r="P99" s="13">
        <f>VLOOKUP(N99,Zeitreihen!$J:$K,2,0)</f>
        <v>0.26664533503986348</v>
      </c>
      <c r="Q99" s="9">
        <f t="shared" si="94"/>
        <v>-3.2244490570957031E-3</v>
      </c>
      <c r="R99" s="9">
        <f t="shared" si="95"/>
        <v>0</v>
      </c>
      <c r="S99" s="9">
        <f t="shared" si="131"/>
        <v>4.3176866096283056E-3</v>
      </c>
      <c r="T99" s="9">
        <f t="shared" si="72"/>
        <v>7.075691658292134E-8</v>
      </c>
      <c r="U99" s="9">
        <f t="shared" si="73"/>
        <v>4.6841154028323004E-17</v>
      </c>
      <c r="V99" s="9">
        <f t="shared" si="96"/>
        <v>-1.8205316883344329E-12</v>
      </c>
      <c r="X99" s="16">
        <f t="shared" si="97"/>
        <v>2</v>
      </c>
      <c r="Y99" s="17">
        <f>VLOOKUP($A99,Datum!$A:$B,2,0)</f>
        <v>41582</v>
      </c>
      <c r="Z99" s="13">
        <f>VLOOKUP(Y99,Zeitreihen!$B:$C,2,0)</f>
        <v>603.78</v>
      </c>
      <c r="AA99" s="13">
        <f>VLOOKUP(Y99,Zeitreihen!N:O,2,0)</f>
        <v>1.3513999999999999</v>
      </c>
      <c r="AB99" s="9">
        <f t="shared" si="98"/>
        <v>-3.2244490570957031E-3</v>
      </c>
      <c r="AC99" s="9">
        <f t="shared" si="99"/>
        <v>1.9999265952623151E-3</v>
      </c>
      <c r="AD99" s="9">
        <f t="shared" si="132"/>
        <v>4.3176866096283056E-3</v>
      </c>
      <c r="AE99" s="9">
        <f t="shared" si="74"/>
        <v>7.075691658292134E-8</v>
      </c>
      <c r="AF99" s="9">
        <f t="shared" si="75"/>
        <v>1.2887660906716882E-8</v>
      </c>
      <c r="AG99" s="9">
        <f t="shared" si="100"/>
        <v>-3.0197535457807528E-8</v>
      </c>
      <c r="AI99" s="16">
        <f t="shared" si="101"/>
        <v>2</v>
      </c>
      <c r="AJ99" s="17">
        <f>VLOOKUP($A99,Datum!$A:$B,2,0)</f>
        <v>41582</v>
      </c>
      <c r="AK99" s="13">
        <f>VLOOKUP(AJ99,Zeitreihen!$B:$C,2,0)</f>
        <v>603.78</v>
      </c>
      <c r="AL99" s="13">
        <f>VLOOKUP(AJ99,Zeitreihen!$R:$S,2,0)</f>
        <v>1.0094000000000001</v>
      </c>
      <c r="AM99" s="9">
        <f t="shared" si="102"/>
        <v>-3.2244490570957031E-3</v>
      </c>
      <c r="AN99" s="9">
        <f t="shared" si="103"/>
        <v>-9.9063846730179823E-5</v>
      </c>
      <c r="AO99" s="9">
        <f t="shared" si="133"/>
        <v>4.3176866096283056E-3</v>
      </c>
      <c r="AP99" s="9">
        <f t="shared" si="76"/>
        <v>7.075691658292134E-8</v>
      </c>
      <c r="AQ99" s="9">
        <f t="shared" si="77"/>
        <v>4.1060199706689442E-14</v>
      </c>
      <c r="AR99" s="9">
        <f t="shared" si="104"/>
        <v>-5.3900771103244117E-11</v>
      </c>
      <c r="AT99" s="16">
        <f t="shared" si="105"/>
        <v>2</v>
      </c>
      <c r="AU99" s="17">
        <f>VLOOKUP($A99,Datum!$A:$B,2,0)</f>
        <v>41582</v>
      </c>
      <c r="AV99" s="13">
        <f>VLOOKUP(AU99,Zeitreihen!$F:$G,2,0)</f>
        <v>8073.97</v>
      </c>
      <c r="AW99" s="13">
        <f>VLOOKUP(AU99,Zeitreihen!$J:$K,2,0)</f>
        <v>0.26664533503986348</v>
      </c>
      <c r="AX99" s="9">
        <f t="shared" si="106"/>
        <v>3.6604079474419674E-3</v>
      </c>
      <c r="AY99" s="9">
        <f t="shared" si="107"/>
        <v>0</v>
      </c>
      <c r="AZ99" s="9">
        <f t="shared" si="134"/>
        <v>4.3176866096283056E-3</v>
      </c>
      <c r="BA99" s="9">
        <f t="shared" si="78"/>
        <v>2.761424625505429E-8</v>
      </c>
      <c r="BB99" s="9">
        <f t="shared" si="79"/>
        <v>4.6841154028323004E-17</v>
      </c>
      <c r="BC99" s="9">
        <f t="shared" si="108"/>
        <v>1.1373140121395847E-12</v>
      </c>
      <c r="BE99" s="16">
        <f t="shared" si="109"/>
        <v>2</v>
      </c>
      <c r="BF99" s="17">
        <f>VLOOKUP($A99,Datum!$A:$B,2,0)</f>
        <v>41582</v>
      </c>
      <c r="BG99" s="13">
        <f>VLOOKUP(BF99,Zeitreihen!$F:$G,2,0)</f>
        <v>8073.97</v>
      </c>
      <c r="BH99" s="13">
        <f>VLOOKUP(BF99,Zeitreihen!N:O,2,0)</f>
        <v>1.3513999999999999</v>
      </c>
      <c r="BI99" s="9">
        <f t="shared" si="110"/>
        <v>3.6604079474419674E-3</v>
      </c>
      <c r="BJ99" s="9">
        <f t="shared" si="111"/>
        <v>1.9999265952623151E-3</v>
      </c>
      <c r="BK99" s="9">
        <f t="shared" si="135"/>
        <v>4.3176866096283056E-3</v>
      </c>
      <c r="BL99" s="9">
        <f t="shared" si="80"/>
        <v>2.761424625505429E-8</v>
      </c>
      <c r="BM99" s="9">
        <f t="shared" si="81"/>
        <v>1.2887660906716882E-8</v>
      </c>
      <c r="BN99" s="9">
        <f t="shared" si="112"/>
        <v>1.8864862626844548E-8</v>
      </c>
      <c r="BP99" s="16">
        <f t="shared" si="113"/>
        <v>2</v>
      </c>
      <c r="BQ99" s="17">
        <f>VLOOKUP($A99,Datum!$A:$B,2,0)</f>
        <v>41582</v>
      </c>
      <c r="BR99" s="13">
        <f>VLOOKUP(BQ99,Zeitreihen!$F:$G,2,0)</f>
        <v>8073.97</v>
      </c>
      <c r="BS99" s="13">
        <f>VLOOKUP(BQ99,Zeitreihen!R:S,2,0)</f>
        <v>1.0094000000000001</v>
      </c>
      <c r="BT99" s="9">
        <f t="shared" si="114"/>
        <v>3.6604079474419674E-3</v>
      </c>
      <c r="BU99" s="9">
        <f t="shared" si="115"/>
        <v>-9.9063846730179823E-5</v>
      </c>
      <c r="BV99" s="9">
        <f t="shared" si="136"/>
        <v>4.3176866096283056E-3</v>
      </c>
      <c r="BW99" s="9">
        <f t="shared" si="82"/>
        <v>2.761424625505429E-8</v>
      </c>
      <c r="BX99" s="9">
        <f t="shared" si="83"/>
        <v>4.1060199706689442E-14</v>
      </c>
      <c r="BY99" s="9">
        <f t="shared" si="116"/>
        <v>3.3672636754228648E-11</v>
      </c>
      <c r="CA99" s="16">
        <f t="shared" si="117"/>
        <v>2</v>
      </c>
      <c r="CB99" s="17">
        <f>VLOOKUP($A99,Datum!$A:$B,2,0)</f>
        <v>41582</v>
      </c>
      <c r="CC99" s="13">
        <f>VLOOKUP(CB99,Zeitreihen!$J:$K,2,0)</f>
        <v>0.26664533503986348</v>
      </c>
      <c r="CD99" s="13">
        <f>VLOOKUP(CB99,Zeitreihen!N:O,2,0)</f>
        <v>1.3513999999999999</v>
      </c>
      <c r="CE99" s="9">
        <f t="shared" si="118"/>
        <v>0</v>
      </c>
      <c r="CF99" s="9">
        <f t="shared" si="119"/>
        <v>1.9999265952623151E-3</v>
      </c>
      <c r="CG99" s="9">
        <f t="shared" si="137"/>
        <v>4.3176866096283056E-3</v>
      </c>
      <c r="CH99" s="9">
        <f t="shared" si="84"/>
        <v>4.6841154028323004E-17</v>
      </c>
      <c r="CI99" s="9">
        <f t="shared" si="85"/>
        <v>1.2887660906716882E-8</v>
      </c>
      <c r="CJ99" s="9">
        <f t="shared" si="120"/>
        <v>7.7696390495075279E-13</v>
      </c>
      <c r="CL99" s="16">
        <f t="shared" si="121"/>
        <v>2</v>
      </c>
      <c r="CM99" s="17">
        <f>VLOOKUP($A99,Datum!$A:$B,2,0)</f>
        <v>41582</v>
      </c>
      <c r="CN99" s="13">
        <f>VLOOKUP(CM99,Zeitreihen!$J:$K,2,0)</f>
        <v>0.26664533503986348</v>
      </c>
      <c r="CO99" s="13">
        <f>VLOOKUP(CM99,Zeitreihen!R:S,2,0)</f>
        <v>1.0094000000000001</v>
      </c>
      <c r="CP99" s="9">
        <f t="shared" si="122"/>
        <v>0</v>
      </c>
      <c r="CQ99" s="9">
        <f t="shared" si="123"/>
        <v>-9.9063846730179823E-5</v>
      </c>
      <c r="CR99" s="9">
        <f t="shared" si="138"/>
        <v>4.3176866096283056E-3</v>
      </c>
      <c r="CS99" s="9">
        <f t="shared" si="86"/>
        <v>4.6841154028323004E-17</v>
      </c>
      <c r="CT99" s="9">
        <f t="shared" si="87"/>
        <v>4.1060199706689442E-14</v>
      </c>
      <c r="CU99" s="9">
        <f t="shared" si="124"/>
        <v>1.3868334935725858E-15</v>
      </c>
      <c r="CW99" s="16">
        <f t="shared" si="125"/>
        <v>2</v>
      </c>
      <c r="CX99" s="17">
        <f>VLOOKUP($A99,Datum!$A:$B,2,0)</f>
        <v>41582</v>
      </c>
      <c r="CY99" s="13">
        <f>VLOOKUP(CX99,Zeitreihen!N:O,2,0)</f>
        <v>1.3513999999999999</v>
      </c>
      <c r="CZ99" s="13">
        <f>VLOOKUP(CX99,Zeitreihen!R:S,2,0)</f>
        <v>1.0094000000000001</v>
      </c>
      <c r="DA99" s="9">
        <f t="shared" si="126"/>
        <v>1.9999265952623151E-3</v>
      </c>
      <c r="DB99" s="9">
        <f t="shared" si="127"/>
        <v>-9.9063846730179823E-5</v>
      </c>
      <c r="DC99" s="9">
        <f t="shared" si="139"/>
        <v>4.3176866096283056E-3</v>
      </c>
      <c r="DD99" s="9">
        <f t="shared" si="88"/>
        <v>1.2887660906716882E-8</v>
      </c>
      <c r="DE99" s="9">
        <f t="shared" si="89"/>
        <v>4.1060199706689442E-14</v>
      </c>
      <c r="DF99" s="9">
        <f t="shared" si="128"/>
        <v>2.3003693846464953E-11</v>
      </c>
    </row>
    <row r="100" spans="1:110" ht="15" x14ac:dyDescent="0.2">
      <c r="A100" s="9">
        <f t="shared" si="129"/>
        <v>91</v>
      </c>
      <c r="B100" s="16">
        <f t="shared" si="90"/>
        <v>6</v>
      </c>
      <c r="C100" s="17">
        <f>VLOOKUP($A100,Datum!$A:$B,2,0)</f>
        <v>41579</v>
      </c>
      <c r="D100" s="13">
        <f>VLOOKUP(C100,Zeitreihen!$B:$C,2,0)</f>
        <v>605.73</v>
      </c>
      <c r="E100" s="13">
        <f>VLOOKUP(C100,Zeitreihen!F:G,2,0)</f>
        <v>8044.47</v>
      </c>
      <c r="F100" s="9">
        <f t="shared" si="91"/>
        <v>-1.2044317941053114E-3</v>
      </c>
      <c r="G100" s="9">
        <f t="shared" si="91"/>
        <v>0</v>
      </c>
      <c r="H100" s="9">
        <f t="shared" si="130"/>
        <v>4.0586254130506073E-3</v>
      </c>
      <c r="I100" s="9">
        <f t="shared" si="70"/>
        <v>1.6694786956596884E-8</v>
      </c>
      <c r="J100" s="9">
        <f t="shared" si="71"/>
        <v>5.1957978934342083E-9</v>
      </c>
      <c r="K100" s="9">
        <f t="shared" si="92"/>
        <v>9.3135782006927384E-9</v>
      </c>
      <c r="M100" s="16">
        <f t="shared" si="93"/>
        <v>6</v>
      </c>
      <c r="N100" s="17">
        <f>VLOOKUP($A100,Datum!$A:$B,2,0)</f>
        <v>41579</v>
      </c>
      <c r="O100" s="13">
        <f>VLOOKUP(N100,Zeitreihen!$B:$C,2,0)</f>
        <v>605.73</v>
      </c>
      <c r="P100" s="13">
        <f>VLOOKUP(N100,Zeitreihen!$J:$K,2,0)</f>
        <v>0.26664533503986348</v>
      </c>
      <c r="Q100" s="9">
        <f t="shared" si="94"/>
        <v>-1.2044317941053114E-3</v>
      </c>
      <c r="R100" s="9">
        <f t="shared" si="95"/>
        <v>0</v>
      </c>
      <c r="S100" s="9">
        <f t="shared" si="131"/>
        <v>4.0586254130506073E-3</v>
      </c>
      <c r="T100" s="9">
        <f t="shared" si="72"/>
        <v>1.6694786956596884E-8</v>
      </c>
      <c r="U100" s="9">
        <f t="shared" si="73"/>
        <v>4.4030684786623631E-17</v>
      </c>
      <c r="V100" s="9">
        <f t="shared" si="96"/>
        <v>-8.5736975807743127E-13</v>
      </c>
      <c r="X100" s="16">
        <f t="shared" si="97"/>
        <v>6</v>
      </c>
      <c r="Y100" s="17">
        <f>VLOOKUP($A100,Datum!$A:$B,2,0)</f>
        <v>41579</v>
      </c>
      <c r="Z100" s="13">
        <f>VLOOKUP(Y100,Zeitreihen!$B:$C,2,0)</f>
        <v>605.73</v>
      </c>
      <c r="AA100" s="13">
        <f>VLOOKUP(Y100,Zeitreihen!N:O,2,0)</f>
        <v>1.3487</v>
      </c>
      <c r="AB100" s="9">
        <f t="shared" si="98"/>
        <v>-1.2044317941053114E-3</v>
      </c>
      <c r="AC100" s="9">
        <f t="shared" si="99"/>
        <v>-7.1663710342710091E-3</v>
      </c>
      <c r="AD100" s="9">
        <f t="shared" si="132"/>
        <v>4.0586254130506073E-3</v>
      </c>
      <c r="AE100" s="9">
        <f t="shared" si="74"/>
        <v>1.6694786956596884E-8</v>
      </c>
      <c r="AF100" s="9">
        <f t="shared" si="75"/>
        <v>2.2457648651960474E-7</v>
      </c>
      <c r="AG100" s="9">
        <f t="shared" si="100"/>
        <v>6.1231173416045636E-8</v>
      </c>
      <c r="AI100" s="16">
        <f t="shared" si="101"/>
        <v>6</v>
      </c>
      <c r="AJ100" s="17">
        <f>VLOOKUP($A100,Datum!$A:$B,2,0)</f>
        <v>41579</v>
      </c>
      <c r="AK100" s="13">
        <f>VLOOKUP(AJ100,Zeitreihen!$B:$C,2,0)</f>
        <v>605.73</v>
      </c>
      <c r="AL100" s="13">
        <f>VLOOKUP(AJ100,Zeitreihen!$R:$S,2,0)</f>
        <v>1.0095000000000001</v>
      </c>
      <c r="AM100" s="9">
        <f t="shared" si="102"/>
        <v>-1.2044317941053114E-3</v>
      </c>
      <c r="AN100" s="9">
        <f t="shared" si="103"/>
        <v>-9.9054034056521564E-5</v>
      </c>
      <c r="AO100" s="9">
        <f t="shared" si="133"/>
        <v>4.0586254130506073E-3</v>
      </c>
      <c r="AP100" s="9">
        <f t="shared" si="76"/>
        <v>1.6694786956596884E-8</v>
      </c>
      <c r="AQ100" s="9">
        <f t="shared" si="77"/>
        <v>3.8842608457765178E-14</v>
      </c>
      <c r="AR100" s="9">
        <f t="shared" si="104"/>
        <v>-2.5465055920631667E-11</v>
      </c>
      <c r="AT100" s="16">
        <f t="shared" si="105"/>
        <v>6</v>
      </c>
      <c r="AU100" s="17">
        <f>VLOOKUP($A100,Datum!$A:$B,2,0)</f>
        <v>41579</v>
      </c>
      <c r="AV100" s="13">
        <f>VLOOKUP(AU100,Zeitreihen!$F:$G,2,0)</f>
        <v>8044.47</v>
      </c>
      <c r="AW100" s="13">
        <f>VLOOKUP(AU100,Zeitreihen!$J:$K,2,0)</f>
        <v>0.26664533503986348</v>
      </c>
      <c r="AX100" s="9">
        <f t="shared" si="106"/>
        <v>0</v>
      </c>
      <c r="AY100" s="9">
        <f t="shared" si="107"/>
        <v>0</v>
      </c>
      <c r="AZ100" s="9">
        <f t="shared" si="134"/>
        <v>4.0586254130506073E-3</v>
      </c>
      <c r="BA100" s="9">
        <f t="shared" si="78"/>
        <v>5.1957978934342083E-9</v>
      </c>
      <c r="BB100" s="9">
        <f t="shared" si="79"/>
        <v>4.4030684786623631E-17</v>
      </c>
      <c r="BC100" s="9">
        <f t="shared" si="108"/>
        <v>-4.7830381480896085E-13</v>
      </c>
      <c r="BE100" s="16">
        <f t="shared" si="109"/>
        <v>6</v>
      </c>
      <c r="BF100" s="17">
        <f>VLOOKUP($A100,Datum!$A:$B,2,0)</f>
        <v>41579</v>
      </c>
      <c r="BG100" s="13">
        <f>VLOOKUP(BF100,Zeitreihen!$F:$G,2,0)</f>
        <v>8044.47</v>
      </c>
      <c r="BH100" s="13">
        <f>VLOOKUP(BF100,Zeitreihen!N:O,2,0)</f>
        <v>1.3487</v>
      </c>
      <c r="BI100" s="9">
        <f t="shared" si="110"/>
        <v>0</v>
      </c>
      <c r="BJ100" s="9">
        <f t="shared" si="111"/>
        <v>-7.1663710342710091E-3</v>
      </c>
      <c r="BK100" s="9">
        <f t="shared" si="135"/>
        <v>4.0586254130506073E-3</v>
      </c>
      <c r="BL100" s="9">
        <f t="shared" si="80"/>
        <v>5.1957978934342083E-9</v>
      </c>
      <c r="BM100" s="9">
        <f t="shared" si="81"/>
        <v>2.2457648651960474E-7</v>
      </c>
      <c r="BN100" s="9">
        <f t="shared" si="112"/>
        <v>3.4159245243029274E-8</v>
      </c>
      <c r="BP100" s="16">
        <f t="shared" si="113"/>
        <v>6</v>
      </c>
      <c r="BQ100" s="17">
        <f>VLOOKUP($A100,Datum!$A:$B,2,0)</f>
        <v>41579</v>
      </c>
      <c r="BR100" s="13">
        <f>VLOOKUP(BQ100,Zeitreihen!$F:$G,2,0)</f>
        <v>8044.47</v>
      </c>
      <c r="BS100" s="13">
        <f>VLOOKUP(BQ100,Zeitreihen!R:S,2,0)</f>
        <v>1.0095000000000001</v>
      </c>
      <c r="BT100" s="9">
        <f t="shared" si="114"/>
        <v>0</v>
      </c>
      <c r="BU100" s="9">
        <f t="shared" si="115"/>
        <v>-9.9054034056521564E-5</v>
      </c>
      <c r="BV100" s="9">
        <f t="shared" si="136"/>
        <v>4.0586254130506073E-3</v>
      </c>
      <c r="BW100" s="9">
        <f t="shared" si="82"/>
        <v>5.1957978934342083E-9</v>
      </c>
      <c r="BX100" s="9">
        <f t="shared" si="83"/>
        <v>3.8842608457765178E-14</v>
      </c>
      <c r="BY100" s="9">
        <f t="shared" si="116"/>
        <v>-1.4206278302227719E-11</v>
      </c>
      <c r="CA100" s="16">
        <f t="shared" si="117"/>
        <v>6</v>
      </c>
      <c r="CB100" s="17">
        <f>VLOOKUP($A100,Datum!$A:$B,2,0)</f>
        <v>41579</v>
      </c>
      <c r="CC100" s="13">
        <f>VLOOKUP(CB100,Zeitreihen!$J:$K,2,0)</f>
        <v>0.26664533503986348</v>
      </c>
      <c r="CD100" s="13">
        <f>VLOOKUP(CB100,Zeitreihen!N:O,2,0)</f>
        <v>1.3487</v>
      </c>
      <c r="CE100" s="9">
        <f t="shared" si="118"/>
        <v>0</v>
      </c>
      <c r="CF100" s="9">
        <f t="shared" si="119"/>
        <v>-7.1663710342710091E-3</v>
      </c>
      <c r="CG100" s="9">
        <f t="shared" si="137"/>
        <v>4.0586254130506073E-3</v>
      </c>
      <c r="CH100" s="9">
        <f t="shared" si="84"/>
        <v>4.4030684786623631E-17</v>
      </c>
      <c r="CI100" s="9">
        <f t="shared" si="85"/>
        <v>2.2457648651960474E-7</v>
      </c>
      <c r="CJ100" s="9">
        <f t="shared" si="120"/>
        <v>-3.1445598242730488E-12</v>
      </c>
      <c r="CL100" s="16">
        <f t="shared" si="121"/>
        <v>6</v>
      </c>
      <c r="CM100" s="17">
        <f>VLOOKUP($A100,Datum!$A:$B,2,0)</f>
        <v>41579</v>
      </c>
      <c r="CN100" s="13">
        <f>VLOOKUP(CM100,Zeitreihen!$J:$K,2,0)</f>
        <v>0.26664533503986348</v>
      </c>
      <c r="CO100" s="13">
        <f>VLOOKUP(CM100,Zeitreihen!R:S,2,0)</f>
        <v>1.0095000000000001</v>
      </c>
      <c r="CP100" s="9">
        <f t="shared" si="122"/>
        <v>0</v>
      </c>
      <c r="CQ100" s="9">
        <f t="shared" si="123"/>
        <v>-9.9054034056521564E-5</v>
      </c>
      <c r="CR100" s="9">
        <f t="shared" si="138"/>
        <v>4.0586254130506073E-3</v>
      </c>
      <c r="CS100" s="9">
        <f t="shared" si="86"/>
        <v>4.4030684786623631E-17</v>
      </c>
      <c r="CT100" s="9">
        <f t="shared" si="87"/>
        <v>3.8842608457765178E-14</v>
      </c>
      <c r="CU100" s="9">
        <f t="shared" si="124"/>
        <v>1.3077716349937016E-15</v>
      </c>
      <c r="CW100" s="16">
        <f t="shared" si="125"/>
        <v>6</v>
      </c>
      <c r="CX100" s="17">
        <f>VLOOKUP($A100,Datum!$A:$B,2,0)</f>
        <v>41579</v>
      </c>
      <c r="CY100" s="13">
        <f>VLOOKUP(CX100,Zeitreihen!N:O,2,0)</f>
        <v>1.3487</v>
      </c>
      <c r="CZ100" s="13">
        <f>VLOOKUP(CX100,Zeitreihen!R:S,2,0)</f>
        <v>1.0095000000000001</v>
      </c>
      <c r="DA100" s="9">
        <f t="shared" si="126"/>
        <v>-7.1663710342710091E-3</v>
      </c>
      <c r="DB100" s="9">
        <f t="shared" si="127"/>
        <v>-9.9054034056521564E-5</v>
      </c>
      <c r="DC100" s="9">
        <f t="shared" si="139"/>
        <v>4.0586254130506073E-3</v>
      </c>
      <c r="DD100" s="9">
        <f t="shared" si="88"/>
        <v>2.2457648651960474E-7</v>
      </c>
      <c r="DE100" s="9">
        <f t="shared" si="89"/>
        <v>3.8842608457765178E-14</v>
      </c>
      <c r="DF100" s="9">
        <f t="shared" si="128"/>
        <v>-9.3397733027636103E-11</v>
      </c>
    </row>
    <row r="101" spans="1:110" ht="15" x14ac:dyDescent="0.2">
      <c r="A101" s="9">
        <f t="shared" si="129"/>
        <v>92</v>
      </c>
      <c r="B101" s="16">
        <f t="shared" si="90"/>
        <v>5</v>
      </c>
      <c r="C101" s="17">
        <f>VLOOKUP($A101,Datum!$A:$B,2,0)</f>
        <v>41578</v>
      </c>
      <c r="D101" s="13">
        <f>VLOOKUP(C101,Zeitreihen!$B:$C,2,0)</f>
        <v>606.46</v>
      </c>
      <c r="E101" s="13">
        <f>VLOOKUP(C101,Zeitreihen!F:G,2,0)</f>
        <v>8044.47</v>
      </c>
      <c r="F101" s="9">
        <f t="shared" si="91"/>
        <v>1.6337580886787442E-3</v>
      </c>
      <c r="G101" s="9">
        <f t="shared" si="91"/>
        <v>4.857342528008941E-3</v>
      </c>
      <c r="H101" s="9">
        <f t="shared" si="130"/>
        <v>3.8151078882675705E-3</v>
      </c>
      <c r="I101" s="9">
        <f t="shared" si="70"/>
        <v>2.5033132803781463E-9</v>
      </c>
      <c r="J101" s="9">
        <f t="shared" si="71"/>
        <v>5.2962283085776024E-8</v>
      </c>
      <c r="K101" s="9">
        <f t="shared" si="92"/>
        <v>1.1514390414076205E-8</v>
      </c>
      <c r="M101" s="16">
        <f t="shared" si="93"/>
        <v>5</v>
      </c>
      <c r="N101" s="17">
        <f>VLOOKUP($A101,Datum!$A:$B,2,0)</f>
        <v>41578</v>
      </c>
      <c r="O101" s="13">
        <f>VLOOKUP(N101,Zeitreihen!$B:$C,2,0)</f>
        <v>606.46</v>
      </c>
      <c r="P101" s="13">
        <f>VLOOKUP(N101,Zeitreihen!$J:$K,2,0)</f>
        <v>0.26664533503986348</v>
      </c>
      <c r="Q101" s="9">
        <f t="shared" si="94"/>
        <v>1.6337580886787442E-3</v>
      </c>
      <c r="R101" s="9">
        <f t="shared" si="95"/>
        <v>2.6664178011729669E-5</v>
      </c>
      <c r="S101" s="9">
        <f t="shared" si="131"/>
        <v>3.8151078882675705E-3</v>
      </c>
      <c r="T101" s="9">
        <f t="shared" si="72"/>
        <v>2.5033132803781463E-9</v>
      </c>
      <c r="U101" s="9">
        <f t="shared" si="73"/>
        <v>2.7336917372356464E-12</v>
      </c>
      <c r="V101" s="9">
        <f t="shared" si="96"/>
        <v>8.2724161103525251E-11</v>
      </c>
      <c r="X101" s="16">
        <f t="shared" si="97"/>
        <v>5</v>
      </c>
      <c r="Y101" s="17">
        <f>VLOOKUP($A101,Datum!$A:$B,2,0)</f>
        <v>41578</v>
      </c>
      <c r="Z101" s="13">
        <f>VLOOKUP(Y101,Zeitreihen!$B:$C,2,0)</f>
        <v>606.46</v>
      </c>
      <c r="AA101" s="13">
        <f>VLOOKUP(Y101,Zeitreihen!N:O,2,0)</f>
        <v>1.3584000000000001</v>
      </c>
      <c r="AB101" s="9">
        <f t="shared" si="98"/>
        <v>1.6337580886787442E-3</v>
      </c>
      <c r="AC101" s="9">
        <f t="shared" si="99"/>
        <v>-1.1127494026182771E-2</v>
      </c>
      <c r="AD101" s="9">
        <f t="shared" si="132"/>
        <v>3.8151078882675705E-3</v>
      </c>
      <c r="AE101" s="9">
        <f t="shared" si="74"/>
        <v>2.5033132803781463E-9</v>
      </c>
      <c r="AF101" s="9">
        <f t="shared" si="75"/>
        <v>4.9578948715697253E-7</v>
      </c>
      <c r="AG101" s="9">
        <f t="shared" si="100"/>
        <v>-3.5229482077826802E-8</v>
      </c>
      <c r="AI101" s="16">
        <f t="shared" si="101"/>
        <v>5</v>
      </c>
      <c r="AJ101" s="17">
        <f>VLOOKUP($A101,Datum!$A:$B,2,0)</f>
        <v>41578</v>
      </c>
      <c r="AK101" s="13">
        <f>VLOOKUP(AJ101,Zeitreihen!$B:$C,2,0)</f>
        <v>606.46</v>
      </c>
      <c r="AL101" s="13">
        <f>VLOOKUP(AJ101,Zeitreihen!$R:$S,2,0)</f>
        <v>1.0096000000000001</v>
      </c>
      <c r="AM101" s="9">
        <f t="shared" si="102"/>
        <v>1.6337580886787442E-3</v>
      </c>
      <c r="AN101" s="9">
        <f t="shared" si="103"/>
        <v>-9.9044223326597472E-5</v>
      </c>
      <c r="AO101" s="9">
        <f t="shared" si="133"/>
        <v>3.8151078882675705E-3</v>
      </c>
      <c r="AP101" s="9">
        <f t="shared" si="76"/>
        <v>2.5033132803781463E-9</v>
      </c>
      <c r="AQ101" s="9">
        <f t="shared" si="77"/>
        <v>3.6744000115188525E-14</v>
      </c>
      <c r="AR101" s="9">
        <f t="shared" si="104"/>
        <v>9.590711311606014E-12</v>
      </c>
      <c r="AT101" s="16">
        <f t="shared" si="105"/>
        <v>5</v>
      </c>
      <c r="AU101" s="17">
        <f>VLOOKUP($A101,Datum!$A:$B,2,0)</f>
        <v>41578</v>
      </c>
      <c r="AV101" s="13">
        <f>VLOOKUP(AU101,Zeitreihen!$F:$G,2,0)</f>
        <v>8044.47</v>
      </c>
      <c r="AW101" s="13">
        <f>VLOOKUP(AU101,Zeitreihen!$J:$K,2,0)</f>
        <v>0.26664533503986348</v>
      </c>
      <c r="AX101" s="9">
        <f t="shared" si="106"/>
        <v>4.857342528008941E-3</v>
      </c>
      <c r="AY101" s="9">
        <f t="shared" si="107"/>
        <v>2.6664178011729669E-5</v>
      </c>
      <c r="AZ101" s="9">
        <f t="shared" si="134"/>
        <v>3.8151078882675705E-3</v>
      </c>
      <c r="BA101" s="9">
        <f t="shared" si="78"/>
        <v>5.2962283085776024E-8</v>
      </c>
      <c r="BB101" s="9">
        <f t="shared" si="79"/>
        <v>2.7336917372356464E-12</v>
      </c>
      <c r="BC101" s="9">
        <f t="shared" si="108"/>
        <v>3.8050302976023879E-10</v>
      </c>
      <c r="BE101" s="16">
        <f t="shared" si="109"/>
        <v>5</v>
      </c>
      <c r="BF101" s="17">
        <f>VLOOKUP($A101,Datum!$A:$B,2,0)</f>
        <v>41578</v>
      </c>
      <c r="BG101" s="13">
        <f>VLOOKUP(BF101,Zeitreihen!$F:$G,2,0)</f>
        <v>8044.47</v>
      </c>
      <c r="BH101" s="13">
        <f>VLOOKUP(BF101,Zeitreihen!N:O,2,0)</f>
        <v>1.3584000000000001</v>
      </c>
      <c r="BI101" s="9">
        <f t="shared" si="110"/>
        <v>4.857342528008941E-3</v>
      </c>
      <c r="BJ101" s="9">
        <f t="shared" si="111"/>
        <v>-1.1127494026182771E-2</v>
      </c>
      <c r="BK101" s="9">
        <f t="shared" si="135"/>
        <v>3.8151078882675705E-3</v>
      </c>
      <c r="BL101" s="9">
        <f t="shared" si="80"/>
        <v>5.2962283085776024E-8</v>
      </c>
      <c r="BM101" s="9">
        <f t="shared" si="81"/>
        <v>4.9578948715697253E-7</v>
      </c>
      <c r="BN101" s="9">
        <f t="shared" si="112"/>
        <v>-1.6204364587900169E-7</v>
      </c>
      <c r="BP101" s="16">
        <f t="shared" si="113"/>
        <v>5</v>
      </c>
      <c r="BQ101" s="17">
        <f>VLOOKUP($A101,Datum!$A:$B,2,0)</f>
        <v>41578</v>
      </c>
      <c r="BR101" s="13">
        <f>VLOOKUP(BQ101,Zeitreihen!$F:$G,2,0)</f>
        <v>8044.47</v>
      </c>
      <c r="BS101" s="13">
        <f>VLOOKUP(BQ101,Zeitreihen!R:S,2,0)</f>
        <v>1.0096000000000001</v>
      </c>
      <c r="BT101" s="9">
        <f t="shared" si="114"/>
        <v>4.857342528008941E-3</v>
      </c>
      <c r="BU101" s="9">
        <f t="shared" si="115"/>
        <v>-9.9044223326597472E-5</v>
      </c>
      <c r="BV101" s="9">
        <f t="shared" si="136"/>
        <v>3.8151078882675705E-3</v>
      </c>
      <c r="BW101" s="9">
        <f t="shared" si="82"/>
        <v>5.2962283085776024E-8</v>
      </c>
      <c r="BX101" s="9">
        <f t="shared" si="83"/>
        <v>3.6744000115188525E-14</v>
      </c>
      <c r="BY101" s="9">
        <f t="shared" si="116"/>
        <v>4.4114012918849284E-11</v>
      </c>
      <c r="CA101" s="16">
        <f t="shared" si="117"/>
        <v>5</v>
      </c>
      <c r="CB101" s="17">
        <f>VLOOKUP($A101,Datum!$A:$B,2,0)</f>
        <v>41578</v>
      </c>
      <c r="CC101" s="13">
        <f>VLOOKUP(CB101,Zeitreihen!$J:$K,2,0)</f>
        <v>0.26664533503986348</v>
      </c>
      <c r="CD101" s="13">
        <f>VLOOKUP(CB101,Zeitreihen!N:O,2,0)</f>
        <v>1.3584000000000001</v>
      </c>
      <c r="CE101" s="9">
        <f t="shared" si="118"/>
        <v>2.6664178011729669E-5</v>
      </c>
      <c r="CF101" s="9">
        <f t="shared" si="119"/>
        <v>-1.1127494026182771E-2</v>
      </c>
      <c r="CG101" s="9">
        <f t="shared" si="137"/>
        <v>3.8151078882675705E-3</v>
      </c>
      <c r="CH101" s="9">
        <f t="shared" si="84"/>
        <v>2.7336917372356464E-12</v>
      </c>
      <c r="CI101" s="9">
        <f t="shared" si="85"/>
        <v>4.9578948715697253E-7</v>
      </c>
      <c r="CJ101" s="9">
        <f t="shared" si="120"/>
        <v>-1.1641888268014405E-9</v>
      </c>
      <c r="CL101" s="16">
        <f t="shared" si="121"/>
        <v>5</v>
      </c>
      <c r="CM101" s="17">
        <f>VLOOKUP($A101,Datum!$A:$B,2,0)</f>
        <v>41578</v>
      </c>
      <c r="CN101" s="13">
        <f>VLOOKUP(CM101,Zeitreihen!$J:$K,2,0)</f>
        <v>0.26664533503986348</v>
      </c>
      <c r="CO101" s="13">
        <f>VLOOKUP(CM101,Zeitreihen!R:S,2,0)</f>
        <v>1.0096000000000001</v>
      </c>
      <c r="CP101" s="9">
        <f t="shared" si="122"/>
        <v>2.6664178011729669E-5</v>
      </c>
      <c r="CQ101" s="9">
        <f t="shared" si="123"/>
        <v>-9.9044223326597472E-5</v>
      </c>
      <c r="CR101" s="9">
        <f t="shared" si="138"/>
        <v>3.8151078882675705E-3</v>
      </c>
      <c r="CS101" s="9">
        <f t="shared" si="86"/>
        <v>2.7336917372356464E-12</v>
      </c>
      <c r="CT101" s="9">
        <f t="shared" si="87"/>
        <v>3.6744000115188525E-14</v>
      </c>
      <c r="CU101" s="9">
        <f t="shared" si="124"/>
        <v>3.1693338339133117E-13</v>
      </c>
      <c r="CW101" s="16">
        <f t="shared" si="125"/>
        <v>5</v>
      </c>
      <c r="CX101" s="17">
        <f>VLOOKUP($A101,Datum!$A:$B,2,0)</f>
        <v>41578</v>
      </c>
      <c r="CY101" s="13">
        <f>VLOOKUP(CX101,Zeitreihen!N:O,2,0)</f>
        <v>1.3584000000000001</v>
      </c>
      <c r="CZ101" s="13">
        <f>VLOOKUP(CX101,Zeitreihen!R:S,2,0)</f>
        <v>1.0096000000000001</v>
      </c>
      <c r="DA101" s="9">
        <f t="shared" si="126"/>
        <v>-1.1127494026182771E-2</v>
      </c>
      <c r="DB101" s="9">
        <f t="shared" si="127"/>
        <v>-9.9044223326597472E-5</v>
      </c>
      <c r="DC101" s="9">
        <f t="shared" si="139"/>
        <v>3.8151078882675705E-3</v>
      </c>
      <c r="DD101" s="9">
        <f t="shared" si="88"/>
        <v>4.9578948715697253E-7</v>
      </c>
      <c r="DE101" s="9">
        <f t="shared" si="89"/>
        <v>3.6744000115188525E-14</v>
      </c>
      <c r="DF101" s="9">
        <f t="shared" si="128"/>
        <v>-1.3497143761998334E-10</v>
      </c>
    </row>
    <row r="102" spans="1:110" ht="15" x14ac:dyDescent="0.2">
      <c r="A102" s="9">
        <f t="shared" si="129"/>
        <v>93</v>
      </c>
      <c r="B102" s="16">
        <f t="shared" si="90"/>
        <v>4</v>
      </c>
      <c r="C102" s="17">
        <f>VLOOKUP($A102,Datum!$A:$B,2,0)</f>
        <v>41577</v>
      </c>
      <c r="D102" s="13">
        <f>VLOOKUP(C102,Zeitreihen!$B:$C,2,0)</f>
        <v>605.47</v>
      </c>
      <c r="E102" s="13">
        <f>VLOOKUP(C102,Zeitreihen!F:G,2,0)</f>
        <v>8005.49</v>
      </c>
      <c r="F102" s="9">
        <f t="shared" si="91"/>
        <v>-8.9147164750952377E-4</v>
      </c>
      <c r="G102" s="9">
        <f t="shared" si="91"/>
        <v>4.1181476743508121E-3</v>
      </c>
      <c r="H102" s="9">
        <f t="shared" si="130"/>
        <v>3.5862014149715161E-3</v>
      </c>
      <c r="I102" s="9">
        <f t="shared" si="70"/>
        <v>1.0550211476245394E-8</v>
      </c>
      <c r="J102" s="9">
        <f t="shared" si="71"/>
        <v>3.1990147371421493E-8</v>
      </c>
      <c r="K102" s="9">
        <f t="shared" si="92"/>
        <v>-1.8371249819344151E-8</v>
      </c>
      <c r="M102" s="16">
        <f t="shared" si="93"/>
        <v>4</v>
      </c>
      <c r="N102" s="17">
        <f>VLOOKUP($A102,Datum!$A:$B,2,0)</f>
        <v>41577</v>
      </c>
      <c r="O102" s="13">
        <f>VLOOKUP(N102,Zeitreihen!$B:$C,2,0)</f>
        <v>605.47</v>
      </c>
      <c r="P102" s="13">
        <f>VLOOKUP(N102,Zeitreihen!$J:$K,2,0)</f>
        <v>0.26663822525597269</v>
      </c>
      <c r="Q102" s="9">
        <f t="shared" si="94"/>
        <v>-8.9147164750952377E-4</v>
      </c>
      <c r="R102" s="9">
        <f t="shared" si="95"/>
        <v>-2.6664178011620453E-5</v>
      </c>
      <c r="S102" s="9">
        <f t="shared" si="131"/>
        <v>3.5862014149715161E-3</v>
      </c>
      <c r="T102" s="9">
        <f t="shared" si="72"/>
        <v>1.0550211476245394E-8</v>
      </c>
      <c r="U102" s="9">
        <f t="shared" si="73"/>
        <v>2.5298309875913401E-12</v>
      </c>
      <c r="V102" s="9">
        <f t="shared" si="96"/>
        <v>1.6337151501485007E-10</v>
      </c>
      <c r="X102" s="16">
        <f t="shared" si="97"/>
        <v>4</v>
      </c>
      <c r="Y102" s="17">
        <f>VLOOKUP($A102,Datum!$A:$B,2,0)</f>
        <v>41577</v>
      </c>
      <c r="Z102" s="13">
        <f>VLOOKUP(Y102,Zeitreihen!$B:$C,2,0)</f>
        <v>605.47</v>
      </c>
      <c r="AA102" s="13">
        <f>VLOOKUP(Y102,Zeitreihen!N:O,2,0)</f>
        <v>1.3735999999999999</v>
      </c>
      <c r="AB102" s="9">
        <f t="shared" si="98"/>
        <v>-8.9147164750952377E-4</v>
      </c>
      <c r="AC102" s="9">
        <f t="shared" si="99"/>
        <v>-6.5499802203476589E-4</v>
      </c>
      <c r="AD102" s="9">
        <f t="shared" si="132"/>
        <v>3.5862014149715161E-3</v>
      </c>
      <c r="AE102" s="9">
        <f t="shared" si="74"/>
        <v>1.0550211476245394E-8</v>
      </c>
      <c r="AF102" s="9">
        <f t="shared" si="75"/>
        <v>3.0834014951528568E-9</v>
      </c>
      <c r="AG102" s="9">
        <f t="shared" si="100"/>
        <v>5.7035548423797836E-9</v>
      </c>
      <c r="AI102" s="16">
        <f t="shared" si="101"/>
        <v>4</v>
      </c>
      <c r="AJ102" s="17">
        <f>VLOOKUP($A102,Datum!$A:$B,2,0)</f>
        <v>41577</v>
      </c>
      <c r="AK102" s="13">
        <f>VLOOKUP(AJ102,Zeitreihen!$B:$C,2,0)</f>
        <v>605.47</v>
      </c>
      <c r="AL102" s="13">
        <f>VLOOKUP(AJ102,Zeitreihen!$R:$S,2,0)</f>
        <v>1.0097</v>
      </c>
      <c r="AM102" s="9">
        <f t="shared" si="102"/>
        <v>-8.9147164750952377E-4</v>
      </c>
      <c r="AN102" s="9">
        <f t="shared" si="103"/>
        <v>-9.9034414539963392E-5</v>
      </c>
      <c r="AO102" s="9">
        <f t="shared" si="133"/>
        <v>3.5862014149715161E-3</v>
      </c>
      <c r="AP102" s="9">
        <f t="shared" si="76"/>
        <v>1.0550211476245394E-8</v>
      </c>
      <c r="AQ102" s="9">
        <f t="shared" si="77"/>
        <v>3.475803833776501E-14</v>
      </c>
      <c r="AR102" s="9">
        <f t="shared" si="104"/>
        <v>-1.9149534066469234E-11</v>
      </c>
      <c r="AT102" s="16">
        <f t="shared" si="105"/>
        <v>4</v>
      </c>
      <c r="AU102" s="17">
        <f>VLOOKUP($A102,Datum!$A:$B,2,0)</f>
        <v>41577</v>
      </c>
      <c r="AV102" s="13">
        <f>VLOOKUP(AU102,Zeitreihen!$F:$G,2,0)</f>
        <v>8005.49</v>
      </c>
      <c r="AW102" s="13">
        <f>VLOOKUP(AU102,Zeitreihen!$J:$K,2,0)</f>
        <v>0.26663822525597269</v>
      </c>
      <c r="AX102" s="9">
        <f t="shared" si="106"/>
        <v>4.1181476743508121E-3</v>
      </c>
      <c r="AY102" s="9">
        <f t="shared" si="107"/>
        <v>-2.6664178011620453E-5</v>
      </c>
      <c r="AZ102" s="9">
        <f t="shared" si="134"/>
        <v>3.5862014149715161E-3</v>
      </c>
      <c r="BA102" s="9">
        <f t="shared" si="78"/>
        <v>3.1990147371421493E-8</v>
      </c>
      <c r="BB102" s="9">
        <f t="shared" si="79"/>
        <v>2.5298309875913401E-12</v>
      </c>
      <c r="BC102" s="9">
        <f t="shared" si="108"/>
        <v>-2.8448139854450195E-10</v>
      </c>
      <c r="BE102" s="16">
        <f t="shared" si="109"/>
        <v>4</v>
      </c>
      <c r="BF102" s="17">
        <f>VLOOKUP($A102,Datum!$A:$B,2,0)</f>
        <v>41577</v>
      </c>
      <c r="BG102" s="13">
        <f>VLOOKUP(BF102,Zeitreihen!$F:$G,2,0)</f>
        <v>8005.49</v>
      </c>
      <c r="BH102" s="13">
        <f>VLOOKUP(BF102,Zeitreihen!N:O,2,0)</f>
        <v>1.3735999999999999</v>
      </c>
      <c r="BI102" s="9">
        <f t="shared" si="110"/>
        <v>4.1181476743508121E-3</v>
      </c>
      <c r="BJ102" s="9">
        <f t="shared" si="111"/>
        <v>-6.5499802203476589E-4</v>
      </c>
      <c r="BK102" s="9">
        <f t="shared" si="135"/>
        <v>3.5862014149715161E-3</v>
      </c>
      <c r="BL102" s="9">
        <f t="shared" si="80"/>
        <v>3.1990147371421493E-8</v>
      </c>
      <c r="BM102" s="9">
        <f t="shared" si="81"/>
        <v>3.0834014951528568E-9</v>
      </c>
      <c r="BN102" s="9">
        <f t="shared" si="112"/>
        <v>-9.9316900996356746E-9</v>
      </c>
      <c r="BP102" s="16">
        <f t="shared" si="113"/>
        <v>4</v>
      </c>
      <c r="BQ102" s="17">
        <f>VLOOKUP($A102,Datum!$A:$B,2,0)</f>
        <v>41577</v>
      </c>
      <c r="BR102" s="13">
        <f>VLOOKUP(BQ102,Zeitreihen!$F:$G,2,0)</f>
        <v>8005.49</v>
      </c>
      <c r="BS102" s="13">
        <f>VLOOKUP(BQ102,Zeitreihen!R:S,2,0)</f>
        <v>1.0097</v>
      </c>
      <c r="BT102" s="9">
        <f t="shared" si="114"/>
        <v>4.1181476743508121E-3</v>
      </c>
      <c r="BU102" s="9">
        <f t="shared" si="115"/>
        <v>-9.9034414539963392E-5</v>
      </c>
      <c r="BV102" s="9">
        <f t="shared" si="136"/>
        <v>3.5862014149715161E-3</v>
      </c>
      <c r="BW102" s="9">
        <f t="shared" si="82"/>
        <v>3.1990147371421493E-8</v>
      </c>
      <c r="BX102" s="9">
        <f t="shared" si="83"/>
        <v>3.475803833776501E-14</v>
      </c>
      <c r="BY102" s="9">
        <f t="shared" si="116"/>
        <v>3.3345386019157444E-11</v>
      </c>
      <c r="CA102" s="16">
        <f t="shared" si="117"/>
        <v>4</v>
      </c>
      <c r="CB102" s="17">
        <f>VLOOKUP($A102,Datum!$A:$B,2,0)</f>
        <v>41577</v>
      </c>
      <c r="CC102" s="13">
        <f>VLOOKUP(CB102,Zeitreihen!$J:$K,2,0)</f>
        <v>0.26663822525597269</v>
      </c>
      <c r="CD102" s="13">
        <f>VLOOKUP(CB102,Zeitreihen!N:O,2,0)</f>
        <v>1.3735999999999999</v>
      </c>
      <c r="CE102" s="9">
        <f t="shared" si="118"/>
        <v>-2.6664178011620453E-5</v>
      </c>
      <c r="CF102" s="9">
        <f t="shared" si="119"/>
        <v>-6.5499802203476589E-4</v>
      </c>
      <c r="CG102" s="9">
        <f t="shared" si="137"/>
        <v>3.5862014149715161E-3</v>
      </c>
      <c r="CH102" s="9">
        <f t="shared" si="84"/>
        <v>2.5298309875913401E-12</v>
      </c>
      <c r="CI102" s="9">
        <f t="shared" si="85"/>
        <v>3.0834014951528568E-9</v>
      </c>
      <c r="CJ102" s="9">
        <f t="shared" si="120"/>
        <v>8.8320352408848359E-11</v>
      </c>
      <c r="CL102" s="16">
        <f t="shared" si="121"/>
        <v>4</v>
      </c>
      <c r="CM102" s="17">
        <f>VLOOKUP($A102,Datum!$A:$B,2,0)</f>
        <v>41577</v>
      </c>
      <c r="CN102" s="13">
        <f>VLOOKUP(CM102,Zeitreihen!$J:$K,2,0)</f>
        <v>0.26663822525597269</v>
      </c>
      <c r="CO102" s="13">
        <f>VLOOKUP(CM102,Zeitreihen!R:S,2,0)</f>
        <v>1.0097</v>
      </c>
      <c r="CP102" s="9">
        <f t="shared" si="122"/>
        <v>-2.6664178011620453E-5</v>
      </c>
      <c r="CQ102" s="9">
        <f t="shared" si="123"/>
        <v>-9.9034414539963392E-5</v>
      </c>
      <c r="CR102" s="9">
        <f t="shared" si="138"/>
        <v>3.5862014149715161E-3</v>
      </c>
      <c r="CS102" s="9">
        <f t="shared" si="86"/>
        <v>2.5298309875913401E-12</v>
      </c>
      <c r="CT102" s="9">
        <f t="shared" si="87"/>
        <v>3.475803833776501E-14</v>
      </c>
      <c r="CU102" s="9">
        <f t="shared" si="124"/>
        <v>-2.9653324005036216E-13</v>
      </c>
      <c r="CW102" s="16">
        <f t="shared" si="125"/>
        <v>4</v>
      </c>
      <c r="CX102" s="17">
        <f>VLOOKUP($A102,Datum!$A:$B,2,0)</f>
        <v>41577</v>
      </c>
      <c r="CY102" s="13">
        <f>VLOOKUP(CX102,Zeitreihen!N:O,2,0)</f>
        <v>1.3735999999999999</v>
      </c>
      <c r="CZ102" s="13">
        <f>VLOOKUP(CX102,Zeitreihen!R:S,2,0)</f>
        <v>1.0097</v>
      </c>
      <c r="DA102" s="9">
        <f t="shared" si="126"/>
        <v>-6.5499802203476589E-4</v>
      </c>
      <c r="DB102" s="9">
        <f t="shared" si="127"/>
        <v>-9.9034414539963392E-5</v>
      </c>
      <c r="DC102" s="9">
        <f t="shared" si="139"/>
        <v>3.5862014149715161E-3</v>
      </c>
      <c r="DD102" s="9">
        <f t="shared" si="88"/>
        <v>3.0834014951528568E-9</v>
      </c>
      <c r="DE102" s="9">
        <f t="shared" si="89"/>
        <v>3.475803833776501E-14</v>
      </c>
      <c r="DF102" s="9">
        <f t="shared" si="128"/>
        <v>-1.0352438716517232E-11</v>
      </c>
    </row>
    <row r="103" spans="1:110" ht="15" x14ac:dyDescent="0.2">
      <c r="A103" s="9">
        <f t="shared" si="129"/>
        <v>94</v>
      </c>
      <c r="B103" s="16">
        <f t="shared" si="90"/>
        <v>3</v>
      </c>
      <c r="C103" s="17">
        <f>VLOOKUP($A103,Datum!$A:$B,2,0)</f>
        <v>41576</v>
      </c>
      <c r="D103" s="13">
        <f>VLOOKUP(C103,Zeitreihen!$B:$C,2,0)</f>
        <v>606.01</v>
      </c>
      <c r="E103" s="13">
        <f>VLOOKUP(C103,Zeitreihen!F:G,2,0)</f>
        <v>7972.59</v>
      </c>
      <c r="F103" s="9">
        <f t="shared" si="91"/>
        <v>3.3222896485137128E-3</v>
      </c>
      <c r="G103" s="9">
        <f t="shared" si="91"/>
        <v>-1.0806128182800757E-2</v>
      </c>
      <c r="H103" s="9">
        <f t="shared" si="130"/>
        <v>3.371029330073225E-3</v>
      </c>
      <c r="I103" s="9">
        <f t="shared" si="70"/>
        <v>2.1044792133167669E-8</v>
      </c>
      <c r="J103" s="9">
        <f t="shared" si="71"/>
        <v>4.8039140693308635E-7</v>
      </c>
      <c r="K103" s="9">
        <f t="shared" si="92"/>
        <v>-1.0054718942599423E-7</v>
      </c>
      <c r="M103" s="16">
        <f t="shared" si="93"/>
        <v>3</v>
      </c>
      <c r="N103" s="17">
        <f>VLOOKUP($A103,Datum!$A:$B,2,0)</f>
        <v>41576</v>
      </c>
      <c r="O103" s="13">
        <f>VLOOKUP(N103,Zeitreihen!$B:$C,2,0)</f>
        <v>606.01</v>
      </c>
      <c r="P103" s="13">
        <f>VLOOKUP(N103,Zeitreihen!$J:$K,2,0)</f>
        <v>0.26664533503986348</v>
      </c>
      <c r="Q103" s="9">
        <f t="shared" si="94"/>
        <v>3.3222896485137128E-3</v>
      </c>
      <c r="R103" s="9">
        <f t="shared" si="95"/>
        <v>5.332764506380537E-5</v>
      </c>
      <c r="S103" s="9">
        <f t="shared" si="131"/>
        <v>3.371029330073225E-3</v>
      </c>
      <c r="T103" s="9">
        <f t="shared" si="72"/>
        <v>2.1044792133167669E-8</v>
      </c>
      <c r="U103" s="9">
        <f t="shared" si="73"/>
        <v>9.6241453538189233E-12</v>
      </c>
      <c r="V103" s="9">
        <f t="shared" si="96"/>
        <v>4.5004237403883496E-10</v>
      </c>
      <c r="X103" s="16">
        <f t="shared" si="97"/>
        <v>3</v>
      </c>
      <c r="Y103" s="17">
        <f>VLOOKUP($A103,Datum!$A:$B,2,0)</f>
        <v>41576</v>
      </c>
      <c r="Z103" s="13">
        <f>VLOOKUP(Y103,Zeitreihen!$B:$C,2,0)</f>
        <v>606.01</v>
      </c>
      <c r="AA103" s="13">
        <f>VLOOKUP(Y103,Zeitreihen!N:O,2,0)</f>
        <v>1.3745000000000001</v>
      </c>
      <c r="AB103" s="9">
        <f t="shared" si="98"/>
        <v>3.3222896485137128E-3</v>
      </c>
      <c r="AC103" s="9">
        <f t="shared" si="99"/>
        <v>-2.9059228585509981E-3</v>
      </c>
      <c r="AD103" s="9">
        <f t="shared" si="132"/>
        <v>3.371029330073225E-3</v>
      </c>
      <c r="AE103" s="9">
        <f t="shared" si="74"/>
        <v>2.1044792133167669E-8</v>
      </c>
      <c r="AF103" s="9">
        <f t="shared" si="75"/>
        <v>3.405011646223983E-8</v>
      </c>
      <c r="AG103" s="9">
        <f t="shared" si="100"/>
        <v>-2.6768967538139899E-8</v>
      </c>
      <c r="AI103" s="16">
        <f t="shared" si="101"/>
        <v>3</v>
      </c>
      <c r="AJ103" s="17">
        <f>VLOOKUP($A103,Datum!$A:$B,2,0)</f>
        <v>41576</v>
      </c>
      <c r="AK103" s="13">
        <f>VLOOKUP(AJ103,Zeitreihen!$B:$C,2,0)</f>
        <v>606.01</v>
      </c>
      <c r="AL103" s="13">
        <f>VLOOKUP(AJ103,Zeitreihen!$R:$S,2,0)</f>
        <v>1.0098</v>
      </c>
      <c r="AM103" s="9">
        <f t="shared" si="102"/>
        <v>3.3222896485137128E-3</v>
      </c>
      <c r="AN103" s="9">
        <f t="shared" si="103"/>
        <v>-9.9024607695953054E-5</v>
      </c>
      <c r="AO103" s="9">
        <f t="shared" si="133"/>
        <v>3.371029330073225E-3</v>
      </c>
      <c r="AP103" s="9">
        <f t="shared" si="76"/>
        <v>2.1044792133167669E-8</v>
      </c>
      <c r="AQ103" s="9">
        <f t="shared" si="77"/>
        <v>3.2878721338931195E-14</v>
      </c>
      <c r="AR103" s="9">
        <f t="shared" si="104"/>
        <v>2.6304483575659709E-11</v>
      </c>
      <c r="AT103" s="16">
        <f t="shared" si="105"/>
        <v>3</v>
      </c>
      <c r="AU103" s="17">
        <f>VLOOKUP($A103,Datum!$A:$B,2,0)</f>
        <v>41576</v>
      </c>
      <c r="AV103" s="13">
        <f>VLOOKUP(AU103,Zeitreihen!$F:$G,2,0)</f>
        <v>7972.59</v>
      </c>
      <c r="AW103" s="13">
        <f>VLOOKUP(AU103,Zeitreihen!$J:$K,2,0)</f>
        <v>0.26664533503986348</v>
      </c>
      <c r="AX103" s="9">
        <f t="shared" si="106"/>
        <v>-1.0806128182800757E-2</v>
      </c>
      <c r="AY103" s="9">
        <f t="shared" si="107"/>
        <v>5.332764506380537E-5</v>
      </c>
      <c r="AZ103" s="9">
        <f t="shared" si="134"/>
        <v>3.371029330073225E-3</v>
      </c>
      <c r="BA103" s="9">
        <f t="shared" si="78"/>
        <v>4.8039140693308635E-7</v>
      </c>
      <c r="BB103" s="9">
        <f t="shared" si="79"/>
        <v>9.6241453538189233E-12</v>
      </c>
      <c r="BC103" s="9">
        <f t="shared" si="108"/>
        <v>-2.1501992296179438E-9</v>
      </c>
      <c r="BE103" s="16">
        <f t="shared" si="109"/>
        <v>3</v>
      </c>
      <c r="BF103" s="17">
        <f>VLOOKUP($A103,Datum!$A:$B,2,0)</f>
        <v>41576</v>
      </c>
      <c r="BG103" s="13">
        <f>VLOOKUP(BF103,Zeitreihen!$F:$G,2,0)</f>
        <v>7972.59</v>
      </c>
      <c r="BH103" s="13">
        <f>VLOOKUP(BF103,Zeitreihen!N:O,2,0)</f>
        <v>1.3745000000000001</v>
      </c>
      <c r="BI103" s="9">
        <f t="shared" si="110"/>
        <v>-1.0806128182800757E-2</v>
      </c>
      <c r="BJ103" s="9">
        <f t="shared" si="111"/>
        <v>-2.9059228585509981E-3</v>
      </c>
      <c r="BK103" s="9">
        <f t="shared" si="135"/>
        <v>3.371029330073225E-3</v>
      </c>
      <c r="BL103" s="9">
        <f t="shared" si="80"/>
        <v>4.8039140693308635E-7</v>
      </c>
      <c r="BM103" s="9">
        <f t="shared" si="81"/>
        <v>3.405011646223983E-8</v>
      </c>
      <c r="BN103" s="9">
        <f t="shared" si="112"/>
        <v>1.278959864637309E-7</v>
      </c>
      <c r="BP103" s="16">
        <f t="shared" si="113"/>
        <v>3</v>
      </c>
      <c r="BQ103" s="17">
        <f>VLOOKUP($A103,Datum!$A:$B,2,0)</f>
        <v>41576</v>
      </c>
      <c r="BR103" s="13">
        <f>VLOOKUP(BQ103,Zeitreihen!$F:$G,2,0)</f>
        <v>7972.59</v>
      </c>
      <c r="BS103" s="13">
        <f>VLOOKUP(BQ103,Zeitreihen!R:S,2,0)</f>
        <v>1.0098</v>
      </c>
      <c r="BT103" s="9">
        <f t="shared" si="114"/>
        <v>-1.0806128182800757E-2</v>
      </c>
      <c r="BU103" s="9">
        <f t="shared" si="115"/>
        <v>-9.9024607695953054E-5</v>
      </c>
      <c r="BV103" s="9">
        <f t="shared" si="136"/>
        <v>3.371029330073225E-3</v>
      </c>
      <c r="BW103" s="9">
        <f t="shared" si="82"/>
        <v>4.8039140693308635E-7</v>
      </c>
      <c r="BX103" s="9">
        <f t="shared" si="83"/>
        <v>3.2878721338931195E-14</v>
      </c>
      <c r="BY103" s="9">
        <f t="shared" si="116"/>
        <v>-1.2567678863724219E-10</v>
      </c>
      <c r="CA103" s="16">
        <f t="shared" si="117"/>
        <v>3</v>
      </c>
      <c r="CB103" s="17">
        <f>VLOOKUP($A103,Datum!$A:$B,2,0)</f>
        <v>41576</v>
      </c>
      <c r="CC103" s="13">
        <f>VLOOKUP(CB103,Zeitreihen!$J:$K,2,0)</f>
        <v>0.26664533503986348</v>
      </c>
      <c r="CD103" s="13">
        <f>VLOOKUP(CB103,Zeitreihen!N:O,2,0)</f>
        <v>1.3745000000000001</v>
      </c>
      <c r="CE103" s="9">
        <f t="shared" si="118"/>
        <v>5.332764506380537E-5</v>
      </c>
      <c r="CF103" s="9">
        <f t="shared" si="119"/>
        <v>-2.9059228585509981E-3</v>
      </c>
      <c r="CG103" s="9">
        <f t="shared" si="137"/>
        <v>3.371029330073225E-3</v>
      </c>
      <c r="CH103" s="9">
        <f t="shared" si="84"/>
        <v>9.6241453538189233E-12</v>
      </c>
      <c r="CI103" s="9">
        <f t="shared" si="85"/>
        <v>3.405011646223983E-8</v>
      </c>
      <c r="CJ103" s="9">
        <f t="shared" si="120"/>
        <v>-5.7245372751608373E-10</v>
      </c>
      <c r="CL103" s="16">
        <f t="shared" si="121"/>
        <v>3</v>
      </c>
      <c r="CM103" s="17">
        <f>VLOOKUP($A103,Datum!$A:$B,2,0)</f>
        <v>41576</v>
      </c>
      <c r="CN103" s="13">
        <f>VLOOKUP(CM103,Zeitreihen!$J:$K,2,0)</f>
        <v>0.26664533503986348</v>
      </c>
      <c r="CO103" s="13">
        <f>VLOOKUP(CM103,Zeitreihen!R:S,2,0)</f>
        <v>1.0098</v>
      </c>
      <c r="CP103" s="9">
        <f t="shared" si="122"/>
        <v>5.332764506380537E-5</v>
      </c>
      <c r="CQ103" s="9">
        <f t="shared" si="123"/>
        <v>-9.9024607695953054E-5</v>
      </c>
      <c r="CR103" s="9">
        <f t="shared" si="138"/>
        <v>3.371029330073225E-3</v>
      </c>
      <c r="CS103" s="9">
        <f t="shared" si="86"/>
        <v>9.6241453538189233E-12</v>
      </c>
      <c r="CT103" s="9">
        <f t="shared" si="87"/>
        <v>3.2878721338931195E-14</v>
      </c>
      <c r="CU103" s="9">
        <f t="shared" si="124"/>
        <v>5.6252074914049324E-13</v>
      </c>
      <c r="CW103" s="16">
        <f t="shared" si="125"/>
        <v>3</v>
      </c>
      <c r="CX103" s="17">
        <f>VLOOKUP($A103,Datum!$A:$B,2,0)</f>
        <v>41576</v>
      </c>
      <c r="CY103" s="13">
        <f>VLOOKUP(CX103,Zeitreihen!N:O,2,0)</f>
        <v>1.3745000000000001</v>
      </c>
      <c r="CZ103" s="13">
        <f>VLOOKUP(CX103,Zeitreihen!R:S,2,0)</f>
        <v>1.0098</v>
      </c>
      <c r="DA103" s="9">
        <f t="shared" si="126"/>
        <v>-2.9059228585509981E-3</v>
      </c>
      <c r="DB103" s="9">
        <f t="shared" si="127"/>
        <v>-9.9024607695953054E-5</v>
      </c>
      <c r="DC103" s="9">
        <f t="shared" si="139"/>
        <v>3.371029330073225E-3</v>
      </c>
      <c r="DD103" s="9">
        <f t="shared" si="88"/>
        <v>3.405011646223983E-8</v>
      </c>
      <c r="DE103" s="9">
        <f t="shared" si="89"/>
        <v>3.2878721338931195E-14</v>
      </c>
      <c r="DF103" s="9">
        <f t="shared" si="128"/>
        <v>-3.3459293039754099E-11</v>
      </c>
    </row>
    <row r="104" spans="1:110" ht="15" x14ac:dyDescent="0.2">
      <c r="A104" s="9">
        <f t="shared" si="129"/>
        <v>95</v>
      </c>
      <c r="B104" s="16">
        <f t="shared" si="90"/>
        <v>2</v>
      </c>
      <c r="C104" s="17">
        <f>VLOOKUP($A104,Datum!$A:$B,2,0)</f>
        <v>41575</v>
      </c>
      <c r="D104" s="13">
        <f>VLOOKUP(C104,Zeitreihen!$B:$C,2,0)</f>
        <v>604</v>
      </c>
      <c r="E104" s="13">
        <f>VLOOKUP(C104,Zeitreihen!F:G,2,0)</f>
        <v>8059.21</v>
      </c>
      <c r="F104" s="9">
        <f t="shared" si="91"/>
        <v>-2.1995659352230497E-3</v>
      </c>
      <c r="G104" s="9">
        <f t="shared" si="91"/>
        <v>-1.3745167097796215E-2</v>
      </c>
      <c r="H104" s="9">
        <f t="shared" si="130"/>
        <v>3.1687675702688316E-3</v>
      </c>
      <c r="I104" s="9">
        <f t="shared" si="70"/>
        <v>2.8963397338285041E-8</v>
      </c>
      <c r="J104" s="9">
        <f t="shared" si="71"/>
        <v>7.0129210299460536E-7</v>
      </c>
      <c r="K104" s="9">
        <f t="shared" si="92"/>
        <v>1.4251947877126926E-7</v>
      </c>
      <c r="M104" s="16">
        <f t="shared" si="93"/>
        <v>2</v>
      </c>
      <c r="N104" s="17">
        <f>VLOOKUP($A104,Datum!$A:$B,2,0)</f>
        <v>41575</v>
      </c>
      <c r="O104" s="13">
        <f>VLOOKUP(N104,Zeitreihen!$B:$C,2,0)</f>
        <v>604</v>
      </c>
      <c r="P104" s="13">
        <f>VLOOKUP(N104,Zeitreihen!$J:$K,2,0)</f>
        <v>0.26663111585121985</v>
      </c>
      <c r="Q104" s="9">
        <f t="shared" si="94"/>
        <v>-2.1995659352230497E-3</v>
      </c>
      <c r="R104" s="9">
        <f t="shared" si="95"/>
        <v>-2.6663467052135138E-5</v>
      </c>
      <c r="S104" s="9">
        <f t="shared" si="131"/>
        <v>3.1687675702688316E-3</v>
      </c>
      <c r="T104" s="9">
        <f t="shared" si="72"/>
        <v>2.8963397338285041E-8</v>
      </c>
      <c r="U104" s="9">
        <f t="shared" si="73"/>
        <v>2.2352389899345172E-12</v>
      </c>
      <c r="V104" s="9">
        <f t="shared" si="96"/>
        <v>2.544407888124472E-10</v>
      </c>
      <c r="X104" s="16">
        <f t="shared" si="97"/>
        <v>2</v>
      </c>
      <c r="Y104" s="17">
        <f>VLOOKUP($A104,Datum!$A:$B,2,0)</f>
        <v>41575</v>
      </c>
      <c r="Z104" s="13">
        <f>VLOOKUP(Y104,Zeitreihen!$B:$C,2,0)</f>
        <v>604</v>
      </c>
      <c r="AA104" s="13">
        <f>VLOOKUP(Y104,Zeitreihen!N:O,2,0)</f>
        <v>1.3785000000000001</v>
      </c>
      <c r="AB104" s="9">
        <f t="shared" si="98"/>
        <v>-2.1995659352230497E-3</v>
      </c>
      <c r="AC104" s="9">
        <f t="shared" si="99"/>
        <v>-1.2324647226498594E-3</v>
      </c>
      <c r="AD104" s="9">
        <f t="shared" si="132"/>
        <v>3.1687675702688316E-3</v>
      </c>
      <c r="AE104" s="9">
        <f t="shared" si="74"/>
        <v>2.8963397338285041E-8</v>
      </c>
      <c r="AF104" s="9">
        <f t="shared" si="75"/>
        <v>7.1746533937201599E-9</v>
      </c>
      <c r="AG104" s="9">
        <f t="shared" si="100"/>
        <v>1.4415350741719476E-8</v>
      </c>
      <c r="AI104" s="16">
        <f t="shared" si="101"/>
        <v>2</v>
      </c>
      <c r="AJ104" s="17">
        <f>VLOOKUP($A104,Datum!$A:$B,2,0)</f>
        <v>41575</v>
      </c>
      <c r="AK104" s="13">
        <f>VLOOKUP(AJ104,Zeitreihen!$B:$C,2,0)</f>
        <v>604</v>
      </c>
      <c r="AL104" s="13">
        <f>VLOOKUP(AJ104,Zeitreihen!$R:$S,2,0)</f>
        <v>1.0099</v>
      </c>
      <c r="AM104" s="9">
        <f t="shared" si="102"/>
        <v>-2.1995659352230497E-3</v>
      </c>
      <c r="AN104" s="9">
        <f t="shared" si="103"/>
        <v>-9.9014802793900202E-5</v>
      </c>
      <c r="AO104" s="9">
        <f t="shared" si="133"/>
        <v>3.1687675702688316E-3</v>
      </c>
      <c r="AP104" s="9">
        <f t="shared" si="76"/>
        <v>2.8963397338285041E-8</v>
      </c>
      <c r="AQ104" s="9">
        <f t="shared" si="77"/>
        <v>3.1100364392731087E-14</v>
      </c>
      <c r="AR104" s="9">
        <f t="shared" si="104"/>
        <v>-3.0012867428356833E-11</v>
      </c>
      <c r="AT104" s="16">
        <f t="shared" si="105"/>
        <v>2</v>
      </c>
      <c r="AU104" s="17">
        <f>VLOOKUP($A104,Datum!$A:$B,2,0)</f>
        <v>41575</v>
      </c>
      <c r="AV104" s="13">
        <f>VLOOKUP(AU104,Zeitreihen!$F:$G,2,0)</f>
        <v>8059.21</v>
      </c>
      <c r="AW104" s="13">
        <f>VLOOKUP(AU104,Zeitreihen!$J:$K,2,0)</f>
        <v>0.26663111585121985</v>
      </c>
      <c r="AX104" s="9">
        <f t="shared" si="106"/>
        <v>-1.3745167097796215E-2</v>
      </c>
      <c r="AY104" s="9">
        <f t="shared" si="107"/>
        <v>-2.6663467052135138E-5</v>
      </c>
      <c r="AZ104" s="9">
        <f t="shared" si="134"/>
        <v>3.1687675702688316E-3</v>
      </c>
      <c r="BA104" s="9">
        <f t="shared" si="78"/>
        <v>7.0129210299460536E-7</v>
      </c>
      <c r="BB104" s="9">
        <f t="shared" si="79"/>
        <v>2.2352389899345172E-12</v>
      </c>
      <c r="BC104" s="9">
        <f t="shared" si="108"/>
        <v>1.2520205477334287E-9</v>
      </c>
      <c r="BE104" s="16">
        <f t="shared" si="109"/>
        <v>2</v>
      </c>
      <c r="BF104" s="17">
        <f>VLOOKUP($A104,Datum!$A:$B,2,0)</f>
        <v>41575</v>
      </c>
      <c r="BG104" s="13">
        <f>VLOOKUP(BF104,Zeitreihen!$F:$G,2,0)</f>
        <v>8059.21</v>
      </c>
      <c r="BH104" s="13">
        <f>VLOOKUP(BF104,Zeitreihen!N:O,2,0)</f>
        <v>1.3785000000000001</v>
      </c>
      <c r="BI104" s="9">
        <f t="shared" si="110"/>
        <v>-1.3745167097796215E-2</v>
      </c>
      <c r="BJ104" s="9">
        <f t="shared" si="111"/>
        <v>-1.2324647226498594E-3</v>
      </c>
      <c r="BK104" s="9">
        <f t="shared" si="135"/>
        <v>3.1687675702688316E-3</v>
      </c>
      <c r="BL104" s="9">
        <f t="shared" si="80"/>
        <v>7.0129210299460536E-7</v>
      </c>
      <c r="BM104" s="9">
        <f t="shared" si="81"/>
        <v>7.1746533937201599E-9</v>
      </c>
      <c r="BN104" s="9">
        <f t="shared" si="112"/>
        <v>7.0933262766768265E-8</v>
      </c>
      <c r="BP104" s="16">
        <f t="shared" si="113"/>
        <v>2</v>
      </c>
      <c r="BQ104" s="17">
        <f>VLOOKUP($A104,Datum!$A:$B,2,0)</f>
        <v>41575</v>
      </c>
      <c r="BR104" s="13">
        <f>VLOOKUP(BQ104,Zeitreihen!$F:$G,2,0)</f>
        <v>8059.21</v>
      </c>
      <c r="BS104" s="13">
        <f>VLOOKUP(BQ104,Zeitreihen!R:S,2,0)</f>
        <v>1.0099</v>
      </c>
      <c r="BT104" s="9">
        <f t="shared" si="114"/>
        <v>-1.3745167097796215E-2</v>
      </c>
      <c r="BU104" s="9">
        <f t="shared" si="115"/>
        <v>-9.9014802793900202E-5</v>
      </c>
      <c r="BV104" s="9">
        <f t="shared" si="136"/>
        <v>3.1687675702688316E-3</v>
      </c>
      <c r="BW104" s="9">
        <f t="shared" si="82"/>
        <v>7.0129210299460536E-7</v>
      </c>
      <c r="BX104" s="9">
        <f t="shared" si="83"/>
        <v>3.1100364392731087E-14</v>
      </c>
      <c r="BY104" s="9">
        <f t="shared" si="116"/>
        <v>-1.4768358049856771E-10</v>
      </c>
      <c r="CA104" s="16">
        <f t="shared" si="117"/>
        <v>2</v>
      </c>
      <c r="CB104" s="17">
        <f>VLOOKUP($A104,Datum!$A:$B,2,0)</f>
        <v>41575</v>
      </c>
      <c r="CC104" s="13">
        <f>VLOOKUP(CB104,Zeitreihen!$J:$K,2,0)</f>
        <v>0.26663111585121985</v>
      </c>
      <c r="CD104" s="13">
        <f>VLOOKUP(CB104,Zeitreihen!N:O,2,0)</f>
        <v>1.3785000000000001</v>
      </c>
      <c r="CE104" s="9">
        <f t="shared" si="118"/>
        <v>-2.6663467052135138E-5</v>
      </c>
      <c r="CF104" s="9">
        <f t="shared" si="119"/>
        <v>-1.2324647226498594E-3</v>
      </c>
      <c r="CG104" s="9">
        <f t="shared" si="137"/>
        <v>3.1687675702688316E-3</v>
      </c>
      <c r="CH104" s="9">
        <f t="shared" si="84"/>
        <v>2.2352389899345172E-12</v>
      </c>
      <c r="CI104" s="9">
        <f t="shared" si="85"/>
        <v>7.1746533937201599E-9</v>
      </c>
      <c r="CJ104" s="9">
        <f t="shared" si="120"/>
        <v>1.2663753394988909E-10</v>
      </c>
      <c r="CL104" s="16">
        <f t="shared" si="121"/>
        <v>2</v>
      </c>
      <c r="CM104" s="17">
        <f>VLOOKUP($A104,Datum!$A:$B,2,0)</f>
        <v>41575</v>
      </c>
      <c r="CN104" s="13">
        <f>VLOOKUP(CM104,Zeitreihen!$J:$K,2,0)</f>
        <v>0.26663111585121985</v>
      </c>
      <c r="CO104" s="13">
        <f>VLOOKUP(CM104,Zeitreihen!R:S,2,0)</f>
        <v>1.0099</v>
      </c>
      <c r="CP104" s="9">
        <f t="shared" si="122"/>
        <v>-2.6663467052135138E-5</v>
      </c>
      <c r="CQ104" s="9">
        <f t="shared" si="123"/>
        <v>-9.9014802793900202E-5</v>
      </c>
      <c r="CR104" s="9">
        <f t="shared" si="138"/>
        <v>3.1687675702688316E-3</v>
      </c>
      <c r="CS104" s="9">
        <f t="shared" si="86"/>
        <v>2.2352389899345172E-12</v>
      </c>
      <c r="CT104" s="9">
        <f t="shared" si="87"/>
        <v>3.1100364392731087E-14</v>
      </c>
      <c r="CU104" s="9">
        <f t="shared" si="124"/>
        <v>-2.6366028728612825E-13</v>
      </c>
      <c r="CW104" s="16">
        <f t="shared" si="125"/>
        <v>2</v>
      </c>
      <c r="CX104" s="17">
        <f>VLOOKUP($A104,Datum!$A:$B,2,0)</f>
        <v>41575</v>
      </c>
      <c r="CY104" s="13">
        <f>VLOOKUP(CX104,Zeitreihen!N:O,2,0)</f>
        <v>1.3785000000000001</v>
      </c>
      <c r="CZ104" s="13">
        <f>VLOOKUP(CX104,Zeitreihen!R:S,2,0)</f>
        <v>1.0099</v>
      </c>
      <c r="DA104" s="9">
        <f t="shared" si="126"/>
        <v>-1.2324647226498594E-3</v>
      </c>
      <c r="DB104" s="9">
        <f t="shared" si="127"/>
        <v>-9.9014802793900202E-5</v>
      </c>
      <c r="DC104" s="9">
        <f t="shared" si="139"/>
        <v>3.1687675702688316E-3</v>
      </c>
      <c r="DD104" s="9">
        <f t="shared" si="88"/>
        <v>7.1746533937201599E-9</v>
      </c>
      <c r="DE104" s="9">
        <f t="shared" si="89"/>
        <v>3.1100364392731087E-14</v>
      </c>
      <c r="DF104" s="9">
        <f t="shared" si="128"/>
        <v>-1.4937681712241754E-11</v>
      </c>
    </row>
    <row r="105" spans="1:110" ht="15" x14ac:dyDescent="0.2">
      <c r="A105" s="9">
        <f t="shared" si="129"/>
        <v>96</v>
      </c>
      <c r="B105" s="16">
        <f t="shared" si="90"/>
        <v>6</v>
      </c>
      <c r="C105" s="17">
        <f>VLOOKUP($A105,Datum!$A:$B,2,0)</f>
        <v>41572</v>
      </c>
      <c r="D105" s="13">
        <f>VLOOKUP(C105,Zeitreihen!$B:$C,2,0)</f>
        <v>605.33000000000004</v>
      </c>
      <c r="E105" s="13">
        <f>VLOOKUP(C105,Zeitreihen!F:G,2,0)</f>
        <v>8170.75</v>
      </c>
      <c r="F105" s="9">
        <f t="shared" si="91"/>
        <v>8.5940474987207722E-4</v>
      </c>
      <c r="G105" s="9">
        <f t="shared" si="91"/>
        <v>0</v>
      </c>
      <c r="H105" s="9">
        <f t="shared" si="130"/>
        <v>2.9786415160527016E-3</v>
      </c>
      <c r="I105" s="9">
        <f t="shared" si="70"/>
        <v>3.7925103559155593E-12</v>
      </c>
      <c r="J105" s="9">
        <f t="shared" si="71"/>
        <v>3.8132169735688113E-9</v>
      </c>
      <c r="K105" s="9">
        <f t="shared" si="92"/>
        <v>-1.2025666244168222E-10</v>
      </c>
      <c r="M105" s="16">
        <f t="shared" si="93"/>
        <v>6</v>
      </c>
      <c r="N105" s="17">
        <f>VLOOKUP($A105,Datum!$A:$B,2,0)</f>
        <v>41572</v>
      </c>
      <c r="O105" s="13">
        <f>VLOOKUP(N105,Zeitreihen!$B:$C,2,0)</f>
        <v>605.33000000000004</v>
      </c>
      <c r="P105" s="13">
        <f>VLOOKUP(N105,Zeitreihen!$J:$K,2,0)</f>
        <v>0.26663822525597269</v>
      </c>
      <c r="Q105" s="9">
        <f t="shared" si="94"/>
        <v>8.5940474987207722E-4</v>
      </c>
      <c r="R105" s="9">
        <f t="shared" si="95"/>
        <v>0</v>
      </c>
      <c r="S105" s="9">
        <f t="shared" si="131"/>
        <v>2.9786415160527016E-3</v>
      </c>
      <c r="T105" s="9">
        <f t="shared" si="72"/>
        <v>3.7925103559155593E-12</v>
      </c>
      <c r="U105" s="9">
        <f t="shared" si="73"/>
        <v>3.2314296673929559E-17</v>
      </c>
      <c r="V105" s="9">
        <f t="shared" si="96"/>
        <v>1.1070334447522601E-14</v>
      </c>
      <c r="X105" s="16">
        <f t="shared" si="97"/>
        <v>6</v>
      </c>
      <c r="Y105" s="17">
        <f>VLOOKUP($A105,Datum!$A:$B,2,0)</f>
        <v>41572</v>
      </c>
      <c r="Z105" s="13">
        <f>VLOOKUP(Y105,Zeitreihen!$B:$C,2,0)</f>
        <v>605.33000000000004</v>
      </c>
      <c r="AA105" s="13">
        <f>VLOOKUP(Y105,Zeitreihen!N:O,2,0)</f>
        <v>1.3801999999999999</v>
      </c>
      <c r="AB105" s="9">
        <f t="shared" si="98"/>
        <v>8.5940474987207722E-4</v>
      </c>
      <c r="AC105" s="9">
        <f t="shared" si="99"/>
        <v>7.2455892506908165E-5</v>
      </c>
      <c r="AD105" s="9">
        <f t="shared" si="132"/>
        <v>2.9786415160527016E-3</v>
      </c>
      <c r="AE105" s="9">
        <f t="shared" si="74"/>
        <v>3.7925103559155593E-12</v>
      </c>
      <c r="AF105" s="9">
        <f t="shared" si="75"/>
        <v>1.1890501095591629E-10</v>
      </c>
      <c r="AG105" s="9">
        <f t="shared" si="100"/>
        <v>-2.1235547683555644E-11</v>
      </c>
      <c r="AI105" s="16">
        <f t="shared" si="101"/>
        <v>6</v>
      </c>
      <c r="AJ105" s="17">
        <f>VLOOKUP($A105,Datum!$A:$B,2,0)</f>
        <v>41572</v>
      </c>
      <c r="AK105" s="13">
        <f>VLOOKUP(AJ105,Zeitreihen!$B:$C,2,0)</f>
        <v>605.33000000000004</v>
      </c>
      <c r="AL105" s="13">
        <f>VLOOKUP(AJ105,Zeitreihen!$R:$S,2,0)</f>
        <v>1.01</v>
      </c>
      <c r="AM105" s="9">
        <f t="shared" si="102"/>
        <v>8.5940474987207722E-4</v>
      </c>
      <c r="AN105" s="9">
        <f t="shared" si="103"/>
        <v>-9.9004999833360652E-5</v>
      </c>
      <c r="AO105" s="9">
        <f t="shared" si="133"/>
        <v>2.9786415160527016E-3</v>
      </c>
      <c r="AP105" s="9">
        <f t="shared" si="76"/>
        <v>3.7925103559155593E-12</v>
      </c>
      <c r="AQ105" s="9">
        <f t="shared" si="77"/>
        <v>2.9417583245020319E-14</v>
      </c>
      <c r="AR105" s="9">
        <f t="shared" si="104"/>
        <v>3.3401570188053673E-13</v>
      </c>
      <c r="AT105" s="16">
        <f t="shared" si="105"/>
        <v>6</v>
      </c>
      <c r="AU105" s="17">
        <f>VLOOKUP($A105,Datum!$A:$B,2,0)</f>
        <v>41572</v>
      </c>
      <c r="AV105" s="13">
        <f>VLOOKUP(AU105,Zeitreihen!$F:$G,2,0)</f>
        <v>8170.75</v>
      </c>
      <c r="AW105" s="13">
        <f>VLOOKUP(AU105,Zeitreihen!$J:$K,2,0)</f>
        <v>0.26663822525597269</v>
      </c>
      <c r="AX105" s="9">
        <f t="shared" si="106"/>
        <v>0</v>
      </c>
      <c r="AY105" s="9">
        <f t="shared" si="107"/>
        <v>0</v>
      </c>
      <c r="AZ105" s="9">
        <f t="shared" si="134"/>
        <v>2.9786415160527016E-3</v>
      </c>
      <c r="BA105" s="9">
        <f t="shared" si="78"/>
        <v>3.8132169735688113E-9</v>
      </c>
      <c r="BB105" s="9">
        <f t="shared" si="79"/>
        <v>3.2314296673929559E-17</v>
      </c>
      <c r="BC105" s="9">
        <f t="shared" si="108"/>
        <v>-3.5102909361756098E-13</v>
      </c>
      <c r="BE105" s="16">
        <f t="shared" si="109"/>
        <v>6</v>
      </c>
      <c r="BF105" s="17">
        <f>VLOOKUP($A105,Datum!$A:$B,2,0)</f>
        <v>41572</v>
      </c>
      <c r="BG105" s="13">
        <f>VLOOKUP(BF105,Zeitreihen!$F:$G,2,0)</f>
        <v>8170.75</v>
      </c>
      <c r="BH105" s="13">
        <f>VLOOKUP(BF105,Zeitreihen!N:O,2,0)</f>
        <v>1.3801999999999999</v>
      </c>
      <c r="BI105" s="9">
        <f t="shared" si="110"/>
        <v>0</v>
      </c>
      <c r="BJ105" s="9">
        <f t="shared" si="111"/>
        <v>7.2455892506908165E-5</v>
      </c>
      <c r="BK105" s="9">
        <f t="shared" si="135"/>
        <v>2.9786415160527016E-3</v>
      </c>
      <c r="BL105" s="9">
        <f t="shared" si="80"/>
        <v>3.8132169735688113E-9</v>
      </c>
      <c r="BM105" s="9">
        <f t="shared" si="81"/>
        <v>1.1890501095591629E-10</v>
      </c>
      <c r="BN105" s="9">
        <f t="shared" si="112"/>
        <v>6.7335771029927733E-10</v>
      </c>
      <c r="BP105" s="16">
        <f t="shared" si="113"/>
        <v>6</v>
      </c>
      <c r="BQ105" s="17">
        <f>VLOOKUP($A105,Datum!$A:$B,2,0)</f>
        <v>41572</v>
      </c>
      <c r="BR105" s="13">
        <f>VLOOKUP(BQ105,Zeitreihen!$F:$G,2,0)</f>
        <v>8170.75</v>
      </c>
      <c r="BS105" s="13">
        <f>VLOOKUP(BQ105,Zeitreihen!R:S,2,0)</f>
        <v>1.01</v>
      </c>
      <c r="BT105" s="9">
        <f t="shared" si="114"/>
        <v>0</v>
      </c>
      <c r="BU105" s="9">
        <f t="shared" si="115"/>
        <v>-9.9004999833360652E-5</v>
      </c>
      <c r="BV105" s="9">
        <f t="shared" si="136"/>
        <v>2.9786415160527016E-3</v>
      </c>
      <c r="BW105" s="9">
        <f t="shared" si="82"/>
        <v>3.8132169735688113E-9</v>
      </c>
      <c r="BX105" s="9">
        <f t="shared" si="83"/>
        <v>2.9417583245020319E-14</v>
      </c>
      <c r="BY105" s="9">
        <f t="shared" si="116"/>
        <v>-1.0591299625224704E-11</v>
      </c>
      <c r="CA105" s="16">
        <f t="shared" si="117"/>
        <v>6</v>
      </c>
      <c r="CB105" s="17">
        <f>VLOOKUP($A105,Datum!$A:$B,2,0)</f>
        <v>41572</v>
      </c>
      <c r="CC105" s="13">
        <f>VLOOKUP(CB105,Zeitreihen!$J:$K,2,0)</f>
        <v>0.26663822525597269</v>
      </c>
      <c r="CD105" s="13">
        <f>VLOOKUP(CB105,Zeitreihen!N:O,2,0)</f>
        <v>1.3801999999999999</v>
      </c>
      <c r="CE105" s="9">
        <f t="shared" si="118"/>
        <v>0</v>
      </c>
      <c r="CF105" s="9">
        <f t="shared" si="119"/>
        <v>7.2455892506908165E-5</v>
      </c>
      <c r="CG105" s="9">
        <f t="shared" si="137"/>
        <v>2.9786415160527016E-3</v>
      </c>
      <c r="CH105" s="9">
        <f t="shared" si="84"/>
        <v>3.2314296673929559E-17</v>
      </c>
      <c r="CI105" s="9">
        <f t="shared" si="85"/>
        <v>1.1890501095591629E-10</v>
      </c>
      <c r="CJ105" s="9">
        <f t="shared" si="120"/>
        <v>-6.1986545314659405E-14</v>
      </c>
      <c r="CL105" s="16">
        <f t="shared" si="121"/>
        <v>6</v>
      </c>
      <c r="CM105" s="17">
        <f>VLOOKUP($A105,Datum!$A:$B,2,0)</f>
        <v>41572</v>
      </c>
      <c r="CN105" s="13">
        <f>VLOOKUP(CM105,Zeitreihen!$J:$K,2,0)</f>
        <v>0.26663822525597269</v>
      </c>
      <c r="CO105" s="13">
        <f>VLOOKUP(CM105,Zeitreihen!R:S,2,0)</f>
        <v>1.01</v>
      </c>
      <c r="CP105" s="9">
        <f t="shared" si="122"/>
        <v>0</v>
      </c>
      <c r="CQ105" s="9">
        <f t="shared" si="123"/>
        <v>-9.9004999833360652E-5</v>
      </c>
      <c r="CR105" s="9">
        <f t="shared" si="138"/>
        <v>2.9786415160527016E-3</v>
      </c>
      <c r="CS105" s="9">
        <f t="shared" si="86"/>
        <v>3.2314296673929559E-17</v>
      </c>
      <c r="CT105" s="9">
        <f t="shared" si="87"/>
        <v>2.9417583245020319E-14</v>
      </c>
      <c r="CU105" s="9">
        <f t="shared" si="124"/>
        <v>9.7499154478877718E-16</v>
      </c>
      <c r="CW105" s="16">
        <f t="shared" si="125"/>
        <v>6</v>
      </c>
      <c r="CX105" s="17">
        <f>VLOOKUP($A105,Datum!$A:$B,2,0)</f>
        <v>41572</v>
      </c>
      <c r="CY105" s="13">
        <f>VLOOKUP(CX105,Zeitreihen!N:O,2,0)</f>
        <v>1.3801999999999999</v>
      </c>
      <c r="CZ105" s="13">
        <f>VLOOKUP(CX105,Zeitreihen!R:S,2,0)</f>
        <v>1.01</v>
      </c>
      <c r="DA105" s="9">
        <f t="shared" si="126"/>
        <v>7.2455892506908165E-5</v>
      </c>
      <c r="DB105" s="9">
        <f t="shared" si="127"/>
        <v>-9.9004999833360652E-5</v>
      </c>
      <c r="DC105" s="9">
        <f t="shared" si="139"/>
        <v>2.9786415160527016E-3</v>
      </c>
      <c r="DD105" s="9">
        <f t="shared" si="88"/>
        <v>1.1890501095591629E-10</v>
      </c>
      <c r="DE105" s="9">
        <f t="shared" si="89"/>
        <v>2.9417583245020319E-14</v>
      </c>
      <c r="DF105" s="9">
        <f t="shared" si="128"/>
        <v>-1.8702668414014402E-12</v>
      </c>
    </row>
    <row r="106" spans="1:110" ht="15" x14ac:dyDescent="0.2">
      <c r="A106" s="9">
        <f t="shared" si="129"/>
        <v>97</v>
      </c>
      <c r="B106" s="16">
        <f t="shared" si="90"/>
        <v>5</v>
      </c>
      <c r="C106" s="17">
        <f>VLOOKUP($A106,Datum!$A:$B,2,0)</f>
        <v>41571</v>
      </c>
      <c r="D106" s="13">
        <f>VLOOKUP(C106,Zeitreihen!$B:$C,2,0)</f>
        <v>604.80999999999995</v>
      </c>
      <c r="E106" s="13">
        <f>VLOOKUP(C106,Zeitreihen!F:G,2,0)</f>
        <v>8170.75</v>
      </c>
      <c r="F106" s="9">
        <f t="shared" si="91"/>
        <v>3.445023861987665E-3</v>
      </c>
      <c r="G106" s="9">
        <f t="shared" si="91"/>
        <v>2.5096483858430695E-3</v>
      </c>
      <c r="H106" s="9">
        <f t="shared" si="130"/>
        <v>2.7999230250895396E-3</v>
      </c>
      <c r="I106" s="9">
        <f t="shared" si="70"/>
        <v>1.9238891871745679E-8</v>
      </c>
      <c r="J106" s="9">
        <f t="shared" si="71"/>
        <v>5.3182344139441909E-9</v>
      </c>
      <c r="K106" s="9">
        <f t="shared" si="92"/>
        <v>1.01151834802177E-8</v>
      </c>
      <c r="M106" s="16">
        <f t="shared" si="93"/>
        <v>5</v>
      </c>
      <c r="N106" s="17">
        <f>VLOOKUP($A106,Datum!$A:$B,2,0)</f>
        <v>41571</v>
      </c>
      <c r="O106" s="13">
        <f>VLOOKUP(N106,Zeitreihen!$B:$C,2,0)</f>
        <v>604.80999999999995</v>
      </c>
      <c r="P106" s="13">
        <f>VLOOKUP(N106,Zeitreihen!$J:$K,2,0)</f>
        <v>0.26663822525597269</v>
      </c>
      <c r="Q106" s="9">
        <f t="shared" si="94"/>
        <v>3.445023861987665E-3</v>
      </c>
      <c r="R106" s="9">
        <f t="shared" si="95"/>
        <v>2.6663467052077506E-5</v>
      </c>
      <c r="S106" s="9">
        <f t="shared" si="131"/>
        <v>2.7999230250895396E-3</v>
      </c>
      <c r="T106" s="9">
        <f t="shared" si="72"/>
        <v>1.9238891871745679E-8</v>
      </c>
      <c r="U106" s="9">
        <f t="shared" si="73"/>
        <v>2.0061607915497782E-12</v>
      </c>
      <c r="V106" s="9">
        <f t="shared" si="96"/>
        <v>1.9645943740620326E-10</v>
      </c>
      <c r="X106" s="16">
        <f t="shared" si="97"/>
        <v>5</v>
      </c>
      <c r="Y106" s="17">
        <f>VLOOKUP($A106,Datum!$A:$B,2,0)</f>
        <v>41571</v>
      </c>
      <c r="Z106" s="13">
        <f>VLOOKUP(Y106,Zeitreihen!$B:$C,2,0)</f>
        <v>604.80999999999995</v>
      </c>
      <c r="AA106" s="13">
        <f>VLOOKUP(Y106,Zeitreihen!N:O,2,0)</f>
        <v>1.3801000000000001</v>
      </c>
      <c r="AB106" s="9">
        <f t="shared" si="98"/>
        <v>3.445023861987665E-3</v>
      </c>
      <c r="AC106" s="9">
        <f t="shared" si="99"/>
        <v>1.8131056205281683E-3</v>
      </c>
      <c r="AD106" s="9">
        <f t="shared" si="132"/>
        <v>2.7999230250895396E-3</v>
      </c>
      <c r="AE106" s="9">
        <f t="shared" si="74"/>
        <v>1.9238891871745679E-8</v>
      </c>
      <c r="AF106" s="9">
        <f t="shared" si="75"/>
        <v>6.6476452811336162E-9</v>
      </c>
      <c r="AG106" s="9">
        <f t="shared" si="100"/>
        <v>1.1308993269316683E-8</v>
      </c>
      <c r="AI106" s="16">
        <f t="shared" si="101"/>
        <v>5</v>
      </c>
      <c r="AJ106" s="17">
        <f>VLOOKUP($A106,Datum!$A:$B,2,0)</f>
        <v>41571</v>
      </c>
      <c r="AK106" s="13">
        <f>VLOOKUP(AJ106,Zeitreihen!$B:$C,2,0)</f>
        <v>604.80999999999995</v>
      </c>
      <c r="AL106" s="13">
        <f>VLOOKUP(AJ106,Zeitreihen!$R:$S,2,0)</f>
        <v>1.0101</v>
      </c>
      <c r="AM106" s="9">
        <f t="shared" si="102"/>
        <v>3.445023861987665E-3</v>
      </c>
      <c r="AN106" s="9">
        <f t="shared" si="103"/>
        <v>-9.8995198813668135E-5</v>
      </c>
      <c r="AO106" s="9">
        <f t="shared" si="133"/>
        <v>2.7999230250895396E-3</v>
      </c>
      <c r="AP106" s="9">
        <f t="shared" si="76"/>
        <v>1.9238891871745679E-8</v>
      </c>
      <c r="AQ106" s="9">
        <f t="shared" si="77"/>
        <v>2.7825278395303805E-14</v>
      </c>
      <c r="AR106" s="9">
        <f t="shared" si="104"/>
        <v>2.3137145942152656E-11</v>
      </c>
      <c r="AT106" s="16">
        <f t="shared" si="105"/>
        <v>5</v>
      </c>
      <c r="AU106" s="17">
        <f>VLOOKUP($A106,Datum!$A:$B,2,0)</f>
        <v>41571</v>
      </c>
      <c r="AV106" s="13">
        <f>VLOOKUP(AU106,Zeitreihen!$F:$G,2,0)</f>
        <v>8170.75</v>
      </c>
      <c r="AW106" s="13">
        <f>VLOOKUP(AU106,Zeitreihen!$J:$K,2,0)</f>
        <v>0.26663822525597269</v>
      </c>
      <c r="AX106" s="9">
        <f t="shared" si="106"/>
        <v>2.5096483858430695E-3</v>
      </c>
      <c r="AY106" s="9">
        <f t="shared" si="107"/>
        <v>2.6663467052077506E-5</v>
      </c>
      <c r="AZ106" s="9">
        <f t="shared" si="134"/>
        <v>2.7999230250895396E-3</v>
      </c>
      <c r="BA106" s="9">
        <f t="shared" si="78"/>
        <v>5.3182344139441909E-9</v>
      </c>
      <c r="BB106" s="9">
        <f t="shared" si="79"/>
        <v>2.0061607915497782E-12</v>
      </c>
      <c r="BC106" s="9">
        <f t="shared" si="108"/>
        <v>1.0329198110950119E-10</v>
      </c>
      <c r="BE106" s="16">
        <f t="shared" si="109"/>
        <v>5</v>
      </c>
      <c r="BF106" s="17">
        <f>VLOOKUP($A106,Datum!$A:$B,2,0)</f>
        <v>41571</v>
      </c>
      <c r="BG106" s="13">
        <f>VLOOKUP(BF106,Zeitreihen!$F:$G,2,0)</f>
        <v>8170.75</v>
      </c>
      <c r="BH106" s="13">
        <f>VLOOKUP(BF106,Zeitreihen!N:O,2,0)</f>
        <v>1.3801000000000001</v>
      </c>
      <c r="BI106" s="9">
        <f t="shared" si="110"/>
        <v>2.5096483858430695E-3</v>
      </c>
      <c r="BJ106" s="9">
        <f t="shared" si="111"/>
        <v>1.8131056205281683E-3</v>
      </c>
      <c r="BK106" s="9">
        <f t="shared" si="135"/>
        <v>2.7999230250895396E-3</v>
      </c>
      <c r="BL106" s="9">
        <f t="shared" si="80"/>
        <v>5.3182344139441909E-9</v>
      </c>
      <c r="BM106" s="9">
        <f t="shared" si="81"/>
        <v>6.6476452811336162E-9</v>
      </c>
      <c r="BN106" s="9">
        <f t="shared" si="112"/>
        <v>5.9459007648815075E-9</v>
      </c>
      <c r="BP106" s="16">
        <f t="shared" si="113"/>
        <v>5</v>
      </c>
      <c r="BQ106" s="17">
        <f>VLOOKUP($A106,Datum!$A:$B,2,0)</f>
        <v>41571</v>
      </c>
      <c r="BR106" s="13">
        <f>VLOOKUP(BQ106,Zeitreihen!$F:$G,2,0)</f>
        <v>8170.75</v>
      </c>
      <c r="BS106" s="13">
        <f>VLOOKUP(BQ106,Zeitreihen!R:S,2,0)</f>
        <v>1.0101</v>
      </c>
      <c r="BT106" s="9">
        <f t="shared" si="114"/>
        <v>2.5096483858430695E-3</v>
      </c>
      <c r="BU106" s="9">
        <f t="shared" si="115"/>
        <v>-9.8995198813668135E-5</v>
      </c>
      <c r="BV106" s="9">
        <f t="shared" si="136"/>
        <v>2.7999230250895396E-3</v>
      </c>
      <c r="BW106" s="9">
        <f t="shared" si="82"/>
        <v>5.3182344139441909E-9</v>
      </c>
      <c r="BX106" s="9">
        <f t="shared" si="83"/>
        <v>2.7825278395303805E-14</v>
      </c>
      <c r="BY106" s="9">
        <f t="shared" si="116"/>
        <v>1.216475865520901E-11</v>
      </c>
      <c r="CA106" s="16">
        <f t="shared" si="117"/>
        <v>5</v>
      </c>
      <c r="CB106" s="17">
        <f>VLOOKUP($A106,Datum!$A:$B,2,0)</f>
        <v>41571</v>
      </c>
      <c r="CC106" s="13">
        <f>VLOOKUP(CB106,Zeitreihen!$J:$K,2,0)</f>
        <v>0.26663822525597269</v>
      </c>
      <c r="CD106" s="13">
        <f>VLOOKUP(CB106,Zeitreihen!N:O,2,0)</f>
        <v>1.3801000000000001</v>
      </c>
      <c r="CE106" s="9">
        <f t="shared" si="118"/>
        <v>2.6663467052077506E-5</v>
      </c>
      <c r="CF106" s="9">
        <f t="shared" si="119"/>
        <v>1.8131056205281683E-3</v>
      </c>
      <c r="CG106" s="9">
        <f t="shared" si="137"/>
        <v>2.7999230250895396E-3</v>
      </c>
      <c r="CH106" s="9">
        <f t="shared" si="84"/>
        <v>2.0061607915497782E-12</v>
      </c>
      <c r="CI106" s="9">
        <f t="shared" si="85"/>
        <v>6.6476452811336162E-9</v>
      </c>
      <c r="CJ106" s="9">
        <f t="shared" si="120"/>
        <v>1.1548266241796283E-10</v>
      </c>
      <c r="CL106" s="16">
        <f t="shared" si="121"/>
        <v>5</v>
      </c>
      <c r="CM106" s="17">
        <f>VLOOKUP($A106,Datum!$A:$B,2,0)</f>
        <v>41571</v>
      </c>
      <c r="CN106" s="13">
        <f>VLOOKUP(CM106,Zeitreihen!$J:$K,2,0)</f>
        <v>0.26663822525597269</v>
      </c>
      <c r="CO106" s="13">
        <f>VLOOKUP(CM106,Zeitreihen!R:S,2,0)</f>
        <v>1.0101</v>
      </c>
      <c r="CP106" s="9">
        <f t="shared" si="122"/>
        <v>2.6663467052077506E-5</v>
      </c>
      <c r="CQ106" s="9">
        <f t="shared" si="123"/>
        <v>-9.8995198813668135E-5</v>
      </c>
      <c r="CR106" s="9">
        <f t="shared" si="138"/>
        <v>2.7999230250895396E-3</v>
      </c>
      <c r="CS106" s="9">
        <f t="shared" si="86"/>
        <v>2.0061607915497782E-12</v>
      </c>
      <c r="CT106" s="9">
        <f t="shared" si="87"/>
        <v>2.7825278395303805E-14</v>
      </c>
      <c r="CU106" s="9">
        <f t="shared" si="124"/>
        <v>2.3626676137496708E-13</v>
      </c>
      <c r="CW106" s="16">
        <f t="shared" si="125"/>
        <v>5</v>
      </c>
      <c r="CX106" s="17">
        <f>VLOOKUP($A106,Datum!$A:$B,2,0)</f>
        <v>41571</v>
      </c>
      <c r="CY106" s="13">
        <f>VLOOKUP(CX106,Zeitreihen!N:O,2,0)</f>
        <v>1.3801000000000001</v>
      </c>
      <c r="CZ106" s="13">
        <f>VLOOKUP(CX106,Zeitreihen!R:S,2,0)</f>
        <v>1.0101</v>
      </c>
      <c r="DA106" s="9">
        <f t="shared" si="126"/>
        <v>1.8131056205281683E-3</v>
      </c>
      <c r="DB106" s="9">
        <f t="shared" si="127"/>
        <v>-9.8995198813668135E-5</v>
      </c>
      <c r="DC106" s="9">
        <f t="shared" si="139"/>
        <v>2.7999230250895396E-3</v>
      </c>
      <c r="DD106" s="9">
        <f t="shared" si="88"/>
        <v>6.6476452811336162E-9</v>
      </c>
      <c r="DE106" s="9">
        <f t="shared" si="89"/>
        <v>2.7825278395303805E-14</v>
      </c>
      <c r="DF106" s="9">
        <f t="shared" si="128"/>
        <v>1.3600462514957735E-11</v>
      </c>
    </row>
    <row r="107" spans="1:110" ht="15" x14ac:dyDescent="0.2">
      <c r="A107" s="9">
        <f t="shared" si="129"/>
        <v>98</v>
      </c>
      <c r="B107" s="16">
        <f t="shared" si="90"/>
        <v>4</v>
      </c>
      <c r="C107" s="17">
        <f>VLOOKUP($A107,Datum!$A:$B,2,0)</f>
        <v>41570</v>
      </c>
      <c r="D107" s="13">
        <f>VLOOKUP(C107,Zeitreihen!$B:$C,2,0)</f>
        <v>602.73</v>
      </c>
      <c r="E107" s="13">
        <f>VLOOKUP(C107,Zeitreihen!F:G,2,0)</f>
        <v>8150.27</v>
      </c>
      <c r="F107" s="9">
        <f t="shared" si="91"/>
        <v>1.3273822382578172E-4</v>
      </c>
      <c r="G107" s="9">
        <f t="shared" si="91"/>
        <v>9.341475785380177E-4</v>
      </c>
      <c r="H107" s="9">
        <f t="shared" si="130"/>
        <v>2.6319276435841669E-3</v>
      </c>
      <c r="I107" s="9">
        <f t="shared" si="70"/>
        <v>1.2566376420400472E-9</v>
      </c>
      <c r="J107" s="9">
        <f t="shared" si="71"/>
        <v>1.0245976938532888E-10</v>
      </c>
      <c r="K107" s="9">
        <f t="shared" si="92"/>
        <v>3.5882419512115774E-10</v>
      </c>
      <c r="M107" s="16">
        <f t="shared" si="93"/>
        <v>4</v>
      </c>
      <c r="N107" s="17">
        <f>VLOOKUP($A107,Datum!$A:$B,2,0)</f>
        <v>41570</v>
      </c>
      <c r="O107" s="13">
        <f>VLOOKUP(N107,Zeitreihen!$B:$C,2,0)</f>
        <v>602.73</v>
      </c>
      <c r="P107" s="13">
        <f>VLOOKUP(N107,Zeitreihen!$J:$K,2,0)</f>
        <v>0.26663111585121985</v>
      </c>
      <c r="Q107" s="9">
        <f t="shared" si="94"/>
        <v>1.3273822382578172E-4</v>
      </c>
      <c r="R107" s="9">
        <f t="shared" si="95"/>
        <v>0</v>
      </c>
      <c r="S107" s="9">
        <f t="shared" si="131"/>
        <v>2.6319276435841669E-3</v>
      </c>
      <c r="T107" s="9">
        <f t="shared" si="72"/>
        <v>1.2566376420400472E-9</v>
      </c>
      <c r="U107" s="9">
        <f t="shared" si="73"/>
        <v>2.8552912541084156E-17</v>
      </c>
      <c r="V107" s="9">
        <f t="shared" si="96"/>
        <v>-1.8942192240868979E-13</v>
      </c>
      <c r="X107" s="16">
        <f t="shared" si="97"/>
        <v>4</v>
      </c>
      <c r="Y107" s="17">
        <f>VLOOKUP($A107,Datum!$A:$B,2,0)</f>
        <v>41570</v>
      </c>
      <c r="Z107" s="13">
        <f>VLOOKUP(Y107,Zeitreihen!$B:$C,2,0)</f>
        <v>602.73</v>
      </c>
      <c r="AA107" s="13">
        <f>VLOOKUP(Y107,Zeitreihen!N:O,2,0)</f>
        <v>1.3775999999999999</v>
      </c>
      <c r="AB107" s="9">
        <f t="shared" si="98"/>
        <v>1.3273822382578172E-4</v>
      </c>
      <c r="AC107" s="9">
        <f t="shared" si="99"/>
        <v>-3.6288420763275241E-4</v>
      </c>
      <c r="AD107" s="9">
        <f t="shared" si="132"/>
        <v>2.6319276435841669E-3</v>
      </c>
      <c r="AE107" s="9">
        <f t="shared" si="74"/>
        <v>1.2566376420400472E-9</v>
      </c>
      <c r="AF107" s="9">
        <f t="shared" si="75"/>
        <v>1.0617204082007131E-9</v>
      </c>
      <c r="AG107" s="9">
        <f t="shared" si="100"/>
        <v>1.1550748158743399E-9</v>
      </c>
      <c r="AI107" s="16">
        <f t="shared" si="101"/>
        <v>4</v>
      </c>
      <c r="AJ107" s="17">
        <f>VLOOKUP($A107,Datum!$A:$B,2,0)</f>
        <v>41570</v>
      </c>
      <c r="AK107" s="13">
        <f>VLOOKUP(AJ107,Zeitreihen!$B:$C,2,0)</f>
        <v>602.73</v>
      </c>
      <c r="AL107" s="13">
        <f>VLOOKUP(AJ107,Zeitreihen!$R:$S,2,0)</f>
        <v>1.0102</v>
      </c>
      <c r="AM107" s="9">
        <f t="shared" si="102"/>
        <v>1.3273822382578172E-4</v>
      </c>
      <c r="AN107" s="9">
        <f t="shared" si="103"/>
        <v>-9.8985399734378466E-5</v>
      </c>
      <c r="AO107" s="9">
        <f t="shared" si="133"/>
        <v>2.6319276435841669E-3</v>
      </c>
      <c r="AP107" s="9">
        <f t="shared" si="76"/>
        <v>1.2566376420400472E-9</v>
      </c>
      <c r="AQ107" s="9">
        <f t="shared" si="77"/>
        <v>2.631862017463113E-14</v>
      </c>
      <c r="AR107" s="9">
        <f t="shared" si="104"/>
        <v>-5.7509102582109622E-12</v>
      </c>
      <c r="AT107" s="16">
        <f t="shared" si="105"/>
        <v>4</v>
      </c>
      <c r="AU107" s="17">
        <f>VLOOKUP($A107,Datum!$A:$B,2,0)</f>
        <v>41570</v>
      </c>
      <c r="AV107" s="13">
        <f>VLOOKUP(AU107,Zeitreihen!$F:$G,2,0)</f>
        <v>8150.27</v>
      </c>
      <c r="AW107" s="13">
        <f>VLOOKUP(AU107,Zeitreihen!$J:$K,2,0)</f>
        <v>0.26663111585121985</v>
      </c>
      <c r="AX107" s="9">
        <f t="shared" si="106"/>
        <v>9.341475785380177E-4</v>
      </c>
      <c r="AY107" s="9">
        <f t="shared" si="107"/>
        <v>0</v>
      </c>
      <c r="AZ107" s="9">
        <f t="shared" si="134"/>
        <v>2.6319276435841669E-3</v>
      </c>
      <c r="BA107" s="9">
        <f t="shared" si="78"/>
        <v>1.0245976938532888E-10</v>
      </c>
      <c r="BB107" s="9">
        <f t="shared" si="79"/>
        <v>2.8552912541084156E-17</v>
      </c>
      <c r="BC107" s="9">
        <f t="shared" si="108"/>
        <v>-5.4088121008581434E-14</v>
      </c>
      <c r="BE107" s="16">
        <f t="shared" si="109"/>
        <v>4</v>
      </c>
      <c r="BF107" s="17">
        <f>VLOOKUP($A107,Datum!$A:$B,2,0)</f>
        <v>41570</v>
      </c>
      <c r="BG107" s="13">
        <f>VLOOKUP(BF107,Zeitreihen!$F:$G,2,0)</f>
        <v>8150.27</v>
      </c>
      <c r="BH107" s="13">
        <f>VLOOKUP(BF107,Zeitreihen!N:O,2,0)</f>
        <v>1.3775999999999999</v>
      </c>
      <c r="BI107" s="9">
        <f t="shared" si="110"/>
        <v>9.341475785380177E-4</v>
      </c>
      <c r="BJ107" s="9">
        <f t="shared" si="111"/>
        <v>-3.6288420763275241E-4</v>
      </c>
      <c r="BK107" s="9">
        <f t="shared" si="135"/>
        <v>2.6319276435841669E-3</v>
      </c>
      <c r="BL107" s="9">
        <f t="shared" si="80"/>
        <v>1.0245976938532888E-10</v>
      </c>
      <c r="BM107" s="9">
        <f t="shared" si="81"/>
        <v>1.0617204082007131E-9</v>
      </c>
      <c r="BN107" s="9">
        <f t="shared" si="112"/>
        <v>3.298236319246126E-10</v>
      </c>
      <c r="BP107" s="16">
        <f t="shared" si="113"/>
        <v>4</v>
      </c>
      <c r="BQ107" s="17">
        <f>VLOOKUP($A107,Datum!$A:$B,2,0)</f>
        <v>41570</v>
      </c>
      <c r="BR107" s="13">
        <f>VLOOKUP(BQ107,Zeitreihen!$F:$G,2,0)</f>
        <v>8150.27</v>
      </c>
      <c r="BS107" s="13">
        <f>VLOOKUP(BQ107,Zeitreihen!R:S,2,0)</f>
        <v>1.0102</v>
      </c>
      <c r="BT107" s="9">
        <f t="shared" si="114"/>
        <v>9.341475785380177E-4</v>
      </c>
      <c r="BU107" s="9">
        <f t="shared" si="115"/>
        <v>-9.8985399734378466E-5</v>
      </c>
      <c r="BV107" s="9">
        <f t="shared" si="136"/>
        <v>2.6319276435841669E-3</v>
      </c>
      <c r="BW107" s="9">
        <f t="shared" si="82"/>
        <v>1.0245976938532888E-10</v>
      </c>
      <c r="BX107" s="9">
        <f t="shared" si="83"/>
        <v>2.631862017463113E-14</v>
      </c>
      <c r="BY107" s="9">
        <f t="shared" si="116"/>
        <v>-1.6421326845394589E-12</v>
      </c>
      <c r="CA107" s="16">
        <f t="shared" si="117"/>
        <v>4</v>
      </c>
      <c r="CB107" s="17">
        <f>VLOOKUP($A107,Datum!$A:$B,2,0)</f>
        <v>41570</v>
      </c>
      <c r="CC107" s="13">
        <f>VLOOKUP(CB107,Zeitreihen!$J:$K,2,0)</f>
        <v>0.26663111585121985</v>
      </c>
      <c r="CD107" s="13">
        <f>VLOOKUP(CB107,Zeitreihen!N:O,2,0)</f>
        <v>1.3775999999999999</v>
      </c>
      <c r="CE107" s="9">
        <f t="shared" si="118"/>
        <v>0</v>
      </c>
      <c r="CF107" s="9">
        <f t="shared" si="119"/>
        <v>-3.6288420763275241E-4</v>
      </c>
      <c r="CG107" s="9">
        <f t="shared" si="137"/>
        <v>2.6319276435841669E-3</v>
      </c>
      <c r="CH107" s="9">
        <f t="shared" si="84"/>
        <v>2.8552912541084156E-17</v>
      </c>
      <c r="CI107" s="9">
        <f t="shared" si="85"/>
        <v>1.0617204082007131E-9</v>
      </c>
      <c r="CJ107" s="9">
        <f t="shared" si="120"/>
        <v>-1.7411263583795154E-13</v>
      </c>
      <c r="CL107" s="16">
        <f t="shared" si="121"/>
        <v>4</v>
      </c>
      <c r="CM107" s="17">
        <f>VLOOKUP($A107,Datum!$A:$B,2,0)</f>
        <v>41570</v>
      </c>
      <c r="CN107" s="13">
        <f>VLOOKUP(CM107,Zeitreihen!$J:$K,2,0)</f>
        <v>0.26663111585121985</v>
      </c>
      <c r="CO107" s="13">
        <f>VLOOKUP(CM107,Zeitreihen!R:S,2,0)</f>
        <v>1.0102</v>
      </c>
      <c r="CP107" s="9">
        <f t="shared" si="122"/>
        <v>0</v>
      </c>
      <c r="CQ107" s="9">
        <f t="shared" si="123"/>
        <v>-9.8985399734378466E-5</v>
      </c>
      <c r="CR107" s="9">
        <f t="shared" si="138"/>
        <v>2.6319276435841669E-3</v>
      </c>
      <c r="CS107" s="9">
        <f t="shared" si="86"/>
        <v>2.8552912541084156E-17</v>
      </c>
      <c r="CT107" s="9">
        <f t="shared" si="87"/>
        <v>2.631862017463113E-14</v>
      </c>
      <c r="CU107" s="9">
        <f t="shared" si="124"/>
        <v>8.6687557356765786E-16</v>
      </c>
      <c r="CW107" s="16">
        <f t="shared" si="125"/>
        <v>4</v>
      </c>
      <c r="CX107" s="17">
        <f>VLOOKUP($A107,Datum!$A:$B,2,0)</f>
        <v>41570</v>
      </c>
      <c r="CY107" s="13">
        <f>VLOOKUP(CX107,Zeitreihen!N:O,2,0)</f>
        <v>1.3775999999999999</v>
      </c>
      <c r="CZ107" s="13">
        <f>VLOOKUP(CX107,Zeitreihen!R:S,2,0)</f>
        <v>1.0102</v>
      </c>
      <c r="DA107" s="9">
        <f t="shared" si="126"/>
        <v>-3.6288420763275241E-4</v>
      </c>
      <c r="DB107" s="9">
        <f t="shared" si="127"/>
        <v>-9.8985399734378466E-5</v>
      </c>
      <c r="DC107" s="9">
        <f t="shared" si="139"/>
        <v>2.6319276435841669E-3</v>
      </c>
      <c r="DD107" s="9">
        <f t="shared" si="88"/>
        <v>1.0617204082007131E-9</v>
      </c>
      <c r="DE107" s="9">
        <f t="shared" si="89"/>
        <v>2.631862017463113E-14</v>
      </c>
      <c r="DF107" s="9">
        <f t="shared" si="128"/>
        <v>-5.2861154125774519E-12</v>
      </c>
    </row>
    <row r="108" spans="1:110" ht="15" x14ac:dyDescent="0.2">
      <c r="A108" s="9">
        <f t="shared" si="129"/>
        <v>99</v>
      </c>
      <c r="B108" s="16">
        <f t="shared" si="90"/>
        <v>3</v>
      </c>
      <c r="C108" s="17">
        <f>VLOOKUP($A108,Datum!$A:$B,2,0)</f>
        <v>41569</v>
      </c>
      <c r="D108" s="13">
        <f>VLOOKUP(C108,Zeitreihen!$B:$C,2,0)</f>
        <v>602.65</v>
      </c>
      <c r="E108" s="13">
        <f>VLOOKUP(C108,Zeitreihen!F:G,2,0)</f>
        <v>8142.66</v>
      </c>
      <c r="F108" s="9">
        <f t="shared" si="91"/>
        <v>8.9644416508270243E-4</v>
      </c>
      <c r="G108" s="9">
        <f t="shared" si="91"/>
        <v>-1.3385393117670412E-4</v>
      </c>
      <c r="H108" s="9">
        <f t="shared" si="130"/>
        <v>2.4740119849691166E-3</v>
      </c>
      <c r="I108" s="9">
        <f t="shared" si="70"/>
        <v>1.3083725620373204E-11</v>
      </c>
      <c r="J108" s="9">
        <f t="shared" si="71"/>
        <v>3.9608991989874408E-9</v>
      </c>
      <c r="K108" s="9">
        <f t="shared" si="92"/>
        <v>-2.2764735519989612E-10</v>
      </c>
      <c r="M108" s="16">
        <f t="shared" si="93"/>
        <v>3</v>
      </c>
      <c r="N108" s="17">
        <f>VLOOKUP($A108,Datum!$A:$B,2,0)</f>
        <v>41569</v>
      </c>
      <c r="O108" s="13">
        <f>VLOOKUP(N108,Zeitreihen!$B:$C,2,0)</f>
        <v>602.65</v>
      </c>
      <c r="P108" s="13">
        <f>VLOOKUP(N108,Zeitreihen!$J:$K,2,0)</f>
        <v>0.26663111585121985</v>
      </c>
      <c r="Q108" s="9">
        <f t="shared" si="94"/>
        <v>8.9644416508270243E-4</v>
      </c>
      <c r="R108" s="9">
        <f t="shared" si="95"/>
        <v>-5.332764506381323E-5</v>
      </c>
      <c r="S108" s="9">
        <f t="shared" si="131"/>
        <v>2.4740119849691166E-3</v>
      </c>
      <c r="T108" s="9">
        <f t="shared" si="72"/>
        <v>1.3083725620373204E-11</v>
      </c>
      <c r="U108" s="9">
        <f t="shared" si="73"/>
        <v>7.0082319371597212E-12</v>
      </c>
      <c r="V108" s="9">
        <f t="shared" si="96"/>
        <v>-9.5756871163240482E-12</v>
      </c>
      <c r="X108" s="16">
        <f t="shared" si="97"/>
        <v>3</v>
      </c>
      <c r="Y108" s="17">
        <f>VLOOKUP($A108,Datum!$A:$B,2,0)</f>
        <v>41569</v>
      </c>
      <c r="Z108" s="13">
        <f>VLOOKUP(Y108,Zeitreihen!$B:$C,2,0)</f>
        <v>602.65</v>
      </c>
      <c r="AA108" s="13">
        <f>VLOOKUP(Y108,Zeitreihen!N:O,2,0)</f>
        <v>1.3780999999999999</v>
      </c>
      <c r="AB108" s="9">
        <f t="shared" si="98"/>
        <v>8.9644416508270243E-4</v>
      </c>
      <c r="AC108" s="9">
        <f t="shared" si="99"/>
        <v>7.2828229550306713E-3</v>
      </c>
      <c r="AD108" s="9">
        <f t="shared" si="132"/>
        <v>2.4740119849691166E-3</v>
      </c>
      <c r="AE108" s="9">
        <f t="shared" si="74"/>
        <v>1.3083725620373204E-11</v>
      </c>
      <c r="AF108" s="9">
        <f t="shared" si="75"/>
        <v>1.2159293827286966E-7</v>
      </c>
      <c r="AG108" s="9">
        <f t="shared" si="100"/>
        <v>1.2613043414407175E-9</v>
      </c>
      <c r="AI108" s="16">
        <f t="shared" si="101"/>
        <v>3</v>
      </c>
      <c r="AJ108" s="17">
        <f>VLOOKUP($A108,Datum!$A:$B,2,0)</f>
        <v>41569</v>
      </c>
      <c r="AK108" s="13">
        <f>VLOOKUP(AJ108,Zeitreihen!$B:$C,2,0)</f>
        <v>602.65</v>
      </c>
      <c r="AL108" s="13">
        <f>VLOOKUP(AJ108,Zeitreihen!$R:$S,2,0)</f>
        <v>1.0103</v>
      </c>
      <c r="AM108" s="9">
        <f t="shared" si="102"/>
        <v>8.9644416508270243E-4</v>
      </c>
      <c r="AN108" s="9">
        <f t="shared" si="103"/>
        <v>-9.8975602594714355E-5</v>
      </c>
      <c r="AO108" s="9">
        <f t="shared" si="133"/>
        <v>2.4740119849691166E-3</v>
      </c>
      <c r="AP108" s="9">
        <f t="shared" si="76"/>
        <v>1.3083725620373204E-11</v>
      </c>
      <c r="AQ108" s="9">
        <f t="shared" si="77"/>
        <v>2.4893034614122675E-14</v>
      </c>
      <c r="AR108" s="9">
        <f t="shared" si="104"/>
        <v>5.7069574621652278E-13</v>
      </c>
      <c r="AT108" s="16">
        <f t="shared" si="105"/>
        <v>3</v>
      </c>
      <c r="AU108" s="17">
        <f>VLOOKUP($A108,Datum!$A:$B,2,0)</f>
        <v>41569</v>
      </c>
      <c r="AV108" s="13">
        <f>VLOOKUP(AU108,Zeitreihen!$F:$G,2,0)</f>
        <v>8142.66</v>
      </c>
      <c r="AW108" s="13">
        <f>VLOOKUP(AU108,Zeitreihen!$J:$K,2,0)</f>
        <v>0.26663111585121985</v>
      </c>
      <c r="AX108" s="9">
        <f t="shared" si="106"/>
        <v>-1.3385393117670412E-4</v>
      </c>
      <c r="AY108" s="9">
        <f t="shared" si="107"/>
        <v>-5.332764506381323E-5</v>
      </c>
      <c r="AZ108" s="9">
        <f t="shared" si="134"/>
        <v>2.4740119849691166E-3</v>
      </c>
      <c r="BA108" s="9">
        <f t="shared" si="78"/>
        <v>3.9608991989874408E-9</v>
      </c>
      <c r="BB108" s="9">
        <f t="shared" si="79"/>
        <v>7.0082319371597212E-12</v>
      </c>
      <c r="BC108" s="9">
        <f t="shared" si="108"/>
        <v>1.6661002450697297E-10</v>
      </c>
      <c r="BE108" s="16">
        <f t="shared" si="109"/>
        <v>3</v>
      </c>
      <c r="BF108" s="17">
        <f>VLOOKUP($A108,Datum!$A:$B,2,0)</f>
        <v>41569</v>
      </c>
      <c r="BG108" s="13">
        <f>VLOOKUP(BF108,Zeitreihen!$F:$G,2,0)</f>
        <v>8142.66</v>
      </c>
      <c r="BH108" s="13">
        <f>VLOOKUP(BF108,Zeitreihen!N:O,2,0)</f>
        <v>1.3780999999999999</v>
      </c>
      <c r="BI108" s="9">
        <f t="shared" si="110"/>
        <v>-1.3385393117670412E-4</v>
      </c>
      <c r="BJ108" s="9">
        <f t="shared" si="111"/>
        <v>7.2828229550306713E-3</v>
      </c>
      <c r="BK108" s="9">
        <f t="shared" si="135"/>
        <v>2.4740119849691166E-3</v>
      </c>
      <c r="BL108" s="9">
        <f t="shared" si="80"/>
        <v>3.9608991989874408E-9</v>
      </c>
      <c r="BM108" s="9">
        <f t="shared" si="81"/>
        <v>1.2159293827286966E-7</v>
      </c>
      <c r="BN108" s="9">
        <f t="shared" si="112"/>
        <v>-2.1945782551723662E-8</v>
      </c>
      <c r="BP108" s="16">
        <f t="shared" si="113"/>
        <v>3</v>
      </c>
      <c r="BQ108" s="17">
        <f>VLOOKUP($A108,Datum!$A:$B,2,0)</f>
        <v>41569</v>
      </c>
      <c r="BR108" s="13">
        <f>VLOOKUP(BQ108,Zeitreihen!$F:$G,2,0)</f>
        <v>8142.66</v>
      </c>
      <c r="BS108" s="13">
        <f>VLOOKUP(BQ108,Zeitreihen!R:S,2,0)</f>
        <v>1.0103</v>
      </c>
      <c r="BT108" s="9">
        <f t="shared" si="114"/>
        <v>-1.3385393117670412E-4</v>
      </c>
      <c r="BU108" s="9">
        <f t="shared" si="115"/>
        <v>-9.8975602594714355E-5</v>
      </c>
      <c r="BV108" s="9">
        <f t="shared" si="136"/>
        <v>2.4740119849691166E-3</v>
      </c>
      <c r="BW108" s="9">
        <f t="shared" si="82"/>
        <v>3.9608991989874408E-9</v>
      </c>
      <c r="BX108" s="9">
        <f t="shared" si="83"/>
        <v>2.4893034614122675E-14</v>
      </c>
      <c r="BY108" s="9">
        <f t="shared" si="116"/>
        <v>-9.9296928886771272E-12</v>
      </c>
      <c r="CA108" s="16">
        <f t="shared" si="117"/>
        <v>3</v>
      </c>
      <c r="CB108" s="17">
        <f>VLOOKUP($A108,Datum!$A:$B,2,0)</f>
        <v>41569</v>
      </c>
      <c r="CC108" s="13">
        <f>VLOOKUP(CB108,Zeitreihen!$J:$K,2,0)</f>
        <v>0.26663111585121985</v>
      </c>
      <c r="CD108" s="13">
        <f>VLOOKUP(CB108,Zeitreihen!N:O,2,0)</f>
        <v>1.3780999999999999</v>
      </c>
      <c r="CE108" s="9">
        <f t="shared" si="118"/>
        <v>-5.332764506381323E-5</v>
      </c>
      <c r="CF108" s="9">
        <f t="shared" si="119"/>
        <v>7.2828229550306713E-3</v>
      </c>
      <c r="CG108" s="9">
        <f t="shared" si="137"/>
        <v>2.4740119849691166E-3</v>
      </c>
      <c r="CH108" s="9">
        <f t="shared" si="84"/>
        <v>7.0082319371597212E-12</v>
      </c>
      <c r="CI108" s="9">
        <f t="shared" si="85"/>
        <v>1.2159293827286966E-7</v>
      </c>
      <c r="CJ108" s="9">
        <f t="shared" si="120"/>
        <v>-9.2312053023265375E-10</v>
      </c>
      <c r="CL108" s="16">
        <f t="shared" si="121"/>
        <v>3</v>
      </c>
      <c r="CM108" s="17">
        <f>VLOOKUP($A108,Datum!$A:$B,2,0)</f>
        <v>41569</v>
      </c>
      <c r="CN108" s="13">
        <f>VLOOKUP(CM108,Zeitreihen!$J:$K,2,0)</f>
        <v>0.26663111585121985</v>
      </c>
      <c r="CO108" s="13">
        <f>VLOOKUP(CM108,Zeitreihen!R:S,2,0)</f>
        <v>1.0103</v>
      </c>
      <c r="CP108" s="9">
        <f t="shared" si="122"/>
        <v>-5.332764506381323E-5</v>
      </c>
      <c r="CQ108" s="9">
        <f t="shared" si="123"/>
        <v>-9.8975602594714355E-5</v>
      </c>
      <c r="CR108" s="9">
        <f t="shared" si="138"/>
        <v>2.4740119849691166E-3</v>
      </c>
      <c r="CS108" s="9">
        <f t="shared" si="86"/>
        <v>7.0082319371597212E-12</v>
      </c>
      <c r="CT108" s="9">
        <f t="shared" si="87"/>
        <v>2.4893034614122675E-14</v>
      </c>
      <c r="CU108" s="9">
        <f t="shared" si="124"/>
        <v>-4.1767949458348676E-13</v>
      </c>
      <c r="CW108" s="16">
        <f t="shared" si="125"/>
        <v>3</v>
      </c>
      <c r="CX108" s="17">
        <f>VLOOKUP($A108,Datum!$A:$B,2,0)</f>
        <v>41569</v>
      </c>
      <c r="CY108" s="13">
        <f>VLOOKUP(CX108,Zeitreihen!N:O,2,0)</f>
        <v>1.3780999999999999</v>
      </c>
      <c r="CZ108" s="13">
        <f>VLOOKUP(CX108,Zeitreihen!R:S,2,0)</f>
        <v>1.0103</v>
      </c>
      <c r="DA108" s="9">
        <f t="shared" si="126"/>
        <v>7.2828229550306713E-3</v>
      </c>
      <c r="DB108" s="9">
        <f t="shared" si="127"/>
        <v>-9.8975602594714355E-5</v>
      </c>
      <c r="DC108" s="9">
        <f t="shared" si="139"/>
        <v>2.4740119849691166E-3</v>
      </c>
      <c r="DD108" s="9">
        <f t="shared" si="88"/>
        <v>1.2159293827286966E-7</v>
      </c>
      <c r="DE108" s="9">
        <f t="shared" si="89"/>
        <v>2.4893034614122675E-14</v>
      </c>
      <c r="DF108" s="9">
        <f t="shared" si="128"/>
        <v>5.5016517712950776E-11</v>
      </c>
    </row>
    <row r="109" spans="1:110" ht="15" x14ac:dyDescent="0.2">
      <c r="A109" s="9">
        <f t="shared" si="129"/>
        <v>100</v>
      </c>
      <c r="B109" s="16">
        <f t="shared" si="90"/>
        <v>2</v>
      </c>
      <c r="C109" s="17">
        <f>VLOOKUP($A109,Datum!$A:$B,2,0)</f>
        <v>41568</v>
      </c>
      <c r="D109" s="13">
        <f>VLOOKUP(C109,Zeitreihen!$B:$C,2,0)</f>
        <v>602.11</v>
      </c>
      <c r="E109" s="13">
        <f>VLOOKUP(C109,Zeitreihen!F:G,2,0)</f>
        <v>8143.75</v>
      </c>
      <c r="F109" s="9">
        <f t="shared" si="91"/>
        <v>6.6989085706377106E-3</v>
      </c>
      <c r="G109" s="9">
        <f t="shared" si="91"/>
        <v>1.9942744556503855E-2</v>
      </c>
      <c r="H109" s="9">
        <f t="shared" si="130"/>
        <v>2.3255712658709696E-3</v>
      </c>
      <c r="I109" s="9">
        <f t="shared" si="70"/>
        <v>8.0273634846788529E-8</v>
      </c>
      <c r="J109" s="9">
        <f t="shared" si="71"/>
        <v>8.2293752748033868E-7</v>
      </c>
      <c r="K109" s="9">
        <f t="shared" si="92"/>
        <v>2.5702176285808116E-7</v>
      </c>
      <c r="M109" s="16">
        <f t="shared" si="93"/>
        <v>2</v>
      </c>
      <c r="N109" s="17">
        <f>VLOOKUP($A109,Datum!$A:$B,2,0)</f>
        <v>41568</v>
      </c>
      <c r="O109" s="13">
        <f>VLOOKUP(N109,Zeitreihen!$B:$C,2,0)</f>
        <v>602.11</v>
      </c>
      <c r="P109" s="13">
        <f>VLOOKUP(N109,Zeitreihen!$J:$K,2,0)</f>
        <v>0.26664533503986348</v>
      </c>
      <c r="Q109" s="9">
        <f t="shared" si="94"/>
        <v>6.6989085706377106E-3</v>
      </c>
      <c r="R109" s="9">
        <f t="shared" si="95"/>
        <v>2.6664178011729669E-5</v>
      </c>
      <c r="S109" s="9">
        <f t="shared" si="131"/>
        <v>2.3255712658709696E-3</v>
      </c>
      <c r="T109" s="9">
        <f t="shared" si="72"/>
        <v>8.0273634846788529E-8</v>
      </c>
      <c r="U109" s="9">
        <f t="shared" si="73"/>
        <v>1.6663735705652577E-12</v>
      </c>
      <c r="V109" s="9">
        <f t="shared" si="96"/>
        <v>3.6574015847578831E-10</v>
      </c>
      <c r="X109" s="16">
        <f t="shared" si="97"/>
        <v>2</v>
      </c>
      <c r="Y109" s="17">
        <f>VLOOKUP($A109,Datum!$A:$B,2,0)</f>
        <v>41568</v>
      </c>
      <c r="Z109" s="13">
        <f>VLOOKUP(Y109,Zeitreihen!$B:$C,2,0)</f>
        <v>602.11</v>
      </c>
      <c r="AA109" s="13">
        <f>VLOOKUP(Y109,Zeitreihen!N:O,2,0)</f>
        <v>1.3681000000000001</v>
      </c>
      <c r="AB109" s="9">
        <f t="shared" si="98"/>
        <v>6.6989085706377106E-3</v>
      </c>
      <c r="AC109" s="9">
        <f t="shared" si="99"/>
        <v>-4.38468291152174E-4</v>
      </c>
      <c r="AD109" s="9">
        <f t="shared" si="132"/>
        <v>2.3255712658709696E-3</v>
      </c>
      <c r="AE109" s="9">
        <f t="shared" si="74"/>
        <v>8.0273634846788529E-8</v>
      </c>
      <c r="AF109" s="9">
        <f t="shared" si="75"/>
        <v>1.174706293834752E-9</v>
      </c>
      <c r="AG109" s="9">
        <f t="shared" si="100"/>
        <v>-9.7107128514602454E-9</v>
      </c>
      <c r="AI109" s="16">
        <f t="shared" si="101"/>
        <v>2</v>
      </c>
      <c r="AJ109" s="17">
        <f>VLOOKUP($A109,Datum!$A:$B,2,0)</f>
        <v>41568</v>
      </c>
      <c r="AK109" s="13">
        <f>VLOOKUP(AJ109,Zeitreihen!$B:$C,2,0)</f>
        <v>602.11</v>
      </c>
      <c r="AL109" s="13">
        <f>VLOOKUP(AJ109,Zeitreihen!$R:$S,2,0)</f>
        <v>1.0104</v>
      </c>
      <c r="AM109" s="9">
        <f t="shared" si="102"/>
        <v>6.6989085706377106E-3</v>
      </c>
      <c r="AN109" s="9">
        <f t="shared" si="103"/>
        <v>-9.8965807394342639E-5</v>
      </c>
      <c r="AO109" s="9">
        <f t="shared" si="133"/>
        <v>2.3255712658709696E-3</v>
      </c>
      <c r="AP109" s="9">
        <f t="shared" si="76"/>
        <v>8.0273634846788529E-8</v>
      </c>
      <c r="AQ109" s="9">
        <f t="shared" si="77"/>
        <v>2.3544190023375318E-14</v>
      </c>
      <c r="AR109" s="9">
        <f t="shared" si="104"/>
        <v>4.3473873909508367E-11</v>
      </c>
      <c r="AT109" s="16">
        <f t="shared" si="105"/>
        <v>2</v>
      </c>
      <c r="AU109" s="17">
        <f>VLOOKUP($A109,Datum!$A:$B,2,0)</f>
        <v>41568</v>
      </c>
      <c r="AV109" s="13">
        <f>VLOOKUP(AU109,Zeitreihen!$F:$G,2,0)</f>
        <v>8143.75</v>
      </c>
      <c r="AW109" s="13">
        <f>VLOOKUP(AU109,Zeitreihen!$J:$K,2,0)</f>
        <v>0.26664533503986348</v>
      </c>
      <c r="AX109" s="9">
        <f t="shared" si="106"/>
        <v>1.9942744556503855E-2</v>
      </c>
      <c r="AY109" s="9">
        <f t="shared" si="107"/>
        <v>2.6664178011729669E-5</v>
      </c>
      <c r="AZ109" s="9">
        <f t="shared" si="134"/>
        <v>2.3255712658709696E-3</v>
      </c>
      <c r="BA109" s="9">
        <f t="shared" si="78"/>
        <v>8.2293752748033868E-7</v>
      </c>
      <c r="BB109" s="9">
        <f t="shared" si="79"/>
        <v>1.6663735705652577E-12</v>
      </c>
      <c r="BC109" s="9">
        <f t="shared" si="108"/>
        <v>1.1710343060814045E-9</v>
      </c>
      <c r="BE109" s="16">
        <f t="shared" si="109"/>
        <v>2</v>
      </c>
      <c r="BF109" s="17">
        <f>VLOOKUP($A109,Datum!$A:$B,2,0)</f>
        <v>41568</v>
      </c>
      <c r="BG109" s="13">
        <f>VLOOKUP(BF109,Zeitreihen!$F:$G,2,0)</f>
        <v>8143.75</v>
      </c>
      <c r="BH109" s="13">
        <f>VLOOKUP(BF109,Zeitreihen!N:O,2,0)</f>
        <v>1.3681000000000001</v>
      </c>
      <c r="BI109" s="9">
        <f t="shared" si="110"/>
        <v>1.9942744556503855E-2</v>
      </c>
      <c r="BJ109" s="9">
        <f t="shared" si="111"/>
        <v>-4.38468291152174E-4</v>
      </c>
      <c r="BK109" s="9">
        <f t="shared" si="135"/>
        <v>2.3255712658709696E-3</v>
      </c>
      <c r="BL109" s="9">
        <f t="shared" si="80"/>
        <v>8.2293752748033868E-7</v>
      </c>
      <c r="BM109" s="9">
        <f t="shared" si="81"/>
        <v>1.174706293834752E-9</v>
      </c>
      <c r="BN109" s="9">
        <f t="shared" si="112"/>
        <v>-3.1091958654352458E-8</v>
      </c>
      <c r="BP109" s="16">
        <f t="shared" si="113"/>
        <v>2</v>
      </c>
      <c r="BQ109" s="17">
        <f>VLOOKUP($A109,Datum!$A:$B,2,0)</f>
        <v>41568</v>
      </c>
      <c r="BR109" s="13">
        <f>VLOOKUP(BQ109,Zeitreihen!$F:$G,2,0)</f>
        <v>8143.75</v>
      </c>
      <c r="BS109" s="13">
        <f>VLOOKUP(BQ109,Zeitreihen!R:S,2,0)</f>
        <v>1.0104</v>
      </c>
      <c r="BT109" s="9">
        <f t="shared" si="114"/>
        <v>1.9942744556503855E-2</v>
      </c>
      <c r="BU109" s="9">
        <f t="shared" si="115"/>
        <v>-9.8965807394342639E-5</v>
      </c>
      <c r="BV109" s="9">
        <f t="shared" si="136"/>
        <v>2.3255712658709696E-3</v>
      </c>
      <c r="BW109" s="9">
        <f t="shared" si="82"/>
        <v>8.2293752748033868E-7</v>
      </c>
      <c r="BX109" s="9">
        <f t="shared" si="83"/>
        <v>2.3544190023375318E-14</v>
      </c>
      <c r="BY109" s="9">
        <f t="shared" si="116"/>
        <v>1.3919553701309442E-10</v>
      </c>
      <c r="CA109" s="16">
        <f t="shared" si="117"/>
        <v>2</v>
      </c>
      <c r="CB109" s="17">
        <f>VLOOKUP($A109,Datum!$A:$B,2,0)</f>
        <v>41568</v>
      </c>
      <c r="CC109" s="13">
        <f>VLOOKUP(CB109,Zeitreihen!$J:$K,2,0)</f>
        <v>0.26664533503986348</v>
      </c>
      <c r="CD109" s="13">
        <f>VLOOKUP(CB109,Zeitreihen!N:O,2,0)</f>
        <v>1.3681000000000001</v>
      </c>
      <c r="CE109" s="9">
        <f t="shared" si="118"/>
        <v>2.6664178011729669E-5</v>
      </c>
      <c r="CF109" s="9">
        <f t="shared" si="119"/>
        <v>-4.38468291152174E-4</v>
      </c>
      <c r="CG109" s="9">
        <f t="shared" si="137"/>
        <v>2.3255712658709696E-3</v>
      </c>
      <c r="CH109" s="9">
        <f t="shared" si="84"/>
        <v>1.6663735705652577E-12</v>
      </c>
      <c r="CI109" s="9">
        <f t="shared" si="85"/>
        <v>1.174706293834752E-9</v>
      </c>
      <c r="CJ109" s="9">
        <f t="shared" si="120"/>
        <v>-4.424363820056954E-11</v>
      </c>
      <c r="CL109" s="16">
        <f t="shared" si="121"/>
        <v>2</v>
      </c>
      <c r="CM109" s="17">
        <f>VLOOKUP($A109,Datum!$A:$B,2,0)</f>
        <v>41568</v>
      </c>
      <c r="CN109" s="13">
        <f>VLOOKUP(CM109,Zeitreihen!$J:$K,2,0)</f>
        <v>0.26664533503986348</v>
      </c>
      <c r="CO109" s="13">
        <f>VLOOKUP(CM109,Zeitreihen!R:S,2,0)</f>
        <v>1.0104</v>
      </c>
      <c r="CP109" s="9">
        <f t="shared" si="122"/>
        <v>2.6664178011729669E-5</v>
      </c>
      <c r="CQ109" s="9">
        <f t="shared" si="123"/>
        <v>-9.8965807394342639E-5</v>
      </c>
      <c r="CR109" s="9">
        <f t="shared" si="138"/>
        <v>2.3255712658709696E-3</v>
      </c>
      <c r="CS109" s="9">
        <f t="shared" si="86"/>
        <v>1.6663735705652577E-12</v>
      </c>
      <c r="CT109" s="9">
        <f t="shared" si="87"/>
        <v>2.3544190023375318E-14</v>
      </c>
      <c r="CU109" s="9">
        <f t="shared" si="124"/>
        <v>1.9807426888750302E-13</v>
      </c>
      <c r="CW109" s="16">
        <f t="shared" si="125"/>
        <v>2</v>
      </c>
      <c r="CX109" s="17">
        <f>VLOOKUP($A109,Datum!$A:$B,2,0)</f>
        <v>41568</v>
      </c>
      <c r="CY109" s="13">
        <f>VLOOKUP(CX109,Zeitreihen!N:O,2,0)</f>
        <v>1.3681000000000001</v>
      </c>
      <c r="CZ109" s="13">
        <f>VLOOKUP(CX109,Zeitreihen!R:S,2,0)</f>
        <v>1.0104</v>
      </c>
      <c r="DA109" s="9">
        <f t="shared" si="126"/>
        <v>-4.38468291152174E-4</v>
      </c>
      <c r="DB109" s="9">
        <f t="shared" si="127"/>
        <v>-9.8965807394342639E-5</v>
      </c>
      <c r="DC109" s="9">
        <f t="shared" si="139"/>
        <v>2.3255712658709696E-3</v>
      </c>
      <c r="DD109" s="9">
        <f t="shared" si="88"/>
        <v>1.174706293834752E-9</v>
      </c>
      <c r="DE109" s="9">
        <f t="shared" si="89"/>
        <v>2.3544190023375318E-14</v>
      </c>
      <c r="DF109" s="9">
        <f t="shared" si="128"/>
        <v>-5.2590406162816764E-12</v>
      </c>
    </row>
    <row r="110" spans="1:110" ht="15" x14ac:dyDescent="0.2">
      <c r="A110" s="9">
        <f t="shared" si="129"/>
        <v>101</v>
      </c>
      <c r="B110" s="16">
        <f t="shared" si="90"/>
        <v>6</v>
      </c>
      <c r="C110" s="17">
        <f>VLOOKUP($A110,Datum!$A:$B,2,0)</f>
        <v>41565</v>
      </c>
      <c r="D110" s="13">
        <f>VLOOKUP(C110,Zeitreihen!$B:$C,2,0)</f>
        <v>598.09</v>
      </c>
      <c r="E110" s="13">
        <f>VLOOKUP(C110,Zeitreihen!F:G,2,0)</f>
        <v>7982.95</v>
      </c>
      <c r="F110" s="9">
        <f t="shared" si="91"/>
        <v>-5.0158417010874064E-5</v>
      </c>
      <c r="G110" s="9">
        <f t="shared" si="91"/>
        <v>0</v>
      </c>
      <c r="H110" s="9">
        <f t="shared" si="130"/>
        <v>2.1860369899187114E-3</v>
      </c>
      <c r="I110" s="9">
        <f t="shared" si="70"/>
        <v>1.6694055437989501E-9</v>
      </c>
      <c r="J110" s="9">
        <f t="shared" si="71"/>
        <v>2.7985352751861043E-9</v>
      </c>
      <c r="K110" s="9">
        <f t="shared" si="92"/>
        <v>2.1614555981820687E-9</v>
      </c>
      <c r="M110" s="16">
        <f t="shared" si="93"/>
        <v>6</v>
      </c>
      <c r="N110" s="17">
        <f>VLOOKUP($A110,Datum!$A:$B,2,0)</f>
        <v>41565</v>
      </c>
      <c r="O110" s="13">
        <f>VLOOKUP(N110,Zeitreihen!$B:$C,2,0)</f>
        <v>598.09</v>
      </c>
      <c r="P110" s="13">
        <f>VLOOKUP(N110,Zeitreihen!$J:$K,2,0)</f>
        <v>0.26663822525597269</v>
      </c>
      <c r="Q110" s="9">
        <f t="shared" si="94"/>
        <v>-5.0158417010874064E-5</v>
      </c>
      <c r="R110" s="9">
        <f t="shared" si="95"/>
        <v>2.6663467052077506E-5</v>
      </c>
      <c r="S110" s="9">
        <f t="shared" si="131"/>
        <v>2.1860369899187114E-3</v>
      </c>
      <c r="T110" s="9">
        <f t="shared" si="72"/>
        <v>1.6694055437989501E-9</v>
      </c>
      <c r="U110" s="9">
        <f t="shared" si="73"/>
        <v>1.5663079515952657E-12</v>
      </c>
      <c r="V110" s="9">
        <f t="shared" si="96"/>
        <v>-5.1135146207765106E-11</v>
      </c>
      <c r="X110" s="16">
        <f t="shared" si="97"/>
        <v>6</v>
      </c>
      <c r="Y110" s="17">
        <f>VLOOKUP($A110,Datum!$A:$B,2,0)</f>
        <v>41565</v>
      </c>
      <c r="Z110" s="13">
        <f>VLOOKUP(Y110,Zeitreihen!$B:$C,2,0)</f>
        <v>598.09</v>
      </c>
      <c r="AA110" s="13">
        <f>VLOOKUP(Y110,Zeitreihen!N:O,2,0)</f>
        <v>1.3687</v>
      </c>
      <c r="AB110" s="9">
        <f t="shared" si="98"/>
        <v>-5.0158417010874064E-5</v>
      </c>
      <c r="AC110" s="9">
        <f t="shared" si="99"/>
        <v>8.7712892108447954E-4</v>
      </c>
      <c r="AD110" s="9">
        <f t="shared" si="132"/>
        <v>2.1860369899187114E-3</v>
      </c>
      <c r="AE110" s="9">
        <f t="shared" si="74"/>
        <v>1.6694055437989501E-9</v>
      </c>
      <c r="AF110" s="9">
        <f t="shared" si="75"/>
        <v>7.9981387637382287E-10</v>
      </c>
      <c r="AG110" s="9">
        <f t="shared" si="100"/>
        <v>-1.1555144824820623E-9</v>
      </c>
      <c r="AI110" s="16">
        <f t="shared" si="101"/>
        <v>6</v>
      </c>
      <c r="AJ110" s="17">
        <f>VLOOKUP($A110,Datum!$A:$B,2,0)</f>
        <v>41565</v>
      </c>
      <c r="AK110" s="13">
        <f>VLOOKUP(AJ110,Zeitreihen!$B:$C,2,0)</f>
        <v>598.09</v>
      </c>
      <c r="AL110" s="13">
        <f>VLOOKUP(AJ110,Zeitreihen!$R:$S,2,0)</f>
        <v>1.0105</v>
      </c>
      <c r="AM110" s="9">
        <f t="shared" si="102"/>
        <v>-5.0158417010874064E-5</v>
      </c>
      <c r="AN110" s="9">
        <f t="shared" si="103"/>
        <v>-9.895601413248604E-5</v>
      </c>
      <c r="AO110" s="9">
        <f t="shared" si="133"/>
        <v>2.1860369899187114E-3</v>
      </c>
      <c r="AP110" s="9">
        <f t="shared" si="76"/>
        <v>1.6694055437989501E-9</v>
      </c>
      <c r="AQ110" s="9">
        <f t="shared" si="77"/>
        <v>2.2267984291621413E-14</v>
      </c>
      <c r="AR110" s="9">
        <f t="shared" si="104"/>
        <v>-6.0970727751652039E-12</v>
      </c>
      <c r="AT110" s="16">
        <f t="shared" si="105"/>
        <v>6</v>
      </c>
      <c r="AU110" s="17">
        <f>VLOOKUP($A110,Datum!$A:$B,2,0)</f>
        <v>41565</v>
      </c>
      <c r="AV110" s="13">
        <f>VLOOKUP(AU110,Zeitreihen!$F:$G,2,0)</f>
        <v>7982.95</v>
      </c>
      <c r="AW110" s="13">
        <f>VLOOKUP(AU110,Zeitreihen!$J:$K,2,0)</f>
        <v>0.26663822525597269</v>
      </c>
      <c r="AX110" s="9">
        <f t="shared" si="106"/>
        <v>0</v>
      </c>
      <c r="AY110" s="9">
        <f t="shared" si="107"/>
        <v>2.6663467052077506E-5</v>
      </c>
      <c r="AZ110" s="9">
        <f t="shared" si="134"/>
        <v>2.1860369899187114E-3</v>
      </c>
      <c r="BA110" s="9">
        <f t="shared" si="78"/>
        <v>2.7985352751861043E-9</v>
      </c>
      <c r="BB110" s="9">
        <f t="shared" si="79"/>
        <v>1.5663079515952657E-12</v>
      </c>
      <c r="BC110" s="9">
        <f t="shared" si="108"/>
        <v>-6.6207009102842275E-11</v>
      </c>
      <c r="BE110" s="16">
        <f t="shared" si="109"/>
        <v>6</v>
      </c>
      <c r="BF110" s="17">
        <f>VLOOKUP($A110,Datum!$A:$B,2,0)</f>
        <v>41565</v>
      </c>
      <c r="BG110" s="13">
        <f>VLOOKUP(BF110,Zeitreihen!$F:$G,2,0)</f>
        <v>7982.95</v>
      </c>
      <c r="BH110" s="13">
        <f>VLOOKUP(BF110,Zeitreihen!N:O,2,0)</f>
        <v>1.3687</v>
      </c>
      <c r="BI110" s="9">
        <f t="shared" si="110"/>
        <v>0</v>
      </c>
      <c r="BJ110" s="9">
        <f t="shared" si="111"/>
        <v>8.7712892108447954E-4</v>
      </c>
      <c r="BK110" s="9">
        <f t="shared" si="135"/>
        <v>2.1860369899187114E-3</v>
      </c>
      <c r="BL110" s="9">
        <f t="shared" si="80"/>
        <v>2.7985352751861043E-9</v>
      </c>
      <c r="BM110" s="9">
        <f t="shared" si="81"/>
        <v>7.9981387637382287E-10</v>
      </c>
      <c r="BN110" s="9">
        <f t="shared" si="112"/>
        <v>-1.4960973720368209E-9</v>
      </c>
      <c r="BP110" s="16">
        <f t="shared" si="113"/>
        <v>6</v>
      </c>
      <c r="BQ110" s="17">
        <f>VLOOKUP($A110,Datum!$A:$B,2,0)</f>
        <v>41565</v>
      </c>
      <c r="BR110" s="13">
        <f>VLOOKUP(BQ110,Zeitreihen!$F:$G,2,0)</f>
        <v>7982.95</v>
      </c>
      <c r="BS110" s="13">
        <f>VLOOKUP(BQ110,Zeitreihen!R:S,2,0)</f>
        <v>1.0105</v>
      </c>
      <c r="BT110" s="9">
        <f t="shared" si="114"/>
        <v>0</v>
      </c>
      <c r="BU110" s="9">
        <f t="shared" si="115"/>
        <v>-9.895601413248604E-5</v>
      </c>
      <c r="BV110" s="9">
        <f t="shared" si="136"/>
        <v>2.1860369899187114E-3</v>
      </c>
      <c r="BW110" s="9">
        <f t="shared" si="82"/>
        <v>2.7985352751861043E-9</v>
      </c>
      <c r="BX110" s="9">
        <f t="shared" si="83"/>
        <v>2.2267984291621413E-14</v>
      </c>
      <c r="BY110" s="9">
        <f t="shared" si="116"/>
        <v>-7.8941585712090041E-12</v>
      </c>
      <c r="CA110" s="16">
        <f t="shared" si="117"/>
        <v>6</v>
      </c>
      <c r="CB110" s="17">
        <f>VLOOKUP($A110,Datum!$A:$B,2,0)</f>
        <v>41565</v>
      </c>
      <c r="CC110" s="13">
        <f>VLOOKUP(CB110,Zeitreihen!$J:$K,2,0)</f>
        <v>0.26663822525597269</v>
      </c>
      <c r="CD110" s="13">
        <f>VLOOKUP(CB110,Zeitreihen!N:O,2,0)</f>
        <v>1.3687</v>
      </c>
      <c r="CE110" s="9">
        <f t="shared" si="118"/>
        <v>2.6663467052077506E-5</v>
      </c>
      <c r="CF110" s="9">
        <f t="shared" si="119"/>
        <v>8.7712892108447954E-4</v>
      </c>
      <c r="CG110" s="9">
        <f t="shared" si="137"/>
        <v>2.1860369899187114E-3</v>
      </c>
      <c r="CH110" s="9">
        <f t="shared" si="84"/>
        <v>1.5663079515952657E-12</v>
      </c>
      <c r="CI110" s="9">
        <f t="shared" si="85"/>
        <v>7.9981387637382287E-10</v>
      </c>
      <c r="CJ110" s="9">
        <f t="shared" si="120"/>
        <v>3.5394276858844731E-11</v>
      </c>
      <c r="CL110" s="16">
        <f t="shared" si="121"/>
        <v>6</v>
      </c>
      <c r="CM110" s="17">
        <f>VLOOKUP($A110,Datum!$A:$B,2,0)</f>
        <v>41565</v>
      </c>
      <c r="CN110" s="13">
        <f>VLOOKUP(CM110,Zeitreihen!$J:$K,2,0)</f>
        <v>0.26663822525597269</v>
      </c>
      <c r="CO110" s="13">
        <f>VLOOKUP(CM110,Zeitreihen!R:S,2,0)</f>
        <v>1.0105</v>
      </c>
      <c r="CP110" s="9">
        <f t="shared" si="122"/>
        <v>2.6663467052077506E-5</v>
      </c>
      <c r="CQ110" s="9">
        <f t="shared" si="123"/>
        <v>-9.895601413248604E-5</v>
      </c>
      <c r="CR110" s="9">
        <f t="shared" si="138"/>
        <v>2.1860369899187114E-3</v>
      </c>
      <c r="CS110" s="9">
        <f t="shared" si="86"/>
        <v>1.5663079515952657E-12</v>
      </c>
      <c r="CT110" s="9">
        <f t="shared" si="87"/>
        <v>2.2267984291621413E-14</v>
      </c>
      <c r="CU110" s="9">
        <f t="shared" si="124"/>
        <v>1.8675792047986904E-13</v>
      </c>
      <c r="CW110" s="16">
        <f t="shared" si="125"/>
        <v>6</v>
      </c>
      <c r="CX110" s="17">
        <f>VLOOKUP($A110,Datum!$A:$B,2,0)</f>
        <v>41565</v>
      </c>
      <c r="CY110" s="13">
        <f>VLOOKUP(CX110,Zeitreihen!N:O,2,0)</f>
        <v>1.3687</v>
      </c>
      <c r="CZ110" s="13">
        <f>VLOOKUP(CX110,Zeitreihen!R:S,2,0)</f>
        <v>1.0105</v>
      </c>
      <c r="DA110" s="9">
        <f t="shared" si="126"/>
        <v>8.7712892108447954E-4</v>
      </c>
      <c r="DB110" s="9">
        <f t="shared" si="127"/>
        <v>-9.895601413248604E-5</v>
      </c>
      <c r="DC110" s="9">
        <f t="shared" si="139"/>
        <v>2.1860369899187114E-3</v>
      </c>
      <c r="DD110" s="9">
        <f t="shared" si="88"/>
        <v>7.9981387637382287E-10</v>
      </c>
      <c r="DE110" s="9">
        <f t="shared" si="89"/>
        <v>2.2267984291621413E-14</v>
      </c>
      <c r="DF110" s="9">
        <f t="shared" si="128"/>
        <v>4.2202183397678754E-12</v>
      </c>
    </row>
    <row r="111" spans="1:110" ht="15" x14ac:dyDescent="0.2">
      <c r="A111" s="9">
        <f t="shared" si="129"/>
        <v>102</v>
      </c>
      <c r="B111" s="16">
        <f t="shared" si="90"/>
        <v>5</v>
      </c>
      <c r="C111" s="17">
        <f>VLOOKUP($A111,Datum!$A:$B,2,0)</f>
        <v>41564</v>
      </c>
      <c r="D111" s="13">
        <f>VLOOKUP(C111,Zeitreihen!$B:$C,2,0)</f>
        <v>598.12</v>
      </c>
      <c r="E111" s="13">
        <f>VLOOKUP(C111,Zeitreihen!F:G,2,0)</f>
        <v>7982.95</v>
      </c>
      <c r="F111" s="9">
        <f t="shared" si="91"/>
        <v>8.865026381144782E-4</v>
      </c>
      <c r="G111" s="9">
        <f t="shared" si="91"/>
        <v>0</v>
      </c>
      <c r="H111" s="9">
        <f t="shared" si="130"/>
        <v>2.0548747705235884E-3</v>
      </c>
      <c r="I111" s="9">
        <f t="shared" si="70"/>
        <v>8.099015136937957E-12</v>
      </c>
      <c r="J111" s="9">
        <f t="shared" si="71"/>
        <v>2.6306231586749379E-9</v>
      </c>
      <c r="K111" s="9">
        <f t="shared" si="92"/>
        <v>-1.4596388862211044E-10</v>
      </c>
      <c r="M111" s="16">
        <f t="shared" si="93"/>
        <v>5</v>
      </c>
      <c r="N111" s="17">
        <f>VLOOKUP($A111,Datum!$A:$B,2,0)</f>
        <v>41564</v>
      </c>
      <c r="O111" s="13">
        <f>VLOOKUP(N111,Zeitreihen!$B:$C,2,0)</f>
        <v>598.12</v>
      </c>
      <c r="P111" s="13">
        <f>VLOOKUP(N111,Zeitreihen!$J:$K,2,0)</f>
        <v>0.26663111585121985</v>
      </c>
      <c r="Q111" s="9">
        <f t="shared" si="94"/>
        <v>8.865026381144782E-4</v>
      </c>
      <c r="R111" s="9">
        <f t="shared" si="95"/>
        <v>0</v>
      </c>
      <c r="S111" s="9">
        <f t="shared" si="131"/>
        <v>2.0548747705235884E-3</v>
      </c>
      <c r="T111" s="9">
        <f t="shared" si="72"/>
        <v>8.099015136937957E-12</v>
      </c>
      <c r="U111" s="9">
        <f t="shared" si="73"/>
        <v>2.2292656771422406E-17</v>
      </c>
      <c r="V111" s="9">
        <f t="shared" si="96"/>
        <v>1.3436836109527886E-14</v>
      </c>
      <c r="X111" s="16">
        <f t="shared" si="97"/>
        <v>5</v>
      </c>
      <c r="Y111" s="17">
        <f>VLOOKUP($A111,Datum!$A:$B,2,0)</f>
        <v>41564</v>
      </c>
      <c r="Z111" s="13">
        <f>VLOOKUP(Y111,Zeitreihen!$B:$C,2,0)</f>
        <v>598.12</v>
      </c>
      <c r="AA111" s="13">
        <f>VLOOKUP(Y111,Zeitreihen!N:O,2,0)</f>
        <v>1.3674999999999999</v>
      </c>
      <c r="AB111" s="9">
        <f t="shared" si="98"/>
        <v>8.865026381144782E-4</v>
      </c>
      <c r="AC111" s="9">
        <f t="shared" si="99"/>
        <v>1.036431049801113E-2</v>
      </c>
      <c r="AD111" s="9">
        <f t="shared" si="132"/>
        <v>2.0548747705235884E-3</v>
      </c>
      <c r="AE111" s="9">
        <f t="shared" si="74"/>
        <v>8.099015136937957E-12</v>
      </c>
      <c r="AF111" s="9">
        <f t="shared" si="75"/>
        <v>2.0928819022339461E-7</v>
      </c>
      <c r="AG111" s="9">
        <f t="shared" si="100"/>
        <v>1.3019324946408025E-9</v>
      </c>
      <c r="AI111" s="16">
        <f t="shared" si="101"/>
        <v>5</v>
      </c>
      <c r="AJ111" s="17">
        <f>VLOOKUP($A111,Datum!$A:$B,2,0)</f>
        <v>41564</v>
      </c>
      <c r="AK111" s="13">
        <f>VLOOKUP(AJ111,Zeitreihen!$B:$C,2,0)</f>
        <v>598.12</v>
      </c>
      <c r="AL111" s="13">
        <f>VLOOKUP(AJ111,Zeitreihen!$R:$S,2,0)</f>
        <v>1.0105999999999999</v>
      </c>
      <c r="AM111" s="9">
        <f t="shared" si="102"/>
        <v>8.865026381144782E-4</v>
      </c>
      <c r="AN111" s="9">
        <f t="shared" si="103"/>
        <v>-9.8946222808700361E-5</v>
      </c>
      <c r="AO111" s="9">
        <f t="shared" si="133"/>
        <v>2.0548747705235884E-3</v>
      </c>
      <c r="AP111" s="9">
        <f t="shared" si="76"/>
        <v>8.099015136937957E-12</v>
      </c>
      <c r="AQ111" s="9">
        <f t="shared" si="77"/>
        <v>2.1060532822126652E-14</v>
      </c>
      <c r="AR111" s="9">
        <f t="shared" si="104"/>
        <v>4.130006950579895E-13</v>
      </c>
      <c r="AT111" s="16">
        <f t="shared" si="105"/>
        <v>5</v>
      </c>
      <c r="AU111" s="17">
        <f>VLOOKUP($A111,Datum!$A:$B,2,0)</f>
        <v>41564</v>
      </c>
      <c r="AV111" s="13">
        <f>VLOOKUP(AU111,Zeitreihen!$F:$G,2,0)</f>
        <v>7982.95</v>
      </c>
      <c r="AW111" s="13">
        <f>VLOOKUP(AU111,Zeitreihen!$J:$K,2,0)</f>
        <v>0.26663111585121985</v>
      </c>
      <c r="AX111" s="9">
        <f t="shared" si="106"/>
        <v>0</v>
      </c>
      <c r="AY111" s="9">
        <f t="shared" si="107"/>
        <v>0</v>
      </c>
      <c r="AZ111" s="9">
        <f t="shared" si="134"/>
        <v>2.0548747705235884E-3</v>
      </c>
      <c r="BA111" s="9">
        <f t="shared" si="78"/>
        <v>2.6306231586749379E-9</v>
      </c>
      <c r="BB111" s="9">
        <f t="shared" si="79"/>
        <v>2.2292656771422406E-17</v>
      </c>
      <c r="BC111" s="9">
        <f t="shared" si="108"/>
        <v>-2.4216436395823283E-13</v>
      </c>
      <c r="BE111" s="16">
        <f t="shared" si="109"/>
        <v>5</v>
      </c>
      <c r="BF111" s="17">
        <f>VLOOKUP($A111,Datum!$A:$B,2,0)</f>
        <v>41564</v>
      </c>
      <c r="BG111" s="13">
        <f>VLOOKUP(BF111,Zeitreihen!$F:$G,2,0)</f>
        <v>7982.95</v>
      </c>
      <c r="BH111" s="13">
        <f>VLOOKUP(BF111,Zeitreihen!N:O,2,0)</f>
        <v>1.3674999999999999</v>
      </c>
      <c r="BI111" s="9">
        <f t="shared" si="110"/>
        <v>0</v>
      </c>
      <c r="BJ111" s="9">
        <f t="shared" si="111"/>
        <v>1.036431049801113E-2</v>
      </c>
      <c r="BK111" s="9">
        <f t="shared" si="135"/>
        <v>2.0548747705235884E-3</v>
      </c>
      <c r="BL111" s="9">
        <f t="shared" si="80"/>
        <v>2.6306231586749379E-9</v>
      </c>
      <c r="BM111" s="9">
        <f t="shared" si="81"/>
        <v>2.0928819022339461E-7</v>
      </c>
      <c r="BN111" s="9">
        <f t="shared" si="112"/>
        <v>-2.3463980055370561E-8</v>
      </c>
      <c r="BP111" s="16">
        <f t="shared" si="113"/>
        <v>5</v>
      </c>
      <c r="BQ111" s="17">
        <f>VLOOKUP($A111,Datum!$A:$B,2,0)</f>
        <v>41564</v>
      </c>
      <c r="BR111" s="13">
        <f>VLOOKUP(BQ111,Zeitreihen!$F:$G,2,0)</f>
        <v>7982.95</v>
      </c>
      <c r="BS111" s="13">
        <f>VLOOKUP(BQ111,Zeitreihen!R:S,2,0)</f>
        <v>1.0105999999999999</v>
      </c>
      <c r="BT111" s="9">
        <f t="shared" si="114"/>
        <v>0</v>
      </c>
      <c r="BU111" s="9">
        <f t="shared" si="115"/>
        <v>-9.8946222808700361E-5</v>
      </c>
      <c r="BV111" s="9">
        <f t="shared" si="136"/>
        <v>2.0548747705235884E-3</v>
      </c>
      <c r="BW111" s="9">
        <f t="shared" si="82"/>
        <v>2.6306231586749379E-9</v>
      </c>
      <c r="BX111" s="9">
        <f t="shared" si="83"/>
        <v>2.1060532822126652E-14</v>
      </c>
      <c r="BY111" s="9">
        <f t="shared" si="116"/>
        <v>-7.4432738345381351E-12</v>
      </c>
      <c r="CA111" s="16">
        <f t="shared" si="117"/>
        <v>5</v>
      </c>
      <c r="CB111" s="17">
        <f>VLOOKUP($A111,Datum!$A:$B,2,0)</f>
        <v>41564</v>
      </c>
      <c r="CC111" s="13">
        <f>VLOOKUP(CB111,Zeitreihen!$J:$K,2,0)</f>
        <v>0.26663111585121985</v>
      </c>
      <c r="CD111" s="13">
        <f>VLOOKUP(CB111,Zeitreihen!N:O,2,0)</f>
        <v>1.3674999999999999</v>
      </c>
      <c r="CE111" s="9">
        <f t="shared" si="118"/>
        <v>0</v>
      </c>
      <c r="CF111" s="9">
        <f t="shared" si="119"/>
        <v>1.036431049801113E-2</v>
      </c>
      <c r="CG111" s="9">
        <f t="shared" si="137"/>
        <v>2.0548747705235884E-3</v>
      </c>
      <c r="CH111" s="9">
        <f t="shared" si="84"/>
        <v>2.2292656771422406E-17</v>
      </c>
      <c r="CI111" s="9">
        <f t="shared" si="85"/>
        <v>2.0928819022339461E-7</v>
      </c>
      <c r="CJ111" s="9">
        <f t="shared" si="120"/>
        <v>2.1599976367955357E-12</v>
      </c>
      <c r="CL111" s="16">
        <f t="shared" si="121"/>
        <v>5</v>
      </c>
      <c r="CM111" s="17">
        <f>VLOOKUP($A111,Datum!$A:$B,2,0)</f>
        <v>41564</v>
      </c>
      <c r="CN111" s="13">
        <f>VLOOKUP(CM111,Zeitreihen!$J:$K,2,0)</f>
        <v>0.26663111585121985</v>
      </c>
      <c r="CO111" s="13">
        <f>VLOOKUP(CM111,Zeitreihen!R:S,2,0)</f>
        <v>1.0105999999999999</v>
      </c>
      <c r="CP111" s="9">
        <f t="shared" si="122"/>
        <v>0</v>
      </c>
      <c r="CQ111" s="9">
        <f t="shared" si="123"/>
        <v>-9.8946222808700361E-5</v>
      </c>
      <c r="CR111" s="9">
        <f t="shared" si="138"/>
        <v>2.0548747705235884E-3</v>
      </c>
      <c r="CS111" s="9">
        <f t="shared" si="86"/>
        <v>2.2292656771422406E-17</v>
      </c>
      <c r="CT111" s="9">
        <f t="shared" si="87"/>
        <v>2.1060532822126652E-14</v>
      </c>
      <c r="CU111" s="9">
        <f t="shared" si="124"/>
        <v>6.8519721951197789E-16</v>
      </c>
      <c r="CW111" s="16">
        <f t="shared" si="125"/>
        <v>5</v>
      </c>
      <c r="CX111" s="17">
        <f>VLOOKUP($A111,Datum!$A:$B,2,0)</f>
        <v>41564</v>
      </c>
      <c r="CY111" s="13">
        <f>VLOOKUP(CX111,Zeitreihen!N:O,2,0)</f>
        <v>1.3674999999999999</v>
      </c>
      <c r="CZ111" s="13">
        <f>VLOOKUP(CX111,Zeitreihen!R:S,2,0)</f>
        <v>1.0105999999999999</v>
      </c>
      <c r="DA111" s="9">
        <f t="shared" si="126"/>
        <v>1.036431049801113E-2</v>
      </c>
      <c r="DB111" s="9">
        <f t="shared" si="127"/>
        <v>-9.8946222808700361E-5</v>
      </c>
      <c r="DC111" s="9">
        <f t="shared" si="139"/>
        <v>2.0548747705235884E-3</v>
      </c>
      <c r="DD111" s="9">
        <f t="shared" si="88"/>
        <v>2.0928819022339461E-7</v>
      </c>
      <c r="DE111" s="9">
        <f t="shared" si="89"/>
        <v>2.1060532822126652E-14</v>
      </c>
      <c r="DF111" s="9">
        <f t="shared" si="128"/>
        <v>6.6390668015040251E-11</v>
      </c>
    </row>
    <row r="112" spans="1:110" ht="15" x14ac:dyDescent="0.2">
      <c r="A112" s="9">
        <f t="shared" si="129"/>
        <v>103</v>
      </c>
      <c r="B112" s="16">
        <f t="shared" si="90"/>
        <v>4</v>
      </c>
      <c r="C112" s="17">
        <f>VLOOKUP($A112,Datum!$A:$B,2,0)</f>
        <v>41563</v>
      </c>
      <c r="D112" s="13">
        <f>VLOOKUP(C112,Zeitreihen!$B:$C,2,0)</f>
        <v>597.59</v>
      </c>
      <c r="E112" s="13">
        <f>VLOOKUP(C112,Zeitreihen!F:G,2,0)</f>
        <v>7982.95</v>
      </c>
      <c r="F112" s="9">
        <f t="shared" si="91"/>
        <v>-5.0200383206751481E-5</v>
      </c>
      <c r="G112" s="9">
        <f t="shared" si="91"/>
        <v>0</v>
      </c>
      <c r="H112" s="9">
        <f t="shared" si="130"/>
        <v>1.931582284292173E-3</v>
      </c>
      <c r="I112" s="9">
        <f t="shared" si="70"/>
        <v>1.4752284174779653E-9</v>
      </c>
      <c r="J112" s="9">
        <f t="shared" si="71"/>
        <v>2.4727857691544412E-9</v>
      </c>
      <c r="K112" s="9">
        <f t="shared" si="92"/>
        <v>1.9099538834725145E-9</v>
      </c>
      <c r="M112" s="16">
        <f t="shared" si="93"/>
        <v>4</v>
      </c>
      <c r="N112" s="17">
        <f>VLOOKUP($A112,Datum!$A:$B,2,0)</f>
        <v>41563</v>
      </c>
      <c r="O112" s="13">
        <f>VLOOKUP(N112,Zeitreihen!$B:$C,2,0)</f>
        <v>597.59</v>
      </c>
      <c r="P112" s="13">
        <f>VLOOKUP(N112,Zeitreihen!$J:$K,2,0)</f>
        <v>0.26663111585121985</v>
      </c>
      <c r="Q112" s="9">
        <f t="shared" si="94"/>
        <v>-5.0200383206751481E-5</v>
      </c>
      <c r="R112" s="9">
        <f t="shared" si="95"/>
        <v>0</v>
      </c>
      <c r="S112" s="9">
        <f t="shared" si="131"/>
        <v>1.931582284292173E-3</v>
      </c>
      <c r="T112" s="9">
        <f t="shared" si="72"/>
        <v>1.4752284174779653E-9</v>
      </c>
      <c r="U112" s="9">
        <f t="shared" si="73"/>
        <v>2.0955097365137061E-17</v>
      </c>
      <c r="V112" s="9">
        <f t="shared" si="96"/>
        <v>-1.7582251028826721E-13</v>
      </c>
      <c r="X112" s="16">
        <f t="shared" si="97"/>
        <v>4</v>
      </c>
      <c r="Y112" s="17">
        <f>VLOOKUP($A112,Datum!$A:$B,2,0)</f>
        <v>41563</v>
      </c>
      <c r="Z112" s="13">
        <f>VLOOKUP(Y112,Zeitreihen!$B:$C,2,0)</f>
        <v>597.59</v>
      </c>
      <c r="AA112" s="13">
        <f>VLOOKUP(Y112,Zeitreihen!N:O,2,0)</f>
        <v>1.3533999999999999</v>
      </c>
      <c r="AB112" s="9">
        <f t="shared" si="98"/>
        <v>-5.0200383206751481E-5</v>
      </c>
      <c r="AC112" s="9">
        <f t="shared" si="99"/>
        <v>7.3915296439417582E-4</v>
      </c>
      <c r="AD112" s="9">
        <f t="shared" si="132"/>
        <v>1.931582284292173E-3</v>
      </c>
      <c r="AE112" s="9">
        <f t="shared" si="74"/>
        <v>1.4752284174779653E-9</v>
      </c>
      <c r="AF112" s="9">
        <f t="shared" si="75"/>
        <v>4.210749312653368E-10</v>
      </c>
      <c r="AG112" s="9">
        <f t="shared" si="100"/>
        <v>-7.8815081329032833E-10</v>
      </c>
      <c r="AI112" s="16">
        <f t="shared" si="101"/>
        <v>4</v>
      </c>
      <c r="AJ112" s="17">
        <f>VLOOKUP($A112,Datum!$A:$B,2,0)</f>
        <v>41563</v>
      </c>
      <c r="AK112" s="13">
        <f>VLOOKUP(AJ112,Zeitreihen!$B:$C,2,0)</f>
        <v>597.59</v>
      </c>
      <c r="AL112" s="13">
        <f>VLOOKUP(AJ112,Zeitreihen!$R:$S,2,0)</f>
        <v>1.0106999999999999</v>
      </c>
      <c r="AM112" s="9">
        <f t="shared" si="102"/>
        <v>-5.0200383206751481E-5</v>
      </c>
      <c r="AN112" s="9">
        <f t="shared" si="103"/>
        <v>-9.8936433422319346E-5</v>
      </c>
      <c r="AO112" s="9">
        <f t="shared" si="133"/>
        <v>1.931582284292173E-3</v>
      </c>
      <c r="AP112" s="9">
        <f t="shared" si="76"/>
        <v>1.4752284174779653E-9</v>
      </c>
      <c r="AQ112" s="9">
        <f t="shared" si="77"/>
        <v>1.9918157112881987E-14</v>
      </c>
      <c r="AR112" s="9">
        <f t="shared" si="104"/>
        <v>-5.4206855098515327E-12</v>
      </c>
      <c r="AT112" s="16">
        <f t="shared" si="105"/>
        <v>4</v>
      </c>
      <c r="AU112" s="17">
        <f>VLOOKUP($A112,Datum!$A:$B,2,0)</f>
        <v>41563</v>
      </c>
      <c r="AV112" s="13">
        <f>VLOOKUP(AU112,Zeitreihen!$F:$G,2,0)</f>
        <v>7982.95</v>
      </c>
      <c r="AW112" s="13">
        <f>VLOOKUP(AU112,Zeitreihen!$J:$K,2,0)</f>
        <v>0.26663111585121985</v>
      </c>
      <c r="AX112" s="9">
        <f t="shared" si="106"/>
        <v>0</v>
      </c>
      <c r="AY112" s="9">
        <f t="shared" si="107"/>
        <v>0</v>
      </c>
      <c r="AZ112" s="9">
        <f t="shared" si="134"/>
        <v>1.931582284292173E-3</v>
      </c>
      <c r="BA112" s="9">
        <f t="shared" si="78"/>
        <v>2.4727857691544412E-9</v>
      </c>
      <c r="BB112" s="9">
        <f t="shared" si="79"/>
        <v>2.0955097365137061E-17</v>
      </c>
      <c r="BC112" s="9">
        <f t="shared" si="108"/>
        <v>-2.2763450212073885E-13</v>
      </c>
      <c r="BE112" s="16">
        <f t="shared" si="109"/>
        <v>4</v>
      </c>
      <c r="BF112" s="17">
        <f>VLOOKUP($A112,Datum!$A:$B,2,0)</f>
        <v>41563</v>
      </c>
      <c r="BG112" s="13">
        <f>VLOOKUP(BF112,Zeitreihen!$F:$G,2,0)</f>
        <v>7982.95</v>
      </c>
      <c r="BH112" s="13">
        <f>VLOOKUP(BF112,Zeitreihen!N:O,2,0)</f>
        <v>1.3533999999999999</v>
      </c>
      <c r="BI112" s="9">
        <f t="shared" si="110"/>
        <v>0</v>
      </c>
      <c r="BJ112" s="9">
        <f t="shared" si="111"/>
        <v>7.3915296439417582E-4</v>
      </c>
      <c r="BK112" s="9">
        <f t="shared" si="135"/>
        <v>1.931582284292173E-3</v>
      </c>
      <c r="BL112" s="9">
        <f t="shared" si="80"/>
        <v>2.4727857691544412E-9</v>
      </c>
      <c r="BM112" s="9">
        <f t="shared" si="81"/>
        <v>4.210749312653368E-10</v>
      </c>
      <c r="BN112" s="9">
        <f t="shared" si="112"/>
        <v>-1.0204058495425287E-9</v>
      </c>
      <c r="BP112" s="16">
        <f t="shared" si="113"/>
        <v>4</v>
      </c>
      <c r="BQ112" s="17">
        <f>VLOOKUP($A112,Datum!$A:$B,2,0)</f>
        <v>41563</v>
      </c>
      <c r="BR112" s="13">
        <f>VLOOKUP(BQ112,Zeitreihen!$F:$G,2,0)</f>
        <v>7982.95</v>
      </c>
      <c r="BS112" s="13">
        <f>VLOOKUP(BQ112,Zeitreihen!R:S,2,0)</f>
        <v>1.0106999999999999</v>
      </c>
      <c r="BT112" s="9">
        <f t="shared" si="114"/>
        <v>0</v>
      </c>
      <c r="BU112" s="9">
        <f t="shared" si="115"/>
        <v>-9.8936433422319346E-5</v>
      </c>
      <c r="BV112" s="9">
        <f t="shared" si="136"/>
        <v>1.931582284292173E-3</v>
      </c>
      <c r="BW112" s="9">
        <f t="shared" si="82"/>
        <v>2.4727857691544412E-9</v>
      </c>
      <c r="BX112" s="9">
        <f t="shared" si="83"/>
        <v>1.9918157112881987E-14</v>
      </c>
      <c r="BY112" s="9">
        <f t="shared" si="116"/>
        <v>-7.0180720612228608E-12</v>
      </c>
      <c r="CA112" s="16">
        <f t="shared" si="117"/>
        <v>4</v>
      </c>
      <c r="CB112" s="17">
        <f>VLOOKUP($A112,Datum!$A:$B,2,0)</f>
        <v>41563</v>
      </c>
      <c r="CC112" s="13">
        <f>VLOOKUP(CB112,Zeitreihen!$J:$K,2,0)</f>
        <v>0.26663111585121985</v>
      </c>
      <c r="CD112" s="13">
        <f>VLOOKUP(CB112,Zeitreihen!N:O,2,0)</f>
        <v>1.3533999999999999</v>
      </c>
      <c r="CE112" s="9">
        <f t="shared" si="118"/>
        <v>0</v>
      </c>
      <c r="CF112" s="9">
        <f t="shared" si="119"/>
        <v>7.3915296439417582E-4</v>
      </c>
      <c r="CG112" s="9">
        <f t="shared" si="137"/>
        <v>1.931582284292173E-3</v>
      </c>
      <c r="CH112" s="9">
        <f t="shared" si="84"/>
        <v>2.0955097365137061E-17</v>
      </c>
      <c r="CI112" s="9">
        <f t="shared" si="85"/>
        <v>4.210749312653368E-10</v>
      </c>
      <c r="CJ112" s="9">
        <f t="shared" si="120"/>
        <v>9.3934371678760534E-14</v>
      </c>
      <c r="CL112" s="16">
        <f t="shared" si="121"/>
        <v>4</v>
      </c>
      <c r="CM112" s="17">
        <f>VLOOKUP($A112,Datum!$A:$B,2,0)</f>
        <v>41563</v>
      </c>
      <c r="CN112" s="13">
        <f>VLOOKUP(CM112,Zeitreihen!$J:$K,2,0)</f>
        <v>0.26663111585121985</v>
      </c>
      <c r="CO112" s="13">
        <f>VLOOKUP(CM112,Zeitreihen!R:S,2,0)</f>
        <v>1.0106999999999999</v>
      </c>
      <c r="CP112" s="9">
        <f t="shared" si="122"/>
        <v>0</v>
      </c>
      <c r="CQ112" s="9">
        <f t="shared" si="123"/>
        <v>-9.8936433422319346E-5</v>
      </c>
      <c r="CR112" s="9">
        <f t="shared" si="138"/>
        <v>1.931582284292173E-3</v>
      </c>
      <c r="CS112" s="9">
        <f t="shared" si="86"/>
        <v>2.0955097365137061E-17</v>
      </c>
      <c r="CT112" s="9">
        <f t="shared" si="87"/>
        <v>1.9918157112881987E-14</v>
      </c>
      <c r="CU112" s="9">
        <f t="shared" si="124"/>
        <v>6.4605489057396615E-16</v>
      </c>
      <c r="CW112" s="16">
        <f t="shared" si="125"/>
        <v>4</v>
      </c>
      <c r="CX112" s="17">
        <f>VLOOKUP($A112,Datum!$A:$B,2,0)</f>
        <v>41563</v>
      </c>
      <c r="CY112" s="13">
        <f>VLOOKUP(CX112,Zeitreihen!N:O,2,0)</f>
        <v>1.3533999999999999</v>
      </c>
      <c r="CZ112" s="13">
        <f>VLOOKUP(CX112,Zeitreihen!R:S,2,0)</f>
        <v>1.0106999999999999</v>
      </c>
      <c r="DA112" s="9">
        <f t="shared" si="126"/>
        <v>7.3915296439417582E-4</v>
      </c>
      <c r="DB112" s="9">
        <f t="shared" si="127"/>
        <v>-9.8936433422319346E-5</v>
      </c>
      <c r="DC112" s="9">
        <f t="shared" si="139"/>
        <v>1.931582284292173E-3</v>
      </c>
      <c r="DD112" s="9">
        <f t="shared" si="88"/>
        <v>4.210749312653368E-10</v>
      </c>
      <c r="DE112" s="9">
        <f t="shared" si="89"/>
        <v>1.9918157112881987E-14</v>
      </c>
      <c r="DF112" s="9">
        <f t="shared" si="128"/>
        <v>2.89603809319542E-12</v>
      </c>
    </row>
    <row r="113" spans="1:110" ht="15" x14ac:dyDescent="0.2">
      <c r="A113" s="9">
        <f t="shared" si="129"/>
        <v>104</v>
      </c>
      <c r="B113" s="16">
        <f t="shared" si="90"/>
        <v>3</v>
      </c>
      <c r="C113" s="17">
        <f>VLOOKUP($A113,Datum!$A:$B,2,0)</f>
        <v>41562</v>
      </c>
      <c r="D113" s="13">
        <f>VLOOKUP(C113,Zeitreihen!$B:$C,2,0)</f>
        <v>597.62</v>
      </c>
      <c r="E113" s="13">
        <f>VLOOKUP(C113,Zeitreihen!F:G,2,0)</f>
        <v>7982.95</v>
      </c>
      <c r="F113" s="9">
        <f t="shared" si="91"/>
        <v>1.5060871048838678E-4</v>
      </c>
      <c r="G113" s="9">
        <f t="shared" si="91"/>
        <v>0</v>
      </c>
      <c r="H113" s="9">
        <f t="shared" si="130"/>
        <v>1.8156873472346426E-3</v>
      </c>
      <c r="I113" s="9">
        <f t="shared" si="70"/>
        <v>8.2265516055426279E-10</v>
      </c>
      <c r="J113" s="9">
        <f t="shared" si="71"/>
        <v>2.3244186230051746E-9</v>
      </c>
      <c r="K113" s="9">
        <f t="shared" si="92"/>
        <v>1.3828213823569696E-9</v>
      </c>
      <c r="M113" s="16">
        <f t="shared" si="93"/>
        <v>3</v>
      </c>
      <c r="N113" s="17">
        <f>VLOOKUP($A113,Datum!$A:$B,2,0)</f>
        <v>41562</v>
      </c>
      <c r="O113" s="13">
        <f>VLOOKUP(N113,Zeitreihen!$B:$C,2,0)</f>
        <v>597.62</v>
      </c>
      <c r="P113" s="13">
        <f>VLOOKUP(N113,Zeitreihen!$J:$K,2,0)</f>
        <v>0.26663111585121985</v>
      </c>
      <c r="Q113" s="9">
        <f t="shared" si="94"/>
        <v>1.5060871048838678E-4</v>
      </c>
      <c r="R113" s="9">
        <f t="shared" si="95"/>
        <v>-7.9992534072838569E-5</v>
      </c>
      <c r="S113" s="9">
        <f t="shared" si="131"/>
        <v>1.8156873472346426E-3</v>
      </c>
      <c r="T113" s="9">
        <f t="shared" si="72"/>
        <v>8.2265516055426279E-10</v>
      </c>
      <c r="U113" s="9">
        <f t="shared" si="73"/>
        <v>1.1587994087190158E-11</v>
      </c>
      <c r="V113" s="9">
        <f t="shared" si="96"/>
        <v>9.7636689498872634E-11</v>
      </c>
      <c r="X113" s="16">
        <f t="shared" si="97"/>
        <v>3</v>
      </c>
      <c r="Y113" s="17">
        <f>VLOOKUP($A113,Datum!$A:$B,2,0)</f>
        <v>41562</v>
      </c>
      <c r="Z113" s="13">
        <f>VLOOKUP(Y113,Zeitreihen!$B:$C,2,0)</f>
        <v>597.62</v>
      </c>
      <c r="AA113" s="13">
        <f>VLOOKUP(Y113,Zeitreihen!N:O,2,0)</f>
        <v>1.3524</v>
      </c>
      <c r="AB113" s="9">
        <f t="shared" si="98"/>
        <v>1.5060871048838678E-4</v>
      </c>
      <c r="AC113" s="9">
        <f t="shared" si="99"/>
        <v>-2.7321412601686943E-3</v>
      </c>
      <c r="AD113" s="9">
        <f t="shared" si="132"/>
        <v>1.8156873472346426E-3</v>
      </c>
      <c r="AE113" s="9">
        <f t="shared" si="74"/>
        <v>8.2265516055426279E-10</v>
      </c>
      <c r="AF113" s="9">
        <f t="shared" si="75"/>
        <v>1.6389101648975516E-8</v>
      </c>
      <c r="AG113" s="9">
        <f t="shared" si="100"/>
        <v>3.6718631576323872E-9</v>
      </c>
      <c r="AI113" s="16">
        <f t="shared" si="101"/>
        <v>3</v>
      </c>
      <c r="AJ113" s="17">
        <f>VLOOKUP($A113,Datum!$A:$B,2,0)</f>
        <v>41562</v>
      </c>
      <c r="AK113" s="13">
        <f>VLOOKUP(AJ113,Zeitreihen!$B:$C,2,0)</f>
        <v>597.62</v>
      </c>
      <c r="AL113" s="13">
        <f>VLOOKUP(AJ113,Zeitreihen!$R:$S,2,0)</f>
        <v>1.0107999999999999</v>
      </c>
      <c r="AM113" s="9">
        <f t="shared" si="102"/>
        <v>1.5060871048838678E-4</v>
      </c>
      <c r="AN113" s="9">
        <f t="shared" si="103"/>
        <v>-9.8926645972787774E-5</v>
      </c>
      <c r="AO113" s="9">
        <f t="shared" si="133"/>
        <v>1.8156873472346426E-3</v>
      </c>
      <c r="AP113" s="9">
        <f t="shared" si="76"/>
        <v>8.2265516055426279E-10</v>
      </c>
      <c r="AQ113" s="9">
        <f t="shared" si="77"/>
        <v>1.8837373918182169E-14</v>
      </c>
      <c r="AR113" s="9">
        <f t="shared" si="104"/>
        <v>-3.9365800976333295E-12</v>
      </c>
      <c r="AT113" s="16">
        <f t="shared" si="105"/>
        <v>3</v>
      </c>
      <c r="AU113" s="17">
        <f>VLOOKUP($A113,Datum!$A:$B,2,0)</f>
        <v>41562</v>
      </c>
      <c r="AV113" s="13">
        <f>VLOOKUP(AU113,Zeitreihen!$F:$G,2,0)</f>
        <v>7982.95</v>
      </c>
      <c r="AW113" s="13">
        <f>VLOOKUP(AU113,Zeitreihen!$J:$K,2,0)</f>
        <v>0.26663111585121985</v>
      </c>
      <c r="AX113" s="9">
        <f t="shared" si="106"/>
        <v>0</v>
      </c>
      <c r="AY113" s="9">
        <f t="shared" si="107"/>
        <v>-7.9992534072838569E-5</v>
      </c>
      <c r="AZ113" s="9">
        <f t="shared" si="134"/>
        <v>1.8156873472346426E-3</v>
      </c>
      <c r="BA113" s="9">
        <f t="shared" si="78"/>
        <v>2.3244186230051746E-9</v>
      </c>
      <c r="BB113" s="9">
        <f t="shared" si="79"/>
        <v>1.1587994087190158E-11</v>
      </c>
      <c r="BC113" s="9">
        <f t="shared" si="108"/>
        <v>1.6411992340827685E-10</v>
      </c>
      <c r="BE113" s="16">
        <f t="shared" si="109"/>
        <v>3</v>
      </c>
      <c r="BF113" s="17">
        <f>VLOOKUP($A113,Datum!$A:$B,2,0)</f>
        <v>41562</v>
      </c>
      <c r="BG113" s="13">
        <f>VLOOKUP(BF113,Zeitreihen!$F:$G,2,0)</f>
        <v>7982.95</v>
      </c>
      <c r="BH113" s="13">
        <f>VLOOKUP(BF113,Zeitreihen!N:O,2,0)</f>
        <v>1.3524</v>
      </c>
      <c r="BI113" s="9">
        <f t="shared" si="110"/>
        <v>0</v>
      </c>
      <c r="BJ113" s="9">
        <f t="shared" si="111"/>
        <v>-2.7321412601686943E-3</v>
      </c>
      <c r="BK113" s="9">
        <f t="shared" si="135"/>
        <v>1.8156873472346426E-3</v>
      </c>
      <c r="BL113" s="9">
        <f t="shared" si="80"/>
        <v>2.3244186230051746E-9</v>
      </c>
      <c r="BM113" s="9">
        <f t="shared" si="81"/>
        <v>1.6389101648975516E-8</v>
      </c>
      <c r="BN113" s="9">
        <f t="shared" si="112"/>
        <v>6.1721254918547724E-9</v>
      </c>
      <c r="BP113" s="16">
        <f t="shared" si="113"/>
        <v>3</v>
      </c>
      <c r="BQ113" s="17">
        <f>VLOOKUP($A113,Datum!$A:$B,2,0)</f>
        <v>41562</v>
      </c>
      <c r="BR113" s="13">
        <f>VLOOKUP(BQ113,Zeitreihen!$F:$G,2,0)</f>
        <v>7982.95</v>
      </c>
      <c r="BS113" s="13">
        <f>VLOOKUP(BQ113,Zeitreihen!R:S,2,0)</f>
        <v>1.0107999999999999</v>
      </c>
      <c r="BT113" s="9">
        <f t="shared" si="114"/>
        <v>0</v>
      </c>
      <c r="BU113" s="9">
        <f t="shared" si="115"/>
        <v>-9.8926645972787774E-5</v>
      </c>
      <c r="BV113" s="9">
        <f t="shared" si="136"/>
        <v>1.8156873472346426E-3</v>
      </c>
      <c r="BW113" s="9">
        <f t="shared" si="82"/>
        <v>2.3244186230051746E-9</v>
      </c>
      <c r="BX113" s="9">
        <f t="shared" si="83"/>
        <v>1.8837373918182169E-14</v>
      </c>
      <c r="BY113" s="9">
        <f t="shared" si="116"/>
        <v>-6.6170947359044663E-12</v>
      </c>
      <c r="CA113" s="16">
        <f t="shared" si="117"/>
        <v>3</v>
      </c>
      <c r="CB113" s="17">
        <f>VLOOKUP($A113,Datum!$A:$B,2,0)</f>
        <v>41562</v>
      </c>
      <c r="CC113" s="13">
        <f>VLOOKUP(CB113,Zeitreihen!$J:$K,2,0)</f>
        <v>0.26663111585121985</v>
      </c>
      <c r="CD113" s="13">
        <f>VLOOKUP(CB113,Zeitreihen!N:O,2,0)</f>
        <v>1.3524</v>
      </c>
      <c r="CE113" s="9">
        <f t="shared" si="118"/>
        <v>-7.9992534072838569E-5</v>
      </c>
      <c r="CF113" s="9">
        <f t="shared" si="119"/>
        <v>-2.7321412601686943E-3</v>
      </c>
      <c r="CG113" s="9">
        <f t="shared" si="137"/>
        <v>1.8156873472346426E-3</v>
      </c>
      <c r="CH113" s="9">
        <f t="shared" si="84"/>
        <v>1.1587994087190158E-11</v>
      </c>
      <c r="CI113" s="9">
        <f t="shared" si="85"/>
        <v>1.6389101648975516E-8</v>
      </c>
      <c r="CJ113" s="9">
        <f t="shared" si="120"/>
        <v>4.3579446187702611E-10</v>
      </c>
      <c r="CL113" s="16">
        <f t="shared" si="121"/>
        <v>3</v>
      </c>
      <c r="CM113" s="17">
        <f>VLOOKUP($A113,Datum!$A:$B,2,0)</f>
        <v>41562</v>
      </c>
      <c r="CN113" s="13">
        <f>VLOOKUP(CM113,Zeitreihen!$J:$K,2,0)</f>
        <v>0.26663111585121985</v>
      </c>
      <c r="CO113" s="13">
        <f>VLOOKUP(CM113,Zeitreihen!R:S,2,0)</f>
        <v>1.0107999999999999</v>
      </c>
      <c r="CP113" s="9">
        <f t="shared" si="122"/>
        <v>-7.9992534072838569E-5</v>
      </c>
      <c r="CQ113" s="9">
        <f t="shared" si="123"/>
        <v>-9.8926645972787774E-5</v>
      </c>
      <c r="CR113" s="9">
        <f t="shared" si="138"/>
        <v>1.8156873472346426E-3</v>
      </c>
      <c r="CS113" s="9">
        <f t="shared" si="86"/>
        <v>1.1587994087190158E-11</v>
      </c>
      <c r="CT113" s="9">
        <f t="shared" si="87"/>
        <v>1.8837373918182169E-14</v>
      </c>
      <c r="CU113" s="9">
        <f t="shared" si="124"/>
        <v>-4.6721234742040488E-13</v>
      </c>
      <c r="CW113" s="16">
        <f t="shared" si="125"/>
        <v>3</v>
      </c>
      <c r="CX113" s="17">
        <f>VLOOKUP($A113,Datum!$A:$B,2,0)</f>
        <v>41562</v>
      </c>
      <c r="CY113" s="13">
        <f>VLOOKUP(CX113,Zeitreihen!N:O,2,0)</f>
        <v>1.3524</v>
      </c>
      <c r="CZ113" s="13">
        <f>VLOOKUP(CX113,Zeitreihen!R:S,2,0)</f>
        <v>1.0107999999999999</v>
      </c>
      <c r="DA113" s="9">
        <f t="shared" si="126"/>
        <v>-2.7321412601686943E-3</v>
      </c>
      <c r="DB113" s="9">
        <f t="shared" si="127"/>
        <v>-9.8926645972787774E-5</v>
      </c>
      <c r="DC113" s="9">
        <f t="shared" si="139"/>
        <v>1.8156873472346426E-3</v>
      </c>
      <c r="DD113" s="9">
        <f t="shared" si="88"/>
        <v>1.6389101648975516E-8</v>
      </c>
      <c r="DE113" s="9">
        <f t="shared" si="89"/>
        <v>1.8837373918182169E-14</v>
      </c>
      <c r="DF113" s="9">
        <f t="shared" si="128"/>
        <v>-1.7570646998470142E-11</v>
      </c>
    </row>
    <row r="114" spans="1:110" ht="15" x14ac:dyDescent="0.2">
      <c r="A114" s="9">
        <f t="shared" si="129"/>
        <v>105</v>
      </c>
      <c r="B114" s="16">
        <f t="shared" si="90"/>
        <v>2</v>
      </c>
      <c r="C114" s="17">
        <f>VLOOKUP($A114,Datum!$A:$B,2,0)</f>
        <v>41561</v>
      </c>
      <c r="D114" s="13">
        <f>VLOOKUP(C114,Zeitreihen!$B:$C,2,0)</f>
        <v>597.53</v>
      </c>
      <c r="E114" s="13">
        <f>VLOOKUP(C114,Zeitreihen!F:G,2,0)</f>
        <v>7982.95</v>
      </c>
      <c r="F114" s="9">
        <f t="shared" si="91"/>
        <v>5.3568141629487572E-4</v>
      </c>
      <c r="G114" s="9">
        <f t="shared" si="91"/>
        <v>0</v>
      </c>
      <c r="H114" s="9">
        <f t="shared" si="130"/>
        <v>1.706746106400564E-3</v>
      </c>
      <c r="I114" s="9">
        <f t="shared" si="70"/>
        <v>1.4160457606941401E-10</v>
      </c>
      <c r="J114" s="9">
        <f t="shared" si="71"/>
        <v>2.1849535056248644E-9</v>
      </c>
      <c r="K114" s="9">
        <f t="shared" si="92"/>
        <v>5.5623683345800547E-10</v>
      </c>
      <c r="M114" s="16">
        <f t="shared" si="93"/>
        <v>2</v>
      </c>
      <c r="N114" s="17">
        <f>VLOOKUP($A114,Datum!$A:$B,2,0)</f>
        <v>41561</v>
      </c>
      <c r="O114" s="13">
        <f>VLOOKUP(N114,Zeitreihen!$B:$C,2,0)</f>
        <v>597.53</v>
      </c>
      <c r="P114" s="13">
        <f>VLOOKUP(N114,Zeitreihen!$J:$K,2,0)</f>
        <v>0.26665244520292253</v>
      </c>
      <c r="Q114" s="9">
        <f t="shared" si="94"/>
        <v>5.3568141629487572E-4</v>
      </c>
      <c r="R114" s="9">
        <f t="shared" si="95"/>
        <v>0</v>
      </c>
      <c r="S114" s="9">
        <f t="shared" si="131"/>
        <v>1.706746106400564E-3</v>
      </c>
      <c r="T114" s="9">
        <f t="shared" si="72"/>
        <v>1.4160457606941401E-10</v>
      </c>
      <c r="U114" s="9">
        <f t="shared" si="73"/>
        <v>1.8515924031835107E-17</v>
      </c>
      <c r="V114" s="9">
        <f t="shared" si="96"/>
        <v>-5.1204878410767514E-14</v>
      </c>
      <c r="X114" s="16">
        <f t="shared" si="97"/>
        <v>2</v>
      </c>
      <c r="Y114" s="17">
        <f>VLOOKUP($A114,Datum!$A:$B,2,0)</f>
        <v>41561</v>
      </c>
      <c r="Z114" s="13">
        <f>VLOOKUP(Y114,Zeitreihen!$B:$C,2,0)</f>
        <v>597.53</v>
      </c>
      <c r="AA114" s="13">
        <f>VLOOKUP(Y114,Zeitreihen!N:O,2,0)</f>
        <v>1.3561000000000001</v>
      </c>
      <c r="AB114" s="9">
        <f t="shared" si="98"/>
        <v>5.3568141629487572E-4</v>
      </c>
      <c r="AC114" s="9">
        <f t="shared" si="99"/>
        <v>1.2543812749740296E-3</v>
      </c>
      <c r="AD114" s="9">
        <f t="shared" si="132"/>
        <v>1.706746106400564E-3</v>
      </c>
      <c r="AE114" s="9">
        <f t="shared" si="74"/>
        <v>1.4160457606941401E-10</v>
      </c>
      <c r="AF114" s="9">
        <f t="shared" si="75"/>
        <v>1.6462835255089021E-9</v>
      </c>
      <c r="AG114" s="9">
        <f t="shared" si="100"/>
        <v>-4.8282634633970465E-10</v>
      </c>
      <c r="AI114" s="16">
        <f t="shared" si="101"/>
        <v>2</v>
      </c>
      <c r="AJ114" s="17">
        <f>VLOOKUP($A114,Datum!$A:$B,2,0)</f>
        <v>41561</v>
      </c>
      <c r="AK114" s="13">
        <f>VLOOKUP(AJ114,Zeitreihen!$B:$C,2,0)</f>
        <v>597.53</v>
      </c>
      <c r="AL114" s="13">
        <f>VLOOKUP(AJ114,Zeitreihen!$R:$S,2,0)</f>
        <v>1.0108999999999999</v>
      </c>
      <c r="AM114" s="9">
        <f t="shared" si="102"/>
        <v>5.3568141629487572E-4</v>
      </c>
      <c r="AN114" s="9">
        <f t="shared" si="103"/>
        <v>-9.8916860459550413E-5</v>
      </c>
      <c r="AO114" s="9">
        <f t="shared" si="133"/>
        <v>1.706746106400564E-3</v>
      </c>
      <c r="AP114" s="9">
        <f t="shared" si="76"/>
        <v>1.4160457606941401E-10</v>
      </c>
      <c r="AQ114" s="9">
        <f t="shared" si="77"/>
        <v>1.7814884979975797E-14</v>
      </c>
      <c r="AR114" s="9">
        <f t="shared" si="104"/>
        <v>-1.5882912942262333E-12</v>
      </c>
      <c r="AT114" s="16">
        <f t="shared" si="105"/>
        <v>2</v>
      </c>
      <c r="AU114" s="17">
        <f>VLOOKUP($A114,Datum!$A:$B,2,0)</f>
        <v>41561</v>
      </c>
      <c r="AV114" s="13">
        <f>VLOOKUP(AU114,Zeitreihen!$F:$G,2,0)</f>
        <v>7982.95</v>
      </c>
      <c r="AW114" s="13">
        <f>VLOOKUP(AU114,Zeitreihen!$J:$K,2,0)</f>
        <v>0.26665244520292253</v>
      </c>
      <c r="AX114" s="9">
        <f t="shared" si="106"/>
        <v>0</v>
      </c>
      <c r="AY114" s="9">
        <f t="shared" si="107"/>
        <v>0</v>
      </c>
      <c r="AZ114" s="9">
        <f t="shared" si="134"/>
        <v>1.706746106400564E-3</v>
      </c>
      <c r="BA114" s="9">
        <f t="shared" si="78"/>
        <v>2.1849535056248644E-9</v>
      </c>
      <c r="BB114" s="9">
        <f t="shared" si="79"/>
        <v>1.8515924031835107E-17</v>
      </c>
      <c r="BC114" s="9">
        <f t="shared" si="108"/>
        <v>-2.0113784607388485E-13</v>
      </c>
      <c r="BE114" s="16">
        <f t="shared" si="109"/>
        <v>2</v>
      </c>
      <c r="BF114" s="17">
        <f>VLOOKUP($A114,Datum!$A:$B,2,0)</f>
        <v>41561</v>
      </c>
      <c r="BG114" s="13">
        <f>VLOOKUP(BF114,Zeitreihen!$F:$G,2,0)</f>
        <v>7982.95</v>
      </c>
      <c r="BH114" s="13">
        <f>VLOOKUP(BF114,Zeitreihen!N:O,2,0)</f>
        <v>1.3561000000000001</v>
      </c>
      <c r="BI114" s="9">
        <f t="shared" si="110"/>
        <v>0</v>
      </c>
      <c r="BJ114" s="9">
        <f t="shared" si="111"/>
        <v>1.2543812749740296E-3</v>
      </c>
      <c r="BK114" s="9">
        <f t="shared" si="135"/>
        <v>1.706746106400564E-3</v>
      </c>
      <c r="BL114" s="9">
        <f t="shared" si="80"/>
        <v>2.1849535056248644E-9</v>
      </c>
      <c r="BM114" s="9">
        <f t="shared" si="81"/>
        <v>1.6462835255089021E-9</v>
      </c>
      <c r="BN114" s="9">
        <f t="shared" si="112"/>
        <v>-1.8965898239506448E-9</v>
      </c>
      <c r="BP114" s="16">
        <f t="shared" si="113"/>
        <v>2</v>
      </c>
      <c r="BQ114" s="17">
        <f>VLOOKUP($A114,Datum!$A:$B,2,0)</f>
        <v>41561</v>
      </c>
      <c r="BR114" s="13">
        <f>VLOOKUP(BQ114,Zeitreihen!$F:$G,2,0)</f>
        <v>7982.95</v>
      </c>
      <c r="BS114" s="13">
        <f>VLOOKUP(BQ114,Zeitreihen!R:S,2,0)</f>
        <v>1.0108999999999999</v>
      </c>
      <c r="BT114" s="9">
        <f t="shared" si="114"/>
        <v>0</v>
      </c>
      <c r="BU114" s="9">
        <f t="shared" si="115"/>
        <v>-9.8916860459550413E-5</v>
      </c>
      <c r="BV114" s="9">
        <f t="shared" si="136"/>
        <v>1.706746106400564E-3</v>
      </c>
      <c r="BW114" s="9">
        <f t="shared" si="82"/>
        <v>2.1849535056248644E-9</v>
      </c>
      <c r="BX114" s="9">
        <f t="shared" si="83"/>
        <v>1.7814884979975797E-14</v>
      </c>
      <c r="BY114" s="9">
        <f t="shared" si="116"/>
        <v>-6.2389658910192687E-12</v>
      </c>
      <c r="CA114" s="16">
        <f t="shared" si="117"/>
        <v>2</v>
      </c>
      <c r="CB114" s="17">
        <f>VLOOKUP($A114,Datum!$A:$B,2,0)</f>
        <v>41561</v>
      </c>
      <c r="CC114" s="13">
        <f>VLOOKUP(CB114,Zeitreihen!$J:$K,2,0)</f>
        <v>0.26665244520292253</v>
      </c>
      <c r="CD114" s="13">
        <f>VLOOKUP(CB114,Zeitreihen!N:O,2,0)</f>
        <v>1.3561000000000001</v>
      </c>
      <c r="CE114" s="9">
        <f t="shared" si="118"/>
        <v>0</v>
      </c>
      <c r="CF114" s="9">
        <f t="shared" si="119"/>
        <v>1.2543812749740296E-3</v>
      </c>
      <c r="CG114" s="9">
        <f t="shared" si="137"/>
        <v>1.706746106400564E-3</v>
      </c>
      <c r="CH114" s="9">
        <f t="shared" si="84"/>
        <v>1.8515924031835107E-17</v>
      </c>
      <c r="CI114" s="9">
        <f t="shared" si="85"/>
        <v>1.6462835255089021E-9</v>
      </c>
      <c r="CJ114" s="9">
        <f t="shared" si="120"/>
        <v>1.7459226985518147E-13</v>
      </c>
      <c r="CL114" s="16">
        <f t="shared" si="121"/>
        <v>2</v>
      </c>
      <c r="CM114" s="17">
        <f>VLOOKUP($A114,Datum!$A:$B,2,0)</f>
        <v>41561</v>
      </c>
      <c r="CN114" s="13">
        <f>VLOOKUP(CM114,Zeitreihen!$J:$K,2,0)</f>
        <v>0.26665244520292253</v>
      </c>
      <c r="CO114" s="13">
        <f>VLOOKUP(CM114,Zeitreihen!R:S,2,0)</f>
        <v>1.0108999999999999</v>
      </c>
      <c r="CP114" s="9">
        <f t="shared" si="122"/>
        <v>0</v>
      </c>
      <c r="CQ114" s="9">
        <f t="shared" si="123"/>
        <v>-9.8916860459550413E-5</v>
      </c>
      <c r="CR114" s="9">
        <f t="shared" si="138"/>
        <v>1.706746106400564E-3</v>
      </c>
      <c r="CS114" s="9">
        <f t="shared" si="86"/>
        <v>1.8515924031835107E-17</v>
      </c>
      <c r="CT114" s="9">
        <f t="shared" si="87"/>
        <v>1.7814884979975797E-14</v>
      </c>
      <c r="CU114" s="9">
        <f t="shared" si="124"/>
        <v>5.7433357635185511E-16</v>
      </c>
      <c r="CW114" s="16">
        <f t="shared" si="125"/>
        <v>2</v>
      </c>
      <c r="CX114" s="17">
        <f>VLOOKUP($A114,Datum!$A:$B,2,0)</f>
        <v>41561</v>
      </c>
      <c r="CY114" s="13">
        <f>VLOOKUP(CX114,Zeitreihen!N:O,2,0)</f>
        <v>1.3561000000000001</v>
      </c>
      <c r="CZ114" s="13">
        <f>VLOOKUP(CX114,Zeitreihen!R:S,2,0)</f>
        <v>1.0108999999999999</v>
      </c>
      <c r="DA114" s="9">
        <f t="shared" si="126"/>
        <v>1.2543812749740296E-3</v>
      </c>
      <c r="DB114" s="9">
        <f t="shared" si="127"/>
        <v>-9.8916860459550413E-5</v>
      </c>
      <c r="DC114" s="9">
        <f t="shared" si="139"/>
        <v>1.706746106400564E-3</v>
      </c>
      <c r="DD114" s="9">
        <f t="shared" si="88"/>
        <v>1.6462835255089021E-9</v>
      </c>
      <c r="DE114" s="9">
        <f t="shared" si="89"/>
        <v>1.7814884979975797E-14</v>
      </c>
      <c r="DF114" s="9">
        <f t="shared" si="128"/>
        <v>5.4155656815673593E-12</v>
      </c>
    </row>
    <row r="115" spans="1:110" ht="15" x14ac:dyDescent="0.2">
      <c r="A115" s="9">
        <f t="shared" si="129"/>
        <v>106</v>
      </c>
      <c r="B115" s="16">
        <f t="shared" si="90"/>
        <v>6</v>
      </c>
      <c r="C115" s="17">
        <f>VLOOKUP($A115,Datum!$A:$B,2,0)</f>
        <v>41558</v>
      </c>
      <c r="D115" s="13">
        <f>VLOOKUP(C115,Zeitreihen!$B:$C,2,0)</f>
        <v>597.21</v>
      </c>
      <c r="E115" s="13">
        <f>VLOOKUP(C115,Zeitreihen!F:G,2,0)</f>
        <v>7982.95</v>
      </c>
      <c r="F115" s="9">
        <f t="shared" si="91"/>
        <v>-1.3394725846722737E-4</v>
      </c>
      <c r="G115" s="9">
        <f t="shared" si="91"/>
        <v>0</v>
      </c>
      <c r="H115" s="9">
        <f t="shared" si="130"/>
        <v>1.6043413400165301E-3</v>
      </c>
      <c r="I115" s="9">
        <f t="shared" si="70"/>
        <v>1.4713912505253579E-9</v>
      </c>
      <c r="J115" s="9">
        <f t="shared" si="71"/>
        <v>2.0538562952873724E-9</v>
      </c>
      <c r="K115" s="9">
        <f t="shared" si="92"/>
        <v>1.7383975905190001E-9</v>
      </c>
      <c r="M115" s="16">
        <f t="shared" si="93"/>
        <v>6</v>
      </c>
      <c r="N115" s="17">
        <f>VLOOKUP($A115,Datum!$A:$B,2,0)</f>
        <v>41558</v>
      </c>
      <c r="O115" s="13">
        <f>VLOOKUP(N115,Zeitreihen!$B:$C,2,0)</f>
        <v>597.21</v>
      </c>
      <c r="P115" s="13">
        <f>VLOOKUP(N115,Zeitreihen!$J:$K,2,0)</f>
        <v>0.26665244520292253</v>
      </c>
      <c r="Q115" s="9">
        <f t="shared" si="94"/>
        <v>-1.3394725846722737E-4</v>
      </c>
      <c r="R115" s="9">
        <f t="shared" si="95"/>
        <v>0</v>
      </c>
      <c r="S115" s="9">
        <f t="shared" si="131"/>
        <v>1.6043413400165301E-3</v>
      </c>
      <c r="T115" s="9">
        <f t="shared" si="72"/>
        <v>1.4713912505253579E-9</v>
      </c>
      <c r="U115" s="9">
        <f t="shared" si="73"/>
        <v>1.7404968589925E-17</v>
      </c>
      <c r="V115" s="9">
        <f t="shared" si="96"/>
        <v>-1.6002974254457924E-13</v>
      </c>
      <c r="X115" s="16">
        <f t="shared" si="97"/>
        <v>6</v>
      </c>
      <c r="Y115" s="17">
        <f>VLOOKUP($A115,Datum!$A:$B,2,0)</f>
        <v>41558</v>
      </c>
      <c r="Z115" s="13">
        <f>VLOOKUP(Y115,Zeitreihen!$B:$C,2,0)</f>
        <v>597.21</v>
      </c>
      <c r="AA115" s="13">
        <f>VLOOKUP(Y115,Zeitreihen!N:O,2,0)</f>
        <v>1.3544</v>
      </c>
      <c r="AB115" s="9">
        <f t="shared" si="98"/>
        <v>-1.3394725846722737E-4</v>
      </c>
      <c r="AC115" s="9">
        <f t="shared" si="99"/>
        <v>1.7735742160163237E-3</v>
      </c>
      <c r="AD115" s="9">
        <f t="shared" si="132"/>
        <v>1.6043413400165301E-3</v>
      </c>
      <c r="AE115" s="9">
        <f t="shared" si="74"/>
        <v>1.4713912505253579E-9</v>
      </c>
      <c r="AF115" s="9">
        <f t="shared" si="75"/>
        <v>3.6161259531293421E-9</v>
      </c>
      <c r="AG115" s="9">
        <f t="shared" si="100"/>
        <v>-2.3066720807761523E-9</v>
      </c>
      <c r="AI115" s="16">
        <f t="shared" si="101"/>
        <v>6</v>
      </c>
      <c r="AJ115" s="17">
        <f>VLOOKUP($A115,Datum!$A:$B,2,0)</f>
        <v>41558</v>
      </c>
      <c r="AK115" s="13">
        <f>VLOOKUP(AJ115,Zeitreihen!$B:$C,2,0)</f>
        <v>597.21</v>
      </c>
      <c r="AL115" s="13">
        <f>VLOOKUP(AJ115,Zeitreihen!$R:$S,2,0)</f>
        <v>1.0109999999999999</v>
      </c>
      <c r="AM115" s="9">
        <f t="shared" si="102"/>
        <v>-1.3394725846722737E-4</v>
      </c>
      <c r="AN115" s="9">
        <f t="shared" si="103"/>
        <v>-9.8907076882163078E-5</v>
      </c>
      <c r="AO115" s="9">
        <f t="shared" si="133"/>
        <v>1.6043413400165301E-3</v>
      </c>
      <c r="AP115" s="9">
        <f t="shared" si="76"/>
        <v>1.4713912505253579E-9</v>
      </c>
      <c r="AQ115" s="9">
        <f t="shared" si="77"/>
        <v>1.68475672908882E-14</v>
      </c>
      <c r="AR115" s="9">
        <f t="shared" si="104"/>
        <v>-4.9788917546428042E-12</v>
      </c>
      <c r="AT115" s="16">
        <f t="shared" si="105"/>
        <v>6</v>
      </c>
      <c r="AU115" s="17">
        <f>VLOOKUP($A115,Datum!$A:$B,2,0)</f>
        <v>41558</v>
      </c>
      <c r="AV115" s="13">
        <f>VLOOKUP(AU115,Zeitreihen!$F:$G,2,0)</f>
        <v>7982.95</v>
      </c>
      <c r="AW115" s="13">
        <f>VLOOKUP(AU115,Zeitreihen!$J:$K,2,0)</f>
        <v>0.26665244520292253</v>
      </c>
      <c r="AX115" s="9">
        <f t="shared" si="106"/>
        <v>0</v>
      </c>
      <c r="AY115" s="9">
        <f t="shared" si="107"/>
        <v>0</v>
      </c>
      <c r="AZ115" s="9">
        <f t="shared" si="134"/>
        <v>1.6043413400165301E-3</v>
      </c>
      <c r="BA115" s="9">
        <f t="shared" si="78"/>
        <v>2.0538562952873724E-9</v>
      </c>
      <c r="BB115" s="9">
        <f t="shared" si="79"/>
        <v>1.7404968589925E-17</v>
      </c>
      <c r="BC115" s="9">
        <f t="shared" si="108"/>
        <v>-1.8906957530945176E-13</v>
      </c>
      <c r="BE115" s="16">
        <f t="shared" si="109"/>
        <v>6</v>
      </c>
      <c r="BF115" s="17">
        <f>VLOOKUP($A115,Datum!$A:$B,2,0)</f>
        <v>41558</v>
      </c>
      <c r="BG115" s="13">
        <f>VLOOKUP(BF115,Zeitreihen!$F:$G,2,0)</f>
        <v>7982.95</v>
      </c>
      <c r="BH115" s="13">
        <f>VLOOKUP(BF115,Zeitreihen!N:O,2,0)</f>
        <v>1.3544</v>
      </c>
      <c r="BI115" s="9">
        <f t="shared" si="110"/>
        <v>0</v>
      </c>
      <c r="BJ115" s="9">
        <f t="shared" si="111"/>
        <v>1.7735742160163237E-3</v>
      </c>
      <c r="BK115" s="9">
        <f t="shared" si="135"/>
        <v>1.6043413400165301E-3</v>
      </c>
      <c r="BL115" s="9">
        <f t="shared" si="80"/>
        <v>2.0538562952873724E-9</v>
      </c>
      <c r="BM115" s="9">
        <f t="shared" si="81"/>
        <v>3.6161259531293421E-9</v>
      </c>
      <c r="BN115" s="9">
        <f t="shared" si="112"/>
        <v>-2.7252528421023156E-9</v>
      </c>
      <c r="BP115" s="16">
        <f t="shared" si="113"/>
        <v>6</v>
      </c>
      <c r="BQ115" s="17">
        <f>VLOOKUP($A115,Datum!$A:$B,2,0)</f>
        <v>41558</v>
      </c>
      <c r="BR115" s="13">
        <f>VLOOKUP(BQ115,Zeitreihen!$F:$G,2,0)</f>
        <v>7982.95</v>
      </c>
      <c r="BS115" s="13">
        <f>VLOOKUP(BQ115,Zeitreihen!R:S,2,0)</f>
        <v>1.0109999999999999</v>
      </c>
      <c r="BT115" s="9">
        <f t="shared" si="114"/>
        <v>0</v>
      </c>
      <c r="BU115" s="9">
        <f t="shared" si="115"/>
        <v>-9.8907076882163078E-5</v>
      </c>
      <c r="BV115" s="9">
        <f t="shared" si="136"/>
        <v>1.6043413400165301E-3</v>
      </c>
      <c r="BW115" s="9">
        <f t="shared" si="82"/>
        <v>2.0538562952873724E-9</v>
      </c>
      <c r="BX115" s="9">
        <f t="shared" si="83"/>
        <v>1.68475672908882E-14</v>
      </c>
      <c r="BY115" s="9">
        <f t="shared" si="116"/>
        <v>-5.8823874524438083E-12</v>
      </c>
      <c r="CA115" s="16">
        <f t="shared" si="117"/>
        <v>6</v>
      </c>
      <c r="CB115" s="17">
        <f>VLOOKUP($A115,Datum!$A:$B,2,0)</f>
        <v>41558</v>
      </c>
      <c r="CC115" s="13">
        <f>VLOOKUP(CB115,Zeitreihen!$J:$K,2,0)</f>
        <v>0.26665244520292253</v>
      </c>
      <c r="CD115" s="13">
        <f>VLOOKUP(CB115,Zeitreihen!N:O,2,0)</f>
        <v>1.3544</v>
      </c>
      <c r="CE115" s="9">
        <f t="shared" si="118"/>
        <v>0</v>
      </c>
      <c r="CF115" s="9">
        <f t="shared" si="119"/>
        <v>1.7735742160163237E-3</v>
      </c>
      <c r="CG115" s="9">
        <f t="shared" si="137"/>
        <v>1.6043413400165301E-3</v>
      </c>
      <c r="CH115" s="9">
        <f t="shared" si="84"/>
        <v>1.7404968589925E-17</v>
      </c>
      <c r="CI115" s="9">
        <f t="shared" si="85"/>
        <v>3.6161259531293421E-9</v>
      </c>
      <c r="CJ115" s="9">
        <f t="shared" si="120"/>
        <v>2.5087558396828655E-13</v>
      </c>
      <c r="CL115" s="16">
        <f t="shared" si="121"/>
        <v>6</v>
      </c>
      <c r="CM115" s="17">
        <f>VLOOKUP($A115,Datum!$A:$B,2,0)</f>
        <v>41558</v>
      </c>
      <c r="CN115" s="13">
        <f>VLOOKUP(CM115,Zeitreihen!$J:$K,2,0)</f>
        <v>0.26665244520292253</v>
      </c>
      <c r="CO115" s="13">
        <f>VLOOKUP(CM115,Zeitreihen!R:S,2,0)</f>
        <v>1.0109999999999999</v>
      </c>
      <c r="CP115" s="9">
        <f t="shared" si="122"/>
        <v>0</v>
      </c>
      <c r="CQ115" s="9">
        <f t="shared" si="123"/>
        <v>-9.8907076882163078E-5</v>
      </c>
      <c r="CR115" s="9">
        <f t="shared" si="138"/>
        <v>1.6043413400165301E-3</v>
      </c>
      <c r="CS115" s="9">
        <f t="shared" si="86"/>
        <v>1.7404968589925E-17</v>
      </c>
      <c r="CT115" s="9">
        <f t="shared" si="87"/>
        <v>1.68475672908882E-14</v>
      </c>
      <c r="CU115" s="9">
        <f t="shared" si="124"/>
        <v>5.4150842977238768E-16</v>
      </c>
      <c r="CW115" s="16">
        <f t="shared" si="125"/>
        <v>6</v>
      </c>
      <c r="CX115" s="17">
        <f>VLOOKUP($A115,Datum!$A:$B,2,0)</f>
        <v>41558</v>
      </c>
      <c r="CY115" s="13">
        <f>VLOOKUP(CX115,Zeitreihen!N:O,2,0)</f>
        <v>1.3544</v>
      </c>
      <c r="CZ115" s="13">
        <f>VLOOKUP(CX115,Zeitreihen!R:S,2,0)</f>
        <v>1.0109999999999999</v>
      </c>
      <c r="DA115" s="9">
        <f t="shared" si="126"/>
        <v>1.7735742160163237E-3</v>
      </c>
      <c r="DB115" s="9">
        <f t="shared" si="127"/>
        <v>-9.8907076882163078E-5</v>
      </c>
      <c r="DC115" s="9">
        <f t="shared" si="139"/>
        <v>1.6043413400165301E-3</v>
      </c>
      <c r="DD115" s="9">
        <f t="shared" si="88"/>
        <v>3.6161259531293421E-9</v>
      </c>
      <c r="DE115" s="9">
        <f t="shared" si="89"/>
        <v>1.68475672908882E-14</v>
      </c>
      <c r="DF115" s="9">
        <f t="shared" si="128"/>
        <v>7.8053139160237383E-12</v>
      </c>
    </row>
    <row r="116" spans="1:110" ht="15" x14ac:dyDescent="0.2">
      <c r="A116" s="9">
        <f t="shared" si="129"/>
        <v>107</v>
      </c>
      <c r="B116" s="16">
        <f t="shared" si="90"/>
        <v>5</v>
      </c>
      <c r="C116" s="17">
        <f>VLOOKUP($A116,Datum!$A:$B,2,0)</f>
        <v>41557</v>
      </c>
      <c r="D116" s="13">
        <f>VLOOKUP(C116,Zeitreihen!$B:$C,2,0)</f>
        <v>597.29</v>
      </c>
      <c r="E116" s="13">
        <f>VLOOKUP(C116,Zeitreihen!F:G,2,0)</f>
        <v>7982.95</v>
      </c>
      <c r="F116" s="9">
        <f t="shared" si="91"/>
        <v>4.3793118472689645E-3</v>
      </c>
      <c r="G116" s="9">
        <f t="shared" si="91"/>
        <v>7.1302322977785518E-4</v>
      </c>
      <c r="H116" s="9">
        <f t="shared" si="130"/>
        <v>1.5080808596155382E-3</v>
      </c>
      <c r="I116" s="9">
        <f t="shared" si="70"/>
        <v>1.9065485175207526E-8</v>
      </c>
      <c r="J116" s="9">
        <f t="shared" si="71"/>
        <v>2.640404326439556E-10</v>
      </c>
      <c r="K116" s="9">
        <f t="shared" si="92"/>
        <v>-2.2436708658421174E-9</v>
      </c>
      <c r="M116" s="16">
        <f t="shared" si="93"/>
        <v>5</v>
      </c>
      <c r="N116" s="17">
        <f>VLOOKUP($A116,Datum!$A:$B,2,0)</f>
        <v>41557</v>
      </c>
      <c r="O116" s="13">
        <f>VLOOKUP(N116,Zeitreihen!$B:$C,2,0)</f>
        <v>597.29</v>
      </c>
      <c r="P116" s="13">
        <f>VLOOKUP(N116,Zeitreihen!$J:$K,2,0)</f>
        <v>0.26665244520292253</v>
      </c>
      <c r="Q116" s="9">
        <f t="shared" si="94"/>
        <v>4.3793118472689645E-3</v>
      </c>
      <c r="R116" s="9">
        <f t="shared" si="95"/>
        <v>0</v>
      </c>
      <c r="S116" s="9">
        <f t="shared" si="131"/>
        <v>1.5080808596155382E-3</v>
      </c>
      <c r="T116" s="9">
        <f t="shared" si="72"/>
        <v>1.9065485175207526E-8</v>
      </c>
      <c r="U116" s="9">
        <f t="shared" si="73"/>
        <v>1.6360670474529499E-17</v>
      </c>
      <c r="V116" s="9">
        <f t="shared" si="96"/>
        <v>5.5850167447251004E-13</v>
      </c>
      <c r="X116" s="16">
        <f t="shared" si="97"/>
        <v>5</v>
      </c>
      <c r="Y116" s="17">
        <f>VLOOKUP($A116,Datum!$A:$B,2,0)</f>
        <v>41557</v>
      </c>
      <c r="Z116" s="13">
        <f>VLOOKUP(Y116,Zeitreihen!$B:$C,2,0)</f>
        <v>597.29</v>
      </c>
      <c r="AA116" s="13">
        <f>VLOOKUP(Y116,Zeitreihen!N:O,2,0)</f>
        <v>1.3519999999999999</v>
      </c>
      <c r="AB116" s="9">
        <f t="shared" si="98"/>
        <v>4.3793118472689645E-3</v>
      </c>
      <c r="AC116" s="9">
        <f t="shared" si="99"/>
        <v>-2.9581423082169139E-4</v>
      </c>
      <c r="AD116" s="9">
        <f t="shared" si="132"/>
        <v>1.5080808596155382E-3</v>
      </c>
      <c r="AE116" s="9">
        <f t="shared" si="74"/>
        <v>1.9065485175207526E-8</v>
      </c>
      <c r="AF116" s="9">
        <f t="shared" si="75"/>
        <v>4.866596541440497E-10</v>
      </c>
      <c r="AG116" s="9">
        <f t="shared" si="100"/>
        <v>-3.0460470156343614E-9</v>
      </c>
      <c r="AI116" s="16">
        <f t="shared" si="101"/>
        <v>5</v>
      </c>
      <c r="AJ116" s="17">
        <f>VLOOKUP($A116,Datum!$A:$B,2,0)</f>
        <v>41557</v>
      </c>
      <c r="AK116" s="13">
        <f>VLOOKUP(AJ116,Zeitreihen!$B:$C,2,0)</f>
        <v>597.29</v>
      </c>
      <c r="AL116" s="13">
        <f>VLOOKUP(AJ116,Zeitreihen!$R:$S,2,0)</f>
        <v>1.0111000000000001</v>
      </c>
      <c r="AM116" s="9">
        <f t="shared" si="102"/>
        <v>4.3793118472689645E-3</v>
      </c>
      <c r="AN116" s="9">
        <f t="shared" si="103"/>
        <v>-9.8897295239626419E-5</v>
      </c>
      <c r="AO116" s="9">
        <f t="shared" si="133"/>
        <v>1.5080808596155382E-3</v>
      </c>
      <c r="AP116" s="9">
        <f t="shared" si="76"/>
        <v>1.9065485175207526E-8</v>
      </c>
      <c r="AQ116" s="9">
        <f t="shared" si="77"/>
        <v>1.5932463872267355E-14</v>
      </c>
      <c r="AR116" s="9">
        <f t="shared" si="104"/>
        <v>1.7428716354374543E-11</v>
      </c>
      <c r="AT116" s="16">
        <f t="shared" si="105"/>
        <v>5</v>
      </c>
      <c r="AU116" s="17">
        <f>VLOOKUP($A116,Datum!$A:$B,2,0)</f>
        <v>41557</v>
      </c>
      <c r="AV116" s="13">
        <f>VLOOKUP(AU116,Zeitreihen!$F:$G,2,0)</f>
        <v>7982.95</v>
      </c>
      <c r="AW116" s="13">
        <f>VLOOKUP(AU116,Zeitreihen!$J:$K,2,0)</f>
        <v>0.26665244520292253</v>
      </c>
      <c r="AX116" s="9">
        <f t="shared" si="106"/>
        <v>7.1302322977785518E-4</v>
      </c>
      <c r="AY116" s="9">
        <f t="shared" si="107"/>
        <v>0</v>
      </c>
      <c r="AZ116" s="9">
        <f t="shared" si="134"/>
        <v>1.5080808596155382E-3</v>
      </c>
      <c r="BA116" s="9">
        <f t="shared" si="78"/>
        <v>2.640404326439556E-10</v>
      </c>
      <c r="BB116" s="9">
        <f t="shared" si="79"/>
        <v>1.6360670474529499E-17</v>
      </c>
      <c r="BC116" s="9">
        <f t="shared" si="108"/>
        <v>-6.5725782691725777E-14</v>
      </c>
      <c r="BE116" s="16">
        <f t="shared" si="109"/>
        <v>5</v>
      </c>
      <c r="BF116" s="17">
        <f>VLOOKUP($A116,Datum!$A:$B,2,0)</f>
        <v>41557</v>
      </c>
      <c r="BG116" s="13">
        <f>VLOOKUP(BF116,Zeitreihen!$F:$G,2,0)</f>
        <v>7982.95</v>
      </c>
      <c r="BH116" s="13">
        <f>VLOOKUP(BF116,Zeitreihen!N:O,2,0)</f>
        <v>1.3519999999999999</v>
      </c>
      <c r="BI116" s="9">
        <f t="shared" si="110"/>
        <v>7.1302322977785518E-4</v>
      </c>
      <c r="BJ116" s="9">
        <f t="shared" si="111"/>
        <v>-2.9581423082169139E-4</v>
      </c>
      <c r="BK116" s="9">
        <f t="shared" si="135"/>
        <v>1.5080808596155382E-3</v>
      </c>
      <c r="BL116" s="9">
        <f t="shared" si="80"/>
        <v>2.640404326439556E-10</v>
      </c>
      <c r="BM116" s="9">
        <f t="shared" si="81"/>
        <v>4.866596541440497E-10</v>
      </c>
      <c r="BN116" s="9">
        <f t="shared" si="112"/>
        <v>3.5846593370995894E-10</v>
      </c>
      <c r="BP116" s="16">
        <f t="shared" si="113"/>
        <v>5</v>
      </c>
      <c r="BQ116" s="17">
        <f>VLOOKUP($A116,Datum!$A:$B,2,0)</f>
        <v>41557</v>
      </c>
      <c r="BR116" s="13">
        <f>VLOOKUP(BQ116,Zeitreihen!$F:$G,2,0)</f>
        <v>7982.95</v>
      </c>
      <c r="BS116" s="13">
        <f>VLOOKUP(BQ116,Zeitreihen!R:S,2,0)</f>
        <v>1.0111000000000001</v>
      </c>
      <c r="BT116" s="9">
        <f t="shared" si="114"/>
        <v>7.1302322977785518E-4</v>
      </c>
      <c r="BU116" s="9">
        <f t="shared" si="115"/>
        <v>-9.8897295239626419E-5</v>
      </c>
      <c r="BV116" s="9">
        <f t="shared" si="136"/>
        <v>1.5080808596155382E-3</v>
      </c>
      <c r="BW116" s="9">
        <f t="shared" si="82"/>
        <v>2.640404326439556E-10</v>
      </c>
      <c r="BX116" s="9">
        <f t="shared" si="83"/>
        <v>1.5932463872267355E-14</v>
      </c>
      <c r="BY116" s="9">
        <f t="shared" si="116"/>
        <v>-2.0510520846428215E-12</v>
      </c>
      <c r="CA116" s="16">
        <f t="shared" si="117"/>
        <v>5</v>
      </c>
      <c r="CB116" s="17">
        <f>VLOOKUP($A116,Datum!$A:$B,2,0)</f>
        <v>41557</v>
      </c>
      <c r="CC116" s="13">
        <f>VLOOKUP(CB116,Zeitreihen!$J:$K,2,0)</f>
        <v>0.26665244520292253</v>
      </c>
      <c r="CD116" s="13">
        <f>VLOOKUP(CB116,Zeitreihen!N:O,2,0)</f>
        <v>1.3519999999999999</v>
      </c>
      <c r="CE116" s="9">
        <f t="shared" si="118"/>
        <v>0</v>
      </c>
      <c r="CF116" s="9">
        <f t="shared" si="119"/>
        <v>-2.9581423082169139E-4</v>
      </c>
      <c r="CG116" s="9">
        <f t="shared" si="137"/>
        <v>1.5080808596155382E-3</v>
      </c>
      <c r="CH116" s="9">
        <f t="shared" si="84"/>
        <v>1.6360670474529499E-17</v>
      </c>
      <c r="CI116" s="9">
        <f t="shared" si="85"/>
        <v>4.866596541440497E-10</v>
      </c>
      <c r="CJ116" s="9">
        <f t="shared" si="120"/>
        <v>-8.9230478171414556E-14</v>
      </c>
      <c r="CL116" s="16">
        <f t="shared" si="121"/>
        <v>5</v>
      </c>
      <c r="CM116" s="17">
        <f>VLOOKUP($A116,Datum!$A:$B,2,0)</f>
        <v>41557</v>
      </c>
      <c r="CN116" s="13">
        <f>VLOOKUP(CM116,Zeitreihen!$J:$K,2,0)</f>
        <v>0.26665244520292253</v>
      </c>
      <c r="CO116" s="13">
        <f>VLOOKUP(CM116,Zeitreihen!R:S,2,0)</f>
        <v>1.0111000000000001</v>
      </c>
      <c r="CP116" s="9">
        <f t="shared" si="122"/>
        <v>0</v>
      </c>
      <c r="CQ116" s="9">
        <f t="shared" si="123"/>
        <v>-9.8897295239626419E-5</v>
      </c>
      <c r="CR116" s="9">
        <f t="shared" si="138"/>
        <v>1.5080808596155382E-3</v>
      </c>
      <c r="CS116" s="9">
        <f t="shared" si="86"/>
        <v>1.6360670474529499E-17</v>
      </c>
      <c r="CT116" s="9">
        <f t="shared" si="87"/>
        <v>1.5932463872267355E-14</v>
      </c>
      <c r="CU116" s="9">
        <f t="shared" si="124"/>
        <v>5.1055439598686478E-16</v>
      </c>
      <c r="CW116" s="16">
        <f t="shared" si="125"/>
        <v>5</v>
      </c>
      <c r="CX116" s="17">
        <f>VLOOKUP($A116,Datum!$A:$B,2,0)</f>
        <v>41557</v>
      </c>
      <c r="CY116" s="13">
        <f>VLOOKUP(CX116,Zeitreihen!N:O,2,0)</f>
        <v>1.3519999999999999</v>
      </c>
      <c r="CZ116" s="13">
        <f>VLOOKUP(CX116,Zeitreihen!R:S,2,0)</f>
        <v>1.0111000000000001</v>
      </c>
      <c r="DA116" s="9">
        <f t="shared" si="126"/>
        <v>-2.9581423082169139E-4</v>
      </c>
      <c r="DB116" s="9">
        <f t="shared" si="127"/>
        <v>-9.8897295239626419E-5</v>
      </c>
      <c r="DC116" s="9">
        <f t="shared" si="139"/>
        <v>1.5080808596155382E-3</v>
      </c>
      <c r="DD116" s="9">
        <f t="shared" si="88"/>
        <v>4.866596541440497E-10</v>
      </c>
      <c r="DE116" s="9">
        <f t="shared" si="89"/>
        <v>1.5932463872267355E-14</v>
      </c>
      <c r="DF116" s="9">
        <f t="shared" si="128"/>
        <v>-2.7845443716594273E-12</v>
      </c>
    </row>
    <row r="117" spans="1:110" ht="15" x14ac:dyDescent="0.2">
      <c r="A117" s="9">
        <f t="shared" si="129"/>
        <v>108</v>
      </c>
      <c r="B117" s="16">
        <f t="shared" si="90"/>
        <v>4</v>
      </c>
      <c r="C117" s="17">
        <f>VLOOKUP($A117,Datum!$A:$B,2,0)</f>
        <v>41556</v>
      </c>
      <c r="D117" s="13">
        <f>VLOOKUP(C117,Zeitreihen!$B:$C,2,0)</f>
        <v>594.67999999999995</v>
      </c>
      <c r="E117" s="13">
        <f>VLOOKUP(C117,Zeitreihen!F:G,2,0)</f>
        <v>7977.26</v>
      </c>
      <c r="F117" s="9">
        <f t="shared" si="91"/>
        <v>-1.1596152721662346E-3</v>
      </c>
      <c r="G117" s="9">
        <f t="shared" si="91"/>
        <v>1.9825939818747793E-3</v>
      </c>
      <c r="H117" s="9">
        <f t="shared" si="130"/>
        <v>1.4175960080386059E-3</v>
      </c>
      <c r="I117" s="9">
        <f t="shared" si="70"/>
        <v>5.5762954267159879E-9</v>
      </c>
      <c r="J117" s="9">
        <f t="shared" si="71"/>
        <v>1.0269638661089025E-9</v>
      </c>
      <c r="K117" s="9">
        <f t="shared" si="92"/>
        <v>-2.3930428140728369E-9</v>
      </c>
      <c r="M117" s="16">
        <f t="shared" si="93"/>
        <v>4</v>
      </c>
      <c r="N117" s="17">
        <f>VLOOKUP($A117,Datum!$A:$B,2,0)</f>
        <v>41556</v>
      </c>
      <c r="O117" s="13">
        <f>VLOOKUP(N117,Zeitreihen!$B:$C,2,0)</f>
        <v>594.67999999999995</v>
      </c>
      <c r="P117" s="13">
        <f>VLOOKUP(N117,Zeitreihen!$J:$K,2,0)</f>
        <v>0.26665244520292253</v>
      </c>
      <c r="Q117" s="9">
        <f t="shared" si="94"/>
        <v>-1.1596152721662346E-3</v>
      </c>
      <c r="R117" s="9">
        <f t="shared" si="95"/>
        <v>0</v>
      </c>
      <c r="S117" s="9">
        <f t="shared" si="131"/>
        <v>1.4175960080386059E-3</v>
      </c>
      <c r="T117" s="9">
        <f t="shared" si="72"/>
        <v>5.5762954267159879E-9</v>
      </c>
      <c r="U117" s="9">
        <f t="shared" si="73"/>
        <v>1.537903024605773E-17</v>
      </c>
      <c r="V117" s="9">
        <f t="shared" si="96"/>
        <v>-2.9284469609063873E-13</v>
      </c>
      <c r="X117" s="16">
        <f t="shared" si="97"/>
        <v>4</v>
      </c>
      <c r="Y117" s="17">
        <f>VLOOKUP($A117,Datum!$A:$B,2,0)</f>
        <v>41556</v>
      </c>
      <c r="Z117" s="13">
        <f>VLOOKUP(Y117,Zeitreihen!$B:$C,2,0)</f>
        <v>594.67999999999995</v>
      </c>
      <c r="AA117" s="13">
        <f>VLOOKUP(Y117,Zeitreihen!N:O,2,0)</f>
        <v>1.3524</v>
      </c>
      <c r="AB117" s="9">
        <f t="shared" si="98"/>
        <v>-1.1596152721662346E-3</v>
      </c>
      <c r="AC117" s="9">
        <f t="shared" si="99"/>
        <v>-3.6166404701884389E-3</v>
      </c>
      <c r="AD117" s="9">
        <f t="shared" si="132"/>
        <v>1.4175960080386059E-3</v>
      </c>
      <c r="AE117" s="9">
        <f t="shared" si="74"/>
        <v>5.5762954267159879E-9</v>
      </c>
      <c r="AF117" s="9">
        <f t="shared" si="75"/>
        <v>2.1439011427794335E-8</v>
      </c>
      <c r="AG117" s="9">
        <f t="shared" si="100"/>
        <v>1.0933904214786288E-8</v>
      </c>
      <c r="AI117" s="16">
        <f t="shared" si="101"/>
        <v>4</v>
      </c>
      <c r="AJ117" s="17">
        <f>VLOOKUP($A117,Datum!$A:$B,2,0)</f>
        <v>41556</v>
      </c>
      <c r="AK117" s="13">
        <f>VLOOKUP(AJ117,Zeitreihen!$B:$C,2,0)</f>
        <v>594.67999999999995</v>
      </c>
      <c r="AL117" s="13">
        <f>VLOOKUP(AJ117,Zeitreihen!$R:$S,2,0)</f>
        <v>1.0112000000000001</v>
      </c>
      <c r="AM117" s="9">
        <f t="shared" si="102"/>
        <v>-1.1596152721662346E-3</v>
      </c>
      <c r="AN117" s="9">
        <f t="shared" si="103"/>
        <v>-9.8887515531718311E-5</v>
      </c>
      <c r="AO117" s="9">
        <f t="shared" si="133"/>
        <v>1.4175960080386059E-3</v>
      </c>
      <c r="AP117" s="9">
        <f t="shared" si="76"/>
        <v>5.5762954267159879E-9</v>
      </c>
      <c r="AQ117" s="9">
        <f t="shared" si="77"/>
        <v>1.5066775012392155E-14</v>
      </c>
      <c r="AR117" s="9">
        <f t="shared" si="104"/>
        <v>-9.1660672372049009E-12</v>
      </c>
      <c r="AT117" s="16">
        <f t="shared" si="105"/>
        <v>4</v>
      </c>
      <c r="AU117" s="17">
        <f>VLOOKUP($A117,Datum!$A:$B,2,0)</f>
        <v>41556</v>
      </c>
      <c r="AV117" s="13">
        <f>VLOOKUP(AU117,Zeitreihen!$F:$G,2,0)</f>
        <v>7977.26</v>
      </c>
      <c r="AW117" s="13">
        <f>VLOOKUP(AU117,Zeitreihen!$J:$K,2,0)</f>
        <v>0.26665244520292253</v>
      </c>
      <c r="AX117" s="9">
        <f t="shared" si="106"/>
        <v>1.9825939818747793E-3</v>
      </c>
      <c r="AY117" s="9">
        <f t="shared" si="107"/>
        <v>0</v>
      </c>
      <c r="AZ117" s="9">
        <f t="shared" si="134"/>
        <v>1.4175960080386059E-3</v>
      </c>
      <c r="BA117" s="9">
        <f t="shared" si="78"/>
        <v>1.0269638661089025E-9</v>
      </c>
      <c r="BB117" s="9">
        <f t="shared" si="79"/>
        <v>1.537903024605773E-17</v>
      </c>
      <c r="BC117" s="9">
        <f t="shared" si="108"/>
        <v>1.2567302160168344E-13</v>
      </c>
      <c r="BE117" s="16">
        <f t="shared" si="109"/>
        <v>4</v>
      </c>
      <c r="BF117" s="17">
        <f>VLOOKUP($A117,Datum!$A:$B,2,0)</f>
        <v>41556</v>
      </c>
      <c r="BG117" s="13">
        <f>VLOOKUP(BF117,Zeitreihen!$F:$G,2,0)</f>
        <v>7977.26</v>
      </c>
      <c r="BH117" s="13">
        <f>VLOOKUP(BF117,Zeitreihen!N:O,2,0)</f>
        <v>1.3524</v>
      </c>
      <c r="BI117" s="9">
        <f t="shared" si="110"/>
        <v>1.9825939818747793E-3</v>
      </c>
      <c r="BJ117" s="9">
        <f t="shared" si="111"/>
        <v>-3.6166404701884389E-3</v>
      </c>
      <c r="BK117" s="9">
        <f t="shared" si="135"/>
        <v>1.4175960080386059E-3</v>
      </c>
      <c r="BL117" s="9">
        <f t="shared" si="80"/>
        <v>1.0269638661089025E-9</v>
      </c>
      <c r="BM117" s="9">
        <f t="shared" si="81"/>
        <v>2.1439011427794335E-8</v>
      </c>
      <c r="BN117" s="9">
        <f t="shared" si="112"/>
        <v>-4.6922372128272257E-9</v>
      </c>
      <c r="BP117" s="16">
        <f t="shared" si="113"/>
        <v>4</v>
      </c>
      <c r="BQ117" s="17">
        <f>VLOOKUP($A117,Datum!$A:$B,2,0)</f>
        <v>41556</v>
      </c>
      <c r="BR117" s="13">
        <f>VLOOKUP(BQ117,Zeitreihen!$F:$G,2,0)</f>
        <v>7977.26</v>
      </c>
      <c r="BS117" s="13">
        <f>VLOOKUP(BQ117,Zeitreihen!R:S,2,0)</f>
        <v>1.0112000000000001</v>
      </c>
      <c r="BT117" s="9">
        <f t="shared" si="114"/>
        <v>1.9825939818747793E-3</v>
      </c>
      <c r="BU117" s="9">
        <f t="shared" si="115"/>
        <v>-9.8887515531718311E-5</v>
      </c>
      <c r="BV117" s="9">
        <f t="shared" si="136"/>
        <v>1.4175960080386059E-3</v>
      </c>
      <c r="BW117" s="9">
        <f t="shared" si="82"/>
        <v>1.0269638661089025E-9</v>
      </c>
      <c r="BX117" s="9">
        <f t="shared" si="83"/>
        <v>1.5066775012392155E-14</v>
      </c>
      <c r="BY117" s="9">
        <f t="shared" si="116"/>
        <v>3.9335776993113093E-12</v>
      </c>
      <c r="CA117" s="16">
        <f t="shared" si="117"/>
        <v>4</v>
      </c>
      <c r="CB117" s="17">
        <f>VLOOKUP($A117,Datum!$A:$B,2,0)</f>
        <v>41556</v>
      </c>
      <c r="CC117" s="13">
        <f>VLOOKUP(CB117,Zeitreihen!$J:$K,2,0)</f>
        <v>0.26665244520292253</v>
      </c>
      <c r="CD117" s="13">
        <f>VLOOKUP(CB117,Zeitreihen!N:O,2,0)</f>
        <v>1.3524</v>
      </c>
      <c r="CE117" s="9">
        <f t="shared" si="118"/>
        <v>0</v>
      </c>
      <c r="CF117" s="9">
        <f t="shared" si="119"/>
        <v>-3.6166404701884389E-3</v>
      </c>
      <c r="CG117" s="9">
        <f t="shared" si="137"/>
        <v>1.4175960080386059E-3</v>
      </c>
      <c r="CH117" s="9">
        <f t="shared" si="84"/>
        <v>1.537903024605773E-17</v>
      </c>
      <c r="CI117" s="9">
        <f t="shared" si="85"/>
        <v>2.1439011427794335E-8</v>
      </c>
      <c r="CJ117" s="9">
        <f t="shared" si="120"/>
        <v>-5.7420484602067438E-13</v>
      </c>
      <c r="CL117" s="16">
        <f t="shared" si="121"/>
        <v>4</v>
      </c>
      <c r="CM117" s="17">
        <f>VLOOKUP($A117,Datum!$A:$B,2,0)</f>
        <v>41556</v>
      </c>
      <c r="CN117" s="13">
        <f>VLOOKUP(CM117,Zeitreihen!$J:$K,2,0)</f>
        <v>0.26665244520292253</v>
      </c>
      <c r="CO117" s="13">
        <f>VLOOKUP(CM117,Zeitreihen!R:S,2,0)</f>
        <v>1.0112000000000001</v>
      </c>
      <c r="CP117" s="9">
        <f t="shared" si="122"/>
        <v>0</v>
      </c>
      <c r="CQ117" s="9">
        <f t="shared" si="123"/>
        <v>-9.8887515531718311E-5</v>
      </c>
      <c r="CR117" s="9">
        <f t="shared" si="138"/>
        <v>1.4175960080386059E-3</v>
      </c>
      <c r="CS117" s="9">
        <f t="shared" si="86"/>
        <v>1.537903024605773E-17</v>
      </c>
      <c r="CT117" s="9">
        <f t="shared" si="87"/>
        <v>1.5066775012392155E-14</v>
      </c>
      <c r="CU117" s="9">
        <f t="shared" si="124"/>
        <v>4.8136513025574028E-16</v>
      </c>
      <c r="CW117" s="16">
        <f t="shared" si="125"/>
        <v>4</v>
      </c>
      <c r="CX117" s="17">
        <f>VLOOKUP($A117,Datum!$A:$B,2,0)</f>
        <v>41556</v>
      </c>
      <c r="CY117" s="13">
        <f>VLOOKUP(CX117,Zeitreihen!N:O,2,0)</f>
        <v>1.3524</v>
      </c>
      <c r="CZ117" s="13">
        <f>VLOOKUP(CX117,Zeitreihen!R:S,2,0)</f>
        <v>1.0112000000000001</v>
      </c>
      <c r="DA117" s="9">
        <f t="shared" si="126"/>
        <v>-3.6166404701884389E-3</v>
      </c>
      <c r="DB117" s="9">
        <f t="shared" si="127"/>
        <v>-9.8887515531718311E-5</v>
      </c>
      <c r="DC117" s="9">
        <f t="shared" si="139"/>
        <v>1.4175960080386059E-3</v>
      </c>
      <c r="DD117" s="9">
        <f t="shared" si="88"/>
        <v>2.1439011427794335E-8</v>
      </c>
      <c r="DE117" s="9">
        <f t="shared" si="89"/>
        <v>1.5066775012392155E-14</v>
      </c>
      <c r="DF117" s="9">
        <f t="shared" si="128"/>
        <v>-1.7972667071714247E-11</v>
      </c>
    </row>
    <row r="118" spans="1:110" ht="15" x14ac:dyDescent="0.2">
      <c r="A118" s="9">
        <f t="shared" si="129"/>
        <v>109</v>
      </c>
      <c r="B118" s="16">
        <f t="shared" si="90"/>
        <v>3</v>
      </c>
      <c r="C118" s="17">
        <f>VLOOKUP($A118,Datum!$A:$B,2,0)</f>
        <v>41555</v>
      </c>
      <c r="D118" s="13">
        <f>VLOOKUP(C118,Zeitreihen!$B:$C,2,0)</f>
        <v>595.37</v>
      </c>
      <c r="E118" s="13">
        <f>VLOOKUP(C118,Zeitreihen!F:G,2,0)</f>
        <v>7961.46</v>
      </c>
      <c r="F118" s="9">
        <f t="shared" si="91"/>
        <v>6.0819137377040042E-3</v>
      </c>
      <c r="G118" s="9">
        <f t="shared" si="91"/>
        <v>-1.9249284095843938E-3</v>
      </c>
      <c r="H118" s="9">
        <f t="shared" si="130"/>
        <v>1.3325402475562896E-3</v>
      </c>
      <c r="I118" s="9">
        <f t="shared" si="70"/>
        <v>3.6842841444943773E-8</v>
      </c>
      <c r="J118" s="9">
        <f t="shared" si="71"/>
        <v>1.244788374998954E-8</v>
      </c>
      <c r="K118" s="9">
        <f t="shared" si="92"/>
        <v>-2.1415307780322858E-8</v>
      </c>
      <c r="M118" s="16">
        <f t="shared" si="93"/>
        <v>3</v>
      </c>
      <c r="N118" s="17">
        <f>VLOOKUP($A118,Datum!$A:$B,2,0)</f>
        <v>41555</v>
      </c>
      <c r="O118" s="13">
        <f>VLOOKUP(N118,Zeitreihen!$B:$C,2,0)</f>
        <v>595.37</v>
      </c>
      <c r="P118" s="13">
        <f>VLOOKUP(N118,Zeitreihen!$J:$K,2,0)</f>
        <v>0.26665244520292253</v>
      </c>
      <c r="Q118" s="9">
        <f t="shared" si="94"/>
        <v>6.0819137377040042E-3</v>
      </c>
      <c r="R118" s="9">
        <f t="shared" si="95"/>
        <v>2.6664889008905866E-5</v>
      </c>
      <c r="S118" s="9">
        <f t="shared" si="131"/>
        <v>1.3325402475562896E-3</v>
      </c>
      <c r="T118" s="9">
        <f t="shared" si="72"/>
        <v>3.6842841444943773E-8</v>
      </c>
      <c r="U118" s="9">
        <f t="shared" si="73"/>
        <v>9.5487411755181344E-13</v>
      </c>
      <c r="V118" s="9">
        <f t="shared" si="96"/>
        <v>1.8756405762523391E-10</v>
      </c>
      <c r="X118" s="16">
        <f t="shared" si="97"/>
        <v>3</v>
      </c>
      <c r="Y118" s="17">
        <f>VLOOKUP($A118,Datum!$A:$B,2,0)</f>
        <v>41555</v>
      </c>
      <c r="Z118" s="13">
        <f>VLOOKUP(Y118,Zeitreihen!$B:$C,2,0)</f>
        <v>595.37</v>
      </c>
      <c r="AA118" s="13">
        <f>VLOOKUP(Y118,Zeitreihen!N:O,2,0)</f>
        <v>1.3573</v>
      </c>
      <c r="AB118" s="9">
        <f t="shared" si="98"/>
        <v>6.0819137377040042E-3</v>
      </c>
      <c r="AC118" s="9">
        <f t="shared" si="99"/>
        <v>-5.8923180610309168E-4</v>
      </c>
      <c r="AD118" s="9">
        <f t="shared" si="132"/>
        <v>1.3325402475562896E-3</v>
      </c>
      <c r="AE118" s="9">
        <f t="shared" si="74"/>
        <v>3.6842841444943773E-8</v>
      </c>
      <c r="AF118" s="9">
        <f t="shared" si="75"/>
        <v>9.889546968098624E-10</v>
      </c>
      <c r="AG118" s="9">
        <f t="shared" si="100"/>
        <v>-6.036215792265731E-9</v>
      </c>
      <c r="AI118" s="16">
        <f t="shared" si="101"/>
        <v>3</v>
      </c>
      <c r="AJ118" s="17">
        <f>VLOOKUP($A118,Datum!$A:$B,2,0)</f>
        <v>41555</v>
      </c>
      <c r="AK118" s="13">
        <f>VLOOKUP(AJ118,Zeitreihen!$B:$C,2,0)</f>
        <v>595.37</v>
      </c>
      <c r="AL118" s="13">
        <f>VLOOKUP(AJ118,Zeitreihen!$R:$S,2,0)</f>
        <v>1.0113000000000001</v>
      </c>
      <c r="AM118" s="9">
        <f t="shared" si="102"/>
        <v>6.0819137377040042E-3</v>
      </c>
      <c r="AN118" s="9">
        <f t="shared" si="103"/>
        <v>-9.8877737757883534E-5</v>
      </c>
      <c r="AO118" s="9">
        <f t="shared" si="133"/>
        <v>1.3325402475562896E-3</v>
      </c>
      <c r="AP118" s="9">
        <f t="shared" si="76"/>
        <v>3.6842841444943773E-8</v>
      </c>
      <c r="AQ118" s="9">
        <f t="shared" si="77"/>
        <v>1.4247849986642368E-14</v>
      </c>
      <c r="AR118" s="9">
        <f t="shared" si="104"/>
        <v>2.2911378788479952E-11</v>
      </c>
      <c r="AT118" s="16">
        <f t="shared" si="105"/>
        <v>3</v>
      </c>
      <c r="AU118" s="17">
        <f>VLOOKUP($A118,Datum!$A:$B,2,0)</f>
        <v>41555</v>
      </c>
      <c r="AV118" s="13">
        <f>VLOOKUP(AU118,Zeitreihen!$F:$G,2,0)</f>
        <v>7961.46</v>
      </c>
      <c r="AW118" s="13">
        <f>VLOOKUP(AU118,Zeitreihen!$J:$K,2,0)</f>
        <v>0.26665244520292253</v>
      </c>
      <c r="AX118" s="9">
        <f t="shared" si="106"/>
        <v>-1.9249284095843938E-3</v>
      </c>
      <c r="AY118" s="9">
        <f t="shared" si="107"/>
        <v>2.6664889008905866E-5</v>
      </c>
      <c r="AZ118" s="9">
        <f t="shared" si="134"/>
        <v>1.3325402475562896E-3</v>
      </c>
      <c r="BA118" s="9">
        <f t="shared" si="78"/>
        <v>1.244788374998954E-8</v>
      </c>
      <c r="BB118" s="9">
        <f t="shared" si="79"/>
        <v>9.5487411755181344E-13</v>
      </c>
      <c r="BC118" s="9">
        <f t="shared" si="108"/>
        <v>-1.0902367637884361E-10</v>
      </c>
      <c r="BE118" s="16">
        <f t="shared" si="109"/>
        <v>3</v>
      </c>
      <c r="BF118" s="17">
        <f>VLOOKUP($A118,Datum!$A:$B,2,0)</f>
        <v>41555</v>
      </c>
      <c r="BG118" s="13">
        <f>VLOOKUP(BF118,Zeitreihen!$F:$G,2,0)</f>
        <v>7961.46</v>
      </c>
      <c r="BH118" s="13">
        <f>VLOOKUP(BF118,Zeitreihen!N:O,2,0)</f>
        <v>1.3573</v>
      </c>
      <c r="BI118" s="9">
        <f t="shared" si="110"/>
        <v>-1.9249284095843938E-3</v>
      </c>
      <c r="BJ118" s="9">
        <f t="shared" si="111"/>
        <v>-5.8923180610309168E-4</v>
      </c>
      <c r="BK118" s="9">
        <f t="shared" si="135"/>
        <v>1.3325402475562896E-3</v>
      </c>
      <c r="BL118" s="9">
        <f t="shared" si="80"/>
        <v>1.244788374998954E-8</v>
      </c>
      <c r="BM118" s="9">
        <f t="shared" si="81"/>
        <v>9.889546968098624E-10</v>
      </c>
      <c r="BN118" s="9">
        <f t="shared" si="112"/>
        <v>3.5086169782259387E-9</v>
      </c>
      <c r="BP118" s="16">
        <f t="shared" si="113"/>
        <v>3</v>
      </c>
      <c r="BQ118" s="17">
        <f>VLOOKUP($A118,Datum!$A:$B,2,0)</f>
        <v>41555</v>
      </c>
      <c r="BR118" s="13">
        <f>VLOOKUP(BQ118,Zeitreihen!$F:$G,2,0)</f>
        <v>7961.46</v>
      </c>
      <c r="BS118" s="13">
        <f>VLOOKUP(BQ118,Zeitreihen!R:S,2,0)</f>
        <v>1.0113000000000001</v>
      </c>
      <c r="BT118" s="9">
        <f t="shared" si="114"/>
        <v>-1.9249284095843938E-3</v>
      </c>
      <c r="BU118" s="9">
        <f t="shared" si="115"/>
        <v>-9.8877737757883534E-5</v>
      </c>
      <c r="BV118" s="9">
        <f t="shared" si="136"/>
        <v>1.3325402475562896E-3</v>
      </c>
      <c r="BW118" s="9">
        <f t="shared" si="82"/>
        <v>1.244788374998954E-8</v>
      </c>
      <c r="BX118" s="9">
        <f t="shared" si="83"/>
        <v>1.4247849986642368E-14</v>
      </c>
      <c r="BY118" s="9">
        <f t="shared" si="116"/>
        <v>-1.3317491517587471E-11</v>
      </c>
      <c r="CA118" s="16">
        <f t="shared" si="117"/>
        <v>3</v>
      </c>
      <c r="CB118" s="17">
        <f>VLOOKUP($A118,Datum!$A:$B,2,0)</f>
        <v>41555</v>
      </c>
      <c r="CC118" s="13">
        <f>VLOOKUP(CB118,Zeitreihen!$J:$K,2,0)</f>
        <v>0.26665244520292253</v>
      </c>
      <c r="CD118" s="13">
        <f>VLOOKUP(CB118,Zeitreihen!N:O,2,0)</f>
        <v>1.3573</v>
      </c>
      <c r="CE118" s="9">
        <f t="shared" si="118"/>
        <v>2.6664889008905866E-5</v>
      </c>
      <c r="CF118" s="9">
        <f t="shared" si="119"/>
        <v>-5.8923180610309168E-4</v>
      </c>
      <c r="CG118" s="9">
        <f t="shared" si="137"/>
        <v>1.3325402475562896E-3</v>
      </c>
      <c r="CH118" s="9">
        <f t="shared" si="84"/>
        <v>9.5487411755181344E-13</v>
      </c>
      <c r="CI118" s="9">
        <f t="shared" si="85"/>
        <v>9.889546968098624E-10</v>
      </c>
      <c r="CJ118" s="9">
        <f t="shared" si="120"/>
        <v>-3.0729907963009567E-11</v>
      </c>
      <c r="CL118" s="16">
        <f t="shared" si="121"/>
        <v>3</v>
      </c>
      <c r="CM118" s="17">
        <f>VLOOKUP($A118,Datum!$A:$B,2,0)</f>
        <v>41555</v>
      </c>
      <c r="CN118" s="13">
        <f>VLOOKUP(CM118,Zeitreihen!$J:$K,2,0)</f>
        <v>0.26665244520292253</v>
      </c>
      <c r="CO118" s="13">
        <f>VLOOKUP(CM118,Zeitreihen!R:S,2,0)</f>
        <v>1.0113000000000001</v>
      </c>
      <c r="CP118" s="9">
        <f t="shared" si="122"/>
        <v>2.6664889008905866E-5</v>
      </c>
      <c r="CQ118" s="9">
        <f t="shared" si="123"/>
        <v>-9.8877737757883534E-5</v>
      </c>
      <c r="CR118" s="9">
        <f t="shared" si="138"/>
        <v>1.3325402475562896E-3</v>
      </c>
      <c r="CS118" s="9">
        <f t="shared" si="86"/>
        <v>9.5487411755181344E-13</v>
      </c>
      <c r="CT118" s="9">
        <f t="shared" si="87"/>
        <v>1.4247849986642368E-14</v>
      </c>
      <c r="CU118" s="9">
        <f t="shared" si="124"/>
        <v>1.1664005822617609E-13</v>
      </c>
      <c r="CW118" s="16">
        <f t="shared" si="125"/>
        <v>3</v>
      </c>
      <c r="CX118" s="17">
        <f>VLOOKUP($A118,Datum!$A:$B,2,0)</f>
        <v>41555</v>
      </c>
      <c r="CY118" s="13">
        <f>VLOOKUP(CX118,Zeitreihen!N:O,2,0)</f>
        <v>1.3573</v>
      </c>
      <c r="CZ118" s="13">
        <f>VLOOKUP(CX118,Zeitreihen!R:S,2,0)</f>
        <v>1.0113000000000001</v>
      </c>
      <c r="DA118" s="9">
        <f t="shared" si="126"/>
        <v>-5.8923180610309168E-4</v>
      </c>
      <c r="DB118" s="9">
        <f t="shared" si="127"/>
        <v>-9.8877737757883534E-5</v>
      </c>
      <c r="DC118" s="9">
        <f t="shared" si="139"/>
        <v>1.3325402475562896E-3</v>
      </c>
      <c r="DD118" s="9">
        <f t="shared" si="88"/>
        <v>9.889546968098624E-10</v>
      </c>
      <c r="DE118" s="9">
        <f t="shared" si="89"/>
        <v>1.4247849986642368E-14</v>
      </c>
      <c r="DF118" s="9">
        <f t="shared" si="128"/>
        <v>-3.7537285682015298E-12</v>
      </c>
    </row>
    <row r="119" spans="1:110" ht="15" x14ac:dyDescent="0.2">
      <c r="A119" s="9">
        <f t="shared" si="129"/>
        <v>110</v>
      </c>
      <c r="B119" s="16">
        <f t="shared" si="90"/>
        <v>2</v>
      </c>
      <c r="C119" s="17">
        <f>VLOOKUP($A119,Datum!$A:$B,2,0)</f>
        <v>41554</v>
      </c>
      <c r="D119" s="13">
        <f>VLOOKUP(C119,Zeitreihen!$B:$C,2,0)</f>
        <v>591.76</v>
      </c>
      <c r="E119" s="13">
        <f>VLOOKUP(C119,Zeitreihen!F:G,2,0)</f>
        <v>7976.8</v>
      </c>
      <c r="F119" s="9">
        <f t="shared" si="91"/>
        <v>-2.9529158278273227E-3</v>
      </c>
      <c r="G119" s="9">
        <f t="shared" si="91"/>
        <v>-5.1229998187134126E-3</v>
      </c>
      <c r="H119" s="9">
        <f t="shared" si="130"/>
        <v>1.2525878327029122E-3</v>
      </c>
      <c r="I119" s="9">
        <f t="shared" si="70"/>
        <v>1.7865654989741834E-8</v>
      </c>
      <c r="J119" s="9">
        <f t="shared" si="71"/>
        <v>4.8998961333282694E-8</v>
      </c>
      <c r="K119" s="9">
        <f t="shared" si="92"/>
        <v>2.9587134670936441E-8</v>
      </c>
      <c r="M119" s="16">
        <f t="shared" si="93"/>
        <v>2</v>
      </c>
      <c r="N119" s="17">
        <f>VLOOKUP($A119,Datum!$A:$B,2,0)</f>
        <v>41554</v>
      </c>
      <c r="O119" s="13">
        <f>VLOOKUP(N119,Zeitreihen!$B:$C,2,0)</f>
        <v>591.76</v>
      </c>
      <c r="P119" s="13">
        <f>VLOOKUP(N119,Zeitreihen!$J:$K,2,0)</f>
        <v>0.26664533503986348</v>
      </c>
      <c r="Q119" s="9">
        <f t="shared" si="94"/>
        <v>-2.9529158278273227E-3</v>
      </c>
      <c r="R119" s="9">
        <f t="shared" si="95"/>
        <v>-2.6664889008965887E-5</v>
      </c>
      <c r="S119" s="9">
        <f t="shared" si="131"/>
        <v>1.2525878327029122E-3</v>
      </c>
      <c r="T119" s="9">
        <f t="shared" si="72"/>
        <v>1.7865654989741834E-8</v>
      </c>
      <c r="U119" s="9">
        <f t="shared" si="73"/>
        <v>8.8366625446791457E-13</v>
      </c>
      <c r="V119" s="9">
        <f t="shared" si="96"/>
        <v>1.2564742905607412E-10</v>
      </c>
      <c r="X119" s="16">
        <f t="shared" si="97"/>
        <v>2</v>
      </c>
      <c r="Y119" s="17">
        <f>VLOOKUP($A119,Datum!$A:$B,2,0)</f>
        <v>41554</v>
      </c>
      <c r="Z119" s="13">
        <f>VLOOKUP(Y119,Zeitreihen!$B:$C,2,0)</f>
        <v>591.76</v>
      </c>
      <c r="AA119" s="13">
        <f>VLOOKUP(Y119,Zeitreihen!N:O,2,0)</f>
        <v>1.3580999999999999</v>
      </c>
      <c r="AB119" s="9">
        <f t="shared" si="98"/>
        <v>-2.9529158278273227E-3</v>
      </c>
      <c r="AC119" s="9">
        <f t="shared" si="99"/>
        <v>1.6949781131572819E-3</v>
      </c>
      <c r="AD119" s="9">
        <f t="shared" si="132"/>
        <v>1.2525878327029122E-3</v>
      </c>
      <c r="AE119" s="9">
        <f t="shared" si="74"/>
        <v>1.7865654989741834E-8</v>
      </c>
      <c r="AF119" s="9">
        <f t="shared" si="75"/>
        <v>2.5354186970484189E-9</v>
      </c>
      <c r="AG119" s="9">
        <f t="shared" si="100"/>
        <v>-6.7302983363301088E-9</v>
      </c>
      <c r="AI119" s="16">
        <f t="shared" si="101"/>
        <v>2</v>
      </c>
      <c r="AJ119" s="17">
        <f>VLOOKUP($A119,Datum!$A:$B,2,0)</f>
        <v>41554</v>
      </c>
      <c r="AK119" s="13">
        <f>VLOOKUP(AJ119,Zeitreihen!$B:$C,2,0)</f>
        <v>591.76</v>
      </c>
      <c r="AL119" s="13">
        <f>VLOOKUP(AJ119,Zeitreihen!$R:$S,2,0)</f>
        <v>1.0114000000000001</v>
      </c>
      <c r="AM119" s="9">
        <f t="shared" si="102"/>
        <v>-2.9529158278273227E-3</v>
      </c>
      <c r="AN119" s="9">
        <f t="shared" si="103"/>
        <v>-9.8867961917455818E-5</v>
      </c>
      <c r="AO119" s="9">
        <f t="shared" si="133"/>
        <v>1.2525878327029122E-3</v>
      </c>
      <c r="AP119" s="9">
        <f t="shared" si="76"/>
        <v>1.7865654989741834E-8</v>
      </c>
      <c r="AQ119" s="9">
        <f t="shared" si="77"/>
        <v>1.3473179195714222E-14</v>
      </c>
      <c r="AR119" s="9">
        <f t="shared" si="104"/>
        <v>-1.5514740446607465E-11</v>
      </c>
      <c r="AT119" s="16">
        <f t="shared" si="105"/>
        <v>2</v>
      </c>
      <c r="AU119" s="17">
        <f>VLOOKUP($A119,Datum!$A:$B,2,0)</f>
        <v>41554</v>
      </c>
      <c r="AV119" s="13">
        <f>VLOOKUP(AU119,Zeitreihen!$F:$G,2,0)</f>
        <v>7976.8</v>
      </c>
      <c r="AW119" s="13">
        <f>VLOOKUP(AU119,Zeitreihen!$J:$K,2,0)</f>
        <v>0.26664533503986348</v>
      </c>
      <c r="AX119" s="9">
        <f t="shared" si="106"/>
        <v>-5.1229998187134126E-3</v>
      </c>
      <c r="AY119" s="9">
        <f t="shared" si="107"/>
        <v>-2.6664889008965887E-5</v>
      </c>
      <c r="AZ119" s="9">
        <f t="shared" si="134"/>
        <v>1.2525878327029122E-3</v>
      </c>
      <c r="BA119" s="9">
        <f t="shared" si="78"/>
        <v>4.8998961333282694E-8</v>
      </c>
      <c r="BB119" s="9">
        <f t="shared" si="79"/>
        <v>8.8366625446791457E-13</v>
      </c>
      <c r="BC119" s="9">
        <f t="shared" si="108"/>
        <v>2.0808346554736177E-10</v>
      </c>
      <c r="BE119" s="16">
        <f t="shared" si="109"/>
        <v>2</v>
      </c>
      <c r="BF119" s="17">
        <f>VLOOKUP($A119,Datum!$A:$B,2,0)</f>
        <v>41554</v>
      </c>
      <c r="BG119" s="13">
        <f>VLOOKUP(BF119,Zeitreihen!$F:$G,2,0)</f>
        <v>7976.8</v>
      </c>
      <c r="BH119" s="13">
        <f>VLOOKUP(BF119,Zeitreihen!N:O,2,0)</f>
        <v>1.3580999999999999</v>
      </c>
      <c r="BI119" s="9">
        <f t="shared" si="110"/>
        <v>-5.1229998187134126E-3</v>
      </c>
      <c r="BJ119" s="9">
        <f t="shared" si="111"/>
        <v>1.6949781131572819E-3</v>
      </c>
      <c r="BK119" s="9">
        <f t="shared" si="135"/>
        <v>1.2525878327029122E-3</v>
      </c>
      <c r="BL119" s="9">
        <f t="shared" si="80"/>
        <v>4.8998961333282694E-8</v>
      </c>
      <c r="BM119" s="9">
        <f t="shared" si="81"/>
        <v>2.5354186970484189E-9</v>
      </c>
      <c r="BN119" s="9">
        <f t="shared" si="112"/>
        <v>-1.1145980562532733E-8</v>
      </c>
      <c r="BP119" s="16">
        <f t="shared" si="113"/>
        <v>2</v>
      </c>
      <c r="BQ119" s="17">
        <f>VLOOKUP($A119,Datum!$A:$B,2,0)</f>
        <v>41554</v>
      </c>
      <c r="BR119" s="13">
        <f>VLOOKUP(BQ119,Zeitreihen!$F:$G,2,0)</f>
        <v>7976.8</v>
      </c>
      <c r="BS119" s="13">
        <f>VLOOKUP(BQ119,Zeitreihen!R:S,2,0)</f>
        <v>1.0114000000000001</v>
      </c>
      <c r="BT119" s="9">
        <f t="shared" si="114"/>
        <v>-5.1229998187134126E-3</v>
      </c>
      <c r="BU119" s="9">
        <f t="shared" si="115"/>
        <v>-9.8867961917455818E-5</v>
      </c>
      <c r="BV119" s="9">
        <f t="shared" si="136"/>
        <v>1.2525878327029122E-3</v>
      </c>
      <c r="BW119" s="9">
        <f t="shared" si="82"/>
        <v>4.8998961333282694E-8</v>
      </c>
      <c r="BX119" s="9">
        <f t="shared" si="83"/>
        <v>1.3473179195714222E-14</v>
      </c>
      <c r="BY119" s="9">
        <f t="shared" si="116"/>
        <v>-2.5693808328996114E-11</v>
      </c>
      <c r="CA119" s="16">
        <f t="shared" si="117"/>
        <v>2</v>
      </c>
      <c r="CB119" s="17">
        <f>VLOOKUP($A119,Datum!$A:$B,2,0)</f>
        <v>41554</v>
      </c>
      <c r="CC119" s="13">
        <f>VLOOKUP(CB119,Zeitreihen!$J:$K,2,0)</f>
        <v>0.26664533503986348</v>
      </c>
      <c r="CD119" s="13">
        <f>VLOOKUP(CB119,Zeitreihen!N:O,2,0)</f>
        <v>1.3580999999999999</v>
      </c>
      <c r="CE119" s="9">
        <f t="shared" si="118"/>
        <v>-2.6664889008965887E-5</v>
      </c>
      <c r="CF119" s="9">
        <f t="shared" si="119"/>
        <v>1.6949781131572819E-3</v>
      </c>
      <c r="CG119" s="9">
        <f t="shared" si="137"/>
        <v>1.2525878327029122E-3</v>
      </c>
      <c r="CH119" s="9">
        <f t="shared" si="84"/>
        <v>8.8366625446791457E-13</v>
      </c>
      <c r="CI119" s="9">
        <f t="shared" si="85"/>
        <v>2.5354186970484189E-9</v>
      </c>
      <c r="CJ119" s="9">
        <f t="shared" si="120"/>
        <v>-4.733353930912727E-11</v>
      </c>
      <c r="CL119" s="16">
        <f t="shared" si="121"/>
        <v>2</v>
      </c>
      <c r="CM119" s="17">
        <f>VLOOKUP($A119,Datum!$A:$B,2,0)</f>
        <v>41554</v>
      </c>
      <c r="CN119" s="13">
        <f>VLOOKUP(CM119,Zeitreihen!$J:$K,2,0)</f>
        <v>0.26664533503986348</v>
      </c>
      <c r="CO119" s="13">
        <f>VLOOKUP(CM119,Zeitreihen!R:S,2,0)</f>
        <v>1.0114000000000001</v>
      </c>
      <c r="CP119" s="9">
        <f t="shared" si="122"/>
        <v>-2.6664889008965887E-5</v>
      </c>
      <c r="CQ119" s="9">
        <f t="shared" si="123"/>
        <v>-9.8867961917455818E-5</v>
      </c>
      <c r="CR119" s="9">
        <f t="shared" si="138"/>
        <v>1.2525878327029122E-3</v>
      </c>
      <c r="CS119" s="9">
        <f t="shared" si="86"/>
        <v>8.8366625446791457E-13</v>
      </c>
      <c r="CT119" s="9">
        <f t="shared" si="87"/>
        <v>1.3473179195714222E-14</v>
      </c>
      <c r="CU119" s="9">
        <f t="shared" si="124"/>
        <v>-1.0911367373364265E-13</v>
      </c>
      <c r="CW119" s="16">
        <f t="shared" si="125"/>
        <v>2</v>
      </c>
      <c r="CX119" s="17">
        <f>VLOOKUP($A119,Datum!$A:$B,2,0)</f>
        <v>41554</v>
      </c>
      <c r="CY119" s="13">
        <f>VLOOKUP(CX119,Zeitreihen!N:O,2,0)</f>
        <v>1.3580999999999999</v>
      </c>
      <c r="CZ119" s="13">
        <f>VLOOKUP(CX119,Zeitreihen!R:S,2,0)</f>
        <v>1.0114000000000001</v>
      </c>
      <c r="DA119" s="9">
        <f t="shared" si="126"/>
        <v>1.6949781131572819E-3</v>
      </c>
      <c r="DB119" s="9">
        <f t="shared" si="127"/>
        <v>-9.8867961917455818E-5</v>
      </c>
      <c r="DC119" s="9">
        <f t="shared" si="139"/>
        <v>1.2525878327029122E-3</v>
      </c>
      <c r="DD119" s="9">
        <f t="shared" si="88"/>
        <v>2.5354186970484189E-9</v>
      </c>
      <c r="DE119" s="9">
        <f t="shared" si="89"/>
        <v>1.3473179195714222E-14</v>
      </c>
      <c r="DF119" s="9">
        <f t="shared" si="128"/>
        <v>5.8446685484719845E-12</v>
      </c>
    </row>
    <row r="120" spans="1:110" ht="15" x14ac:dyDescent="0.2">
      <c r="A120" s="9">
        <f t="shared" si="129"/>
        <v>111</v>
      </c>
      <c r="B120" s="16">
        <f t="shared" si="90"/>
        <v>6</v>
      </c>
      <c r="C120" s="17">
        <f>VLOOKUP($A120,Datum!$A:$B,2,0)</f>
        <v>41551</v>
      </c>
      <c r="D120" s="13">
        <f>VLOOKUP(C120,Zeitreihen!$B:$C,2,0)</f>
        <v>593.51</v>
      </c>
      <c r="E120" s="13">
        <f>VLOOKUP(C120,Zeitreihen!F:G,2,0)</f>
        <v>8017.77</v>
      </c>
      <c r="F120" s="9">
        <f t="shared" si="91"/>
        <v>5.2245284366253303E-4</v>
      </c>
      <c r="G120" s="9">
        <f t="shared" si="91"/>
        <v>0</v>
      </c>
      <c r="H120" s="9">
        <f t="shared" si="130"/>
        <v>1.1774325627407374E-3</v>
      </c>
      <c r="I120" s="9">
        <f t="shared" si="70"/>
        <v>1.0686767071392763E-10</v>
      </c>
      <c r="J120" s="9">
        <f t="shared" si="71"/>
        <v>1.5073333965429645E-9</v>
      </c>
      <c r="K120" s="9">
        <f t="shared" si="92"/>
        <v>4.0135421896108141E-10</v>
      </c>
      <c r="M120" s="16">
        <f t="shared" si="93"/>
        <v>6</v>
      </c>
      <c r="N120" s="17">
        <f>VLOOKUP($A120,Datum!$A:$B,2,0)</f>
        <v>41551</v>
      </c>
      <c r="O120" s="13">
        <f>VLOOKUP(N120,Zeitreihen!$B:$C,2,0)</f>
        <v>593.51</v>
      </c>
      <c r="P120" s="13">
        <f>VLOOKUP(N120,Zeitreihen!$J:$K,2,0)</f>
        <v>0.26665244520292253</v>
      </c>
      <c r="Q120" s="9">
        <f t="shared" si="94"/>
        <v>5.2245284366253303E-4</v>
      </c>
      <c r="R120" s="9">
        <f t="shared" si="95"/>
        <v>2.6664889008905866E-5</v>
      </c>
      <c r="S120" s="9">
        <f t="shared" si="131"/>
        <v>1.1774325627407374E-3</v>
      </c>
      <c r="T120" s="9">
        <f t="shared" si="72"/>
        <v>1.0686767071392763E-10</v>
      </c>
      <c r="U120" s="9">
        <f t="shared" si="73"/>
        <v>8.437267702687823E-13</v>
      </c>
      <c r="V120" s="9">
        <f t="shared" si="96"/>
        <v>-9.4956366114974028E-12</v>
      </c>
      <c r="X120" s="16">
        <f t="shared" si="97"/>
        <v>6</v>
      </c>
      <c r="Y120" s="17">
        <f>VLOOKUP($A120,Datum!$A:$B,2,0)</f>
        <v>41551</v>
      </c>
      <c r="Z120" s="13">
        <f>VLOOKUP(Y120,Zeitreihen!$B:$C,2,0)</f>
        <v>593.51</v>
      </c>
      <c r="AA120" s="13">
        <f>VLOOKUP(Y120,Zeitreihen!N:O,2,0)</f>
        <v>1.3557999999999999</v>
      </c>
      <c r="AB120" s="9">
        <f t="shared" si="98"/>
        <v>5.2245284366253303E-4</v>
      </c>
      <c r="AC120" s="9">
        <f t="shared" si="99"/>
        <v>-4.4890975780464614E-3</v>
      </c>
      <c r="AD120" s="9">
        <f t="shared" si="132"/>
        <v>1.1774325627407374E-3</v>
      </c>
      <c r="AE120" s="9">
        <f t="shared" si="74"/>
        <v>1.0686767071392763E-10</v>
      </c>
      <c r="AF120" s="9">
        <f t="shared" si="75"/>
        <v>2.669294611738514E-8</v>
      </c>
      <c r="AG120" s="9">
        <f t="shared" si="100"/>
        <v>1.6889680210286188E-9</v>
      </c>
      <c r="AI120" s="16">
        <f t="shared" si="101"/>
        <v>6</v>
      </c>
      <c r="AJ120" s="17">
        <f>VLOOKUP($A120,Datum!$A:$B,2,0)</f>
        <v>41551</v>
      </c>
      <c r="AK120" s="13">
        <f>VLOOKUP(AJ120,Zeitreihen!$B:$C,2,0)</f>
        <v>593.51</v>
      </c>
      <c r="AL120" s="13">
        <f>VLOOKUP(AJ120,Zeitreihen!$R:$S,2,0)</f>
        <v>1.0115000000000001</v>
      </c>
      <c r="AM120" s="9">
        <f t="shared" si="102"/>
        <v>5.2245284366253303E-4</v>
      </c>
      <c r="AN120" s="9">
        <f t="shared" si="103"/>
        <v>-9.8858188009879943E-5</v>
      </c>
      <c r="AO120" s="9">
        <f t="shared" si="133"/>
        <v>1.1774325627407374E-3</v>
      </c>
      <c r="AP120" s="9">
        <f t="shared" si="76"/>
        <v>1.0686767071392763E-10</v>
      </c>
      <c r="AQ120" s="9">
        <f t="shared" si="77"/>
        <v>1.2740386714990442E-14</v>
      </c>
      <c r="AR120" s="9">
        <f t="shared" si="104"/>
        <v>-1.1668485129723124E-12</v>
      </c>
      <c r="AT120" s="16">
        <f t="shared" si="105"/>
        <v>6</v>
      </c>
      <c r="AU120" s="17">
        <f>VLOOKUP($A120,Datum!$A:$B,2,0)</f>
        <v>41551</v>
      </c>
      <c r="AV120" s="13">
        <f>VLOOKUP(AU120,Zeitreihen!$F:$G,2,0)</f>
        <v>8017.77</v>
      </c>
      <c r="AW120" s="13">
        <f>VLOOKUP(AU120,Zeitreihen!$J:$K,2,0)</f>
        <v>0.26665244520292253</v>
      </c>
      <c r="AX120" s="9">
        <f t="shared" si="106"/>
        <v>0</v>
      </c>
      <c r="AY120" s="9">
        <f t="shared" si="107"/>
        <v>2.6664889008905866E-5</v>
      </c>
      <c r="AZ120" s="9">
        <f t="shared" si="134"/>
        <v>1.1774325627407374E-3</v>
      </c>
      <c r="BA120" s="9">
        <f t="shared" si="78"/>
        <v>1.5073333965429645E-9</v>
      </c>
      <c r="BB120" s="9">
        <f t="shared" si="79"/>
        <v>8.437267702687823E-13</v>
      </c>
      <c r="BC120" s="9">
        <f t="shared" si="108"/>
        <v>-3.5661990106883679E-11</v>
      </c>
      <c r="BE120" s="16">
        <f t="shared" si="109"/>
        <v>6</v>
      </c>
      <c r="BF120" s="17">
        <f>VLOOKUP($A120,Datum!$A:$B,2,0)</f>
        <v>41551</v>
      </c>
      <c r="BG120" s="13">
        <f>VLOOKUP(BF120,Zeitreihen!$F:$G,2,0)</f>
        <v>8017.77</v>
      </c>
      <c r="BH120" s="13">
        <f>VLOOKUP(BF120,Zeitreihen!N:O,2,0)</f>
        <v>1.3557999999999999</v>
      </c>
      <c r="BI120" s="9">
        <f t="shared" si="110"/>
        <v>0</v>
      </c>
      <c r="BJ120" s="9">
        <f t="shared" si="111"/>
        <v>-4.4890975780464614E-3</v>
      </c>
      <c r="BK120" s="9">
        <f t="shared" si="135"/>
        <v>1.1774325627407374E-3</v>
      </c>
      <c r="BL120" s="9">
        <f t="shared" si="80"/>
        <v>1.5073333965429645E-9</v>
      </c>
      <c r="BM120" s="9">
        <f t="shared" si="81"/>
        <v>2.669294611738514E-8</v>
      </c>
      <c r="BN120" s="9">
        <f t="shared" si="112"/>
        <v>6.3431198266197436E-9</v>
      </c>
      <c r="BP120" s="16">
        <f t="shared" si="113"/>
        <v>6</v>
      </c>
      <c r="BQ120" s="17">
        <f>VLOOKUP($A120,Datum!$A:$B,2,0)</f>
        <v>41551</v>
      </c>
      <c r="BR120" s="13">
        <f>VLOOKUP(BQ120,Zeitreihen!$F:$G,2,0)</f>
        <v>8017.77</v>
      </c>
      <c r="BS120" s="13">
        <f>VLOOKUP(BQ120,Zeitreihen!R:S,2,0)</f>
        <v>1.0115000000000001</v>
      </c>
      <c r="BT120" s="9">
        <f t="shared" si="114"/>
        <v>0</v>
      </c>
      <c r="BU120" s="9">
        <f t="shared" si="115"/>
        <v>-9.8858188009879943E-5</v>
      </c>
      <c r="BV120" s="9">
        <f t="shared" si="136"/>
        <v>1.1774325627407374E-3</v>
      </c>
      <c r="BW120" s="9">
        <f t="shared" si="82"/>
        <v>1.5073333965429645E-9</v>
      </c>
      <c r="BX120" s="9">
        <f t="shared" si="83"/>
        <v>1.2740386714990442E-14</v>
      </c>
      <c r="BY120" s="9">
        <f t="shared" si="116"/>
        <v>-4.3822380561052826E-12</v>
      </c>
      <c r="CA120" s="16">
        <f t="shared" si="117"/>
        <v>6</v>
      </c>
      <c r="CB120" s="17">
        <f>VLOOKUP($A120,Datum!$A:$B,2,0)</f>
        <v>41551</v>
      </c>
      <c r="CC120" s="13">
        <f>VLOOKUP(CB120,Zeitreihen!$J:$K,2,0)</f>
        <v>0.26665244520292253</v>
      </c>
      <c r="CD120" s="13">
        <f>VLOOKUP(CB120,Zeitreihen!N:O,2,0)</f>
        <v>1.3557999999999999</v>
      </c>
      <c r="CE120" s="9">
        <f t="shared" si="118"/>
        <v>2.6664889008905866E-5</v>
      </c>
      <c r="CF120" s="9">
        <f t="shared" si="119"/>
        <v>-4.4890975780464614E-3</v>
      </c>
      <c r="CG120" s="9">
        <f t="shared" si="137"/>
        <v>1.1774325627407374E-3</v>
      </c>
      <c r="CH120" s="9">
        <f t="shared" si="84"/>
        <v>8.437267702687823E-13</v>
      </c>
      <c r="CI120" s="9">
        <f t="shared" si="85"/>
        <v>2.669294611738514E-8</v>
      </c>
      <c r="CJ120" s="9">
        <f t="shared" si="120"/>
        <v>-1.5007182685827476E-10</v>
      </c>
      <c r="CL120" s="16">
        <f t="shared" si="121"/>
        <v>6</v>
      </c>
      <c r="CM120" s="17">
        <f>VLOOKUP($A120,Datum!$A:$B,2,0)</f>
        <v>41551</v>
      </c>
      <c r="CN120" s="13">
        <f>VLOOKUP(CM120,Zeitreihen!$J:$K,2,0)</f>
        <v>0.26665244520292253</v>
      </c>
      <c r="CO120" s="13">
        <f>VLOOKUP(CM120,Zeitreihen!R:S,2,0)</f>
        <v>1.0115000000000001</v>
      </c>
      <c r="CP120" s="9">
        <f t="shared" si="122"/>
        <v>2.6664889008905866E-5</v>
      </c>
      <c r="CQ120" s="9">
        <f t="shared" si="123"/>
        <v>-9.8858188009879943E-5</v>
      </c>
      <c r="CR120" s="9">
        <f t="shared" si="138"/>
        <v>1.1774325627407374E-3</v>
      </c>
      <c r="CS120" s="9">
        <f t="shared" si="86"/>
        <v>8.437267702687823E-13</v>
      </c>
      <c r="CT120" s="9">
        <f t="shared" si="87"/>
        <v>1.2740386714990442E-14</v>
      </c>
      <c r="CU120" s="9">
        <f t="shared" si="124"/>
        <v>1.0367933899776845E-13</v>
      </c>
      <c r="CW120" s="16">
        <f t="shared" si="125"/>
        <v>6</v>
      </c>
      <c r="CX120" s="17">
        <f>VLOOKUP($A120,Datum!$A:$B,2,0)</f>
        <v>41551</v>
      </c>
      <c r="CY120" s="13">
        <f>VLOOKUP(CX120,Zeitreihen!N:O,2,0)</f>
        <v>1.3557999999999999</v>
      </c>
      <c r="CZ120" s="13">
        <f>VLOOKUP(CX120,Zeitreihen!R:S,2,0)</f>
        <v>1.0115000000000001</v>
      </c>
      <c r="DA120" s="9">
        <f t="shared" si="126"/>
        <v>-4.4890975780464614E-3</v>
      </c>
      <c r="DB120" s="9">
        <f t="shared" si="127"/>
        <v>-9.8858188009879943E-5</v>
      </c>
      <c r="DC120" s="9">
        <f t="shared" si="139"/>
        <v>1.1774325627407374E-3</v>
      </c>
      <c r="DD120" s="9">
        <f t="shared" si="88"/>
        <v>2.669294611738514E-8</v>
      </c>
      <c r="DE120" s="9">
        <f t="shared" si="89"/>
        <v>1.2740386714990442E-14</v>
      </c>
      <c r="DF120" s="9">
        <f t="shared" si="128"/>
        <v>-1.8441216231525763E-11</v>
      </c>
    </row>
    <row r="121" spans="1:110" ht="15" x14ac:dyDescent="0.2">
      <c r="A121" s="9">
        <f t="shared" si="129"/>
        <v>112</v>
      </c>
      <c r="B121" s="16">
        <f t="shared" si="90"/>
        <v>5</v>
      </c>
      <c r="C121" s="17">
        <f>VLOOKUP($A121,Datum!$A:$B,2,0)</f>
        <v>41550</v>
      </c>
      <c r="D121" s="13">
        <f>VLOOKUP(C121,Zeitreihen!$B:$C,2,0)</f>
        <v>593.20000000000005</v>
      </c>
      <c r="E121" s="13">
        <f>VLOOKUP(C121,Zeitreihen!F:G,2,0)</f>
        <v>8017.77</v>
      </c>
      <c r="F121" s="9">
        <f t="shared" si="91"/>
        <v>8.6011355427778071E-4</v>
      </c>
      <c r="G121" s="9">
        <f t="shared" si="91"/>
        <v>4.216524847653327E-4</v>
      </c>
      <c r="H121" s="9">
        <f t="shared" si="130"/>
        <v>1.106786608976293E-3</v>
      </c>
      <c r="I121" s="9">
        <f t="shared" si="70"/>
        <v>1.4657407716752897E-12</v>
      </c>
      <c r="J121" s="9">
        <f t="shared" si="71"/>
        <v>5.5761815244162222E-10</v>
      </c>
      <c r="K121" s="9">
        <f t="shared" si="92"/>
        <v>-2.8588873028853947E-11</v>
      </c>
      <c r="M121" s="16">
        <f t="shared" si="93"/>
        <v>5</v>
      </c>
      <c r="N121" s="17">
        <f>VLOOKUP($A121,Datum!$A:$B,2,0)</f>
        <v>41550</v>
      </c>
      <c r="O121" s="13">
        <f>VLOOKUP(N121,Zeitreihen!$B:$C,2,0)</f>
        <v>593.20000000000005</v>
      </c>
      <c r="P121" s="13">
        <f>VLOOKUP(N121,Zeitreihen!$J:$K,2,0)</f>
        <v>0.26664533503986348</v>
      </c>
      <c r="Q121" s="9">
        <f t="shared" si="94"/>
        <v>8.6011355427778071E-4</v>
      </c>
      <c r="R121" s="9">
        <f t="shared" si="95"/>
        <v>0</v>
      </c>
      <c r="S121" s="9">
        <f t="shared" si="131"/>
        <v>1.106786608976293E-3</v>
      </c>
      <c r="T121" s="9">
        <f t="shared" si="72"/>
        <v>1.4657407716752897E-12</v>
      </c>
      <c r="U121" s="9">
        <f t="shared" si="73"/>
        <v>1.2007161870418114E-17</v>
      </c>
      <c r="V121" s="9">
        <f t="shared" si="96"/>
        <v>4.1951622978827365E-15</v>
      </c>
      <c r="X121" s="16">
        <f t="shared" si="97"/>
        <v>5</v>
      </c>
      <c r="Y121" s="17">
        <f>VLOOKUP($A121,Datum!$A:$B,2,0)</f>
        <v>41550</v>
      </c>
      <c r="Z121" s="13">
        <f>VLOOKUP(Y121,Zeitreihen!$B:$C,2,0)</f>
        <v>593.20000000000005</v>
      </c>
      <c r="AA121" s="13">
        <f>VLOOKUP(Y121,Zeitreihen!N:O,2,0)</f>
        <v>1.3618999999999999</v>
      </c>
      <c r="AB121" s="9">
        <f t="shared" si="98"/>
        <v>8.6011355427778071E-4</v>
      </c>
      <c r="AC121" s="9">
        <f t="shared" si="99"/>
        <v>2.9413948701625847E-3</v>
      </c>
      <c r="AD121" s="9">
        <f t="shared" si="132"/>
        <v>1.106786608976293E-3</v>
      </c>
      <c r="AE121" s="9">
        <f t="shared" si="74"/>
        <v>1.4657407716752897E-12</v>
      </c>
      <c r="AF121" s="9">
        <f t="shared" si="75"/>
        <v>7.8850953262704371E-9</v>
      </c>
      <c r="AG121" s="9">
        <f t="shared" si="100"/>
        <v>1.0750584034488942E-10</v>
      </c>
      <c r="AI121" s="16">
        <f t="shared" si="101"/>
        <v>5</v>
      </c>
      <c r="AJ121" s="17">
        <f>VLOOKUP($A121,Datum!$A:$B,2,0)</f>
        <v>41550</v>
      </c>
      <c r="AK121" s="13">
        <f>VLOOKUP(AJ121,Zeitreihen!$B:$C,2,0)</f>
        <v>593.20000000000005</v>
      </c>
      <c r="AL121" s="13">
        <f>VLOOKUP(AJ121,Zeitreihen!$R:$S,2,0)</f>
        <v>1.0116000000000001</v>
      </c>
      <c r="AM121" s="9">
        <f t="shared" si="102"/>
        <v>8.6011355427778071E-4</v>
      </c>
      <c r="AN121" s="9">
        <f t="shared" si="103"/>
        <v>-9.884841603460069E-5</v>
      </c>
      <c r="AO121" s="9">
        <f t="shared" si="133"/>
        <v>1.106786608976293E-3</v>
      </c>
      <c r="AP121" s="9">
        <f t="shared" si="76"/>
        <v>1.4657407716752897E-12</v>
      </c>
      <c r="AQ121" s="9">
        <f t="shared" si="77"/>
        <v>1.2047223236180707E-14</v>
      </c>
      <c r="AR121" s="9">
        <f t="shared" si="104"/>
        <v>1.328838074512617E-13</v>
      </c>
      <c r="AT121" s="16">
        <f t="shared" si="105"/>
        <v>5</v>
      </c>
      <c r="AU121" s="17">
        <f>VLOOKUP($A121,Datum!$A:$B,2,0)</f>
        <v>41550</v>
      </c>
      <c r="AV121" s="13">
        <f>VLOOKUP(AU121,Zeitreihen!$F:$G,2,0)</f>
        <v>8017.77</v>
      </c>
      <c r="AW121" s="13">
        <f>VLOOKUP(AU121,Zeitreihen!$J:$K,2,0)</f>
        <v>0.26664533503986348</v>
      </c>
      <c r="AX121" s="9">
        <f t="shared" si="106"/>
        <v>4.216524847653327E-4</v>
      </c>
      <c r="AY121" s="9">
        <f t="shared" si="107"/>
        <v>0</v>
      </c>
      <c r="AZ121" s="9">
        <f t="shared" si="134"/>
        <v>1.106786608976293E-3</v>
      </c>
      <c r="BA121" s="9">
        <f t="shared" si="78"/>
        <v>5.5761815244162222E-10</v>
      </c>
      <c r="BB121" s="9">
        <f t="shared" si="79"/>
        <v>1.2007161870418114E-17</v>
      </c>
      <c r="BC121" s="9">
        <f t="shared" si="108"/>
        <v>-8.1825493693897388E-14</v>
      </c>
      <c r="BE121" s="16">
        <f t="shared" si="109"/>
        <v>5</v>
      </c>
      <c r="BF121" s="17">
        <f>VLOOKUP($A121,Datum!$A:$B,2,0)</f>
        <v>41550</v>
      </c>
      <c r="BG121" s="13">
        <f>VLOOKUP(BF121,Zeitreihen!$F:$G,2,0)</f>
        <v>8017.77</v>
      </c>
      <c r="BH121" s="13">
        <f>VLOOKUP(BF121,Zeitreihen!N:O,2,0)</f>
        <v>1.3618999999999999</v>
      </c>
      <c r="BI121" s="9">
        <f t="shared" si="110"/>
        <v>4.216524847653327E-4</v>
      </c>
      <c r="BJ121" s="9">
        <f t="shared" si="111"/>
        <v>2.9413948701625847E-3</v>
      </c>
      <c r="BK121" s="9">
        <f t="shared" si="135"/>
        <v>1.106786608976293E-3</v>
      </c>
      <c r="BL121" s="9">
        <f t="shared" si="80"/>
        <v>5.5761815244162222E-10</v>
      </c>
      <c r="BM121" s="9">
        <f t="shared" si="81"/>
        <v>7.8850953262704371E-9</v>
      </c>
      <c r="BN121" s="9">
        <f t="shared" si="112"/>
        <v>-2.0968720246264413E-9</v>
      </c>
      <c r="BP121" s="16">
        <f t="shared" si="113"/>
        <v>5</v>
      </c>
      <c r="BQ121" s="17">
        <f>VLOOKUP($A121,Datum!$A:$B,2,0)</f>
        <v>41550</v>
      </c>
      <c r="BR121" s="13">
        <f>VLOOKUP(BQ121,Zeitreihen!$F:$G,2,0)</f>
        <v>8017.77</v>
      </c>
      <c r="BS121" s="13">
        <f>VLOOKUP(BQ121,Zeitreihen!R:S,2,0)</f>
        <v>1.0116000000000001</v>
      </c>
      <c r="BT121" s="9">
        <f t="shared" si="114"/>
        <v>4.216524847653327E-4</v>
      </c>
      <c r="BU121" s="9">
        <f t="shared" si="115"/>
        <v>-9.884841603460069E-5</v>
      </c>
      <c r="BV121" s="9">
        <f t="shared" si="136"/>
        <v>1.106786608976293E-3</v>
      </c>
      <c r="BW121" s="9">
        <f t="shared" si="82"/>
        <v>5.5761815244162222E-10</v>
      </c>
      <c r="BX121" s="9">
        <f t="shared" si="83"/>
        <v>1.2047223236180707E-14</v>
      </c>
      <c r="BY121" s="9">
        <f t="shared" si="116"/>
        <v>-2.5918623348879599E-12</v>
      </c>
      <c r="CA121" s="16">
        <f t="shared" si="117"/>
        <v>5</v>
      </c>
      <c r="CB121" s="17">
        <f>VLOOKUP($A121,Datum!$A:$B,2,0)</f>
        <v>41550</v>
      </c>
      <c r="CC121" s="13">
        <f>VLOOKUP(CB121,Zeitreihen!$J:$K,2,0)</f>
        <v>0.26664533503986348</v>
      </c>
      <c r="CD121" s="13">
        <f>VLOOKUP(CB121,Zeitreihen!N:O,2,0)</f>
        <v>1.3618999999999999</v>
      </c>
      <c r="CE121" s="9">
        <f t="shared" si="118"/>
        <v>0</v>
      </c>
      <c r="CF121" s="9">
        <f t="shared" si="119"/>
        <v>2.9413948701625847E-3</v>
      </c>
      <c r="CG121" s="9">
        <f t="shared" si="137"/>
        <v>1.106786608976293E-3</v>
      </c>
      <c r="CH121" s="9">
        <f t="shared" si="84"/>
        <v>1.2007161870418114E-17</v>
      </c>
      <c r="CI121" s="9">
        <f t="shared" si="85"/>
        <v>7.8850953262704371E-9</v>
      </c>
      <c r="CJ121" s="9">
        <f t="shared" si="120"/>
        <v>3.0769727971856763E-13</v>
      </c>
      <c r="CL121" s="16">
        <f t="shared" si="121"/>
        <v>5</v>
      </c>
      <c r="CM121" s="17">
        <f>VLOOKUP($A121,Datum!$A:$B,2,0)</f>
        <v>41550</v>
      </c>
      <c r="CN121" s="13">
        <f>VLOOKUP(CM121,Zeitreihen!$J:$K,2,0)</f>
        <v>0.26664533503986348</v>
      </c>
      <c r="CO121" s="13">
        <f>VLOOKUP(CM121,Zeitreihen!R:S,2,0)</f>
        <v>1.0116000000000001</v>
      </c>
      <c r="CP121" s="9">
        <f t="shared" si="122"/>
        <v>0</v>
      </c>
      <c r="CQ121" s="9">
        <f t="shared" si="123"/>
        <v>-9.884841603460069E-5</v>
      </c>
      <c r="CR121" s="9">
        <f t="shared" si="138"/>
        <v>1.106786608976293E-3</v>
      </c>
      <c r="CS121" s="9">
        <f t="shared" si="86"/>
        <v>1.2007161870418114E-17</v>
      </c>
      <c r="CT121" s="9">
        <f t="shared" si="87"/>
        <v>1.2047223236180707E-14</v>
      </c>
      <c r="CU121" s="9">
        <f t="shared" si="124"/>
        <v>3.8033269578867934E-16</v>
      </c>
      <c r="CW121" s="16">
        <f t="shared" si="125"/>
        <v>5</v>
      </c>
      <c r="CX121" s="17">
        <f>VLOOKUP($A121,Datum!$A:$B,2,0)</f>
        <v>41550</v>
      </c>
      <c r="CY121" s="13">
        <f>VLOOKUP(CX121,Zeitreihen!N:O,2,0)</f>
        <v>1.3618999999999999</v>
      </c>
      <c r="CZ121" s="13">
        <f>VLOOKUP(CX121,Zeitreihen!R:S,2,0)</f>
        <v>1.0116000000000001</v>
      </c>
      <c r="DA121" s="9">
        <f t="shared" si="126"/>
        <v>2.9413948701625847E-3</v>
      </c>
      <c r="DB121" s="9">
        <f t="shared" si="127"/>
        <v>-9.884841603460069E-5</v>
      </c>
      <c r="DC121" s="9">
        <f t="shared" si="139"/>
        <v>1.106786608976293E-3</v>
      </c>
      <c r="DD121" s="9">
        <f t="shared" si="88"/>
        <v>7.8850953262704371E-9</v>
      </c>
      <c r="DE121" s="9">
        <f t="shared" si="89"/>
        <v>1.2047223236180707E-14</v>
      </c>
      <c r="DF121" s="9">
        <f t="shared" si="128"/>
        <v>9.7464610825747969E-12</v>
      </c>
    </row>
    <row r="122" spans="1:110" ht="15" x14ac:dyDescent="0.2">
      <c r="A122" s="9">
        <f t="shared" si="129"/>
        <v>113</v>
      </c>
      <c r="B122" s="16">
        <f t="shared" si="90"/>
        <v>4</v>
      </c>
      <c r="C122" s="17">
        <f>VLOOKUP($A122,Datum!$A:$B,2,0)</f>
        <v>41549</v>
      </c>
      <c r="D122" s="13">
        <f>VLOOKUP(C122,Zeitreihen!$B:$C,2,0)</f>
        <v>592.69000000000005</v>
      </c>
      <c r="E122" s="13">
        <f>VLOOKUP(C122,Zeitreihen!F:G,2,0)</f>
        <v>8014.39</v>
      </c>
      <c r="F122" s="9">
        <f t="shared" si="91"/>
        <v>6.3811457122914536E-3</v>
      </c>
      <c r="G122" s="9">
        <f t="shared" si="91"/>
        <v>7.3020355951541763E-4</v>
      </c>
      <c r="H122" s="9">
        <f t="shared" si="130"/>
        <v>1.0403794124377154E-3</v>
      </c>
      <c r="I122" s="9">
        <f t="shared" si="70"/>
        <v>3.213207094277892E-8</v>
      </c>
      <c r="J122" s="9">
        <f t="shared" si="71"/>
        <v>1.6750250765681506E-10</v>
      </c>
      <c r="K122" s="9">
        <f t="shared" si="92"/>
        <v>-2.3199574261443146E-9</v>
      </c>
      <c r="M122" s="16">
        <f t="shared" si="93"/>
        <v>4</v>
      </c>
      <c r="N122" s="17">
        <f>VLOOKUP($A122,Datum!$A:$B,2,0)</f>
        <v>41549</v>
      </c>
      <c r="O122" s="13">
        <f>VLOOKUP(N122,Zeitreihen!$B:$C,2,0)</f>
        <v>592.69000000000005</v>
      </c>
      <c r="P122" s="13">
        <f>VLOOKUP(N122,Zeitreihen!$J:$K,2,0)</f>
        <v>0.26664533503986348</v>
      </c>
      <c r="Q122" s="9">
        <f t="shared" si="94"/>
        <v>6.3811457122914536E-3</v>
      </c>
      <c r="R122" s="9">
        <f t="shared" si="95"/>
        <v>-2.6664889008965887E-5</v>
      </c>
      <c r="S122" s="9">
        <f t="shared" si="131"/>
        <v>1.0403794124377154E-3</v>
      </c>
      <c r="T122" s="9">
        <f t="shared" si="72"/>
        <v>3.213207094277892E-8</v>
      </c>
      <c r="U122" s="9">
        <f t="shared" si="73"/>
        <v>7.3395905230097826E-13</v>
      </c>
      <c r="V122" s="9">
        <f t="shared" si="96"/>
        <v>-1.5356960746719976E-10</v>
      </c>
      <c r="X122" s="16">
        <f t="shared" si="97"/>
        <v>4</v>
      </c>
      <c r="Y122" s="17">
        <f>VLOOKUP($A122,Datum!$A:$B,2,0)</f>
        <v>41549</v>
      </c>
      <c r="Z122" s="13">
        <f>VLOOKUP(Y122,Zeitreihen!$B:$C,2,0)</f>
        <v>592.69000000000005</v>
      </c>
      <c r="AA122" s="13">
        <f>VLOOKUP(Y122,Zeitreihen!N:O,2,0)</f>
        <v>1.3578999999999999</v>
      </c>
      <c r="AB122" s="9">
        <f t="shared" si="98"/>
        <v>6.3811457122914536E-3</v>
      </c>
      <c r="AC122" s="9">
        <f t="shared" si="99"/>
        <v>3.9107225639093898E-3</v>
      </c>
      <c r="AD122" s="9">
        <f t="shared" si="132"/>
        <v>1.0403794124377154E-3</v>
      </c>
      <c r="AE122" s="9">
        <f t="shared" si="74"/>
        <v>3.213207094277892E-8</v>
      </c>
      <c r="AF122" s="9">
        <f t="shared" si="75"/>
        <v>1.3773015894828426E-8</v>
      </c>
      <c r="AG122" s="9">
        <f t="shared" si="100"/>
        <v>2.1037003679912423E-8</v>
      </c>
      <c r="AI122" s="16">
        <f t="shared" si="101"/>
        <v>4</v>
      </c>
      <c r="AJ122" s="17">
        <f>VLOOKUP($A122,Datum!$A:$B,2,0)</f>
        <v>41549</v>
      </c>
      <c r="AK122" s="13">
        <f>VLOOKUP(AJ122,Zeitreihen!$B:$C,2,0)</f>
        <v>592.69000000000005</v>
      </c>
      <c r="AL122" s="13">
        <f>VLOOKUP(AJ122,Zeitreihen!$R:$S,2,0)</f>
        <v>1.0117</v>
      </c>
      <c r="AM122" s="9">
        <f t="shared" si="102"/>
        <v>6.3811457122914536E-3</v>
      </c>
      <c r="AN122" s="9">
        <f t="shared" si="103"/>
        <v>-9.8838645990951816E-5</v>
      </c>
      <c r="AO122" s="9">
        <f t="shared" si="133"/>
        <v>1.0403794124377154E-3</v>
      </c>
      <c r="AP122" s="9">
        <f t="shared" si="76"/>
        <v>3.213207094277892E-8</v>
      </c>
      <c r="AQ122" s="9">
        <f t="shared" si="77"/>
        <v>1.1391559377744373E-14</v>
      </c>
      <c r="AR122" s="9">
        <f t="shared" si="104"/>
        <v>1.9132025352130411E-11</v>
      </c>
      <c r="AT122" s="16">
        <f t="shared" si="105"/>
        <v>4</v>
      </c>
      <c r="AU122" s="17">
        <f>VLOOKUP($A122,Datum!$A:$B,2,0)</f>
        <v>41549</v>
      </c>
      <c r="AV122" s="13">
        <f>VLOOKUP(AU122,Zeitreihen!$F:$G,2,0)</f>
        <v>8014.39</v>
      </c>
      <c r="AW122" s="13">
        <f>VLOOKUP(AU122,Zeitreihen!$J:$K,2,0)</f>
        <v>0.26664533503986348</v>
      </c>
      <c r="AX122" s="9">
        <f t="shared" si="106"/>
        <v>7.3020355951541763E-4</v>
      </c>
      <c r="AY122" s="9">
        <f t="shared" si="107"/>
        <v>-2.6664889008965887E-5</v>
      </c>
      <c r="AZ122" s="9">
        <f t="shared" si="134"/>
        <v>1.0403794124377154E-3</v>
      </c>
      <c r="BA122" s="9">
        <f t="shared" si="78"/>
        <v>1.6750250765681506E-10</v>
      </c>
      <c r="BB122" s="9">
        <f t="shared" si="79"/>
        <v>7.3395905230097826E-13</v>
      </c>
      <c r="BC122" s="9">
        <f t="shared" si="108"/>
        <v>1.1087830345826606E-11</v>
      </c>
      <c r="BE122" s="16">
        <f t="shared" si="109"/>
        <v>4</v>
      </c>
      <c r="BF122" s="17">
        <f>VLOOKUP($A122,Datum!$A:$B,2,0)</f>
        <v>41549</v>
      </c>
      <c r="BG122" s="13">
        <f>VLOOKUP(BF122,Zeitreihen!$F:$G,2,0)</f>
        <v>8014.39</v>
      </c>
      <c r="BH122" s="13">
        <f>VLOOKUP(BF122,Zeitreihen!N:O,2,0)</f>
        <v>1.3578999999999999</v>
      </c>
      <c r="BI122" s="9">
        <f t="shared" si="110"/>
        <v>7.3020355951541763E-4</v>
      </c>
      <c r="BJ122" s="9">
        <f t="shared" si="111"/>
        <v>3.9107225639093898E-3</v>
      </c>
      <c r="BK122" s="9">
        <f t="shared" si="135"/>
        <v>1.0403794124377154E-3</v>
      </c>
      <c r="BL122" s="9">
        <f t="shared" si="80"/>
        <v>1.6750250765681506E-10</v>
      </c>
      <c r="BM122" s="9">
        <f t="shared" si="81"/>
        <v>1.3773015894828426E-8</v>
      </c>
      <c r="BN122" s="9">
        <f t="shared" si="112"/>
        <v>-1.5188860063813E-9</v>
      </c>
      <c r="BP122" s="16">
        <f t="shared" si="113"/>
        <v>4</v>
      </c>
      <c r="BQ122" s="17">
        <f>VLOOKUP($A122,Datum!$A:$B,2,0)</f>
        <v>41549</v>
      </c>
      <c r="BR122" s="13">
        <f>VLOOKUP(BQ122,Zeitreihen!$F:$G,2,0)</f>
        <v>8014.39</v>
      </c>
      <c r="BS122" s="13">
        <f>VLOOKUP(BQ122,Zeitreihen!R:S,2,0)</f>
        <v>1.0117</v>
      </c>
      <c r="BT122" s="9">
        <f t="shared" si="114"/>
        <v>7.3020355951541763E-4</v>
      </c>
      <c r="BU122" s="9">
        <f t="shared" si="115"/>
        <v>-9.8838645990951816E-5</v>
      </c>
      <c r="BV122" s="9">
        <f t="shared" si="136"/>
        <v>1.0403794124377154E-3</v>
      </c>
      <c r="BW122" s="9">
        <f t="shared" si="82"/>
        <v>1.6750250765681506E-10</v>
      </c>
      <c r="BX122" s="9">
        <f t="shared" si="83"/>
        <v>1.1391559377744373E-14</v>
      </c>
      <c r="BY122" s="9">
        <f t="shared" si="116"/>
        <v>-1.3813452725128826E-12</v>
      </c>
      <c r="CA122" s="16">
        <f t="shared" si="117"/>
        <v>4</v>
      </c>
      <c r="CB122" s="17">
        <f>VLOOKUP($A122,Datum!$A:$B,2,0)</f>
        <v>41549</v>
      </c>
      <c r="CC122" s="13">
        <f>VLOOKUP(CB122,Zeitreihen!$J:$K,2,0)</f>
        <v>0.26664533503986348</v>
      </c>
      <c r="CD122" s="13">
        <f>VLOOKUP(CB122,Zeitreihen!N:O,2,0)</f>
        <v>1.3578999999999999</v>
      </c>
      <c r="CE122" s="9">
        <f t="shared" si="118"/>
        <v>-2.6664889008965887E-5</v>
      </c>
      <c r="CF122" s="9">
        <f t="shared" si="119"/>
        <v>3.9107225639093898E-3</v>
      </c>
      <c r="CG122" s="9">
        <f t="shared" si="137"/>
        <v>1.0403794124377154E-3</v>
      </c>
      <c r="CH122" s="9">
        <f t="shared" si="84"/>
        <v>7.3395905230097826E-13</v>
      </c>
      <c r="CI122" s="9">
        <f t="shared" si="85"/>
        <v>1.3773015894828426E-8</v>
      </c>
      <c r="CJ122" s="9">
        <f t="shared" si="120"/>
        <v>-1.0054267598136914E-10</v>
      </c>
      <c r="CL122" s="16">
        <f t="shared" si="121"/>
        <v>4</v>
      </c>
      <c r="CM122" s="17">
        <f>VLOOKUP($A122,Datum!$A:$B,2,0)</f>
        <v>41549</v>
      </c>
      <c r="CN122" s="13">
        <f>VLOOKUP(CM122,Zeitreihen!$J:$K,2,0)</f>
        <v>0.26664533503986348</v>
      </c>
      <c r="CO122" s="13">
        <f>VLOOKUP(CM122,Zeitreihen!R:S,2,0)</f>
        <v>1.0117</v>
      </c>
      <c r="CP122" s="9">
        <f t="shared" si="122"/>
        <v>-2.6664889008965887E-5</v>
      </c>
      <c r="CQ122" s="9">
        <f t="shared" si="123"/>
        <v>-9.8838645990951816E-5</v>
      </c>
      <c r="CR122" s="9">
        <f t="shared" si="138"/>
        <v>1.0403794124377154E-3</v>
      </c>
      <c r="CS122" s="9">
        <f t="shared" si="86"/>
        <v>7.3395905230097826E-13</v>
      </c>
      <c r="CT122" s="9">
        <f t="shared" si="87"/>
        <v>1.1391559377744373E-14</v>
      </c>
      <c r="CU122" s="9">
        <f t="shared" si="124"/>
        <v>-9.1438165582647056E-14</v>
      </c>
      <c r="CW122" s="16">
        <f t="shared" si="125"/>
        <v>4</v>
      </c>
      <c r="CX122" s="17">
        <f>VLOOKUP($A122,Datum!$A:$B,2,0)</f>
        <v>41549</v>
      </c>
      <c r="CY122" s="13">
        <f>VLOOKUP(CX122,Zeitreihen!N:O,2,0)</f>
        <v>1.3578999999999999</v>
      </c>
      <c r="CZ122" s="13">
        <f>VLOOKUP(CX122,Zeitreihen!R:S,2,0)</f>
        <v>1.0117</v>
      </c>
      <c r="DA122" s="9">
        <f t="shared" si="126"/>
        <v>3.9107225639093898E-3</v>
      </c>
      <c r="DB122" s="9">
        <f t="shared" si="127"/>
        <v>-9.8838645990951816E-5</v>
      </c>
      <c r="DC122" s="9">
        <f t="shared" si="139"/>
        <v>1.0403794124377154E-3</v>
      </c>
      <c r="DD122" s="9">
        <f t="shared" si="88"/>
        <v>1.3773015894828426E-8</v>
      </c>
      <c r="DE122" s="9">
        <f t="shared" si="89"/>
        <v>1.1391559377744373E-14</v>
      </c>
      <c r="DF122" s="9">
        <f t="shared" si="128"/>
        <v>1.2525818471323743E-11</v>
      </c>
    </row>
    <row r="123" spans="1:110" ht="15" x14ac:dyDescent="0.2">
      <c r="A123" s="9">
        <f t="shared" si="129"/>
        <v>114</v>
      </c>
      <c r="B123" s="16">
        <f t="shared" si="90"/>
        <v>3</v>
      </c>
      <c r="C123" s="17">
        <f>VLOOKUP($A123,Datum!$A:$B,2,0)</f>
        <v>41548</v>
      </c>
      <c r="D123" s="13">
        <f>VLOOKUP(C123,Zeitreihen!$B:$C,2,0)</f>
        <v>588.91999999999996</v>
      </c>
      <c r="E123" s="13">
        <f>VLOOKUP(C123,Zeitreihen!F:G,2,0)</f>
        <v>8008.54</v>
      </c>
      <c r="F123" s="9">
        <f t="shared" si="91"/>
        <v>-1.662680011821862E-3</v>
      </c>
      <c r="G123" s="9">
        <f t="shared" si="91"/>
        <v>5.4628284437341808E-3</v>
      </c>
      <c r="H123" s="9">
        <f t="shared" si="130"/>
        <v>9.7795664769145243E-4</v>
      </c>
      <c r="I123" s="9">
        <f t="shared" si="70"/>
        <v>6.0459202798814854E-9</v>
      </c>
      <c r="J123" s="9">
        <f t="shared" si="71"/>
        <v>1.834725934203989E-8</v>
      </c>
      <c r="K123" s="9">
        <f t="shared" si="92"/>
        <v>-1.053214447946305E-8</v>
      </c>
      <c r="M123" s="16">
        <f t="shared" si="93"/>
        <v>3</v>
      </c>
      <c r="N123" s="17">
        <f>VLOOKUP($A123,Datum!$A:$B,2,0)</f>
        <v>41548</v>
      </c>
      <c r="O123" s="13">
        <f>VLOOKUP(N123,Zeitreihen!$B:$C,2,0)</f>
        <v>588.91999999999996</v>
      </c>
      <c r="P123" s="13">
        <f>VLOOKUP(N123,Zeitreihen!$J:$K,2,0)</f>
        <v>0.26665244520292253</v>
      </c>
      <c r="Q123" s="9">
        <f t="shared" si="94"/>
        <v>-1.662680011821862E-3</v>
      </c>
      <c r="R123" s="9">
        <f t="shared" si="95"/>
        <v>0</v>
      </c>
      <c r="S123" s="9">
        <f t="shared" si="131"/>
        <v>9.7795664769145243E-4</v>
      </c>
      <c r="T123" s="9">
        <f t="shared" si="72"/>
        <v>6.0459202798814854E-9</v>
      </c>
      <c r="U123" s="9">
        <f t="shared" si="73"/>
        <v>1.0609528228701444E-17</v>
      </c>
      <c r="V123" s="9">
        <f t="shared" si="96"/>
        <v>-2.5326737231211047E-13</v>
      </c>
      <c r="X123" s="16">
        <f t="shared" si="97"/>
        <v>3</v>
      </c>
      <c r="Y123" s="17">
        <f>VLOOKUP($A123,Datum!$A:$B,2,0)</f>
        <v>41548</v>
      </c>
      <c r="Z123" s="13">
        <f>VLOOKUP(Y123,Zeitreihen!$B:$C,2,0)</f>
        <v>588.91999999999996</v>
      </c>
      <c r="AA123" s="13">
        <f>VLOOKUP(Y123,Zeitreihen!N:O,2,0)</f>
        <v>1.3526</v>
      </c>
      <c r="AB123" s="9">
        <f t="shared" si="98"/>
        <v>-1.662680011821862E-3</v>
      </c>
      <c r="AC123" s="9">
        <f t="shared" si="99"/>
        <v>-7.3928954308627565E-5</v>
      </c>
      <c r="AD123" s="9">
        <f t="shared" si="132"/>
        <v>9.7795664769145243E-4</v>
      </c>
      <c r="AE123" s="9">
        <f t="shared" si="74"/>
        <v>6.0459202798814854E-9</v>
      </c>
      <c r="AF123" s="9">
        <f t="shared" si="75"/>
        <v>1.1720077640578064E-10</v>
      </c>
      <c r="AG123" s="9">
        <f t="shared" si="100"/>
        <v>8.4177583173286976E-10</v>
      </c>
      <c r="AI123" s="16">
        <f t="shared" si="101"/>
        <v>3</v>
      </c>
      <c r="AJ123" s="17">
        <f>VLOOKUP($A123,Datum!$A:$B,2,0)</f>
        <v>41548</v>
      </c>
      <c r="AK123" s="13">
        <f>VLOOKUP(AJ123,Zeitreihen!$B:$C,2,0)</f>
        <v>588.91999999999996</v>
      </c>
      <c r="AL123" s="13">
        <f>VLOOKUP(AJ123,Zeitreihen!$R:$S,2,0)</f>
        <v>1.0118</v>
      </c>
      <c r="AM123" s="9">
        <f t="shared" si="102"/>
        <v>-1.662680011821862E-3</v>
      </c>
      <c r="AN123" s="9">
        <f t="shared" si="103"/>
        <v>-9.882887787848911E-5</v>
      </c>
      <c r="AO123" s="9">
        <f t="shared" si="133"/>
        <v>9.7795664769145243E-4</v>
      </c>
      <c r="AP123" s="9">
        <f t="shared" si="76"/>
        <v>6.0459202798814854E-9</v>
      </c>
      <c r="AQ123" s="9">
        <f t="shared" si="77"/>
        <v>1.0771379342201751E-14</v>
      </c>
      <c r="AR123" s="9">
        <f t="shared" si="104"/>
        <v>-8.0698761333315438E-12</v>
      </c>
      <c r="AT123" s="16">
        <f t="shared" si="105"/>
        <v>3</v>
      </c>
      <c r="AU123" s="17">
        <f>VLOOKUP($A123,Datum!$A:$B,2,0)</f>
        <v>41548</v>
      </c>
      <c r="AV123" s="13">
        <f>VLOOKUP(AU123,Zeitreihen!$F:$G,2,0)</f>
        <v>8008.54</v>
      </c>
      <c r="AW123" s="13">
        <f>VLOOKUP(AU123,Zeitreihen!$J:$K,2,0)</f>
        <v>0.26665244520292253</v>
      </c>
      <c r="AX123" s="9">
        <f t="shared" si="106"/>
        <v>5.4628284437341808E-3</v>
      </c>
      <c r="AY123" s="9">
        <f t="shared" si="107"/>
        <v>0</v>
      </c>
      <c r="AZ123" s="9">
        <f t="shared" si="134"/>
        <v>9.7795664769145243E-4</v>
      </c>
      <c r="BA123" s="9">
        <f t="shared" si="78"/>
        <v>1.834725934203989E-8</v>
      </c>
      <c r="BB123" s="9">
        <f t="shared" si="79"/>
        <v>1.0609528228701444E-17</v>
      </c>
      <c r="BC123" s="9">
        <f t="shared" si="108"/>
        <v>4.4119810279360728E-13</v>
      </c>
      <c r="BE123" s="16">
        <f t="shared" si="109"/>
        <v>3</v>
      </c>
      <c r="BF123" s="17">
        <f>VLOOKUP($A123,Datum!$A:$B,2,0)</f>
        <v>41548</v>
      </c>
      <c r="BG123" s="13">
        <f>VLOOKUP(BF123,Zeitreihen!$F:$G,2,0)</f>
        <v>8008.54</v>
      </c>
      <c r="BH123" s="13">
        <f>VLOOKUP(BF123,Zeitreihen!N:O,2,0)</f>
        <v>1.3526</v>
      </c>
      <c r="BI123" s="9">
        <f t="shared" si="110"/>
        <v>5.4628284437341808E-3</v>
      </c>
      <c r="BJ123" s="9">
        <f t="shared" si="111"/>
        <v>-7.3928954308627565E-5</v>
      </c>
      <c r="BK123" s="9">
        <f t="shared" si="135"/>
        <v>9.7795664769145243E-4</v>
      </c>
      <c r="BL123" s="9">
        <f t="shared" si="80"/>
        <v>1.834725934203989E-8</v>
      </c>
      <c r="BM123" s="9">
        <f t="shared" si="81"/>
        <v>1.1720077640578064E-10</v>
      </c>
      <c r="BN123" s="9">
        <f t="shared" si="112"/>
        <v>-1.4663945716638778E-9</v>
      </c>
      <c r="BP123" s="16">
        <f t="shared" si="113"/>
        <v>3</v>
      </c>
      <c r="BQ123" s="17">
        <f>VLOOKUP($A123,Datum!$A:$B,2,0)</f>
        <v>41548</v>
      </c>
      <c r="BR123" s="13">
        <f>VLOOKUP(BQ123,Zeitreihen!$F:$G,2,0)</f>
        <v>8008.54</v>
      </c>
      <c r="BS123" s="13">
        <f>VLOOKUP(BQ123,Zeitreihen!R:S,2,0)</f>
        <v>1.0118</v>
      </c>
      <c r="BT123" s="9">
        <f t="shared" si="114"/>
        <v>5.4628284437341808E-3</v>
      </c>
      <c r="BU123" s="9">
        <f t="shared" si="115"/>
        <v>-9.882887787848911E-5</v>
      </c>
      <c r="BV123" s="9">
        <f t="shared" si="136"/>
        <v>9.7795664769145243E-4</v>
      </c>
      <c r="BW123" s="9">
        <f t="shared" si="82"/>
        <v>1.834725934203989E-8</v>
      </c>
      <c r="BX123" s="9">
        <f t="shared" si="83"/>
        <v>1.0771379342201751E-14</v>
      </c>
      <c r="BY123" s="9">
        <f t="shared" si="116"/>
        <v>1.4057926243328584E-11</v>
      </c>
      <c r="CA123" s="16">
        <f t="shared" si="117"/>
        <v>3</v>
      </c>
      <c r="CB123" s="17">
        <f>VLOOKUP($A123,Datum!$A:$B,2,0)</f>
        <v>41548</v>
      </c>
      <c r="CC123" s="13">
        <f>VLOOKUP(CB123,Zeitreihen!$J:$K,2,0)</f>
        <v>0.26665244520292253</v>
      </c>
      <c r="CD123" s="13">
        <f>VLOOKUP(CB123,Zeitreihen!N:O,2,0)</f>
        <v>1.3526</v>
      </c>
      <c r="CE123" s="9">
        <f t="shared" si="118"/>
        <v>0</v>
      </c>
      <c r="CF123" s="9">
        <f t="shared" si="119"/>
        <v>-7.3928954308627565E-5</v>
      </c>
      <c r="CG123" s="9">
        <f t="shared" si="137"/>
        <v>9.7795664769145243E-4</v>
      </c>
      <c r="CH123" s="9">
        <f t="shared" si="84"/>
        <v>1.0609528228701444E-17</v>
      </c>
      <c r="CI123" s="9">
        <f t="shared" si="85"/>
        <v>1.1720077640578064E-10</v>
      </c>
      <c r="CJ123" s="9">
        <f t="shared" si="120"/>
        <v>-3.5262514738782539E-14</v>
      </c>
      <c r="CL123" s="16">
        <f t="shared" si="121"/>
        <v>3</v>
      </c>
      <c r="CM123" s="17">
        <f>VLOOKUP($A123,Datum!$A:$B,2,0)</f>
        <v>41548</v>
      </c>
      <c r="CN123" s="13">
        <f>VLOOKUP(CM123,Zeitreihen!$J:$K,2,0)</f>
        <v>0.26665244520292253</v>
      </c>
      <c r="CO123" s="13">
        <f>VLOOKUP(CM123,Zeitreihen!R:S,2,0)</f>
        <v>1.0118</v>
      </c>
      <c r="CP123" s="9">
        <f t="shared" si="122"/>
        <v>0</v>
      </c>
      <c r="CQ123" s="9">
        <f t="shared" si="123"/>
        <v>-9.882887787848911E-5</v>
      </c>
      <c r="CR123" s="9">
        <f t="shared" si="138"/>
        <v>9.7795664769145243E-4</v>
      </c>
      <c r="CS123" s="9">
        <f t="shared" si="86"/>
        <v>1.0609528228701444E-17</v>
      </c>
      <c r="CT123" s="9">
        <f t="shared" si="87"/>
        <v>1.0771379342201751E-14</v>
      </c>
      <c r="CU123" s="9">
        <f t="shared" si="124"/>
        <v>3.3805214567155324E-16</v>
      </c>
      <c r="CW123" s="16">
        <f t="shared" si="125"/>
        <v>3</v>
      </c>
      <c r="CX123" s="17">
        <f>VLOOKUP($A123,Datum!$A:$B,2,0)</f>
        <v>41548</v>
      </c>
      <c r="CY123" s="13">
        <f>VLOOKUP(CX123,Zeitreihen!N:O,2,0)</f>
        <v>1.3526</v>
      </c>
      <c r="CZ123" s="13">
        <f>VLOOKUP(CX123,Zeitreihen!R:S,2,0)</f>
        <v>1.0118</v>
      </c>
      <c r="DA123" s="9">
        <f t="shared" si="126"/>
        <v>-7.3928954308627565E-5</v>
      </c>
      <c r="DB123" s="9">
        <f t="shared" si="127"/>
        <v>-9.882887787848911E-5</v>
      </c>
      <c r="DC123" s="9">
        <f t="shared" si="139"/>
        <v>9.7795664769145243E-4</v>
      </c>
      <c r="DD123" s="9">
        <f t="shared" si="88"/>
        <v>1.1720077640578064E-10</v>
      </c>
      <c r="DE123" s="9">
        <f t="shared" si="89"/>
        <v>1.0771379342201751E-14</v>
      </c>
      <c r="DF123" s="9">
        <f t="shared" si="128"/>
        <v>-1.1235719922938769E-12</v>
      </c>
    </row>
    <row r="124" spans="1:110" ht="15" x14ac:dyDescent="0.2">
      <c r="A124" s="9">
        <f t="shared" si="129"/>
        <v>115</v>
      </c>
      <c r="B124" s="16">
        <f t="shared" si="90"/>
        <v>2</v>
      </c>
      <c r="C124" s="17">
        <f>VLOOKUP($A124,Datum!$A:$B,2,0)</f>
        <v>41547</v>
      </c>
      <c r="D124" s="13">
        <f>VLOOKUP(C124,Zeitreihen!$B:$C,2,0)</f>
        <v>589.9</v>
      </c>
      <c r="E124" s="13">
        <f>VLOOKUP(C124,Zeitreihen!F:G,2,0)</f>
        <v>7964.91</v>
      </c>
      <c r="F124" s="9">
        <f t="shared" si="91"/>
        <v>-9.6579893475179476E-4</v>
      </c>
      <c r="G124" s="9">
        <f t="shared" si="91"/>
        <v>-2.0268438229868102E-3</v>
      </c>
      <c r="H124" s="9">
        <f t="shared" si="130"/>
        <v>9.1927924882996526E-4</v>
      </c>
      <c r="I124" s="9">
        <f t="shared" si="70"/>
        <v>2.9438873330319103E-9</v>
      </c>
      <c r="J124" s="9">
        <f t="shared" si="71"/>
        <v>9.169664174307235E-9</v>
      </c>
      <c r="K124" s="9">
        <f t="shared" si="92"/>
        <v>5.1956191364359627E-9</v>
      </c>
      <c r="M124" s="16">
        <f t="shared" si="93"/>
        <v>2</v>
      </c>
      <c r="N124" s="17">
        <f>VLOOKUP($A124,Datum!$A:$B,2,0)</f>
        <v>41547</v>
      </c>
      <c r="O124" s="13">
        <f>VLOOKUP(N124,Zeitreihen!$B:$C,2,0)</f>
        <v>589.9</v>
      </c>
      <c r="P124" s="13">
        <f>VLOOKUP(N124,Zeitreihen!$J:$K,2,0)</f>
        <v>0.26665244520292253</v>
      </c>
      <c r="Q124" s="9">
        <f t="shared" si="94"/>
        <v>-9.6579893475179476E-4</v>
      </c>
      <c r="R124" s="9">
        <f t="shared" si="95"/>
        <v>2.6664889008905866E-5</v>
      </c>
      <c r="S124" s="9">
        <f t="shared" si="131"/>
        <v>9.1927924882996526E-4</v>
      </c>
      <c r="T124" s="9">
        <f t="shared" si="72"/>
        <v>2.9438873330319103E-9</v>
      </c>
      <c r="U124" s="9">
        <f t="shared" si="73"/>
        <v>6.587387984115105E-13</v>
      </c>
      <c r="V124" s="9">
        <f t="shared" si="96"/>
        <v>-4.4036948173327212E-11</v>
      </c>
      <c r="X124" s="16">
        <f t="shared" si="97"/>
        <v>2</v>
      </c>
      <c r="Y124" s="17">
        <f>VLOOKUP($A124,Datum!$A:$B,2,0)</f>
        <v>41547</v>
      </c>
      <c r="Z124" s="13">
        <f>VLOOKUP(Y124,Zeitreihen!$B:$C,2,0)</f>
        <v>589.9</v>
      </c>
      <c r="AA124" s="13">
        <f>VLOOKUP(Y124,Zeitreihen!N:O,2,0)</f>
        <v>1.3527</v>
      </c>
      <c r="AB124" s="9">
        <f t="shared" si="98"/>
        <v>-9.6579893475179476E-4</v>
      </c>
      <c r="AC124" s="9">
        <f t="shared" si="99"/>
        <v>3.6969943857070446E-4</v>
      </c>
      <c r="AD124" s="9">
        <f t="shared" si="132"/>
        <v>9.1927924882996526E-4</v>
      </c>
      <c r="AE124" s="9">
        <f t="shared" si="74"/>
        <v>2.9438873330319103E-9</v>
      </c>
      <c r="AF124" s="9">
        <f t="shared" si="75"/>
        <v>8.7291543016890251E-12</v>
      </c>
      <c r="AG124" s="9">
        <f t="shared" si="100"/>
        <v>-1.6030485574936067E-10</v>
      </c>
      <c r="AI124" s="16">
        <f t="shared" si="101"/>
        <v>2</v>
      </c>
      <c r="AJ124" s="17">
        <f>VLOOKUP($A124,Datum!$A:$B,2,0)</f>
        <v>41547</v>
      </c>
      <c r="AK124" s="13">
        <f>VLOOKUP(AJ124,Zeitreihen!$B:$C,2,0)</f>
        <v>589.9</v>
      </c>
      <c r="AL124" s="13">
        <f>VLOOKUP(AJ124,Zeitreihen!$R:$S,2,0)</f>
        <v>1.0119</v>
      </c>
      <c r="AM124" s="9">
        <f t="shared" si="102"/>
        <v>-9.6579893475179476E-4</v>
      </c>
      <c r="AN124" s="9">
        <f t="shared" si="103"/>
        <v>-9.8819111696546317E-5</v>
      </c>
      <c r="AO124" s="9">
        <f t="shared" si="133"/>
        <v>9.1927924882996526E-4</v>
      </c>
      <c r="AP124" s="9">
        <f t="shared" si="76"/>
        <v>2.9438873330319103E-9</v>
      </c>
      <c r="AQ124" s="9">
        <f t="shared" si="77"/>
        <v>1.0184774910913404E-14</v>
      </c>
      <c r="AR124" s="9">
        <f t="shared" si="104"/>
        <v>-5.4756579376381034E-12</v>
      </c>
      <c r="AT124" s="16">
        <f t="shared" si="105"/>
        <v>2</v>
      </c>
      <c r="AU124" s="17">
        <f>VLOOKUP($A124,Datum!$A:$B,2,0)</f>
        <v>41547</v>
      </c>
      <c r="AV124" s="13">
        <f>VLOOKUP(AU124,Zeitreihen!$F:$G,2,0)</f>
        <v>7964.91</v>
      </c>
      <c r="AW124" s="13">
        <f>VLOOKUP(AU124,Zeitreihen!$J:$K,2,0)</f>
        <v>0.26665244520292253</v>
      </c>
      <c r="AX124" s="9">
        <f t="shared" si="106"/>
        <v>-2.0268438229868102E-3</v>
      </c>
      <c r="AY124" s="9">
        <f t="shared" si="107"/>
        <v>2.6664889008905866E-5</v>
      </c>
      <c r="AZ124" s="9">
        <f t="shared" si="134"/>
        <v>9.1927924882996526E-4</v>
      </c>
      <c r="BA124" s="9">
        <f t="shared" si="78"/>
        <v>9.169664174307235E-9</v>
      </c>
      <c r="BB124" s="9">
        <f t="shared" si="79"/>
        <v>6.587387984115105E-13</v>
      </c>
      <c r="BC124" s="9">
        <f t="shared" si="108"/>
        <v>-7.7720097529662321E-11</v>
      </c>
      <c r="BE124" s="16">
        <f t="shared" si="109"/>
        <v>2</v>
      </c>
      <c r="BF124" s="17">
        <f>VLOOKUP($A124,Datum!$A:$B,2,0)</f>
        <v>41547</v>
      </c>
      <c r="BG124" s="13">
        <f>VLOOKUP(BF124,Zeitreihen!$F:$G,2,0)</f>
        <v>7964.91</v>
      </c>
      <c r="BH124" s="13">
        <f>VLOOKUP(BF124,Zeitreihen!N:O,2,0)</f>
        <v>1.3527</v>
      </c>
      <c r="BI124" s="9">
        <f t="shared" si="110"/>
        <v>-2.0268438229868102E-3</v>
      </c>
      <c r="BJ124" s="9">
        <f t="shared" si="111"/>
        <v>3.6969943857070446E-4</v>
      </c>
      <c r="BK124" s="9">
        <f t="shared" si="135"/>
        <v>9.1927924882996526E-4</v>
      </c>
      <c r="BL124" s="9">
        <f t="shared" si="80"/>
        <v>9.169664174307235E-9</v>
      </c>
      <c r="BM124" s="9">
        <f t="shared" si="81"/>
        <v>8.7291543016890251E-12</v>
      </c>
      <c r="BN124" s="9">
        <f t="shared" si="112"/>
        <v>-2.8291944696714954E-10</v>
      </c>
      <c r="BP124" s="16">
        <f t="shared" si="113"/>
        <v>2</v>
      </c>
      <c r="BQ124" s="17">
        <f>VLOOKUP($A124,Datum!$A:$B,2,0)</f>
        <v>41547</v>
      </c>
      <c r="BR124" s="13">
        <f>VLOOKUP(BQ124,Zeitreihen!$F:$G,2,0)</f>
        <v>7964.91</v>
      </c>
      <c r="BS124" s="13">
        <f>VLOOKUP(BQ124,Zeitreihen!R:S,2,0)</f>
        <v>1.0119</v>
      </c>
      <c r="BT124" s="9">
        <f t="shared" si="114"/>
        <v>-2.0268438229868102E-3</v>
      </c>
      <c r="BU124" s="9">
        <f t="shared" si="115"/>
        <v>-9.8819111696546317E-5</v>
      </c>
      <c r="BV124" s="9">
        <f t="shared" si="136"/>
        <v>9.1927924882996526E-4</v>
      </c>
      <c r="BW124" s="9">
        <f t="shared" si="82"/>
        <v>9.169664174307235E-9</v>
      </c>
      <c r="BX124" s="9">
        <f t="shared" si="83"/>
        <v>1.0184774910913404E-14</v>
      </c>
      <c r="BY124" s="9">
        <f t="shared" si="116"/>
        <v>-9.6639001248970795E-12</v>
      </c>
      <c r="CA124" s="16">
        <f t="shared" si="117"/>
        <v>2</v>
      </c>
      <c r="CB124" s="17">
        <f>VLOOKUP($A124,Datum!$A:$B,2,0)</f>
        <v>41547</v>
      </c>
      <c r="CC124" s="13">
        <f>VLOOKUP(CB124,Zeitreihen!$J:$K,2,0)</f>
        <v>0.26665244520292253</v>
      </c>
      <c r="CD124" s="13">
        <f>VLOOKUP(CB124,Zeitreihen!N:O,2,0)</f>
        <v>1.3527</v>
      </c>
      <c r="CE124" s="9">
        <f t="shared" si="118"/>
        <v>2.6664889008905866E-5</v>
      </c>
      <c r="CF124" s="9">
        <f t="shared" si="119"/>
        <v>3.6969943857070446E-4</v>
      </c>
      <c r="CG124" s="9">
        <f t="shared" si="137"/>
        <v>9.1927924882996526E-4</v>
      </c>
      <c r="CH124" s="9">
        <f t="shared" si="84"/>
        <v>6.587387984115105E-13</v>
      </c>
      <c r="CI124" s="9">
        <f t="shared" si="85"/>
        <v>8.7291543016890251E-12</v>
      </c>
      <c r="CJ124" s="9">
        <f t="shared" si="120"/>
        <v>2.397964264922081E-12</v>
      </c>
      <c r="CL124" s="16">
        <f t="shared" si="121"/>
        <v>2</v>
      </c>
      <c r="CM124" s="17">
        <f>VLOOKUP($A124,Datum!$A:$B,2,0)</f>
        <v>41547</v>
      </c>
      <c r="CN124" s="13">
        <f>VLOOKUP(CM124,Zeitreihen!$J:$K,2,0)</f>
        <v>0.26665244520292253</v>
      </c>
      <c r="CO124" s="13">
        <f>VLOOKUP(CM124,Zeitreihen!R:S,2,0)</f>
        <v>1.0119</v>
      </c>
      <c r="CP124" s="9">
        <f t="shared" si="122"/>
        <v>2.6664889008905866E-5</v>
      </c>
      <c r="CQ124" s="9">
        <f t="shared" si="123"/>
        <v>-9.8819111696546317E-5</v>
      </c>
      <c r="CR124" s="9">
        <f t="shared" si="138"/>
        <v>9.1927924882996526E-4</v>
      </c>
      <c r="CS124" s="9">
        <f t="shared" si="86"/>
        <v>6.587387984115105E-13</v>
      </c>
      <c r="CT124" s="9">
        <f t="shared" si="87"/>
        <v>1.0184774910913404E-14</v>
      </c>
      <c r="CU124" s="9">
        <f t="shared" si="124"/>
        <v>8.1909134941756001E-14</v>
      </c>
      <c r="CW124" s="16">
        <f t="shared" si="125"/>
        <v>2</v>
      </c>
      <c r="CX124" s="17">
        <f>VLOOKUP($A124,Datum!$A:$B,2,0)</f>
        <v>41547</v>
      </c>
      <c r="CY124" s="13">
        <f>VLOOKUP(CX124,Zeitreihen!N:O,2,0)</f>
        <v>1.3527</v>
      </c>
      <c r="CZ124" s="13">
        <f>VLOOKUP(CX124,Zeitreihen!R:S,2,0)</f>
        <v>1.0119</v>
      </c>
      <c r="DA124" s="9">
        <f t="shared" si="126"/>
        <v>3.6969943857070446E-4</v>
      </c>
      <c r="DB124" s="9">
        <f t="shared" si="127"/>
        <v>-9.8819111696546317E-5</v>
      </c>
      <c r="DC124" s="9">
        <f t="shared" si="139"/>
        <v>9.1927924882996526E-4</v>
      </c>
      <c r="DD124" s="9">
        <f t="shared" si="88"/>
        <v>8.7291543016890251E-12</v>
      </c>
      <c r="DE124" s="9">
        <f t="shared" si="89"/>
        <v>1.0184774910913404E-14</v>
      </c>
      <c r="DF124" s="9">
        <f t="shared" si="128"/>
        <v>2.981685290659197E-13</v>
      </c>
    </row>
    <row r="125" spans="1:110" ht="15" x14ac:dyDescent="0.2">
      <c r="A125" s="9">
        <f t="shared" si="129"/>
        <v>116</v>
      </c>
      <c r="B125" s="16">
        <f t="shared" si="90"/>
        <v>6</v>
      </c>
      <c r="C125" s="17">
        <f>VLOOKUP($A125,Datum!$A:$B,2,0)</f>
        <v>41544</v>
      </c>
      <c r="D125" s="13">
        <f>VLOOKUP(C125,Zeitreihen!$B:$C,2,0)</f>
        <v>590.47</v>
      </c>
      <c r="E125" s="13">
        <f>VLOOKUP(C125,Zeitreihen!F:G,2,0)</f>
        <v>7981.07</v>
      </c>
      <c r="F125" s="9">
        <f t="shared" si="91"/>
        <v>1.4914498637770036E-3</v>
      </c>
      <c r="G125" s="9">
        <f t="shared" si="91"/>
        <v>0</v>
      </c>
      <c r="H125" s="9">
        <f t="shared" si="130"/>
        <v>8.6412249390016734E-4</v>
      </c>
      <c r="I125" s="9">
        <f t="shared" si="70"/>
        <v>3.8527770351451333E-10</v>
      </c>
      <c r="J125" s="9">
        <f t="shared" si="71"/>
        <v>1.1062380428207358E-9</v>
      </c>
      <c r="K125" s="9">
        <f t="shared" si="92"/>
        <v>-6.5284672985193311E-10</v>
      </c>
      <c r="M125" s="16">
        <f t="shared" si="93"/>
        <v>6</v>
      </c>
      <c r="N125" s="17">
        <f>VLOOKUP($A125,Datum!$A:$B,2,0)</f>
        <v>41544</v>
      </c>
      <c r="O125" s="13">
        <f>VLOOKUP(N125,Zeitreihen!$B:$C,2,0)</f>
        <v>590.47</v>
      </c>
      <c r="P125" s="13">
        <f>VLOOKUP(N125,Zeitreihen!$J:$K,2,0)</f>
        <v>0.26664533503986348</v>
      </c>
      <c r="Q125" s="9">
        <f t="shared" si="94"/>
        <v>1.4914498637770036E-3</v>
      </c>
      <c r="R125" s="9">
        <f t="shared" si="95"/>
        <v>0</v>
      </c>
      <c r="S125" s="9">
        <f t="shared" si="131"/>
        <v>8.6412249390016734E-4</v>
      </c>
      <c r="T125" s="9">
        <f t="shared" si="72"/>
        <v>3.8527770351451333E-10</v>
      </c>
      <c r="U125" s="9">
        <f t="shared" si="73"/>
        <v>9.3745791428805953E-18</v>
      </c>
      <c r="V125" s="9">
        <f t="shared" si="96"/>
        <v>6.0098388693741954E-14</v>
      </c>
      <c r="X125" s="16">
        <f t="shared" si="97"/>
        <v>6</v>
      </c>
      <c r="Y125" s="17">
        <f>VLOOKUP($A125,Datum!$A:$B,2,0)</f>
        <v>41544</v>
      </c>
      <c r="Z125" s="13">
        <f>VLOOKUP(Y125,Zeitreihen!$B:$C,2,0)</f>
        <v>590.47</v>
      </c>
      <c r="AA125" s="13">
        <f>VLOOKUP(Y125,Zeitreihen!N:O,2,0)</f>
        <v>1.3522000000000001</v>
      </c>
      <c r="AB125" s="9">
        <f t="shared" si="98"/>
        <v>1.4914498637770036E-3</v>
      </c>
      <c r="AC125" s="9">
        <f t="shared" si="99"/>
        <v>2.4434501809436657E-3</v>
      </c>
      <c r="AD125" s="9">
        <f t="shared" si="132"/>
        <v>8.6412249390016734E-4</v>
      </c>
      <c r="AE125" s="9">
        <f t="shared" si="74"/>
        <v>3.8527770351451333E-10</v>
      </c>
      <c r="AF125" s="9">
        <f t="shared" si="75"/>
        <v>4.0735543844560132E-9</v>
      </c>
      <c r="AG125" s="9">
        <f t="shared" si="100"/>
        <v>1.2527767871351582E-9</v>
      </c>
      <c r="AI125" s="16">
        <f t="shared" si="101"/>
        <v>6</v>
      </c>
      <c r="AJ125" s="17">
        <f>VLOOKUP($A125,Datum!$A:$B,2,0)</f>
        <v>41544</v>
      </c>
      <c r="AK125" s="13">
        <f>VLOOKUP(AJ125,Zeitreihen!$B:$C,2,0)</f>
        <v>590.47</v>
      </c>
      <c r="AL125" s="13">
        <f>VLOOKUP(AJ125,Zeitreihen!$R:$S,2,0)</f>
        <v>1.012</v>
      </c>
      <c r="AM125" s="9">
        <f t="shared" si="102"/>
        <v>1.4914498637770036E-3</v>
      </c>
      <c r="AN125" s="9">
        <f t="shared" si="103"/>
        <v>-9.8809347444679265E-5</v>
      </c>
      <c r="AO125" s="9">
        <f t="shared" si="133"/>
        <v>8.6412249390016734E-4</v>
      </c>
      <c r="AP125" s="9">
        <f t="shared" si="76"/>
        <v>3.8527770351451333E-10</v>
      </c>
      <c r="AQ125" s="9">
        <f t="shared" si="77"/>
        <v>9.6299397474824187E-15</v>
      </c>
      <c r="AR125" s="9">
        <f t="shared" si="104"/>
        <v>1.926188223121811E-12</v>
      </c>
      <c r="AT125" s="16">
        <f t="shared" si="105"/>
        <v>6</v>
      </c>
      <c r="AU125" s="17">
        <f>VLOOKUP($A125,Datum!$A:$B,2,0)</f>
        <v>41544</v>
      </c>
      <c r="AV125" s="13">
        <f>VLOOKUP(AU125,Zeitreihen!$F:$G,2,0)</f>
        <v>7981.07</v>
      </c>
      <c r="AW125" s="13">
        <f>VLOOKUP(AU125,Zeitreihen!$J:$K,2,0)</f>
        <v>0.26664533503986348</v>
      </c>
      <c r="AX125" s="9">
        <f t="shared" si="106"/>
        <v>0</v>
      </c>
      <c r="AY125" s="9">
        <f t="shared" si="107"/>
        <v>0</v>
      </c>
      <c r="AZ125" s="9">
        <f t="shared" si="134"/>
        <v>8.6412249390016734E-4</v>
      </c>
      <c r="BA125" s="9">
        <f t="shared" si="78"/>
        <v>1.1062380428207358E-9</v>
      </c>
      <c r="BB125" s="9">
        <f t="shared" si="79"/>
        <v>9.3745791428805953E-18</v>
      </c>
      <c r="BC125" s="9">
        <f t="shared" si="108"/>
        <v>-1.0183573087717455E-13</v>
      </c>
      <c r="BE125" s="16">
        <f t="shared" si="109"/>
        <v>6</v>
      </c>
      <c r="BF125" s="17">
        <f>VLOOKUP($A125,Datum!$A:$B,2,0)</f>
        <v>41544</v>
      </c>
      <c r="BG125" s="13">
        <f>VLOOKUP(BF125,Zeitreihen!$F:$G,2,0)</f>
        <v>7981.07</v>
      </c>
      <c r="BH125" s="13">
        <f>VLOOKUP(BF125,Zeitreihen!N:O,2,0)</f>
        <v>1.3522000000000001</v>
      </c>
      <c r="BI125" s="9">
        <f t="shared" si="110"/>
        <v>0</v>
      </c>
      <c r="BJ125" s="9">
        <f t="shared" si="111"/>
        <v>2.4434501809436657E-3</v>
      </c>
      <c r="BK125" s="9">
        <f t="shared" si="135"/>
        <v>8.6412249390016734E-4</v>
      </c>
      <c r="BL125" s="9">
        <f t="shared" si="80"/>
        <v>1.1062380428207358E-9</v>
      </c>
      <c r="BM125" s="9">
        <f t="shared" si="81"/>
        <v>4.0735543844560132E-9</v>
      </c>
      <c r="BN125" s="9">
        <f t="shared" si="112"/>
        <v>-2.1228096545815048E-9</v>
      </c>
      <c r="BP125" s="16">
        <f t="shared" si="113"/>
        <v>6</v>
      </c>
      <c r="BQ125" s="17">
        <f>VLOOKUP($A125,Datum!$A:$B,2,0)</f>
        <v>41544</v>
      </c>
      <c r="BR125" s="13">
        <f>VLOOKUP(BQ125,Zeitreihen!$F:$G,2,0)</f>
        <v>7981.07</v>
      </c>
      <c r="BS125" s="13">
        <f>VLOOKUP(BQ125,Zeitreihen!R:S,2,0)</f>
        <v>1.012</v>
      </c>
      <c r="BT125" s="9">
        <f t="shared" si="114"/>
        <v>0</v>
      </c>
      <c r="BU125" s="9">
        <f t="shared" si="115"/>
        <v>-9.8809347444679265E-5</v>
      </c>
      <c r="BV125" s="9">
        <f t="shared" si="136"/>
        <v>8.6412249390016734E-4</v>
      </c>
      <c r="BW125" s="9">
        <f t="shared" si="82"/>
        <v>1.1062380428207358E-9</v>
      </c>
      <c r="BX125" s="9">
        <f t="shared" si="83"/>
        <v>9.6299397474824187E-15</v>
      </c>
      <c r="BY125" s="9">
        <f t="shared" si="116"/>
        <v>-3.2638942536081899E-12</v>
      </c>
      <c r="CA125" s="16">
        <f t="shared" si="117"/>
        <v>6</v>
      </c>
      <c r="CB125" s="17">
        <f>VLOOKUP($A125,Datum!$A:$B,2,0)</f>
        <v>41544</v>
      </c>
      <c r="CC125" s="13">
        <f>VLOOKUP(CB125,Zeitreihen!$J:$K,2,0)</f>
        <v>0.26664533503986348</v>
      </c>
      <c r="CD125" s="13">
        <f>VLOOKUP(CB125,Zeitreihen!N:O,2,0)</f>
        <v>1.3522000000000001</v>
      </c>
      <c r="CE125" s="9">
        <f t="shared" si="118"/>
        <v>0</v>
      </c>
      <c r="CF125" s="9">
        <f t="shared" si="119"/>
        <v>2.4434501809436657E-3</v>
      </c>
      <c r="CG125" s="9">
        <f t="shared" si="137"/>
        <v>8.6412249390016734E-4</v>
      </c>
      <c r="CH125" s="9">
        <f t="shared" si="84"/>
        <v>9.3745791428805953E-18</v>
      </c>
      <c r="CI125" s="9">
        <f t="shared" si="85"/>
        <v>4.0735543844560132E-9</v>
      </c>
      <c r="CJ125" s="9">
        <f t="shared" si="120"/>
        <v>1.954171383730484E-13</v>
      </c>
      <c r="CL125" s="16">
        <f t="shared" si="121"/>
        <v>6</v>
      </c>
      <c r="CM125" s="17">
        <f>VLOOKUP($A125,Datum!$A:$B,2,0)</f>
        <v>41544</v>
      </c>
      <c r="CN125" s="13">
        <f>VLOOKUP(CM125,Zeitreihen!$J:$K,2,0)</f>
        <v>0.26664533503986348</v>
      </c>
      <c r="CO125" s="13">
        <f>VLOOKUP(CM125,Zeitreihen!R:S,2,0)</f>
        <v>1.012</v>
      </c>
      <c r="CP125" s="9">
        <f t="shared" si="122"/>
        <v>0</v>
      </c>
      <c r="CQ125" s="9">
        <f t="shared" si="123"/>
        <v>-9.8809347444679265E-5</v>
      </c>
      <c r="CR125" s="9">
        <f t="shared" si="138"/>
        <v>8.6412249390016734E-4</v>
      </c>
      <c r="CS125" s="9">
        <f t="shared" si="86"/>
        <v>9.3745791428805953E-18</v>
      </c>
      <c r="CT125" s="9">
        <f t="shared" si="87"/>
        <v>9.6299397474824187E-15</v>
      </c>
      <c r="CU125" s="9">
        <f t="shared" si="124"/>
        <v>3.0046070009894059E-16</v>
      </c>
      <c r="CW125" s="16">
        <f t="shared" si="125"/>
        <v>6</v>
      </c>
      <c r="CX125" s="17">
        <f>VLOOKUP($A125,Datum!$A:$B,2,0)</f>
        <v>41544</v>
      </c>
      <c r="CY125" s="13">
        <f>VLOOKUP(CX125,Zeitreihen!N:O,2,0)</f>
        <v>1.3522000000000001</v>
      </c>
      <c r="CZ125" s="13">
        <f>VLOOKUP(CX125,Zeitreihen!R:S,2,0)</f>
        <v>1.012</v>
      </c>
      <c r="DA125" s="9">
        <f t="shared" si="126"/>
        <v>2.4434501809436657E-3</v>
      </c>
      <c r="DB125" s="9">
        <f t="shared" si="127"/>
        <v>-9.8809347444679265E-5</v>
      </c>
      <c r="DC125" s="9">
        <f t="shared" si="139"/>
        <v>8.6412249390016734E-4</v>
      </c>
      <c r="DD125" s="9">
        <f t="shared" si="88"/>
        <v>4.0735543844560132E-9</v>
      </c>
      <c r="DE125" s="9">
        <f t="shared" si="89"/>
        <v>9.6299397474824187E-15</v>
      </c>
      <c r="DF125" s="9">
        <f t="shared" si="128"/>
        <v>6.2632326541814049E-12</v>
      </c>
    </row>
    <row r="126" spans="1:110" ht="15" x14ac:dyDescent="0.2">
      <c r="A126" s="9">
        <f t="shared" si="129"/>
        <v>117</v>
      </c>
      <c r="B126" s="16">
        <f t="shared" si="90"/>
        <v>5</v>
      </c>
      <c r="C126" s="17">
        <f>VLOOKUP($A126,Datum!$A:$B,2,0)</f>
        <v>41543</v>
      </c>
      <c r="D126" s="13">
        <f>VLOOKUP(C126,Zeitreihen!$B:$C,2,0)</f>
        <v>589.59</v>
      </c>
      <c r="E126" s="13">
        <f>VLOOKUP(C126,Zeitreihen!F:G,2,0)</f>
        <v>7981.07</v>
      </c>
      <c r="F126" s="9">
        <f t="shared" si="91"/>
        <v>3.1086787679823337E-3</v>
      </c>
      <c r="G126" s="9">
        <f t="shared" si="91"/>
        <v>-2.6365182219589135E-3</v>
      </c>
      <c r="H126" s="9">
        <f t="shared" si="130"/>
        <v>8.1227514426615729E-4</v>
      </c>
      <c r="I126" s="9">
        <f t="shared" si="70"/>
        <v>4.2409095758377465E-9</v>
      </c>
      <c r="J126" s="9">
        <f t="shared" si="71"/>
        <v>1.1532365313481409E-8</v>
      </c>
      <c r="K126" s="9">
        <f t="shared" si="92"/>
        <v>-6.9934053571920438E-9</v>
      </c>
      <c r="M126" s="16">
        <f t="shared" si="93"/>
        <v>5</v>
      </c>
      <c r="N126" s="17">
        <f>VLOOKUP($A126,Datum!$A:$B,2,0)</f>
        <v>41543</v>
      </c>
      <c r="O126" s="13">
        <f>VLOOKUP(N126,Zeitreihen!$B:$C,2,0)</f>
        <v>589.59</v>
      </c>
      <c r="P126" s="13">
        <f>VLOOKUP(N126,Zeitreihen!$J:$K,2,0)</f>
        <v>0.26664533503986348</v>
      </c>
      <c r="Q126" s="9">
        <f t="shared" si="94"/>
        <v>3.1086787679823337E-3</v>
      </c>
      <c r="R126" s="9">
        <f t="shared" si="95"/>
        <v>-2.6664889008965887E-5</v>
      </c>
      <c r="S126" s="9">
        <f t="shared" si="131"/>
        <v>8.1227514426615729E-4</v>
      </c>
      <c r="T126" s="9">
        <f t="shared" si="72"/>
        <v>4.2409095758377465E-9</v>
      </c>
      <c r="U126" s="9">
        <f t="shared" si="73"/>
        <v>5.7303776676657435E-13</v>
      </c>
      <c r="V126" s="9">
        <f t="shared" si="96"/>
        <v>-4.9297072452601511E-11</v>
      </c>
      <c r="X126" s="16">
        <f t="shared" si="97"/>
        <v>5</v>
      </c>
      <c r="Y126" s="17">
        <f>VLOOKUP($A126,Datum!$A:$B,2,0)</f>
        <v>41543</v>
      </c>
      <c r="Z126" s="13">
        <f>VLOOKUP(Y126,Zeitreihen!$B:$C,2,0)</f>
        <v>589.59</v>
      </c>
      <c r="AA126" s="13">
        <f>VLOOKUP(Y126,Zeitreihen!N:O,2,0)</f>
        <v>1.3489</v>
      </c>
      <c r="AB126" s="9">
        <f t="shared" si="98"/>
        <v>3.1086787679823337E-3</v>
      </c>
      <c r="AC126" s="9">
        <f t="shared" si="99"/>
        <v>-2.7392206652055713E-3</v>
      </c>
      <c r="AD126" s="9">
        <f t="shared" si="132"/>
        <v>8.1227514426615729E-4</v>
      </c>
      <c r="AE126" s="9">
        <f t="shared" si="74"/>
        <v>4.2409095758377465E-9</v>
      </c>
      <c r="AF126" s="9">
        <f t="shared" si="75"/>
        <v>7.3665058364490804E-9</v>
      </c>
      <c r="AG126" s="9">
        <f t="shared" si="100"/>
        <v>-5.5893367354509562E-9</v>
      </c>
      <c r="AI126" s="16">
        <f t="shared" si="101"/>
        <v>5</v>
      </c>
      <c r="AJ126" s="17">
        <f>VLOOKUP($A126,Datum!$A:$B,2,0)</f>
        <v>41543</v>
      </c>
      <c r="AK126" s="13">
        <f>VLOOKUP(AJ126,Zeitreihen!$B:$C,2,0)</f>
        <v>589.59</v>
      </c>
      <c r="AL126" s="13">
        <f>VLOOKUP(AJ126,Zeitreihen!$R:$S,2,0)</f>
        <v>1.0121</v>
      </c>
      <c r="AM126" s="9">
        <f t="shared" si="102"/>
        <v>3.1086787679823337E-3</v>
      </c>
      <c r="AN126" s="9">
        <f t="shared" si="103"/>
        <v>-9.8799585122110649E-5</v>
      </c>
      <c r="AO126" s="9">
        <f t="shared" si="133"/>
        <v>8.1227514426615729E-4</v>
      </c>
      <c r="AP126" s="9">
        <f t="shared" si="76"/>
        <v>4.2409095758377465E-9</v>
      </c>
      <c r="AQ126" s="9">
        <f t="shared" si="77"/>
        <v>9.1051640059947117E-15</v>
      </c>
      <c r="AR126" s="9">
        <f t="shared" si="104"/>
        <v>6.2140306744170613E-12</v>
      </c>
      <c r="AT126" s="16">
        <f t="shared" si="105"/>
        <v>5</v>
      </c>
      <c r="AU126" s="17">
        <f>VLOOKUP($A126,Datum!$A:$B,2,0)</f>
        <v>41543</v>
      </c>
      <c r="AV126" s="13">
        <f>VLOOKUP(AU126,Zeitreihen!$F:$G,2,0)</f>
        <v>7981.07</v>
      </c>
      <c r="AW126" s="13">
        <f>VLOOKUP(AU126,Zeitreihen!$J:$K,2,0)</f>
        <v>0.26664533503986348</v>
      </c>
      <c r="AX126" s="9">
        <f t="shared" si="106"/>
        <v>-2.6365182219589135E-3</v>
      </c>
      <c r="AY126" s="9">
        <f t="shared" si="107"/>
        <v>-2.6664889008965887E-5</v>
      </c>
      <c r="AZ126" s="9">
        <f t="shared" si="134"/>
        <v>8.1227514426615729E-4</v>
      </c>
      <c r="BA126" s="9">
        <f t="shared" si="78"/>
        <v>1.1532365313481409E-8</v>
      </c>
      <c r="BB126" s="9">
        <f t="shared" si="79"/>
        <v>5.7303776676657435E-13</v>
      </c>
      <c r="BC126" s="9">
        <f t="shared" si="108"/>
        <v>8.1292563403879035E-11</v>
      </c>
      <c r="BE126" s="16">
        <f t="shared" si="109"/>
        <v>5</v>
      </c>
      <c r="BF126" s="17">
        <f>VLOOKUP($A126,Datum!$A:$B,2,0)</f>
        <v>41543</v>
      </c>
      <c r="BG126" s="13">
        <f>VLOOKUP(BF126,Zeitreihen!$F:$G,2,0)</f>
        <v>7981.07</v>
      </c>
      <c r="BH126" s="13">
        <f>VLOOKUP(BF126,Zeitreihen!N:O,2,0)</f>
        <v>1.3489</v>
      </c>
      <c r="BI126" s="9">
        <f t="shared" si="110"/>
        <v>-2.6365182219589135E-3</v>
      </c>
      <c r="BJ126" s="9">
        <f t="shared" si="111"/>
        <v>-2.7392206652055713E-3</v>
      </c>
      <c r="BK126" s="9">
        <f t="shared" si="135"/>
        <v>8.1227514426615729E-4</v>
      </c>
      <c r="BL126" s="9">
        <f t="shared" si="80"/>
        <v>1.1532365313481409E-8</v>
      </c>
      <c r="BM126" s="9">
        <f t="shared" si="81"/>
        <v>7.3665058364490804E-9</v>
      </c>
      <c r="BN126" s="9">
        <f t="shared" si="112"/>
        <v>9.2170079955386675E-9</v>
      </c>
      <c r="BP126" s="16">
        <f t="shared" si="113"/>
        <v>5</v>
      </c>
      <c r="BQ126" s="17">
        <f>VLOOKUP($A126,Datum!$A:$B,2,0)</f>
        <v>41543</v>
      </c>
      <c r="BR126" s="13">
        <f>VLOOKUP(BQ126,Zeitreihen!$F:$G,2,0)</f>
        <v>7981.07</v>
      </c>
      <c r="BS126" s="13">
        <f>VLOOKUP(BQ126,Zeitreihen!R:S,2,0)</f>
        <v>1.0121</v>
      </c>
      <c r="BT126" s="9">
        <f t="shared" si="114"/>
        <v>-2.6365182219589135E-3</v>
      </c>
      <c r="BU126" s="9">
        <f t="shared" si="115"/>
        <v>-9.8799585122110649E-5</v>
      </c>
      <c r="BV126" s="9">
        <f t="shared" si="136"/>
        <v>8.1227514426615729E-4</v>
      </c>
      <c r="BW126" s="9">
        <f t="shared" si="82"/>
        <v>1.1532365313481409E-8</v>
      </c>
      <c r="BX126" s="9">
        <f t="shared" si="83"/>
        <v>9.1051640059947117E-15</v>
      </c>
      <c r="BY126" s="9">
        <f t="shared" si="116"/>
        <v>-1.024714972840218E-11</v>
      </c>
      <c r="CA126" s="16">
        <f t="shared" si="117"/>
        <v>5</v>
      </c>
      <c r="CB126" s="17">
        <f>VLOOKUP($A126,Datum!$A:$B,2,0)</f>
        <v>41543</v>
      </c>
      <c r="CC126" s="13">
        <f>VLOOKUP(CB126,Zeitreihen!$J:$K,2,0)</f>
        <v>0.26664533503986348</v>
      </c>
      <c r="CD126" s="13">
        <f>VLOOKUP(CB126,Zeitreihen!N:O,2,0)</f>
        <v>1.3489</v>
      </c>
      <c r="CE126" s="9">
        <f t="shared" si="118"/>
        <v>-2.6664889008965887E-5</v>
      </c>
      <c r="CF126" s="9">
        <f t="shared" si="119"/>
        <v>-2.7392206652055713E-3</v>
      </c>
      <c r="CG126" s="9">
        <f t="shared" si="137"/>
        <v>8.1227514426615729E-4</v>
      </c>
      <c r="CH126" s="9">
        <f t="shared" si="84"/>
        <v>5.7303776676657435E-13</v>
      </c>
      <c r="CI126" s="9">
        <f t="shared" si="85"/>
        <v>7.3665058364490804E-9</v>
      </c>
      <c r="CJ126" s="9">
        <f t="shared" si="120"/>
        <v>6.497142489888703E-11</v>
      </c>
      <c r="CL126" s="16">
        <f t="shared" si="121"/>
        <v>5</v>
      </c>
      <c r="CM126" s="17">
        <f>VLOOKUP($A126,Datum!$A:$B,2,0)</f>
        <v>41543</v>
      </c>
      <c r="CN126" s="13">
        <f>VLOOKUP(CM126,Zeitreihen!$J:$K,2,0)</f>
        <v>0.26664533503986348</v>
      </c>
      <c r="CO126" s="13">
        <f>VLOOKUP(CM126,Zeitreihen!R:S,2,0)</f>
        <v>1.0121</v>
      </c>
      <c r="CP126" s="9">
        <f t="shared" si="122"/>
        <v>-2.6664889008965887E-5</v>
      </c>
      <c r="CQ126" s="9">
        <f t="shared" si="123"/>
        <v>-9.8799585122110649E-5</v>
      </c>
      <c r="CR126" s="9">
        <f t="shared" si="138"/>
        <v>8.1227514426615729E-4</v>
      </c>
      <c r="CS126" s="9">
        <f t="shared" si="86"/>
        <v>5.7303776676657435E-13</v>
      </c>
      <c r="CT126" s="9">
        <f t="shared" si="87"/>
        <v>9.1051640059947117E-15</v>
      </c>
      <c r="CU126" s="9">
        <f t="shared" si="124"/>
        <v>-7.2232976181510109E-14</v>
      </c>
      <c r="CW126" s="16">
        <f t="shared" si="125"/>
        <v>5</v>
      </c>
      <c r="CX126" s="17">
        <f>VLOOKUP($A126,Datum!$A:$B,2,0)</f>
        <v>41543</v>
      </c>
      <c r="CY126" s="13">
        <f>VLOOKUP(CX126,Zeitreihen!N:O,2,0)</f>
        <v>1.3489</v>
      </c>
      <c r="CZ126" s="13">
        <f>VLOOKUP(CX126,Zeitreihen!R:S,2,0)</f>
        <v>1.0121</v>
      </c>
      <c r="DA126" s="9">
        <f t="shared" si="126"/>
        <v>-2.7392206652055713E-3</v>
      </c>
      <c r="DB126" s="9">
        <f t="shared" si="127"/>
        <v>-9.8799585122110649E-5</v>
      </c>
      <c r="DC126" s="9">
        <f t="shared" si="139"/>
        <v>8.1227514426615729E-4</v>
      </c>
      <c r="DD126" s="9">
        <f t="shared" si="88"/>
        <v>7.3665058364490804E-9</v>
      </c>
      <c r="DE126" s="9">
        <f t="shared" si="89"/>
        <v>9.1051640059947117E-15</v>
      </c>
      <c r="DF126" s="9">
        <f t="shared" si="128"/>
        <v>-8.1898256264700857E-12</v>
      </c>
    </row>
    <row r="127" spans="1:110" ht="15" x14ac:dyDescent="0.2">
      <c r="A127" s="9">
        <f t="shared" si="129"/>
        <v>118</v>
      </c>
      <c r="B127" s="16">
        <f t="shared" si="90"/>
        <v>4</v>
      </c>
      <c r="C127" s="17">
        <f>VLOOKUP($A127,Datum!$A:$B,2,0)</f>
        <v>41542</v>
      </c>
      <c r="D127" s="13">
        <f>VLOOKUP(C127,Zeitreihen!$B:$C,2,0)</f>
        <v>587.76</v>
      </c>
      <c r="E127" s="13">
        <f>VLOOKUP(C127,Zeitreihen!F:G,2,0)</f>
        <v>8002.14</v>
      </c>
      <c r="F127" s="9">
        <f t="shared" si="91"/>
        <v>7.488852172850474E-4</v>
      </c>
      <c r="G127" s="9">
        <f t="shared" si="91"/>
        <v>-1.6244334823955629E-4</v>
      </c>
      <c r="H127" s="9">
        <f t="shared" si="130"/>
        <v>7.6353863561018777E-4</v>
      </c>
      <c r="I127" s="9">
        <f t="shared" si="70"/>
        <v>4.2762697619409077E-12</v>
      </c>
      <c r="J127" s="9">
        <f t="shared" si="71"/>
        <v>1.2782923915590366E-9</v>
      </c>
      <c r="K127" s="9">
        <f t="shared" si="92"/>
        <v>7.3934586635370012E-11</v>
      </c>
      <c r="M127" s="16">
        <f t="shared" si="93"/>
        <v>4</v>
      </c>
      <c r="N127" s="17">
        <f>VLOOKUP($A127,Datum!$A:$B,2,0)</f>
        <v>41542</v>
      </c>
      <c r="O127" s="13">
        <f>VLOOKUP(N127,Zeitreihen!$B:$C,2,0)</f>
        <v>587.76</v>
      </c>
      <c r="P127" s="13">
        <f>VLOOKUP(N127,Zeitreihen!$J:$K,2,0)</f>
        <v>0.26665244520292253</v>
      </c>
      <c r="Q127" s="9">
        <f t="shared" si="94"/>
        <v>7.488852172850474E-4</v>
      </c>
      <c r="R127" s="9">
        <f t="shared" si="95"/>
        <v>0</v>
      </c>
      <c r="S127" s="9">
        <f t="shared" si="131"/>
        <v>7.6353863561018777E-4</v>
      </c>
      <c r="T127" s="9">
        <f t="shared" si="72"/>
        <v>4.2762697619409077E-12</v>
      </c>
      <c r="U127" s="9">
        <f t="shared" si="73"/>
        <v>8.2833781306492928E-18</v>
      </c>
      <c r="V127" s="9">
        <f t="shared" si="96"/>
        <v>-5.9516350213044958E-15</v>
      </c>
      <c r="X127" s="16">
        <f t="shared" si="97"/>
        <v>4</v>
      </c>
      <c r="Y127" s="17">
        <f>VLOOKUP($A127,Datum!$A:$B,2,0)</f>
        <v>41542</v>
      </c>
      <c r="Z127" s="13">
        <f>VLOOKUP(Y127,Zeitreihen!$B:$C,2,0)</f>
        <v>587.76</v>
      </c>
      <c r="AA127" s="13">
        <f>VLOOKUP(Y127,Zeitreihen!N:O,2,0)</f>
        <v>1.3526</v>
      </c>
      <c r="AB127" s="9">
        <f t="shared" si="98"/>
        <v>7.488852172850474E-4</v>
      </c>
      <c r="AC127" s="9">
        <f t="shared" si="99"/>
        <v>3.8518566142802355E-3</v>
      </c>
      <c r="AD127" s="9">
        <f t="shared" si="132"/>
        <v>7.6353863561018777E-4</v>
      </c>
      <c r="AE127" s="9">
        <f t="shared" si="74"/>
        <v>4.2762697619409077E-12</v>
      </c>
      <c r="AF127" s="9">
        <f t="shared" si="75"/>
        <v>9.7836452404978144E-9</v>
      </c>
      <c r="AG127" s="9">
        <f t="shared" si="100"/>
        <v>-2.045421870996247E-10</v>
      </c>
      <c r="AI127" s="16">
        <f t="shared" si="101"/>
        <v>4</v>
      </c>
      <c r="AJ127" s="17">
        <f>VLOOKUP($A127,Datum!$A:$B,2,0)</f>
        <v>41542</v>
      </c>
      <c r="AK127" s="13">
        <f>VLOOKUP(AJ127,Zeitreihen!$B:$C,2,0)</f>
        <v>587.76</v>
      </c>
      <c r="AL127" s="13">
        <f>VLOOKUP(AJ127,Zeitreihen!$R:$S,2,0)</f>
        <v>1.0122</v>
      </c>
      <c r="AM127" s="9">
        <f t="shared" si="102"/>
        <v>7.488852172850474E-4</v>
      </c>
      <c r="AN127" s="9">
        <f t="shared" si="103"/>
        <v>-9.8789824728396286E-5</v>
      </c>
      <c r="AO127" s="9">
        <f t="shared" si="133"/>
        <v>7.6353863561018777E-4</v>
      </c>
      <c r="AP127" s="9">
        <f t="shared" si="76"/>
        <v>4.2762697619409077E-12</v>
      </c>
      <c r="AQ127" s="9">
        <f t="shared" si="77"/>
        <v>8.6088292148774986E-15</v>
      </c>
      <c r="AR127" s="9">
        <f t="shared" si="104"/>
        <v>-1.9186890330977065E-13</v>
      </c>
      <c r="AT127" s="16">
        <f t="shared" si="105"/>
        <v>4</v>
      </c>
      <c r="AU127" s="17">
        <f>VLOOKUP($A127,Datum!$A:$B,2,0)</f>
        <v>41542</v>
      </c>
      <c r="AV127" s="13">
        <f>VLOOKUP(AU127,Zeitreihen!$F:$G,2,0)</f>
        <v>8002.14</v>
      </c>
      <c r="AW127" s="13">
        <f>VLOOKUP(AU127,Zeitreihen!$J:$K,2,0)</f>
        <v>0.26665244520292253</v>
      </c>
      <c r="AX127" s="9">
        <f t="shared" si="106"/>
        <v>-1.6244334823955629E-4</v>
      </c>
      <c r="AY127" s="9">
        <f t="shared" si="107"/>
        <v>0</v>
      </c>
      <c r="AZ127" s="9">
        <f t="shared" si="134"/>
        <v>7.6353863561018777E-4</v>
      </c>
      <c r="BA127" s="9">
        <f t="shared" si="78"/>
        <v>1.2782923915590366E-9</v>
      </c>
      <c r="BB127" s="9">
        <f t="shared" si="79"/>
        <v>8.2833781306492928E-18</v>
      </c>
      <c r="BC127" s="9">
        <f t="shared" si="108"/>
        <v>-1.0290082235247445E-13</v>
      </c>
      <c r="BE127" s="16">
        <f t="shared" si="109"/>
        <v>4</v>
      </c>
      <c r="BF127" s="17">
        <f>VLOOKUP($A127,Datum!$A:$B,2,0)</f>
        <v>41542</v>
      </c>
      <c r="BG127" s="13">
        <f>VLOOKUP(BF127,Zeitreihen!$F:$G,2,0)</f>
        <v>8002.14</v>
      </c>
      <c r="BH127" s="13">
        <f>VLOOKUP(BF127,Zeitreihen!N:O,2,0)</f>
        <v>1.3526</v>
      </c>
      <c r="BI127" s="9">
        <f t="shared" si="110"/>
        <v>-1.6244334823955629E-4</v>
      </c>
      <c r="BJ127" s="9">
        <f t="shared" si="111"/>
        <v>3.8518566142802355E-3</v>
      </c>
      <c r="BK127" s="9">
        <f t="shared" si="135"/>
        <v>7.6353863561018777E-4</v>
      </c>
      <c r="BL127" s="9">
        <f t="shared" si="80"/>
        <v>1.2782923915590366E-9</v>
      </c>
      <c r="BM127" s="9">
        <f t="shared" si="81"/>
        <v>9.7836452404978144E-9</v>
      </c>
      <c r="BN127" s="9">
        <f t="shared" si="112"/>
        <v>-3.5364331285408373E-9</v>
      </c>
      <c r="BP127" s="16">
        <f t="shared" si="113"/>
        <v>4</v>
      </c>
      <c r="BQ127" s="17">
        <f>VLOOKUP($A127,Datum!$A:$B,2,0)</f>
        <v>41542</v>
      </c>
      <c r="BR127" s="13">
        <f>VLOOKUP(BQ127,Zeitreihen!$F:$G,2,0)</f>
        <v>8002.14</v>
      </c>
      <c r="BS127" s="13">
        <f>VLOOKUP(BQ127,Zeitreihen!R:S,2,0)</f>
        <v>1.0122</v>
      </c>
      <c r="BT127" s="9">
        <f t="shared" si="114"/>
        <v>-1.6244334823955629E-4</v>
      </c>
      <c r="BU127" s="9">
        <f t="shared" si="115"/>
        <v>-9.8789824728396286E-5</v>
      </c>
      <c r="BV127" s="9">
        <f t="shared" si="136"/>
        <v>7.6353863561018777E-4</v>
      </c>
      <c r="BW127" s="9">
        <f t="shared" si="82"/>
        <v>1.2782923915590366E-9</v>
      </c>
      <c r="BX127" s="9">
        <f t="shared" si="83"/>
        <v>8.6088292148774986E-15</v>
      </c>
      <c r="BY127" s="9">
        <f t="shared" si="116"/>
        <v>-3.3173183274459897E-12</v>
      </c>
      <c r="CA127" s="16">
        <f t="shared" si="117"/>
        <v>4</v>
      </c>
      <c r="CB127" s="17">
        <f>VLOOKUP($A127,Datum!$A:$B,2,0)</f>
        <v>41542</v>
      </c>
      <c r="CC127" s="13">
        <f>VLOOKUP(CB127,Zeitreihen!$J:$K,2,0)</f>
        <v>0.26665244520292253</v>
      </c>
      <c r="CD127" s="13">
        <f>VLOOKUP(CB127,Zeitreihen!N:O,2,0)</f>
        <v>1.3526</v>
      </c>
      <c r="CE127" s="9">
        <f t="shared" si="118"/>
        <v>0</v>
      </c>
      <c r="CF127" s="9">
        <f t="shared" si="119"/>
        <v>3.8518566142802355E-3</v>
      </c>
      <c r="CG127" s="9">
        <f t="shared" si="137"/>
        <v>7.6353863561018777E-4</v>
      </c>
      <c r="CH127" s="9">
        <f t="shared" si="84"/>
        <v>8.2833781306492928E-18</v>
      </c>
      <c r="CI127" s="9">
        <f t="shared" si="85"/>
        <v>9.7836452404978144E-9</v>
      </c>
      <c r="CJ127" s="9">
        <f t="shared" si="120"/>
        <v>2.8467812178523776E-13</v>
      </c>
      <c r="CL127" s="16">
        <f t="shared" si="121"/>
        <v>4</v>
      </c>
      <c r="CM127" s="17">
        <f>VLOOKUP($A127,Datum!$A:$B,2,0)</f>
        <v>41542</v>
      </c>
      <c r="CN127" s="13">
        <f>VLOOKUP(CM127,Zeitreihen!$J:$K,2,0)</f>
        <v>0.26665244520292253</v>
      </c>
      <c r="CO127" s="13">
        <f>VLOOKUP(CM127,Zeitreihen!R:S,2,0)</f>
        <v>1.0122</v>
      </c>
      <c r="CP127" s="9">
        <f t="shared" si="122"/>
        <v>0</v>
      </c>
      <c r="CQ127" s="9">
        <f t="shared" si="123"/>
        <v>-9.8789824728396286E-5</v>
      </c>
      <c r="CR127" s="9">
        <f t="shared" si="138"/>
        <v>7.6353863561018777E-4</v>
      </c>
      <c r="CS127" s="9">
        <f t="shared" si="86"/>
        <v>8.2833781306492928E-18</v>
      </c>
      <c r="CT127" s="9">
        <f t="shared" si="87"/>
        <v>8.6088292148774986E-15</v>
      </c>
      <c r="CU127" s="9">
        <f t="shared" si="124"/>
        <v>2.6703967429767995E-16</v>
      </c>
      <c r="CW127" s="16">
        <f t="shared" si="125"/>
        <v>4</v>
      </c>
      <c r="CX127" s="17">
        <f>VLOOKUP($A127,Datum!$A:$B,2,0)</f>
        <v>41542</v>
      </c>
      <c r="CY127" s="13">
        <f>VLOOKUP(CX127,Zeitreihen!N:O,2,0)</f>
        <v>1.3526</v>
      </c>
      <c r="CZ127" s="13">
        <f>VLOOKUP(CX127,Zeitreihen!R:S,2,0)</f>
        <v>1.0122</v>
      </c>
      <c r="DA127" s="9">
        <f t="shared" si="126"/>
        <v>3.8518566142802355E-3</v>
      </c>
      <c r="DB127" s="9">
        <f t="shared" si="127"/>
        <v>-9.8789824728396286E-5</v>
      </c>
      <c r="DC127" s="9">
        <f t="shared" si="139"/>
        <v>7.6353863561018777E-4</v>
      </c>
      <c r="DD127" s="9">
        <f t="shared" si="88"/>
        <v>9.7836452404978144E-9</v>
      </c>
      <c r="DE127" s="9">
        <f t="shared" si="89"/>
        <v>8.6088292148774986E-15</v>
      </c>
      <c r="DF127" s="9">
        <f t="shared" si="128"/>
        <v>9.1774577620599689E-12</v>
      </c>
    </row>
    <row r="128" spans="1:110" ht="15" x14ac:dyDescent="0.2">
      <c r="A128" s="9">
        <f t="shared" si="129"/>
        <v>119</v>
      </c>
      <c r="B128" s="16">
        <f t="shared" si="90"/>
        <v>3</v>
      </c>
      <c r="C128" s="17">
        <f>VLOOKUP($A128,Datum!$A:$B,2,0)</f>
        <v>41541</v>
      </c>
      <c r="D128" s="13">
        <f>VLOOKUP(C128,Zeitreihen!$B:$C,2,0)</f>
        <v>587.32000000000005</v>
      </c>
      <c r="E128" s="13">
        <f>VLOOKUP(C128,Zeitreihen!F:G,2,0)</f>
        <v>8003.44</v>
      </c>
      <c r="F128" s="9">
        <f t="shared" si="91"/>
        <v>-4.7221979683862497E-3</v>
      </c>
      <c r="G128" s="9">
        <f t="shared" si="91"/>
        <v>-2.6540820351390825E-3</v>
      </c>
      <c r="H128" s="9">
        <f t="shared" si="130"/>
        <v>7.1772631747357642E-4</v>
      </c>
      <c r="I128" s="9">
        <f t="shared" si="70"/>
        <v>2.2075274847597288E-8</v>
      </c>
      <c r="J128" s="9">
        <f t="shared" si="71"/>
        <v>1.0285217581580963E-8</v>
      </c>
      <c r="K128" s="9">
        <f t="shared" si="92"/>
        <v>1.5068145372962781E-8</v>
      </c>
      <c r="M128" s="16">
        <f t="shared" si="93"/>
        <v>3</v>
      </c>
      <c r="N128" s="17">
        <f>VLOOKUP($A128,Datum!$A:$B,2,0)</f>
        <v>41541</v>
      </c>
      <c r="O128" s="13">
        <f>VLOOKUP(N128,Zeitreihen!$B:$C,2,0)</f>
        <v>587.32000000000005</v>
      </c>
      <c r="P128" s="13">
        <f>VLOOKUP(N128,Zeitreihen!$J:$K,2,0)</f>
        <v>0.26665244520292253</v>
      </c>
      <c r="Q128" s="9">
        <f t="shared" si="94"/>
        <v>-4.7221979683862497E-3</v>
      </c>
      <c r="R128" s="9">
        <f t="shared" si="95"/>
        <v>2.6664889008905866E-5</v>
      </c>
      <c r="S128" s="9">
        <f t="shared" si="131"/>
        <v>7.1772631747357642E-4</v>
      </c>
      <c r="T128" s="9">
        <f t="shared" si="72"/>
        <v>2.2075274847597288E-8</v>
      </c>
      <c r="U128" s="9">
        <f t="shared" si="73"/>
        <v>5.1430963177143635E-13</v>
      </c>
      <c r="V128" s="9">
        <f t="shared" si="96"/>
        <v>-1.0655292805981923E-10</v>
      </c>
      <c r="X128" s="16">
        <f t="shared" si="97"/>
        <v>3</v>
      </c>
      <c r="Y128" s="17">
        <f>VLOOKUP($A128,Datum!$A:$B,2,0)</f>
        <v>41541</v>
      </c>
      <c r="Z128" s="13">
        <f>VLOOKUP(Y128,Zeitreihen!$B:$C,2,0)</f>
        <v>587.32000000000005</v>
      </c>
      <c r="AA128" s="13">
        <f>VLOOKUP(Y128,Zeitreihen!N:O,2,0)</f>
        <v>1.3473999999999999</v>
      </c>
      <c r="AB128" s="9">
        <f t="shared" si="98"/>
        <v>-4.7221979683862497E-3</v>
      </c>
      <c r="AC128" s="9">
        <f t="shared" si="99"/>
        <v>-1.4091299101822231E-3</v>
      </c>
      <c r="AD128" s="9">
        <f t="shared" si="132"/>
        <v>7.1772631747357642E-4</v>
      </c>
      <c r="AE128" s="9">
        <f t="shared" si="74"/>
        <v>2.2075274847597288E-8</v>
      </c>
      <c r="AF128" s="9">
        <f t="shared" si="75"/>
        <v>2.0290490599453098E-9</v>
      </c>
      <c r="AG128" s="9">
        <f t="shared" si="100"/>
        <v>6.6926688008261411E-9</v>
      </c>
      <c r="AI128" s="16">
        <f t="shared" si="101"/>
        <v>3</v>
      </c>
      <c r="AJ128" s="17">
        <f>VLOOKUP($A128,Datum!$A:$B,2,0)</f>
        <v>41541</v>
      </c>
      <c r="AK128" s="13">
        <f>VLOOKUP(AJ128,Zeitreihen!$B:$C,2,0)</f>
        <v>587.32000000000005</v>
      </c>
      <c r="AL128" s="13">
        <f>VLOOKUP(AJ128,Zeitreihen!$R:$S,2,0)</f>
        <v>1.0123</v>
      </c>
      <c r="AM128" s="9">
        <f t="shared" si="102"/>
        <v>-4.7221979683862497E-3</v>
      </c>
      <c r="AN128" s="9">
        <f t="shared" si="103"/>
        <v>-9.8780066262980955E-5</v>
      </c>
      <c r="AO128" s="9">
        <f t="shared" si="133"/>
        <v>7.1772631747357642E-4</v>
      </c>
      <c r="AP128" s="9">
        <f t="shared" si="76"/>
        <v>2.2075274847597288E-8</v>
      </c>
      <c r="AQ128" s="9">
        <f t="shared" si="77"/>
        <v>8.1394034356975107E-15</v>
      </c>
      <c r="AR128" s="9">
        <f t="shared" si="104"/>
        <v>-1.3404460747769756E-11</v>
      </c>
      <c r="AT128" s="16">
        <f t="shared" si="105"/>
        <v>3</v>
      </c>
      <c r="AU128" s="17">
        <f>VLOOKUP($A128,Datum!$A:$B,2,0)</f>
        <v>41541</v>
      </c>
      <c r="AV128" s="13">
        <f>VLOOKUP(AU128,Zeitreihen!$F:$G,2,0)</f>
        <v>8003.44</v>
      </c>
      <c r="AW128" s="13">
        <f>VLOOKUP(AU128,Zeitreihen!$J:$K,2,0)</f>
        <v>0.26665244520292253</v>
      </c>
      <c r="AX128" s="9">
        <f t="shared" si="106"/>
        <v>-2.6540820351390825E-3</v>
      </c>
      <c r="AY128" s="9">
        <f t="shared" si="107"/>
        <v>2.6664889008905866E-5</v>
      </c>
      <c r="AZ128" s="9">
        <f t="shared" si="134"/>
        <v>7.1772631747357642E-4</v>
      </c>
      <c r="BA128" s="9">
        <f t="shared" si="78"/>
        <v>1.0285217581580963E-8</v>
      </c>
      <c r="BB128" s="9">
        <f t="shared" si="79"/>
        <v>5.1430963177143635E-13</v>
      </c>
      <c r="BC128" s="9">
        <f t="shared" si="108"/>
        <v>-7.2730918233389634E-11</v>
      </c>
      <c r="BE128" s="16">
        <f t="shared" si="109"/>
        <v>3</v>
      </c>
      <c r="BF128" s="17">
        <f>VLOOKUP($A128,Datum!$A:$B,2,0)</f>
        <v>41541</v>
      </c>
      <c r="BG128" s="13">
        <f>VLOOKUP(BF128,Zeitreihen!$F:$G,2,0)</f>
        <v>8003.44</v>
      </c>
      <c r="BH128" s="13">
        <f>VLOOKUP(BF128,Zeitreihen!N:O,2,0)</f>
        <v>1.3473999999999999</v>
      </c>
      <c r="BI128" s="9">
        <f t="shared" si="110"/>
        <v>-2.6540820351390825E-3</v>
      </c>
      <c r="BJ128" s="9">
        <f t="shared" si="111"/>
        <v>-1.4091299101822231E-3</v>
      </c>
      <c r="BK128" s="9">
        <f t="shared" si="135"/>
        <v>7.1772631747357642E-4</v>
      </c>
      <c r="BL128" s="9">
        <f t="shared" si="80"/>
        <v>1.0285217581580963E-8</v>
      </c>
      <c r="BM128" s="9">
        <f t="shared" si="81"/>
        <v>2.0290490599453098E-9</v>
      </c>
      <c r="BN128" s="9">
        <f t="shared" si="112"/>
        <v>4.5682831638636224E-9</v>
      </c>
      <c r="BP128" s="16">
        <f t="shared" si="113"/>
        <v>3</v>
      </c>
      <c r="BQ128" s="17">
        <f>VLOOKUP($A128,Datum!$A:$B,2,0)</f>
        <v>41541</v>
      </c>
      <c r="BR128" s="13">
        <f>VLOOKUP(BQ128,Zeitreihen!$F:$G,2,0)</f>
        <v>8003.44</v>
      </c>
      <c r="BS128" s="13">
        <f>VLOOKUP(BQ128,Zeitreihen!R:S,2,0)</f>
        <v>1.0123</v>
      </c>
      <c r="BT128" s="9">
        <f t="shared" si="114"/>
        <v>-2.6540820351390825E-3</v>
      </c>
      <c r="BU128" s="9">
        <f t="shared" si="115"/>
        <v>-9.8780066262980955E-5</v>
      </c>
      <c r="BV128" s="9">
        <f t="shared" si="136"/>
        <v>7.1772631747357642E-4</v>
      </c>
      <c r="BW128" s="9">
        <f t="shared" si="82"/>
        <v>1.0285217581580963E-8</v>
      </c>
      <c r="BX128" s="9">
        <f t="shared" si="83"/>
        <v>8.1394034356975107E-15</v>
      </c>
      <c r="BY128" s="9">
        <f t="shared" si="116"/>
        <v>-9.1496194085009081E-12</v>
      </c>
      <c r="CA128" s="16">
        <f t="shared" si="117"/>
        <v>3</v>
      </c>
      <c r="CB128" s="17">
        <f>VLOOKUP($A128,Datum!$A:$B,2,0)</f>
        <v>41541</v>
      </c>
      <c r="CC128" s="13">
        <f>VLOOKUP(CB128,Zeitreihen!$J:$K,2,0)</f>
        <v>0.26665244520292253</v>
      </c>
      <c r="CD128" s="13">
        <f>VLOOKUP(CB128,Zeitreihen!N:O,2,0)</f>
        <v>1.3473999999999999</v>
      </c>
      <c r="CE128" s="9">
        <f t="shared" si="118"/>
        <v>2.6664889008905866E-5</v>
      </c>
      <c r="CF128" s="9">
        <f t="shared" si="119"/>
        <v>-1.4091299101822231E-3</v>
      </c>
      <c r="CG128" s="9">
        <f t="shared" si="137"/>
        <v>7.1772631747357642E-4</v>
      </c>
      <c r="CH128" s="9">
        <f t="shared" si="84"/>
        <v>5.1430963177143635E-13</v>
      </c>
      <c r="CI128" s="9">
        <f t="shared" si="85"/>
        <v>2.0290490599453098E-9</v>
      </c>
      <c r="CJ128" s="9">
        <f t="shared" si="120"/>
        <v>-3.2304171168235403E-11</v>
      </c>
      <c r="CL128" s="16">
        <f t="shared" si="121"/>
        <v>3</v>
      </c>
      <c r="CM128" s="17">
        <f>VLOOKUP($A128,Datum!$A:$B,2,0)</f>
        <v>41541</v>
      </c>
      <c r="CN128" s="13">
        <f>VLOOKUP(CM128,Zeitreihen!$J:$K,2,0)</f>
        <v>0.26665244520292253</v>
      </c>
      <c r="CO128" s="13">
        <f>VLOOKUP(CM128,Zeitreihen!R:S,2,0)</f>
        <v>1.0123</v>
      </c>
      <c r="CP128" s="9">
        <f t="shared" si="122"/>
        <v>2.6664889008905866E-5</v>
      </c>
      <c r="CQ128" s="9">
        <f t="shared" si="123"/>
        <v>-9.8780066262980955E-5</v>
      </c>
      <c r="CR128" s="9">
        <f t="shared" si="138"/>
        <v>7.1772631747357642E-4</v>
      </c>
      <c r="CS128" s="9">
        <f t="shared" si="86"/>
        <v>5.1430963177143635E-13</v>
      </c>
      <c r="CT128" s="9">
        <f t="shared" si="87"/>
        <v>8.1394034356975107E-15</v>
      </c>
      <c r="CU128" s="9">
        <f t="shared" si="124"/>
        <v>6.4700645930722755E-14</v>
      </c>
      <c r="CW128" s="16">
        <f t="shared" si="125"/>
        <v>3</v>
      </c>
      <c r="CX128" s="17">
        <f>VLOOKUP($A128,Datum!$A:$B,2,0)</f>
        <v>41541</v>
      </c>
      <c r="CY128" s="13">
        <f>VLOOKUP(CX128,Zeitreihen!N:O,2,0)</f>
        <v>1.3473999999999999</v>
      </c>
      <c r="CZ128" s="13">
        <f>VLOOKUP(CX128,Zeitreihen!R:S,2,0)</f>
        <v>1.0123</v>
      </c>
      <c r="DA128" s="9">
        <f t="shared" si="126"/>
        <v>-1.4091299101822231E-3</v>
      </c>
      <c r="DB128" s="9">
        <f t="shared" si="127"/>
        <v>-9.8780066262980955E-5</v>
      </c>
      <c r="DC128" s="9">
        <f t="shared" si="139"/>
        <v>7.1772631747357642E-4</v>
      </c>
      <c r="DD128" s="9">
        <f t="shared" si="88"/>
        <v>2.0290490599453098E-9</v>
      </c>
      <c r="DE128" s="9">
        <f t="shared" si="89"/>
        <v>8.1394034356975107E-15</v>
      </c>
      <c r="DF128" s="9">
        <f t="shared" si="128"/>
        <v>-4.0638957774182222E-12</v>
      </c>
    </row>
    <row r="129" spans="1:110" ht="15" x14ac:dyDescent="0.2">
      <c r="A129" s="9">
        <f t="shared" si="129"/>
        <v>120</v>
      </c>
      <c r="B129" s="16">
        <f t="shared" si="90"/>
        <v>2</v>
      </c>
      <c r="C129" s="17">
        <f>VLOOKUP($A129,Datum!$A:$B,2,0)</f>
        <v>41540</v>
      </c>
      <c r="D129" s="13">
        <f>VLOOKUP(C129,Zeitreihen!$B:$C,2,0)</f>
        <v>590.1</v>
      </c>
      <c r="E129" s="13">
        <f>VLOOKUP(C129,Zeitreihen!F:G,2,0)</f>
        <v>8024.71</v>
      </c>
      <c r="F129" s="9">
        <f t="shared" si="91"/>
        <v>3.4290209972907717E-3</v>
      </c>
      <c r="G129" s="9">
        <f t="shared" si="91"/>
        <v>0</v>
      </c>
      <c r="H129" s="9">
        <f t="shared" si="130"/>
        <v>6.7466273842516176E-4</v>
      </c>
      <c r="I129" s="9">
        <f t="shared" si="70"/>
        <v>4.5793280742243287E-9</v>
      </c>
      <c r="J129" s="9">
        <f t="shared" si="71"/>
        <v>8.6369420144472454E-10</v>
      </c>
      <c r="K129" s="9">
        <f t="shared" si="92"/>
        <v>-1.9887531531642106E-9</v>
      </c>
      <c r="M129" s="16">
        <f t="shared" si="93"/>
        <v>2</v>
      </c>
      <c r="N129" s="17">
        <f>VLOOKUP($A129,Datum!$A:$B,2,0)</f>
        <v>41540</v>
      </c>
      <c r="O129" s="13">
        <f>VLOOKUP(N129,Zeitreihen!$B:$C,2,0)</f>
        <v>590.1</v>
      </c>
      <c r="P129" s="13">
        <f>VLOOKUP(N129,Zeitreihen!$J:$K,2,0)</f>
        <v>0.26664533503986348</v>
      </c>
      <c r="Q129" s="9">
        <f t="shared" si="94"/>
        <v>3.4290209972907717E-3</v>
      </c>
      <c r="R129" s="9">
        <f t="shared" si="95"/>
        <v>-2.6664889008965887E-5</v>
      </c>
      <c r="S129" s="9">
        <f t="shared" si="131"/>
        <v>6.7466273842516176E-4</v>
      </c>
      <c r="T129" s="9">
        <f t="shared" si="72"/>
        <v>4.5793280742243287E-9</v>
      </c>
      <c r="U129" s="9">
        <f t="shared" si="73"/>
        <v>4.7595600047204824E-13</v>
      </c>
      <c r="V129" s="9">
        <f t="shared" si="96"/>
        <v>-4.6685743809616848E-11</v>
      </c>
      <c r="X129" s="16">
        <f t="shared" si="97"/>
        <v>2</v>
      </c>
      <c r="Y129" s="17">
        <f>VLOOKUP($A129,Datum!$A:$B,2,0)</f>
        <v>41540</v>
      </c>
      <c r="Z129" s="13">
        <f>VLOOKUP(Y129,Zeitreihen!$B:$C,2,0)</f>
        <v>590.1</v>
      </c>
      <c r="AA129" s="13">
        <f>VLOOKUP(Y129,Zeitreihen!N:O,2,0)</f>
        <v>1.3492999999999999</v>
      </c>
      <c r="AB129" s="9">
        <f t="shared" si="98"/>
        <v>3.4290209972907717E-3</v>
      </c>
      <c r="AC129" s="9">
        <f t="shared" si="99"/>
        <v>-2.2948523969893498E-3</v>
      </c>
      <c r="AD129" s="9">
        <f t="shared" si="132"/>
        <v>6.7466273842516176E-4</v>
      </c>
      <c r="AE129" s="9">
        <f t="shared" si="74"/>
        <v>4.5793280742243287E-9</v>
      </c>
      <c r="AF129" s="9">
        <f t="shared" si="75"/>
        <v>4.4460505758132589E-9</v>
      </c>
      <c r="AG129" s="9">
        <f t="shared" si="100"/>
        <v>-4.5121972719776886E-9</v>
      </c>
      <c r="AI129" s="16">
        <f t="shared" si="101"/>
        <v>2</v>
      </c>
      <c r="AJ129" s="17">
        <f>VLOOKUP($A129,Datum!$A:$B,2,0)</f>
        <v>41540</v>
      </c>
      <c r="AK129" s="13">
        <f>VLOOKUP(AJ129,Zeitreihen!$B:$C,2,0)</f>
        <v>590.1</v>
      </c>
      <c r="AL129" s="13">
        <f>VLOOKUP(AJ129,Zeitreihen!$R:$S,2,0)</f>
        <v>1.0124</v>
      </c>
      <c r="AM129" s="9">
        <f t="shared" si="102"/>
        <v>3.4290209972907717E-3</v>
      </c>
      <c r="AN129" s="9">
        <f t="shared" si="103"/>
        <v>-9.8770309725198388E-5</v>
      </c>
      <c r="AO129" s="9">
        <f t="shared" si="133"/>
        <v>6.7466273842516176E-4</v>
      </c>
      <c r="AP129" s="9">
        <f t="shared" si="76"/>
        <v>4.5793280742243287E-9</v>
      </c>
      <c r="AQ129" s="9">
        <f t="shared" si="77"/>
        <v>7.6954366734893425E-15</v>
      </c>
      <c r="AR129" s="9">
        <f t="shared" si="104"/>
        <v>5.9363228687736681E-12</v>
      </c>
      <c r="AT129" s="16">
        <f t="shared" si="105"/>
        <v>2</v>
      </c>
      <c r="AU129" s="17">
        <f>VLOOKUP($A129,Datum!$A:$B,2,0)</f>
        <v>41540</v>
      </c>
      <c r="AV129" s="13">
        <f>VLOOKUP(AU129,Zeitreihen!$F:$G,2,0)</f>
        <v>8024.71</v>
      </c>
      <c r="AW129" s="13">
        <f>VLOOKUP(AU129,Zeitreihen!$J:$K,2,0)</f>
        <v>0.26664533503986348</v>
      </c>
      <c r="AX129" s="9">
        <f t="shared" si="106"/>
        <v>0</v>
      </c>
      <c r="AY129" s="9">
        <f t="shared" si="107"/>
        <v>-2.6664889008965887E-5</v>
      </c>
      <c r="AZ129" s="9">
        <f t="shared" si="134"/>
        <v>6.7466273842516176E-4</v>
      </c>
      <c r="BA129" s="9">
        <f t="shared" si="78"/>
        <v>8.6369420144472454E-10</v>
      </c>
      <c r="BB129" s="9">
        <f t="shared" si="79"/>
        <v>4.7595600047204824E-13</v>
      </c>
      <c r="BC129" s="9">
        <f t="shared" si="108"/>
        <v>2.027511868647211E-11</v>
      </c>
      <c r="BE129" s="16">
        <f t="shared" si="109"/>
        <v>2</v>
      </c>
      <c r="BF129" s="17">
        <f>VLOOKUP($A129,Datum!$A:$B,2,0)</f>
        <v>41540</v>
      </c>
      <c r="BG129" s="13">
        <f>VLOOKUP(BF129,Zeitreihen!$F:$G,2,0)</f>
        <v>8024.71</v>
      </c>
      <c r="BH129" s="13">
        <f>VLOOKUP(BF129,Zeitreihen!N:O,2,0)</f>
        <v>1.3492999999999999</v>
      </c>
      <c r="BI129" s="9">
        <f t="shared" si="110"/>
        <v>0</v>
      </c>
      <c r="BJ129" s="9">
        <f t="shared" si="111"/>
        <v>-2.2948523969893498E-3</v>
      </c>
      <c r="BK129" s="9">
        <f t="shared" si="135"/>
        <v>6.7466273842516176E-4</v>
      </c>
      <c r="BL129" s="9">
        <f t="shared" si="80"/>
        <v>8.6369420144472454E-10</v>
      </c>
      <c r="BM129" s="9">
        <f t="shared" si="81"/>
        <v>4.4460505758132589E-9</v>
      </c>
      <c r="BN129" s="9">
        <f t="shared" si="112"/>
        <v>1.9595989644975552E-9</v>
      </c>
      <c r="BP129" s="16">
        <f t="shared" si="113"/>
        <v>2</v>
      </c>
      <c r="BQ129" s="17">
        <f>VLOOKUP($A129,Datum!$A:$B,2,0)</f>
        <v>41540</v>
      </c>
      <c r="BR129" s="13">
        <f>VLOOKUP(BQ129,Zeitreihen!$F:$G,2,0)</f>
        <v>8024.71</v>
      </c>
      <c r="BS129" s="13">
        <f>VLOOKUP(BQ129,Zeitreihen!R:S,2,0)</f>
        <v>1.0124</v>
      </c>
      <c r="BT129" s="9">
        <f t="shared" si="114"/>
        <v>0</v>
      </c>
      <c r="BU129" s="9">
        <f t="shared" si="115"/>
        <v>-9.8770309725198388E-5</v>
      </c>
      <c r="BV129" s="9">
        <f t="shared" si="136"/>
        <v>6.7466273842516176E-4</v>
      </c>
      <c r="BW129" s="9">
        <f t="shared" si="82"/>
        <v>8.6369420144472454E-10</v>
      </c>
      <c r="BX129" s="9">
        <f t="shared" si="83"/>
        <v>7.6954366734893425E-15</v>
      </c>
      <c r="BY129" s="9">
        <f t="shared" si="116"/>
        <v>-2.5780814635068895E-12</v>
      </c>
      <c r="CA129" s="16">
        <f t="shared" si="117"/>
        <v>2</v>
      </c>
      <c r="CB129" s="17">
        <f>VLOOKUP($A129,Datum!$A:$B,2,0)</f>
        <v>41540</v>
      </c>
      <c r="CC129" s="13">
        <f>VLOOKUP(CB129,Zeitreihen!$J:$K,2,0)</f>
        <v>0.26664533503986348</v>
      </c>
      <c r="CD129" s="13">
        <f>VLOOKUP(CB129,Zeitreihen!N:O,2,0)</f>
        <v>1.3492999999999999</v>
      </c>
      <c r="CE129" s="9">
        <f t="shared" si="118"/>
        <v>-2.6664889008965887E-5</v>
      </c>
      <c r="CF129" s="9">
        <f t="shared" si="119"/>
        <v>-2.2948523969893498E-3</v>
      </c>
      <c r="CG129" s="9">
        <f t="shared" si="137"/>
        <v>6.7466273842516176E-4</v>
      </c>
      <c r="CH129" s="9">
        <f t="shared" si="84"/>
        <v>4.7595600047204824E-13</v>
      </c>
      <c r="CI129" s="9">
        <f t="shared" si="85"/>
        <v>4.4460505758132589E-9</v>
      </c>
      <c r="CJ129" s="9">
        <f t="shared" si="120"/>
        <v>4.600135269707322E-11</v>
      </c>
      <c r="CL129" s="16">
        <f t="shared" si="121"/>
        <v>2</v>
      </c>
      <c r="CM129" s="17">
        <f>VLOOKUP($A129,Datum!$A:$B,2,0)</f>
        <v>41540</v>
      </c>
      <c r="CN129" s="13">
        <f>VLOOKUP(CM129,Zeitreihen!$J:$K,2,0)</f>
        <v>0.26664533503986348</v>
      </c>
      <c r="CO129" s="13">
        <f>VLOOKUP(CM129,Zeitreihen!R:S,2,0)</f>
        <v>1.0124</v>
      </c>
      <c r="CP129" s="9">
        <f t="shared" si="122"/>
        <v>-2.6664889008965887E-5</v>
      </c>
      <c r="CQ129" s="9">
        <f t="shared" si="123"/>
        <v>-9.8770309725198388E-5</v>
      </c>
      <c r="CR129" s="9">
        <f t="shared" si="138"/>
        <v>6.7466273842516176E-4</v>
      </c>
      <c r="CS129" s="9">
        <f t="shared" si="86"/>
        <v>4.7595600047204824E-13</v>
      </c>
      <c r="CT129" s="9">
        <f t="shared" si="87"/>
        <v>7.6954366734893425E-15</v>
      </c>
      <c r="CU129" s="9">
        <f t="shared" si="124"/>
        <v>-6.0520155824319478E-14</v>
      </c>
      <c r="CW129" s="16">
        <f t="shared" si="125"/>
        <v>2</v>
      </c>
      <c r="CX129" s="17">
        <f>VLOOKUP($A129,Datum!$A:$B,2,0)</f>
        <v>41540</v>
      </c>
      <c r="CY129" s="13">
        <f>VLOOKUP(CX129,Zeitreihen!N:O,2,0)</f>
        <v>1.3492999999999999</v>
      </c>
      <c r="CZ129" s="13">
        <f>VLOOKUP(CX129,Zeitreihen!R:S,2,0)</f>
        <v>1.0124</v>
      </c>
      <c r="DA129" s="9">
        <f t="shared" si="126"/>
        <v>-2.2948523969893498E-3</v>
      </c>
      <c r="DB129" s="9">
        <f t="shared" si="127"/>
        <v>-9.8770309725198388E-5</v>
      </c>
      <c r="DC129" s="9">
        <f t="shared" si="139"/>
        <v>6.7466273842516176E-4</v>
      </c>
      <c r="DD129" s="9">
        <f t="shared" si="88"/>
        <v>4.4460505758132589E-9</v>
      </c>
      <c r="DE129" s="9">
        <f t="shared" si="89"/>
        <v>7.6954366734893425E-15</v>
      </c>
      <c r="DF129" s="9">
        <f t="shared" si="128"/>
        <v>-5.8492991591558865E-12</v>
      </c>
    </row>
    <row r="130" spans="1:110" ht="15" x14ac:dyDescent="0.2">
      <c r="A130" s="9">
        <f t="shared" si="129"/>
        <v>121</v>
      </c>
      <c r="B130" s="16">
        <f t="shared" si="90"/>
        <v>6</v>
      </c>
      <c r="C130" s="17">
        <f>VLOOKUP($A130,Datum!$A:$B,2,0)</f>
        <v>41537</v>
      </c>
      <c r="D130" s="13">
        <f>VLOOKUP(C130,Zeitreihen!$B:$C,2,0)</f>
        <v>588.08000000000004</v>
      </c>
      <c r="E130" s="13">
        <f>VLOOKUP(C130,Zeitreihen!F:G,2,0)</f>
        <v>8024.71</v>
      </c>
      <c r="F130" s="9">
        <f t="shared" si="91"/>
        <v>-1.700434461041105E-5</v>
      </c>
      <c r="G130" s="9">
        <f t="shared" si="91"/>
        <v>0</v>
      </c>
      <c r="H130" s="9">
        <f t="shared" si="130"/>
        <v>6.3418297411965197E-4</v>
      </c>
      <c r="I130" s="9">
        <f t="shared" si="70"/>
        <v>4.4825406315346062E-10</v>
      </c>
      <c r="J130" s="9">
        <f t="shared" si="71"/>
        <v>8.1187254935804094E-10</v>
      </c>
      <c r="K130" s="9">
        <f t="shared" si="92"/>
        <v>6.0326210639530502E-10</v>
      </c>
      <c r="M130" s="16">
        <f t="shared" si="93"/>
        <v>6</v>
      </c>
      <c r="N130" s="17">
        <f>VLOOKUP($A130,Datum!$A:$B,2,0)</f>
        <v>41537</v>
      </c>
      <c r="O130" s="13">
        <f>VLOOKUP(N130,Zeitreihen!$B:$C,2,0)</f>
        <v>588.08000000000004</v>
      </c>
      <c r="P130" s="13">
        <f>VLOOKUP(N130,Zeitreihen!$J:$K,2,0)</f>
        <v>0.26665244520292253</v>
      </c>
      <c r="Q130" s="9">
        <f t="shared" si="94"/>
        <v>-1.700434461041105E-5</v>
      </c>
      <c r="R130" s="9">
        <f t="shared" si="95"/>
        <v>2.6664889008905866E-5</v>
      </c>
      <c r="S130" s="9">
        <f t="shared" si="131"/>
        <v>6.3418297411965197E-4</v>
      </c>
      <c r="T130" s="9">
        <f t="shared" si="72"/>
        <v>4.4825406315346062E-10</v>
      </c>
      <c r="U130" s="9">
        <f t="shared" si="73"/>
        <v>4.5444399063324107E-13</v>
      </c>
      <c r="V130" s="9">
        <f t="shared" si="96"/>
        <v>-1.4272573884097552E-11</v>
      </c>
      <c r="X130" s="16">
        <f t="shared" si="97"/>
        <v>6</v>
      </c>
      <c r="Y130" s="17">
        <f>VLOOKUP($A130,Datum!$A:$B,2,0)</f>
        <v>41537</v>
      </c>
      <c r="Z130" s="13">
        <f>VLOOKUP(Y130,Zeitreihen!$B:$C,2,0)</f>
        <v>588.08000000000004</v>
      </c>
      <c r="AA130" s="13">
        <f>VLOOKUP(Y130,Zeitreihen!N:O,2,0)</f>
        <v>1.3524</v>
      </c>
      <c r="AB130" s="9">
        <f t="shared" si="98"/>
        <v>-1.700434461041105E-5</v>
      </c>
      <c r="AC130" s="9">
        <f t="shared" si="99"/>
        <v>-4.435573370570418E-4</v>
      </c>
      <c r="AD130" s="9">
        <f t="shared" si="132"/>
        <v>6.3418297411965197E-4</v>
      </c>
      <c r="AE130" s="9">
        <f t="shared" si="74"/>
        <v>4.4825406315346062E-10</v>
      </c>
      <c r="AF130" s="9">
        <f t="shared" si="75"/>
        <v>3.2494622351940221E-10</v>
      </c>
      <c r="AG130" s="9">
        <f t="shared" si="100"/>
        <v>3.8165228284256941E-10</v>
      </c>
      <c r="AI130" s="16">
        <f t="shared" si="101"/>
        <v>6</v>
      </c>
      <c r="AJ130" s="17">
        <f>VLOOKUP($A130,Datum!$A:$B,2,0)</f>
        <v>41537</v>
      </c>
      <c r="AK130" s="13">
        <f>VLOOKUP(AJ130,Zeitreihen!$B:$C,2,0)</f>
        <v>588.08000000000004</v>
      </c>
      <c r="AL130" s="13">
        <f>VLOOKUP(AJ130,Zeitreihen!$R:$S,2,0)</f>
        <v>1.0125</v>
      </c>
      <c r="AM130" s="9">
        <f t="shared" si="102"/>
        <v>-1.700434461041105E-5</v>
      </c>
      <c r="AN130" s="9">
        <f t="shared" si="103"/>
        <v>-9.8760555114604413E-5</v>
      </c>
      <c r="AO130" s="9">
        <f t="shared" si="133"/>
        <v>6.3418297411965197E-4</v>
      </c>
      <c r="AP130" s="9">
        <f t="shared" si="76"/>
        <v>4.4825406315346062E-10</v>
      </c>
      <c r="AQ130" s="9">
        <f t="shared" si="77"/>
        <v>7.275556526848425E-15</v>
      </c>
      <c r="AR130" s="9">
        <f t="shared" si="104"/>
        <v>-1.805906358276222E-12</v>
      </c>
      <c r="AT130" s="16">
        <f t="shared" si="105"/>
        <v>6</v>
      </c>
      <c r="AU130" s="17">
        <f>VLOOKUP($A130,Datum!$A:$B,2,0)</f>
        <v>41537</v>
      </c>
      <c r="AV130" s="13">
        <f>VLOOKUP(AU130,Zeitreihen!$F:$G,2,0)</f>
        <v>8024.71</v>
      </c>
      <c r="AW130" s="13">
        <f>VLOOKUP(AU130,Zeitreihen!$J:$K,2,0)</f>
        <v>0.26665244520292253</v>
      </c>
      <c r="AX130" s="9">
        <f t="shared" si="106"/>
        <v>0</v>
      </c>
      <c r="AY130" s="9">
        <f t="shared" si="107"/>
        <v>2.6664889008905866E-5</v>
      </c>
      <c r="AZ130" s="9">
        <f t="shared" si="134"/>
        <v>6.3418297411965197E-4</v>
      </c>
      <c r="BA130" s="9">
        <f t="shared" si="78"/>
        <v>8.1187254935804094E-10</v>
      </c>
      <c r="BB130" s="9">
        <f t="shared" si="79"/>
        <v>4.5444399063324107E-13</v>
      </c>
      <c r="BC130" s="9">
        <f t="shared" si="108"/>
        <v>-1.9208086870270322E-11</v>
      </c>
      <c r="BE130" s="16">
        <f t="shared" si="109"/>
        <v>6</v>
      </c>
      <c r="BF130" s="17">
        <f>VLOOKUP($A130,Datum!$A:$B,2,0)</f>
        <v>41537</v>
      </c>
      <c r="BG130" s="13">
        <f>VLOOKUP(BF130,Zeitreihen!$F:$G,2,0)</f>
        <v>8024.71</v>
      </c>
      <c r="BH130" s="13">
        <f>VLOOKUP(BF130,Zeitreihen!N:O,2,0)</f>
        <v>1.3524</v>
      </c>
      <c r="BI130" s="9">
        <f t="shared" si="110"/>
        <v>0</v>
      </c>
      <c r="BJ130" s="9">
        <f t="shared" si="111"/>
        <v>-4.435573370570418E-4</v>
      </c>
      <c r="BK130" s="9">
        <f t="shared" si="135"/>
        <v>6.3418297411965197E-4</v>
      </c>
      <c r="BL130" s="9">
        <f t="shared" si="80"/>
        <v>8.1187254935804094E-10</v>
      </c>
      <c r="BM130" s="9">
        <f t="shared" si="81"/>
        <v>3.2494622351940221E-10</v>
      </c>
      <c r="BN130" s="9">
        <f t="shared" si="112"/>
        <v>5.1362916476088557E-10</v>
      </c>
      <c r="BP130" s="16">
        <f t="shared" si="113"/>
        <v>6</v>
      </c>
      <c r="BQ130" s="17">
        <f>VLOOKUP($A130,Datum!$A:$B,2,0)</f>
        <v>41537</v>
      </c>
      <c r="BR130" s="13">
        <f>VLOOKUP(BQ130,Zeitreihen!$F:$G,2,0)</f>
        <v>8024.71</v>
      </c>
      <c r="BS130" s="13">
        <f>VLOOKUP(BQ130,Zeitreihen!R:S,2,0)</f>
        <v>1.0125</v>
      </c>
      <c r="BT130" s="9">
        <f t="shared" si="114"/>
        <v>0</v>
      </c>
      <c r="BU130" s="9">
        <f t="shared" si="115"/>
        <v>-9.8760555114604413E-5</v>
      </c>
      <c r="BV130" s="9">
        <f t="shared" si="136"/>
        <v>6.3418297411965197E-4</v>
      </c>
      <c r="BW130" s="9">
        <f t="shared" si="82"/>
        <v>8.1187254935804094E-10</v>
      </c>
      <c r="BX130" s="9">
        <f t="shared" si="83"/>
        <v>7.275556526848425E-15</v>
      </c>
      <c r="BY130" s="9">
        <f t="shared" si="116"/>
        <v>-2.4303959812036732E-12</v>
      </c>
      <c r="CA130" s="16">
        <f t="shared" si="117"/>
        <v>6</v>
      </c>
      <c r="CB130" s="17">
        <f>VLOOKUP($A130,Datum!$A:$B,2,0)</f>
        <v>41537</v>
      </c>
      <c r="CC130" s="13">
        <f>VLOOKUP(CB130,Zeitreihen!$J:$K,2,0)</f>
        <v>0.26665244520292253</v>
      </c>
      <c r="CD130" s="13">
        <f>VLOOKUP(CB130,Zeitreihen!N:O,2,0)</f>
        <v>1.3524</v>
      </c>
      <c r="CE130" s="9">
        <f t="shared" si="118"/>
        <v>2.6664889008905866E-5</v>
      </c>
      <c r="CF130" s="9">
        <f t="shared" si="119"/>
        <v>-4.435573370570418E-4</v>
      </c>
      <c r="CG130" s="9">
        <f t="shared" si="137"/>
        <v>6.3418297411965197E-4</v>
      </c>
      <c r="CH130" s="9">
        <f t="shared" si="84"/>
        <v>4.5444399063324107E-13</v>
      </c>
      <c r="CI130" s="9">
        <f t="shared" si="85"/>
        <v>3.2494622351940221E-10</v>
      </c>
      <c r="CJ130" s="9">
        <f t="shared" si="120"/>
        <v>-1.2151948755543626E-11</v>
      </c>
      <c r="CL130" s="16">
        <f t="shared" si="121"/>
        <v>6</v>
      </c>
      <c r="CM130" s="17">
        <f>VLOOKUP($A130,Datum!$A:$B,2,0)</f>
        <v>41537</v>
      </c>
      <c r="CN130" s="13">
        <f>VLOOKUP(CM130,Zeitreihen!$J:$K,2,0)</f>
        <v>0.26665244520292253</v>
      </c>
      <c r="CO130" s="13">
        <f>VLOOKUP(CM130,Zeitreihen!R:S,2,0)</f>
        <v>1.0125</v>
      </c>
      <c r="CP130" s="9">
        <f t="shared" si="122"/>
        <v>2.6664889008905866E-5</v>
      </c>
      <c r="CQ130" s="9">
        <f t="shared" si="123"/>
        <v>-9.8760555114604413E-5</v>
      </c>
      <c r="CR130" s="9">
        <f t="shared" si="138"/>
        <v>6.3418297411965197E-4</v>
      </c>
      <c r="CS130" s="9">
        <f t="shared" si="86"/>
        <v>4.5444399063324107E-13</v>
      </c>
      <c r="CT130" s="9">
        <f t="shared" si="87"/>
        <v>7.275556526848425E-15</v>
      </c>
      <c r="CU130" s="9">
        <f t="shared" si="124"/>
        <v>5.7500721231465633E-14</v>
      </c>
      <c r="CW130" s="16">
        <f t="shared" si="125"/>
        <v>6</v>
      </c>
      <c r="CX130" s="17">
        <f>VLOOKUP($A130,Datum!$A:$B,2,0)</f>
        <v>41537</v>
      </c>
      <c r="CY130" s="13">
        <f>VLOOKUP(CX130,Zeitreihen!N:O,2,0)</f>
        <v>1.3524</v>
      </c>
      <c r="CZ130" s="13">
        <f>VLOOKUP(CX130,Zeitreihen!R:S,2,0)</f>
        <v>1.0125</v>
      </c>
      <c r="DA130" s="9">
        <f t="shared" si="126"/>
        <v>-4.435573370570418E-4</v>
      </c>
      <c r="DB130" s="9">
        <f t="shared" si="127"/>
        <v>-9.8760555114604413E-5</v>
      </c>
      <c r="DC130" s="9">
        <f t="shared" si="139"/>
        <v>6.3418297411965197E-4</v>
      </c>
      <c r="DD130" s="9">
        <f t="shared" si="88"/>
        <v>3.2494622351940221E-10</v>
      </c>
      <c r="DE130" s="9">
        <f t="shared" si="89"/>
        <v>7.275556526848425E-15</v>
      </c>
      <c r="DF130" s="9">
        <f t="shared" si="128"/>
        <v>-1.5375840196234267E-12</v>
      </c>
    </row>
    <row r="131" spans="1:110" ht="15" x14ac:dyDescent="0.2">
      <c r="A131" s="9">
        <f t="shared" si="129"/>
        <v>122</v>
      </c>
      <c r="B131" s="16">
        <f t="shared" si="90"/>
        <v>5</v>
      </c>
      <c r="C131" s="17">
        <f>VLOOKUP($A131,Datum!$A:$B,2,0)</f>
        <v>41536</v>
      </c>
      <c r="D131" s="13">
        <f>VLOOKUP(C131,Zeitreihen!$B:$C,2,0)</f>
        <v>588.09</v>
      </c>
      <c r="E131" s="13">
        <f>VLOOKUP(C131,Zeitreihen!F:G,2,0)</f>
        <v>8024.71</v>
      </c>
      <c r="F131" s="9">
        <f t="shared" si="91"/>
        <v>7.2530247223052064E-3</v>
      </c>
      <c r="G131" s="9">
        <f t="shared" si="91"/>
        <v>3.3077646473985787E-3</v>
      </c>
      <c r="H131" s="9">
        <f t="shared" si="130"/>
        <v>5.9613199567247282E-4</v>
      </c>
      <c r="I131" s="9">
        <f t="shared" si="70"/>
        <v>2.4641669978439912E-8</v>
      </c>
      <c r="J131" s="9">
        <f t="shared" si="71"/>
        <v>2.8234784579386556E-9</v>
      </c>
      <c r="K131" s="9">
        <f t="shared" si="92"/>
        <v>8.3411764369157655E-9</v>
      </c>
      <c r="M131" s="16">
        <f t="shared" si="93"/>
        <v>5</v>
      </c>
      <c r="N131" s="17">
        <f>VLOOKUP($A131,Datum!$A:$B,2,0)</f>
        <v>41536</v>
      </c>
      <c r="O131" s="13">
        <f>VLOOKUP(N131,Zeitreihen!$B:$C,2,0)</f>
        <v>588.09</v>
      </c>
      <c r="P131" s="13">
        <f>VLOOKUP(N131,Zeitreihen!$J:$K,2,0)</f>
        <v>0.26664533503986348</v>
      </c>
      <c r="Q131" s="9">
        <f t="shared" si="94"/>
        <v>7.2530247223052064E-3</v>
      </c>
      <c r="R131" s="9">
        <f t="shared" si="95"/>
        <v>0</v>
      </c>
      <c r="S131" s="9">
        <f t="shared" si="131"/>
        <v>5.9613199567247282E-4</v>
      </c>
      <c r="T131" s="9">
        <f t="shared" si="72"/>
        <v>2.4641669978439912E-8</v>
      </c>
      <c r="U131" s="9">
        <f t="shared" si="73"/>
        <v>6.4672388607911774E-18</v>
      </c>
      <c r="V131" s="9">
        <f t="shared" si="96"/>
        <v>3.9920366441123493E-13</v>
      </c>
      <c r="X131" s="16">
        <f t="shared" si="97"/>
        <v>5</v>
      </c>
      <c r="Y131" s="17">
        <f>VLOOKUP($A131,Datum!$A:$B,2,0)</f>
        <v>41536</v>
      </c>
      <c r="Z131" s="13">
        <f>VLOOKUP(Y131,Zeitreihen!$B:$C,2,0)</f>
        <v>588.09</v>
      </c>
      <c r="AA131" s="13">
        <f>VLOOKUP(Y131,Zeitreihen!N:O,2,0)</f>
        <v>1.353</v>
      </c>
      <c r="AB131" s="9">
        <f t="shared" si="98"/>
        <v>7.2530247223052064E-3</v>
      </c>
      <c r="AC131" s="9">
        <f t="shared" si="99"/>
        <v>6.6540980607572055E-4</v>
      </c>
      <c r="AD131" s="9">
        <f t="shared" si="132"/>
        <v>5.9613199567247282E-4</v>
      </c>
      <c r="AE131" s="9">
        <f t="shared" si="74"/>
        <v>2.4641669978439912E-8</v>
      </c>
      <c r="AF131" s="9">
        <f t="shared" si="75"/>
        <v>9.214509811110292E-11</v>
      </c>
      <c r="AG131" s="9">
        <f t="shared" si="100"/>
        <v>1.5068540399736018E-9</v>
      </c>
      <c r="AI131" s="16">
        <f t="shared" si="101"/>
        <v>5</v>
      </c>
      <c r="AJ131" s="17">
        <f>VLOOKUP($A131,Datum!$A:$B,2,0)</f>
        <v>41536</v>
      </c>
      <c r="AK131" s="13">
        <f>VLOOKUP(AJ131,Zeitreihen!$B:$C,2,0)</f>
        <v>588.09</v>
      </c>
      <c r="AL131" s="13">
        <f>VLOOKUP(AJ131,Zeitreihen!$R:$S,2,0)</f>
        <v>1.0125999999999999</v>
      </c>
      <c r="AM131" s="9">
        <f t="shared" si="102"/>
        <v>7.2530247223052064E-3</v>
      </c>
      <c r="AN131" s="9">
        <f t="shared" si="103"/>
        <v>-9.8750802430532761E-5</v>
      </c>
      <c r="AO131" s="9">
        <f t="shared" si="133"/>
        <v>5.9613199567247282E-4</v>
      </c>
      <c r="AP131" s="9">
        <f t="shared" si="76"/>
        <v>2.4641669978439912E-8</v>
      </c>
      <c r="AQ131" s="9">
        <f t="shared" si="77"/>
        <v>6.8784640703207092E-15</v>
      </c>
      <c r="AR131" s="9">
        <f t="shared" si="104"/>
        <v>1.3019095267314062E-11</v>
      </c>
      <c r="AT131" s="16">
        <f t="shared" si="105"/>
        <v>5</v>
      </c>
      <c r="AU131" s="17">
        <f>VLOOKUP($A131,Datum!$A:$B,2,0)</f>
        <v>41536</v>
      </c>
      <c r="AV131" s="13">
        <f>VLOOKUP(AU131,Zeitreihen!$F:$G,2,0)</f>
        <v>8024.71</v>
      </c>
      <c r="AW131" s="13">
        <f>VLOOKUP(AU131,Zeitreihen!$J:$K,2,0)</f>
        <v>0.26664533503986348</v>
      </c>
      <c r="AX131" s="9">
        <f t="shared" si="106"/>
        <v>3.3077646473985787E-3</v>
      </c>
      <c r="AY131" s="9">
        <f t="shared" si="107"/>
        <v>0</v>
      </c>
      <c r="AZ131" s="9">
        <f t="shared" si="134"/>
        <v>5.9613199567247282E-4</v>
      </c>
      <c r="BA131" s="9">
        <f t="shared" si="78"/>
        <v>2.8234784579386556E-9</v>
      </c>
      <c r="BB131" s="9">
        <f t="shared" si="79"/>
        <v>6.4672388607911774E-18</v>
      </c>
      <c r="BC131" s="9">
        <f t="shared" si="108"/>
        <v>1.351299730103859E-13</v>
      </c>
      <c r="BE131" s="16">
        <f t="shared" si="109"/>
        <v>5</v>
      </c>
      <c r="BF131" s="17">
        <f>VLOOKUP($A131,Datum!$A:$B,2,0)</f>
        <v>41536</v>
      </c>
      <c r="BG131" s="13">
        <f>VLOOKUP(BF131,Zeitreihen!$F:$G,2,0)</f>
        <v>8024.71</v>
      </c>
      <c r="BH131" s="13">
        <f>VLOOKUP(BF131,Zeitreihen!N:O,2,0)</f>
        <v>1.353</v>
      </c>
      <c r="BI131" s="9">
        <f t="shared" si="110"/>
        <v>3.3077646473985787E-3</v>
      </c>
      <c r="BJ131" s="9">
        <f t="shared" si="111"/>
        <v>6.6540980607572055E-4</v>
      </c>
      <c r="BK131" s="9">
        <f t="shared" si="135"/>
        <v>5.9613199567247282E-4</v>
      </c>
      <c r="BL131" s="9">
        <f t="shared" si="80"/>
        <v>2.8234784579386556E-9</v>
      </c>
      <c r="BM131" s="9">
        <f t="shared" si="81"/>
        <v>9.214509811110292E-11</v>
      </c>
      <c r="BN131" s="9">
        <f t="shared" si="112"/>
        <v>5.1006832828685124E-10</v>
      </c>
      <c r="BP131" s="16">
        <f t="shared" si="113"/>
        <v>5</v>
      </c>
      <c r="BQ131" s="17">
        <f>VLOOKUP($A131,Datum!$A:$B,2,0)</f>
        <v>41536</v>
      </c>
      <c r="BR131" s="13">
        <f>VLOOKUP(BQ131,Zeitreihen!$F:$G,2,0)</f>
        <v>8024.71</v>
      </c>
      <c r="BS131" s="13">
        <f>VLOOKUP(BQ131,Zeitreihen!R:S,2,0)</f>
        <v>1.0125999999999999</v>
      </c>
      <c r="BT131" s="9">
        <f t="shared" si="114"/>
        <v>3.3077646473985787E-3</v>
      </c>
      <c r="BU131" s="9">
        <f t="shared" si="115"/>
        <v>-9.8750802430532761E-5</v>
      </c>
      <c r="BV131" s="9">
        <f t="shared" si="136"/>
        <v>5.9613199567247282E-4</v>
      </c>
      <c r="BW131" s="9">
        <f t="shared" si="82"/>
        <v>2.8234784579386556E-9</v>
      </c>
      <c r="BX131" s="9">
        <f t="shared" si="83"/>
        <v>6.8784640703207092E-15</v>
      </c>
      <c r="BY131" s="9">
        <f t="shared" si="116"/>
        <v>4.4069485050605669E-12</v>
      </c>
      <c r="CA131" s="16">
        <f t="shared" si="117"/>
        <v>5</v>
      </c>
      <c r="CB131" s="17">
        <f>VLOOKUP($A131,Datum!$A:$B,2,0)</f>
        <v>41536</v>
      </c>
      <c r="CC131" s="13">
        <f>VLOOKUP(CB131,Zeitreihen!$J:$K,2,0)</f>
        <v>0.26664533503986348</v>
      </c>
      <c r="CD131" s="13">
        <f>VLOOKUP(CB131,Zeitreihen!N:O,2,0)</f>
        <v>1.353</v>
      </c>
      <c r="CE131" s="9">
        <f t="shared" si="118"/>
        <v>0</v>
      </c>
      <c r="CF131" s="9">
        <f t="shared" si="119"/>
        <v>6.6540980607572055E-4</v>
      </c>
      <c r="CG131" s="9">
        <f t="shared" si="137"/>
        <v>5.9613199567247282E-4</v>
      </c>
      <c r="CH131" s="9">
        <f t="shared" si="84"/>
        <v>6.4672388607911774E-18</v>
      </c>
      <c r="CI131" s="9">
        <f t="shared" si="85"/>
        <v>9.214509811110292E-11</v>
      </c>
      <c r="CJ131" s="9">
        <f t="shared" si="120"/>
        <v>2.4411562001140781E-14</v>
      </c>
      <c r="CL131" s="16">
        <f t="shared" si="121"/>
        <v>5</v>
      </c>
      <c r="CM131" s="17">
        <f>VLOOKUP($A131,Datum!$A:$B,2,0)</f>
        <v>41536</v>
      </c>
      <c r="CN131" s="13">
        <f>VLOOKUP(CM131,Zeitreihen!$J:$K,2,0)</f>
        <v>0.26664533503986348</v>
      </c>
      <c r="CO131" s="13">
        <f>VLOOKUP(CM131,Zeitreihen!R:S,2,0)</f>
        <v>1.0125999999999999</v>
      </c>
      <c r="CP131" s="9">
        <f t="shared" si="122"/>
        <v>0</v>
      </c>
      <c r="CQ131" s="9">
        <f t="shared" si="123"/>
        <v>-9.8750802430532761E-5</v>
      </c>
      <c r="CR131" s="9">
        <f t="shared" si="138"/>
        <v>5.9613199567247282E-4</v>
      </c>
      <c r="CS131" s="9">
        <f t="shared" si="86"/>
        <v>6.4672388607911774E-18</v>
      </c>
      <c r="CT131" s="9">
        <f t="shared" si="87"/>
        <v>6.8784640703207092E-15</v>
      </c>
      <c r="CU131" s="9">
        <f t="shared" si="124"/>
        <v>2.1091389271011512E-16</v>
      </c>
      <c r="CW131" s="16">
        <f t="shared" si="125"/>
        <v>5</v>
      </c>
      <c r="CX131" s="17">
        <f>VLOOKUP($A131,Datum!$A:$B,2,0)</f>
        <v>41536</v>
      </c>
      <c r="CY131" s="13">
        <f>VLOOKUP(CX131,Zeitreihen!N:O,2,0)</f>
        <v>1.353</v>
      </c>
      <c r="CZ131" s="13">
        <f>VLOOKUP(CX131,Zeitreihen!R:S,2,0)</f>
        <v>1.0125999999999999</v>
      </c>
      <c r="DA131" s="9">
        <f t="shared" si="126"/>
        <v>6.6540980607572055E-4</v>
      </c>
      <c r="DB131" s="9">
        <f t="shared" si="127"/>
        <v>-9.8750802430532761E-5</v>
      </c>
      <c r="DC131" s="9">
        <f t="shared" si="139"/>
        <v>5.9613199567247282E-4</v>
      </c>
      <c r="DD131" s="9">
        <f t="shared" si="88"/>
        <v>9.214509811110292E-11</v>
      </c>
      <c r="DE131" s="9">
        <f t="shared" si="89"/>
        <v>6.8784640703207092E-15</v>
      </c>
      <c r="DF131" s="9">
        <f t="shared" si="128"/>
        <v>7.9612608713280978E-13</v>
      </c>
    </row>
    <row r="132" spans="1:110" ht="15" x14ac:dyDescent="0.2">
      <c r="A132" s="9">
        <f t="shared" si="129"/>
        <v>123</v>
      </c>
      <c r="B132" s="16">
        <f t="shared" si="90"/>
        <v>4</v>
      </c>
      <c r="C132" s="17">
        <f>VLOOKUP($A132,Datum!$A:$B,2,0)</f>
        <v>41535</v>
      </c>
      <c r="D132" s="13">
        <f>VLOOKUP(C132,Zeitreihen!$B:$C,2,0)</f>
        <v>583.84</v>
      </c>
      <c r="E132" s="13">
        <f>VLOOKUP(C132,Zeitreihen!F:G,2,0)</f>
        <v>7998.21</v>
      </c>
      <c r="F132" s="9">
        <f t="shared" si="91"/>
        <v>-8.9025857617581214E-4</v>
      </c>
      <c r="G132" s="9">
        <f t="shared" si="91"/>
        <v>-4.0389878469237282E-3</v>
      </c>
      <c r="H132" s="9">
        <f t="shared" si="130"/>
        <v>5.6036407593212446E-4</v>
      </c>
      <c r="I132" s="9">
        <f t="shared" si="70"/>
        <v>1.6461986680086202E-9</v>
      </c>
      <c r="J132" s="9">
        <f t="shared" si="71"/>
        <v>1.4980471628630667E-8</v>
      </c>
      <c r="K132" s="9">
        <f t="shared" si="92"/>
        <v>4.9659674224860488E-9</v>
      </c>
      <c r="M132" s="16">
        <f t="shared" si="93"/>
        <v>4</v>
      </c>
      <c r="N132" s="17">
        <f>VLOOKUP($A132,Datum!$A:$B,2,0)</f>
        <v>41535</v>
      </c>
      <c r="O132" s="13">
        <f>VLOOKUP(N132,Zeitreihen!$B:$C,2,0)</f>
        <v>583.84</v>
      </c>
      <c r="P132" s="13">
        <f>VLOOKUP(N132,Zeitreihen!$J:$K,2,0)</f>
        <v>0.26664533503986348</v>
      </c>
      <c r="Q132" s="9">
        <f t="shared" si="94"/>
        <v>-8.9025857617581214E-4</v>
      </c>
      <c r="R132" s="9">
        <f t="shared" si="95"/>
        <v>5.332764506380537E-5</v>
      </c>
      <c r="S132" s="9">
        <f t="shared" si="131"/>
        <v>5.6036407593212446E-4</v>
      </c>
      <c r="T132" s="9">
        <f t="shared" si="72"/>
        <v>1.6461986680086202E-9</v>
      </c>
      <c r="U132" s="9">
        <f t="shared" si="73"/>
        <v>1.5998156022309195E-12</v>
      </c>
      <c r="V132" s="9">
        <f t="shared" si="96"/>
        <v>-5.1318752064444711E-11</v>
      </c>
      <c r="X132" s="16">
        <f t="shared" si="97"/>
        <v>4</v>
      </c>
      <c r="Y132" s="17">
        <f>VLOOKUP($A132,Datum!$A:$B,2,0)</f>
        <v>41535</v>
      </c>
      <c r="Z132" s="13">
        <f>VLOOKUP(Y132,Zeitreihen!$B:$C,2,0)</f>
        <v>583.84</v>
      </c>
      <c r="AA132" s="13">
        <f>VLOOKUP(Y132,Zeitreihen!N:O,2,0)</f>
        <v>1.3521000000000001</v>
      </c>
      <c r="AB132" s="9">
        <f t="shared" si="98"/>
        <v>-8.9025857617581214E-4</v>
      </c>
      <c r="AC132" s="9">
        <f t="shared" si="99"/>
        <v>1.2053717368945845E-2</v>
      </c>
      <c r="AD132" s="9">
        <f t="shared" si="132"/>
        <v>5.6036407593212446E-4</v>
      </c>
      <c r="AE132" s="9">
        <f t="shared" si="74"/>
        <v>1.6461986680086202E-9</v>
      </c>
      <c r="AF132" s="9">
        <f t="shared" si="75"/>
        <v>7.7780149586611367E-8</v>
      </c>
      <c r="AG132" s="9">
        <f t="shared" si="100"/>
        <v>-1.1315545883738481E-8</v>
      </c>
      <c r="AI132" s="16">
        <f t="shared" si="101"/>
        <v>4</v>
      </c>
      <c r="AJ132" s="17">
        <f>VLOOKUP($A132,Datum!$A:$B,2,0)</f>
        <v>41535</v>
      </c>
      <c r="AK132" s="13">
        <f>VLOOKUP(AJ132,Zeitreihen!$B:$C,2,0)</f>
        <v>583.84</v>
      </c>
      <c r="AL132" s="13">
        <f>VLOOKUP(AJ132,Zeitreihen!$R:$S,2,0)</f>
        <v>1.0126999999999999</v>
      </c>
      <c r="AM132" s="9">
        <f t="shared" si="102"/>
        <v>-8.9025857617581214E-4</v>
      </c>
      <c r="AN132" s="9">
        <f t="shared" si="103"/>
        <v>-9.8741051672428213E-5</v>
      </c>
      <c r="AO132" s="9">
        <f t="shared" si="133"/>
        <v>5.6036407593212446E-4</v>
      </c>
      <c r="AP132" s="9">
        <f t="shared" si="76"/>
        <v>1.6461986680086202E-9</v>
      </c>
      <c r="AQ132" s="9">
        <f t="shared" si="77"/>
        <v>6.5029299498965292E-15</v>
      </c>
      <c r="AR132" s="9">
        <f t="shared" si="104"/>
        <v>-3.2718671460915141E-12</v>
      </c>
      <c r="AT132" s="16">
        <f t="shared" si="105"/>
        <v>4</v>
      </c>
      <c r="AU132" s="17">
        <f>VLOOKUP($A132,Datum!$A:$B,2,0)</f>
        <v>41535</v>
      </c>
      <c r="AV132" s="13">
        <f>VLOOKUP(AU132,Zeitreihen!$F:$G,2,0)</f>
        <v>7998.21</v>
      </c>
      <c r="AW132" s="13">
        <f>VLOOKUP(AU132,Zeitreihen!$J:$K,2,0)</f>
        <v>0.26664533503986348</v>
      </c>
      <c r="AX132" s="9">
        <f t="shared" si="106"/>
        <v>-4.0389878469237282E-3</v>
      </c>
      <c r="AY132" s="9">
        <f t="shared" si="107"/>
        <v>5.332764506380537E-5</v>
      </c>
      <c r="AZ132" s="9">
        <f t="shared" si="134"/>
        <v>5.6036407593212446E-4</v>
      </c>
      <c r="BA132" s="9">
        <f t="shared" si="78"/>
        <v>1.4980471628630667E-8</v>
      </c>
      <c r="BB132" s="9">
        <f t="shared" si="79"/>
        <v>1.5998156022309195E-12</v>
      </c>
      <c r="BC132" s="9">
        <f t="shared" si="108"/>
        <v>-1.5480953536607806E-10</v>
      </c>
      <c r="BE132" s="16">
        <f t="shared" si="109"/>
        <v>4</v>
      </c>
      <c r="BF132" s="17">
        <f>VLOOKUP($A132,Datum!$A:$B,2,0)</f>
        <v>41535</v>
      </c>
      <c r="BG132" s="13">
        <f>VLOOKUP(BF132,Zeitreihen!$F:$G,2,0)</f>
        <v>7998.21</v>
      </c>
      <c r="BH132" s="13">
        <f>VLOOKUP(BF132,Zeitreihen!N:O,2,0)</f>
        <v>1.3521000000000001</v>
      </c>
      <c r="BI132" s="9">
        <f t="shared" si="110"/>
        <v>-4.0389878469237282E-3</v>
      </c>
      <c r="BJ132" s="9">
        <f t="shared" si="111"/>
        <v>1.2053717368945845E-2</v>
      </c>
      <c r="BK132" s="9">
        <f t="shared" si="135"/>
        <v>5.6036407593212446E-4</v>
      </c>
      <c r="BL132" s="9">
        <f t="shared" si="80"/>
        <v>1.4980471628630667E-8</v>
      </c>
      <c r="BM132" s="9">
        <f t="shared" si="81"/>
        <v>7.7780149586611367E-8</v>
      </c>
      <c r="BN132" s="9">
        <f t="shared" si="112"/>
        <v>-3.4134781735831869E-8</v>
      </c>
      <c r="BP132" s="16">
        <f t="shared" si="113"/>
        <v>4</v>
      </c>
      <c r="BQ132" s="17">
        <f>VLOOKUP($A132,Datum!$A:$B,2,0)</f>
        <v>41535</v>
      </c>
      <c r="BR132" s="13">
        <f>VLOOKUP(BQ132,Zeitreihen!$F:$G,2,0)</f>
        <v>7998.21</v>
      </c>
      <c r="BS132" s="13">
        <f>VLOOKUP(BQ132,Zeitreihen!R:S,2,0)</f>
        <v>1.0126999999999999</v>
      </c>
      <c r="BT132" s="9">
        <f t="shared" si="114"/>
        <v>-4.0389878469237282E-3</v>
      </c>
      <c r="BU132" s="9">
        <f t="shared" si="115"/>
        <v>-9.8741051672428213E-5</v>
      </c>
      <c r="BV132" s="9">
        <f t="shared" si="136"/>
        <v>5.6036407593212446E-4</v>
      </c>
      <c r="BW132" s="9">
        <f t="shared" si="82"/>
        <v>1.4980471628630667E-8</v>
      </c>
      <c r="BX132" s="9">
        <f t="shared" si="83"/>
        <v>6.5029299498965292E-15</v>
      </c>
      <c r="BY132" s="9">
        <f t="shared" si="116"/>
        <v>-9.8700029188140362E-12</v>
      </c>
      <c r="CA132" s="16">
        <f t="shared" si="117"/>
        <v>4</v>
      </c>
      <c r="CB132" s="17">
        <f>VLOOKUP($A132,Datum!$A:$B,2,0)</f>
        <v>41535</v>
      </c>
      <c r="CC132" s="13">
        <f>VLOOKUP(CB132,Zeitreihen!$J:$K,2,0)</f>
        <v>0.26664533503986348</v>
      </c>
      <c r="CD132" s="13">
        <f>VLOOKUP(CB132,Zeitreihen!N:O,2,0)</f>
        <v>1.3521000000000001</v>
      </c>
      <c r="CE132" s="9">
        <f t="shared" si="118"/>
        <v>5.332764506380537E-5</v>
      </c>
      <c r="CF132" s="9">
        <f t="shared" si="119"/>
        <v>1.2053717368945845E-2</v>
      </c>
      <c r="CG132" s="9">
        <f t="shared" si="137"/>
        <v>5.6036407593212446E-4</v>
      </c>
      <c r="CH132" s="9">
        <f t="shared" si="84"/>
        <v>1.5998156022309195E-12</v>
      </c>
      <c r="CI132" s="9">
        <f t="shared" si="85"/>
        <v>7.7780149586611367E-8</v>
      </c>
      <c r="CJ132" s="9">
        <f t="shared" si="120"/>
        <v>3.5275189135214519E-10</v>
      </c>
      <c r="CL132" s="16">
        <f t="shared" si="121"/>
        <v>4</v>
      </c>
      <c r="CM132" s="17">
        <f>VLOOKUP($A132,Datum!$A:$B,2,0)</f>
        <v>41535</v>
      </c>
      <c r="CN132" s="13">
        <f>VLOOKUP(CM132,Zeitreihen!$J:$K,2,0)</f>
        <v>0.26664533503986348</v>
      </c>
      <c r="CO132" s="13">
        <f>VLOOKUP(CM132,Zeitreihen!R:S,2,0)</f>
        <v>1.0126999999999999</v>
      </c>
      <c r="CP132" s="9">
        <f t="shared" si="122"/>
        <v>5.332764506380537E-5</v>
      </c>
      <c r="CQ132" s="9">
        <f t="shared" si="123"/>
        <v>-9.8741051672428213E-5</v>
      </c>
      <c r="CR132" s="9">
        <f t="shared" si="138"/>
        <v>5.6036407593212446E-4</v>
      </c>
      <c r="CS132" s="9">
        <f t="shared" si="86"/>
        <v>1.5998156022309195E-12</v>
      </c>
      <c r="CT132" s="9">
        <f t="shared" si="87"/>
        <v>6.5029299498965292E-15</v>
      </c>
      <c r="CU132" s="9">
        <f t="shared" si="124"/>
        <v>1.019974940577424E-13</v>
      </c>
      <c r="CW132" s="16">
        <f t="shared" si="125"/>
        <v>4</v>
      </c>
      <c r="CX132" s="17">
        <f>VLOOKUP($A132,Datum!$A:$B,2,0)</f>
        <v>41535</v>
      </c>
      <c r="CY132" s="13">
        <f>VLOOKUP(CX132,Zeitreihen!N:O,2,0)</f>
        <v>1.3521000000000001</v>
      </c>
      <c r="CZ132" s="13">
        <f>VLOOKUP(CX132,Zeitreihen!R:S,2,0)</f>
        <v>1.0126999999999999</v>
      </c>
      <c r="DA132" s="9">
        <f t="shared" si="126"/>
        <v>1.2053717368945845E-2</v>
      </c>
      <c r="DB132" s="9">
        <f t="shared" si="127"/>
        <v>-9.8741051672428213E-5</v>
      </c>
      <c r="DC132" s="9">
        <f t="shared" si="139"/>
        <v>5.6036407593212446E-4</v>
      </c>
      <c r="DD132" s="9">
        <f t="shared" si="88"/>
        <v>7.7780149586611367E-8</v>
      </c>
      <c r="DE132" s="9">
        <f t="shared" si="89"/>
        <v>6.5029299498965292E-15</v>
      </c>
      <c r="DF132" s="9">
        <f t="shared" si="128"/>
        <v>2.2489972526755278E-11</v>
      </c>
    </row>
    <row r="133" spans="1:110" ht="15" x14ac:dyDescent="0.2">
      <c r="A133" s="9">
        <f t="shared" si="129"/>
        <v>124</v>
      </c>
      <c r="B133" s="16">
        <f t="shared" si="90"/>
        <v>3</v>
      </c>
      <c r="C133" s="17">
        <f>VLOOKUP($A133,Datum!$A:$B,2,0)</f>
        <v>41534</v>
      </c>
      <c r="D133" s="13">
        <f>VLOOKUP(C133,Zeitreihen!$B:$C,2,0)</f>
        <v>584.36</v>
      </c>
      <c r="E133" s="13">
        <f>VLOOKUP(C133,Zeitreihen!F:G,2,0)</f>
        <v>8030.58</v>
      </c>
      <c r="F133" s="9">
        <f t="shared" si="91"/>
        <v>-2.6660302218325231E-3</v>
      </c>
      <c r="G133" s="9">
        <f t="shared" si="91"/>
        <v>-4.9698354034432395E-3</v>
      </c>
      <c r="H133" s="9">
        <f t="shared" si="130"/>
        <v>5.2674223137619692E-4</v>
      </c>
      <c r="I133" s="9">
        <f t="shared" si="70"/>
        <v>6.4148633109486115E-9</v>
      </c>
      <c r="J133" s="9">
        <f t="shared" si="71"/>
        <v>1.960836094416992E-8</v>
      </c>
      <c r="K133" s="9">
        <f t="shared" si="92"/>
        <v>1.1215389213424261E-8</v>
      </c>
      <c r="M133" s="16">
        <f t="shared" si="93"/>
        <v>3</v>
      </c>
      <c r="N133" s="17">
        <f>VLOOKUP($A133,Datum!$A:$B,2,0)</f>
        <v>41534</v>
      </c>
      <c r="O133" s="13">
        <f>VLOOKUP(N133,Zeitreihen!$B:$C,2,0)</f>
        <v>584.36</v>
      </c>
      <c r="P133" s="13">
        <f>VLOOKUP(N133,Zeitreihen!$J:$K,2,0)</f>
        <v>0.26663111585121985</v>
      </c>
      <c r="Q133" s="9">
        <f t="shared" si="94"/>
        <v>-2.6660302218325231E-3</v>
      </c>
      <c r="R133" s="9">
        <f t="shared" si="95"/>
        <v>-2.6663467052135138E-5</v>
      </c>
      <c r="S133" s="9">
        <f t="shared" si="131"/>
        <v>5.2674223137619692E-4</v>
      </c>
      <c r="T133" s="9">
        <f t="shared" si="72"/>
        <v>6.4148633109486115E-9</v>
      </c>
      <c r="U133" s="9">
        <f t="shared" si="73"/>
        <v>3.7156236521232027E-13</v>
      </c>
      <c r="V133" s="9">
        <f t="shared" si="96"/>
        <v>4.8821325098053229E-11</v>
      </c>
      <c r="X133" s="16">
        <f t="shared" si="97"/>
        <v>3</v>
      </c>
      <c r="Y133" s="17">
        <f>VLOOKUP($A133,Datum!$A:$B,2,0)</f>
        <v>41534</v>
      </c>
      <c r="Z133" s="13">
        <f>VLOOKUP(Y133,Zeitreihen!$B:$C,2,0)</f>
        <v>584.36</v>
      </c>
      <c r="AA133" s="13">
        <f>VLOOKUP(Y133,Zeitreihen!N:O,2,0)</f>
        <v>1.3359000000000001</v>
      </c>
      <c r="AB133" s="9">
        <f t="shared" si="98"/>
        <v>-2.6660302218325231E-3</v>
      </c>
      <c r="AC133" s="9">
        <f t="shared" si="99"/>
        <v>1.8731508118069219E-3</v>
      </c>
      <c r="AD133" s="9">
        <f t="shared" si="132"/>
        <v>5.2674223137619692E-4</v>
      </c>
      <c r="AE133" s="9">
        <f t="shared" si="74"/>
        <v>6.4148633109486115E-9</v>
      </c>
      <c r="AF133" s="9">
        <f t="shared" si="75"/>
        <v>1.3499724983757482E-9</v>
      </c>
      <c r="AG133" s="9">
        <f t="shared" si="100"/>
        <v>-2.9427689427850464E-9</v>
      </c>
      <c r="AI133" s="16">
        <f t="shared" si="101"/>
        <v>3</v>
      </c>
      <c r="AJ133" s="17">
        <f>VLOOKUP($A133,Datum!$A:$B,2,0)</f>
        <v>41534</v>
      </c>
      <c r="AK133" s="13">
        <f>VLOOKUP(AJ133,Zeitreihen!$B:$C,2,0)</f>
        <v>584.36</v>
      </c>
      <c r="AL133" s="13">
        <f>VLOOKUP(AJ133,Zeitreihen!$R:$S,2,0)</f>
        <v>1.0127999999999999</v>
      </c>
      <c r="AM133" s="9">
        <f t="shared" si="102"/>
        <v>-2.6660302218325231E-3</v>
      </c>
      <c r="AN133" s="9">
        <f t="shared" si="103"/>
        <v>-9.8731302839735548E-5</v>
      </c>
      <c r="AO133" s="9">
        <f t="shared" si="133"/>
        <v>5.2674223137619692E-4</v>
      </c>
      <c r="AP133" s="9">
        <f t="shared" si="76"/>
        <v>6.4148633109486115E-9</v>
      </c>
      <c r="AQ133" s="9">
        <f t="shared" si="77"/>
        <v>6.1477906860440396E-15</v>
      </c>
      <c r="AR133" s="9">
        <f t="shared" si="104"/>
        <v>-6.2799073970318633E-12</v>
      </c>
      <c r="AT133" s="16">
        <f t="shared" si="105"/>
        <v>3</v>
      </c>
      <c r="AU133" s="17">
        <f>VLOOKUP($A133,Datum!$A:$B,2,0)</f>
        <v>41534</v>
      </c>
      <c r="AV133" s="13">
        <f>VLOOKUP(AU133,Zeitreihen!$F:$G,2,0)</f>
        <v>8030.58</v>
      </c>
      <c r="AW133" s="13">
        <f>VLOOKUP(AU133,Zeitreihen!$J:$K,2,0)</f>
        <v>0.26663111585121985</v>
      </c>
      <c r="AX133" s="9">
        <f t="shared" si="106"/>
        <v>-4.9698354034432395E-3</v>
      </c>
      <c r="AY133" s="9">
        <f t="shared" si="107"/>
        <v>-2.6663467052135138E-5</v>
      </c>
      <c r="AZ133" s="9">
        <f t="shared" si="134"/>
        <v>5.2674223137619692E-4</v>
      </c>
      <c r="BA133" s="9">
        <f t="shared" si="78"/>
        <v>1.960836094416992E-8</v>
      </c>
      <c r="BB133" s="9">
        <f t="shared" si="79"/>
        <v>3.7156236521232027E-13</v>
      </c>
      <c r="BC133" s="9">
        <f t="shared" si="108"/>
        <v>8.5356481712595568E-11</v>
      </c>
      <c r="BE133" s="16">
        <f t="shared" si="109"/>
        <v>3</v>
      </c>
      <c r="BF133" s="17">
        <f>VLOOKUP($A133,Datum!$A:$B,2,0)</f>
        <v>41534</v>
      </c>
      <c r="BG133" s="13">
        <f>VLOOKUP(BF133,Zeitreihen!$F:$G,2,0)</f>
        <v>8030.58</v>
      </c>
      <c r="BH133" s="13">
        <f>VLOOKUP(BF133,Zeitreihen!N:O,2,0)</f>
        <v>1.3359000000000001</v>
      </c>
      <c r="BI133" s="9">
        <f t="shared" si="110"/>
        <v>-4.9698354034432395E-3</v>
      </c>
      <c r="BJ133" s="9">
        <f t="shared" si="111"/>
        <v>1.8731508118069219E-3</v>
      </c>
      <c r="BK133" s="9">
        <f t="shared" si="135"/>
        <v>5.2674223137619692E-4</v>
      </c>
      <c r="BL133" s="9">
        <f t="shared" si="80"/>
        <v>1.960836094416992E-8</v>
      </c>
      <c r="BM133" s="9">
        <f t="shared" si="81"/>
        <v>1.3499724983757482E-9</v>
      </c>
      <c r="BN133" s="9">
        <f t="shared" si="112"/>
        <v>-5.144973081839643E-9</v>
      </c>
      <c r="BP133" s="16">
        <f t="shared" si="113"/>
        <v>3</v>
      </c>
      <c r="BQ133" s="17">
        <f>VLOOKUP($A133,Datum!$A:$B,2,0)</f>
        <v>41534</v>
      </c>
      <c r="BR133" s="13">
        <f>VLOOKUP(BQ133,Zeitreihen!$F:$G,2,0)</f>
        <v>8030.58</v>
      </c>
      <c r="BS133" s="13">
        <f>VLOOKUP(BQ133,Zeitreihen!R:S,2,0)</f>
        <v>1.0127999999999999</v>
      </c>
      <c r="BT133" s="9">
        <f t="shared" si="114"/>
        <v>-4.9698354034432395E-3</v>
      </c>
      <c r="BU133" s="9">
        <f t="shared" si="115"/>
        <v>-9.8731302839735548E-5</v>
      </c>
      <c r="BV133" s="9">
        <f t="shared" si="136"/>
        <v>5.2674223137619692E-4</v>
      </c>
      <c r="BW133" s="9">
        <f t="shared" si="82"/>
        <v>1.960836094416992E-8</v>
      </c>
      <c r="BX133" s="9">
        <f t="shared" si="83"/>
        <v>6.1477906860440396E-15</v>
      </c>
      <c r="BY133" s="9">
        <f t="shared" si="116"/>
        <v>-1.0979439820917894E-11</v>
      </c>
      <c r="CA133" s="16">
        <f t="shared" si="117"/>
        <v>3</v>
      </c>
      <c r="CB133" s="17">
        <f>VLOOKUP($A133,Datum!$A:$B,2,0)</f>
        <v>41534</v>
      </c>
      <c r="CC133" s="13">
        <f>VLOOKUP(CB133,Zeitreihen!$J:$K,2,0)</f>
        <v>0.26663111585121985</v>
      </c>
      <c r="CD133" s="13">
        <f>VLOOKUP(CB133,Zeitreihen!N:O,2,0)</f>
        <v>1.3359000000000001</v>
      </c>
      <c r="CE133" s="9">
        <f t="shared" si="118"/>
        <v>-2.6663467052135138E-5</v>
      </c>
      <c r="CF133" s="9">
        <f t="shared" si="119"/>
        <v>1.8731508118069219E-3</v>
      </c>
      <c r="CG133" s="9">
        <f t="shared" si="137"/>
        <v>5.2674223137619692E-4</v>
      </c>
      <c r="CH133" s="9">
        <f t="shared" si="84"/>
        <v>3.7156236521232027E-13</v>
      </c>
      <c r="CI133" s="9">
        <f t="shared" si="85"/>
        <v>1.3499724983757482E-9</v>
      </c>
      <c r="CJ133" s="9">
        <f t="shared" si="120"/>
        <v>-2.2396405391671184E-11</v>
      </c>
      <c r="CL133" s="16">
        <f t="shared" si="121"/>
        <v>3</v>
      </c>
      <c r="CM133" s="17">
        <f>VLOOKUP($A133,Datum!$A:$B,2,0)</f>
        <v>41534</v>
      </c>
      <c r="CN133" s="13">
        <f>VLOOKUP(CM133,Zeitreihen!$J:$K,2,0)</f>
        <v>0.26663111585121985</v>
      </c>
      <c r="CO133" s="13">
        <f>VLOOKUP(CM133,Zeitreihen!R:S,2,0)</f>
        <v>1.0127999999999999</v>
      </c>
      <c r="CP133" s="9">
        <f t="shared" si="122"/>
        <v>-2.6663467052135138E-5</v>
      </c>
      <c r="CQ133" s="9">
        <f t="shared" si="123"/>
        <v>-9.8731302839735548E-5</v>
      </c>
      <c r="CR133" s="9">
        <f t="shared" si="138"/>
        <v>5.2674223137619692E-4</v>
      </c>
      <c r="CS133" s="9">
        <f t="shared" si="86"/>
        <v>3.7156236521232027E-13</v>
      </c>
      <c r="CT133" s="9">
        <f t="shared" si="87"/>
        <v>6.1477906860440396E-15</v>
      </c>
      <c r="CU133" s="9">
        <f t="shared" si="124"/>
        <v>-4.7794221911616013E-14</v>
      </c>
      <c r="CW133" s="16">
        <f t="shared" si="125"/>
        <v>3</v>
      </c>
      <c r="CX133" s="17">
        <f>VLOOKUP($A133,Datum!$A:$B,2,0)</f>
        <v>41534</v>
      </c>
      <c r="CY133" s="13">
        <f>VLOOKUP(CX133,Zeitreihen!N:O,2,0)</f>
        <v>1.3359000000000001</v>
      </c>
      <c r="CZ133" s="13">
        <f>VLOOKUP(CX133,Zeitreihen!R:S,2,0)</f>
        <v>1.0127999999999999</v>
      </c>
      <c r="DA133" s="9">
        <f t="shared" si="126"/>
        <v>1.8731508118069219E-3</v>
      </c>
      <c r="DB133" s="9">
        <f t="shared" si="127"/>
        <v>-9.8731302839735548E-5</v>
      </c>
      <c r="DC133" s="9">
        <f t="shared" si="139"/>
        <v>5.2674223137619692E-4</v>
      </c>
      <c r="DD133" s="9">
        <f t="shared" si="88"/>
        <v>1.3499724983757482E-9</v>
      </c>
      <c r="DE133" s="9">
        <f t="shared" si="89"/>
        <v>6.1477906860440396E-15</v>
      </c>
      <c r="DF133" s="9">
        <f t="shared" si="128"/>
        <v>2.8808589607840967E-12</v>
      </c>
    </row>
    <row r="134" spans="1:110" ht="15" x14ac:dyDescent="0.2">
      <c r="A134" s="9">
        <f t="shared" si="129"/>
        <v>125</v>
      </c>
      <c r="B134" s="16">
        <f t="shared" si="90"/>
        <v>2</v>
      </c>
      <c r="C134" s="17">
        <f>VLOOKUP($A134,Datum!$A:$B,2,0)</f>
        <v>41533</v>
      </c>
      <c r="D134" s="13">
        <f>VLOOKUP(C134,Zeitreihen!$B:$C,2,0)</f>
        <v>585.91999999999996</v>
      </c>
      <c r="E134" s="13">
        <f>VLOOKUP(C134,Zeitreihen!F:G,2,0)</f>
        <v>8070.59</v>
      </c>
      <c r="F134" s="9">
        <f t="shared" si="91"/>
        <v>1.4734593088281012E-2</v>
      </c>
      <c r="G134" s="9">
        <f t="shared" si="91"/>
        <v>2.2165417429286668E-2</v>
      </c>
      <c r="H134" s="9">
        <f t="shared" si="130"/>
        <v>4.9513769749362513E-4</v>
      </c>
      <c r="I134" s="9">
        <f t="shared" si="70"/>
        <v>9.5815247127924419E-8</v>
      </c>
      <c r="J134" s="9">
        <f t="shared" si="71"/>
        <v>2.1906260610658875E-7</v>
      </c>
      <c r="K134" s="9">
        <f t="shared" si="92"/>
        <v>1.4487766474025585E-7</v>
      </c>
      <c r="M134" s="16">
        <f t="shared" si="93"/>
        <v>2</v>
      </c>
      <c r="N134" s="17">
        <f>VLOOKUP($A134,Datum!$A:$B,2,0)</f>
        <v>41533</v>
      </c>
      <c r="O134" s="13">
        <f>VLOOKUP(N134,Zeitreihen!$B:$C,2,0)</f>
        <v>585.91999999999996</v>
      </c>
      <c r="P134" s="13">
        <f>VLOOKUP(N134,Zeitreihen!$J:$K,2,0)</f>
        <v>0.26663822525597269</v>
      </c>
      <c r="Q134" s="9">
        <f t="shared" si="94"/>
        <v>1.4734593088281012E-2</v>
      </c>
      <c r="R134" s="9">
        <f t="shared" si="95"/>
        <v>2.6663467052077506E-5</v>
      </c>
      <c r="S134" s="9">
        <f t="shared" si="131"/>
        <v>4.9513769749362513E-4</v>
      </c>
      <c r="T134" s="9">
        <f t="shared" si="72"/>
        <v>9.5815247127924419E-8</v>
      </c>
      <c r="U134" s="9">
        <f t="shared" si="73"/>
        <v>3.547689798001428E-13</v>
      </c>
      <c r="V134" s="9">
        <f t="shared" si="96"/>
        <v>1.8436994731482761E-10</v>
      </c>
      <c r="X134" s="16">
        <f t="shared" si="97"/>
        <v>2</v>
      </c>
      <c r="Y134" s="17">
        <f>VLOOKUP($A134,Datum!$A:$B,2,0)</f>
        <v>41533</v>
      </c>
      <c r="Z134" s="13">
        <f>VLOOKUP(Y134,Zeitreihen!$B:$C,2,0)</f>
        <v>585.91999999999996</v>
      </c>
      <c r="AA134" s="13">
        <f>VLOOKUP(Y134,Zeitreihen!N:O,2,0)</f>
        <v>1.3333999999999999</v>
      </c>
      <c r="AB134" s="9">
        <f t="shared" si="98"/>
        <v>1.4734593088281012E-2</v>
      </c>
      <c r="AC134" s="9">
        <f t="shared" si="99"/>
        <v>3.0043585764780501E-3</v>
      </c>
      <c r="AD134" s="9">
        <f t="shared" si="132"/>
        <v>4.9513769749362513E-4</v>
      </c>
      <c r="AE134" s="9">
        <f t="shared" si="74"/>
        <v>9.5815247127924419E-8</v>
      </c>
      <c r="AF134" s="9">
        <f t="shared" si="75"/>
        <v>3.6959040711594927E-9</v>
      </c>
      <c r="AG134" s="9">
        <f t="shared" si="100"/>
        <v>1.8818181685254523E-8</v>
      </c>
      <c r="AI134" s="16">
        <f t="shared" si="101"/>
        <v>2</v>
      </c>
      <c r="AJ134" s="17">
        <f>VLOOKUP($A134,Datum!$A:$B,2,0)</f>
        <v>41533</v>
      </c>
      <c r="AK134" s="13">
        <f>VLOOKUP(AJ134,Zeitreihen!$B:$C,2,0)</f>
        <v>585.91999999999996</v>
      </c>
      <c r="AL134" s="13">
        <f>VLOOKUP(AJ134,Zeitreihen!$R:$S,2,0)</f>
        <v>1.0128999999999999</v>
      </c>
      <c r="AM134" s="9">
        <f t="shared" si="102"/>
        <v>1.4734593088281012E-2</v>
      </c>
      <c r="AN134" s="9">
        <f t="shared" si="103"/>
        <v>-9.8721555931899533E-5</v>
      </c>
      <c r="AO134" s="9">
        <f t="shared" si="133"/>
        <v>4.9513769749362513E-4</v>
      </c>
      <c r="AP134" s="9">
        <f t="shared" si="76"/>
        <v>9.5815247127924419E-8</v>
      </c>
      <c r="AQ134" s="9">
        <f t="shared" si="77"/>
        <v>5.8119451709615601E-15</v>
      </c>
      <c r="AR134" s="9">
        <f t="shared" si="104"/>
        <v>2.3598155920529656E-11</v>
      </c>
      <c r="AT134" s="16">
        <f t="shared" si="105"/>
        <v>2</v>
      </c>
      <c r="AU134" s="17">
        <f>VLOOKUP($A134,Datum!$A:$B,2,0)</f>
        <v>41533</v>
      </c>
      <c r="AV134" s="13">
        <f>VLOOKUP(AU134,Zeitreihen!$F:$G,2,0)</f>
        <v>8070.59</v>
      </c>
      <c r="AW134" s="13">
        <f>VLOOKUP(AU134,Zeitreihen!$J:$K,2,0)</f>
        <v>0.26663822525597269</v>
      </c>
      <c r="AX134" s="9">
        <f t="shared" si="106"/>
        <v>2.2165417429286668E-2</v>
      </c>
      <c r="AY134" s="9">
        <f t="shared" si="107"/>
        <v>2.6663467052077506E-5</v>
      </c>
      <c r="AZ134" s="9">
        <f t="shared" si="134"/>
        <v>4.9513769749362513E-4</v>
      </c>
      <c r="BA134" s="9">
        <f t="shared" si="78"/>
        <v>2.1906260610658875E-7</v>
      </c>
      <c r="BB134" s="9">
        <f t="shared" si="79"/>
        <v>3.547689798001428E-13</v>
      </c>
      <c r="BC134" s="9">
        <f t="shared" si="108"/>
        <v>2.7877700278321928E-10</v>
      </c>
      <c r="BE134" s="16">
        <f t="shared" si="109"/>
        <v>2</v>
      </c>
      <c r="BF134" s="17">
        <f>VLOOKUP($A134,Datum!$A:$B,2,0)</f>
        <v>41533</v>
      </c>
      <c r="BG134" s="13">
        <f>VLOOKUP(BF134,Zeitreihen!$F:$G,2,0)</f>
        <v>8070.59</v>
      </c>
      <c r="BH134" s="13">
        <f>VLOOKUP(BF134,Zeitreihen!N:O,2,0)</f>
        <v>1.3333999999999999</v>
      </c>
      <c r="BI134" s="9">
        <f t="shared" si="110"/>
        <v>2.2165417429286668E-2</v>
      </c>
      <c r="BJ134" s="9">
        <f t="shared" si="111"/>
        <v>3.0043585764780501E-3</v>
      </c>
      <c r="BK134" s="9">
        <f t="shared" si="135"/>
        <v>4.9513769749362513E-4</v>
      </c>
      <c r="BL134" s="9">
        <f t="shared" si="80"/>
        <v>2.1906260610658875E-7</v>
      </c>
      <c r="BM134" s="9">
        <f t="shared" si="81"/>
        <v>3.6959040711594927E-9</v>
      </c>
      <c r="BN134" s="9">
        <f t="shared" si="112"/>
        <v>2.8454074888285329E-8</v>
      </c>
      <c r="BP134" s="16">
        <f t="shared" si="113"/>
        <v>2</v>
      </c>
      <c r="BQ134" s="17">
        <f>VLOOKUP($A134,Datum!$A:$B,2,0)</f>
        <v>41533</v>
      </c>
      <c r="BR134" s="13">
        <f>VLOOKUP(BQ134,Zeitreihen!$F:$G,2,0)</f>
        <v>8070.59</v>
      </c>
      <c r="BS134" s="13">
        <f>VLOOKUP(BQ134,Zeitreihen!R:S,2,0)</f>
        <v>1.0128999999999999</v>
      </c>
      <c r="BT134" s="9">
        <f t="shared" si="114"/>
        <v>2.2165417429286668E-2</v>
      </c>
      <c r="BU134" s="9">
        <f t="shared" si="115"/>
        <v>-9.8721555931899533E-5</v>
      </c>
      <c r="BV134" s="9">
        <f t="shared" si="136"/>
        <v>4.9513769749362513E-4</v>
      </c>
      <c r="BW134" s="9">
        <f t="shared" si="82"/>
        <v>2.1906260610658875E-7</v>
      </c>
      <c r="BX134" s="9">
        <f t="shared" si="83"/>
        <v>5.8119451709615601E-15</v>
      </c>
      <c r="BY134" s="9">
        <f t="shared" si="116"/>
        <v>3.5681645921950443E-11</v>
      </c>
      <c r="CA134" s="16">
        <f t="shared" si="117"/>
        <v>2</v>
      </c>
      <c r="CB134" s="17">
        <f>VLOOKUP($A134,Datum!$A:$B,2,0)</f>
        <v>41533</v>
      </c>
      <c r="CC134" s="13">
        <f>VLOOKUP(CB134,Zeitreihen!$J:$K,2,0)</f>
        <v>0.26663822525597269</v>
      </c>
      <c r="CD134" s="13">
        <f>VLOOKUP(CB134,Zeitreihen!N:O,2,0)</f>
        <v>1.3333999999999999</v>
      </c>
      <c r="CE134" s="9">
        <f t="shared" si="118"/>
        <v>2.6663467052077506E-5</v>
      </c>
      <c r="CF134" s="9">
        <f t="shared" si="119"/>
        <v>3.0043585764780501E-3</v>
      </c>
      <c r="CG134" s="9">
        <f t="shared" si="137"/>
        <v>4.9513769749362513E-4</v>
      </c>
      <c r="CH134" s="9">
        <f t="shared" si="84"/>
        <v>3.547689798001428E-13</v>
      </c>
      <c r="CI134" s="9">
        <f t="shared" si="85"/>
        <v>3.6959040711594927E-9</v>
      </c>
      <c r="CJ134" s="9">
        <f t="shared" si="120"/>
        <v>3.6210386862949246E-11</v>
      </c>
      <c r="CL134" s="16">
        <f t="shared" si="121"/>
        <v>2</v>
      </c>
      <c r="CM134" s="17">
        <f>VLOOKUP($A134,Datum!$A:$B,2,0)</f>
        <v>41533</v>
      </c>
      <c r="CN134" s="13">
        <f>VLOOKUP(CM134,Zeitreihen!$J:$K,2,0)</f>
        <v>0.26663822525597269</v>
      </c>
      <c r="CO134" s="13">
        <f>VLOOKUP(CM134,Zeitreihen!R:S,2,0)</f>
        <v>1.0128999999999999</v>
      </c>
      <c r="CP134" s="9">
        <f t="shared" si="122"/>
        <v>2.6663467052077506E-5</v>
      </c>
      <c r="CQ134" s="9">
        <f t="shared" si="123"/>
        <v>-9.8721555931899533E-5</v>
      </c>
      <c r="CR134" s="9">
        <f t="shared" si="138"/>
        <v>4.9513769749362513E-4</v>
      </c>
      <c r="CS134" s="9">
        <f t="shared" si="86"/>
        <v>3.547689798001428E-13</v>
      </c>
      <c r="CT134" s="9">
        <f t="shared" si="87"/>
        <v>5.8119451709615601E-15</v>
      </c>
      <c r="CU134" s="9">
        <f t="shared" si="124"/>
        <v>4.540812547283139E-14</v>
      </c>
      <c r="CW134" s="16">
        <f t="shared" si="125"/>
        <v>2</v>
      </c>
      <c r="CX134" s="17">
        <f>VLOOKUP($A134,Datum!$A:$B,2,0)</f>
        <v>41533</v>
      </c>
      <c r="CY134" s="13">
        <f>VLOOKUP(CX134,Zeitreihen!N:O,2,0)</f>
        <v>1.3333999999999999</v>
      </c>
      <c r="CZ134" s="13">
        <f>VLOOKUP(CX134,Zeitreihen!R:S,2,0)</f>
        <v>1.0128999999999999</v>
      </c>
      <c r="DA134" s="9">
        <f t="shared" si="126"/>
        <v>3.0043585764780501E-3</v>
      </c>
      <c r="DB134" s="9">
        <f t="shared" si="127"/>
        <v>-9.8721555931899533E-5</v>
      </c>
      <c r="DC134" s="9">
        <f t="shared" si="139"/>
        <v>4.9513769749362513E-4</v>
      </c>
      <c r="DD134" s="9">
        <f t="shared" si="88"/>
        <v>3.6959040711594927E-9</v>
      </c>
      <c r="DE134" s="9">
        <f t="shared" si="89"/>
        <v>5.8119451709615601E-15</v>
      </c>
      <c r="DF134" s="9">
        <f t="shared" si="128"/>
        <v>4.6346943608734959E-12</v>
      </c>
    </row>
    <row r="135" spans="1:110" ht="15" x14ac:dyDescent="0.2">
      <c r="A135" s="9">
        <f t="shared" si="129"/>
        <v>126</v>
      </c>
      <c r="B135" s="16">
        <f t="shared" si="90"/>
        <v>6</v>
      </c>
      <c r="C135" s="17">
        <f>VLOOKUP($A135,Datum!$A:$B,2,0)</f>
        <v>41530</v>
      </c>
      <c r="D135" s="13">
        <f>VLOOKUP(C135,Zeitreihen!$B:$C,2,0)</f>
        <v>577.35</v>
      </c>
      <c r="E135" s="13">
        <f>VLOOKUP(C135,Zeitreihen!F:G,2,0)</f>
        <v>7893.67</v>
      </c>
      <c r="F135" s="9">
        <f t="shared" si="91"/>
        <v>-5.1960198499615512E-5</v>
      </c>
      <c r="G135" s="9">
        <f t="shared" si="91"/>
        <v>0</v>
      </c>
      <c r="H135" s="9">
        <f t="shared" si="130"/>
        <v>4.6542943564400758E-4</v>
      </c>
      <c r="I135" s="9">
        <f t="shared" si="70"/>
        <v>3.5690055103615569E-10</v>
      </c>
      <c r="J135" s="9">
        <f t="shared" si="71"/>
        <v>5.9583652965000865E-10</v>
      </c>
      <c r="K135" s="9">
        <f t="shared" si="92"/>
        <v>4.6114464732831804E-10</v>
      </c>
      <c r="M135" s="16">
        <f t="shared" si="93"/>
        <v>6</v>
      </c>
      <c r="N135" s="17">
        <f>VLOOKUP($A135,Datum!$A:$B,2,0)</f>
        <v>41530</v>
      </c>
      <c r="O135" s="13">
        <f>VLOOKUP(N135,Zeitreihen!$B:$C,2,0)</f>
        <v>577.35</v>
      </c>
      <c r="P135" s="13">
        <f>VLOOKUP(N135,Zeitreihen!$J:$K,2,0)</f>
        <v>0.26663111585121985</v>
      </c>
      <c r="Q135" s="9">
        <f t="shared" si="94"/>
        <v>-5.1960198499615512E-5</v>
      </c>
      <c r="R135" s="9">
        <f t="shared" si="95"/>
        <v>2.6662756130615487E-5</v>
      </c>
      <c r="S135" s="9">
        <f t="shared" si="131"/>
        <v>4.6542943564400758E-4</v>
      </c>
      <c r="T135" s="9">
        <f t="shared" si="72"/>
        <v>3.5690055103615569E-10</v>
      </c>
      <c r="U135" s="9">
        <f t="shared" si="73"/>
        <v>3.3346512730242225E-13</v>
      </c>
      <c r="V135" s="9">
        <f t="shared" si="96"/>
        <v>-1.0909348637089948E-11</v>
      </c>
      <c r="X135" s="16">
        <f t="shared" si="97"/>
        <v>6</v>
      </c>
      <c r="Y135" s="17">
        <f>VLOOKUP($A135,Datum!$A:$B,2,0)</f>
        <v>41530</v>
      </c>
      <c r="Z135" s="13">
        <f>VLOOKUP(Y135,Zeitreihen!$B:$C,2,0)</f>
        <v>577.35</v>
      </c>
      <c r="AA135" s="13">
        <f>VLOOKUP(Y135,Zeitreihen!N:O,2,0)</f>
        <v>1.3294000000000001</v>
      </c>
      <c r="AB135" s="9">
        <f t="shared" si="98"/>
        <v>-5.1960198499615512E-5</v>
      </c>
      <c r="AC135" s="9">
        <f t="shared" si="99"/>
        <v>-3.7603881163597949E-4</v>
      </c>
      <c r="AD135" s="9">
        <f t="shared" si="132"/>
        <v>4.6542943564400758E-4</v>
      </c>
      <c r="AE135" s="9">
        <f t="shared" si="74"/>
        <v>3.5690055103615569E-10</v>
      </c>
      <c r="AF135" s="9">
        <f t="shared" si="75"/>
        <v>1.9561223057350078E-10</v>
      </c>
      <c r="AG135" s="9">
        <f t="shared" si="100"/>
        <v>2.6422360394388301E-10</v>
      </c>
      <c r="AI135" s="16">
        <f t="shared" si="101"/>
        <v>6</v>
      </c>
      <c r="AJ135" s="17">
        <f>VLOOKUP($A135,Datum!$A:$B,2,0)</f>
        <v>41530</v>
      </c>
      <c r="AK135" s="13">
        <f>VLOOKUP(AJ135,Zeitreihen!$B:$C,2,0)</f>
        <v>577.35</v>
      </c>
      <c r="AL135" s="13">
        <f>VLOOKUP(AJ135,Zeitreihen!$R:$S,2,0)</f>
        <v>1.0129999999999999</v>
      </c>
      <c r="AM135" s="9">
        <f t="shared" si="102"/>
        <v>-5.1960198499615512E-5</v>
      </c>
      <c r="AN135" s="9">
        <f t="shared" si="103"/>
        <v>-9.8711810948364962E-5</v>
      </c>
      <c r="AO135" s="9">
        <f t="shared" si="133"/>
        <v>4.6542943564400758E-4</v>
      </c>
      <c r="AP135" s="9">
        <f t="shared" si="76"/>
        <v>3.5690055103615569E-10</v>
      </c>
      <c r="AQ135" s="9">
        <f t="shared" si="77"/>
        <v>5.4943513504339678E-15</v>
      </c>
      <c r="AR135" s="9">
        <f t="shared" si="104"/>
        <v>-1.4003346116397071E-12</v>
      </c>
      <c r="AT135" s="16">
        <f t="shared" si="105"/>
        <v>6</v>
      </c>
      <c r="AU135" s="17">
        <f>VLOOKUP($A135,Datum!$A:$B,2,0)</f>
        <v>41530</v>
      </c>
      <c r="AV135" s="13">
        <f>VLOOKUP(AU135,Zeitreihen!$F:$G,2,0)</f>
        <v>7893.67</v>
      </c>
      <c r="AW135" s="13">
        <f>VLOOKUP(AU135,Zeitreihen!$J:$K,2,0)</f>
        <v>0.26663111585121985</v>
      </c>
      <c r="AX135" s="9">
        <f t="shared" si="106"/>
        <v>0</v>
      </c>
      <c r="AY135" s="9">
        <f t="shared" si="107"/>
        <v>2.6662756130615487E-5</v>
      </c>
      <c r="AZ135" s="9">
        <f t="shared" si="134"/>
        <v>4.6542943564400758E-4</v>
      </c>
      <c r="BA135" s="9">
        <f t="shared" si="78"/>
        <v>5.9583652965000865E-10</v>
      </c>
      <c r="BB135" s="9">
        <f t="shared" si="79"/>
        <v>3.3346512730242225E-13</v>
      </c>
      <c r="BC135" s="9">
        <f t="shared" si="108"/>
        <v>-1.4095769018083888E-11</v>
      </c>
      <c r="BE135" s="16">
        <f t="shared" si="109"/>
        <v>6</v>
      </c>
      <c r="BF135" s="17">
        <f>VLOOKUP($A135,Datum!$A:$B,2,0)</f>
        <v>41530</v>
      </c>
      <c r="BG135" s="13">
        <f>VLOOKUP(BF135,Zeitreihen!$F:$G,2,0)</f>
        <v>7893.67</v>
      </c>
      <c r="BH135" s="13">
        <f>VLOOKUP(BF135,Zeitreihen!N:O,2,0)</f>
        <v>1.3294000000000001</v>
      </c>
      <c r="BI135" s="9">
        <f t="shared" si="110"/>
        <v>0</v>
      </c>
      <c r="BJ135" s="9">
        <f t="shared" si="111"/>
        <v>-3.7603881163597949E-4</v>
      </c>
      <c r="BK135" s="9">
        <f t="shared" si="135"/>
        <v>4.6542943564400758E-4</v>
      </c>
      <c r="BL135" s="9">
        <f t="shared" si="80"/>
        <v>5.9583652965000865E-10</v>
      </c>
      <c r="BM135" s="9">
        <f t="shared" si="81"/>
        <v>1.9561223057350078E-10</v>
      </c>
      <c r="BN135" s="9">
        <f t="shared" si="112"/>
        <v>3.4139846605105308E-10</v>
      </c>
      <c r="BP135" s="16">
        <f t="shared" si="113"/>
        <v>6</v>
      </c>
      <c r="BQ135" s="17">
        <f>VLOOKUP($A135,Datum!$A:$B,2,0)</f>
        <v>41530</v>
      </c>
      <c r="BR135" s="13">
        <f>VLOOKUP(BQ135,Zeitreihen!$F:$G,2,0)</f>
        <v>7893.67</v>
      </c>
      <c r="BS135" s="13">
        <f>VLOOKUP(BQ135,Zeitreihen!R:S,2,0)</f>
        <v>1.0129999999999999</v>
      </c>
      <c r="BT135" s="9">
        <f t="shared" si="114"/>
        <v>0</v>
      </c>
      <c r="BU135" s="9">
        <f t="shared" si="115"/>
        <v>-9.8711810948364962E-5</v>
      </c>
      <c r="BV135" s="9">
        <f t="shared" si="136"/>
        <v>4.6542943564400758E-4</v>
      </c>
      <c r="BW135" s="9">
        <f t="shared" si="82"/>
        <v>5.9583652965000865E-10</v>
      </c>
      <c r="BX135" s="9">
        <f t="shared" si="83"/>
        <v>5.4943513504339678E-15</v>
      </c>
      <c r="BY135" s="9">
        <f t="shared" si="116"/>
        <v>-1.8093466338212847E-12</v>
      </c>
      <c r="CA135" s="16">
        <f t="shared" si="117"/>
        <v>6</v>
      </c>
      <c r="CB135" s="17">
        <f>VLOOKUP($A135,Datum!$A:$B,2,0)</f>
        <v>41530</v>
      </c>
      <c r="CC135" s="13">
        <f>VLOOKUP(CB135,Zeitreihen!$J:$K,2,0)</f>
        <v>0.26663111585121985</v>
      </c>
      <c r="CD135" s="13">
        <f>VLOOKUP(CB135,Zeitreihen!N:O,2,0)</f>
        <v>1.3294000000000001</v>
      </c>
      <c r="CE135" s="9">
        <f t="shared" si="118"/>
        <v>2.6662756130615487E-5</v>
      </c>
      <c r="CF135" s="9">
        <f t="shared" si="119"/>
        <v>-3.7603881163597949E-4</v>
      </c>
      <c r="CG135" s="9">
        <f t="shared" si="137"/>
        <v>4.6542943564400758E-4</v>
      </c>
      <c r="CH135" s="9">
        <f t="shared" si="84"/>
        <v>3.3346512730242225E-13</v>
      </c>
      <c r="CI135" s="9">
        <f t="shared" si="85"/>
        <v>1.9561223057350078E-10</v>
      </c>
      <c r="CJ135" s="9">
        <f t="shared" si="120"/>
        <v>-8.0765003169753669E-12</v>
      </c>
      <c r="CL135" s="16">
        <f t="shared" si="121"/>
        <v>6</v>
      </c>
      <c r="CM135" s="17">
        <f>VLOOKUP($A135,Datum!$A:$B,2,0)</f>
        <v>41530</v>
      </c>
      <c r="CN135" s="13">
        <f>VLOOKUP(CM135,Zeitreihen!$J:$K,2,0)</f>
        <v>0.26663111585121985</v>
      </c>
      <c r="CO135" s="13">
        <f>VLOOKUP(CM135,Zeitreihen!R:S,2,0)</f>
        <v>1.0129999999999999</v>
      </c>
      <c r="CP135" s="9">
        <f t="shared" si="122"/>
        <v>2.6662756130615487E-5</v>
      </c>
      <c r="CQ135" s="9">
        <f t="shared" si="123"/>
        <v>-9.8711810948364962E-5</v>
      </c>
      <c r="CR135" s="9">
        <f t="shared" si="138"/>
        <v>4.6542943564400758E-4</v>
      </c>
      <c r="CS135" s="9">
        <f t="shared" si="86"/>
        <v>3.3346512730242225E-13</v>
      </c>
      <c r="CT135" s="9">
        <f t="shared" si="87"/>
        <v>5.4943513504339678E-15</v>
      </c>
      <c r="CU135" s="9">
        <f t="shared" si="124"/>
        <v>4.2803908378986829E-14</v>
      </c>
      <c r="CW135" s="16">
        <f t="shared" si="125"/>
        <v>6</v>
      </c>
      <c r="CX135" s="17">
        <f>VLOOKUP($A135,Datum!$A:$B,2,0)</f>
        <v>41530</v>
      </c>
      <c r="CY135" s="13">
        <f>VLOOKUP(CX135,Zeitreihen!N:O,2,0)</f>
        <v>1.3294000000000001</v>
      </c>
      <c r="CZ135" s="13">
        <f>VLOOKUP(CX135,Zeitreihen!R:S,2,0)</f>
        <v>1.0129999999999999</v>
      </c>
      <c r="DA135" s="9">
        <f t="shared" si="126"/>
        <v>-3.7603881163597949E-4</v>
      </c>
      <c r="DB135" s="9">
        <f t="shared" si="127"/>
        <v>-9.8711810948364962E-5</v>
      </c>
      <c r="DC135" s="9">
        <f t="shared" si="139"/>
        <v>4.6542943564400758E-4</v>
      </c>
      <c r="DD135" s="9">
        <f t="shared" si="88"/>
        <v>1.9561223057350078E-10</v>
      </c>
      <c r="DE135" s="9">
        <f t="shared" si="89"/>
        <v>5.4943513504339678E-15</v>
      </c>
      <c r="DF135" s="9">
        <f t="shared" si="128"/>
        <v>-1.0367074434057637E-12</v>
      </c>
    </row>
    <row r="136" spans="1:110" ht="15" x14ac:dyDescent="0.2">
      <c r="A136" s="9">
        <f t="shared" si="129"/>
        <v>127</v>
      </c>
      <c r="B136" s="16">
        <f t="shared" si="90"/>
        <v>5</v>
      </c>
      <c r="C136" s="17">
        <f>VLOOKUP($A136,Datum!$A:$B,2,0)</f>
        <v>41529</v>
      </c>
      <c r="D136" s="13">
        <f>VLOOKUP(C136,Zeitreihen!$B:$C,2,0)</f>
        <v>577.38</v>
      </c>
      <c r="E136" s="13">
        <f>VLOOKUP(C136,Zeitreihen!F:G,2,0)</f>
        <v>7893.67</v>
      </c>
      <c r="F136" s="9">
        <f t="shared" si="91"/>
        <v>2.8965669073914898E-3</v>
      </c>
      <c r="G136" s="9">
        <f t="shared" si="91"/>
        <v>4.8867126350787375E-3</v>
      </c>
      <c r="H136" s="9">
        <f t="shared" si="130"/>
        <v>4.3750366950536711E-4</v>
      </c>
      <c r="I136" s="9">
        <f t="shared" si="70"/>
        <v>1.8798152930124617E-9</v>
      </c>
      <c r="J136" s="9">
        <f t="shared" si="71"/>
        <v>6.1696647395363926E-9</v>
      </c>
      <c r="K136" s="9">
        <f t="shared" si="92"/>
        <v>3.4055587104233368E-9</v>
      </c>
      <c r="M136" s="16">
        <f t="shared" si="93"/>
        <v>5</v>
      </c>
      <c r="N136" s="17">
        <f>VLOOKUP($A136,Datum!$A:$B,2,0)</f>
        <v>41529</v>
      </c>
      <c r="O136" s="13">
        <f>VLOOKUP(N136,Zeitreihen!$B:$C,2,0)</f>
        <v>577.38</v>
      </c>
      <c r="P136" s="13">
        <f>VLOOKUP(N136,Zeitreihen!$J:$K,2,0)</f>
        <v>0.26662400682557458</v>
      </c>
      <c r="Q136" s="9">
        <f t="shared" si="94"/>
        <v>2.8965669073914898E-3</v>
      </c>
      <c r="R136" s="9">
        <f t="shared" si="95"/>
        <v>-2.6662756130731995E-5</v>
      </c>
      <c r="S136" s="9">
        <f t="shared" si="131"/>
        <v>4.3750366950536711E-4</v>
      </c>
      <c r="T136" s="9">
        <f t="shared" si="72"/>
        <v>1.8798152930124617E-9</v>
      </c>
      <c r="U136" s="9">
        <f t="shared" si="73"/>
        <v>3.0859723424579936E-13</v>
      </c>
      <c r="V136" s="9">
        <f t="shared" si="96"/>
        <v>-2.4085385616937974E-11</v>
      </c>
      <c r="X136" s="16">
        <f t="shared" si="97"/>
        <v>5</v>
      </c>
      <c r="Y136" s="17">
        <f>VLOOKUP($A136,Datum!$A:$B,2,0)</f>
        <v>41529</v>
      </c>
      <c r="Z136" s="13">
        <f>VLOOKUP(Y136,Zeitreihen!$B:$C,2,0)</f>
        <v>577.38</v>
      </c>
      <c r="AA136" s="13">
        <f>VLOOKUP(Y136,Zeitreihen!N:O,2,0)</f>
        <v>1.3299000000000001</v>
      </c>
      <c r="AB136" s="9">
        <f t="shared" si="98"/>
        <v>2.8965669073914898E-3</v>
      </c>
      <c r="AC136" s="9">
        <f t="shared" si="99"/>
        <v>-9.0191663385583458E-4</v>
      </c>
      <c r="AD136" s="9">
        <f t="shared" si="132"/>
        <v>4.3750366950536711E-4</v>
      </c>
      <c r="AE136" s="9">
        <f t="shared" si="74"/>
        <v>1.8798152930124617E-9</v>
      </c>
      <c r="AF136" s="9">
        <f t="shared" si="75"/>
        <v>6.0317591126669854E-10</v>
      </c>
      <c r="AG136" s="9">
        <f t="shared" si="100"/>
        <v>-1.0648282971333301E-9</v>
      </c>
      <c r="AI136" s="16">
        <f t="shared" si="101"/>
        <v>5</v>
      </c>
      <c r="AJ136" s="17">
        <f>VLOOKUP($A136,Datum!$A:$B,2,0)</f>
        <v>41529</v>
      </c>
      <c r="AK136" s="13">
        <f>VLOOKUP(AJ136,Zeitreihen!$B:$C,2,0)</f>
        <v>577.38</v>
      </c>
      <c r="AL136" s="13">
        <f>VLOOKUP(AJ136,Zeitreihen!$R:$S,2,0)</f>
        <v>1.0130999999999999</v>
      </c>
      <c r="AM136" s="9">
        <f t="shared" si="102"/>
        <v>2.8965669073914898E-3</v>
      </c>
      <c r="AN136" s="9">
        <f t="shared" si="103"/>
        <v>-9.8702067888687637E-5</v>
      </c>
      <c r="AO136" s="9">
        <f t="shared" si="133"/>
        <v>4.3750366950536711E-4</v>
      </c>
      <c r="AP136" s="9">
        <f t="shared" si="76"/>
        <v>1.8798152930124617E-9</v>
      </c>
      <c r="AQ136" s="9">
        <f t="shared" si="77"/>
        <v>5.1940230803301369E-15</v>
      </c>
      <c r="AR136" s="9">
        <f t="shared" si="104"/>
        <v>3.124708629402794E-12</v>
      </c>
      <c r="AT136" s="16">
        <f t="shared" si="105"/>
        <v>5</v>
      </c>
      <c r="AU136" s="17">
        <f>VLOOKUP($A136,Datum!$A:$B,2,0)</f>
        <v>41529</v>
      </c>
      <c r="AV136" s="13">
        <f>VLOOKUP(AU136,Zeitreihen!$F:$G,2,0)</f>
        <v>7893.67</v>
      </c>
      <c r="AW136" s="13">
        <f>VLOOKUP(AU136,Zeitreihen!$J:$K,2,0)</f>
        <v>0.26662400682557458</v>
      </c>
      <c r="AX136" s="9">
        <f t="shared" si="106"/>
        <v>4.8867126350787375E-3</v>
      </c>
      <c r="AY136" s="9">
        <f t="shared" si="107"/>
        <v>-2.6662756130731995E-5</v>
      </c>
      <c r="AZ136" s="9">
        <f t="shared" si="134"/>
        <v>4.3750366950536711E-4</v>
      </c>
      <c r="BA136" s="9">
        <f t="shared" si="78"/>
        <v>6.1696647395363926E-9</v>
      </c>
      <c r="BB136" s="9">
        <f t="shared" si="79"/>
        <v>3.0859723424579936E-13</v>
      </c>
      <c r="BC136" s="9">
        <f t="shared" si="108"/>
        <v>-4.3634177829366292E-11</v>
      </c>
      <c r="BE136" s="16">
        <f t="shared" si="109"/>
        <v>5</v>
      </c>
      <c r="BF136" s="17">
        <f>VLOOKUP($A136,Datum!$A:$B,2,0)</f>
        <v>41529</v>
      </c>
      <c r="BG136" s="13">
        <f>VLOOKUP(BF136,Zeitreihen!$F:$G,2,0)</f>
        <v>7893.67</v>
      </c>
      <c r="BH136" s="13">
        <f>VLOOKUP(BF136,Zeitreihen!N:O,2,0)</f>
        <v>1.3299000000000001</v>
      </c>
      <c r="BI136" s="9">
        <f t="shared" si="110"/>
        <v>4.8867126350787375E-3</v>
      </c>
      <c r="BJ136" s="9">
        <f t="shared" si="111"/>
        <v>-9.0191663385583458E-4</v>
      </c>
      <c r="BK136" s="9">
        <f t="shared" si="135"/>
        <v>4.3750366950536711E-4</v>
      </c>
      <c r="BL136" s="9">
        <f t="shared" si="80"/>
        <v>6.1696647395363926E-9</v>
      </c>
      <c r="BM136" s="9">
        <f t="shared" si="81"/>
        <v>6.0317591126669854E-10</v>
      </c>
      <c r="BN136" s="9">
        <f t="shared" si="112"/>
        <v>-1.9290912760882727E-9</v>
      </c>
      <c r="BP136" s="16">
        <f t="shared" si="113"/>
        <v>5</v>
      </c>
      <c r="BQ136" s="17">
        <f>VLOOKUP($A136,Datum!$A:$B,2,0)</f>
        <v>41529</v>
      </c>
      <c r="BR136" s="13">
        <f>VLOOKUP(BQ136,Zeitreihen!$F:$G,2,0)</f>
        <v>7893.67</v>
      </c>
      <c r="BS136" s="13">
        <f>VLOOKUP(BQ136,Zeitreihen!R:S,2,0)</f>
        <v>1.0130999999999999</v>
      </c>
      <c r="BT136" s="9">
        <f t="shared" si="114"/>
        <v>4.8867126350787375E-3</v>
      </c>
      <c r="BU136" s="9">
        <f t="shared" si="115"/>
        <v>-9.8702067888687637E-5</v>
      </c>
      <c r="BV136" s="9">
        <f t="shared" si="136"/>
        <v>4.3750366950536711E-4</v>
      </c>
      <c r="BW136" s="9">
        <f t="shared" si="82"/>
        <v>6.1696647395363926E-9</v>
      </c>
      <c r="BX136" s="9">
        <f t="shared" si="83"/>
        <v>5.1940230803301369E-15</v>
      </c>
      <c r="BY136" s="9">
        <f t="shared" si="116"/>
        <v>5.6608639848569976E-12</v>
      </c>
      <c r="CA136" s="16">
        <f t="shared" si="117"/>
        <v>5</v>
      </c>
      <c r="CB136" s="17">
        <f>VLOOKUP($A136,Datum!$A:$B,2,0)</f>
        <v>41529</v>
      </c>
      <c r="CC136" s="13">
        <f>VLOOKUP(CB136,Zeitreihen!$J:$K,2,0)</f>
        <v>0.26662400682557458</v>
      </c>
      <c r="CD136" s="13">
        <f>VLOOKUP(CB136,Zeitreihen!N:O,2,0)</f>
        <v>1.3299000000000001</v>
      </c>
      <c r="CE136" s="9">
        <f t="shared" si="118"/>
        <v>-2.6662756130731995E-5</v>
      </c>
      <c r="CF136" s="9">
        <f t="shared" si="119"/>
        <v>-9.0191663385583458E-4</v>
      </c>
      <c r="CG136" s="9">
        <f t="shared" si="137"/>
        <v>4.3750366950536711E-4</v>
      </c>
      <c r="CH136" s="9">
        <f t="shared" si="84"/>
        <v>3.0859723424579936E-13</v>
      </c>
      <c r="CI136" s="9">
        <f t="shared" si="85"/>
        <v>6.0317591126669854E-10</v>
      </c>
      <c r="CJ136" s="9">
        <f t="shared" si="120"/>
        <v>1.3643255402600688E-11</v>
      </c>
      <c r="CL136" s="16">
        <f t="shared" si="121"/>
        <v>5</v>
      </c>
      <c r="CM136" s="17">
        <f>VLOOKUP($A136,Datum!$A:$B,2,0)</f>
        <v>41529</v>
      </c>
      <c r="CN136" s="13">
        <f>VLOOKUP(CM136,Zeitreihen!$J:$K,2,0)</f>
        <v>0.26662400682557458</v>
      </c>
      <c r="CO136" s="13">
        <f>VLOOKUP(CM136,Zeitreihen!R:S,2,0)</f>
        <v>1.0130999999999999</v>
      </c>
      <c r="CP136" s="9">
        <f t="shared" si="122"/>
        <v>-2.6662756130731995E-5</v>
      </c>
      <c r="CQ136" s="9">
        <f t="shared" si="123"/>
        <v>-9.8702067888687637E-5</v>
      </c>
      <c r="CR136" s="9">
        <f t="shared" si="138"/>
        <v>4.3750366950536711E-4</v>
      </c>
      <c r="CS136" s="9">
        <f t="shared" si="86"/>
        <v>3.0859723424579936E-13</v>
      </c>
      <c r="CT136" s="9">
        <f t="shared" si="87"/>
        <v>5.1940230803301369E-15</v>
      </c>
      <c r="CU136" s="9">
        <f t="shared" si="124"/>
        <v>-4.0035748490551886E-14</v>
      </c>
      <c r="CW136" s="16">
        <f t="shared" si="125"/>
        <v>5</v>
      </c>
      <c r="CX136" s="17">
        <f>VLOOKUP($A136,Datum!$A:$B,2,0)</f>
        <v>41529</v>
      </c>
      <c r="CY136" s="13">
        <f>VLOOKUP(CX136,Zeitreihen!N:O,2,0)</f>
        <v>1.3299000000000001</v>
      </c>
      <c r="CZ136" s="13">
        <f>VLOOKUP(CX136,Zeitreihen!R:S,2,0)</f>
        <v>1.0130999999999999</v>
      </c>
      <c r="DA136" s="9">
        <f t="shared" si="126"/>
        <v>-9.0191663385583458E-4</v>
      </c>
      <c r="DB136" s="9">
        <f t="shared" si="127"/>
        <v>-9.8702067888687637E-5</v>
      </c>
      <c r="DC136" s="9">
        <f t="shared" si="139"/>
        <v>4.3750366950536711E-4</v>
      </c>
      <c r="DD136" s="9">
        <f t="shared" si="88"/>
        <v>6.0317591126669854E-10</v>
      </c>
      <c r="DE136" s="9">
        <f t="shared" si="89"/>
        <v>5.1940230803301369E-15</v>
      </c>
      <c r="DF136" s="9">
        <f t="shared" si="128"/>
        <v>-1.7700027131669587E-12</v>
      </c>
    </row>
    <row r="137" spans="1:110" ht="15" x14ac:dyDescent="0.2">
      <c r="A137" s="9">
        <f t="shared" si="129"/>
        <v>128</v>
      </c>
      <c r="B137" s="16">
        <f t="shared" si="90"/>
        <v>4</v>
      </c>
      <c r="C137" s="17">
        <f>VLOOKUP($A137,Datum!$A:$B,2,0)</f>
        <v>41528</v>
      </c>
      <c r="D137" s="13">
        <f>VLOOKUP(C137,Zeitreihen!$B:$C,2,0)</f>
        <v>575.71</v>
      </c>
      <c r="E137" s="13">
        <f>VLOOKUP(C137,Zeitreihen!F:G,2,0)</f>
        <v>7855.19</v>
      </c>
      <c r="F137" s="9">
        <f t="shared" si="91"/>
        <v>2.6785419708816481E-3</v>
      </c>
      <c r="G137" s="9">
        <f t="shared" si="91"/>
        <v>-1.1921310592984073E-3</v>
      </c>
      <c r="H137" s="9">
        <f t="shared" si="130"/>
        <v>4.1125344933504507E-4</v>
      </c>
      <c r="I137" s="9">
        <f t="shared" si="70"/>
        <v>1.4148582270458473E-9</v>
      </c>
      <c r="J137" s="9">
        <f t="shared" si="71"/>
        <v>2.2203756116324428E-9</v>
      </c>
      <c r="K137" s="9">
        <f t="shared" si="92"/>
        <v>-1.7724324250165695E-9</v>
      </c>
      <c r="M137" s="16">
        <f t="shared" si="93"/>
        <v>4</v>
      </c>
      <c r="N137" s="17">
        <f>VLOOKUP($A137,Datum!$A:$B,2,0)</f>
        <v>41528</v>
      </c>
      <c r="O137" s="13">
        <f>VLOOKUP(N137,Zeitreihen!$B:$C,2,0)</f>
        <v>575.71</v>
      </c>
      <c r="P137" s="13">
        <f>VLOOKUP(N137,Zeitreihen!$J:$K,2,0)</f>
        <v>0.26663111585121985</v>
      </c>
      <c r="Q137" s="9">
        <f t="shared" si="94"/>
        <v>2.6785419708816481E-3</v>
      </c>
      <c r="R137" s="9">
        <f t="shared" si="95"/>
        <v>2.6662756130615487E-5</v>
      </c>
      <c r="S137" s="9">
        <f t="shared" si="131"/>
        <v>4.1125344933504507E-4</v>
      </c>
      <c r="T137" s="9">
        <f t="shared" si="72"/>
        <v>1.4148582270458473E-9</v>
      </c>
      <c r="U137" s="9">
        <f t="shared" si="73"/>
        <v>2.9464978648442026E-13</v>
      </c>
      <c r="V137" s="9">
        <f t="shared" si="96"/>
        <v>2.0417827369844822E-11</v>
      </c>
      <c r="X137" s="16">
        <f t="shared" si="97"/>
        <v>4</v>
      </c>
      <c r="Y137" s="17">
        <f>VLOOKUP($A137,Datum!$A:$B,2,0)</f>
        <v>41528</v>
      </c>
      <c r="Z137" s="13">
        <f>VLOOKUP(Y137,Zeitreihen!$B:$C,2,0)</f>
        <v>575.71</v>
      </c>
      <c r="AA137" s="13">
        <f>VLOOKUP(Y137,Zeitreihen!N:O,2,0)</f>
        <v>1.3310999999999999</v>
      </c>
      <c r="AB137" s="9">
        <f t="shared" si="98"/>
        <v>2.6785419708816481E-3</v>
      </c>
      <c r="AC137" s="9">
        <f t="shared" si="99"/>
        <v>3.2356399800760145E-3</v>
      </c>
      <c r="AD137" s="9">
        <f t="shared" si="132"/>
        <v>4.1125344933504507E-4</v>
      </c>
      <c r="AE137" s="9">
        <f t="shared" si="74"/>
        <v>1.4148582270458473E-9</v>
      </c>
      <c r="AF137" s="9">
        <f t="shared" si="75"/>
        <v>3.6114869735178728E-9</v>
      </c>
      <c r="AG137" s="9">
        <f t="shared" si="100"/>
        <v>2.260473856595265E-9</v>
      </c>
      <c r="AI137" s="16">
        <f t="shared" si="101"/>
        <v>4</v>
      </c>
      <c r="AJ137" s="17">
        <f>VLOOKUP($A137,Datum!$A:$B,2,0)</f>
        <v>41528</v>
      </c>
      <c r="AK137" s="13">
        <f>VLOOKUP(AJ137,Zeitreihen!$B:$C,2,0)</f>
        <v>575.71</v>
      </c>
      <c r="AL137" s="13">
        <f>VLOOKUP(AJ137,Zeitreihen!$R:$S,2,0)</f>
        <v>1.0132000000000001</v>
      </c>
      <c r="AM137" s="9">
        <f t="shared" si="102"/>
        <v>2.6785419708816481E-3</v>
      </c>
      <c r="AN137" s="9">
        <f t="shared" si="103"/>
        <v>-9.8692326751646136E-5</v>
      </c>
      <c r="AO137" s="9">
        <f t="shared" si="133"/>
        <v>4.1125344933504507E-4</v>
      </c>
      <c r="AP137" s="9">
        <f t="shared" si="76"/>
        <v>1.4148582270458473E-9</v>
      </c>
      <c r="AQ137" s="9">
        <f t="shared" si="77"/>
        <v>4.9100271518980218E-15</v>
      </c>
      <c r="AR137" s="9">
        <f t="shared" si="104"/>
        <v>2.6357147628075022E-12</v>
      </c>
      <c r="AT137" s="16">
        <f t="shared" si="105"/>
        <v>4</v>
      </c>
      <c r="AU137" s="17">
        <f>VLOOKUP($A137,Datum!$A:$B,2,0)</f>
        <v>41528</v>
      </c>
      <c r="AV137" s="13">
        <f>VLOOKUP(AU137,Zeitreihen!$F:$G,2,0)</f>
        <v>7855.19</v>
      </c>
      <c r="AW137" s="13">
        <f>VLOOKUP(AU137,Zeitreihen!$J:$K,2,0)</f>
        <v>0.26663111585121985</v>
      </c>
      <c r="AX137" s="9">
        <f t="shared" si="106"/>
        <v>-1.1921310592984073E-3</v>
      </c>
      <c r="AY137" s="9">
        <f t="shared" si="107"/>
        <v>2.6662756130615487E-5</v>
      </c>
      <c r="AZ137" s="9">
        <f t="shared" si="134"/>
        <v>4.1125344933504507E-4</v>
      </c>
      <c r="BA137" s="9">
        <f t="shared" si="78"/>
        <v>2.2203756116324428E-9</v>
      </c>
      <c r="BB137" s="9">
        <f t="shared" si="79"/>
        <v>2.9464978648442026E-13</v>
      </c>
      <c r="BC137" s="9">
        <f t="shared" si="108"/>
        <v>-2.5577982717226026E-11</v>
      </c>
      <c r="BE137" s="16">
        <f t="shared" si="109"/>
        <v>4</v>
      </c>
      <c r="BF137" s="17">
        <f>VLOOKUP($A137,Datum!$A:$B,2,0)</f>
        <v>41528</v>
      </c>
      <c r="BG137" s="13">
        <f>VLOOKUP(BF137,Zeitreihen!$F:$G,2,0)</f>
        <v>7855.19</v>
      </c>
      <c r="BH137" s="13">
        <f>VLOOKUP(BF137,Zeitreihen!N:O,2,0)</f>
        <v>1.3310999999999999</v>
      </c>
      <c r="BI137" s="9">
        <f t="shared" si="110"/>
        <v>-1.1921310592984073E-3</v>
      </c>
      <c r="BJ137" s="9">
        <f t="shared" si="111"/>
        <v>3.2356399800760145E-3</v>
      </c>
      <c r="BK137" s="9">
        <f t="shared" si="135"/>
        <v>4.1125344933504507E-4</v>
      </c>
      <c r="BL137" s="9">
        <f t="shared" si="80"/>
        <v>2.2203756116324428E-9</v>
      </c>
      <c r="BM137" s="9">
        <f t="shared" si="81"/>
        <v>3.6114869735178728E-9</v>
      </c>
      <c r="BN137" s="9">
        <f t="shared" si="112"/>
        <v>-2.8317587463848942E-9</v>
      </c>
      <c r="BP137" s="16">
        <f t="shared" si="113"/>
        <v>4</v>
      </c>
      <c r="BQ137" s="17">
        <f>VLOOKUP($A137,Datum!$A:$B,2,0)</f>
        <v>41528</v>
      </c>
      <c r="BR137" s="13">
        <f>VLOOKUP(BQ137,Zeitreihen!$F:$G,2,0)</f>
        <v>7855.19</v>
      </c>
      <c r="BS137" s="13">
        <f>VLOOKUP(BQ137,Zeitreihen!R:S,2,0)</f>
        <v>1.0132000000000001</v>
      </c>
      <c r="BT137" s="9">
        <f t="shared" si="114"/>
        <v>-1.1921310592984073E-3</v>
      </c>
      <c r="BU137" s="9">
        <f t="shared" si="115"/>
        <v>-9.8692326751646136E-5</v>
      </c>
      <c r="BV137" s="9">
        <f t="shared" si="136"/>
        <v>4.1125344933504507E-4</v>
      </c>
      <c r="BW137" s="9">
        <f t="shared" si="82"/>
        <v>2.2203756116324428E-9</v>
      </c>
      <c r="BX137" s="9">
        <f t="shared" si="83"/>
        <v>4.9100271518980218E-15</v>
      </c>
      <c r="BY137" s="9">
        <f t="shared" si="116"/>
        <v>-3.3018335119335552E-12</v>
      </c>
      <c r="CA137" s="16">
        <f t="shared" si="117"/>
        <v>4</v>
      </c>
      <c r="CB137" s="17">
        <f>VLOOKUP($A137,Datum!$A:$B,2,0)</f>
        <v>41528</v>
      </c>
      <c r="CC137" s="13">
        <f>VLOOKUP(CB137,Zeitreihen!$J:$K,2,0)</f>
        <v>0.26663111585121985</v>
      </c>
      <c r="CD137" s="13">
        <f>VLOOKUP(CB137,Zeitreihen!N:O,2,0)</f>
        <v>1.3310999999999999</v>
      </c>
      <c r="CE137" s="9">
        <f t="shared" si="118"/>
        <v>2.6662756130615487E-5</v>
      </c>
      <c r="CF137" s="9">
        <f t="shared" si="119"/>
        <v>3.2356399800760145E-3</v>
      </c>
      <c r="CG137" s="9">
        <f t="shared" si="137"/>
        <v>4.1125344933504507E-4</v>
      </c>
      <c r="CH137" s="9">
        <f t="shared" si="84"/>
        <v>2.9464978648442026E-13</v>
      </c>
      <c r="CI137" s="9">
        <f t="shared" si="85"/>
        <v>3.6114869735178728E-9</v>
      </c>
      <c r="CJ137" s="9">
        <f t="shared" si="120"/>
        <v>3.2620911477736278E-11</v>
      </c>
      <c r="CL137" s="16">
        <f t="shared" si="121"/>
        <v>4</v>
      </c>
      <c r="CM137" s="17">
        <f>VLOOKUP($A137,Datum!$A:$B,2,0)</f>
        <v>41528</v>
      </c>
      <c r="CN137" s="13">
        <f>VLOOKUP(CM137,Zeitreihen!$J:$K,2,0)</f>
        <v>0.26663111585121985</v>
      </c>
      <c r="CO137" s="13">
        <f>VLOOKUP(CM137,Zeitreihen!R:S,2,0)</f>
        <v>1.0132000000000001</v>
      </c>
      <c r="CP137" s="9">
        <f t="shared" si="122"/>
        <v>2.6662756130615487E-5</v>
      </c>
      <c r="CQ137" s="9">
        <f t="shared" si="123"/>
        <v>-9.8692326751646136E-5</v>
      </c>
      <c r="CR137" s="9">
        <f t="shared" si="138"/>
        <v>4.1125344933504507E-4</v>
      </c>
      <c r="CS137" s="9">
        <f t="shared" si="86"/>
        <v>2.9464978648442026E-13</v>
      </c>
      <c r="CT137" s="9">
        <f t="shared" si="87"/>
        <v>4.9100271518980218E-15</v>
      </c>
      <c r="CU137" s="9">
        <f t="shared" si="124"/>
        <v>3.8036015195331098E-14</v>
      </c>
      <c r="CW137" s="16">
        <f t="shared" si="125"/>
        <v>4</v>
      </c>
      <c r="CX137" s="17">
        <f>VLOOKUP($A137,Datum!$A:$B,2,0)</f>
        <v>41528</v>
      </c>
      <c r="CY137" s="13">
        <f>VLOOKUP(CX137,Zeitreihen!N:O,2,0)</f>
        <v>1.3310999999999999</v>
      </c>
      <c r="CZ137" s="13">
        <f>VLOOKUP(CX137,Zeitreihen!R:S,2,0)</f>
        <v>1.0132000000000001</v>
      </c>
      <c r="DA137" s="9">
        <f t="shared" si="126"/>
        <v>3.2356399800760145E-3</v>
      </c>
      <c r="DB137" s="9">
        <f t="shared" si="127"/>
        <v>-9.8692326751646136E-5</v>
      </c>
      <c r="DC137" s="9">
        <f t="shared" si="139"/>
        <v>4.1125344933504507E-4</v>
      </c>
      <c r="DD137" s="9">
        <f t="shared" si="88"/>
        <v>3.6114869735178728E-9</v>
      </c>
      <c r="DE137" s="9">
        <f t="shared" si="89"/>
        <v>4.9100271518980218E-15</v>
      </c>
      <c r="DF137" s="9">
        <f t="shared" si="128"/>
        <v>4.2109973995122307E-12</v>
      </c>
    </row>
    <row r="138" spans="1:110" ht="15" x14ac:dyDescent="0.2">
      <c r="A138" s="9">
        <f t="shared" si="129"/>
        <v>129</v>
      </c>
      <c r="B138" s="16">
        <f t="shared" si="90"/>
        <v>3</v>
      </c>
      <c r="C138" s="17">
        <f>VLOOKUP($A138,Datum!$A:$B,2,0)</f>
        <v>41527</v>
      </c>
      <c r="D138" s="13">
        <f>VLOOKUP(C138,Zeitreihen!$B:$C,2,0)</f>
        <v>574.16999999999996</v>
      </c>
      <c r="E138" s="13">
        <f>VLOOKUP(C138,Zeitreihen!F:G,2,0)</f>
        <v>7864.56</v>
      </c>
      <c r="F138" s="9">
        <f t="shared" si="91"/>
        <v>3.2606966873785365E-2</v>
      </c>
      <c r="G138" s="9">
        <f t="shared" si="91"/>
        <v>2.8559385745406316E-2</v>
      </c>
      <c r="H138" s="9">
        <f t="shared" si="130"/>
        <v>3.8657824237494233E-4</v>
      </c>
      <c r="I138" s="9">
        <f t="shared" si="70"/>
        <v>3.9051153433707763E-7</v>
      </c>
      <c r="J138" s="9">
        <f t="shared" si="71"/>
        <v>2.9081951706908676E-7</v>
      </c>
      <c r="K138" s="9">
        <f t="shared" si="92"/>
        <v>3.3699907392427212E-7</v>
      </c>
      <c r="M138" s="16">
        <f t="shared" si="93"/>
        <v>3</v>
      </c>
      <c r="N138" s="17">
        <f>VLOOKUP($A138,Datum!$A:$B,2,0)</f>
        <v>41527</v>
      </c>
      <c r="O138" s="13">
        <f>VLOOKUP(N138,Zeitreihen!$B:$C,2,0)</f>
        <v>574.16999999999996</v>
      </c>
      <c r="P138" s="13">
        <f>VLOOKUP(N138,Zeitreihen!$J:$K,2,0)</f>
        <v>0.26662400682557458</v>
      </c>
      <c r="Q138" s="9">
        <f t="shared" si="94"/>
        <v>3.2606966873785365E-2</v>
      </c>
      <c r="R138" s="9">
        <f t="shared" si="95"/>
        <v>7.9984003241933291E-5</v>
      </c>
      <c r="S138" s="9">
        <f t="shared" si="131"/>
        <v>3.8657824237494233E-4</v>
      </c>
      <c r="T138" s="9">
        <f t="shared" si="72"/>
        <v>3.9051153433707763E-7</v>
      </c>
      <c r="U138" s="9">
        <f t="shared" si="73"/>
        <v>2.4795566854106647E-12</v>
      </c>
      <c r="V138" s="9">
        <f t="shared" si="96"/>
        <v>9.8402006366510509E-10</v>
      </c>
      <c r="X138" s="16">
        <f t="shared" si="97"/>
        <v>3</v>
      </c>
      <c r="Y138" s="17">
        <f>VLOOKUP($A138,Datum!$A:$B,2,0)</f>
        <v>41527</v>
      </c>
      <c r="Z138" s="13">
        <f>VLOOKUP(Y138,Zeitreihen!$B:$C,2,0)</f>
        <v>574.16999999999996</v>
      </c>
      <c r="AA138" s="13">
        <f>VLOOKUP(Y138,Zeitreihen!N:O,2,0)</f>
        <v>1.3268</v>
      </c>
      <c r="AB138" s="9">
        <f t="shared" si="98"/>
        <v>3.2606966873785365E-2</v>
      </c>
      <c r="AC138" s="9">
        <f t="shared" si="99"/>
        <v>9.8028134381720122E-4</v>
      </c>
      <c r="AD138" s="9">
        <f t="shared" si="132"/>
        <v>3.8657824237494233E-4</v>
      </c>
      <c r="AE138" s="9">
        <f t="shared" si="74"/>
        <v>3.9051153433707763E-7</v>
      </c>
      <c r="AF138" s="9">
        <f t="shared" si="75"/>
        <v>1.9379282768964322E-10</v>
      </c>
      <c r="AG138" s="9">
        <f t="shared" si="100"/>
        <v>8.6993295422465456E-9</v>
      </c>
      <c r="AI138" s="16">
        <f t="shared" si="101"/>
        <v>3</v>
      </c>
      <c r="AJ138" s="17">
        <f>VLOOKUP($A138,Datum!$A:$B,2,0)</f>
        <v>41527</v>
      </c>
      <c r="AK138" s="13">
        <f>VLOOKUP(AJ138,Zeitreihen!$B:$C,2,0)</f>
        <v>574.16999999999996</v>
      </c>
      <c r="AL138" s="13">
        <f>VLOOKUP(AJ138,Zeitreihen!$R:$S,2,0)</f>
        <v>1.0133000000000001</v>
      </c>
      <c r="AM138" s="9">
        <f t="shared" si="102"/>
        <v>3.2606966873785365E-2</v>
      </c>
      <c r="AN138" s="9">
        <f t="shared" si="103"/>
        <v>-9.8682587537462477E-5</v>
      </c>
      <c r="AO138" s="9">
        <f t="shared" si="133"/>
        <v>3.8657824237494233E-4</v>
      </c>
      <c r="AP138" s="9">
        <f t="shared" si="76"/>
        <v>3.9051153433707763E-7</v>
      </c>
      <c r="AQ138" s="9">
        <f t="shared" si="77"/>
        <v>4.6414804650267989E-15</v>
      </c>
      <c r="AR138" s="9">
        <f t="shared" si="104"/>
        <v>4.2574072602855227E-11</v>
      </c>
      <c r="AT138" s="16">
        <f t="shared" si="105"/>
        <v>3</v>
      </c>
      <c r="AU138" s="17">
        <f>VLOOKUP($A138,Datum!$A:$B,2,0)</f>
        <v>41527</v>
      </c>
      <c r="AV138" s="13">
        <f>VLOOKUP(AU138,Zeitreihen!$F:$G,2,0)</f>
        <v>7864.56</v>
      </c>
      <c r="AW138" s="13">
        <f>VLOOKUP(AU138,Zeitreihen!$J:$K,2,0)</f>
        <v>0.26662400682557458</v>
      </c>
      <c r="AX138" s="9">
        <f t="shared" si="106"/>
        <v>2.8559385745406316E-2</v>
      </c>
      <c r="AY138" s="9">
        <f t="shared" si="107"/>
        <v>7.9984003241933291E-5</v>
      </c>
      <c r="AZ138" s="9">
        <f t="shared" si="134"/>
        <v>3.8657824237494233E-4</v>
      </c>
      <c r="BA138" s="9">
        <f t="shared" si="78"/>
        <v>2.9081951706908676E-7</v>
      </c>
      <c r="BB138" s="9">
        <f t="shared" si="79"/>
        <v>2.4795566854106647E-12</v>
      </c>
      <c r="BC138" s="9">
        <f t="shared" si="108"/>
        <v>8.4917811900481452E-10</v>
      </c>
      <c r="BE138" s="16">
        <f t="shared" si="109"/>
        <v>3</v>
      </c>
      <c r="BF138" s="17">
        <f>VLOOKUP($A138,Datum!$A:$B,2,0)</f>
        <v>41527</v>
      </c>
      <c r="BG138" s="13">
        <f>VLOOKUP(BF138,Zeitreihen!$F:$G,2,0)</f>
        <v>7864.56</v>
      </c>
      <c r="BH138" s="13">
        <f>VLOOKUP(BF138,Zeitreihen!N:O,2,0)</f>
        <v>1.3268</v>
      </c>
      <c r="BI138" s="9">
        <f t="shared" si="110"/>
        <v>2.8559385745406316E-2</v>
      </c>
      <c r="BJ138" s="9">
        <f t="shared" si="111"/>
        <v>9.8028134381720122E-4</v>
      </c>
      <c r="BK138" s="9">
        <f t="shared" si="135"/>
        <v>3.8657824237494233E-4</v>
      </c>
      <c r="BL138" s="9">
        <f t="shared" si="80"/>
        <v>2.9081951706908676E-7</v>
      </c>
      <c r="BM138" s="9">
        <f t="shared" si="81"/>
        <v>1.9379282768964322E-10</v>
      </c>
      <c r="BN138" s="9">
        <f t="shared" si="112"/>
        <v>7.5072456040917411E-9</v>
      </c>
      <c r="BP138" s="16">
        <f t="shared" si="113"/>
        <v>3</v>
      </c>
      <c r="BQ138" s="17">
        <f>VLOOKUP($A138,Datum!$A:$B,2,0)</f>
        <v>41527</v>
      </c>
      <c r="BR138" s="13">
        <f>VLOOKUP(BQ138,Zeitreihen!$F:$G,2,0)</f>
        <v>7864.56</v>
      </c>
      <c r="BS138" s="13">
        <f>VLOOKUP(BQ138,Zeitreihen!R:S,2,0)</f>
        <v>1.0133000000000001</v>
      </c>
      <c r="BT138" s="9">
        <f t="shared" si="114"/>
        <v>2.8559385745406316E-2</v>
      </c>
      <c r="BU138" s="9">
        <f t="shared" si="115"/>
        <v>-9.8682587537462477E-5</v>
      </c>
      <c r="BV138" s="9">
        <f t="shared" si="136"/>
        <v>3.8657824237494233E-4</v>
      </c>
      <c r="BW138" s="9">
        <f t="shared" si="82"/>
        <v>2.9081951706908676E-7</v>
      </c>
      <c r="BX138" s="9">
        <f t="shared" si="83"/>
        <v>4.6414804650267989E-15</v>
      </c>
      <c r="BY138" s="9">
        <f t="shared" si="116"/>
        <v>3.6740074949905779E-11</v>
      </c>
      <c r="CA138" s="16">
        <f t="shared" si="117"/>
        <v>3</v>
      </c>
      <c r="CB138" s="17">
        <f>VLOOKUP($A138,Datum!$A:$B,2,0)</f>
        <v>41527</v>
      </c>
      <c r="CC138" s="13">
        <f>VLOOKUP(CB138,Zeitreihen!$J:$K,2,0)</f>
        <v>0.26662400682557458</v>
      </c>
      <c r="CD138" s="13">
        <f>VLOOKUP(CB138,Zeitreihen!N:O,2,0)</f>
        <v>1.3268</v>
      </c>
      <c r="CE138" s="9">
        <f t="shared" si="118"/>
        <v>7.9984003241933291E-5</v>
      </c>
      <c r="CF138" s="9">
        <f t="shared" si="119"/>
        <v>9.8028134381720122E-4</v>
      </c>
      <c r="CG138" s="9">
        <f t="shared" si="137"/>
        <v>3.8657824237494233E-4</v>
      </c>
      <c r="CH138" s="9">
        <f t="shared" si="84"/>
        <v>2.4795566854106647E-12</v>
      </c>
      <c r="CI138" s="9">
        <f t="shared" si="85"/>
        <v>1.9379282768964322E-10</v>
      </c>
      <c r="CJ138" s="9">
        <f t="shared" si="120"/>
        <v>2.1920773286599445E-11</v>
      </c>
      <c r="CL138" s="16">
        <f t="shared" si="121"/>
        <v>3</v>
      </c>
      <c r="CM138" s="17">
        <f>VLOOKUP($A138,Datum!$A:$B,2,0)</f>
        <v>41527</v>
      </c>
      <c r="CN138" s="13">
        <f>VLOOKUP(CM138,Zeitreihen!$J:$K,2,0)</f>
        <v>0.26662400682557458</v>
      </c>
      <c r="CO138" s="13">
        <f>VLOOKUP(CM138,Zeitreihen!R:S,2,0)</f>
        <v>1.0133000000000001</v>
      </c>
      <c r="CP138" s="9">
        <f t="shared" si="122"/>
        <v>7.9984003241933291E-5</v>
      </c>
      <c r="CQ138" s="9">
        <f t="shared" si="123"/>
        <v>-9.8682587537462477E-5</v>
      </c>
      <c r="CR138" s="9">
        <f t="shared" si="138"/>
        <v>3.8657824237494233E-4</v>
      </c>
      <c r="CS138" s="9">
        <f t="shared" si="86"/>
        <v>2.4795566854106647E-12</v>
      </c>
      <c r="CT138" s="9">
        <f t="shared" si="87"/>
        <v>4.6414804650267989E-15</v>
      </c>
      <c r="CU138" s="9">
        <f t="shared" si="124"/>
        <v>1.0727914017767015E-13</v>
      </c>
      <c r="CW138" s="16">
        <f t="shared" si="125"/>
        <v>3</v>
      </c>
      <c r="CX138" s="17">
        <f>VLOOKUP($A138,Datum!$A:$B,2,0)</f>
        <v>41527</v>
      </c>
      <c r="CY138" s="13">
        <f>VLOOKUP(CX138,Zeitreihen!N:O,2,0)</f>
        <v>1.3268</v>
      </c>
      <c r="CZ138" s="13">
        <f>VLOOKUP(CX138,Zeitreihen!R:S,2,0)</f>
        <v>1.0133000000000001</v>
      </c>
      <c r="DA138" s="9">
        <f t="shared" si="126"/>
        <v>9.8028134381720122E-4</v>
      </c>
      <c r="DB138" s="9">
        <f t="shared" si="127"/>
        <v>-9.8682587537462477E-5</v>
      </c>
      <c r="DC138" s="9">
        <f t="shared" si="139"/>
        <v>3.8657824237494233E-4</v>
      </c>
      <c r="DD138" s="9">
        <f t="shared" si="88"/>
        <v>1.9379282768964322E-10</v>
      </c>
      <c r="DE138" s="9">
        <f t="shared" si="89"/>
        <v>4.6414804650267989E-15</v>
      </c>
      <c r="DF138" s="9">
        <f t="shared" si="128"/>
        <v>9.4841215933990614E-13</v>
      </c>
    </row>
    <row r="139" spans="1:110" ht="15" x14ac:dyDescent="0.2">
      <c r="A139" s="9">
        <f t="shared" si="129"/>
        <v>130</v>
      </c>
      <c r="B139" s="16">
        <f t="shared" si="90"/>
        <v>2</v>
      </c>
      <c r="C139" s="17">
        <f>VLOOKUP($A139,Datum!$A:$B,2,0)</f>
        <v>41526</v>
      </c>
      <c r="D139" s="13">
        <f>VLOOKUP(C139,Zeitreihen!$B:$C,2,0)</f>
        <v>555.75</v>
      </c>
      <c r="E139" s="13">
        <f>VLOOKUP(C139,Zeitreihen!F:G,2,0)</f>
        <v>7643.13</v>
      </c>
      <c r="F139" s="9">
        <f t="shared" si="91"/>
        <v>-4.4974140627646877E-4</v>
      </c>
      <c r="G139" s="9">
        <f t="shared" si="91"/>
        <v>1.155953715152597E-3</v>
      </c>
      <c r="H139" s="9">
        <f t="shared" si="130"/>
        <v>3.6338354783244575E-4</v>
      </c>
      <c r="I139" s="9">
        <f t="shared" ref="I139:I202" si="140">(F139-C$4)^2*$H139</f>
        <v>5.8930269485177651E-10</v>
      </c>
      <c r="J139" s="9">
        <f t="shared" ref="J139:J202" si="141">(G139-D$4)^2*$H139</f>
        <v>2.1812808243702094E-13</v>
      </c>
      <c r="K139" s="9">
        <f t="shared" si="92"/>
        <v>-1.1337701125139386E-11</v>
      </c>
      <c r="M139" s="16">
        <f t="shared" si="93"/>
        <v>2</v>
      </c>
      <c r="N139" s="17">
        <f>VLOOKUP($A139,Datum!$A:$B,2,0)</f>
        <v>41526</v>
      </c>
      <c r="O139" s="13">
        <f>VLOOKUP(N139,Zeitreihen!$B:$C,2,0)</f>
        <v>555.75</v>
      </c>
      <c r="P139" s="13">
        <f>VLOOKUP(N139,Zeitreihen!$J:$K,2,0)</f>
        <v>0.26660268202298115</v>
      </c>
      <c r="Q139" s="9">
        <f t="shared" si="94"/>
        <v>-4.4974140627646877E-4</v>
      </c>
      <c r="R139" s="9">
        <f t="shared" si="95"/>
        <v>-7.9984003242023009E-5</v>
      </c>
      <c r="S139" s="9">
        <f t="shared" si="131"/>
        <v>3.6338354783244575E-4</v>
      </c>
      <c r="T139" s="9">
        <f t="shared" ref="T139:T202" si="142">(Q139-N$4)^2*$H139</f>
        <v>5.8930269485177651E-10</v>
      </c>
      <c r="U139" s="9">
        <f t="shared" ref="U139:U202" si="143">(R139-O$4)^2*$H139</f>
        <v>2.3186740516233013E-12</v>
      </c>
      <c r="V139" s="9">
        <f t="shared" si="96"/>
        <v>3.6964859895642766E-11</v>
      </c>
      <c r="X139" s="16">
        <f t="shared" si="97"/>
        <v>2</v>
      </c>
      <c r="Y139" s="17">
        <f>VLOOKUP($A139,Datum!$A:$B,2,0)</f>
        <v>41526</v>
      </c>
      <c r="Z139" s="13">
        <f>VLOOKUP(Y139,Zeitreihen!$B:$C,2,0)</f>
        <v>555.75</v>
      </c>
      <c r="AA139" s="13">
        <f>VLOOKUP(Y139,Zeitreihen!N:O,2,0)</f>
        <v>1.3254999999999999</v>
      </c>
      <c r="AB139" s="9">
        <f t="shared" si="98"/>
        <v>-4.4974140627646877E-4</v>
      </c>
      <c r="AC139" s="9">
        <f t="shared" si="99"/>
        <v>5.8260672493604679E-3</v>
      </c>
      <c r="AD139" s="9">
        <f t="shared" si="132"/>
        <v>3.6338354783244575E-4</v>
      </c>
      <c r="AE139" s="9">
        <f t="shared" ref="AE139:AE202" si="144">(AB139-Y$4)^2*$H139</f>
        <v>5.8930269485177651E-10</v>
      </c>
      <c r="AF139" s="9">
        <f t="shared" ref="AF139:AF202" si="145">(AC139-Z$4)^2*$H139</f>
        <v>1.1208508738918066E-8</v>
      </c>
      <c r="AG139" s="9">
        <f t="shared" si="100"/>
        <v>-2.5700592221024991E-9</v>
      </c>
      <c r="AI139" s="16">
        <f t="shared" si="101"/>
        <v>2</v>
      </c>
      <c r="AJ139" s="17">
        <f>VLOOKUP($A139,Datum!$A:$B,2,0)</f>
        <v>41526</v>
      </c>
      <c r="AK139" s="13">
        <f>VLOOKUP(AJ139,Zeitreihen!$B:$C,2,0)</f>
        <v>555.75</v>
      </c>
      <c r="AL139" s="13">
        <f>VLOOKUP(AJ139,Zeitreihen!$R:$S,2,0)</f>
        <v>1.0134000000000001</v>
      </c>
      <c r="AM139" s="9">
        <f t="shared" si="102"/>
        <v>-4.4974140627646877E-4</v>
      </c>
      <c r="AN139" s="9">
        <f t="shared" si="103"/>
        <v>-9.8672850245359355E-5</v>
      </c>
      <c r="AO139" s="9">
        <f t="shared" si="133"/>
        <v>3.6338354783244575E-4</v>
      </c>
      <c r="AP139" s="9">
        <f t="shared" ref="AP139:AP202" si="146">(AM139-AJ$4)^2*$H139</f>
        <v>5.8930269485177651E-10</v>
      </c>
      <c r="AQ139" s="9">
        <f t="shared" ref="AQ139:AQ202" si="147">(AN139-AK$4)^2*$H139</f>
        <v>4.3875473644094254E-15</v>
      </c>
      <c r="AR139" s="9">
        <f t="shared" si="104"/>
        <v>-1.6079780737423889E-12</v>
      </c>
      <c r="AT139" s="16">
        <f t="shared" si="105"/>
        <v>2</v>
      </c>
      <c r="AU139" s="17">
        <f>VLOOKUP($A139,Datum!$A:$B,2,0)</f>
        <v>41526</v>
      </c>
      <c r="AV139" s="13">
        <f>VLOOKUP(AU139,Zeitreihen!$F:$G,2,0)</f>
        <v>7643.13</v>
      </c>
      <c r="AW139" s="13">
        <f>VLOOKUP(AU139,Zeitreihen!$J:$K,2,0)</f>
        <v>0.26660268202298115</v>
      </c>
      <c r="AX139" s="9">
        <f t="shared" si="106"/>
        <v>1.155953715152597E-3</v>
      </c>
      <c r="AY139" s="9">
        <f t="shared" si="107"/>
        <v>-7.9984003242023009E-5</v>
      </c>
      <c r="AZ139" s="9">
        <f t="shared" si="134"/>
        <v>3.6338354783244575E-4</v>
      </c>
      <c r="BA139" s="9">
        <f t="shared" ref="BA139:BA202" si="148">(AX139-AU$4)^2*$H139</f>
        <v>2.1812808243702094E-13</v>
      </c>
      <c r="BB139" s="9">
        <f t="shared" ref="BB139:BB202" si="149">(AY139-AV$4)^2*$H139</f>
        <v>2.3186740516233013E-12</v>
      </c>
      <c r="BC139" s="9">
        <f t="shared" si="108"/>
        <v>-7.1117362484633026E-13</v>
      </c>
      <c r="BE139" s="16">
        <f t="shared" si="109"/>
        <v>2</v>
      </c>
      <c r="BF139" s="17">
        <f>VLOOKUP($A139,Datum!$A:$B,2,0)</f>
        <v>41526</v>
      </c>
      <c r="BG139" s="13">
        <f>VLOOKUP(BF139,Zeitreihen!$F:$G,2,0)</f>
        <v>7643.13</v>
      </c>
      <c r="BH139" s="13">
        <f>VLOOKUP(BF139,Zeitreihen!N:O,2,0)</f>
        <v>1.3254999999999999</v>
      </c>
      <c r="BI139" s="9">
        <f t="shared" si="110"/>
        <v>1.155953715152597E-3</v>
      </c>
      <c r="BJ139" s="9">
        <f t="shared" si="111"/>
        <v>5.8260672493604679E-3</v>
      </c>
      <c r="BK139" s="9">
        <f t="shared" si="135"/>
        <v>3.6338354783244575E-4</v>
      </c>
      <c r="BL139" s="9">
        <f t="shared" ref="BL139:BL202" si="150">(BI139-BF$4)^2*$H139</f>
        <v>2.1812808243702094E-13</v>
      </c>
      <c r="BM139" s="9">
        <f t="shared" ref="BM139:BM202" si="151">(BJ139-BG$4)^2*$H139</f>
        <v>1.1208508738918066E-8</v>
      </c>
      <c r="BN139" s="9">
        <f t="shared" si="112"/>
        <v>4.9445834184476954E-11</v>
      </c>
      <c r="BP139" s="16">
        <f t="shared" si="113"/>
        <v>2</v>
      </c>
      <c r="BQ139" s="17">
        <f>VLOOKUP($A139,Datum!$A:$B,2,0)</f>
        <v>41526</v>
      </c>
      <c r="BR139" s="13">
        <f>VLOOKUP(BQ139,Zeitreihen!$F:$G,2,0)</f>
        <v>7643.13</v>
      </c>
      <c r="BS139" s="13">
        <f>VLOOKUP(BQ139,Zeitreihen!R:S,2,0)</f>
        <v>1.0134000000000001</v>
      </c>
      <c r="BT139" s="9">
        <f t="shared" si="114"/>
        <v>1.155953715152597E-3</v>
      </c>
      <c r="BU139" s="9">
        <f t="shared" si="115"/>
        <v>-9.8672850245359355E-5</v>
      </c>
      <c r="BV139" s="9">
        <f t="shared" si="136"/>
        <v>3.6338354783244575E-4</v>
      </c>
      <c r="BW139" s="9">
        <f t="shared" ref="BW139:BW202" si="152">(BT139-BQ$4)^2*$H139</f>
        <v>2.1812808243702094E-13</v>
      </c>
      <c r="BX139" s="9">
        <f t="shared" ref="BX139:BX202" si="153">(BU139-BR$4)^2*$H139</f>
        <v>4.3875473644094254E-15</v>
      </c>
      <c r="BY139" s="9">
        <f t="shared" si="116"/>
        <v>3.0936180973097393E-14</v>
      </c>
      <c r="CA139" s="16">
        <f t="shared" si="117"/>
        <v>2</v>
      </c>
      <c r="CB139" s="17">
        <f>VLOOKUP($A139,Datum!$A:$B,2,0)</f>
        <v>41526</v>
      </c>
      <c r="CC139" s="13">
        <f>VLOOKUP(CB139,Zeitreihen!$J:$K,2,0)</f>
        <v>0.26660268202298115</v>
      </c>
      <c r="CD139" s="13">
        <f>VLOOKUP(CB139,Zeitreihen!N:O,2,0)</f>
        <v>1.3254999999999999</v>
      </c>
      <c r="CE139" s="9">
        <f t="shared" si="118"/>
        <v>-7.9984003242023009E-5</v>
      </c>
      <c r="CF139" s="9">
        <f t="shared" si="119"/>
        <v>5.8260672493604679E-3</v>
      </c>
      <c r="CG139" s="9">
        <f t="shared" si="137"/>
        <v>3.6338354783244575E-4</v>
      </c>
      <c r="CH139" s="9">
        <f t="shared" ref="CH139:CH202" si="154">(CE139-CB$4)^2*$H139</f>
        <v>2.3186740516233013E-12</v>
      </c>
      <c r="CI139" s="9">
        <f t="shared" ref="CI139:CI202" si="155">(CF139-CC$4)^2*$H139</f>
        <v>1.1208508738918066E-8</v>
      </c>
      <c r="CJ139" s="9">
        <f t="shared" si="120"/>
        <v>-1.6121066456758476E-10</v>
      </c>
      <c r="CL139" s="16">
        <f t="shared" si="121"/>
        <v>2</v>
      </c>
      <c r="CM139" s="17">
        <f>VLOOKUP($A139,Datum!$A:$B,2,0)</f>
        <v>41526</v>
      </c>
      <c r="CN139" s="13">
        <f>VLOOKUP(CM139,Zeitreihen!$J:$K,2,0)</f>
        <v>0.26660268202298115</v>
      </c>
      <c r="CO139" s="13">
        <f>VLOOKUP(CM139,Zeitreihen!R:S,2,0)</f>
        <v>1.0134000000000001</v>
      </c>
      <c r="CP139" s="9">
        <f t="shared" si="122"/>
        <v>-7.9984003242023009E-5</v>
      </c>
      <c r="CQ139" s="9">
        <f t="shared" si="123"/>
        <v>-9.8672850245359355E-5</v>
      </c>
      <c r="CR139" s="9">
        <f t="shared" si="138"/>
        <v>3.6338354783244575E-4</v>
      </c>
      <c r="CS139" s="9">
        <f t="shared" ref="CS139:CS202" si="156">(CP139-CM$4)^2*$H139</f>
        <v>2.3186740516233013E-12</v>
      </c>
      <c r="CT139" s="9">
        <f t="shared" ref="CT139:CT202" si="157">(CQ139-CN$4)^2*$H139</f>
        <v>4.3875473644094254E-15</v>
      </c>
      <c r="CU139" s="9">
        <f t="shared" si="124"/>
        <v>-1.0086273952319726E-13</v>
      </c>
      <c r="CW139" s="16">
        <f t="shared" si="125"/>
        <v>2</v>
      </c>
      <c r="CX139" s="17">
        <f>VLOOKUP($A139,Datum!$A:$B,2,0)</f>
        <v>41526</v>
      </c>
      <c r="CY139" s="13">
        <f>VLOOKUP(CX139,Zeitreihen!N:O,2,0)</f>
        <v>1.3254999999999999</v>
      </c>
      <c r="CZ139" s="13">
        <f>VLOOKUP(CX139,Zeitreihen!R:S,2,0)</f>
        <v>1.0134000000000001</v>
      </c>
      <c r="DA139" s="9">
        <f t="shared" si="126"/>
        <v>5.8260672493604679E-3</v>
      </c>
      <c r="DB139" s="9">
        <f t="shared" si="127"/>
        <v>-9.8672850245359355E-5</v>
      </c>
      <c r="DC139" s="9">
        <f t="shared" si="139"/>
        <v>3.6338354783244575E-4</v>
      </c>
      <c r="DD139" s="9">
        <f t="shared" ref="DD139:DD202" si="158">(DA139-CX$4)^2*$H139</f>
        <v>1.1208508738918066E-8</v>
      </c>
      <c r="DE139" s="9">
        <f t="shared" ref="DE139:DE202" si="159">(DB139-CY$4)^2*$H139</f>
        <v>4.3875473644094254E-15</v>
      </c>
      <c r="DF139" s="9">
        <f t="shared" si="128"/>
        <v>7.0126929903140614E-12</v>
      </c>
    </row>
    <row r="140" spans="1:110" ht="15" x14ac:dyDescent="0.2">
      <c r="A140" s="9">
        <f t="shared" si="129"/>
        <v>131</v>
      </c>
      <c r="B140" s="16">
        <f t="shared" ref="B140:B203" si="160">WEEKDAY(C140)</f>
        <v>6</v>
      </c>
      <c r="C140" s="17">
        <f>VLOOKUP($A140,Datum!$A:$B,2,0)</f>
        <v>41523</v>
      </c>
      <c r="D140" s="13">
        <f>VLOOKUP(C140,Zeitreihen!$B:$C,2,0)</f>
        <v>556</v>
      </c>
      <c r="E140" s="13">
        <f>VLOOKUP(C140,Zeitreihen!F:G,2,0)</f>
        <v>7634.3</v>
      </c>
      <c r="F140" s="9">
        <f t="shared" ref="F140:G203" si="161">LN(D140/D141)</f>
        <v>4.6773527036924245E-4</v>
      </c>
      <c r="G140" s="9">
        <f t="shared" si="161"/>
        <v>0</v>
      </c>
      <c r="H140" s="9">
        <f t="shared" si="130"/>
        <v>3.4158053496249896E-4</v>
      </c>
      <c r="I140" s="9">
        <f t="shared" si="140"/>
        <v>4.3287404183295082E-11</v>
      </c>
      <c r="J140" s="9">
        <f t="shared" si="141"/>
        <v>4.3728682580299806E-10</v>
      </c>
      <c r="K140" s="9">
        <f t="shared" ref="K140:K203" si="162">(F140-C$4)*(G140-D$4)*H140</f>
        <v>1.3758274445788806E-10</v>
      </c>
      <c r="M140" s="16">
        <f t="shared" ref="M140:M203" si="163">WEEKDAY(N140)</f>
        <v>6</v>
      </c>
      <c r="N140" s="17">
        <f>VLOOKUP($A140,Datum!$A:$B,2,0)</f>
        <v>41523</v>
      </c>
      <c r="O140" s="13">
        <f>VLOOKUP(N140,Zeitreihen!$B:$C,2,0)</f>
        <v>556</v>
      </c>
      <c r="P140" s="13">
        <f>VLOOKUP(N140,Zeitreihen!$J:$K,2,0)</f>
        <v>0.26662400682557458</v>
      </c>
      <c r="Q140" s="9">
        <f t="shared" ref="Q140:Q203" si="164">LN(O140/O141)</f>
        <v>4.6773527036924245E-4</v>
      </c>
      <c r="R140" s="9">
        <f t="shared" ref="R140:R203" si="165">LN(P140/P141)</f>
        <v>0</v>
      </c>
      <c r="S140" s="9">
        <f t="shared" si="131"/>
        <v>3.4158053496249896E-4</v>
      </c>
      <c r="T140" s="9">
        <f t="shared" si="142"/>
        <v>4.3287404183295082E-11</v>
      </c>
      <c r="U140" s="9">
        <f t="shared" si="143"/>
        <v>3.7056942520042633E-18</v>
      </c>
      <c r="V140" s="9">
        <f t="shared" ref="V140:V203" si="166">(Q140-N$4)*(R140-O$4)*S140</f>
        <v>-1.2665302399320038E-14</v>
      </c>
      <c r="X140" s="16">
        <f t="shared" ref="X140:X203" si="167">WEEKDAY(Y140)</f>
        <v>6</v>
      </c>
      <c r="Y140" s="17">
        <f>VLOOKUP($A140,Datum!$A:$B,2,0)</f>
        <v>41523</v>
      </c>
      <c r="Z140" s="13">
        <f>VLOOKUP(Y140,Zeitreihen!$B:$C,2,0)</f>
        <v>556</v>
      </c>
      <c r="AA140" s="13">
        <f>VLOOKUP(Y140,Zeitreihen!N:O,2,0)</f>
        <v>1.3178000000000001</v>
      </c>
      <c r="AB140" s="9">
        <f t="shared" ref="AB140:AB203" si="168">LN(Z140/Z141)</f>
        <v>4.6773527036924245E-4</v>
      </c>
      <c r="AC140" s="9">
        <f t="shared" ref="AC140:AC203" si="169">LN(AA140/AA141)</f>
        <v>4.410988975685144E-3</v>
      </c>
      <c r="AD140" s="9">
        <f t="shared" si="132"/>
        <v>3.4158053496249896E-4</v>
      </c>
      <c r="AE140" s="9">
        <f t="shared" si="144"/>
        <v>4.3287404183295082E-11</v>
      </c>
      <c r="AF140" s="9">
        <f t="shared" si="145"/>
        <v>5.8509769663927186E-9</v>
      </c>
      <c r="AG140" s="9">
        <f t="shared" ref="AG140:AG203" si="170">(AB140-Y$4)*(AC140-Z$4)*AD140</f>
        <v>-5.0326295791702307E-10</v>
      </c>
      <c r="AI140" s="16">
        <f t="shared" ref="AI140:AI203" si="171">WEEKDAY(AJ140)</f>
        <v>6</v>
      </c>
      <c r="AJ140" s="17">
        <f>VLOOKUP($A140,Datum!$A:$B,2,0)</f>
        <v>41523</v>
      </c>
      <c r="AK140" s="13">
        <f>VLOOKUP(AJ140,Zeitreihen!$B:$C,2,0)</f>
        <v>556</v>
      </c>
      <c r="AL140" s="13">
        <f>VLOOKUP(AJ140,Zeitreihen!$R:$S,2,0)</f>
        <v>1.0135000000000001</v>
      </c>
      <c r="AM140" s="9">
        <f t="shared" ref="AM140:AM203" si="172">LN(AK140/AK141)</f>
        <v>4.6773527036924245E-4</v>
      </c>
      <c r="AN140" s="9">
        <f t="shared" ref="AN140:AN203" si="173">LN(AL140/AL141)</f>
        <v>-9.8663114874559504E-5</v>
      </c>
      <c r="AO140" s="9">
        <f t="shared" si="133"/>
        <v>3.4158053496249896E-4</v>
      </c>
      <c r="AP140" s="9">
        <f t="shared" si="146"/>
        <v>4.3287404183295082E-11</v>
      </c>
      <c r="AQ140" s="9">
        <f t="shared" si="147"/>
        <v>4.1474371063660388E-15</v>
      </c>
      <c r="AR140" s="9">
        <f t="shared" ref="AR140:AR203" si="174">(AM140-AJ$4)*(AN140-AK$4)*AO140</f>
        <v>-4.2371191433338581E-13</v>
      </c>
      <c r="AT140" s="16">
        <f t="shared" ref="AT140:AT203" si="175">WEEKDAY(AU140)</f>
        <v>6</v>
      </c>
      <c r="AU140" s="17">
        <f>VLOOKUP($A140,Datum!$A:$B,2,0)</f>
        <v>41523</v>
      </c>
      <c r="AV140" s="13">
        <f>VLOOKUP(AU140,Zeitreihen!$F:$G,2,0)</f>
        <v>7634.3</v>
      </c>
      <c r="AW140" s="13">
        <f>VLOOKUP(AU140,Zeitreihen!$J:$K,2,0)</f>
        <v>0.26662400682557458</v>
      </c>
      <c r="AX140" s="9">
        <f t="shared" ref="AX140:AX203" si="176">LN(AV140/AV141)</f>
        <v>0</v>
      </c>
      <c r="AY140" s="9">
        <f t="shared" ref="AY140:AY203" si="177">LN(AW140/AW141)</f>
        <v>0</v>
      </c>
      <c r="AZ140" s="9">
        <f t="shared" si="134"/>
        <v>3.4158053496249896E-4</v>
      </c>
      <c r="BA140" s="9">
        <f t="shared" si="148"/>
        <v>4.3728682580299806E-10</v>
      </c>
      <c r="BB140" s="9">
        <f t="shared" si="149"/>
        <v>3.7056942520042633E-18</v>
      </c>
      <c r="BC140" s="9">
        <f t="shared" ref="BC140:BC203" si="178">(AX140-AU$4)*(AY140-AV$4)*AZ140</f>
        <v>-4.0254829236445153E-14</v>
      </c>
      <c r="BE140" s="16">
        <f t="shared" ref="BE140:BE203" si="179">WEEKDAY(BF140)</f>
        <v>6</v>
      </c>
      <c r="BF140" s="17">
        <f>VLOOKUP($A140,Datum!$A:$B,2,0)</f>
        <v>41523</v>
      </c>
      <c r="BG140" s="13">
        <f>VLOOKUP(BF140,Zeitreihen!$F:$G,2,0)</f>
        <v>7634.3</v>
      </c>
      <c r="BH140" s="13">
        <f>VLOOKUP(BF140,Zeitreihen!N:O,2,0)</f>
        <v>1.3178000000000001</v>
      </c>
      <c r="BI140" s="9">
        <f t="shared" ref="BI140:BI203" si="180">LN(BG140/BG141)</f>
        <v>0</v>
      </c>
      <c r="BJ140" s="9">
        <f t="shared" ref="BJ140:BJ203" si="181">LN(BH140/BH141)</f>
        <v>4.410988975685144E-3</v>
      </c>
      <c r="BK140" s="9">
        <f t="shared" si="135"/>
        <v>3.4158053496249896E-4</v>
      </c>
      <c r="BL140" s="9">
        <f t="shared" si="150"/>
        <v>4.3728682580299806E-10</v>
      </c>
      <c r="BM140" s="9">
        <f t="shared" si="151"/>
        <v>5.8509769663927186E-9</v>
      </c>
      <c r="BN140" s="9">
        <f t="shared" ref="BN140:BN203" si="182">(BI140-BF$4)*(BJ140-BG$4)*BK140</f>
        <v>-1.5995484192359814E-9</v>
      </c>
      <c r="BP140" s="16">
        <f t="shared" ref="BP140:BP203" si="183">WEEKDAY(BQ140)</f>
        <v>6</v>
      </c>
      <c r="BQ140" s="17">
        <f>VLOOKUP($A140,Datum!$A:$B,2,0)</f>
        <v>41523</v>
      </c>
      <c r="BR140" s="13">
        <f>VLOOKUP(BQ140,Zeitreihen!$F:$G,2,0)</f>
        <v>7634.3</v>
      </c>
      <c r="BS140" s="13">
        <f>VLOOKUP(BQ140,Zeitreihen!R:S,2,0)</f>
        <v>1.0135000000000001</v>
      </c>
      <c r="BT140" s="9">
        <f t="shared" ref="BT140:BT203" si="184">LN(BR140/BR141)</f>
        <v>0</v>
      </c>
      <c r="BU140" s="9">
        <f t="shared" ref="BU140:BU203" si="185">LN(BS140/BS141)</f>
        <v>-9.8663114874559504E-5</v>
      </c>
      <c r="BV140" s="9">
        <f t="shared" si="136"/>
        <v>3.4158053496249896E-4</v>
      </c>
      <c r="BW140" s="9">
        <f t="shared" si="152"/>
        <v>4.3728682580299806E-10</v>
      </c>
      <c r="BX140" s="9">
        <f t="shared" si="153"/>
        <v>4.1474371063660388E-15</v>
      </c>
      <c r="BY140" s="9">
        <f t="shared" ref="BY140:BY203" si="186">(BT140-BQ$4)*(BU140-BR$4)*BV140</f>
        <v>-1.3467069493621754E-12</v>
      </c>
      <c r="CA140" s="16">
        <f t="shared" ref="CA140:CA203" si="187">WEEKDAY(CB140)</f>
        <v>6</v>
      </c>
      <c r="CB140" s="17">
        <f>VLOOKUP($A140,Datum!$A:$B,2,0)</f>
        <v>41523</v>
      </c>
      <c r="CC140" s="13">
        <f>VLOOKUP(CB140,Zeitreihen!$J:$K,2,0)</f>
        <v>0.26662400682557458</v>
      </c>
      <c r="CD140" s="13">
        <f>VLOOKUP(CB140,Zeitreihen!N:O,2,0)</f>
        <v>1.3178000000000001</v>
      </c>
      <c r="CE140" s="9">
        <f t="shared" ref="CE140:CE203" si="188">LN(CC140/CC141)</f>
        <v>0</v>
      </c>
      <c r="CF140" s="9">
        <f t="shared" ref="CF140:CF203" si="189">LN(CD140/CD141)</f>
        <v>4.410988975685144E-3</v>
      </c>
      <c r="CG140" s="9">
        <f t="shared" si="137"/>
        <v>3.4158053496249896E-4</v>
      </c>
      <c r="CH140" s="9">
        <f t="shared" si="154"/>
        <v>3.7056942520042633E-18</v>
      </c>
      <c r="CI140" s="9">
        <f t="shared" si="155"/>
        <v>5.8509769663927186E-9</v>
      </c>
      <c r="CJ140" s="9">
        <f t="shared" ref="CJ140:CJ203" si="190">(CE140-CB$4)*(CF140-CC$4)*CG140</f>
        <v>1.4724785809298158E-13</v>
      </c>
      <c r="CL140" s="16">
        <f t="shared" ref="CL140:CL203" si="191">WEEKDAY(CM140)</f>
        <v>6</v>
      </c>
      <c r="CM140" s="17">
        <f>VLOOKUP($A140,Datum!$A:$B,2,0)</f>
        <v>41523</v>
      </c>
      <c r="CN140" s="13">
        <f>VLOOKUP(CM140,Zeitreihen!$J:$K,2,0)</f>
        <v>0.26662400682557458</v>
      </c>
      <c r="CO140" s="13">
        <f>VLOOKUP(CM140,Zeitreihen!R:S,2,0)</f>
        <v>1.0135000000000001</v>
      </c>
      <c r="CP140" s="9">
        <f t="shared" ref="CP140:CP203" si="192">LN(CN140/CN141)</f>
        <v>0</v>
      </c>
      <c r="CQ140" s="9">
        <f t="shared" ref="CQ140:CQ203" si="193">LN(CO140/CO141)</f>
        <v>-9.8663114874559504E-5</v>
      </c>
      <c r="CR140" s="9">
        <f t="shared" si="138"/>
        <v>3.4158053496249896E-4</v>
      </c>
      <c r="CS140" s="9">
        <f t="shared" si="156"/>
        <v>3.7056942520042633E-18</v>
      </c>
      <c r="CT140" s="9">
        <f t="shared" si="157"/>
        <v>4.1474371063660388E-15</v>
      </c>
      <c r="CU140" s="9">
        <f t="shared" ref="CU140:CU203" si="194">(CP140-CM$4)*(CQ140-CN$4)*CR140</f>
        <v>1.2397231080208929E-16</v>
      </c>
      <c r="CW140" s="16">
        <f t="shared" ref="CW140:CW203" si="195">WEEKDAY(CX140)</f>
        <v>6</v>
      </c>
      <c r="CX140" s="17">
        <f>VLOOKUP($A140,Datum!$A:$B,2,0)</f>
        <v>41523</v>
      </c>
      <c r="CY140" s="13">
        <f>VLOOKUP(CX140,Zeitreihen!N:O,2,0)</f>
        <v>1.3178000000000001</v>
      </c>
      <c r="CZ140" s="13">
        <f>VLOOKUP(CX140,Zeitreihen!R:S,2,0)</f>
        <v>1.0135000000000001</v>
      </c>
      <c r="DA140" s="9">
        <f t="shared" ref="DA140:DA203" si="196">LN(CY140/CY141)</f>
        <v>4.410988975685144E-3</v>
      </c>
      <c r="DB140" s="9">
        <f t="shared" ref="DB140:DB203" si="197">LN(CZ140/CZ141)</f>
        <v>-9.8663114874559504E-5</v>
      </c>
      <c r="DC140" s="9">
        <f t="shared" si="139"/>
        <v>3.4158053496249896E-4</v>
      </c>
      <c r="DD140" s="9">
        <f t="shared" si="158"/>
        <v>5.8509769663927186E-9</v>
      </c>
      <c r="DE140" s="9">
        <f t="shared" si="159"/>
        <v>4.1474371063660388E-15</v>
      </c>
      <c r="DF140" s="9">
        <f t="shared" ref="DF140:DF203" si="198">(DA140-CX$4)*(DB140-CY$4)*DC140</f>
        <v>4.9261099235512556E-12</v>
      </c>
    </row>
    <row r="141" spans="1:110" ht="15" x14ac:dyDescent="0.2">
      <c r="A141" s="9">
        <f t="shared" ref="A141:A204" si="199">A140+1</f>
        <v>132</v>
      </c>
      <c r="B141" s="16">
        <f t="shared" si="160"/>
        <v>5</v>
      </c>
      <c r="C141" s="17">
        <f>VLOOKUP($A141,Datum!$A:$B,2,0)</f>
        <v>41522</v>
      </c>
      <c r="D141" s="13">
        <f>VLOOKUP(C141,Zeitreihen!$B:$C,2,0)</f>
        <v>555.74</v>
      </c>
      <c r="E141" s="13">
        <f>VLOOKUP(C141,Zeitreihen!F:G,2,0)</f>
        <v>7634.3</v>
      </c>
      <c r="F141" s="9">
        <f t="shared" si="161"/>
        <v>-9.331216010760578E-3</v>
      </c>
      <c r="G141" s="9">
        <f t="shared" si="161"/>
        <v>-3.7470806580599094E-3</v>
      </c>
      <c r="H141" s="9">
        <f t="shared" ref="H141:H204" si="200">H140*$H$9</f>
        <v>3.2108570286474902E-4</v>
      </c>
      <c r="I141" s="9">
        <f t="shared" si="140"/>
        <v>3.3111247971698244E-8</v>
      </c>
      <c r="J141" s="9">
        <f t="shared" si="141"/>
        <v>7.6418698253894947E-9</v>
      </c>
      <c r="K141" s="9">
        <f t="shared" si="162"/>
        <v>1.5906974783280129E-8</v>
      </c>
      <c r="M141" s="16">
        <f t="shared" si="163"/>
        <v>5</v>
      </c>
      <c r="N141" s="17">
        <f>VLOOKUP($A141,Datum!$A:$B,2,0)</f>
        <v>41522</v>
      </c>
      <c r="O141" s="13">
        <f>VLOOKUP(N141,Zeitreihen!$B:$C,2,0)</f>
        <v>555.74</v>
      </c>
      <c r="P141" s="13">
        <f>VLOOKUP(N141,Zeitreihen!$J:$K,2,0)</f>
        <v>0.26662400682557458</v>
      </c>
      <c r="Q141" s="9">
        <f t="shared" si="164"/>
        <v>-9.331216010760578E-3</v>
      </c>
      <c r="R141" s="9">
        <f t="shared" si="165"/>
        <v>-2.6662756130731995E-5</v>
      </c>
      <c r="S141" s="9">
        <f t="shared" ref="S141:S204" si="201">S140*$H$9</f>
        <v>3.2108570286474902E-4</v>
      </c>
      <c r="T141" s="9">
        <f t="shared" si="142"/>
        <v>3.3111247971698244E-8</v>
      </c>
      <c r="U141" s="9">
        <f t="shared" si="143"/>
        <v>2.2648075151450711E-13</v>
      </c>
      <c r="V141" s="9">
        <f t="shared" si="166"/>
        <v>8.6597114987818252E-11</v>
      </c>
      <c r="X141" s="16">
        <f t="shared" si="167"/>
        <v>5</v>
      </c>
      <c r="Y141" s="17">
        <f>VLOOKUP($A141,Datum!$A:$B,2,0)</f>
        <v>41522</v>
      </c>
      <c r="Z141" s="13">
        <f>VLOOKUP(Y141,Zeitreihen!$B:$C,2,0)</f>
        <v>555.74</v>
      </c>
      <c r="AA141" s="13">
        <f>VLOOKUP(Y141,Zeitreihen!N:O,2,0)</f>
        <v>1.3120000000000001</v>
      </c>
      <c r="AB141" s="9">
        <f t="shared" si="168"/>
        <v>-9.331216010760578E-3</v>
      </c>
      <c r="AC141" s="9">
        <f t="shared" si="169"/>
        <v>-6.6092085457242124E-3</v>
      </c>
      <c r="AD141" s="9">
        <f t="shared" ref="AD141:AD204" si="202">AD140*$H$9</f>
        <v>3.2108570286474902E-4</v>
      </c>
      <c r="AE141" s="9">
        <f t="shared" si="144"/>
        <v>3.3111247971698244E-8</v>
      </c>
      <c r="AF141" s="9">
        <f t="shared" si="145"/>
        <v>1.5204860676071316E-8</v>
      </c>
      <c r="AG141" s="9">
        <f t="shared" si="170"/>
        <v>2.2437734115113333E-8</v>
      </c>
      <c r="AI141" s="16">
        <f t="shared" si="171"/>
        <v>5</v>
      </c>
      <c r="AJ141" s="17">
        <f>VLOOKUP($A141,Datum!$A:$B,2,0)</f>
        <v>41522</v>
      </c>
      <c r="AK141" s="13">
        <f>VLOOKUP(AJ141,Zeitreihen!$B:$C,2,0)</f>
        <v>555.74</v>
      </c>
      <c r="AL141" s="13">
        <f>VLOOKUP(AJ141,Zeitreihen!$R:$S,2,0)</f>
        <v>1.0136000000000001</v>
      </c>
      <c r="AM141" s="9">
        <f t="shared" si="172"/>
        <v>-9.331216010760578E-3</v>
      </c>
      <c r="AN141" s="9">
        <f t="shared" si="173"/>
        <v>-9.8653381424618715E-5</v>
      </c>
      <c r="AO141" s="9">
        <f t="shared" ref="AO141:AO204" si="203">AO140*$H$9</f>
        <v>3.2108570286474902E-4</v>
      </c>
      <c r="AP141" s="9">
        <f t="shared" si="146"/>
        <v>3.3111247971698244E-8</v>
      </c>
      <c r="AQ141" s="9">
        <f t="shared" si="147"/>
        <v>3.9204014619016361E-15</v>
      </c>
      <c r="AR141" s="9">
        <f t="shared" si="174"/>
        <v>-1.1393392161846857E-11</v>
      </c>
      <c r="AT141" s="16">
        <f t="shared" si="175"/>
        <v>5</v>
      </c>
      <c r="AU141" s="17">
        <f>VLOOKUP($A141,Datum!$A:$B,2,0)</f>
        <v>41522</v>
      </c>
      <c r="AV141" s="13">
        <f>VLOOKUP(AU141,Zeitreihen!$F:$G,2,0)</f>
        <v>7634.3</v>
      </c>
      <c r="AW141" s="13">
        <f>VLOOKUP(AU141,Zeitreihen!$J:$K,2,0)</f>
        <v>0.26662400682557458</v>
      </c>
      <c r="AX141" s="9">
        <f t="shared" si="176"/>
        <v>-3.7470806580599094E-3</v>
      </c>
      <c r="AY141" s="9">
        <f t="shared" si="177"/>
        <v>-2.6662756130731995E-5</v>
      </c>
      <c r="AZ141" s="9">
        <f t="shared" ref="AZ141:AZ204" si="204">AZ140*$H$9</f>
        <v>3.2108570286474902E-4</v>
      </c>
      <c r="BA141" s="9">
        <f t="shared" si="148"/>
        <v>7.6418698253894947E-9</v>
      </c>
      <c r="BB141" s="9">
        <f t="shared" si="149"/>
        <v>2.2648075151450711E-13</v>
      </c>
      <c r="BC141" s="9">
        <f t="shared" si="178"/>
        <v>4.1602120391035934E-11</v>
      </c>
      <c r="BE141" s="16">
        <f t="shared" si="179"/>
        <v>5</v>
      </c>
      <c r="BF141" s="17">
        <f>VLOOKUP($A141,Datum!$A:$B,2,0)</f>
        <v>41522</v>
      </c>
      <c r="BG141" s="13">
        <f>VLOOKUP(BF141,Zeitreihen!$F:$G,2,0)</f>
        <v>7634.3</v>
      </c>
      <c r="BH141" s="13">
        <f>VLOOKUP(BF141,Zeitreihen!N:O,2,0)</f>
        <v>1.3120000000000001</v>
      </c>
      <c r="BI141" s="9">
        <f t="shared" si="180"/>
        <v>-3.7470806580599094E-3</v>
      </c>
      <c r="BJ141" s="9">
        <f t="shared" si="181"/>
        <v>-6.6092085457242124E-3</v>
      </c>
      <c r="BK141" s="9">
        <f t="shared" ref="BK141:BK204" si="205">BK140*$H$9</f>
        <v>3.2108570286474902E-4</v>
      </c>
      <c r="BL141" s="9">
        <f t="shared" si="150"/>
        <v>7.6418698253894947E-9</v>
      </c>
      <c r="BM141" s="9">
        <f t="shared" si="151"/>
        <v>1.5204860676071316E-8</v>
      </c>
      <c r="BN141" s="9">
        <f t="shared" si="182"/>
        <v>1.0779311944633604E-8</v>
      </c>
      <c r="BP141" s="16">
        <f t="shared" si="183"/>
        <v>5</v>
      </c>
      <c r="BQ141" s="17">
        <f>VLOOKUP($A141,Datum!$A:$B,2,0)</f>
        <v>41522</v>
      </c>
      <c r="BR141" s="13">
        <f>VLOOKUP(BQ141,Zeitreihen!$F:$G,2,0)</f>
        <v>7634.3</v>
      </c>
      <c r="BS141" s="13">
        <f>VLOOKUP(BQ141,Zeitreihen!R:S,2,0)</f>
        <v>1.0136000000000001</v>
      </c>
      <c r="BT141" s="9">
        <f t="shared" si="184"/>
        <v>-3.7470806580599094E-3</v>
      </c>
      <c r="BU141" s="9">
        <f t="shared" si="185"/>
        <v>-9.8653381424618715E-5</v>
      </c>
      <c r="BV141" s="9">
        <f t="shared" ref="BV141:BV204" si="206">BV140*$H$9</f>
        <v>3.2108570286474902E-4</v>
      </c>
      <c r="BW141" s="9">
        <f t="shared" si="152"/>
        <v>7.6418698253894947E-9</v>
      </c>
      <c r="BX141" s="9">
        <f t="shared" si="153"/>
        <v>3.9204014619016361E-15</v>
      </c>
      <c r="BY141" s="9">
        <f t="shared" si="186"/>
        <v>-5.4734995784341653E-12</v>
      </c>
      <c r="CA141" s="16">
        <f t="shared" si="187"/>
        <v>5</v>
      </c>
      <c r="CB141" s="17">
        <f>VLOOKUP($A141,Datum!$A:$B,2,0)</f>
        <v>41522</v>
      </c>
      <c r="CC141" s="13">
        <f>VLOOKUP(CB141,Zeitreihen!$J:$K,2,0)</f>
        <v>0.26662400682557458</v>
      </c>
      <c r="CD141" s="13">
        <f>VLOOKUP(CB141,Zeitreihen!N:O,2,0)</f>
        <v>1.3120000000000001</v>
      </c>
      <c r="CE141" s="9">
        <f t="shared" si="188"/>
        <v>-2.6662756130731995E-5</v>
      </c>
      <c r="CF141" s="9">
        <f t="shared" si="189"/>
        <v>-6.6092085457242124E-3</v>
      </c>
      <c r="CG141" s="9">
        <f t="shared" ref="CG141:CG204" si="207">CG140*$H$9</f>
        <v>3.2108570286474902E-4</v>
      </c>
      <c r="CH141" s="9">
        <f t="shared" si="154"/>
        <v>2.2648075151450711E-13</v>
      </c>
      <c r="CI141" s="9">
        <f t="shared" si="155"/>
        <v>1.5204860676071316E-8</v>
      </c>
      <c r="CJ141" s="9">
        <f t="shared" si="190"/>
        <v>5.8682265400971078E-11</v>
      </c>
      <c r="CL141" s="16">
        <f t="shared" si="191"/>
        <v>5</v>
      </c>
      <c r="CM141" s="17">
        <f>VLOOKUP($A141,Datum!$A:$B,2,0)</f>
        <v>41522</v>
      </c>
      <c r="CN141" s="13">
        <f>VLOOKUP(CM141,Zeitreihen!$J:$K,2,0)</f>
        <v>0.26662400682557458</v>
      </c>
      <c r="CO141" s="13">
        <f>VLOOKUP(CM141,Zeitreihen!R:S,2,0)</f>
        <v>1.0136000000000001</v>
      </c>
      <c r="CP141" s="9">
        <f t="shared" si="192"/>
        <v>-2.6662756130731995E-5</v>
      </c>
      <c r="CQ141" s="9">
        <f t="shared" si="193"/>
        <v>-9.8653381424618715E-5</v>
      </c>
      <c r="CR141" s="9">
        <f t="shared" ref="CR141:CR204" si="208">CR140*$H$9</f>
        <v>3.2108570286474902E-4</v>
      </c>
      <c r="CS141" s="9">
        <f t="shared" si="156"/>
        <v>2.2648075151450711E-13</v>
      </c>
      <c r="CT141" s="9">
        <f t="shared" si="157"/>
        <v>3.9204014619016361E-15</v>
      </c>
      <c r="CU141" s="9">
        <f t="shared" si="194"/>
        <v>-2.9797574890082164E-14</v>
      </c>
      <c r="CW141" s="16">
        <f t="shared" si="195"/>
        <v>5</v>
      </c>
      <c r="CX141" s="17">
        <f>VLOOKUP($A141,Datum!$A:$B,2,0)</f>
        <v>41522</v>
      </c>
      <c r="CY141" s="13">
        <f>VLOOKUP(CX141,Zeitreihen!N:O,2,0)</f>
        <v>1.3120000000000001</v>
      </c>
      <c r="CZ141" s="13">
        <f>VLOOKUP(CX141,Zeitreihen!R:S,2,0)</f>
        <v>1.0136000000000001</v>
      </c>
      <c r="DA141" s="9">
        <f t="shared" si="196"/>
        <v>-6.6092085457242124E-3</v>
      </c>
      <c r="DB141" s="9">
        <f t="shared" si="197"/>
        <v>-9.8653381424618715E-5</v>
      </c>
      <c r="DC141" s="9">
        <f t="shared" ref="DC141:DC204" si="209">DC140*$H$9</f>
        <v>3.2108570286474902E-4</v>
      </c>
      <c r="DD141" s="9">
        <f t="shared" si="158"/>
        <v>1.5204860676071316E-8</v>
      </c>
      <c r="DE141" s="9">
        <f t="shared" si="159"/>
        <v>3.9204014619016361E-15</v>
      </c>
      <c r="DF141" s="9">
        <f t="shared" si="198"/>
        <v>-7.7206967316739429E-12</v>
      </c>
    </row>
    <row r="142" spans="1:110" ht="15" x14ac:dyDescent="0.2">
      <c r="A142" s="9">
        <f t="shared" si="199"/>
        <v>133</v>
      </c>
      <c r="B142" s="16">
        <f t="shared" si="160"/>
        <v>4</v>
      </c>
      <c r="C142" s="17">
        <f>VLOOKUP($A142,Datum!$A:$B,2,0)</f>
        <v>41521</v>
      </c>
      <c r="D142" s="13">
        <f>VLOOKUP(C142,Zeitreihen!$B:$C,2,0)</f>
        <v>560.95000000000005</v>
      </c>
      <c r="E142" s="13">
        <f>VLOOKUP(C142,Zeitreihen!F:G,2,0)</f>
        <v>7662.96</v>
      </c>
      <c r="F142" s="9">
        <f t="shared" si="161"/>
        <v>-1.1820405755885433E-2</v>
      </c>
      <c r="G142" s="9">
        <f t="shared" si="161"/>
        <v>-2.1788929158026483E-2</v>
      </c>
      <c r="H142" s="9">
        <f t="shared" si="200"/>
        <v>3.0182056069286405E-4</v>
      </c>
      <c r="I142" s="9">
        <f t="shared" si="140"/>
        <v>4.8253252809745078E-8</v>
      </c>
      <c r="J142" s="9">
        <f t="shared" si="141"/>
        <v>1.5855960034046959E-7</v>
      </c>
      <c r="K142" s="9">
        <f t="shared" si="162"/>
        <v>8.7470089062723736E-8</v>
      </c>
      <c r="M142" s="16">
        <f t="shared" si="163"/>
        <v>4</v>
      </c>
      <c r="N142" s="17">
        <f>VLOOKUP($A142,Datum!$A:$B,2,0)</f>
        <v>41521</v>
      </c>
      <c r="O142" s="13">
        <f>VLOOKUP(N142,Zeitreihen!$B:$C,2,0)</f>
        <v>560.95000000000005</v>
      </c>
      <c r="P142" s="13">
        <f>VLOOKUP(N142,Zeitreihen!$J:$K,2,0)</f>
        <v>0.26663111585121985</v>
      </c>
      <c r="Q142" s="9">
        <f t="shared" si="164"/>
        <v>-1.1820405755885433E-2</v>
      </c>
      <c r="R142" s="9">
        <f t="shared" si="165"/>
        <v>0</v>
      </c>
      <c r="S142" s="9">
        <f t="shared" si="201"/>
        <v>3.0182056069286405E-4</v>
      </c>
      <c r="T142" s="9">
        <f t="shared" si="142"/>
        <v>4.8253252809745078E-8</v>
      </c>
      <c r="U142" s="9">
        <f t="shared" si="143"/>
        <v>3.2743514410709663E-18</v>
      </c>
      <c r="V142" s="9">
        <f t="shared" si="166"/>
        <v>-3.9748975820007043E-13</v>
      </c>
      <c r="X142" s="16">
        <f t="shared" si="167"/>
        <v>4</v>
      </c>
      <c r="Y142" s="17">
        <f>VLOOKUP($A142,Datum!$A:$B,2,0)</f>
        <v>41521</v>
      </c>
      <c r="Z142" s="13">
        <f>VLOOKUP(Y142,Zeitreihen!$B:$C,2,0)</f>
        <v>560.95000000000005</v>
      </c>
      <c r="AA142" s="13">
        <f>VLOOKUP(Y142,Zeitreihen!N:O,2,0)</f>
        <v>1.3207</v>
      </c>
      <c r="AB142" s="9">
        <f t="shared" si="168"/>
        <v>-1.1820405755885433E-2</v>
      </c>
      <c r="AC142" s="9">
        <f t="shared" si="169"/>
        <v>2.805476306477738E-3</v>
      </c>
      <c r="AD142" s="9">
        <f t="shared" si="202"/>
        <v>3.0182056069286405E-4</v>
      </c>
      <c r="AE142" s="9">
        <f t="shared" si="144"/>
        <v>4.8253252809745078E-8</v>
      </c>
      <c r="AF142" s="9">
        <f t="shared" si="145"/>
        <v>1.9368477950429515E-9</v>
      </c>
      <c r="AG142" s="9">
        <f t="shared" si="170"/>
        <v>-9.6674301811911152E-9</v>
      </c>
      <c r="AI142" s="16">
        <f t="shared" si="171"/>
        <v>4</v>
      </c>
      <c r="AJ142" s="17">
        <f>VLOOKUP($A142,Datum!$A:$B,2,0)</f>
        <v>41521</v>
      </c>
      <c r="AK142" s="13">
        <f>VLOOKUP(AJ142,Zeitreihen!$B:$C,2,0)</f>
        <v>560.95000000000005</v>
      </c>
      <c r="AL142" s="13">
        <f>VLOOKUP(AJ142,Zeitreihen!$R:$S,2,0)</f>
        <v>1.0137</v>
      </c>
      <c r="AM142" s="9">
        <f t="shared" si="172"/>
        <v>-1.1820405755885433E-2</v>
      </c>
      <c r="AN142" s="9">
        <f t="shared" si="173"/>
        <v>-9.8643649894981767E-5</v>
      </c>
      <c r="AO142" s="9">
        <f t="shared" si="203"/>
        <v>3.0182056069286405E-4</v>
      </c>
      <c r="AP142" s="9">
        <f t="shared" si="146"/>
        <v>4.8253252809745078E-8</v>
      </c>
      <c r="AQ142" s="9">
        <f t="shared" si="147"/>
        <v>3.7057324484444483E-15</v>
      </c>
      <c r="AR142" s="9">
        <f t="shared" si="174"/>
        <v>-1.3372121921373047E-11</v>
      </c>
      <c r="AT142" s="16">
        <f t="shared" si="175"/>
        <v>4</v>
      </c>
      <c r="AU142" s="17">
        <f>VLOOKUP($A142,Datum!$A:$B,2,0)</f>
        <v>41521</v>
      </c>
      <c r="AV142" s="13">
        <f>VLOOKUP(AU142,Zeitreihen!$F:$G,2,0)</f>
        <v>7662.96</v>
      </c>
      <c r="AW142" s="13">
        <f>VLOOKUP(AU142,Zeitreihen!$J:$K,2,0)</f>
        <v>0.26663111585121985</v>
      </c>
      <c r="AX142" s="9">
        <f t="shared" si="176"/>
        <v>-2.1788929158026483E-2</v>
      </c>
      <c r="AY142" s="9">
        <f t="shared" si="177"/>
        <v>0</v>
      </c>
      <c r="AZ142" s="9">
        <f t="shared" si="204"/>
        <v>3.0182056069286405E-4</v>
      </c>
      <c r="BA142" s="9">
        <f t="shared" si="148"/>
        <v>1.5855960034046959E-7</v>
      </c>
      <c r="BB142" s="9">
        <f t="shared" si="149"/>
        <v>3.2743514410709663E-18</v>
      </c>
      <c r="BC142" s="9">
        <f t="shared" si="178"/>
        <v>-7.2054136305312347E-13</v>
      </c>
      <c r="BE142" s="16">
        <f t="shared" si="179"/>
        <v>4</v>
      </c>
      <c r="BF142" s="17">
        <f>VLOOKUP($A142,Datum!$A:$B,2,0)</f>
        <v>41521</v>
      </c>
      <c r="BG142" s="13">
        <f>VLOOKUP(BF142,Zeitreihen!$F:$G,2,0)</f>
        <v>7662.96</v>
      </c>
      <c r="BH142" s="13">
        <f>VLOOKUP(BF142,Zeitreihen!N:O,2,0)</f>
        <v>1.3207</v>
      </c>
      <c r="BI142" s="9">
        <f t="shared" si="180"/>
        <v>-2.1788929158026483E-2</v>
      </c>
      <c r="BJ142" s="9">
        <f t="shared" si="181"/>
        <v>2.805476306477738E-3</v>
      </c>
      <c r="BK142" s="9">
        <f t="shared" si="205"/>
        <v>3.0182056069286405E-4</v>
      </c>
      <c r="BL142" s="9">
        <f t="shared" si="150"/>
        <v>1.5855960034046959E-7</v>
      </c>
      <c r="BM142" s="9">
        <f t="shared" si="151"/>
        <v>1.9368477950429515E-9</v>
      </c>
      <c r="BN142" s="9">
        <f t="shared" si="182"/>
        <v>-1.7524434721334953E-8</v>
      </c>
      <c r="BP142" s="16">
        <f t="shared" si="183"/>
        <v>4</v>
      </c>
      <c r="BQ142" s="17">
        <f>VLOOKUP($A142,Datum!$A:$B,2,0)</f>
        <v>41521</v>
      </c>
      <c r="BR142" s="13">
        <f>VLOOKUP(BQ142,Zeitreihen!$F:$G,2,0)</f>
        <v>7662.96</v>
      </c>
      <c r="BS142" s="13">
        <f>VLOOKUP(BQ142,Zeitreihen!R:S,2,0)</f>
        <v>1.0137</v>
      </c>
      <c r="BT142" s="9">
        <f t="shared" si="184"/>
        <v>-2.1788929158026483E-2</v>
      </c>
      <c r="BU142" s="9">
        <f t="shared" si="185"/>
        <v>-9.8643649894981767E-5</v>
      </c>
      <c r="BV142" s="9">
        <f t="shared" si="206"/>
        <v>3.0182056069286405E-4</v>
      </c>
      <c r="BW142" s="9">
        <f t="shared" si="152"/>
        <v>1.5855960034046959E-7</v>
      </c>
      <c r="BX142" s="9">
        <f t="shared" si="153"/>
        <v>3.7057324484444483E-15</v>
      </c>
      <c r="BY142" s="9">
        <f t="shared" si="186"/>
        <v>-2.4240038283675656E-11</v>
      </c>
      <c r="CA142" s="16">
        <f t="shared" si="187"/>
        <v>4</v>
      </c>
      <c r="CB142" s="17">
        <f>VLOOKUP($A142,Datum!$A:$B,2,0)</f>
        <v>41521</v>
      </c>
      <c r="CC142" s="13">
        <f>VLOOKUP(CB142,Zeitreihen!$J:$K,2,0)</f>
        <v>0.26663111585121985</v>
      </c>
      <c r="CD142" s="13">
        <f>VLOOKUP(CB142,Zeitreihen!N:O,2,0)</f>
        <v>1.3207</v>
      </c>
      <c r="CE142" s="9">
        <f t="shared" si="188"/>
        <v>0</v>
      </c>
      <c r="CF142" s="9">
        <f t="shared" si="189"/>
        <v>2.805476306477738E-3</v>
      </c>
      <c r="CG142" s="9">
        <f t="shared" si="207"/>
        <v>3.0182056069286405E-4</v>
      </c>
      <c r="CH142" s="9">
        <f t="shared" si="154"/>
        <v>3.2743514410709663E-18</v>
      </c>
      <c r="CI142" s="9">
        <f t="shared" si="155"/>
        <v>1.9368477950429515E-9</v>
      </c>
      <c r="CJ142" s="9">
        <f t="shared" si="190"/>
        <v>7.9636175001276973E-14</v>
      </c>
      <c r="CL142" s="16">
        <f t="shared" si="191"/>
        <v>4</v>
      </c>
      <c r="CM142" s="17">
        <f>VLOOKUP($A142,Datum!$A:$B,2,0)</f>
        <v>41521</v>
      </c>
      <c r="CN142" s="13">
        <f>VLOOKUP(CM142,Zeitreihen!$J:$K,2,0)</f>
        <v>0.26663111585121985</v>
      </c>
      <c r="CO142" s="13">
        <f>VLOOKUP(CM142,Zeitreihen!R:S,2,0)</f>
        <v>1.0137</v>
      </c>
      <c r="CP142" s="9">
        <f t="shared" si="192"/>
        <v>0</v>
      </c>
      <c r="CQ142" s="9">
        <f t="shared" si="193"/>
        <v>-9.8643649894981767E-5</v>
      </c>
      <c r="CR142" s="9">
        <f t="shared" si="208"/>
        <v>3.0182056069286405E-4</v>
      </c>
      <c r="CS142" s="9">
        <f t="shared" si="156"/>
        <v>3.2743514410709663E-18</v>
      </c>
      <c r="CT142" s="9">
        <f t="shared" si="157"/>
        <v>3.7057324484444483E-15</v>
      </c>
      <c r="CU142" s="9">
        <f t="shared" si="194"/>
        <v>1.1015384869711779E-16</v>
      </c>
      <c r="CW142" s="16">
        <f t="shared" si="195"/>
        <v>4</v>
      </c>
      <c r="CX142" s="17">
        <f>VLOOKUP($A142,Datum!$A:$B,2,0)</f>
        <v>41521</v>
      </c>
      <c r="CY142" s="13">
        <f>VLOOKUP(CX142,Zeitreihen!N:O,2,0)</f>
        <v>1.3207</v>
      </c>
      <c r="CZ142" s="13">
        <f>VLOOKUP(CX142,Zeitreihen!R:S,2,0)</f>
        <v>1.0137</v>
      </c>
      <c r="DA142" s="9">
        <f t="shared" si="196"/>
        <v>2.805476306477738E-3</v>
      </c>
      <c r="DB142" s="9">
        <f t="shared" si="197"/>
        <v>-9.8643649894981767E-5</v>
      </c>
      <c r="DC142" s="9">
        <f t="shared" si="209"/>
        <v>3.0182056069286405E-4</v>
      </c>
      <c r="DD142" s="9">
        <f t="shared" si="158"/>
        <v>1.9368477950429515E-9</v>
      </c>
      <c r="DE142" s="9">
        <f t="shared" si="159"/>
        <v>3.7057324484444483E-15</v>
      </c>
      <c r="DF142" s="9">
        <f t="shared" si="198"/>
        <v>2.6790744151271252E-12</v>
      </c>
    </row>
    <row r="143" spans="1:110" ht="15" x14ac:dyDescent="0.2">
      <c r="A143" s="9">
        <f t="shared" si="199"/>
        <v>134</v>
      </c>
      <c r="B143" s="16">
        <f t="shared" si="160"/>
        <v>3</v>
      </c>
      <c r="C143" s="17">
        <f>VLOOKUP($A143,Datum!$A:$B,2,0)</f>
        <v>41520</v>
      </c>
      <c r="D143" s="13">
        <f>VLOOKUP(C143,Zeitreihen!$B:$C,2,0)</f>
        <v>567.62</v>
      </c>
      <c r="E143" s="13">
        <f>VLOOKUP(C143,Zeitreihen!F:G,2,0)</f>
        <v>7831.76</v>
      </c>
      <c r="F143" s="9">
        <f t="shared" si="161"/>
        <v>-1.0392935980417429E-2</v>
      </c>
      <c r="G143" s="9">
        <f t="shared" si="161"/>
        <v>-1.2963758835953822E-2</v>
      </c>
      <c r="H143" s="9">
        <f t="shared" si="200"/>
        <v>2.8371132705129221E-4</v>
      </c>
      <c r="I143" s="9">
        <f t="shared" si="140"/>
        <v>3.5694693401430335E-8</v>
      </c>
      <c r="J143" s="9">
        <f t="shared" si="141"/>
        <v>5.63663494928818E-8</v>
      </c>
      <c r="K143" s="9">
        <f t="shared" si="162"/>
        <v>4.4855095176649483E-8</v>
      </c>
      <c r="M143" s="16">
        <f t="shared" si="163"/>
        <v>3</v>
      </c>
      <c r="N143" s="17">
        <f>VLOOKUP($A143,Datum!$A:$B,2,0)</f>
        <v>41520</v>
      </c>
      <c r="O143" s="13">
        <f>VLOOKUP(N143,Zeitreihen!$B:$C,2,0)</f>
        <v>567.62</v>
      </c>
      <c r="P143" s="13">
        <f>VLOOKUP(N143,Zeitreihen!$J:$K,2,0)</f>
        <v>0.26663111585121985</v>
      </c>
      <c r="Q143" s="9">
        <f t="shared" si="164"/>
        <v>-1.0392935980417429E-2</v>
      </c>
      <c r="R143" s="9">
        <f t="shared" si="165"/>
        <v>0</v>
      </c>
      <c r="S143" s="9">
        <f t="shared" si="201"/>
        <v>2.8371132705129221E-4</v>
      </c>
      <c r="T143" s="9">
        <f t="shared" si="142"/>
        <v>3.5694693401430335E-8</v>
      </c>
      <c r="U143" s="9">
        <f t="shared" si="143"/>
        <v>3.0778903546067087E-18</v>
      </c>
      <c r="V143" s="9">
        <f t="shared" si="166"/>
        <v>-3.3145791969857375E-13</v>
      </c>
      <c r="X143" s="16">
        <f t="shared" si="167"/>
        <v>3</v>
      </c>
      <c r="Y143" s="17">
        <f>VLOOKUP($A143,Datum!$A:$B,2,0)</f>
        <v>41520</v>
      </c>
      <c r="Z143" s="13">
        <f>VLOOKUP(Y143,Zeitreihen!$B:$C,2,0)</f>
        <v>567.62</v>
      </c>
      <c r="AA143" s="13">
        <f>VLOOKUP(Y143,Zeitreihen!N:O,2,0)</f>
        <v>1.3169999999999999</v>
      </c>
      <c r="AB143" s="9">
        <f t="shared" si="168"/>
        <v>-1.0392935980417429E-2</v>
      </c>
      <c r="AC143" s="9">
        <f t="shared" si="169"/>
        <v>-1.6690695021080993E-3</v>
      </c>
      <c r="AD143" s="9">
        <f t="shared" si="202"/>
        <v>2.8371132705129221E-4</v>
      </c>
      <c r="AE143" s="9">
        <f t="shared" si="144"/>
        <v>3.5694693401430335E-8</v>
      </c>
      <c r="AF143" s="9">
        <f t="shared" si="145"/>
        <v>1.0692331503353814E-9</v>
      </c>
      <c r="AG143" s="9">
        <f t="shared" si="170"/>
        <v>6.1778596193072333E-9</v>
      </c>
      <c r="AI143" s="16">
        <f t="shared" si="171"/>
        <v>3</v>
      </c>
      <c r="AJ143" s="17">
        <f>VLOOKUP($A143,Datum!$A:$B,2,0)</f>
        <v>41520</v>
      </c>
      <c r="AK143" s="13">
        <f>VLOOKUP(AJ143,Zeitreihen!$B:$C,2,0)</f>
        <v>567.62</v>
      </c>
      <c r="AL143" s="13">
        <f>VLOOKUP(AJ143,Zeitreihen!$R:$S,2,0)</f>
        <v>1.0138</v>
      </c>
      <c r="AM143" s="9">
        <f t="shared" si="172"/>
        <v>-1.0392935980417429E-2</v>
      </c>
      <c r="AN143" s="9">
        <f t="shared" si="173"/>
        <v>-9.863392028509344E-5</v>
      </c>
      <c r="AO143" s="9">
        <f t="shared" si="203"/>
        <v>2.8371132705129221E-4</v>
      </c>
      <c r="AP143" s="9">
        <f t="shared" si="146"/>
        <v>3.5694693401430335E-8</v>
      </c>
      <c r="AQ143" s="9">
        <f t="shared" si="147"/>
        <v>3.5027601802542709E-15</v>
      </c>
      <c r="AR143" s="9">
        <f t="shared" si="174"/>
        <v>-1.1181679242981131E-11</v>
      </c>
      <c r="AT143" s="16">
        <f t="shared" si="175"/>
        <v>3</v>
      </c>
      <c r="AU143" s="17">
        <f>VLOOKUP($A143,Datum!$A:$B,2,0)</f>
        <v>41520</v>
      </c>
      <c r="AV143" s="13">
        <f>VLOOKUP(AU143,Zeitreihen!$F:$G,2,0)</f>
        <v>7831.76</v>
      </c>
      <c r="AW143" s="13">
        <f>VLOOKUP(AU143,Zeitreihen!$J:$K,2,0)</f>
        <v>0.26663111585121985</v>
      </c>
      <c r="AX143" s="9">
        <f t="shared" si="176"/>
        <v>-1.2963758835953822E-2</v>
      </c>
      <c r="AY143" s="9">
        <f t="shared" si="177"/>
        <v>0</v>
      </c>
      <c r="AZ143" s="9">
        <f t="shared" si="204"/>
        <v>2.8371132705129221E-4</v>
      </c>
      <c r="BA143" s="9">
        <f t="shared" si="148"/>
        <v>5.63663494928818E-8</v>
      </c>
      <c r="BB143" s="9">
        <f t="shared" si="149"/>
        <v>3.0778903546067087E-18</v>
      </c>
      <c r="BC143" s="9">
        <f t="shared" si="178"/>
        <v>-4.1652063985897698E-13</v>
      </c>
      <c r="BE143" s="16">
        <f t="shared" si="179"/>
        <v>3</v>
      </c>
      <c r="BF143" s="17">
        <f>VLOOKUP($A143,Datum!$A:$B,2,0)</f>
        <v>41520</v>
      </c>
      <c r="BG143" s="13">
        <f>VLOOKUP(BF143,Zeitreihen!$F:$G,2,0)</f>
        <v>7831.76</v>
      </c>
      <c r="BH143" s="13">
        <f>VLOOKUP(BF143,Zeitreihen!N:O,2,0)</f>
        <v>1.3169999999999999</v>
      </c>
      <c r="BI143" s="9">
        <f t="shared" si="180"/>
        <v>-1.2963758835953822E-2</v>
      </c>
      <c r="BJ143" s="9">
        <f t="shared" si="181"/>
        <v>-1.6690695021080993E-3</v>
      </c>
      <c r="BK143" s="9">
        <f t="shared" si="205"/>
        <v>2.8371132705129221E-4</v>
      </c>
      <c r="BL143" s="9">
        <f t="shared" si="150"/>
        <v>5.63663494928818E-8</v>
      </c>
      <c r="BM143" s="9">
        <f t="shared" si="151"/>
        <v>1.0692331503353814E-9</v>
      </c>
      <c r="BN143" s="9">
        <f t="shared" si="182"/>
        <v>7.7632962999733002E-9</v>
      </c>
      <c r="BP143" s="16">
        <f t="shared" si="183"/>
        <v>3</v>
      </c>
      <c r="BQ143" s="17">
        <f>VLOOKUP($A143,Datum!$A:$B,2,0)</f>
        <v>41520</v>
      </c>
      <c r="BR143" s="13">
        <f>VLOOKUP(BQ143,Zeitreihen!$F:$G,2,0)</f>
        <v>7831.76</v>
      </c>
      <c r="BS143" s="13">
        <f>VLOOKUP(BQ143,Zeitreihen!R:S,2,0)</f>
        <v>1.0138</v>
      </c>
      <c r="BT143" s="9">
        <f t="shared" si="184"/>
        <v>-1.2963758835953822E-2</v>
      </c>
      <c r="BU143" s="9">
        <f t="shared" si="185"/>
        <v>-9.863392028509344E-5</v>
      </c>
      <c r="BV143" s="9">
        <f t="shared" si="206"/>
        <v>2.8371132705129221E-4</v>
      </c>
      <c r="BW143" s="9">
        <f t="shared" si="152"/>
        <v>5.63663494928818E-8</v>
      </c>
      <c r="BX143" s="9">
        <f t="shared" si="153"/>
        <v>3.5027601802542709E-15</v>
      </c>
      <c r="BY143" s="9">
        <f t="shared" si="186"/>
        <v>-1.4051256332085109E-11</v>
      </c>
      <c r="CA143" s="16">
        <f t="shared" si="187"/>
        <v>3</v>
      </c>
      <c r="CB143" s="17">
        <f>VLOOKUP($A143,Datum!$A:$B,2,0)</f>
        <v>41520</v>
      </c>
      <c r="CC143" s="13">
        <f>VLOOKUP(CB143,Zeitreihen!$J:$K,2,0)</f>
        <v>0.26663111585121985</v>
      </c>
      <c r="CD143" s="13">
        <f>VLOOKUP(CB143,Zeitreihen!N:O,2,0)</f>
        <v>1.3169999999999999</v>
      </c>
      <c r="CE143" s="9">
        <f t="shared" si="188"/>
        <v>0</v>
      </c>
      <c r="CF143" s="9">
        <f t="shared" si="189"/>
        <v>-1.6690695021080993E-3</v>
      </c>
      <c r="CG143" s="9">
        <f t="shared" si="207"/>
        <v>2.8371132705129221E-4</v>
      </c>
      <c r="CH143" s="9">
        <f t="shared" si="154"/>
        <v>3.0778903546067087E-18</v>
      </c>
      <c r="CI143" s="9">
        <f t="shared" si="155"/>
        <v>1.0692331503353814E-9</v>
      </c>
      <c r="CJ143" s="9">
        <f t="shared" si="190"/>
        <v>-5.7367084641308165E-14</v>
      </c>
      <c r="CL143" s="16">
        <f t="shared" si="191"/>
        <v>3</v>
      </c>
      <c r="CM143" s="17">
        <f>VLOOKUP($A143,Datum!$A:$B,2,0)</f>
        <v>41520</v>
      </c>
      <c r="CN143" s="13">
        <f>VLOOKUP(CM143,Zeitreihen!$J:$K,2,0)</f>
        <v>0.26663111585121985</v>
      </c>
      <c r="CO143" s="13">
        <f>VLOOKUP(CM143,Zeitreihen!R:S,2,0)</f>
        <v>1.0138</v>
      </c>
      <c r="CP143" s="9">
        <f t="shared" si="192"/>
        <v>0</v>
      </c>
      <c r="CQ143" s="9">
        <f t="shared" si="193"/>
        <v>-9.863392028509344E-5</v>
      </c>
      <c r="CR143" s="9">
        <f t="shared" si="208"/>
        <v>2.8371132705129221E-4</v>
      </c>
      <c r="CS143" s="9">
        <f t="shared" si="156"/>
        <v>3.0778903546067087E-18</v>
      </c>
      <c r="CT143" s="9">
        <f t="shared" si="157"/>
        <v>3.5027601802542709E-15</v>
      </c>
      <c r="CU143" s="9">
        <f t="shared" si="194"/>
        <v>1.0383213266279894E-16</v>
      </c>
      <c r="CW143" s="16">
        <f t="shared" si="195"/>
        <v>3</v>
      </c>
      <c r="CX143" s="17">
        <f>VLOOKUP($A143,Datum!$A:$B,2,0)</f>
        <v>41520</v>
      </c>
      <c r="CY143" s="13">
        <f>VLOOKUP(CX143,Zeitreihen!N:O,2,0)</f>
        <v>1.3169999999999999</v>
      </c>
      <c r="CZ143" s="13">
        <f>VLOOKUP(CX143,Zeitreihen!R:S,2,0)</f>
        <v>1.0138</v>
      </c>
      <c r="DA143" s="9">
        <f t="shared" si="196"/>
        <v>-1.6690695021080993E-3</v>
      </c>
      <c r="DB143" s="9">
        <f t="shared" si="197"/>
        <v>-9.863392028509344E-5</v>
      </c>
      <c r="DC143" s="9">
        <f t="shared" si="209"/>
        <v>2.8371132705129221E-4</v>
      </c>
      <c r="DD143" s="9">
        <f t="shared" si="158"/>
        <v>1.0692331503353814E-9</v>
      </c>
      <c r="DE143" s="9">
        <f t="shared" si="159"/>
        <v>3.5027601802542709E-15</v>
      </c>
      <c r="DF143" s="9">
        <f t="shared" si="198"/>
        <v>-1.9352693100451425E-12</v>
      </c>
    </row>
    <row r="144" spans="1:110" ht="15" x14ac:dyDescent="0.2">
      <c r="A144" s="9">
        <f t="shared" si="199"/>
        <v>135</v>
      </c>
      <c r="B144" s="16">
        <f t="shared" si="160"/>
        <v>2</v>
      </c>
      <c r="C144" s="17">
        <f>VLOOKUP($A144,Datum!$A:$B,2,0)</f>
        <v>41519</v>
      </c>
      <c r="D144" s="13">
        <f>VLOOKUP(C144,Zeitreihen!$B:$C,2,0)</f>
        <v>573.54999999999995</v>
      </c>
      <c r="E144" s="13">
        <f>VLOOKUP(C144,Zeitreihen!F:G,2,0)</f>
        <v>7933.95</v>
      </c>
      <c r="F144" s="9">
        <f t="shared" si="161"/>
        <v>1.3085010808408079E-3</v>
      </c>
      <c r="G144" s="9">
        <f t="shared" si="161"/>
        <v>2.1328832475785209E-2</v>
      </c>
      <c r="H144" s="9">
        <f t="shared" si="200"/>
        <v>2.6668864742821467E-4</v>
      </c>
      <c r="I144" s="9">
        <f t="shared" si="140"/>
        <v>6.267461499337366E-11</v>
      </c>
      <c r="J144" s="9">
        <f t="shared" si="141"/>
        <v>1.0879140001616863E-7</v>
      </c>
      <c r="K144" s="9">
        <f t="shared" si="162"/>
        <v>2.6112179362518696E-9</v>
      </c>
      <c r="M144" s="16">
        <f t="shared" si="163"/>
        <v>2</v>
      </c>
      <c r="N144" s="17">
        <f>VLOOKUP($A144,Datum!$A:$B,2,0)</f>
        <v>41519</v>
      </c>
      <c r="O144" s="13">
        <f>VLOOKUP(N144,Zeitreihen!$B:$C,2,0)</f>
        <v>573.54999999999995</v>
      </c>
      <c r="P144" s="13">
        <f>VLOOKUP(N144,Zeitreihen!$J:$K,2,0)</f>
        <v>0.26663111585121985</v>
      </c>
      <c r="Q144" s="9">
        <f t="shared" si="164"/>
        <v>1.3085010808408079E-3</v>
      </c>
      <c r="R144" s="9">
        <f t="shared" si="165"/>
        <v>0</v>
      </c>
      <c r="S144" s="9">
        <f t="shared" si="201"/>
        <v>2.6668864742821467E-4</v>
      </c>
      <c r="T144" s="9">
        <f t="shared" si="142"/>
        <v>6.267461499337366E-11</v>
      </c>
      <c r="U144" s="9">
        <f t="shared" si="143"/>
        <v>2.8932169333303057E-18</v>
      </c>
      <c r="V144" s="9">
        <f t="shared" si="166"/>
        <v>1.3465929503334931E-14</v>
      </c>
      <c r="X144" s="16">
        <f t="shared" si="167"/>
        <v>2</v>
      </c>
      <c r="Y144" s="17">
        <f>VLOOKUP($A144,Datum!$A:$B,2,0)</f>
        <v>41519</v>
      </c>
      <c r="Z144" s="13">
        <f>VLOOKUP(Y144,Zeitreihen!$B:$C,2,0)</f>
        <v>573.54999999999995</v>
      </c>
      <c r="AA144" s="13">
        <f>VLOOKUP(Y144,Zeitreihen!N:O,2,0)</f>
        <v>1.3191999999999999</v>
      </c>
      <c r="AB144" s="9">
        <f t="shared" si="168"/>
        <v>1.3085010808408079E-3</v>
      </c>
      <c r="AC144" s="9">
        <f t="shared" si="169"/>
        <v>-2.2715236540887113E-3</v>
      </c>
      <c r="AD144" s="9">
        <f t="shared" si="202"/>
        <v>2.6668864742821467E-4</v>
      </c>
      <c r="AE144" s="9">
        <f t="shared" si="144"/>
        <v>6.267461499337366E-11</v>
      </c>
      <c r="AF144" s="9">
        <f t="shared" si="145"/>
        <v>1.7256899110580354E-9</v>
      </c>
      <c r="AG144" s="9">
        <f t="shared" si="170"/>
        <v>-3.2887224080714322E-10</v>
      </c>
      <c r="AI144" s="16">
        <f t="shared" si="171"/>
        <v>2</v>
      </c>
      <c r="AJ144" s="17">
        <f>VLOOKUP($A144,Datum!$A:$B,2,0)</f>
        <v>41519</v>
      </c>
      <c r="AK144" s="13">
        <f>VLOOKUP(AJ144,Zeitreihen!$B:$C,2,0)</f>
        <v>573.54999999999995</v>
      </c>
      <c r="AL144" s="13">
        <f>VLOOKUP(AJ144,Zeitreihen!$R:$S,2,0)</f>
        <v>1.0139</v>
      </c>
      <c r="AM144" s="9">
        <f t="shared" si="172"/>
        <v>1.3085010808408079E-3</v>
      </c>
      <c r="AN144" s="9">
        <f t="shared" si="173"/>
        <v>-9.8624192594398515E-5</v>
      </c>
      <c r="AO144" s="9">
        <f t="shared" si="203"/>
        <v>2.6668864742821467E-4</v>
      </c>
      <c r="AP144" s="9">
        <f t="shared" si="146"/>
        <v>6.267461499337366E-11</v>
      </c>
      <c r="AQ144" s="9">
        <f t="shared" si="147"/>
        <v>3.3108508329681373E-15</v>
      </c>
      <c r="AR144" s="9">
        <f t="shared" si="174"/>
        <v>4.5552859543256834E-13</v>
      </c>
      <c r="AT144" s="16">
        <f t="shared" si="175"/>
        <v>2</v>
      </c>
      <c r="AU144" s="17">
        <f>VLOOKUP($A144,Datum!$A:$B,2,0)</f>
        <v>41519</v>
      </c>
      <c r="AV144" s="13">
        <f>VLOOKUP(AU144,Zeitreihen!$F:$G,2,0)</f>
        <v>7933.95</v>
      </c>
      <c r="AW144" s="13">
        <f>VLOOKUP(AU144,Zeitreihen!$J:$K,2,0)</f>
        <v>0.26663111585121985</v>
      </c>
      <c r="AX144" s="9">
        <f t="shared" si="176"/>
        <v>2.1328832475785209E-2</v>
      </c>
      <c r="AY144" s="9">
        <f t="shared" si="177"/>
        <v>0</v>
      </c>
      <c r="AZ144" s="9">
        <f t="shared" si="204"/>
        <v>2.6668864742821467E-4</v>
      </c>
      <c r="BA144" s="9">
        <f t="shared" si="148"/>
        <v>1.0879140001616863E-7</v>
      </c>
      <c r="BB144" s="9">
        <f t="shared" si="149"/>
        <v>2.8932169333303057E-18</v>
      </c>
      <c r="BC144" s="9">
        <f t="shared" si="178"/>
        <v>5.6103219223810149E-13</v>
      </c>
      <c r="BE144" s="16">
        <f t="shared" si="179"/>
        <v>2</v>
      </c>
      <c r="BF144" s="17">
        <f>VLOOKUP($A144,Datum!$A:$B,2,0)</f>
        <v>41519</v>
      </c>
      <c r="BG144" s="13">
        <f>VLOOKUP(BF144,Zeitreihen!$F:$G,2,0)</f>
        <v>7933.95</v>
      </c>
      <c r="BH144" s="13">
        <f>VLOOKUP(BF144,Zeitreihen!N:O,2,0)</f>
        <v>1.3191999999999999</v>
      </c>
      <c r="BI144" s="9">
        <f t="shared" si="180"/>
        <v>2.1328832475785209E-2</v>
      </c>
      <c r="BJ144" s="9">
        <f t="shared" si="181"/>
        <v>-2.2715236540887113E-3</v>
      </c>
      <c r="BK144" s="9">
        <f t="shared" si="205"/>
        <v>2.6668864742821467E-4</v>
      </c>
      <c r="BL144" s="9">
        <f t="shared" si="150"/>
        <v>1.0879140001616863E-7</v>
      </c>
      <c r="BM144" s="9">
        <f t="shared" si="151"/>
        <v>1.7256899110580354E-9</v>
      </c>
      <c r="BN144" s="9">
        <f t="shared" si="182"/>
        <v>-1.3701832775865469E-8</v>
      </c>
      <c r="BP144" s="16">
        <f t="shared" si="183"/>
        <v>2</v>
      </c>
      <c r="BQ144" s="17">
        <f>VLOOKUP($A144,Datum!$A:$B,2,0)</f>
        <v>41519</v>
      </c>
      <c r="BR144" s="13">
        <f>VLOOKUP(BQ144,Zeitreihen!$F:$G,2,0)</f>
        <v>7933.95</v>
      </c>
      <c r="BS144" s="13">
        <f>VLOOKUP(BQ144,Zeitreihen!R:S,2,0)</f>
        <v>1.0139</v>
      </c>
      <c r="BT144" s="9">
        <f t="shared" si="184"/>
        <v>2.1328832475785209E-2</v>
      </c>
      <c r="BU144" s="9">
        <f t="shared" si="185"/>
        <v>-9.8624192594398515E-5</v>
      </c>
      <c r="BV144" s="9">
        <f t="shared" si="206"/>
        <v>2.6668864742821467E-4</v>
      </c>
      <c r="BW144" s="9">
        <f t="shared" si="152"/>
        <v>1.0879140001616863E-7</v>
      </c>
      <c r="BX144" s="9">
        <f t="shared" si="153"/>
        <v>3.3108508329681373E-15</v>
      </c>
      <c r="BY144" s="9">
        <f t="shared" si="186"/>
        <v>1.8978727495891333E-11</v>
      </c>
      <c r="CA144" s="16">
        <f t="shared" si="187"/>
        <v>2</v>
      </c>
      <c r="CB144" s="17">
        <f>VLOOKUP($A144,Datum!$A:$B,2,0)</f>
        <v>41519</v>
      </c>
      <c r="CC144" s="13">
        <f>VLOOKUP(CB144,Zeitreihen!$J:$K,2,0)</f>
        <v>0.26663111585121985</v>
      </c>
      <c r="CD144" s="13">
        <f>VLOOKUP(CB144,Zeitreihen!N:O,2,0)</f>
        <v>1.3191999999999999</v>
      </c>
      <c r="CE144" s="9">
        <f t="shared" si="188"/>
        <v>0</v>
      </c>
      <c r="CF144" s="9">
        <f t="shared" si="189"/>
        <v>-2.2715236540887113E-3</v>
      </c>
      <c r="CG144" s="9">
        <f t="shared" si="207"/>
        <v>2.6668864742821467E-4</v>
      </c>
      <c r="CH144" s="9">
        <f t="shared" si="154"/>
        <v>2.8932169333303057E-18</v>
      </c>
      <c r="CI144" s="9">
        <f t="shared" si="155"/>
        <v>1.7256899110580354E-9</v>
      </c>
      <c r="CJ144" s="9">
        <f t="shared" si="190"/>
        <v>-7.0659714635359074E-14</v>
      </c>
      <c r="CL144" s="16">
        <f t="shared" si="191"/>
        <v>2</v>
      </c>
      <c r="CM144" s="17">
        <f>VLOOKUP($A144,Datum!$A:$B,2,0)</f>
        <v>41519</v>
      </c>
      <c r="CN144" s="13">
        <f>VLOOKUP(CM144,Zeitreihen!$J:$K,2,0)</f>
        <v>0.26663111585121985</v>
      </c>
      <c r="CO144" s="13">
        <f>VLOOKUP(CM144,Zeitreihen!R:S,2,0)</f>
        <v>1.0139</v>
      </c>
      <c r="CP144" s="9">
        <f t="shared" si="192"/>
        <v>0</v>
      </c>
      <c r="CQ144" s="9">
        <f t="shared" si="193"/>
        <v>-9.8624192594398515E-5</v>
      </c>
      <c r="CR144" s="9">
        <f t="shared" si="208"/>
        <v>2.6668864742821467E-4</v>
      </c>
      <c r="CS144" s="9">
        <f t="shared" si="156"/>
        <v>2.8932169333303057E-18</v>
      </c>
      <c r="CT144" s="9">
        <f t="shared" si="157"/>
        <v>3.3108508329681373E-15</v>
      </c>
      <c r="CU144" s="9">
        <f t="shared" si="194"/>
        <v>9.7872415386942212E-17</v>
      </c>
      <c r="CW144" s="16">
        <f t="shared" si="195"/>
        <v>2</v>
      </c>
      <c r="CX144" s="17">
        <f>VLOOKUP($A144,Datum!$A:$B,2,0)</f>
        <v>41519</v>
      </c>
      <c r="CY144" s="13">
        <f>VLOOKUP(CX144,Zeitreihen!N:O,2,0)</f>
        <v>1.3191999999999999</v>
      </c>
      <c r="CZ144" s="13">
        <f>VLOOKUP(CX144,Zeitreihen!R:S,2,0)</f>
        <v>1.0139</v>
      </c>
      <c r="DA144" s="9">
        <f t="shared" si="196"/>
        <v>-2.2715236540887113E-3</v>
      </c>
      <c r="DB144" s="9">
        <f t="shared" si="197"/>
        <v>-9.8624192594398515E-5</v>
      </c>
      <c r="DC144" s="9">
        <f t="shared" si="209"/>
        <v>2.6668864742821467E-4</v>
      </c>
      <c r="DD144" s="9">
        <f t="shared" si="158"/>
        <v>1.7256899110580354E-9</v>
      </c>
      <c r="DE144" s="9">
        <f t="shared" si="159"/>
        <v>3.3108508329681373E-15</v>
      </c>
      <c r="DF144" s="9">
        <f t="shared" si="198"/>
        <v>-2.3902932622318971E-12</v>
      </c>
    </row>
    <row r="145" spans="1:110" ht="15" x14ac:dyDescent="0.2">
      <c r="A145" s="9">
        <f t="shared" si="199"/>
        <v>136</v>
      </c>
      <c r="B145" s="16">
        <f t="shared" si="160"/>
        <v>6</v>
      </c>
      <c r="C145" s="17">
        <f>VLOOKUP($A145,Datum!$A:$B,2,0)</f>
        <v>41516</v>
      </c>
      <c r="D145" s="13">
        <f>VLOOKUP(C145,Zeitreihen!$B:$C,2,0)</f>
        <v>572.79999999999995</v>
      </c>
      <c r="E145" s="13">
        <f>VLOOKUP(C145,Zeitreihen!F:G,2,0)</f>
        <v>7766.52</v>
      </c>
      <c r="F145" s="9">
        <f t="shared" si="161"/>
        <v>2.2698106551566558E-4</v>
      </c>
      <c r="G145" s="9">
        <f t="shared" si="161"/>
        <v>0</v>
      </c>
      <c r="H145" s="9">
        <f t="shared" si="200"/>
        <v>2.5068732858252179E-4</v>
      </c>
      <c r="I145" s="9">
        <f t="shared" si="140"/>
        <v>8.9269792742182792E-11</v>
      </c>
      <c r="J145" s="9">
        <f t="shared" si="141"/>
        <v>3.2092656039934835E-10</v>
      </c>
      <c r="K145" s="9">
        <f t="shared" si="162"/>
        <v>1.692602952033094E-10</v>
      </c>
      <c r="M145" s="16">
        <f t="shared" si="163"/>
        <v>6</v>
      </c>
      <c r="N145" s="17">
        <f>VLOOKUP($A145,Datum!$A:$B,2,0)</f>
        <v>41516</v>
      </c>
      <c r="O145" s="13">
        <f>VLOOKUP(N145,Zeitreihen!$B:$C,2,0)</f>
        <v>572.79999999999995</v>
      </c>
      <c r="P145" s="13">
        <f>VLOOKUP(N145,Zeitreihen!$J:$K,2,0)</f>
        <v>0.26663111585121985</v>
      </c>
      <c r="Q145" s="9">
        <f t="shared" si="164"/>
        <v>2.2698106551566558E-4</v>
      </c>
      <c r="R145" s="9">
        <f t="shared" si="165"/>
        <v>0</v>
      </c>
      <c r="S145" s="9">
        <f t="shared" si="201"/>
        <v>2.5068732858252179E-4</v>
      </c>
      <c r="T145" s="9">
        <f t="shared" si="142"/>
        <v>8.9269792742182792E-11</v>
      </c>
      <c r="U145" s="9">
        <f t="shared" si="143"/>
        <v>2.7196239173304875E-18</v>
      </c>
      <c r="V145" s="9">
        <f t="shared" si="166"/>
        <v>-1.5581407620519267E-14</v>
      </c>
      <c r="X145" s="16">
        <f t="shared" si="167"/>
        <v>6</v>
      </c>
      <c r="Y145" s="17">
        <f>VLOOKUP($A145,Datum!$A:$B,2,0)</f>
        <v>41516</v>
      </c>
      <c r="Z145" s="13">
        <f>VLOOKUP(Y145,Zeitreihen!$B:$C,2,0)</f>
        <v>572.79999999999995</v>
      </c>
      <c r="AA145" s="13">
        <f>VLOOKUP(Y145,Zeitreihen!N:O,2,0)</f>
        <v>1.3222</v>
      </c>
      <c r="AB145" s="9">
        <f t="shared" si="168"/>
        <v>2.2698106551566558E-4</v>
      </c>
      <c r="AC145" s="9">
        <f t="shared" si="169"/>
        <v>-1.4359674462334558E-3</v>
      </c>
      <c r="AD145" s="9">
        <f t="shared" si="202"/>
        <v>2.5068732858252179E-4</v>
      </c>
      <c r="AE145" s="9">
        <f t="shared" si="144"/>
        <v>8.9269792742182792E-11</v>
      </c>
      <c r="AF145" s="9">
        <f t="shared" si="145"/>
        <v>7.3151060438830924E-10</v>
      </c>
      <c r="AG145" s="9">
        <f t="shared" si="170"/>
        <v>2.5554216881456811E-10</v>
      </c>
      <c r="AI145" s="16">
        <f t="shared" si="171"/>
        <v>6</v>
      </c>
      <c r="AJ145" s="17">
        <f>VLOOKUP($A145,Datum!$A:$B,2,0)</f>
        <v>41516</v>
      </c>
      <c r="AK145" s="13">
        <f>VLOOKUP(AJ145,Zeitreihen!$B:$C,2,0)</f>
        <v>572.79999999999995</v>
      </c>
      <c r="AL145" s="13">
        <f>VLOOKUP(AJ145,Zeitreihen!$R:$S,2,0)</f>
        <v>1.014</v>
      </c>
      <c r="AM145" s="9">
        <f t="shared" si="172"/>
        <v>2.2698106551566558E-4</v>
      </c>
      <c r="AN145" s="9">
        <f t="shared" si="173"/>
        <v>-9.8614466822230748E-5</v>
      </c>
      <c r="AO145" s="9">
        <f t="shared" si="203"/>
        <v>2.5068732858252179E-4</v>
      </c>
      <c r="AP145" s="9">
        <f t="shared" si="146"/>
        <v>8.9269792742182792E-11</v>
      </c>
      <c r="AQ145" s="9">
        <f t="shared" si="147"/>
        <v>3.1294047162101472E-15</v>
      </c>
      <c r="AR145" s="9">
        <f t="shared" si="174"/>
        <v>-5.2854641274204974E-13</v>
      </c>
      <c r="AT145" s="16">
        <f t="shared" si="175"/>
        <v>6</v>
      </c>
      <c r="AU145" s="17">
        <f>VLOOKUP($A145,Datum!$A:$B,2,0)</f>
        <v>41516</v>
      </c>
      <c r="AV145" s="13">
        <f>VLOOKUP(AU145,Zeitreihen!$F:$G,2,0)</f>
        <v>7766.52</v>
      </c>
      <c r="AW145" s="13">
        <f>VLOOKUP(AU145,Zeitreihen!$J:$K,2,0)</f>
        <v>0.26663111585121985</v>
      </c>
      <c r="AX145" s="9">
        <f t="shared" si="176"/>
        <v>0</v>
      </c>
      <c r="AY145" s="9">
        <f t="shared" si="177"/>
        <v>0</v>
      </c>
      <c r="AZ145" s="9">
        <f t="shared" si="204"/>
        <v>2.5068732858252179E-4</v>
      </c>
      <c r="BA145" s="9">
        <f t="shared" si="148"/>
        <v>3.2092656039934835E-10</v>
      </c>
      <c r="BB145" s="9">
        <f t="shared" si="149"/>
        <v>2.7196239173304875E-18</v>
      </c>
      <c r="BC145" s="9">
        <f t="shared" si="178"/>
        <v>-2.9543181097652215E-14</v>
      </c>
      <c r="BE145" s="16">
        <f t="shared" si="179"/>
        <v>6</v>
      </c>
      <c r="BF145" s="17">
        <f>VLOOKUP($A145,Datum!$A:$B,2,0)</f>
        <v>41516</v>
      </c>
      <c r="BG145" s="13">
        <f>VLOOKUP(BF145,Zeitreihen!$F:$G,2,0)</f>
        <v>7766.52</v>
      </c>
      <c r="BH145" s="13">
        <f>VLOOKUP(BF145,Zeitreihen!N:O,2,0)</f>
        <v>1.3222</v>
      </c>
      <c r="BI145" s="9">
        <f t="shared" si="180"/>
        <v>0</v>
      </c>
      <c r="BJ145" s="9">
        <f t="shared" si="181"/>
        <v>-1.4359674462334558E-3</v>
      </c>
      <c r="BK145" s="9">
        <f t="shared" si="205"/>
        <v>2.5068732858252179E-4</v>
      </c>
      <c r="BL145" s="9">
        <f t="shared" si="150"/>
        <v>3.2092656039934835E-10</v>
      </c>
      <c r="BM145" s="9">
        <f t="shared" si="151"/>
        <v>7.3151060438830924E-10</v>
      </c>
      <c r="BN145" s="9">
        <f t="shared" si="182"/>
        <v>4.8452160133681206E-10</v>
      </c>
      <c r="BP145" s="16">
        <f t="shared" si="183"/>
        <v>6</v>
      </c>
      <c r="BQ145" s="17">
        <f>VLOOKUP($A145,Datum!$A:$B,2,0)</f>
        <v>41516</v>
      </c>
      <c r="BR145" s="13">
        <f>VLOOKUP(BQ145,Zeitreihen!$F:$G,2,0)</f>
        <v>7766.52</v>
      </c>
      <c r="BS145" s="13">
        <f>VLOOKUP(BQ145,Zeitreihen!R:S,2,0)</f>
        <v>1.014</v>
      </c>
      <c r="BT145" s="9">
        <f t="shared" si="184"/>
        <v>0</v>
      </c>
      <c r="BU145" s="9">
        <f t="shared" si="185"/>
        <v>-9.8614466822230748E-5</v>
      </c>
      <c r="BV145" s="9">
        <f t="shared" si="206"/>
        <v>2.5068732858252179E-4</v>
      </c>
      <c r="BW145" s="9">
        <f t="shared" si="152"/>
        <v>3.2092656039934835E-10</v>
      </c>
      <c r="BX145" s="9">
        <f t="shared" si="153"/>
        <v>3.1294047162101472E-15</v>
      </c>
      <c r="BY145" s="9">
        <f t="shared" si="186"/>
        <v>-1.0021522297888787E-12</v>
      </c>
      <c r="CA145" s="16">
        <f t="shared" si="187"/>
        <v>6</v>
      </c>
      <c r="CB145" s="17">
        <f>VLOOKUP($A145,Datum!$A:$B,2,0)</f>
        <v>41516</v>
      </c>
      <c r="CC145" s="13">
        <f>VLOOKUP(CB145,Zeitreihen!$J:$K,2,0)</f>
        <v>0.26663111585121985</v>
      </c>
      <c r="CD145" s="13">
        <f>VLOOKUP(CB145,Zeitreihen!N:O,2,0)</f>
        <v>1.3222</v>
      </c>
      <c r="CE145" s="9">
        <f t="shared" si="188"/>
        <v>0</v>
      </c>
      <c r="CF145" s="9">
        <f t="shared" si="189"/>
        <v>-1.4359674462334558E-3</v>
      </c>
      <c r="CG145" s="9">
        <f t="shared" si="207"/>
        <v>2.5068732858252179E-4</v>
      </c>
      <c r="CH145" s="9">
        <f t="shared" si="154"/>
        <v>2.7196239173304875E-18</v>
      </c>
      <c r="CI145" s="9">
        <f t="shared" si="155"/>
        <v>7.3151060438830924E-10</v>
      </c>
      <c r="CJ145" s="9">
        <f t="shared" si="190"/>
        <v>-4.4603068677786352E-14</v>
      </c>
      <c r="CL145" s="16">
        <f t="shared" si="191"/>
        <v>6</v>
      </c>
      <c r="CM145" s="17">
        <f>VLOOKUP($A145,Datum!$A:$B,2,0)</f>
        <v>41516</v>
      </c>
      <c r="CN145" s="13">
        <f>VLOOKUP(CM145,Zeitreihen!$J:$K,2,0)</f>
        <v>0.26663111585121985</v>
      </c>
      <c r="CO145" s="13">
        <f>VLOOKUP(CM145,Zeitreihen!R:S,2,0)</f>
        <v>1.014</v>
      </c>
      <c r="CP145" s="9">
        <f t="shared" si="192"/>
        <v>0</v>
      </c>
      <c r="CQ145" s="9">
        <f t="shared" si="193"/>
        <v>-9.8614466822230748E-5</v>
      </c>
      <c r="CR145" s="9">
        <f t="shared" si="208"/>
        <v>2.5068732858252179E-4</v>
      </c>
      <c r="CS145" s="9">
        <f t="shared" si="156"/>
        <v>2.7196239173304875E-18</v>
      </c>
      <c r="CT145" s="9">
        <f t="shared" si="157"/>
        <v>3.1294047162101472E-15</v>
      </c>
      <c r="CU145" s="9">
        <f t="shared" si="194"/>
        <v>9.2254018412272659E-17</v>
      </c>
      <c r="CW145" s="16">
        <f t="shared" si="195"/>
        <v>6</v>
      </c>
      <c r="CX145" s="17">
        <f>VLOOKUP($A145,Datum!$A:$B,2,0)</f>
        <v>41516</v>
      </c>
      <c r="CY145" s="13">
        <f>VLOOKUP(CX145,Zeitreihen!N:O,2,0)</f>
        <v>1.3222</v>
      </c>
      <c r="CZ145" s="13">
        <f>VLOOKUP(CX145,Zeitreihen!R:S,2,0)</f>
        <v>1.014</v>
      </c>
      <c r="DA145" s="9">
        <f t="shared" si="196"/>
        <v>-1.4359674462334558E-3</v>
      </c>
      <c r="DB145" s="9">
        <f t="shared" si="197"/>
        <v>-9.8614466822230748E-5</v>
      </c>
      <c r="DC145" s="9">
        <f t="shared" si="209"/>
        <v>2.5068732858252179E-4</v>
      </c>
      <c r="DD145" s="9">
        <f t="shared" si="158"/>
        <v>7.3151060438830924E-10</v>
      </c>
      <c r="DE145" s="9">
        <f t="shared" si="159"/>
        <v>3.1294047162101472E-15</v>
      </c>
      <c r="DF145" s="9">
        <f t="shared" si="198"/>
        <v>-1.5130078437769282E-12</v>
      </c>
    </row>
    <row r="146" spans="1:110" ht="15" x14ac:dyDescent="0.2">
      <c r="A146" s="9">
        <f t="shared" si="199"/>
        <v>137</v>
      </c>
      <c r="B146" s="16">
        <f t="shared" si="160"/>
        <v>5</v>
      </c>
      <c r="C146" s="17">
        <f>VLOOKUP($A146,Datum!$A:$B,2,0)</f>
        <v>41515</v>
      </c>
      <c r="D146" s="13">
        <f>VLOOKUP(C146,Zeitreihen!$B:$C,2,0)</f>
        <v>572.66999999999996</v>
      </c>
      <c r="E146" s="13">
        <f>VLOOKUP(C146,Zeitreihen!F:G,2,0)</f>
        <v>7766.52</v>
      </c>
      <c r="F146" s="9">
        <f t="shared" si="161"/>
        <v>-5.0627166920249862E-4</v>
      </c>
      <c r="G146" s="9">
        <f t="shared" si="161"/>
        <v>1.9590361624095384E-3</v>
      </c>
      <c r="H146" s="9">
        <f t="shared" si="200"/>
        <v>2.3564608886757047E-4</v>
      </c>
      <c r="I146" s="9">
        <f t="shared" si="140"/>
        <v>4.168306067773953E-10</v>
      </c>
      <c r="J146" s="9">
        <f t="shared" si="141"/>
        <v>1.6139244339543477E-10</v>
      </c>
      <c r="K146" s="9">
        <f t="shared" si="162"/>
        <v>-2.5937098933729171E-10</v>
      </c>
      <c r="M146" s="16">
        <f t="shared" si="163"/>
        <v>5</v>
      </c>
      <c r="N146" s="17">
        <f>VLOOKUP($A146,Datum!$A:$B,2,0)</f>
        <v>41515</v>
      </c>
      <c r="O146" s="13">
        <f>VLOOKUP(N146,Zeitreihen!$B:$C,2,0)</f>
        <v>572.66999999999996</v>
      </c>
      <c r="P146" s="13">
        <f>VLOOKUP(N146,Zeitreihen!$J:$K,2,0)</f>
        <v>0.26663111585121985</v>
      </c>
      <c r="Q146" s="9">
        <f t="shared" si="164"/>
        <v>-5.0627166920249862E-4</v>
      </c>
      <c r="R146" s="9">
        <f t="shared" si="165"/>
        <v>0</v>
      </c>
      <c r="S146" s="9">
        <f t="shared" si="201"/>
        <v>2.3564608886757047E-4</v>
      </c>
      <c r="T146" s="9">
        <f t="shared" si="142"/>
        <v>4.168306067773953E-10</v>
      </c>
      <c r="U146" s="9">
        <f t="shared" si="143"/>
        <v>2.5564464822906583E-18</v>
      </c>
      <c r="V146" s="9">
        <f t="shared" si="166"/>
        <v>-3.2643607925705036E-14</v>
      </c>
      <c r="X146" s="16">
        <f t="shared" si="167"/>
        <v>5</v>
      </c>
      <c r="Y146" s="17">
        <f>VLOOKUP($A146,Datum!$A:$B,2,0)</f>
        <v>41515</v>
      </c>
      <c r="Z146" s="13">
        <f>VLOOKUP(Y146,Zeitreihen!$B:$C,2,0)</f>
        <v>572.66999999999996</v>
      </c>
      <c r="AA146" s="13">
        <f>VLOOKUP(Y146,Zeitreihen!N:O,2,0)</f>
        <v>1.3241000000000001</v>
      </c>
      <c r="AB146" s="9">
        <f t="shared" si="168"/>
        <v>-5.0627166920249862E-4</v>
      </c>
      <c r="AC146" s="9">
        <f t="shared" si="169"/>
        <v>-7.4489641298579237E-3</v>
      </c>
      <c r="AD146" s="9">
        <f t="shared" si="202"/>
        <v>2.3564608886757047E-4</v>
      </c>
      <c r="AE146" s="9">
        <f t="shared" si="144"/>
        <v>4.168306067773953E-10</v>
      </c>
      <c r="AF146" s="9">
        <f t="shared" si="145"/>
        <v>1.4048561538698376E-8</v>
      </c>
      <c r="AG146" s="9">
        <f t="shared" si="170"/>
        <v>2.419890582345661E-9</v>
      </c>
      <c r="AI146" s="16">
        <f t="shared" si="171"/>
        <v>5</v>
      </c>
      <c r="AJ146" s="17">
        <f>VLOOKUP($A146,Datum!$A:$B,2,0)</f>
        <v>41515</v>
      </c>
      <c r="AK146" s="13">
        <f>VLOOKUP(AJ146,Zeitreihen!$B:$C,2,0)</f>
        <v>572.66999999999996</v>
      </c>
      <c r="AL146" s="13">
        <f>VLOOKUP(AJ146,Zeitreihen!$R:$S,2,0)</f>
        <v>1.0141</v>
      </c>
      <c r="AM146" s="9">
        <f t="shared" si="172"/>
        <v>-5.0627166920249862E-4</v>
      </c>
      <c r="AN146" s="9">
        <f t="shared" si="173"/>
        <v>-9.8604742968034893E-5</v>
      </c>
      <c r="AO146" s="9">
        <f t="shared" si="203"/>
        <v>2.3564608886757047E-4</v>
      </c>
      <c r="AP146" s="9">
        <f t="shared" si="146"/>
        <v>4.168306067773953E-10</v>
      </c>
      <c r="AQ146" s="9">
        <f t="shared" si="147"/>
        <v>2.9578544477823622E-15</v>
      </c>
      <c r="AR146" s="9">
        <f t="shared" si="174"/>
        <v>-1.1103712281162276E-12</v>
      </c>
      <c r="AT146" s="16">
        <f t="shared" si="175"/>
        <v>5</v>
      </c>
      <c r="AU146" s="17">
        <f>VLOOKUP($A146,Datum!$A:$B,2,0)</f>
        <v>41515</v>
      </c>
      <c r="AV146" s="13">
        <f>VLOOKUP(AU146,Zeitreihen!$F:$G,2,0)</f>
        <v>7766.52</v>
      </c>
      <c r="AW146" s="13">
        <f>VLOOKUP(AU146,Zeitreihen!$J:$K,2,0)</f>
        <v>0.26663111585121985</v>
      </c>
      <c r="AX146" s="9">
        <f t="shared" si="176"/>
        <v>1.9590361624095384E-3</v>
      </c>
      <c r="AY146" s="9">
        <f t="shared" si="177"/>
        <v>0</v>
      </c>
      <c r="AZ146" s="9">
        <f t="shared" si="204"/>
        <v>2.3564608886757047E-4</v>
      </c>
      <c r="BA146" s="9">
        <f t="shared" si="148"/>
        <v>1.6139244339543477E-10</v>
      </c>
      <c r="BB146" s="9">
        <f t="shared" si="149"/>
        <v>2.5564464822906583E-18</v>
      </c>
      <c r="BC146" s="9">
        <f t="shared" si="178"/>
        <v>2.0312339702421121E-14</v>
      </c>
      <c r="BE146" s="16">
        <f t="shared" si="179"/>
        <v>5</v>
      </c>
      <c r="BF146" s="17">
        <f>VLOOKUP($A146,Datum!$A:$B,2,0)</f>
        <v>41515</v>
      </c>
      <c r="BG146" s="13">
        <f>VLOOKUP(BF146,Zeitreihen!$F:$G,2,0)</f>
        <v>7766.52</v>
      </c>
      <c r="BH146" s="13">
        <f>VLOOKUP(BF146,Zeitreihen!N:O,2,0)</f>
        <v>1.3241000000000001</v>
      </c>
      <c r="BI146" s="9">
        <f t="shared" si="180"/>
        <v>1.9590361624095384E-3</v>
      </c>
      <c r="BJ146" s="9">
        <f t="shared" si="181"/>
        <v>-7.4489641298579237E-3</v>
      </c>
      <c r="BK146" s="9">
        <f t="shared" si="205"/>
        <v>2.3564608886757047E-4</v>
      </c>
      <c r="BL146" s="9">
        <f t="shared" si="150"/>
        <v>1.6139244339543477E-10</v>
      </c>
      <c r="BM146" s="9">
        <f t="shared" si="151"/>
        <v>1.4048561538698376E-8</v>
      </c>
      <c r="BN146" s="9">
        <f t="shared" si="182"/>
        <v>-1.5057661415112439E-9</v>
      </c>
      <c r="BP146" s="16">
        <f t="shared" si="183"/>
        <v>5</v>
      </c>
      <c r="BQ146" s="17">
        <f>VLOOKUP($A146,Datum!$A:$B,2,0)</f>
        <v>41515</v>
      </c>
      <c r="BR146" s="13">
        <f>VLOOKUP(BQ146,Zeitreihen!$F:$G,2,0)</f>
        <v>7766.52</v>
      </c>
      <c r="BS146" s="13">
        <f>VLOOKUP(BQ146,Zeitreihen!R:S,2,0)</f>
        <v>1.0141</v>
      </c>
      <c r="BT146" s="9">
        <f t="shared" si="184"/>
        <v>1.9590361624095384E-3</v>
      </c>
      <c r="BU146" s="9">
        <f t="shared" si="185"/>
        <v>-9.8604742968034893E-5</v>
      </c>
      <c r="BV146" s="9">
        <f t="shared" si="206"/>
        <v>2.3564608886757047E-4</v>
      </c>
      <c r="BW146" s="9">
        <f t="shared" si="152"/>
        <v>1.6139244339543477E-10</v>
      </c>
      <c r="BX146" s="9">
        <f t="shared" si="153"/>
        <v>2.9578544477823622E-15</v>
      </c>
      <c r="BY146" s="9">
        <f t="shared" si="186"/>
        <v>6.9092355332239888E-13</v>
      </c>
      <c r="CA146" s="16">
        <f t="shared" si="187"/>
        <v>5</v>
      </c>
      <c r="CB146" s="17">
        <f>VLOOKUP($A146,Datum!$A:$B,2,0)</f>
        <v>41515</v>
      </c>
      <c r="CC146" s="13">
        <f>VLOOKUP(CB146,Zeitreihen!$J:$K,2,0)</f>
        <v>0.26663111585121985</v>
      </c>
      <c r="CD146" s="13">
        <f>VLOOKUP(CB146,Zeitreihen!N:O,2,0)</f>
        <v>1.3241000000000001</v>
      </c>
      <c r="CE146" s="9">
        <f t="shared" si="188"/>
        <v>0</v>
      </c>
      <c r="CF146" s="9">
        <f t="shared" si="189"/>
        <v>-7.4489641298579237E-3</v>
      </c>
      <c r="CG146" s="9">
        <f t="shared" si="207"/>
        <v>2.3564608886757047E-4</v>
      </c>
      <c r="CH146" s="9">
        <f t="shared" si="154"/>
        <v>2.5564464822906583E-18</v>
      </c>
      <c r="CI146" s="9">
        <f t="shared" si="155"/>
        <v>1.4048561538698376E-8</v>
      </c>
      <c r="CJ146" s="9">
        <f t="shared" si="190"/>
        <v>-1.8951093827758148E-13</v>
      </c>
      <c r="CL146" s="16">
        <f t="shared" si="191"/>
        <v>5</v>
      </c>
      <c r="CM146" s="17">
        <f>VLOOKUP($A146,Datum!$A:$B,2,0)</f>
        <v>41515</v>
      </c>
      <c r="CN146" s="13">
        <f>VLOOKUP(CM146,Zeitreihen!$J:$K,2,0)</f>
        <v>0.26663111585121985</v>
      </c>
      <c r="CO146" s="13">
        <f>VLOOKUP(CM146,Zeitreihen!R:S,2,0)</f>
        <v>1.0141</v>
      </c>
      <c r="CP146" s="9">
        <f t="shared" si="192"/>
        <v>0</v>
      </c>
      <c r="CQ146" s="9">
        <f t="shared" si="193"/>
        <v>-9.8604742968034893E-5</v>
      </c>
      <c r="CR146" s="9">
        <f t="shared" si="208"/>
        <v>2.3564608886757047E-4</v>
      </c>
      <c r="CS146" s="9">
        <f t="shared" si="156"/>
        <v>2.5564464822906583E-18</v>
      </c>
      <c r="CT146" s="9">
        <f t="shared" si="157"/>
        <v>2.9578544477823622E-15</v>
      </c>
      <c r="CU146" s="9">
        <f t="shared" si="194"/>
        <v>8.6957441304128755E-17</v>
      </c>
      <c r="CW146" s="16">
        <f t="shared" si="195"/>
        <v>5</v>
      </c>
      <c r="CX146" s="17">
        <f>VLOOKUP($A146,Datum!$A:$B,2,0)</f>
        <v>41515</v>
      </c>
      <c r="CY146" s="13">
        <f>VLOOKUP(CX146,Zeitreihen!N:O,2,0)</f>
        <v>1.3241000000000001</v>
      </c>
      <c r="CZ146" s="13">
        <f>VLOOKUP(CX146,Zeitreihen!R:S,2,0)</f>
        <v>1.0141</v>
      </c>
      <c r="DA146" s="9">
        <f t="shared" si="196"/>
        <v>-7.4489641298579237E-3</v>
      </c>
      <c r="DB146" s="9">
        <f t="shared" si="197"/>
        <v>-9.8604742968034893E-5</v>
      </c>
      <c r="DC146" s="9">
        <f t="shared" si="209"/>
        <v>2.3564608886757047E-4</v>
      </c>
      <c r="DD146" s="9">
        <f t="shared" si="158"/>
        <v>1.4048561538698376E-8</v>
      </c>
      <c r="DE146" s="9">
        <f t="shared" si="159"/>
        <v>2.9578544477823622E-15</v>
      </c>
      <c r="DF146" s="9">
        <f t="shared" si="198"/>
        <v>-6.4462082057736242E-12</v>
      </c>
    </row>
    <row r="147" spans="1:110" ht="15" x14ac:dyDescent="0.2">
      <c r="A147" s="9">
        <f t="shared" si="199"/>
        <v>138</v>
      </c>
      <c r="B147" s="16">
        <f t="shared" si="160"/>
        <v>4</v>
      </c>
      <c r="C147" s="17">
        <f>VLOOKUP($A147,Datum!$A:$B,2,0)</f>
        <v>41514</v>
      </c>
      <c r="D147" s="13">
        <f>VLOOKUP(C147,Zeitreihen!$B:$C,2,0)</f>
        <v>572.96</v>
      </c>
      <c r="E147" s="13">
        <f>VLOOKUP(C147,Zeitreihen!F:G,2,0)</f>
        <v>7751.32</v>
      </c>
      <c r="F147" s="9">
        <f t="shared" si="161"/>
        <v>-1.3487246138929631E-2</v>
      </c>
      <c r="G147" s="9">
        <f t="shared" si="161"/>
        <v>3.699107618433257E-3</v>
      </c>
      <c r="H147" s="9">
        <f t="shared" si="200"/>
        <v>2.2150732353551624E-4</v>
      </c>
      <c r="I147" s="9">
        <f t="shared" si="140"/>
        <v>4.5365545705937032E-8</v>
      </c>
      <c r="J147" s="9">
        <f t="shared" si="141"/>
        <v>1.460364251619108E-9</v>
      </c>
      <c r="K147" s="9">
        <f t="shared" si="162"/>
        <v>-8.1394238865010084E-9</v>
      </c>
      <c r="M147" s="16">
        <f t="shared" si="163"/>
        <v>4</v>
      </c>
      <c r="N147" s="17">
        <f>VLOOKUP($A147,Datum!$A:$B,2,0)</f>
        <v>41514</v>
      </c>
      <c r="O147" s="13">
        <f>VLOOKUP(N147,Zeitreihen!$B:$C,2,0)</f>
        <v>572.96</v>
      </c>
      <c r="P147" s="13">
        <f>VLOOKUP(N147,Zeitreihen!$J:$K,2,0)</f>
        <v>0.26663111585121985</v>
      </c>
      <c r="Q147" s="9">
        <f t="shared" si="164"/>
        <v>-1.3487246138929631E-2</v>
      </c>
      <c r="R147" s="9">
        <f t="shared" si="165"/>
        <v>-7.9992534072838569E-5</v>
      </c>
      <c r="S147" s="9">
        <f t="shared" si="201"/>
        <v>2.2150732353551624E-4</v>
      </c>
      <c r="T147" s="9">
        <f t="shared" si="142"/>
        <v>4.5365545705937032E-8</v>
      </c>
      <c r="U147" s="9">
        <f t="shared" si="143"/>
        <v>1.4136935851363658E-12</v>
      </c>
      <c r="V147" s="9">
        <f t="shared" si="166"/>
        <v>2.5324490310901381E-10</v>
      </c>
      <c r="X147" s="16">
        <f t="shared" si="167"/>
        <v>4</v>
      </c>
      <c r="Y147" s="17">
        <f>VLOOKUP($A147,Datum!$A:$B,2,0)</f>
        <v>41514</v>
      </c>
      <c r="Z147" s="13">
        <f>VLOOKUP(Y147,Zeitreihen!$B:$C,2,0)</f>
        <v>572.96</v>
      </c>
      <c r="AA147" s="13">
        <f>VLOOKUP(Y147,Zeitreihen!N:O,2,0)</f>
        <v>1.3340000000000001</v>
      </c>
      <c r="AB147" s="9">
        <f t="shared" si="168"/>
        <v>-1.3487246138929631E-2</v>
      </c>
      <c r="AC147" s="9">
        <f t="shared" si="169"/>
        <v>-3.9651419175073636E-3</v>
      </c>
      <c r="AD147" s="9">
        <f t="shared" si="202"/>
        <v>2.2150732353551624E-4</v>
      </c>
      <c r="AE147" s="9">
        <f t="shared" si="144"/>
        <v>4.5365545705937032E-8</v>
      </c>
      <c r="AF147" s="9">
        <f t="shared" si="145"/>
        <v>3.9772797449752373E-9</v>
      </c>
      <c r="AG147" s="9">
        <f t="shared" si="170"/>
        <v>1.3432478031099537E-8</v>
      </c>
      <c r="AI147" s="16">
        <f t="shared" si="171"/>
        <v>4</v>
      </c>
      <c r="AJ147" s="17">
        <f>VLOOKUP($A147,Datum!$A:$B,2,0)</f>
        <v>41514</v>
      </c>
      <c r="AK147" s="13">
        <f>VLOOKUP(AJ147,Zeitreihen!$B:$C,2,0)</f>
        <v>572.96</v>
      </c>
      <c r="AL147" s="13">
        <f>VLOOKUP(AJ147,Zeitreihen!$R:$S,2,0)</f>
        <v>1.0142</v>
      </c>
      <c r="AM147" s="9">
        <f t="shared" si="172"/>
        <v>-1.3487246138929631E-2</v>
      </c>
      <c r="AN147" s="9">
        <f t="shared" si="173"/>
        <v>-9.8595021031255744E-5</v>
      </c>
      <c r="AO147" s="9">
        <f t="shared" si="203"/>
        <v>2.2150732353551624E-4</v>
      </c>
      <c r="AP147" s="9">
        <f t="shared" si="146"/>
        <v>4.5365545705937032E-8</v>
      </c>
      <c r="AQ147" s="9">
        <f t="shared" si="147"/>
        <v>2.795663225353453E-15</v>
      </c>
      <c r="AR147" s="9">
        <f t="shared" si="174"/>
        <v>-1.1261740000025725E-11</v>
      </c>
      <c r="AT147" s="16">
        <f t="shared" si="175"/>
        <v>4</v>
      </c>
      <c r="AU147" s="17">
        <f>VLOOKUP($A147,Datum!$A:$B,2,0)</f>
        <v>41514</v>
      </c>
      <c r="AV147" s="13">
        <f>VLOOKUP(AU147,Zeitreihen!$F:$G,2,0)</f>
        <v>7751.32</v>
      </c>
      <c r="AW147" s="13">
        <f>VLOOKUP(AU147,Zeitreihen!$J:$K,2,0)</f>
        <v>0.26663111585121985</v>
      </c>
      <c r="AX147" s="9">
        <f t="shared" si="176"/>
        <v>3.699107618433257E-3</v>
      </c>
      <c r="AY147" s="9">
        <f t="shared" si="177"/>
        <v>-7.9992534072838569E-5</v>
      </c>
      <c r="AZ147" s="9">
        <f t="shared" si="204"/>
        <v>2.2150732353551624E-4</v>
      </c>
      <c r="BA147" s="9">
        <f t="shared" si="148"/>
        <v>1.460364251619108E-9</v>
      </c>
      <c r="BB147" s="9">
        <f t="shared" si="149"/>
        <v>1.4136935851363658E-12</v>
      </c>
      <c r="BC147" s="9">
        <f t="shared" si="178"/>
        <v>-4.543685260310625E-11</v>
      </c>
      <c r="BE147" s="16">
        <f t="shared" si="179"/>
        <v>4</v>
      </c>
      <c r="BF147" s="17">
        <f>VLOOKUP($A147,Datum!$A:$B,2,0)</f>
        <v>41514</v>
      </c>
      <c r="BG147" s="13">
        <f>VLOOKUP(BF147,Zeitreihen!$F:$G,2,0)</f>
        <v>7751.32</v>
      </c>
      <c r="BH147" s="13">
        <f>VLOOKUP(BF147,Zeitreihen!N:O,2,0)</f>
        <v>1.3340000000000001</v>
      </c>
      <c r="BI147" s="9">
        <f t="shared" si="180"/>
        <v>3.699107618433257E-3</v>
      </c>
      <c r="BJ147" s="9">
        <f t="shared" si="181"/>
        <v>-3.9651419175073636E-3</v>
      </c>
      <c r="BK147" s="9">
        <f t="shared" si="205"/>
        <v>2.2150732353551624E-4</v>
      </c>
      <c r="BL147" s="9">
        <f t="shared" si="150"/>
        <v>1.460364251619108E-9</v>
      </c>
      <c r="BM147" s="9">
        <f t="shared" si="151"/>
        <v>3.9772797449752373E-9</v>
      </c>
      <c r="BN147" s="9">
        <f t="shared" si="182"/>
        <v>-2.4100367545435065E-9</v>
      </c>
      <c r="BP147" s="16">
        <f t="shared" si="183"/>
        <v>4</v>
      </c>
      <c r="BQ147" s="17">
        <f>VLOOKUP($A147,Datum!$A:$B,2,0)</f>
        <v>41514</v>
      </c>
      <c r="BR147" s="13">
        <f>VLOOKUP(BQ147,Zeitreihen!$F:$G,2,0)</f>
        <v>7751.32</v>
      </c>
      <c r="BS147" s="13">
        <f>VLOOKUP(BQ147,Zeitreihen!R:S,2,0)</f>
        <v>1.0142</v>
      </c>
      <c r="BT147" s="9">
        <f t="shared" si="184"/>
        <v>3.699107618433257E-3</v>
      </c>
      <c r="BU147" s="9">
        <f t="shared" si="185"/>
        <v>-9.8595021031255744E-5</v>
      </c>
      <c r="BV147" s="9">
        <f t="shared" si="206"/>
        <v>2.2150732353551624E-4</v>
      </c>
      <c r="BW147" s="9">
        <f t="shared" si="152"/>
        <v>1.460364251619108E-9</v>
      </c>
      <c r="BX147" s="9">
        <f t="shared" si="153"/>
        <v>2.795663225353453E-15</v>
      </c>
      <c r="BY147" s="9">
        <f t="shared" si="186"/>
        <v>2.0205659192098531E-12</v>
      </c>
      <c r="CA147" s="16">
        <f t="shared" si="187"/>
        <v>4</v>
      </c>
      <c r="CB147" s="17">
        <f>VLOOKUP($A147,Datum!$A:$B,2,0)</f>
        <v>41514</v>
      </c>
      <c r="CC147" s="13">
        <f>VLOOKUP(CB147,Zeitreihen!$J:$K,2,0)</f>
        <v>0.26663111585121985</v>
      </c>
      <c r="CD147" s="13">
        <f>VLOOKUP(CB147,Zeitreihen!N:O,2,0)</f>
        <v>1.3340000000000001</v>
      </c>
      <c r="CE147" s="9">
        <f t="shared" si="188"/>
        <v>-7.9992534072838569E-5</v>
      </c>
      <c r="CF147" s="9">
        <f t="shared" si="189"/>
        <v>-3.9651419175073636E-3</v>
      </c>
      <c r="CG147" s="9">
        <f t="shared" si="207"/>
        <v>2.2150732353551624E-4</v>
      </c>
      <c r="CH147" s="9">
        <f t="shared" si="154"/>
        <v>1.4136935851363658E-12</v>
      </c>
      <c r="CI147" s="9">
        <f t="shared" si="155"/>
        <v>3.9772797449752373E-9</v>
      </c>
      <c r="CJ147" s="9">
        <f t="shared" si="190"/>
        <v>7.4984364115222674E-11</v>
      </c>
      <c r="CL147" s="16">
        <f t="shared" si="191"/>
        <v>4</v>
      </c>
      <c r="CM147" s="17">
        <f>VLOOKUP($A147,Datum!$A:$B,2,0)</f>
        <v>41514</v>
      </c>
      <c r="CN147" s="13">
        <f>VLOOKUP(CM147,Zeitreihen!$J:$K,2,0)</f>
        <v>0.26663111585121985</v>
      </c>
      <c r="CO147" s="13">
        <f>VLOOKUP(CM147,Zeitreihen!R:S,2,0)</f>
        <v>1.0142</v>
      </c>
      <c r="CP147" s="9">
        <f t="shared" si="192"/>
        <v>-7.9992534072838569E-5</v>
      </c>
      <c r="CQ147" s="9">
        <f t="shared" si="193"/>
        <v>-9.8595021031255744E-5</v>
      </c>
      <c r="CR147" s="9">
        <f t="shared" si="208"/>
        <v>2.2150732353551624E-4</v>
      </c>
      <c r="CS147" s="9">
        <f t="shared" si="156"/>
        <v>1.4136935851363658E-12</v>
      </c>
      <c r="CT147" s="9">
        <f t="shared" si="157"/>
        <v>2.795663225353453E-15</v>
      </c>
      <c r="CU147" s="9">
        <f t="shared" si="194"/>
        <v>-6.286661409590801E-14</v>
      </c>
      <c r="CW147" s="16">
        <f t="shared" si="195"/>
        <v>4</v>
      </c>
      <c r="CX147" s="17">
        <f>VLOOKUP($A147,Datum!$A:$B,2,0)</f>
        <v>41514</v>
      </c>
      <c r="CY147" s="13">
        <f>VLOOKUP(CX147,Zeitreihen!N:O,2,0)</f>
        <v>1.3340000000000001</v>
      </c>
      <c r="CZ147" s="13">
        <f>VLOOKUP(CX147,Zeitreihen!R:S,2,0)</f>
        <v>1.0142</v>
      </c>
      <c r="DA147" s="9">
        <f t="shared" si="196"/>
        <v>-3.9651419175073636E-3</v>
      </c>
      <c r="DB147" s="9">
        <f t="shared" si="197"/>
        <v>-9.8595021031255744E-5</v>
      </c>
      <c r="DC147" s="9">
        <f t="shared" si="209"/>
        <v>2.2150732353551624E-4</v>
      </c>
      <c r="DD147" s="9">
        <f t="shared" si="158"/>
        <v>3.9772797449752373E-9</v>
      </c>
      <c r="DE147" s="9">
        <f t="shared" si="159"/>
        <v>2.795663225353453E-15</v>
      </c>
      <c r="DF147" s="9">
        <f t="shared" si="198"/>
        <v>-3.3345366574638867E-12</v>
      </c>
    </row>
    <row r="148" spans="1:110" ht="15" x14ac:dyDescent="0.2">
      <c r="A148" s="9">
        <f t="shared" si="199"/>
        <v>139</v>
      </c>
      <c r="B148" s="16">
        <f t="shared" si="160"/>
        <v>3</v>
      </c>
      <c r="C148" s="17">
        <f>VLOOKUP($A148,Datum!$A:$B,2,0)</f>
        <v>41513</v>
      </c>
      <c r="D148" s="13">
        <f>VLOOKUP(C148,Zeitreihen!$B:$C,2,0)</f>
        <v>580.74</v>
      </c>
      <c r="E148" s="13">
        <f>VLOOKUP(C148,Zeitreihen!F:G,2,0)</f>
        <v>7722.7</v>
      </c>
      <c r="F148" s="9">
        <f t="shared" si="161"/>
        <v>-1.7918873954819795E-2</v>
      </c>
      <c r="G148" s="9">
        <f t="shared" si="161"/>
        <v>-4.2085520588178667E-2</v>
      </c>
      <c r="H148" s="9">
        <f t="shared" si="200"/>
        <v>2.0821688412338526E-4</v>
      </c>
      <c r="I148" s="9">
        <f t="shared" si="140"/>
        <v>7.3143450563775362E-8</v>
      </c>
      <c r="J148" s="9">
        <f t="shared" si="141"/>
        <v>3.8888809731310781E-7</v>
      </c>
      <c r="K148" s="9">
        <f t="shared" si="162"/>
        <v>1.6865532105647295E-7</v>
      </c>
      <c r="M148" s="16">
        <f t="shared" si="163"/>
        <v>3</v>
      </c>
      <c r="N148" s="17">
        <f>VLOOKUP($A148,Datum!$A:$B,2,0)</f>
        <v>41513</v>
      </c>
      <c r="O148" s="13">
        <f>VLOOKUP(N148,Zeitreihen!$B:$C,2,0)</f>
        <v>580.74</v>
      </c>
      <c r="P148" s="13">
        <f>VLOOKUP(N148,Zeitreihen!$J:$K,2,0)</f>
        <v>0.26665244520292253</v>
      </c>
      <c r="Q148" s="9">
        <f t="shared" si="164"/>
        <v>-1.7918873954819795E-2</v>
      </c>
      <c r="R148" s="9">
        <f t="shared" si="165"/>
        <v>7.9992534072813239E-5</v>
      </c>
      <c r="S148" s="9">
        <f t="shared" si="201"/>
        <v>2.0821688412338526E-4</v>
      </c>
      <c r="T148" s="9">
        <f t="shared" si="142"/>
        <v>7.3143450563775362E-8</v>
      </c>
      <c r="U148" s="9">
        <f t="shared" si="143"/>
        <v>1.3358112374455663E-12</v>
      </c>
      <c r="V148" s="9">
        <f t="shared" si="166"/>
        <v>-3.125793390623177E-10</v>
      </c>
      <c r="X148" s="16">
        <f t="shared" si="167"/>
        <v>3</v>
      </c>
      <c r="Y148" s="17">
        <f>VLOOKUP($A148,Datum!$A:$B,2,0)</f>
        <v>41513</v>
      </c>
      <c r="Z148" s="13">
        <f>VLOOKUP(Y148,Zeitreihen!$B:$C,2,0)</f>
        <v>580.74</v>
      </c>
      <c r="AA148" s="13">
        <f>VLOOKUP(Y148,Zeitreihen!N:O,2,0)</f>
        <v>1.3392999999999999</v>
      </c>
      <c r="AB148" s="9">
        <f t="shared" si="168"/>
        <v>-1.7918873954819795E-2</v>
      </c>
      <c r="AC148" s="9">
        <f t="shared" si="169"/>
        <v>1.8683911118924218E-3</v>
      </c>
      <c r="AD148" s="9">
        <f t="shared" si="202"/>
        <v>2.0821688412338526E-4</v>
      </c>
      <c r="AE148" s="9">
        <f t="shared" si="144"/>
        <v>7.3143450563775362E-8</v>
      </c>
      <c r="AF148" s="9">
        <f t="shared" si="145"/>
        <v>5.3046463668025768E-10</v>
      </c>
      <c r="AG148" s="9">
        <f t="shared" si="170"/>
        <v>-6.2289657190302062E-9</v>
      </c>
      <c r="AI148" s="16">
        <f t="shared" si="171"/>
        <v>3</v>
      </c>
      <c r="AJ148" s="17">
        <f>VLOOKUP($A148,Datum!$A:$B,2,0)</f>
        <v>41513</v>
      </c>
      <c r="AK148" s="13">
        <f>VLOOKUP(AJ148,Zeitreihen!$B:$C,2,0)</f>
        <v>580.74</v>
      </c>
      <c r="AL148" s="13">
        <f>VLOOKUP(AJ148,Zeitreihen!$R:$S,2,0)</f>
        <v>1.0143</v>
      </c>
      <c r="AM148" s="9">
        <f t="shared" si="172"/>
        <v>-1.7918873954819795E-2</v>
      </c>
      <c r="AN148" s="9">
        <f t="shared" si="173"/>
        <v>-9.8585301011449103E-5</v>
      </c>
      <c r="AO148" s="9">
        <f t="shared" si="203"/>
        <v>2.0821688412338526E-4</v>
      </c>
      <c r="AP148" s="9">
        <f t="shared" si="146"/>
        <v>7.3143450563775362E-8</v>
      </c>
      <c r="AQ148" s="9">
        <f t="shared" si="147"/>
        <v>2.6423231894946685E-15</v>
      </c>
      <c r="AR148" s="9">
        <f t="shared" si="174"/>
        <v>-1.3902109033679766E-11</v>
      </c>
      <c r="AT148" s="16">
        <f t="shared" si="175"/>
        <v>3</v>
      </c>
      <c r="AU148" s="17">
        <f>VLOOKUP($A148,Datum!$A:$B,2,0)</f>
        <v>41513</v>
      </c>
      <c r="AV148" s="13">
        <f>VLOOKUP(AU148,Zeitreihen!$F:$G,2,0)</f>
        <v>7722.7</v>
      </c>
      <c r="AW148" s="13">
        <f>VLOOKUP(AU148,Zeitreihen!$J:$K,2,0)</f>
        <v>0.26665244520292253</v>
      </c>
      <c r="AX148" s="9">
        <f t="shared" si="176"/>
        <v>-4.2085520588178667E-2</v>
      </c>
      <c r="AY148" s="9">
        <f t="shared" si="177"/>
        <v>7.9992534072813239E-5</v>
      </c>
      <c r="AZ148" s="9">
        <f t="shared" si="204"/>
        <v>2.0821688412338526E-4</v>
      </c>
      <c r="BA148" s="9">
        <f t="shared" si="148"/>
        <v>3.8888809731310781E-7</v>
      </c>
      <c r="BB148" s="9">
        <f t="shared" si="149"/>
        <v>1.3358112374455663E-12</v>
      </c>
      <c r="BC148" s="9">
        <f t="shared" si="178"/>
        <v>-7.207503662848007E-10</v>
      </c>
      <c r="BE148" s="16">
        <f t="shared" si="179"/>
        <v>3</v>
      </c>
      <c r="BF148" s="17">
        <f>VLOOKUP($A148,Datum!$A:$B,2,0)</f>
        <v>41513</v>
      </c>
      <c r="BG148" s="13">
        <f>VLOOKUP(BF148,Zeitreihen!$F:$G,2,0)</f>
        <v>7722.7</v>
      </c>
      <c r="BH148" s="13">
        <f>VLOOKUP(BF148,Zeitreihen!N:O,2,0)</f>
        <v>1.3392999999999999</v>
      </c>
      <c r="BI148" s="9">
        <f t="shared" si="180"/>
        <v>-4.2085520588178667E-2</v>
      </c>
      <c r="BJ148" s="9">
        <f t="shared" si="181"/>
        <v>1.8683911118924218E-3</v>
      </c>
      <c r="BK148" s="9">
        <f t="shared" si="205"/>
        <v>2.0821688412338526E-4</v>
      </c>
      <c r="BL148" s="9">
        <f t="shared" si="150"/>
        <v>3.8888809731310781E-7</v>
      </c>
      <c r="BM148" s="9">
        <f t="shared" si="151"/>
        <v>5.3046463668025768E-10</v>
      </c>
      <c r="BN148" s="9">
        <f t="shared" si="182"/>
        <v>-1.4362847323928305E-8</v>
      </c>
      <c r="BP148" s="16">
        <f t="shared" si="183"/>
        <v>3</v>
      </c>
      <c r="BQ148" s="17">
        <f>VLOOKUP($A148,Datum!$A:$B,2,0)</f>
        <v>41513</v>
      </c>
      <c r="BR148" s="13">
        <f>VLOOKUP(BQ148,Zeitreihen!$F:$G,2,0)</f>
        <v>7722.7</v>
      </c>
      <c r="BS148" s="13">
        <f>VLOOKUP(BQ148,Zeitreihen!R:S,2,0)</f>
        <v>1.0143</v>
      </c>
      <c r="BT148" s="9">
        <f t="shared" si="184"/>
        <v>-4.2085520588178667E-2</v>
      </c>
      <c r="BU148" s="9">
        <f t="shared" si="185"/>
        <v>-9.8585301011449103E-5</v>
      </c>
      <c r="BV148" s="9">
        <f t="shared" si="206"/>
        <v>2.0821688412338526E-4</v>
      </c>
      <c r="BW148" s="9">
        <f t="shared" si="152"/>
        <v>3.8888809731310781E-7</v>
      </c>
      <c r="BX148" s="9">
        <f t="shared" si="153"/>
        <v>2.6423231894946685E-15</v>
      </c>
      <c r="BY148" s="9">
        <f t="shared" si="186"/>
        <v>-3.2055702108187932E-11</v>
      </c>
      <c r="CA148" s="16">
        <f t="shared" si="187"/>
        <v>3</v>
      </c>
      <c r="CB148" s="17">
        <f>VLOOKUP($A148,Datum!$A:$B,2,0)</f>
        <v>41513</v>
      </c>
      <c r="CC148" s="13">
        <f>VLOOKUP(CB148,Zeitreihen!$J:$K,2,0)</f>
        <v>0.26665244520292253</v>
      </c>
      <c r="CD148" s="13">
        <f>VLOOKUP(CB148,Zeitreihen!N:O,2,0)</f>
        <v>1.3392999999999999</v>
      </c>
      <c r="CE148" s="9">
        <f t="shared" si="188"/>
        <v>7.9992534072813239E-5</v>
      </c>
      <c r="CF148" s="9">
        <f t="shared" si="189"/>
        <v>1.8683911118924218E-3</v>
      </c>
      <c r="CG148" s="9">
        <f t="shared" si="207"/>
        <v>2.0821688412338526E-4</v>
      </c>
      <c r="CH148" s="9">
        <f t="shared" si="154"/>
        <v>1.3358112374455663E-12</v>
      </c>
      <c r="CI148" s="9">
        <f t="shared" si="155"/>
        <v>5.3046463668025768E-10</v>
      </c>
      <c r="CJ148" s="9">
        <f t="shared" si="190"/>
        <v>2.6619553391162814E-11</v>
      </c>
      <c r="CL148" s="16">
        <f t="shared" si="191"/>
        <v>3</v>
      </c>
      <c r="CM148" s="17">
        <f>VLOOKUP($A148,Datum!$A:$B,2,0)</f>
        <v>41513</v>
      </c>
      <c r="CN148" s="13">
        <f>VLOOKUP(CM148,Zeitreihen!$J:$K,2,0)</f>
        <v>0.26665244520292253</v>
      </c>
      <c r="CO148" s="13">
        <f>VLOOKUP(CM148,Zeitreihen!R:S,2,0)</f>
        <v>1.0143</v>
      </c>
      <c r="CP148" s="9">
        <f t="shared" si="192"/>
        <v>7.9992534072813239E-5</v>
      </c>
      <c r="CQ148" s="9">
        <f t="shared" si="193"/>
        <v>-9.8585301011449103E-5</v>
      </c>
      <c r="CR148" s="9">
        <f t="shared" si="208"/>
        <v>2.0821688412338526E-4</v>
      </c>
      <c r="CS148" s="9">
        <f t="shared" si="156"/>
        <v>1.3358112374455663E-12</v>
      </c>
      <c r="CT148" s="9">
        <f t="shared" si="157"/>
        <v>2.6423231894946685E-15</v>
      </c>
      <c r="CU148" s="9">
        <f t="shared" si="194"/>
        <v>5.941081559354313E-14</v>
      </c>
      <c r="CW148" s="16">
        <f t="shared" si="195"/>
        <v>3</v>
      </c>
      <c r="CX148" s="17">
        <f>VLOOKUP($A148,Datum!$A:$B,2,0)</f>
        <v>41513</v>
      </c>
      <c r="CY148" s="13">
        <f>VLOOKUP(CX148,Zeitreihen!N:O,2,0)</f>
        <v>1.3392999999999999</v>
      </c>
      <c r="CZ148" s="13">
        <f>VLOOKUP(CX148,Zeitreihen!R:S,2,0)</f>
        <v>1.0143</v>
      </c>
      <c r="DA148" s="9">
        <f t="shared" si="196"/>
        <v>1.8683911118924218E-3</v>
      </c>
      <c r="DB148" s="9">
        <f t="shared" si="197"/>
        <v>-9.8585301011449103E-5</v>
      </c>
      <c r="DC148" s="9">
        <f t="shared" si="209"/>
        <v>2.0821688412338526E-4</v>
      </c>
      <c r="DD148" s="9">
        <f t="shared" si="158"/>
        <v>5.3046463668025768E-10</v>
      </c>
      <c r="DE148" s="9">
        <f t="shared" si="159"/>
        <v>2.6423231894946685E-15</v>
      </c>
      <c r="DF148" s="9">
        <f t="shared" si="198"/>
        <v>1.183916809031407E-12</v>
      </c>
    </row>
    <row r="149" spans="1:110" ht="15" x14ac:dyDescent="0.2">
      <c r="A149" s="9">
        <f t="shared" si="199"/>
        <v>140</v>
      </c>
      <c r="B149" s="16">
        <f t="shared" si="160"/>
        <v>2</v>
      </c>
      <c r="C149" s="17">
        <f>VLOOKUP($A149,Datum!$A:$B,2,0)</f>
        <v>41512</v>
      </c>
      <c r="D149" s="13">
        <f>VLOOKUP(C149,Zeitreihen!$B:$C,2,0)</f>
        <v>591.24</v>
      </c>
      <c r="E149" s="13">
        <f>VLOOKUP(C149,Zeitreihen!F:G,2,0)</f>
        <v>8054.65</v>
      </c>
      <c r="F149" s="9">
        <f t="shared" si="161"/>
        <v>-5.1285624252800383E-3</v>
      </c>
      <c r="G149" s="9">
        <f t="shared" si="161"/>
        <v>-1.6956110173427307E-2</v>
      </c>
      <c r="H149" s="9">
        <f t="shared" si="200"/>
        <v>1.9572387107598215E-4</v>
      </c>
      <c r="I149" s="9">
        <f t="shared" si="140"/>
        <v>6.9344368290092122E-9</v>
      </c>
      <c r="J149" s="9">
        <f t="shared" si="141"/>
        <v>6.4033012458853079E-8</v>
      </c>
      <c r="K149" s="9">
        <f t="shared" si="162"/>
        <v>2.1072087695980115E-8</v>
      </c>
      <c r="M149" s="16">
        <f t="shared" si="163"/>
        <v>2</v>
      </c>
      <c r="N149" s="17">
        <f>VLOOKUP($A149,Datum!$A:$B,2,0)</f>
        <v>41512</v>
      </c>
      <c r="O149" s="13">
        <f>VLOOKUP(N149,Zeitreihen!$B:$C,2,0)</f>
        <v>591.24</v>
      </c>
      <c r="P149" s="13">
        <f>VLOOKUP(N149,Zeitreihen!$J:$K,2,0)</f>
        <v>0.26663111585121985</v>
      </c>
      <c r="Q149" s="9">
        <f t="shared" si="164"/>
        <v>-5.1285624252800383E-3</v>
      </c>
      <c r="R149" s="9">
        <f t="shared" si="165"/>
        <v>-7.9992534072838569E-5</v>
      </c>
      <c r="S149" s="9">
        <f t="shared" si="201"/>
        <v>1.9572387107598215E-4</v>
      </c>
      <c r="T149" s="9">
        <f t="shared" si="142"/>
        <v>6.9344368290092122E-9</v>
      </c>
      <c r="U149" s="9">
        <f t="shared" si="143"/>
        <v>1.2491396518264928E-12</v>
      </c>
      <c r="V149" s="9">
        <f t="shared" si="166"/>
        <v>9.3070296046597899E-11</v>
      </c>
      <c r="X149" s="16">
        <f t="shared" si="167"/>
        <v>2</v>
      </c>
      <c r="Y149" s="17">
        <f>VLOOKUP($A149,Datum!$A:$B,2,0)</f>
        <v>41512</v>
      </c>
      <c r="Z149" s="13">
        <f>VLOOKUP(Y149,Zeitreihen!$B:$C,2,0)</f>
        <v>591.24</v>
      </c>
      <c r="AA149" s="13">
        <f>VLOOKUP(Y149,Zeitreihen!N:O,2,0)</f>
        <v>1.3368</v>
      </c>
      <c r="AB149" s="9">
        <f t="shared" si="168"/>
        <v>-5.1285624252800383E-3</v>
      </c>
      <c r="AC149" s="9">
        <f t="shared" si="169"/>
        <v>-1.1214535211448147E-3</v>
      </c>
      <c r="AD149" s="9">
        <f t="shared" si="202"/>
        <v>1.9572387107598215E-4</v>
      </c>
      <c r="AE149" s="9">
        <f t="shared" si="144"/>
        <v>6.9344368290092122E-9</v>
      </c>
      <c r="AF149" s="9">
        <f t="shared" si="145"/>
        <v>3.8017798665422846E-10</v>
      </c>
      <c r="AG149" s="9">
        <f t="shared" si="170"/>
        <v>1.6236749158109372E-9</v>
      </c>
      <c r="AI149" s="16">
        <f t="shared" si="171"/>
        <v>2</v>
      </c>
      <c r="AJ149" s="17">
        <f>VLOOKUP($A149,Datum!$A:$B,2,0)</f>
        <v>41512</v>
      </c>
      <c r="AK149" s="13">
        <f>VLOOKUP(AJ149,Zeitreihen!$B:$C,2,0)</f>
        <v>591.24</v>
      </c>
      <c r="AL149" s="13">
        <f>VLOOKUP(AJ149,Zeitreihen!$R:$S,2,0)</f>
        <v>1.0144</v>
      </c>
      <c r="AM149" s="9">
        <f t="shared" si="172"/>
        <v>-5.1285624252800383E-3</v>
      </c>
      <c r="AN149" s="9">
        <f t="shared" si="173"/>
        <v>-9.8575582907948727E-5</v>
      </c>
      <c r="AO149" s="9">
        <f t="shared" si="203"/>
        <v>1.9572387107598215E-4</v>
      </c>
      <c r="AP149" s="9">
        <f t="shared" si="146"/>
        <v>6.9344368290092122E-9</v>
      </c>
      <c r="AQ149" s="9">
        <f t="shared" si="147"/>
        <v>2.4973538743149346E-15</v>
      </c>
      <c r="AR149" s="9">
        <f t="shared" si="174"/>
        <v>-4.1614592009436215E-12</v>
      </c>
      <c r="AT149" s="16">
        <f t="shared" si="175"/>
        <v>2</v>
      </c>
      <c r="AU149" s="17">
        <f>VLOOKUP($A149,Datum!$A:$B,2,0)</f>
        <v>41512</v>
      </c>
      <c r="AV149" s="13">
        <f>VLOOKUP(AU149,Zeitreihen!$F:$G,2,0)</f>
        <v>8054.65</v>
      </c>
      <c r="AW149" s="13">
        <f>VLOOKUP(AU149,Zeitreihen!$J:$K,2,0)</f>
        <v>0.26663111585121985</v>
      </c>
      <c r="AX149" s="9">
        <f t="shared" si="176"/>
        <v>-1.6956110173427307E-2</v>
      </c>
      <c r="AY149" s="9">
        <f t="shared" si="177"/>
        <v>-7.9992534072838569E-5</v>
      </c>
      <c r="AZ149" s="9">
        <f t="shared" si="204"/>
        <v>1.9572387107598215E-4</v>
      </c>
      <c r="BA149" s="9">
        <f t="shared" si="148"/>
        <v>6.4033012458853079E-8</v>
      </c>
      <c r="BB149" s="9">
        <f t="shared" si="149"/>
        <v>1.2491396518264928E-12</v>
      </c>
      <c r="BC149" s="9">
        <f t="shared" si="178"/>
        <v>2.8281827184298618E-10</v>
      </c>
      <c r="BE149" s="16">
        <f t="shared" si="179"/>
        <v>2</v>
      </c>
      <c r="BF149" s="17">
        <f>VLOOKUP($A149,Datum!$A:$B,2,0)</f>
        <v>41512</v>
      </c>
      <c r="BG149" s="13">
        <f>VLOOKUP(BF149,Zeitreihen!$F:$G,2,0)</f>
        <v>8054.65</v>
      </c>
      <c r="BH149" s="13">
        <f>VLOOKUP(BF149,Zeitreihen!N:O,2,0)</f>
        <v>1.3368</v>
      </c>
      <c r="BI149" s="9">
        <f t="shared" si="180"/>
        <v>-1.6956110173427307E-2</v>
      </c>
      <c r="BJ149" s="9">
        <f t="shared" si="181"/>
        <v>-1.1214535211448147E-3</v>
      </c>
      <c r="BK149" s="9">
        <f t="shared" si="205"/>
        <v>1.9572387107598215E-4</v>
      </c>
      <c r="BL149" s="9">
        <f t="shared" si="150"/>
        <v>6.4033012458853079E-8</v>
      </c>
      <c r="BM149" s="9">
        <f t="shared" si="151"/>
        <v>3.8017798665422846E-10</v>
      </c>
      <c r="BN149" s="9">
        <f t="shared" si="182"/>
        <v>4.9339580213062092E-9</v>
      </c>
      <c r="BP149" s="16">
        <f t="shared" si="183"/>
        <v>2</v>
      </c>
      <c r="BQ149" s="17">
        <f>VLOOKUP($A149,Datum!$A:$B,2,0)</f>
        <v>41512</v>
      </c>
      <c r="BR149" s="13">
        <f>VLOOKUP(BQ149,Zeitreihen!$F:$G,2,0)</f>
        <v>8054.65</v>
      </c>
      <c r="BS149" s="13">
        <f>VLOOKUP(BQ149,Zeitreihen!R:S,2,0)</f>
        <v>1.0144</v>
      </c>
      <c r="BT149" s="9">
        <f t="shared" si="184"/>
        <v>-1.6956110173427307E-2</v>
      </c>
      <c r="BU149" s="9">
        <f t="shared" si="185"/>
        <v>-9.8575582907948727E-5</v>
      </c>
      <c r="BV149" s="9">
        <f t="shared" si="206"/>
        <v>1.9572387107598215E-4</v>
      </c>
      <c r="BW149" s="9">
        <f t="shared" si="152"/>
        <v>6.4033012458853079E-8</v>
      </c>
      <c r="BX149" s="9">
        <f t="shared" si="153"/>
        <v>2.4973538743149346E-15</v>
      </c>
      <c r="BY149" s="9">
        <f t="shared" si="186"/>
        <v>-1.2645674823755876E-11</v>
      </c>
      <c r="CA149" s="16">
        <f t="shared" si="187"/>
        <v>2</v>
      </c>
      <c r="CB149" s="17">
        <f>VLOOKUP($A149,Datum!$A:$B,2,0)</f>
        <v>41512</v>
      </c>
      <c r="CC149" s="13">
        <f>VLOOKUP(CB149,Zeitreihen!$J:$K,2,0)</f>
        <v>0.26663111585121985</v>
      </c>
      <c r="CD149" s="13">
        <f>VLOOKUP(CB149,Zeitreihen!N:O,2,0)</f>
        <v>1.3368</v>
      </c>
      <c r="CE149" s="9">
        <f t="shared" si="188"/>
        <v>-7.9992534072838569E-5</v>
      </c>
      <c r="CF149" s="9">
        <f t="shared" si="189"/>
        <v>-1.1214535211448147E-3</v>
      </c>
      <c r="CG149" s="9">
        <f t="shared" si="207"/>
        <v>1.9572387107598215E-4</v>
      </c>
      <c r="CH149" s="9">
        <f t="shared" si="154"/>
        <v>1.2491396518264928E-12</v>
      </c>
      <c r="CI149" s="9">
        <f t="shared" si="155"/>
        <v>3.8017798665422846E-10</v>
      </c>
      <c r="CJ149" s="9">
        <f t="shared" si="190"/>
        <v>2.1792094848393075E-11</v>
      </c>
      <c r="CL149" s="16">
        <f t="shared" si="191"/>
        <v>2</v>
      </c>
      <c r="CM149" s="17">
        <f>VLOOKUP($A149,Datum!$A:$B,2,0)</f>
        <v>41512</v>
      </c>
      <c r="CN149" s="13">
        <f>VLOOKUP(CM149,Zeitreihen!$J:$K,2,0)</f>
        <v>0.26663111585121985</v>
      </c>
      <c r="CO149" s="13">
        <f>VLOOKUP(CM149,Zeitreihen!R:S,2,0)</f>
        <v>1.0144</v>
      </c>
      <c r="CP149" s="9">
        <f t="shared" si="192"/>
        <v>-7.9992534072838569E-5</v>
      </c>
      <c r="CQ149" s="9">
        <f t="shared" si="193"/>
        <v>-9.8575582907948727E-5</v>
      </c>
      <c r="CR149" s="9">
        <f t="shared" si="208"/>
        <v>1.9572387107598215E-4</v>
      </c>
      <c r="CS149" s="9">
        <f t="shared" si="156"/>
        <v>1.2491396518264928E-12</v>
      </c>
      <c r="CT149" s="9">
        <f t="shared" si="157"/>
        <v>2.4973538743149346E-15</v>
      </c>
      <c r="CU149" s="9">
        <f t="shared" si="194"/>
        <v>-5.5852875924604817E-14</v>
      </c>
      <c r="CW149" s="16">
        <f t="shared" si="195"/>
        <v>2</v>
      </c>
      <c r="CX149" s="17">
        <f>VLOOKUP($A149,Datum!$A:$B,2,0)</f>
        <v>41512</v>
      </c>
      <c r="CY149" s="13">
        <f>VLOOKUP(CX149,Zeitreihen!N:O,2,0)</f>
        <v>1.3368</v>
      </c>
      <c r="CZ149" s="13">
        <f>VLOOKUP(CX149,Zeitreihen!R:S,2,0)</f>
        <v>1.0144</v>
      </c>
      <c r="DA149" s="9">
        <f t="shared" si="196"/>
        <v>-1.1214535211448147E-3</v>
      </c>
      <c r="DB149" s="9">
        <f t="shared" si="197"/>
        <v>-9.8575582907948727E-5</v>
      </c>
      <c r="DC149" s="9">
        <f t="shared" si="209"/>
        <v>1.9572387107598215E-4</v>
      </c>
      <c r="DD149" s="9">
        <f t="shared" si="158"/>
        <v>3.8017798665422846E-10</v>
      </c>
      <c r="DE149" s="9">
        <f t="shared" si="159"/>
        <v>2.4973538743149346E-15</v>
      </c>
      <c r="DF149" s="9">
        <f t="shared" si="198"/>
        <v>-9.743915885824286E-13</v>
      </c>
    </row>
    <row r="150" spans="1:110" ht="15" x14ac:dyDescent="0.2">
      <c r="A150" s="9">
        <f t="shared" si="199"/>
        <v>141</v>
      </c>
      <c r="B150" s="16">
        <f t="shared" si="160"/>
        <v>6</v>
      </c>
      <c r="C150" s="17">
        <f>VLOOKUP($A150,Datum!$A:$B,2,0)</f>
        <v>41509</v>
      </c>
      <c r="D150" s="13">
        <f>VLOOKUP(C150,Zeitreihen!$B:$C,2,0)</f>
        <v>594.28</v>
      </c>
      <c r="E150" s="13">
        <f>VLOOKUP(C150,Zeitreihen!F:G,2,0)</f>
        <v>8192.39</v>
      </c>
      <c r="F150" s="9">
        <f t="shared" si="161"/>
        <v>8.5854977707515423E-4</v>
      </c>
      <c r="G150" s="9">
        <f t="shared" si="161"/>
        <v>0</v>
      </c>
      <c r="H150" s="9">
        <f t="shared" si="200"/>
        <v>1.8398043881142322E-4</v>
      </c>
      <c r="I150" s="9">
        <f t="shared" si="140"/>
        <v>2.2315923771898473E-13</v>
      </c>
      <c r="J150" s="9">
        <f t="shared" si="141"/>
        <v>2.355292935720783E-10</v>
      </c>
      <c r="K150" s="9">
        <f t="shared" si="162"/>
        <v>-7.2498646617737603E-12</v>
      </c>
      <c r="M150" s="16">
        <f t="shared" si="163"/>
        <v>6</v>
      </c>
      <c r="N150" s="17">
        <f>VLOOKUP($A150,Datum!$A:$B,2,0)</f>
        <v>41509</v>
      </c>
      <c r="O150" s="13">
        <f>VLOOKUP(N150,Zeitreihen!$B:$C,2,0)</f>
        <v>594.28</v>
      </c>
      <c r="P150" s="13">
        <f>VLOOKUP(N150,Zeitreihen!$J:$K,2,0)</f>
        <v>0.26665244520292253</v>
      </c>
      <c r="Q150" s="9">
        <f t="shared" si="164"/>
        <v>8.5854977707515423E-4</v>
      </c>
      <c r="R150" s="9">
        <f t="shared" si="165"/>
        <v>0</v>
      </c>
      <c r="S150" s="9">
        <f t="shared" si="201"/>
        <v>1.8398043881142322E-4</v>
      </c>
      <c r="T150" s="9">
        <f t="shared" si="142"/>
        <v>2.2315923771898473E-13</v>
      </c>
      <c r="U150" s="9">
        <f t="shared" si="143"/>
        <v>1.9959429323440895E-18</v>
      </c>
      <c r="V150" s="9">
        <f t="shared" si="166"/>
        <v>6.673927654031786E-16</v>
      </c>
      <c r="X150" s="16">
        <f t="shared" si="167"/>
        <v>6</v>
      </c>
      <c r="Y150" s="17">
        <f>VLOOKUP($A150,Datum!$A:$B,2,0)</f>
        <v>41509</v>
      </c>
      <c r="Z150" s="13">
        <f>VLOOKUP(Y150,Zeitreihen!$B:$C,2,0)</f>
        <v>594.28</v>
      </c>
      <c r="AA150" s="13">
        <f>VLOOKUP(Y150,Zeitreihen!N:O,2,0)</f>
        <v>1.3383</v>
      </c>
      <c r="AB150" s="9">
        <f t="shared" si="168"/>
        <v>8.5854977707515423E-4</v>
      </c>
      <c r="AC150" s="9">
        <f t="shared" si="169"/>
        <v>2.0195227328294336E-3</v>
      </c>
      <c r="AD150" s="9">
        <f t="shared" si="202"/>
        <v>1.8398043881142322E-4</v>
      </c>
      <c r="AE150" s="9">
        <f t="shared" si="144"/>
        <v>2.2315923771898473E-13</v>
      </c>
      <c r="AF150" s="9">
        <f t="shared" si="145"/>
        <v>5.6168283875849724E-10</v>
      </c>
      <c r="AG150" s="9">
        <f t="shared" si="170"/>
        <v>1.1195745358714695E-11</v>
      </c>
      <c r="AI150" s="16">
        <f t="shared" si="171"/>
        <v>6</v>
      </c>
      <c r="AJ150" s="17">
        <f>VLOOKUP($A150,Datum!$A:$B,2,0)</f>
        <v>41509</v>
      </c>
      <c r="AK150" s="13">
        <f>VLOOKUP(AJ150,Zeitreihen!$B:$C,2,0)</f>
        <v>594.28</v>
      </c>
      <c r="AL150" s="13">
        <f>VLOOKUP(AJ150,Zeitreihen!$R:$S,2,0)</f>
        <v>1.0145</v>
      </c>
      <c r="AM150" s="9">
        <f t="shared" si="172"/>
        <v>8.5854977707515423E-4</v>
      </c>
      <c r="AN150" s="9">
        <f t="shared" si="173"/>
        <v>-9.8565866720199384E-5</v>
      </c>
      <c r="AO150" s="9">
        <f t="shared" si="203"/>
        <v>1.8398043881142322E-4</v>
      </c>
      <c r="AP150" s="9">
        <f t="shared" si="146"/>
        <v>2.2315923771898473E-13</v>
      </c>
      <c r="AQ150" s="9">
        <f t="shared" si="147"/>
        <v>2.3603007393969379E-15</v>
      </c>
      <c r="AR150" s="9">
        <f t="shared" si="174"/>
        <v>2.2950444740600927E-14</v>
      </c>
      <c r="AT150" s="16">
        <f t="shared" si="175"/>
        <v>6</v>
      </c>
      <c r="AU150" s="17">
        <f>VLOOKUP($A150,Datum!$A:$B,2,0)</f>
        <v>41509</v>
      </c>
      <c r="AV150" s="13">
        <f>VLOOKUP(AU150,Zeitreihen!$F:$G,2,0)</f>
        <v>8192.39</v>
      </c>
      <c r="AW150" s="13">
        <f>VLOOKUP(AU150,Zeitreihen!$J:$K,2,0)</f>
        <v>0.26665244520292253</v>
      </c>
      <c r="AX150" s="9">
        <f t="shared" si="176"/>
        <v>0</v>
      </c>
      <c r="AY150" s="9">
        <f t="shared" si="177"/>
        <v>0</v>
      </c>
      <c r="AZ150" s="9">
        <f t="shared" si="204"/>
        <v>1.8398043881142322E-4</v>
      </c>
      <c r="BA150" s="9">
        <f t="shared" si="148"/>
        <v>2.355292935720783E-10</v>
      </c>
      <c r="BB150" s="9">
        <f t="shared" si="149"/>
        <v>1.9959429323440895E-18</v>
      </c>
      <c r="BC150" s="9">
        <f t="shared" si="178"/>
        <v>-2.1681859442058607E-14</v>
      </c>
      <c r="BE150" s="16">
        <f t="shared" si="179"/>
        <v>6</v>
      </c>
      <c r="BF150" s="17">
        <f>VLOOKUP($A150,Datum!$A:$B,2,0)</f>
        <v>41509</v>
      </c>
      <c r="BG150" s="13">
        <f>VLOOKUP(BF150,Zeitreihen!$F:$G,2,0)</f>
        <v>8192.39</v>
      </c>
      <c r="BH150" s="13">
        <f>VLOOKUP(BF150,Zeitreihen!N:O,2,0)</f>
        <v>1.3383</v>
      </c>
      <c r="BI150" s="9">
        <f t="shared" si="180"/>
        <v>0</v>
      </c>
      <c r="BJ150" s="9">
        <f t="shared" si="181"/>
        <v>2.0195227328294336E-3</v>
      </c>
      <c r="BK150" s="9">
        <f t="shared" si="205"/>
        <v>1.8398043881142322E-4</v>
      </c>
      <c r="BL150" s="9">
        <f t="shared" si="150"/>
        <v>2.355292935720783E-10</v>
      </c>
      <c r="BM150" s="9">
        <f t="shared" si="151"/>
        <v>5.6168283875849724E-10</v>
      </c>
      <c r="BN150" s="9">
        <f t="shared" si="182"/>
        <v>-3.6372072009214488E-10</v>
      </c>
      <c r="BP150" s="16">
        <f t="shared" si="183"/>
        <v>6</v>
      </c>
      <c r="BQ150" s="17">
        <f>VLOOKUP($A150,Datum!$A:$B,2,0)</f>
        <v>41509</v>
      </c>
      <c r="BR150" s="13">
        <f>VLOOKUP(BQ150,Zeitreihen!$F:$G,2,0)</f>
        <v>8192.39</v>
      </c>
      <c r="BS150" s="13">
        <f>VLOOKUP(BQ150,Zeitreihen!R:S,2,0)</f>
        <v>1.0145</v>
      </c>
      <c r="BT150" s="9">
        <f t="shared" si="184"/>
        <v>0</v>
      </c>
      <c r="BU150" s="9">
        <f t="shared" si="185"/>
        <v>-9.8565866720199384E-5</v>
      </c>
      <c r="BV150" s="9">
        <f t="shared" si="206"/>
        <v>1.8398043881142322E-4</v>
      </c>
      <c r="BW150" s="9">
        <f t="shared" si="152"/>
        <v>2.355292935720783E-10</v>
      </c>
      <c r="BX150" s="9">
        <f t="shared" si="153"/>
        <v>2.3603007393969379E-15</v>
      </c>
      <c r="BY150" s="9">
        <f t="shared" si="186"/>
        <v>-7.45600406228306E-13</v>
      </c>
      <c r="CA150" s="16">
        <f t="shared" si="187"/>
        <v>6</v>
      </c>
      <c r="CB150" s="17">
        <f>VLOOKUP($A150,Datum!$A:$B,2,0)</f>
        <v>41509</v>
      </c>
      <c r="CC150" s="13">
        <f>VLOOKUP(CB150,Zeitreihen!$J:$K,2,0)</f>
        <v>0.26665244520292253</v>
      </c>
      <c r="CD150" s="13">
        <f>VLOOKUP(CB150,Zeitreihen!N:O,2,0)</f>
        <v>1.3383</v>
      </c>
      <c r="CE150" s="9">
        <f t="shared" si="188"/>
        <v>0</v>
      </c>
      <c r="CF150" s="9">
        <f t="shared" si="189"/>
        <v>2.0195227328294336E-3</v>
      </c>
      <c r="CG150" s="9">
        <f t="shared" si="207"/>
        <v>1.8398043881142322E-4</v>
      </c>
      <c r="CH150" s="9">
        <f t="shared" si="154"/>
        <v>1.9959429323440895E-18</v>
      </c>
      <c r="CI150" s="9">
        <f t="shared" si="155"/>
        <v>5.6168283875849724E-10</v>
      </c>
      <c r="CJ150" s="9">
        <f t="shared" si="190"/>
        <v>3.3482635682380017E-14</v>
      </c>
      <c r="CL150" s="16">
        <f t="shared" si="191"/>
        <v>6</v>
      </c>
      <c r="CM150" s="17">
        <f>VLOOKUP($A150,Datum!$A:$B,2,0)</f>
        <v>41509</v>
      </c>
      <c r="CN150" s="13">
        <f>VLOOKUP(CM150,Zeitreihen!$J:$K,2,0)</f>
        <v>0.26665244520292253</v>
      </c>
      <c r="CO150" s="13">
        <f>VLOOKUP(CM150,Zeitreihen!R:S,2,0)</f>
        <v>1.0145</v>
      </c>
      <c r="CP150" s="9">
        <f t="shared" si="192"/>
        <v>0</v>
      </c>
      <c r="CQ150" s="9">
        <f t="shared" si="193"/>
        <v>-9.8565866720199384E-5</v>
      </c>
      <c r="CR150" s="9">
        <f t="shared" si="208"/>
        <v>1.8398043881142322E-4</v>
      </c>
      <c r="CS150" s="9">
        <f t="shared" si="156"/>
        <v>1.9959429323440895E-18</v>
      </c>
      <c r="CT150" s="9">
        <f t="shared" si="157"/>
        <v>2.3603007393969379E-15</v>
      </c>
      <c r="CU150" s="9">
        <f t="shared" si="194"/>
        <v>6.8636911199483967E-17</v>
      </c>
      <c r="CW150" s="16">
        <f t="shared" si="195"/>
        <v>6</v>
      </c>
      <c r="CX150" s="17">
        <f>VLOOKUP($A150,Datum!$A:$B,2,0)</f>
        <v>41509</v>
      </c>
      <c r="CY150" s="13">
        <f>VLOOKUP(CX150,Zeitreihen!N:O,2,0)</f>
        <v>1.3383</v>
      </c>
      <c r="CZ150" s="13">
        <f>VLOOKUP(CX150,Zeitreihen!R:S,2,0)</f>
        <v>1.0145</v>
      </c>
      <c r="DA150" s="9">
        <f t="shared" si="196"/>
        <v>2.0195227328294336E-3</v>
      </c>
      <c r="DB150" s="9">
        <f t="shared" si="197"/>
        <v>-9.8565866720199384E-5</v>
      </c>
      <c r="DC150" s="9">
        <f t="shared" si="209"/>
        <v>1.8398043881142322E-4</v>
      </c>
      <c r="DD150" s="9">
        <f t="shared" si="158"/>
        <v>5.6168283875849724E-10</v>
      </c>
      <c r="DE150" s="9">
        <f t="shared" si="159"/>
        <v>2.3603007393969379E-15</v>
      </c>
      <c r="DF150" s="9">
        <f t="shared" si="198"/>
        <v>1.1514080161386111E-12</v>
      </c>
    </row>
    <row r="151" spans="1:110" ht="15" x14ac:dyDescent="0.2">
      <c r="A151" s="9">
        <f t="shared" si="199"/>
        <v>142</v>
      </c>
      <c r="B151" s="16">
        <f t="shared" si="160"/>
        <v>5</v>
      </c>
      <c r="C151" s="17">
        <f>VLOOKUP($A151,Datum!$A:$B,2,0)</f>
        <v>41508</v>
      </c>
      <c r="D151" s="13">
        <f>VLOOKUP(C151,Zeitreihen!$B:$C,2,0)</f>
        <v>593.77</v>
      </c>
      <c r="E151" s="13">
        <f>VLOOKUP(C151,Zeitreihen!F:G,2,0)</f>
        <v>8192.39</v>
      </c>
      <c r="F151" s="9">
        <f t="shared" si="161"/>
        <v>3.5936971889078259E-3</v>
      </c>
      <c r="G151" s="9">
        <f t="shared" si="161"/>
        <v>-2.7378174548975654E-3</v>
      </c>
      <c r="H151" s="9">
        <f t="shared" si="200"/>
        <v>1.7294161248273781E-4</v>
      </c>
      <c r="I151" s="9">
        <f t="shared" si="140"/>
        <v>1.3269396085159601E-9</v>
      </c>
      <c r="J151" s="9">
        <f t="shared" si="141"/>
        <v>2.5891532051164021E-9</v>
      </c>
      <c r="K151" s="9">
        <f t="shared" si="162"/>
        <v>-1.8535506306505366E-9</v>
      </c>
      <c r="M151" s="16">
        <f t="shared" si="163"/>
        <v>5</v>
      </c>
      <c r="N151" s="17">
        <f>VLOOKUP($A151,Datum!$A:$B,2,0)</f>
        <v>41508</v>
      </c>
      <c r="O151" s="13">
        <f>VLOOKUP(N151,Zeitreihen!$B:$C,2,0)</f>
        <v>593.77</v>
      </c>
      <c r="P151" s="13">
        <f>VLOOKUP(N151,Zeitreihen!$J:$K,2,0)</f>
        <v>0.26665244520292253</v>
      </c>
      <c r="Q151" s="9">
        <f t="shared" si="164"/>
        <v>3.5936971889078259E-3</v>
      </c>
      <c r="R151" s="9">
        <f t="shared" si="165"/>
        <v>2.6664889008905866E-5</v>
      </c>
      <c r="S151" s="9">
        <f t="shared" si="201"/>
        <v>1.7294161248273781E-4</v>
      </c>
      <c r="T151" s="9">
        <f t="shared" si="142"/>
        <v>1.3269396085159601E-9</v>
      </c>
      <c r="U151" s="9">
        <f t="shared" si="143"/>
        <v>1.2392681565174724E-13</v>
      </c>
      <c r="V151" s="9">
        <f t="shared" si="166"/>
        <v>1.2823548660396583E-11</v>
      </c>
      <c r="X151" s="16">
        <f t="shared" si="167"/>
        <v>5</v>
      </c>
      <c r="Y151" s="17">
        <f>VLOOKUP($A151,Datum!$A:$B,2,0)</f>
        <v>41508</v>
      </c>
      <c r="Z151" s="13">
        <f>VLOOKUP(Y151,Zeitreihen!$B:$C,2,0)</f>
        <v>593.77</v>
      </c>
      <c r="AA151" s="13">
        <f>VLOOKUP(Y151,Zeitreihen!N:O,2,0)</f>
        <v>1.3355999999999999</v>
      </c>
      <c r="AB151" s="9">
        <f t="shared" si="168"/>
        <v>3.5936971889078259E-3</v>
      </c>
      <c r="AC151" s="9">
        <f t="shared" si="169"/>
        <v>7.4875519483673625E-5</v>
      </c>
      <c r="AD151" s="9">
        <f t="shared" si="202"/>
        <v>1.7294161248273781E-4</v>
      </c>
      <c r="AE151" s="9">
        <f t="shared" si="144"/>
        <v>1.3269396085159601E-9</v>
      </c>
      <c r="AF151" s="9">
        <f t="shared" si="145"/>
        <v>6.7374921926627317E-12</v>
      </c>
      <c r="AG151" s="9">
        <f t="shared" si="170"/>
        <v>-9.4552870144227898E-11</v>
      </c>
      <c r="AI151" s="16">
        <f t="shared" si="171"/>
        <v>5</v>
      </c>
      <c r="AJ151" s="17">
        <f>VLOOKUP($A151,Datum!$A:$B,2,0)</f>
        <v>41508</v>
      </c>
      <c r="AK151" s="13">
        <f>VLOOKUP(AJ151,Zeitreihen!$B:$C,2,0)</f>
        <v>593.77</v>
      </c>
      <c r="AL151" s="13">
        <f>VLOOKUP(AJ151,Zeitreihen!$R:$S,2,0)</f>
        <v>1.0145999999999999</v>
      </c>
      <c r="AM151" s="9">
        <f t="shared" si="172"/>
        <v>3.5936971889078259E-3</v>
      </c>
      <c r="AN151" s="9">
        <f t="shared" si="173"/>
        <v>-9.8556152447534817E-5</v>
      </c>
      <c r="AO151" s="9">
        <f t="shared" si="203"/>
        <v>1.7294161248273781E-4</v>
      </c>
      <c r="AP151" s="9">
        <f t="shared" si="146"/>
        <v>1.3269396085159601E-9</v>
      </c>
      <c r="AQ151" s="9">
        <f t="shared" si="147"/>
        <v>2.2307337806016212E-15</v>
      </c>
      <c r="AR151" s="9">
        <f t="shared" si="174"/>
        <v>1.7204792964563227E-12</v>
      </c>
      <c r="AT151" s="16">
        <f t="shared" si="175"/>
        <v>5</v>
      </c>
      <c r="AU151" s="17">
        <f>VLOOKUP($A151,Datum!$A:$B,2,0)</f>
        <v>41508</v>
      </c>
      <c r="AV151" s="13">
        <f>VLOOKUP(AU151,Zeitreihen!$F:$G,2,0)</f>
        <v>8192.39</v>
      </c>
      <c r="AW151" s="13">
        <f>VLOOKUP(AU151,Zeitreihen!$J:$K,2,0)</f>
        <v>0.26665244520292253</v>
      </c>
      <c r="AX151" s="9">
        <f t="shared" si="176"/>
        <v>-2.7378174548975654E-3</v>
      </c>
      <c r="AY151" s="9">
        <f t="shared" si="177"/>
        <v>2.6664889008905866E-5</v>
      </c>
      <c r="AZ151" s="9">
        <f t="shared" si="204"/>
        <v>1.7294161248273781E-4</v>
      </c>
      <c r="BA151" s="9">
        <f t="shared" si="148"/>
        <v>2.5891532051164021E-9</v>
      </c>
      <c r="BB151" s="9">
        <f t="shared" si="149"/>
        <v>1.2392681565174724E-13</v>
      </c>
      <c r="BC151" s="9">
        <f t="shared" si="178"/>
        <v>-1.791271927833937E-11</v>
      </c>
      <c r="BE151" s="16">
        <f t="shared" si="179"/>
        <v>5</v>
      </c>
      <c r="BF151" s="17">
        <f>VLOOKUP($A151,Datum!$A:$B,2,0)</f>
        <v>41508</v>
      </c>
      <c r="BG151" s="13">
        <f>VLOOKUP(BF151,Zeitreihen!$F:$G,2,0)</f>
        <v>8192.39</v>
      </c>
      <c r="BH151" s="13">
        <f>VLOOKUP(BF151,Zeitreihen!N:O,2,0)</f>
        <v>1.3355999999999999</v>
      </c>
      <c r="BI151" s="9">
        <f t="shared" si="180"/>
        <v>-2.7378174548975654E-3</v>
      </c>
      <c r="BJ151" s="9">
        <f t="shared" si="181"/>
        <v>7.4875519483673625E-5</v>
      </c>
      <c r="BK151" s="9">
        <f t="shared" si="205"/>
        <v>1.7294161248273781E-4</v>
      </c>
      <c r="BL151" s="9">
        <f t="shared" si="150"/>
        <v>2.5891532051164021E-9</v>
      </c>
      <c r="BM151" s="9">
        <f t="shared" si="151"/>
        <v>6.7374921926627317E-12</v>
      </c>
      <c r="BN151" s="9">
        <f t="shared" si="182"/>
        <v>1.3207724824919487E-10</v>
      </c>
      <c r="BP151" s="16">
        <f t="shared" si="183"/>
        <v>5</v>
      </c>
      <c r="BQ151" s="17">
        <f>VLOOKUP($A151,Datum!$A:$B,2,0)</f>
        <v>41508</v>
      </c>
      <c r="BR151" s="13">
        <f>VLOOKUP(BQ151,Zeitreihen!$F:$G,2,0)</f>
        <v>8192.39</v>
      </c>
      <c r="BS151" s="13">
        <f>VLOOKUP(BQ151,Zeitreihen!R:S,2,0)</f>
        <v>1.0145999999999999</v>
      </c>
      <c r="BT151" s="9">
        <f t="shared" si="184"/>
        <v>-2.7378174548975654E-3</v>
      </c>
      <c r="BU151" s="9">
        <f t="shared" si="185"/>
        <v>-9.8556152447534817E-5</v>
      </c>
      <c r="BV151" s="9">
        <f t="shared" si="206"/>
        <v>1.7294161248273781E-4</v>
      </c>
      <c r="BW151" s="9">
        <f t="shared" si="152"/>
        <v>2.5891532051164021E-9</v>
      </c>
      <c r="BX151" s="9">
        <f t="shared" si="153"/>
        <v>2.2307337806016212E-15</v>
      </c>
      <c r="BY151" s="9">
        <f t="shared" si="186"/>
        <v>-2.4032710038208582E-12</v>
      </c>
      <c r="CA151" s="16">
        <f t="shared" si="187"/>
        <v>5</v>
      </c>
      <c r="CB151" s="17">
        <f>VLOOKUP($A151,Datum!$A:$B,2,0)</f>
        <v>41508</v>
      </c>
      <c r="CC151" s="13">
        <f>VLOOKUP(CB151,Zeitreihen!$J:$K,2,0)</f>
        <v>0.26665244520292253</v>
      </c>
      <c r="CD151" s="13">
        <f>VLOOKUP(CB151,Zeitreihen!N:O,2,0)</f>
        <v>1.3355999999999999</v>
      </c>
      <c r="CE151" s="9">
        <f t="shared" si="188"/>
        <v>2.6664889008905866E-5</v>
      </c>
      <c r="CF151" s="9">
        <f t="shared" si="189"/>
        <v>7.4875519483673625E-5</v>
      </c>
      <c r="CG151" s="9">
        <f t="shared" si="207"/>
        <v>1.7294161248273781E-4</v>
      </c>
      <c r="CH151" s="9">
        <f t="shared" si="154"/>
        <v>1.2392681565174724E-13</v>
      </c>
      <c r="CI151" s="9">
        <f t="shared" si="155"/>
        <v>6.7374921926627317E-12</v>
      </c>
      <c r="CJ151" s="9">
        <f t="shared" si="190"/>
        <v>-9.1375924231451721E-13</v>
      </c>
      <c r="CL151" s="16">
        <f t="shared" si="191"/>
        <v>5</v>
      </c>
      <c r="CM151" s="17">
        <f>VLOOKUP($A151,Datum!$A:$B,2,0)</f>
        <v>41508</v>
      </c>
      <c r="CN151" s="13">
        <f>VLOOKUP(CM151,Zeitreihen!$J:$K,2,0)</f>
        <v>0.26665244520292253</v>
      </c>
      <c r="CO151" s="13">
        <f>VLOOKUP(CM151,Zeitreihen!R:S,2,0)</f>
        <v>1.0145999999999999</v>
      </c>
      <c r="CP151" s="9">
        <f t="shared" si="192"/>
        <v>2.6664889008905866E-5</v>
      </c>
      <c r="CQ151" s="9">
        <f t="shared" si="193"/>
        <v>-9.8556152447534817E-5</v>
      </c>
      <c r="CR151" s="9">
        <f t="shared" si="208"/>
        <v>1.7294161248273781E-4</v>
      </c>
      <c r="CS151" s="9">
        <f t="shared" si="156"/>
        <v>1.2392681565174724E-13</v>
      </c>
      <c r="CT151" s="9">
        <f t="shared" si="157"/>
        <v>2.2307337806016212E-15</v>
      </c>
      <c r="CU151" s="9">
        <f t="shared" si="194"/>
        <v>1.6626717475098396E-14</v>
      </c>
      <c r="CW151" s="16">
        <f t="shared" si="195"/>
        <v>5</v>
      </c>
      <c r="CX151" s="17">
        <f>VLOOKUP($A151,Datum!$A:$B,2,0)</f>
        <v>41508</v>
      </c>
      <c r="CY151" s="13">
        <f>VLOOKUP(CX151,Zeitreihen!N:O,2,0)</f>
        <v>1.3355999999999999</v>
      </c>
      <c r="CZ151" s="13">
        <f>VLOOKUP(CX151,Zeitreihen!R:S,2,0)</f>
        <v>1.0145999999999999</v>
      </c>
      <c r="DA151" s="9">
        <f t="shared" si="196"/>
        <v>7.4875519483673625E-5</v>
      </c>
      <c r="DB151" s="9">
        <f t="shared" si="197"/>
        <v>-9.8556152447534817E-5</v>
      </c>
      <c r="DC151" s="9">
        <f t="shared" si="209"/>
        <v>1.7294161248273781E-4</v>
      </c>
      <c r="DD151" s="9">
        <f t="shared" si="158"/>
        <v>6.7374921926627317E-12</v>
      </c>
      <c r="DE151" s="9">
        <f t="shared" si="159"/>
        <v>2.2307337806016212E-15</v>
      </c>
      <c r="DF151" s="9">
        <f t="shared" si="198"/>
        <v>-1.2259507098865127E-13</v>
      </c>
    </row>
    <row r="152" spans="1:110" ht="15" x14ac:dyDescent="0.2">
      <c r="A152" s="9">
        <f t="shared" si="199"/>
        <v>143</v>
      </c>
      <c r="B152" s="16">
        <f t="shared" si="160"/>
        <v>4</v>
      </c>
      <c r="C152" s="17">
        <f>VLOOKUP($A152,Datum!$A:$B,2,0)</f>
        <v>41507</v>
      </c>
      <c r="D152" s="13">
        <f>VLOOKUP(C152,Zeitreihen!$B:$C,2,0)</f>
        <v>591.64</v>
      </c>
      <c r="E152" s="13">
        <f>VLOOKUP(C152,Zeitreihen!F:G,2,0)</f>
        <v>8214.85</v>
      </c>
      <c r="F152" s="9">
        <f t="shared" si="161"/>
        <v>1.3361637181445512E-3</v>
      </c>
      <c r="G152" s="9">
        <f t="shared" si="161"/>
        <v>4.2635664396720773E-3</v>
      </c>
      <c r="H152" s="9">
        <f t="shared" si="200"/>
        <v>1.6256511573377354E-4</v>
      </c>
      <c r="I152" s="9">
        <f t="shared" si="140"/>
        <v>4.2688977368132629E-11</v>
      </c>
      <c r="J152" s="9">
        <f t="shared" si="141"/>
        <v>1.5947853446814942E-9</v>
      </c>
      <c r="K152" s="9">
        <f t="shared" si="162"/>
        <v>2.60920975557999E-10</v>
      </c>
      <c r="M152" s="16">
        <f t="shared" si="163"/>
        <v>4</v>
      </c>
      <c r="N152" s="17">
        <f>VLOOKUP($A152,Datum!$A:$B,2,0)</f>
        <v>41507</v>
      </c>
      <c r="O152" s="13">
        <f>VLOOKUP(N152,Zeitreihen!$B:$C,2,0)</f>
        <v>591.64</v>
      </c>
      <c r="P152" s="13">
        <f>VLOOKUP(N152,Zeitreihen!$J:$K,2,0)</f>
        <v>0.26664533503986348</v>
      </c>
      <c r="Q152" s="9">
        <f t="shared" si="164"/>
        <v>1.3361637181445512E-3</v>
      </c>
      <c r="R152" s="9">
        <f t="shared" si="165"/>
        <v>-2.6664889008965887E-5</v>
      </c>
      <c r="S152" s="9">
        <f t="shared" si="201"/>
        <v>1.6256511573377354E-4</v>
      </c>
      <c r="T152" s="9">
        <f t="shared" si="142"/>
        <v>4.2688977368132629E-11</v>
      </c>
      <c r="U152" s="9">
        <f t="shared" si="143"/>
        <v>1.1468521661880003E-13</v>
      </c>
      <c r="V152" s="9">
        <f t="shared" si="166"/>
        <v>-2.2126442589578973E-12</v>
      </c>
      <c r="X152" s="16">
        <f t="shared" si="167"/>
        <v>4</v>
      </c>
      <c r="Y152" s="17">
        <f>VLOOKUP($A152,Datum!$A:$B,2,0)</f>
        <v>41507</v>
      </c>
      <c r="Z152" s="13">
        <f>VLOOKUP(Y152,Zeitreihen!$B:$C,2,0)</f>
        <v>591.64</v>
      </c>
      <c r="AA152" s="13">
        <f>VLOOKUP(Y152,Zeitreihen!N:O,2,0)</f>
        <v>1.3355000000000001</v>
      </c>
      <c r="AB152" s="9">
        <f t="shared" si="168"/>
        <v>1.3361637181445512E-3</v>
      </c>
      <c r="AC152" s="9">
        <f t="shared" si="169"/>
        <v>-4.6317130464102298E-3</v>
      </c>
      <c r="AD152" s="9">
        <f t="shared" si="202"/>
        <v>1.6256511573377354E-4</v>
      </c>
      <c r="AE152" s="9">
        <f t="shared" si="144"/>
        <v>4.2688977368132629E-11</v>
      </c>
      <c r="AF152" s="9">
        <f t="shared" si="145"/>
        <v>3.9095107387278372E-9</v>
      </c>
      <c r="AG152" s="9">
        <f t="shared" si="170"/>
        <v>-4.085254159119407E-10</v>
      </c>
      <c r="AI152" s="16">
        <f t="shared" si="171"/>
        <v>4</v>
      </c>
      <c r="AJ152" s="17">
        <f>VLOOKUP($A152,Datum!$A:$B,2,0)</f>
        <v>41507</v>
      </c>
      <c r="AK152" s="13">
        <f>VLOOKUP(AJ152,Zeitreihen!$B:$C,2,0)</f>
        <v>591.64</v>
      </c>
      <c r="AL152" s="13">
        <f>VLOOKUP(AJ152,Zeitreihen!$R:$S,2,0)</f>
        <v>1.0146999999999999</v>
      </c>
      <c r="AM152" s="9">
        <f t="shared" si="172"/>
        <v>1.3361637181445512E-3</v>
      </c>
      <c r="AN152" s="9">
        <f t="shared" si="173"/>
        <v>-9.8546440089621878E-5</v>
      </c>
      <c r="AO152" s="9">
        <f t="shared" si="203"/>
        <v>1.6256511573377354E-4</v>
      </c>
      <c r="AP152" s="9">
        <f t="shared" si="146"/>
        <v>4.2688977368132629E-11</v>
      </c>
      <c r="AQ152" s="9">
        <f t="shared" si="147"/>
        <v>2.1082462138914021E-15</v>
      </c>
      <c r="AR152" s="9">
        <f t="shared" si="174"/>
        <v>2.9999812484624196E-13</v>
      </c>
      <c r="AT152" s="16">
        <f t="shared" si="175"/>
        <v>4</v>
      </c>
      <c r="AU152" s="17">
        <f>VLOOKUP($A152,Datum!$A:$B,2,0)</f>
        <v>41507</v>
      </c>
      <c r="AV152" s="13">
        <f>VLOOKUP(AU152,Zeitreihen!$F:$G,2,0)</f>
        <v>8214.85</v>
      </c>
      <c r="AW152" s="13">
        <f>VLOOKUP(AU152,Zeitreihen!$J:$K,2,0)</f>
        <v>0.26664533503986348</v>
      </c>
      <c r="AX152" s="9">
        <f t="shared" si="176"/>
        <v>4.2635664396720773E-3</v>
      </c>
      <c r="AY152" s="9">
        <f t="shared" si="177"/>
        <v>-2.6664889008965887E-5</v>
      </c>
      <c r="AZ152" s="9">
        <f t="shared" si="204"/>
        <v>1.6256511573377354E-4</v>
      </c>
      <c r="BA152" s="9">
        <f t="shared" si="148"/>
        <v>1.5947853446814942E-9</v>
      </c>
      <c r="BB152" s="9">
        <f t="shared" si="149"/>
        <v>1.1468521661880003E-13</v>
      </c>
      <c r="BC152" s="9">
        <f t="shared" si="178"/>
        <v>-1.3523989896302231E-11</v>
      </c>
      <c r="BE152" s="16">
        <f t="shared" si="179"/>
        <v>4</v>
      </c>
      <c r="BF152" s="17">
        <f>VLOOKUP($A152,Datum!$A:$B,2,0)</f>
        <v>41507</v>
      </c>
      <c r="BG152" s="13">
        <f>VLOOKUP(BF152,Zeitreihen!$F:$G,2,0)</f>
        <v>8214.85</v>
      </c>
      <c r="BH152" s="13">
        <f>VLOOKUP(BF152,Zeitreihen!N:O,2,0)</f>
        <v>1.3355000000000001</v>
      </c>
      <c r="BI152" s="9">
        <f t="shared" si="180"/>
        <v>4.2635664396720773E-3</v>
      </c>
      <c r="BJ152" s="9">
        <f t="shared" si="181"/>
        <v>-4.6317130464102298E-3</v>
      </c>
      <c r="BK152" s="9">
        <f t="shared" si="205"/>
        <v>1.6256511573377354E-4</v>
      </c>
      <c r="BL152" s="9">
        <f t="shared" si="150"/>
        <v>1.5947853446814942E-9</v>
      </c>
      <c r="BM152" s="9">
        <f t="shared" si="151"/>
        <v>3.9095107387278372E-9</v>
      </c>
      <c r="BN152" s="9">
        <f t="shared" si="182"/>
        <v>-2.4969642430355464E-9</v>
      </c>
      <c r="BP152" s="16">
        <f t="shared" si="183"/>
        <v>4</v>
      </c>
      <c r="BQ152" s="17">
        <f>VLOOKUP($A152,Datum!$A:$B,2,0)</f>
        <v>41507</v>
      </c>
      <c r="BR152" s="13">
        <f>VLOOKUP(BQ152,Zeitreihen!$F:$G,2,0)</f>
        <v>8214.85</v>
      </c>
      <c r="BS152" s="13">
        <f>VLOOKUP(BQ152,Zeitreihen!R:S,2,0)</f>
        <v>1.0146999999999999</v>
      </c>
      <c r="BT152" s="9">
        <f t="shared" si="184"/>
        <v>4.2635664396720773E-3</v>
      </c>
      <c r="BU152" s="9">
        <f t="shared" si="185"/>
        <v>-9.8546440089621878E-5</v>
      </c>
      <c r="BV152" s="9">
        <f t="shared" si="206"/>
        <v>1.6256511573377354E-4</v>
      </c>
      <c r="BW152" s="9">
        <f t="shared" si="152"/>
        <v>1.5947853446814942E-9</v>
      </c>
      <c r="BX152" s="9">
        <f t="shared" si="153"/>
        <v>2.1082462138914021E-15</v>
      </c>
      <c r="BY152" s="9">
        <f t="shared" si="186"/>
        <v>1.833630323945984E-12</v>
      </c>
      <c r="CA152" s="16">
        <f t="shared" si="187"/>
        <v>4</v>
      </c>
      <c r="CB152" s="17">
        <f>VLOOKUP($A152,Datum!$A:$B,2,0)</f>
        <v>41507</v>
      </c>
      <c r="CC152" s="13">
        <f>VLOOKUP(CB152,Zeitreihen!$J:$K,2,0)</f>
        <v>0.26664533503986348</v>
      </c>
      <c r="CD152" s="13">
        <f>VLOOKUP(CB152,Zeitreihen!N:O,2,0)</f>
        <v>1.3355000000000001</v>
      </c>
      <c r="CE152" s="9">
        <f t="shared" si="188"/>
        <v>-2.6664889008965887E-5</v>
      </c>
      <c r="CF152" s="9">
        <f t="shared" si="189"/>
        <v>-4.6317130464102298E-3</v>
      </c>
      <c r="CG152" s="9">
        <f t="shared" si="207"/>
        <v>1.6256511573377354E-4</v>
      </c>
      <c r="CH152" s="9">
        <f t="shared" si="154"/>
        <v>1.1468521661880003E-13</v>
      </c>
      <c r="CI152" s="9">
        <f t="shared" si="155"/>
        <v>3.9095107387278372E-9</v>
      </c>
      <c r="CJ152" s="9">
        <f t="shared" si="190"/>
        <v>2.1174585850602296E-11</v>
      </c>
      <c r="CL152" s="16">
        <f t="shared" si="191"/>
        <v>4</v>
      </c>
      <c r="CM152" s="17">
        <f>VLOOKUP($A152,Datum!$A:$B,2,0)</f>
        <v>41507</v>
      </c>
      <c r="CN152" s="13">
        <f>VLOOKUP(CM152,Zeitreihen!$J:$K,2,0)</f>
        <v>0.26664533503986348</v>
      </c>
      <c r="CO152" s="13">
        <f>VLOOKUP(CM152,Zeitreihen!R:S,2,0)</f>
        <v>1.0146999999999999</v>
      </c>
      <c r="CP152" s="9">
        <f t="shared" si="192"/>
        <v>-2.6664889008965887E-5</v>
      </c>
      <c r="CQ152" s="9">
        <f t="shared" si="193"/>
        <v>-9.8546440089621878E-5</v>
      </c>
      <c r="CR152" s="9">
        <f t="shared" si="208"/>
        <v>1.6256511573377354E-4</v>
      </c>
      <c r="CS152" s="9">
        <f t="shared" si="156"/>
        <v>1.1468521661880003E-13</v>
      </c>
      <c r="CT152" s="9">
        <f t="shared" si="157"/>
        <v>2.1082462138914021E-15</v>
      </c>
      <c r="CU152" s="9">
        <f t="shared" si="194"/>
        <v>-1.5549426797342094E-14</v>
      </c>
      <c r="CW152" s="16">
        <f t="shared" si="195"/>
        <v>4</v>
      </c>
      <c r="CX152" s="17">
        <f>VLOOKUP($A152,Datum!$A:$B,2,0)</f>
        <v>41507</v>
      </c>
      <c r="CY152" s="13">
        <f>VLOOKUP(CX152,Zeitreihen!N:O,2,0)</f>
        <v>1.3355000000000001</v>
      </c>
      <c r="CZ152" s="13">
        <f>VLOOKUP(CX152,Zeitreihen!R:S,2,0)</f>
        <v>1.0146999999999999</v>
      </c>
      <c r="DA152" s="9">
        <f t="shared" si="196"/>
        <v>-4.6317130464102298E-3</v>
      </c>
      <c r="DB152" s="9">
        <f t="shared" si="197"/>
        <v>-9.8546440089621878E-5</v>
      </c>
      <c r="DC152" s="9">
        <f t="shared" si="209"/>
        <v>1.6256511573377354E-4</v>
      </c>
      <c r="DD152" s="9">
        <f t="shared" si="158"/>
        <v>3.9095107387278372E-9</v>
      </c>
      <c r="DE152" s="9">
        <f t="shared" si="159"/>
        <v>2.1082462138914021E-15</v>
      </c>
      <c r="DF152" s="9">
        <f t="shared" si="198"/>
        <v>-2.8709251493361409E-12</v>
      </c>
    </row>
    <row r="153" spans="1:110" ht="15" x14ac:dyDescent="0.2">
      <c r="A153" s="9">
        <f t="shared" si="199"/>
        <v>144</v>
      </c>
      <c r="B153" s="16">
        <f t="shared" si="160"/>
        <v>3</v>
      </c>
      <c r="C153" s="17">
        <f>VLOOKUP($A153,Datum!$A:$B,2,0)</f>
        <v>41506</v>
      </c>
      <c r="D153" s="13">
        <f>VLOOKUP(C153,Zeitreihen!$B:$C,2,0)</f>
        <v>590.85</v>
      </c>
      <c r="E153" s="13">
        <f>VLOOKUP(C153,Zeitreihen!F:G,2,0)</f>
        <v>8179.9</v>
      </c>
      <c r="F153" s="9">
        <f t="shared" si="161"/>
        <v>7.4496727282600715E-4</v>
      </c>
      <c r="G153" s="9">
        <f t="shared" si="161"/>
        <v>-2.8443964462440503E-3</v>
      </c>
      <c r="H153" s="9">
        <f t="shared" si="200"/>
        <v>1.5281120878974711E-4</v>
      </c>
      <c r="I153" s="9">
        <f t="shared" si="140"/>
        <v>9.4779004156364529E-13</v>
      </c>
      <c r="J153" s="9">
        <f t="shared" si="141"/>
        <v>2.4155450490951563E-9</v>
      </c>
      <c r="K153" s="9">
        <f t="shared" si="162"/>
        <v>4.7847983682499673E-11</v>
      </c>
      <c r="M153" s="16">
        <f t="shared" si="163"/>
        <v>3</v>
      </c>
      <c r="N153" s="17">
        <f>VLOOKUP($A153,Datum!$A:$B,2,0)</f>
        <v>41506</v>
      </c>
      <c r="O153" s="13">
        <f>VLOOKUP(N153,Zeitreihen!$B:$C,2,0)</f>
        <v>590.85</v>
      </c>
      <c r="P153" s="13">
        <f>VLOOKUP(N153,Zeitreihen!$J:$K,2,0)</f>
        <v>0.26665244520292253</v>
      </c>
      <c r="Q153" s="9">
        <f t="shared" si="164"/>
        <v>7.4496727282600715E-4</v>
      </c>
      <c r="R153" s="9">
        <f t="shared" si="165"/>
        <v>2.6664889008905866E-5</v>
      </c>
      <c r="S153" s="9">
        <f t="shared" si="201"/>
        <v>1.5281120878974711E-4</v>
      </c>
      <c r="T153" s="9">
        <f t="shared" si="142"/>
        <v>9.4779004156364529E-13</v>
      </c>
      <c r="U153" s="9">
        <f t="shared" si="143"/>
        <v>1.0950173430988385E-13</v>
      </c>
      <c r="V153" s="9">
        <f t="shared" si="166"/>
        <v>-3.221562560510909E-13</v>
      </c>
      <c r="X153" s="16">
        <f t="shared" si="167"/>
        <v>3</v>
      </c>
      <c r="Y153" s="17">
        <f>VLOOKUP($A153,Datum!$A:$B,2,0)</f>
        <v>41506</v>
      </c>
      <c r="Z153" s="13">
        <f>VLOOKUP(Y153,Zeitreihen!$B:$C,2,0)</f>
        <v>590.85</v>
      </c>
      <c r="AA153" s="13">
        <f>VLOOKUP(Y153,Zeitreihen!N:O,2,0)</f>
        <v>1.3416999999999999</v>
      </c>
      <c r="AB153" s="9">
        <f t="shared" si="168"/>
        <v>7.4496727282600715E-4</v>
      </c>
      <c r="AC153" s="9">
        <f t="shared" si="169"/>
        <v>6.1304019743570982E-3</v>
      </c>
      <c r="AD153" s="9">
        <f t="shared" si="202"/>
        <v>1.5281120878974711E-4</v>
      </c>
      <c r="AE153" s="9">
        <f t="shared" si="144"/>
        <v>9.4779004156364529E-13</v>
      </c>
      <c r="AF153" s="9">
        <f t="shared" si="145"/>
        <v>5.2441597673993919E-9</v>
      </c>
      <c r="AG153" s="9">
        <f t="shared" si="170"/>
        <v>-7.0500797186342974E-11</v>
      </c>
      <c r="AI153" s="16">
        <f t="shared" si="171"/>
        <v>3</v>
      </c>
      <c r="AJ153" s="17">
        <f>VLOOKUP($A153,Datum!$A:$B,2,0)</f>
        <v>41506</v>
      </c>
      <c r="AK153" s="13">
        <f>VLOOKUP(AJ153,Zeitreihen!$B:$C,2,0)</f>
        <v>590.85</v>
      </c>
      <c r="AL153" s="13">
        <f>VLOOKUP(AJ153,Zeitreihen!$R:$S,2,0)</f>
        <v>1.0147999999999999</v>
      </c>
      <c r="AM153" s="9">
        <f t="shared" si="172"/>
        <v>7.4496727282600715E-4</v>
      </c>
      <c r="AN153" s="9">
        <f t="shared" si="173"/>
        <v>-9.8536729645683262E-5</v>
      </c>
      <c r="AO153" s="9">
        <f t="shared" si="203"/>
        <v>1.5281120878974711E-4</v>
      </c>
      <c r="AP153" s="9">
        <f t="shared" si="146"/>
        <v>9.4779004156364529E-13</v>
      </c>
      <c r="AQ153" s="9">
        <f t="shared" si="147"/>
        <v>1.9924532306933015E-15</v>
      </c>
      <c r="AR153" s="9">
        <f t="shared" si="174"/>
        <v>-4.3456039054801389E-14</v>
      </c>
      <c r="AT153" s="16">
        <f t="shared" si="175"/>
        <v>3</v>
      </c>
      <c r="AU153" s="17">
        <f>VLOOKUP($A153,Datum!$A:$B,2,0)</f>
        <v>41506</v>
      </c>
      <c r="AV153" s="13">
        <f>VLOOKUP(AU153,Zeitreihen!$F:$G,2,0)</f>
        <v>8179.9</v>
      </c>
      <c r="AW153" s="13">
        <f>VLOOKUP(AU153,Zeitreihen!$J:$K,2,0)</f>
        <v>0.26665244520292253</v>
      </c>
      <c r="AX153" s="9">
        <f t="shared" si="176"/>
        <v>-2.8443964462440503E-3</v>
      </c>
      <c r="AY153" s="9">
        <f t="shared" si="177"/>
        <v>2.6664889008905866E-5</v>
      </c>
      <c r="AZ153" s="9">
        <f t="shared" si="204"/>
        <v>1.5281120878974711E-4</v>
      </c>
      <c r="BA153" s="9">
        <f t="shared" si="148"/>
        <v>2.4155450490951563E-9</v>
      </c>
      <c r="BB153" s="9">
        <f t="shared" si="149"/>
        <v>1.0950173430988385E-13</v>
      </c>
      <c r="BC153" s="9">
        <f t="shared" si="178"/>
        <v>-1.6263651870953619E-11</v>
      </c>
      <c r="BE153" s="16">
        <f t="shared" si="179"/>
        <v>3</v>
      </c>
      <c r="BF153" s="17">
        <f>VLOOKUP($A153,Datum!$A:$B,2,0)</f>
        <v>41506</v>
      </c>
      <c r="BG153" s="13">
        <f>VLOOKUP(BF153,Zeitreihen!$F:$G,2,0)</f>
        <v>8179.9</v>
      </c>
      <c r="BH153" s="13">
        <f>VLOOKUP(BF153,Zeitreihen!N:O,2,0)</f>
        <v>1.3416999999999999</v>
      </c>
      <c r="BI153" s="9">
        <f t="shared" si="180"/>
        <v>-2.8443964462440503E-3</v>
      </c>
      <c r="BJ153" s="9">
        <f t="shared" si="181"/>
        <v>6.1304019743570982E-3</v>
      </c>
      <c r="BK153" s="9">
        <f t="shared" si="205"/>
        <v>1.5281120878974711E-4</v>
      </c>
      <c r="BL153" s="9">
        <f t="shared" si="150"/>
        <v>2.4155450490951563E-9</v>
      </c>
      <c r="BM153" s="9">
        <f t="shared" si="151"/>
        <v>5.2441597673993919E-9</v>
      </c>
      <c r="BN153" s="9">
        <f t="shared" si="182"/>
        <v>-3.5591437401158172E-9</v>
      </c>
      <c r="BP153" s="16">
        <f t="shared" si="183"/>
        <v>3</v>
      </c>
      <c r="BQ153" s="17">
        <f>VLOOKUP($A153,Datum!$A:$B,2,0)</f>
        <v>41506</v>
      </c>
      <c r="BR153" s="13">
        <f>VLOOKUP(BQ153,Zeitreihen!$F:$G,2,0)</f>
        <v>8179.9</v>
      </c>
      <c r="BS153" s="13">
        <f>VLOOKUP(BQ153,Zeitreihen!R:S,2,0)</f>
        <v>1.0147999999999999</v>
      </c>
      <c r="BT153" s="9">
        <f t="shared" si="184"/>
        <v>-2.8443964462440503E-3</v>
      </c>
      <c r="BU153" s="9">
        <f t="shared" si="185"/>
        <v>-9.8536729645683262E-5</v>
      </c>
      <c r="BV153" s="9">
        <f t="shared" si="206"/>
        <v>1.5281120878974711E-4</v>
      </c>
      <c r="BW153" s="9">
        <f t="shared" si="152"/>
        <v>2.4155450490951563E-9</v>
      </c>
      <c r="BX153" s="9">
        <f t="shared" si="153"/>
        <v>1.9924532306933015E-15</v>
      </c>
      <c r="BY153" s="9">
        <f t="shared" si="186"/>
        <v>-2.193823269307456E-12</v>
      </c>
      <c r="CA153" s="16">
        <f t="shared" si="187"/>
        <v>3</v>
      </c>
      <c r="CB153" s="17">
        <f>VLOOKUP($A153,Datum!$A:$B,2,0)</f>
        <v>41506</v>
      </c>
      <c r="CC153" s="13">
        <f>VLOOKUP(CB153,Zeitreihen!$J:$K,2,0)</f>
        <v>0.26665244520292253</v>
      </c>
      <c r="CD153" s="13">
        <f>VLOOKUP(CB153,Zeitreihen!N:O,2,0)</f>
        <v>1.3416999999999999</v>
      </c>
      <c r="CE153" s="9">
        <f t="shared" si="188"/>
        <v>2.6664889008905866E-5</v>
      </c>
      <c r="CF153" s="9">
        <f t="shared" si="189"/>
        <v>6.1304019743570982E-3</v>
      </c>
      <c r="CG153" s="9">
        <f t="shared" si="207"/>
        <v>1.5281120878974711E-4</v>
      </c>
      <c r="CH153" s="9">
        <f t="shared" si="154"/>
        <v>1.0950173430988385E-13</v>
      </c>
      <c r="CI153" s="9">
        <f t="shared" si="155"/>
        <v>5.2441597673993919E-9</v>
      </c>
      <c r="CJ153" s="9">
        <f t="shared" si="190"/>
        <v>2.3963401042597238E-11</v>
      </c>
      <c r="CL153" s="16">
        <f t="shared" si="191"/>
        <v>3</v>
      </c>
      <c r="CM153" s="17">
        <f>VLOOKUP($A153,Datum!$A:$B,2,0)</f>
        <v>41506</v>
      </c>
      <c r="CN153" s="13">
        <f>VLOOKUP(CM153,Zeitreihen!$J:$K,2,0)</f>
        <v>0.26665244520292253</v>
      </c>
      <c r="CO153" s="13">
        <f>VLOOKUP(CM153,Zeitreihen!R:S,2,0)</f>
        <v>1.0147999999999999</v>
      </c>
      <c r="CP153" s="9">
        <f t="shared" si="192"/>
        <v>2.6664889008905866E-5</v>
      </c>
      <c r="CQ153" s="9">
        <f t="shared" si="193"/>
        <v>-9.8536729645683262E-5</v>
      </c>
      <c r="CR153" s="9">
        <f t="shared" si="208"/>
        <v>1.5281120878974711E-4</v>
      </c>
      <c r="CS153" s="9">
        <f t="shared" si="156"/>
        <v>1.0950173430988385E-13</v>
      </c>
      <c r="CT153" s="9">
        <f t="shared" si="157"/>
        <v>1.9924532306933015E-15</v>
      </c>
      <c r="CU153" s="9">
        <f t="shared" si="194"/>
        <v>1.4770818673731245E-14</v>
      </c>
      <c r="CW153" s="16">
        <f t="shared" si="195"/>
        <v>3</v>
      </c>
      <c r="CX153" s="17">
        <f>VLOOKUP($A153,Datum!$A:$B,2,0)</f>
        <v>41506</v>
      </c>
      <c r="CY153" s="13">
        <f>VLOOKUP(CX153,Zeitreihen!N:O,2,0)</f>
        <v>1.3416999999999999</v>
      </c>
      <c r="CZ153" s="13">
        <f>VLOOKUP(CX153,Zeitreihen!R:S,2,0)</f>
        <v>1.0147999999999999</v>
      </c>
      <c r="DA153" s="9">
        <f t="shared" si="196"/>
        <v>6.1304019743570982E-3</v>
      </c>
      <c r="DB153" s="9">
        <f t="shared" si="197"/>
        <v>-9.8536729645683262E-5</v>
      </c>
      <c r="DC153" s="9">
        <f t="shared" si="209"/>
        <v>1.5281120878974711E-4</v>
      </c>
      <c r="DD153" s="9">
        <f t="shared" si="158"/>
        <v>5.2441597673993919E-9</v>
      </c>
      <c r="DE153" s="9">
        <f t="shared" si="159"/>
        <v>1.9924532306933015E-15</v>
      </c>
      <c r="DF153" s="9">
        <f t="shared" si="198"/>
        <v>3.2324515573828407E-12</v>
      </c>
    </row>
    <row r="154" spans="1:110" ht="15" x14ac:dyDescent="0.2">
      <c r="A154" s="9">
        <f t="shared" si="199"/>
        <v>145</v>
      </c>
      <c r="B154" s="16">
        <f t="shared" si="160"/>
        <v>2</v>
      </c>
      <c r="C154" s="17">
        <f>VLOOKUP($A154,Datum!$A:$B,2,0)</f>
        <v>41505</v>
      </c>
      <c r="D154" s="13">
        <f>VLOOKUP(C154,Zeitreihen!$B:$C,2,0)</f>
        <v>590.41</v>
      </c>
      <c r="E154" s="13">
        <f>VLOOKUP(C154,Zeitreihen!F:G,2,0)</f>
        <v>8203.2000000000007</v>
      </c>
      <c r="F154" s="9">
        <f t="shared" si="161"/>
        <v>2.8325507638244079E-3</v>
      </c>
      <c r="G154" s="9">
        <f t="shared" si="161"/>
        <v>8.820727238792259E-3</v>
      </c>
      <c r="H154" s="9">
        <f t="shared" si="200"/>
        <v>1.4364253626236227E-4</v>
      </c>
      <c r="I154" s="9">
        <f t="shared" si="140"/>
        <v>5.7965389377340679E-10</v>
      </c>
      <c r="J154" s="9">
        <f t="shared" si="141"/>
        <v>8.4928553985694116E-9</v>
      </c>
      <c r="K154" s="9">
        <f t="shared" si="162"/>
        <v>2.2187646790579795E-9</v>
      </c>
      <c r="M154" s="16">
        <f t="shared" si="163"/>
        <v>2</v>
      </c>
      <c r="N154" s="17">
        <f>VLOOKUP($A154,Datum!$A:$B,2,0)</f>
        <v>41505</v>
      </c>
      <c r="O154" s="13">
        <f>VLOOKUP(N154,Zeitreihen!$B:$C,2,0)</f>
        <v>590.41</v>
      </c>
      <c r="P154" s="13">
        <f>VLOOKUP(N154,Zeitreihen!$J:$K,2,0)</f>
        <v>0.26664533503986348</v>
      </c>
      <c r="Q154" s="9">
        <f t="shared" si="164"/>
        <v>2.8325507638244079E-3</v>
      </c>
      <c r="R154" s="9">
        <f t="shared" si="165"/>
        <v>2.6664178011729669E-5</v>
      </c>
      <c r="S154" s="9">
        <f t="shared" si="201"/>
        <v>1.4364253626236227E-4</v>
      </c>
      <c r="T154" s="9">
        <f t="shared" si="142"/>
        <v>5.7965389377340679E-10</v>
      </c>
      <c r="U154" s="9">
        <f t="shared" si="143"/>
        <v>1.0292616250868433E-13</v>
      </c>
      <c r="V154" s="9">
        <f t="shared" si="166"/>
        <v>7.724088999313337E-12</v>
      </c>
      <c r="X154" s="16">
        <f t="shared" si="167"/>
        <v>2</v>
      </c>
      <c r="Y154" s="17">
        <f>VLOOKUP($A154,Datum!$A:$B,2,0)</f>
        <v>41505</v>
      </c>
      <c r="Z154" s="13">
        <f>VLOOKUP(Y154,Zeitreihen!$B:$C,2,0)</f>
        <v>590.41</v>
      </c>
      <c r="AA154" s="13">
        <f>VLOOKUP(Y154,Zeitreihen!N:O,2,0)</f>
        <v>1.3334999999999999</v>
      </c>
      <c r="AB154" s="9">
        <f t="shared" si="168"/>
        <v>2.8325507638244079E-3</v>
      </c>
      <c r="AC154" s="9">
        <f t="shared" si="169"/>
        <v>4.5004501209635933E-4</v>
      </c>
      <c r="AD154" s="9">
        <f t="shared" si="202"/>
        <v>1.4364253626236227E-4</v>
      </c>
      <c r="AE154" s="9">
        <f t="shared" si="144"/>
        <v>5.7965389377340679E-10</v>
      </c>
      <c r="AF154" s="9">
        <f t="shared" si="145"/>
        <v>4.5404990845331315E-12</v>
      </c>
      <c r="AG154" s="9">
        <f t="shared" si="170"/>
        <v>5.130222192092871E-11</v>
      </c>
      <c r="AI154" s="16">
        <f t="shared" si="171"/>
        <v>2</v>
      </c>
      <c r="AJ154" s="17">
        <f>VLOOKUP($A154,Datum!$A:$B,2,0)</f>
        <v>41505</v>
      </c>
      <c r="AK154" s="13">
        <f>VLOOKUP(AJ154,Zeitreihen!$B:$C,2,0)</f>
        <v>590.41</v>
      </c>
      <c r="AL154" s="13">
        <f>VLOOKUP(AJ154,Zeitreihen!$R:$S,2,0)</f>
        <v>1.0148999999999999</v>
      </c>
      <c r="AM154" s="9">
        <f t="shared" si="172"/>
        <v>2.8325507638244079E-3</v>
      </c>
      <c r="AN154" s="9">
        <f t="shared" si="173"/>
        <v>-9.8527021115163776E-5</v>
      </c>
      <c r="AO154" s="9">
        <f t="shared" si="203"/>
        <v>1.4364253626236227E-4</v>
      </c>
      <c r="AP154" s="9">
        <f t="shared" si="146"/>
        <v>5.7965389377340679E-10</v>
      </c>
      <c r="AQ154" s="9">
        <f t="shared" si="147"/>
        <v>1.8829908177584384E-15</v>
      </c>
      <c r="AR154" s="9">
        <f t="shared" si="174"/>
        <v>1.0447406182652467E-12</v>
      </c>
      <c r="AT154" s="16">
        <f t="shared" si="175"/>
        <v>2</v>
      </c>
      <c r="AU154" s="17">
        <f>VLOOKUP($A154,Datum!$A:$B,2,0)</f>
        <v>41505</v>
      </c>
      <c r="AV154" s="13">
        <f>VLOOKUP(AU154,Zeitreihen!$F:$G,2,0)</f>
        <v>8203.2000000000007</v>
      </c>
      <c r="AW154" s="13">
        <f>VLOOKUP(AU154,Zeitreihen!$J:$K,2,0)</f>
        <v>0.26664533503986348</v>
      </c>
      <c r="AX154" s="9">
        <f t="shared" si="176"/>
        <v>8.820727238792259E-3</v>
      </c>
      <c r="AY154" s="9">
        <f t="shared" si="177"/>
        <v>2.6664178011729669E-5</v>
      </c>
      <c r="AZ154" s="9">
        <f t="shared" si="204"/>
        <v>1.4364253626236227E-4</v>
      </c>
      <c r="BA154" s="9">
        <f t="shared" si="148"/>
        <v>8.4928553985694116E-9</v>
      </c>
      <c r="BB154" s="9">
        <f t="shared" si="149"/>
        <v>1.0292616250868433E-13</v>
      </c>
      <c r="BC154" s="9">
        <f t="shared" si="178"/>
        <v>2.9565808206709183E-11</v>
      </c>
      <c r="BE154" s="16">
        <f t="shared" si="179"/>
        <v>2</v>
      </c>
      <c r="BF154" s="17">
        <f>VLOOKUP($A154,Datum!$A:$B,2,0)</f>
        <v>41505</v>
      </c>
      <c r="BG154" s="13">
        <f>VLOOKUP(BF154,Zeitreihen!$F:$G,2,0)</f>
        <v>8203.2000000000007</v>
      </c>
      <c r="BH154" s="13">
        <f>VLOOKUP(BF154,Zeitreihen!N:O,2,0)</f>
        <v>1.3334999999999999</v>
      </c>
      <c r="BI154" s="9">
        <f t="shared" si="180"/>
        <v>8.820727238792259E-3</v>
      </c>
      <c r="BJ154" s="9">
        <f t="shared" si="181"/>
        <v>4.5004501209635933E-4</v>
      </c>
      <c r="BK154" s="9">
        <f t="shared" si="205"/>
        <v>1.4364253626236227E-4</v>
      </c>
      <c r="BL154" s="9">
        <f t="shared" si="150"/>
        <v>8.4928553985694116E-9</v>
      </c>
      <c r="BM154" s="9">
        <f t="shared" si="151"/>
        <v>4.5404990845331315E-12</v>
      </c>
      <c r="BN154" s="9">
        <f t="shared" si="182"/>
        <v>1.9637159204497138E-10</v>
      </c>
      <c r="BP154" s="16">
        <f t="shared" si="183"/>
        <v>2</v>
      </c>
      <c r="BQ154" s="17">
        <f>VLOOKUP($A154,Datum!$A:$B,2,0)</f>
        <v>41505</v>
      </c>
      <c r="BR154" s="13">
        <f>VLOOKUP(BQ154,Zeitreihen!$F:$G,2,0)</f>
        <v>8203.2000000000007</v>
      </c>
      <c r="BS154" s="13">
        <f>VLOOKUP(BQ154,Zeitreihen!R:S,2,0)</f>
        <v>1.0148999999999999</v>
      </c>
      <c r="BT154" s="9">
        <f t="shared" si="184"/>
        <v>8.820727238792259E-3</v>
      </c>
      <c r="BU154" s="9">
        <f t="shared" si="185"/>
        <v>-9.8527021115163776E-5</v>
      </c>
      <c r="BV154" s="9">
        <f t="shared" si="206"/>
        <v>1.4364253626236227E-4</v>
      </c>
      <c r="BW154" s="9">
        <f t="shared" si="152"/>
        <v>8.4928553985694116E-9</v>
      </c>
      <c r="BX154" s="9">
        <f t="shared" si="153"/>
        <v>1.8829908177584384E-15</v>
      </c>
      <c r="BY154" s="9">
        <f t="shared" si="186"/>
        <v>3.9989959654963874E-12</v>
      </c>
      <c r="CA154" s="16">
        <f t="shared" si="187"/>
        <v>2</v>
      </c>
      <c r="CB154" s="17">
        <f>VLOOKUP($A154,Datum!$A:$B,2,0)</f>
        <v>41505</v>
      </c>
      <c r="CC154" s="13">
        <f>VLOOKUP(CB154,Zeitreihen!$J:$K,2,0)</f>
        <v>0.26664533503986348</v>
      </c>
      <c r="CD154" s="13">
        <f>VLOOKUP(CB154,Zeitreihen!N:O,2,0)</f>
        <v>1.3334999999999999</v>
      </c>
      <c r="CE154" s="9">
        <f t="shared" si="188"/>
        <v>2.6664178011729669E-5</v>
      </c>
      <c r="CF154" s="9">
        <f t="shared" si="189"/>
        <v>4.5004501209635933E-4</v>
      </c>
      <c r="CG154" s="9">
        <f t="shared" si="207"/>
        <v>1.4364253626236227E-4</v>
      </c>
      <c r="CH154" s="9">
        <f t="shared" si="154"/>
        <v>1.0292616250868433E-13</v>
      </c>
      <c r="CI154" s="9">
        <f t="shared" si="155"/>
        <v>4.5404990845331315E-12</v>
      </c>
      <c r="CJ154" s="9">
        <f t="shared" si="190"/>
        <v>6.836198846180452E-13</v>
      </c>
      <c r="CL154" s="16">
        <f t="shared" si="191"/>
        <v>2</v>
      </c>
      <c r="CM154" s="17">
        <f>VLOOKUP($A154,Datum!$A:$B,2,0)</f>
        <v>41505</v>
      </c>
      <c r="CN154" s="13">
        <f>VLOOKUP(CM154,Zeitreihen!$J:$K,2,0)</f>
        <v>0.26664533503986348</v>
      </c>
      <c r="CO154" s="13">
        <f>VLOOKUP(CM154,Zeitreihen!R:S,2,0)</f>
        <v>1.0148999999999999</v>
      </c>
      <c r="CP154" s="9">
        <f t="shared" si="192"/>
        <v>2.6664178011729669E-5</v>
      </c>
      <c r="CQ154" s="9">
        <f t="shared" si="193"/>
        <v>-9.8527021115163776E-5</v>
      </c>
      <c r="CR154" s="9">
        <f t="shared" si="208"/>
        <v>1.4364253626236227E-4</v>
      </c>
      <c r="CS154" s="9">
        <f t="shared" si="156"/>
        <v>1.0292616250868433E-13</v>
      </c>
      <c r="CT154" s="9">
        <f t="shared" si="157"/>
        <v>1.8829908177584384E-15</v>
      </c>
      <c r="CU154" s="9">
        <f t="shared" si="194"/>
        <v>1.3921530767518541E-14</v>
      </c>
      <c r="CW154" s="16">
        <f t="shared" si="195"/>
        <v>2</v>
      </c>
      <c r="CX154" s="17">
        <f>VLOOKUP($A154,Datum!$A:$B,2,0)</f>
        <v>41505</v>
      </c>
      <c r="CY154" s="13">
        <f>VLOOKUP(CX154,Zeitreihen!N:O,2,0)</f>
        <v>1.3334999999999999</v>
      </c>
      <c r="CZ154" s="13">
        <f>VLOOKUP(CX154,Zeitreihen!R:S,2,0)</f>
        <v>1.0148999999999999</v>
      </c>
      <c r="DA154" s="9">
        <f t="shared" si="196"/>
        <v>4.5004501209635933E-4</v>
      </c>
      <c r="DB154" s="9">
        <f t="shared" si="197"/>
        <v>-9.8527021115163776E-5</v>
      </c>
      <c r="DC154" s="9">
        <f t="shared" si="209"/>
        <v>1.4364253626236227E-4</v>
      </c>
      <c r="DD154" s="9">
        <f t="shared" si="158"/>
        <v>4.5404990845331315E-12</v>
      </c>
      <c r="DE154" s="9">
        <f t="shared" si="159"/>
        <v>1.8829908177584384E-15</v>
      </c>
      <c r="DF154" s="9">
        <f t="shared" si="198"/>
        <v>9.246468560600031E-14</v>
      </c>
    </row>
    <row r="155" spans="1:110" ht="15" x14ac:dyDescent="0.2">
      <c r="A155" s="9">
        <f t="shared" si="199"/>
        <v>146</v>
      </c>
      <c r="B155" s="16">
        <f t="shared" si="160"/>
        <v>6</v>
      </c>
      <c r="C155" s="17">
        <f>VLOOKUP($A155,Datum!$A:$B,2,0)</f>
        <v>41502</v>
      </c>
      <c r="D155" s="13">
        <f>VLOOKUP(C155,Zeitreihen!$B:$C,2,0)</f>
        <v>588.74</v>
      </c>
      <c r="E155" s="13">
        <f>VLOOKUP(C155,Zeitreihen!F:G,2,0)</f>
        <v>8131.16</v>
      </c>
      <c r="F155" s="9">
        <f t="shared" si="161"/>
        <v>3.5675758700624637E-4</v>
      </c>
      <c r="G155" s="9">
        <f t="shared" si="161"/>
        <v>0</v>
      </c>
      <c r="H155" s="9">
        <f t="shared" si="200"/>
        <v>1.3502398408662053E-4</v>
      </c>
      <c r="I155" s="9">
        <f t="shared" si="140"/>
        <v>2.9442799805968688E-11</v>
      </c>
      <c r="J155" s="9">
        <f t="shared" si="141"/>
        <v>1.7285589594557864E-10</v>
      </c>
      <c r="K155" s="9">
        <f t="shared" si="162"/>
        <v>7.1339761280838526E-11</v>
      </c>
      <c r="M155" s="16">
        <f t="shared" si="163"/>
        <v>6</v>
      </c>
      <c r="N155" s="17">
        <f>VLOOKUP($A155,Datum!$A:$B,2,0)</f>
        <v>41502</v>
      </c>
      <c r="O155" s="13">
        <f>VLOOKUP(N155,Zeitreihen!$B:$C,2,0)</f>
        <v>588.74</v>
      </c>
      <c r="P155" s="13">
        <f>VLOOKUP(N155,Zeitreihen!$J:$K,2,0)</f>
        <v>0.26663822525597269</v>
      </c>
      <c r="Q155" s="9">
        <f t="shared" si="164"/>
        <v>3.5675758700624637E-4</v>
      </c>
      <c r="R155" s="9">
        <f t="shared" si="165"/>
        <v>-2.6664178011620453E-5</v>
      </c>
      <c r="S155" s="9">
        <f t="shared" si="201"/>
        <v>1.3502398408662053E-4</v>
      </c>
      <c r="T155" s="9">
        <f t="shared" si="142"/>
        <v>2.9442799805968688E-11</v>
      </c>
      <c r="U155" s="9">
        <f t="shared" si="143"/>
        <v>9.5250606277808768E-14</v>
      </c>
      <c r="V155" s="9">
        <f t="shared" si="166"/>
        <v>1.6746475844292341E-12</v>
      </c>
      <c r="X155" s="16">
        <f t="shared" si="167"/>
        <v>6</v>
      </c>
      <c r="Y155" s="17">
        <f>VLOOKUP($A155,Datum!$A:$B,2,0)</f>
        <v>41502</v>
      </c>
      <c r="Z155" s="13">
        <f>VLOOKUP(Y155,Zeitreihen!$B:$C,2,0)</f>
        <v>588.74</v>
      </c>
      <c r="AA155" s="13">
        <f>VLOOKUP(Y155,Zeitreihen!N:O,2,0)</f>
        <v>1.3329</v>
      </c>
      <c r="AB155" s="9">
        <f t="shared" si="168"/>
        <v>3.5675758700624637E-4</v>
      </c>
      <c r="AC155" s="9">
        <f t="shared" si="169"/>
        <v>-1.3495278701333038E-3</v>
      </c>
      <c r="AD155" s="9">
        <f t="shared" si="202"/>
        <v>1.3502398408662053E-4</v>
      </c>
      <c r="AE155" s="9">
        <f t="shared" si="144"/>
        <v>2.9442799805968688E-11</v>
      </c>
      <c r="AF155" s="9">
        <f t="shared" si="145"/>
        <v>3.5513681824273479E-10</v>
      </c>
      <c r="AG155" s="9">
        <f t="shared" si="170"/>
        <v>1.0225567095887411E-10</v>
      </c>
      <c r="AI155" s="16">
        <f t="shared" si="171"/>
        <v>6</v>
      </c>
      <c r="AJ155" s="17">
        <f>VLOOKUP($A155,Datum!$A:$B,2,0)</f>
        <v>41502</v>
      </c>
      <c r="AK155" s="13">
        <f>VLOOKUP(AJ155,Zeitreihen!$B:$C,2,0)</f>
        <v>588.74</v>
      </c>
      <c r="AL155" s="13">
        <f>VLOOKUP(AJ155,Zeitreihen!$R:$S,2,0)</f>
        <v>1.0149999999999999</v>
      </c>
      <c r="AM155" s="9">
        <f t="shared" si="172"/>
        <v>3.5675758700624637E-4</v>
      </c>
      <c r="AN155" s="9">
        <f t="shared" si="173"/>
        <v>-9.8517314497730246E-5</v>
      </c>
      <c r="AO155" s="9">
        <f t="shared" si="203"/>
        <v>1.3502398408662053E-4</v>
      </c>
      <c r="AP155" s="9">
        <f t="shared" si="146"/>
        <v>2.9442799805968688E-11</v>
      </c>
      <c r="AQ155" s="9">
        <f t="shared" si="147"/>
        <v>1.779514640752772E-15</v>
      </c>
      <c r="AR155" s="9">
        <f t="shared" si="174"/>
        <v>-2.2889712387768037E-13</v>
      </c>
      <c r="AT155" s="16">
        <f t="shared" si="175"/>
        <v>6</v>
      </c>
      <c r="AU155" s="17">
        <f>VLOOKUP($A155,Datum!$A:$B,2,0)</f>
        <v>41502</v>
      </c>
      <c r="AV155" s="13">
        <f>VLOOKUP(AU155,Zeitreihen!$F:$G,2,0)</f>
        <v>8131.16</v>
      </c>
      <c r="AW155" s="13">
        <f>VLOOKUP(AU155,Zeitreihen!$J:$K,2,0)</f>
        <v>0.26663822525597269</v>
      </c>
      <c r="AX155" s="9">
        <f t="shared" si="176"/>
        <v>0</v>
      </c>
      <c r="AY155" s="9">
        <f t="shared" si="177"/>
        <v>-2.6664178011620453E-5</v>
      </c>
      <c r="AZ155" s="9">
        <f t="shared" si="204"/>
        <v>1.3502398408662053E-4</v>
      </c>
      <c r="BA155" s="9">
        <f t="shared" si="148"/>
        <v>1.7285589594557864E-10</v>
      </c>
      <c r="BB155" s="9">
        <f t="shared" si="149"/>
        <v>9.5250606277808768E-14</v>
      </c>
      <c r="BC155" s="9">
        <f t="shared" si="178"/>
        <v>4.0576629834807864E-12</v>
      </c>
      <c r="BE155" s="16">
        <f t="shared" si="179"/>
        <v>6</v>
      </c>
      <c r="BF155" s="17">
        <f>VLOOKUP($A155,Datum!$A:$B,2,0)</f>
        <v>41502</v>
      </c>
      <c r="BG155" s="13">
        <f>VLOOKUP(BF155,Zeitreihen!$F:$G,2,0)</f>
        <v>8131.16</v>
      </c>
      <c r="BH155" s="13">
        <f>VLOOKUP(BF155,Zeitreihen!N:O,2,0)</f>
        <v>1.3329</v>
      </c>
      <c r="BI155" s="9">
        <f t="shared" si="180"/>
        <v>0</v>
      </c>
      <c r="BJ155" s="9">
        <f t="shared" si="181"/>
        <v>-1.3495278701333038E-3</v>
      </c>
      <c r="BK155" s="9">
        <f t="shared" si="205"/>
        <v>1.3502398408662053E-4</v>
      </c>
      <c r="BL155" s="9">
        <f t="shared" si="150"/>
        <v>1.7285589594557864E-10</v>
      </c>
      <c r="BM155" s="9">
        <f t="shared" si="151"/>
        <v>3.5513681824273479E-10</v>
      </c>
      <c r="BN155" s="9">
        <f t="shared" si="182"/>
        <v>2.4776499530928511E-10</v>
      </c>
      <c r="BP155" s="16">
        <f t="shared" si="183"/>
        <v>6</v>
      </c>
      <c r="BQ155" s="17">
        <f>VLOOKUP($A155,Datum!$A:$B,2,0)</f>
        <v>41502</v>
      </c>
      <c r="BR155" s="13">
        <f>VLOOKUP(BQ155,Zeitreihen!$F:$G,2,0)</f>
        <v>8131.16</v>
      </c>
      <c r="BS155" s="13">
        <f>VLOOKUP(BQ155,Zeitreihen!R:S,2,0)</f>
        <v>1.0149999999999999</v>
      </c>
      <c r="BT155" s="9">
        <f t="shared" si="184"/>
        <v>0</v>
      </c>
      <c r="BU155" s="9">
        <f t="shared" si="185"/>
        <v>-9.8517314497730246E-5</v>
      </c>
      <c r="BV155" s="9">
        <f t="shared" si="206"/>
        <v>1.3502398408662053E-4</v>
      </c>
      <c r="BW155" s="9">
        <f t="shared" si="152"/>
        <v>1.7285589594557864E-10</v>
      </c>
      <c r="BX155" s="9">
        <f t="shared" si="153"/>
        <v>1.779514640752772E-15</v>
      </c>
      <c r="BY155" s="9">
        <f t="shared" si="186"/>
        <v>-5.5461662215948327E-13</v>
      </c>
      <c r="CA155" s="16">
        <f t="shared" si="187"/>
        <v>6</v>
      </c>
      <c r="CB155" s="17">
        <f>VLOOKUP($A155,Datum!$A:$B,2,0)</f>
        <v>41502</v>
      </c>
      <c r="CC155" s="13">
        <f>VLOOKUP(CB155,Zeitreihen!$J:$K,2,0)</f>
        <v>0.26663822525597269</v>
      </c>
      <c r="CD155" s="13">
        <f>VLOOKUP(CB155,Zeitreihen!N:O,2,0)</f>
        <v>1.3329</v>
      </c>
      <c r="CE155" s="9">
        <f t="shared" si="188"/>
        <v>-2.6664178011620453E-5</v>
      </c>
      <c r="CF155" s="9">
        <f t="shared" si="189"/>
        <v>-1.3495278701333038E-3</v>
      </c>
      <c r="CG155" s="9">
        <f t="shared" si="207"/>
        <v>1.3502398408662053E-4</v>
      </c>
      <c r="CH155" s="9">
        <f t="shared" si="154"/>
        <v>9.5250606277808768E-14</v>
      </c>
      <c r="CI155" s="9">
        <f t="shared" si="155"/>
        <v>3.5513681824273479E-10</v>
      </c>
      <c r="CJ155" s="9">
        <f t="shared" si="190"/>
        <v>5.8160981120672706E-12</v>
      </c>
      <c r="CL155" s="16">
        <f t="shared" si="191"/>
        <v>6</v>
      </c>
      <c r="CM155" s="17">
        <f>VLOOKUP($A155,Datum!$A:$B,2,0)</f>
        <v>41502</v>
      </c>
      <c r="CN155" s="13">
        <f>VLOOKUP(CM155,Zeitreihen!$J:$K,2,0)</f>
        <v>0.26663822525597269</v>
      </c>
      <c r="CO155" s="13">
        <f>VLOOKUP(CM155,Zeitreihen!R:S,2,0)</f>
        <v>1.0149999999999999</v>
      </c>
      <c r="CP155" s="9">
        <f t="shared" si="192"/>
        <v>-2.6664178011620453E-5</v>
      </c>
      <c r="CQ155" s="9">
        <f t="shared" si="193"/>
        <v>-9.8517314497730246E-5</v>
      </c>
      <c r="CR155" s="9">
        <f t="shared" si="208"/>
        <v>1.3502398408662053E-4</v>
      </c>
      <c r="CS155" s="9">
        <f t="shared" si="156"/>
        <v>9.5250606277808768E-14</v>
      </c>
      <c r="CT155" s="9">
        <f t="shared" si="157"/>
        <v>1.779514640752772E-15</v>
      </c>
      <c r="CU155" s="9">
        <f t="shared" si="194"/>
        <v>-1.301921074458581E-14</v>
      </c>
      <c r="CW155" s="16">
        <f t="shared" si="195"/>
        <v>6</v>
      </c>
      <c r="CX155" s="17">
        <f>VLOOKUP($A155,Datum!$A:$B,2,0)</f>
        <v>41502</v>
      </c>
      <c r="CY155" s="13">
        <f>VLOOKUP(CX155,Zeitreihen!N:O,2,0)</f>
        <v>1.3329</v>
      </c>
      <c r="CZ155" s="13">
        <f>VLOOKUP(CX155,Zeitreihen!R:S,2,0)</f>
        <v>1.0149999999999999</v>
      </c>
      <c r="DA155" s="9">
        <f t="shared" si="196"/>
        <v>-1.3495278701333038E-3</v>
      </c>
      <c r="DB155" s="9">
        <f t="shared" si="197"/>
        <v>-9.8517314497730246E-5</v>
      </c>
      <c r="DC155" s="9">
        <f t="shared" si="209"/>
        <v>1.3502398408662053E-4</v>
      </c>
      <c r="DD155" s="9">
        <f t="shared" si="158"/>
        <v>3.5513681824273479E-10</v>
      </c>
      <c r="DE155" s="9">
        <f t="shared" si="159"/>
        <v>1.779514640752772E-15</v>
      </c>
      <c r="DF155" s="9">
        <f t="shared" si="198"/>
        <v>-7.9496614238173865E-13</v>
      </c>
    </row>
    <row r="156" spans="1:110" ht="15" x14ac:dyDescent="0.2">
      <c r="A156" s="9">
        <f t="shared" si="199"/>
        <v>147</v>
      </c>
      <c r="B156" s="16">
        <f t="shared" si="160"/>
        <v>5</v>
      </c>
      <c r="C156" s="17">
        <f>VLOOKUP($A156,Datum!$A:$B,2,0)</f>
        <v>41501</v>
      </c>
      <c r="D156" s="13">
        <f>VLOOKUP(C156,Zeitreihen!$B:$C,2,0)</f>
        <v>588.53</v>
      </c>
      <c r="E156" s="13">
        <f>VLOOKUP(C156,Zeitreihen!F:G,2,0)</f>
        <v>8131.16</v>
      </c>
      <c r="F156" s="9">
        <f t="shared" si="161"/>
        <v>-2.9352153344805862E-3</v>
      </c>
      <c r="G156" s="9">
        <f t="shared" si="161"/>
        <v>5.6312607726454258E-3</v>
      </c>
      <c r="H156" s="9">
        <f t="shared" si="200"/>
        <v>1.2692254504142328E-4</v>
      </c>
      <c r="I156" s="9">
        <f t="shared" si="140"/>
        <v>1.7933663642808287E-9</v>
      </c>
      <c r="J156" s="9">
        <f t="shared" si="141"/>
        <v>2.5699615989970441E-9</v>
      </c>
      <c r="K156" s="9">
        <f t="shared" si="162"/>
        <v>-2.1468308478160719E-9</v>
      </c>
      <c r="M156" s="16">
        <f t="shared" si="163"/>
        <v>5</v>
      </c>
      <c r="N156" s="17">
        <f>VLOOKUP($A156,Datum!$A:$B,2,0)</f>
        <v>41501</v>
      </c>
      <c r="O156" s="13">
        <f>VLOOKUP(N156,Zeitreihen!$B:$C,2,0)</f>
        <v>588.53</v>
      </c>
      <c r="P156" s="13">
        <f>VLOOKUP(N156,Zeitreihen!$J:$K,2,0)</f>
        <v>0.26664533503986348</v>
      </c>
      <c r="Q156" s="9">
        <f t="shared" si="164"/>
        <v>-2.9352153344805862E-3</v>
      </c>
      <c r="R156" s="9">
        <f t="shared" si="165"/>
        <v>0</v>
      </c>
      <c r="S156" s="9">
        <f t="shared" si="201"/>
        <v>1.2692254504142328E-4</v>
      </c>
      <c r="T156" s="9">
        <f t="shared" si="142"/>
        <v>1.7933663642808287E-9</v>
      </c>
      <c r="U156" s="9">
        <f t="shared" si="143"/>
        <v>1.376940713736487E-18</v>
      </c>
      <c r="V156" s="9">
        <f t="shared" si="166"/>
        <v>-4.9692646957310026E-14</v>
      </c>
      <c r="X156" s="16">
        <f t="shared" si="167"/>
        <v>5</v>
      </c>
      <c r="Y156" s="17">
        <f>VLOOKUP($A156,Datum!$A:$B,2,0)</f>
        <v>41501</v>
      </c>
      <c r="Z156" s="13">
        <f>VLOOKUP(Y156,Zeitreihen!$B:$C,2,0)</f>
        <v>588.53</v>
      </c>
      <c r="AA156" s="13">
        <f>VLOOKUP(Y156,Zeitreihen!N:O,2,0)</f>
        <v>1.3347</v>
      </c>
      <c r="AB156" s="9">
        <f t="shared" si="168"/>
        <v>-2.9352153344805862E-3</v>
      </c>
      <c r="AC156" s="9">
        <f t="shared" si="169"/>
        <v>6.9168007510256998E-3</v>
      </c>
      <c r="AD156" s="9">
        <f t="shared" si="202"/>
        <v>1.2692254504142328E-4</v>
      </c>
      <c r="AE156" s="9">
        <f t="shared" si="144"/>
        <v>1.7933663642808287E-9</v>
      </c>
      <c r="AF156" s="9">
        <f t="shared" si="145"/>
        <v>5.6036308760873888E-9</v>
      </c>
      <c r="AG156" s="9">
        <f t="shared" si="170"/>
        <v>-3.1700730482152355E-9</v>
      </c>
      <c r="AI156" s="16">
        <f t="shared" si="171"/>
        <v>5</v>
      </c>
      <c r="AJ156" s="17">
        <f>VLOOKUP($A156,Datum!$A:$B,2,0)</f>
        <v>41501</v>
      </c>
      <c r="AK156" s="13">
        <f>VLOOKUP(AJ156,Zeitreihen!$B:$C,2,0)</f>
        <v>588.53</v>
      </c>
      <c r="AL156" s="13">
        <f>VLOOKUP(AJ156,Zeitreihen!$R:$S,2,0)</f>
        <v>1.0150999999999999</v>
      </c>
      <c r="AM156" s="9">
        <f t="shared" si="172"/>
        <v>-2.9352153344805862E-3</v>
      </c>
      <c r="AN156" s="9">
        <f t="shared" si="173"/>
        <v>-9.8507609792716414E-5</v>
      </c>
      <c r="AO156" s="9">
        <f t="shared" si="203"/>
        <v>1.2692254504142328E-4</v>
      </c>
      <c r="AP156" s="9">
        <f t="shared" si="146"/>
        <v>1.7933663642808287E-9</v>
      </c>
      <c r="AQ156" s="9">
        <f t="shared" si="147"/>
        <v>1.6816989878451358E-15</v>
      </c>
      <c r="AR156" s="9">
        <f t="shared" si="174"/>
        <v>-1.7366353674984801E-12</v>
      </c>
      <c r="AT156" s="16">
        <f t="shared" si="175"/>
        <v>5</v>
      </c>
      <c r="AU156" s="17">
        <f>VLOOKUP($A156,Datum!$A:$B,2,0)</f>
        <v>41501</v>
      </c>
      <c r="AV156" s="13">
        <f>VLOOKUP(AU156,Zeitreihen!$F:$G,2,0)</f>
        <v>8131.16</v>
      </c>
      <c r="AW156" s="13">
        <f>VLOOKUP(AU156,Zeitreihen!$J:$K,2,0)</f>
        <v>0.26664533503986348</v>
      </c>
      <c r="AX156" s="9">
        <f t="shared" si="176"/>
        <v>5.6312607726454258E-3</v>
      </c>
      <c r="AY156" s="9">
        <f t="shared" si="177"/>
        <v>0</v>
      </c>
      <c r="AZ156" s="9">
        <f t="shared" si="204"/>
        <v>1.2692254504142328E-4</v>
      </c>
      <c r="BA156" s="9">
        <f t="shared" si="148"/>
        <v>2.5699615989970441E-9</v>
      </c>
      <c r="BB156" s="9">
        <f t="shared" si="149"/>
        <v>1.376940713736487E-18</v>
      </c>
      <c r="BC156" s="9">
        <f t="shared" si="178"/>
        <v>5.9486845255050747E-14</v>
      </c>
      <c r="BE156" s="16">
        <f t="shared" si="179"/>
        <v>5</v>
      </c>
      <c r="BF156" s="17">
        <f>VLOOKUP($A156,Datum!$A:$B,2,0)</f>
        <v>41501</v>
      </c>
      <c r="BG156" s="13">
        <f>VLOOKUP(BF156,Zeitreihen!$F:$G,2,0)</f>
        <v>8131.16</v>
      </c>
      <c r="BH156" s="13">
        <f>VLOOKUP(BF156,Zeitreihen!N:O,2,0)</f>
        <v>1.3347</v>
      </c>
      <c r="BI156" s="9">
        <f t="shared" si="180"/>
        <v>5.6312607726454258E-3</v>
      </c>
      <c r="BJ156" s="9">
        <f t="shared" si="181"/>
        <v>6.9168007510256998E-3</v>
      </c>
      <c r="BK156" s="9">
        <f t="shared" si="205"/>
        <v>1.2692254504142328E-4</v>
      </c>
      <c r="BL156" s="9">
        <f t="shared" si="150"/>
        <v>2.5699615989970441E-9</v>
      </c>
      <c r="BM156" s="9">
        <f t="shared" si="151"/>
        <v>5.6036308760873888E-9</v>
      </c>
      <c r="BN156" s="9">
        <f t="shared" si="182"/>
        <v>3.7948802572016355E-9</v>
      </c>
      <c r="BP156" s="16">
        <f t="shared" si="183"/>
        <v>5</v>
      </c>
      <c r="BQ156" s="17">
        <f>VLOOKUP($A156,Datum!$A:$B,2,0)</f>
        <v>41501</v>
      </c>
      <c r="BR156" s="13">
        <f>VLOOKUP(BQ156,Zeitreihen!$F:$G,2,0)</f>
        <v>8131.16</v>
      </c>
      <c r="BS156" s="13">
        <f>VLOOKUP(BQ156,Zeitreihen!R:S,2,0)</f>
        <v>1.0150999999999999</v>
      </c>
      <c r="BT156" s="9">
        <f t="shared" si="184"/>
        <v>5.6312607726454258E-3</v>
      </c>
      <c r="BU156" s="9">
        <f t="shared" si="185"/>
        <v>-9.8507609792716414E-5</v>
      </c>
      <c r="BV156" s="9">
        <f t="shared" si="206"/>
        <v>1.2692254504142328E-4</v>
      </c>
      <c r="BW156" s="9">
        <f t="shared" si="152"/>
        <v>2.5699615989970441E-9</v>
      </c>
      <c r="BX156" s="9">
        <f t="shared" si="153"/>
        <v>1.6816989878451358E-15</v>
      </c>
      <c r="BY156" s="9">
        <f t="shared" si="186"/>
        <v>2.0789184254881659E-12</v>
      </c>
      <c r="CA156" s="16">
        <f t="shared" si="187"/>
        <v>5</v>
      </c>
      <c r="CB156" s="17">
        <f>VLOOKUP($A156,Datum!$A:$B,2,0)</f>
        <v>41501</v>
      </c>
      <c r="CC156" s="13">
        <f>VLOOKUP(CB156,Zeitreihen!$J:$K,2,0)</f>
        <v>0.26664533503986348</v>
      </c>
      <c r="CD156" s="13">
        <f>VLOOKUP(CB156,Zeitreihen!N:O,2,0)</f>
        <v>1.3347</v>
      </c>
      <c r="CE156" s="9">
        <f t="shared" si="188"/>
        <v>0</v>
      </c>
      <c r="CF156" s="9">
        <f t="shared" si="189"/>
        <v>6.9168007510256998E-3</v>
      </c>
      <c r="CG156" s="9">
        <f t="shared" si="207"/>
        <v>1.2692254504142328E-4</v>
      </c>
      <c r="CH156" s="9">
        <f t="shared" si="154"/>
        <v>1.376940713736487E-18</v>
      </c>
      <c r="CI156" s="9">
        <f t="shared" si="155"/>
        <v>5.6036308760873888E-9</v>
      </c>
      <c r="CJ156" s="9">
        <f t="shared" si="190"/>
        <v>8.7840010803935954E-14</v>
      </c>
      <c r="CL156" s="16">
        <f t="shared" si="191"/>
        <v>5</v>
      </c>
      <c r="CM156" s="17">
        <f>VLOOKUP($A156,Datum!$A:$B,2,0)</f>
        <v>41501</v>
      </c>
      <c r="CN156" s="13">
        <f>VLOOKUP(CM156,Zeitreihen!$J:$K,2,0)</f>
        <v>0.26664533503986348</v>
      </c>
      <c r="CO156" s="13">
        <f>VLOOKUP(CM156,Zeitreihen!R:S,2,0)</f>
        <v>1.0150999999999999</v>
      </c>
      <c r="CP156" s="9">
        <f t="shared" si="192"/>
        <v>0</v>
      </c>
      <c r="CQ156" s="9">
        <f t="shared" si="193"/>
        <v>-9.8507609792716414E-5</v>
      </c>
      <c r="CR156" s="9">
        <f t="shared" si="208"/>
        <v>1.2692254504142328E-4</v>
      </c>
      <c r="CS156" s="9">
        <f t="shared" si="156"/>
        <v>1.376940713736487E-18</v>
      </c>
      <c r="CT156" s="9">
        <f t="shared" si="157"/>
        <v>1.6816989878451358E-15</v>
      </c>
      <c r="CU156" s="9">
        <f t="shared" si="194"/>
        <v>4.8120679594259779E-17</v>
      </c>
      <c r="CW156" s="16">
        <f t="shared" si="195"/>
        <v>5</v>
      </c>
      <c r="CX156" s="17">
        <f>VLOOKUP($A156,Datum!$A:$B,2,0)</f>
        <v>41501</v>
      </c>
      <c r="CY156" s="13">
        <f>VLOOKUP(CX156,Zeitreihen!N:O,2,0)</f>
        <v>1.3347</v>
      </c>
      <c r="CZ156" s="13">
        <f>VLOOKUP(CX156,Zeitreihen!R:S,2,0)</f>
        <v>1.0150999999999999</v>
      </c>
      <c r="DA156" s="9">
        <f t="shared" si="196"/>
        <v>6.9168007510256998E-3</v>
      </c>
      <c r="DB156" s="9">
        <f t="shared" si="197"/>
        <v>-9.8507609792716414E-5</v>
      </c>
      <c r="DC156" s="9">
        <f t="shared" si="209"/>
        <v>1.2692254504142328E-4</v>
      </c>
      <c r="DD156" s="9">
        <f t="shared" si="158"/>
        <v>5.6036308760873888E-9</v>
      </c>
      <c r="DE156" s="9">
        <f t="shared" si="159"/>
        <v>1.6816989878451358E-15</v>
      </c>
      <c r="DF156" s="9">
        <f t="shared" si="198"/>
        <v>3.0697915845499857E-12</v>
      </c>
    </row>
    <row r="157" spans="1:110" ht="15" x14ac:dyDescent="0.2">
      <c r="A157" s="9">
        <f t="shared" si="199"/>
        <v>148</v>
      </c>
      <c r="B157" s="16">
        <f t="shared" si="160"/>
        <v>4</v>
      </c>
      <c r="C157" s="17">
        <f>VLOOKUP($A157,Datum!$A:$B,2,0)</f>
        <v>41500</v>
      </c>
      <c r="D157" s="13">
        <f>VLOOKUP(C157,Zeitreihen!$B:$C,2,0)</f>
        <v>590.26</v>
      </c>
      <c r="E157" s="13">
        <f>VLOOKUP(C157,Zeitreihen!F:G,2,0)</f>
        <v>8085.5</v>
      </c>
      <c r="F157" s="9">
        <f t="shared" si="161"/>
        <v>5.7618331001422433E-4</v>
      </c>
      <c r="G157" s="9">
        <f t="shared" si="161"/>
        <v>-3.6110593088850272E-3</v>
      </c>
      <c r="H157" s="9">
        <f t="shared" si="200"/>
        <v>1.1930719233893787E-4</v>
      </c>
      <c r="I157" s="9">
        <f t="shared" si="140"/>
        <v>7.310615937139379E-12</v>
      </c>
      <c r="J157" s="9">
        <f t="shared" si="141"/>
        <v>2.6833888873883621E-9</v>
      </c>
      <c r="K157" s="9">
        <f t="shared" si="162"/>
        <v>1.4006150636661049E-10</v>
      </c>
      <c r="M157" s="16">
        <f t="shared" si="163"/>
        <v>4</v>
      </c>
      <c r="N157" s="17">
        <f>VLOOKUP($A157,Datum!$A:$B,2,0)</f>
        <v>41500</v>
      </c>
      <c r="O157" s="13">
        <f>VLOOKUP(N157,Zeitreihen!$B:$C,2,0)</f>
        <v>590.26</v>
      </c>
      <c r="P157" s="13">
        <f>VLOOKUP(N157,Zeitreihen!$J:$K,2,0)</f>
        <v>0.26664533503986348</v>
      </c>
      <c r="Q157" s="9">
        <f t="shared" si="164"/>
        <v>5.7618331001422433E-4</v>
      </c>
      <c r="R157" s="9">
        <f t="shared" si="165"/>
        <v>0</v>
      </c>
      <c r="S157" s="9">
        <f t="shared" si="201"/>
        <v>1.1930719233893787E-4</v>
      </c>
      <c r="T157" s="9">
        <f t="shared" si="142"/>
        <v>7.310615937139379E-12</v>
      </c>
      <c r="U157" s="9">
        <f t="shared" si="143"/>
        <v>1.2943242709122978E-18</v>
      </c>
      <c r="V157" s="9">
        <f t="shared" si="166"/>
        <v>-3.0760864166596088E-15</v>
      </c>
      <c r="X157" s="16">
        <f t="shared" si="167"/>
        <v>4</v>
      </c>
      <c r="Y157" s="17">
        <f>VLOOKUP($A157,Datum!$A:$B,2,0)</f>
        <v>41500</v>
      </c>
      <c r="Z157" s="13">
        <f>VLOOKUP(Y157,Zeitreihen!$B:$C,2,0)</f>
        <v>590.26</v>
      </c>
      <c r="AA157" s="13">
        <f>VLOOKUP(Y157,Zeitreihen!N:O,2,0)</f>
        <v>1.3254999999999999</v>
      </c>
      <c r="AB157" s="9">
        <f t="shared" si="168"/>
        <v>5.7618331001422433E-4</v>
      </c>
      <c r="AC157" s="9">
        <f t="shared" si="169"/>
        <v>-6.0336377122713477E-4</v>
      </c>
      <c r="AD157" s="9">
        <f t="shared" si="202"/>
        <v>1.1930719233893787E-4</v>
      </c>
      <c r="AE157" s="9">
        <f t="shared" si="144"/>
        <v>7.310615937139379E-12</v>
      </c>
      <c r="AF157" s="9">
        <f t="shared" si="145"/>
        <v>9.1473558145722063E-11</v>
      </c>
      <c r="AG157" s="9">
        <f t="shared" si="170"/>
        <v>2.5859776719975008E-11</v>
      </c>
      <c r="AI157" s="16">
        <f t="shared" si="171"/>
        <v>4</v>
      </c>
      <c r="AJ157" s="17">
        <f>VLOOKUP($A157,Datum!$A:$B,2,0)</f>
        <v>41500</v>
      </c>
      <c r="AK157" s="13">
        <f>VLOOKUP(AJ157,Zeitreihen!$B:$C,2,0)</f>
        <v>590.26</v>
      </c>
      <c r="AL157" s="13">
        <f>VLOOKUP(AJ157,Zeitreihen!$R:$S,2,0)</f>
        <v>1.0152000000000001</v>
      </c>
      <c r="AM157" s="9">
        <f t="shared" si="172"/>
        <v>5.7618331001422433E-4</v>
      </c>
      <c r="AN157" s="9">
        <f t="shared" si="173"/>
        <v>-9.8497906999122931E-5</v>
      </c>
      <c r="AO157" s="9">
        <f t="shared" si="203"/>
        <v>1.1930719233893787E-4</v>
      </c>
      <c r="AP157" s="9">
        <f t="shared" si="146"/>
        <v>7.310615937139379E-12</v>
      </c>
      <c r="AQ157" s="9">
        <f t="shared" si="147"/>
        <v>1.589235768977553E-15</v>
      </c>
      <c r="AR157" s="9">
        <f t="shared" si="174"/>
        <v>-1.0778818275005501E-13</v>
      </c>
      <c r="AT157" s="16">
        <f t="shared" si="175"/>
        <v>4</v>
      </c>
      <c r="AU157" s="17">
        <f>VLOOKUP($A157,Datum!$A:$B,2,0)</f>
        <v>41500</v>
      </c>
      <c r="AV157" s="13">
        <f>VLOOKUP(AU157,Zeitreihen!$F:$G,2,0)</f>
        <v>8085.5</v>
      </c>
      <c r="AW157" s="13">
        <f>VLOOKUP(AU157,Zeitreihen!$J:$K,2,0)</f>
        <v>0.26664533503986348</v>
      </c>
      <c r="AX157" s="9">
        <f t="shared" si="176"/>
        <v>-3.6110593088850272E-3</v>
      </c>
      <c r="AY157" s="9">
        <f t="shared" si="177"/>
        <v>0</v>
      </c>
      <c r="AZ157" s="9">
        <f t="shared" si="204"/>
        <v>1.1930719233893787E-4</v>
      </c>
      <c r="BA157" s="9">
        <f t="shared" si="148"/>
        <v>2.6833888873883621E-9</v>
      </c>
      <c r="BB157" s="9">
        <f t="shared" si="149"/>
        <v>1.2943242709122978E-18</v>
      </c>
      <c r="BC157" s="9">
        <f t="shared" si="178"/>
        <v>-5.8933652230649202E-14</v>
      </c>
      <c r="BE157" s="16">
        <f t="shared" si="179"/>
        <v>4</v>
      </c>
      <c r="BF157" s="17">
        <f>VLOOKUP($A157,Datum!$A:$B,2,0)</f>
        <v>41500</v>
      </c>
      <c r="BG157" s="13">
        <f>VLOOKUP(BF157,Zeitreihen!$F:$G,2,0)</f>
        <v>8085.5</v>
      </c>
      <c r="BH157" s="13">
        <f>VLOOKUP(BF157,Zeitreihen!N:O,2,0)</f>
        <v>1.3254999999999999</v>
      </c>
      <c r="BI157" s="9">
        <f t="shared" si="180"/>
        <v>-3.6110593088850272E-3</v>
      </c>
      <c r="BJ157" s="9">
        <f t="shared" si="181"/>
        <v>-6.0336377122713477E-4</v>
      </c>
      <c r="BK157" s="9">
        <f t="shared" si="205"/>
        <v>1.1930719233893787E-4</v>
      </c>
      <c r="BL157" s="9">
        <f t="shared" si="150"/>
        <v>2.6833888873883621E-9</v>
      </c>
      <c r="BM157" s="9">
        <f t="shared" si="151"/>
        <v>9.1473558145722063E-11</v>
      </c>
      <c r="BN157" s="9">
        <f t="shared" si="182"/>
        <v>4.9543832049822687E-10</v>
      </c>
      <c r="BP157" s="16">
        <f t="shared" si="183"/>
        <v>4</v>
      </c>
      <c r="BQ157" s="17">
        <f>VLOOKUP($A157,Datum!$A:$B,2,0)</f>
        <v>41500</v>
      </c>
      <c r="BR157" s="13">
        <f>VLOOKUP(BQ157,Zeitreihen!$F:$G,2,0)</f>
        <v>8085.5</v>
      </c>
      <c r="BS157" s="13">
        <f>VLOOKUP(BQ157,Zeitreihen!R:S,2,0)</f>
        <v>1.0152000000000001</v>
      </c>
      <c r="BT157" s="9">
        <f t="shared" si="184"/>
        <v>-3.6110593088850272E-3</v>
      </c>
      <c r="BU157" s="9">
        <f t="shared" si="185"/>
        <v>-9.8497906999122931E-5</v>
      </c>
      <c r="BV157" s="9">
        <f t="shared" si="206"/>
        <v>1.1930719233893787E-4</v>
      </c>
      <c r="BW157" s="9">
        <f t="shared" si="152"/>
        <v>2.6833888873883621E-9</v>
      </c>
      <c r="BX157" s="9">
        <f t="shared" si="153"/>
        <v>1.589235768977553E-15</v>
      </c>
      <c r="BY157" s="9">
        <f t="shared" si="186"/>
        <v>-2.0650756891490599E-12</v>
      </c>
      <c r="CA157" s="16">
        <f t="shared" si="187"/>
        <v>4</v>
      </c>
      <c r="CB157" s="17">
        <f>VLOOKUP($A157,Datum!$A:$B,2,0)</f>
        <v>41500</v>
      </c>
      <c r="CC157" s="13">
        <f>VLOOKUP(CB157,Zeitreihen!$J:$K,2,0)</f>
        <v>0.26664533503986348</v>
      </c>
      <c r="CD157" s="13">
        <f>VLOOKUP(CB157,Zeitreihen!N:O,2,0)</f>
        <v>1.3254999999999999</v>
      </c>
      <c r="CE157" s="9">
        <f t="shared" si="188"/>
        <v>0</v>
      </c>
      <c r="CF157" s="9">
        <f t="shared" si="189"/>
        <v>-6.0336377122713477E-4</v>
      </c>
      <c r="CG157" s="9">
        <f t="shared" si="207"/>
        <v>1.1930719233893787E-4</v>
      </c>
      <c r="CH157" s="9">
        <f t="shared" si="154"/>
        <v>1.2943242709122978E-18</v>
      </c>
      <c r="CI157" s="9">
        <f t="shared" si="155"/>
        <v>9.1473558145722063E-11</v>
      </c>
      <c r="CJ157" s="9">
        <f t="shared" si="190"/>
        <v>-1.0881013117109793E-14</v>
      </c>
      <c r="CL157" s="16">
        <f t="shared" si="191"/>
        <v>4</v>
      </c>
      <c r="CM157" s="17">
        <f>VLOOKUP($A157,Datum!$A:$B,2,0)</f>
        <v>41500</v>
      </c>
      <c r="CN157" s="13">
        <f>VLOOKUP(CM157,Zeitreihen!$J:$K,2,0)</f>
        <v>0.26664533503986348</v>
      </c>
      <c r="CO157" s="13">
        <f>VLOOKUP(CM157,Zeitreihen!R:S,2,0)</f>
        <v>1.0152000000000001</v>
      </c>
      <c r="CP157" s="9">
        <f t="shared" si="192"/>
        <v>0</v>
      </c>
      <c r="CQ157" s="9">
        <f t="shared" si="193"/>
        <v>-9.8497906999122931E-5</v>
      </c>
      <c r="CR157" s="9">
        <f t="shared" si="208"/>
        <v>1.1930719233893787E-4</v>
      </c>
      <c r="CS157" s="9">
        <f t="shared" si="156"/>
        <v>1.2943242709122978E-18</v>
      </c>
      <c r="CT157" s="9">
        <f t="shared" si="157"/>
        <v>1.589235768977553E-15</v>
      </c>
      <c r="CU157" s="9">
        <f t="shared" si="194"/>
        <v>4.5354012259001032E-17</v>
      </c>
      <c r="CW157" s="16">
        <f t="shared" si="195"/>
        <v>4</v>
      </c>
      <c r="CX157" s="17">
        <f>VLOOKUP($A157,Datum!$A:$B,2,0)</f>
        <v>41500</v>
      </c>
      <c r="CY157" s="13">
        <f>VLOOKUP(CX157,Zeitreihen!N:O,2,0)</f>
        <v>1.3254999999999999</v>
      </c>
      <c r="CZ157" s="13">
        <f>VLOOKUP(CX157,Zeitreihen!R:S,2,0)</f>
        <v>1.0152000000000001</v>
      </c>
      <c r="DA157" s="9">
        <f t="shared" si="196"/>
        <v>-6.0336377122713477E-4</v>
      </c>
      <c r="DB157" s="9">
        <f t="shared" si="197"/>
        <v>-9.8497906999122931E-5</v>
      </c>
      <c r="DC157" s="9">
        <f t="shared" si="209"/>
        <v>1.1930719233893787E-4</v>
      </c>
      <c r="DD157" s="9">
        <f t="shared" si="158"/>
        <v>9.1473558145722063E-11</v>
      </c>
      <c r="DE157" s="9">
        <f t="shared" si="159"/>
        <v>1.589235768977553E-15</v>
      </c>
      <c r="DF157" s="9">
        <f t="shared" si="198"/>
        <v>-3.8127817996946734E-13</v>
      </c>
    </row>
    <row r="158" spans="1:110" ht="15" x14ac:dyDescent="0.2">
      <c r="A158" s="9">
        <f t="shared" si="199"/>
        <v>149</v>
      </c>
      <c r="B158" s="16">
        <f t="shared" si="160"/>
        <v>3</v>
      </c>
      <c r="C158" s="17">
        <f>VLOOKUP($A158,Datum!$A:$B,2,0)</f>
        <v>41499</v>
      </c>
      <c r="D158" s="13">
        <f>VLOOKUP(C158,Zeitreihen!$B:$C,2,0)</f>
        <v>589.91999999999996</v>
      </c>
      <c r="E158" s="13">
        <f>VLOOKUP(C158,Zeitreihen!F:G,2,0)</f>
        <v>8114.75</v>
      </c>
      <c r="F158" s="9">
        <f t="shared" si="161"/>
        <v>2.4270002833155402E-3</v>
      </c>
      <c r="G158" s="9">
        <f t="shared" si="161"/>
        <v>5.244945473652775E-3</v>
      </c>
      <c r="H158" s="9">
        <f t="shared" si="200"/>
        <v>1.1214876079860159E-4</v>
      </c>
      <c r="I158" s="9">
        <f t="shared" si="140"/>
        <v>2.8827841065980378E-10</v>
      </c>
      <c r="J158" s="9">
        <f t="shared" si="141"/>
        <v>1.8976487402678214E-9</v>
      </c>
      <c r="K158" s="9">
        <f t="shared" si="162"/>
        <v>7.3962907111266675E-10</v>
      </c>
      <c r="M158" s="16">
        <f t="shared" si="163"/>
        <v>3</v>
      </c>
      <c r="N158" s="17">
        <f>VLOOKUP($A158,Datum!$A:$B,2,0)</f>
        <v>41499</v>
      </c>
      <c r="O158" s="13">
        <f>VLOOKUP(N158,Zeitreihen!$B:$C,2,0)</f>
        <v>589.91999999999996</v>
      </c>
      <c r="P158" s="13">
        <f>VLOOKUP(N158,Zeitreihen!$J:$K,2,0)</f>
        <v>0.26664533503986348</v>
      </c>
      <c r="Q158" s="9">
        <f t="shared" si="164"/>
        <v>2.4270002833155402E-3</v>
      </c>
      <c r="R158" s="9">
        <f t="shared" si="165"/>
        <v>0</v>
      </c>
      <c r="S158" s="9">
        <f t="shared" si="201"/>
        <v>1.1214876079860159E-4</v>
      </c>
      <c r="T158" s="9">
        <f t="shared" si="142"/>
        <v>2.8827841065980378E-10</v>
      </c>
      <c r="U158" s="9">
        <f t="shared" si="143"/>
        <v>1.2166648146575598E-18</v>
      </c>
      <c r="V158" s="9">
        <f t="shared" si="166"/>
        <v>1.8728005742074785E-14</v>
      </c>
      <c r="X158" s="16">
        <f t="shared" si="167"/>
        <v>3</v>
      </c>
      <c r="Y158" s="17">
        <f>VLOOKUP($A158,Datum!$A:$B,2,0)</f>
        <v>41499</v>
      </c>
      <c r="Z158" s="13">
        <f>VLOOKUP(Y158,Zeitreihen!$B:$C,2,0)</f>
        <v>589.91999999999996</v>
      </c>
      <c r="AA158" s="13">
        <f>VLOOKUP(Y158,Zeitreihen!N:O,2,0)</f>
        <v>1.3263</v>
      </c>
      <c r="AB158" s="9">
        <f t="shared" si="168"/>
        <v>2.4270002833155402E-3</v>
      </c>
      <c r="AC158" s="9">
        <f t="shared" si="169"/>
        <v>-2.7858317154922994E-3</v>
      </c>
      <c r="AD158" s="9">
        <f t="shared" si="202"/>
        <v>1.1214876079860159E-4</v>
      </c>
      <c r="AE158" s="9">
        <f t="shared" si="144"/>
        <v>2.8827841065980378E-10</v>
      </c>
      <c r="AF158" s="9">
        <f t="shared" si="145"/>
        <v>1.0488025479862947E-9</v>
      </c>
      <c r="AG158" s="9">
        <f t="shared" si="170"/>
        <v>-5.4986101119232094E-10</v>
      </c>
      <c r="AI158" s="16">
        <f t="shared" si="171"/>
        <v>3</v>
      </c>
      <c r="AJ158" s="17">
        <f>VLOOKUP($A158,Datum!$A:$B,2,0)</f>
        <v>41499</v>
      </c>
      <c r="AK158" s="13">
        <f>VLOOKUP(AJ158,Zeitreihen!$B:$C,2,0)</f>
        <v>589.91999999999996</v>
      </c>
      <c r="AL158" s="13">
        <f>VLOOKUP(AJ158,Zeitreihen!$R:$S,2,0)</f>
        <v>1.0153000000000001</v>
      </c>
      <c r="AM158" s="9">
        <f t="shared" si="172"/>
        <v>2.4270002833155402E-3</v>
      </c>
      <c r="AN158" s="9">
        <f t="shared" si="173"/>
        <v>-9.848820611694973E-5</v>
      </c>
      <c r="AO158" s="9">
        <f t="shared" si="203"/>
        <v>1.1214876079860159E-4</v>
      </c>
      <c r="AP158" s="9">
        <f t="shared" si="146"/>
        <v>2.8827841065980378E-10</v>
      </c>
      <c r="AQ158" s="9">
        <f t="shared" si="147"/>
        <v>1.5018335674323253E-15</v>
      </c>
      <c r="AR158" s="9">
        <f t="shared" si="174"/>
        <v>6.5798646938590922E-13</v>
      </c>
      <c r="AT158" s="16">
        <f t="shared" si="175"/>
        <v>3</v>
      </c>
      <c r="AU158" s="17">
        <f>VLOOKUP($A158,Datum!$A:$B,2,0)</f>
        <v>41499</v>
      </c>
      <c r="AV158" s="13">
        <f>VLOOKUP(AU158,Zeitreihen!$F:$G,2,0)</f>
        <v>8114.75</v>
      </c>
      <c r="AW158" s="13">
        <f>VLOOKUP(AU158,Zeitreihen!$J:$K,2,0)</f>
        <v>0.26664533503986348</v>
      </c>
      <c r="AX158" s="9">
        <f t="shared" si="176"/>
        <v>5.244945473652775E-3</v>
      </c>
      <c r="AY158" s="9">
        <f t="shared" si="177"/>
        <v>0</v>
      </c>
      <c r="AZ158" s="9">
        <f t="shared" si="204"/>
        <v>1.1214876079860159E-4</v>
      </c>
      <c r="BA158" s="9">
        <f t="shared" si="148"/>
        <v>1.8976487402678214E-9</v>
      </c>
      <c r="BB158" s="9">
        <f t="shared" si="149"/>
        <v>1.2166648146575598E-18</v>
      </c>
      <c r="BC158" s="9">
        <f t="shared" si="178"/>
        <v>4.8049999509501569E-14</v>
      </c>
      <c r="BE158" s="16">
        <f t="shared" si="179"/>
        <v>3</v>
      </c>
      <c r="BF158" s="17">
        <f>VLOOKUP($A158,Datum!$A:$B,2,0)</f>
        <v>41499</v>
      </c>
      <c r="BG158" s="13">
        <f>VLOOKUP(BF158,Zeitreihen!$F:$G,2,0)</f>
        <v>8114.75</v>
      </c>
      <c r="BH158" s="13">
        <f>VLOOKUP(BF158,Zeitreihen!N:O,2,0)</f>
        <v>1.3263</v>
      </c>
      <c r="BI158" s="9">
        <f t="shared" si="180"/>
        <v>5.244945473652775E-3</v>
      </c>
      <c r="BJ158" s="9">
        <f t="shared" si="181"/>
        <v>-2.7858317154922994E-3</v>
      </c>
      <c r="BK158" s="9">
        <f t="shared" si="205"/>
        <v>1.1214876079860159E-4</v>
      </c>
      <c r="BL158" s="9">
        <f t="shared" si="150"/>
        <v>1.8976487402678214E-9</v>
      </c>
      <c r="BM158" s="9">
        <f t="shared" si="151"/>
        <v>1.0488025479862947E-9</v>
      </c>
      <c r="BN158" s="9">
        <f t="shared" si="182"/>
        <v>-1.410765336254004E-9</v>
      </c>
      <c r="BP158" s="16">
        <f t="shared" si="183"/>
        <v>3</v>
      </c>
      <c r="BQ158" s="17">
        <f>VLOOKUP($A158,Datum!$A:$B,2,0)</f>
        <v>41499</v>
      </c>
      <c r="BR158" s="13">
        <f>VLOOKUP(BQ158,Zeitreihen!$F:$G,2,0)</f>
        <v>8114.75</v>
      </c>
      <c r="BS158" s="13">
        <f>VLOOKUP(BQ158,Zeitreihen!R:S,2,0)</f>
        <v>1.0153000000000001</v>
      </c>
      <c r="BT158" s="9">
        <f t="shared" si="184"/>
        <v>5.244945473652775E-3</v>
      </c>
      <c r="BU158" s="9">
        <f t="shared" si="185"/>
        <v>-9.848820611694973E-5</v>
      </c>
      <c r="BV158" s="9">
        <f t="shared" si="206"/>
        <v>1.1214876079860159E-4</v>
      </c>
      <c r="BW158" s="9">
        <f t="shared" si="152"/>
        <v>1.8976487402678214E-9</v>
      </c>
      <c r="BX158" s="9">
        <f t="shared" si="153"/>
        <v>1.5018335674323253E-15</v>
      </c>
      <c r="BY158" s="9">
        <f t="shared" si="186"/>
        <v>1.6881802561722728E-12</v>
      </c>
      <c r="CA158" s="16">
        <f t="shared" si="187"/>
        <v>3</v>
      </c>
      <c r="CB158" s="17">
        <f>VLOOKUP($A158,Datum!$A:$B,2,0)</f>
        <v>41499</v>
      </c>
      <c r="CC158" s="13">
        <f>VLOOKUP(CB158,Zeitreihen!$J:$K,2,0)</f>
        <v>0.26664533503986348</v>
      </c>
      <c r="CD158" s="13">
        <f>VLOOKUP(CB158,Zeitreihen!N:O,2,0)</f>
        <v>1.3263</v>
      </c>
      <c r="CE158" s="9">
        <f t="shared" si="188"/>
        <v>0</v>
      </c>
      <c r="CF158" s="9">
        <f t="shared" si="189"/>
        <v>-2.7858317154922994E-3</v>
      </c>
      <c r="CG158" s="9">
        <f t="shared" si="207"/>
        <v>1.1214876079860159E-4</v>
      </c>
      <c r="CH158" s="9">
        <f t="shared" si="154"/>
        <v>1.2166648146575598E-18</v>
      </c>
      <c r="CI158" s="9">
        <f t="shared" si="155"/>
        <v>1.0488025479862947E-9</v>
      </c>
      <c r="CJ158" s="9">
        <f t="shared" si="190"/>
        <v>-3.5721718290951817E-14</v>
      </c>
      <c r="CL158" s="16">
        <f t="shared" si="191"/>
        <v>3</v>
      </c>
      <c r="CM158" s="17">
        <f>VLOOKUP($A158,Datum!$A:$B,2,0)</f>
        <v>41499</v>
      </c>
      <c r="CN158" s="13">
        <f>VLOOKUP(CM158,Zeitreihen!$J:$K,2,0)</f>
        <v>0.26664533503986348</v>
      </c>
      <c r="CO158" s="13">
        <f>VLOOKUP(CM158,Zeitreihen!R:S,2,0)</f>
        <v>1.0153000000000001</v>
      </c>
      <c r="CP158" s="9">
        <f t="shared" si="192"/>
        <v>0</v>
      </c>
      <c r="CQ158" s="9">
        <f t="shared" si="193"/>
        <v>-9.848820611694973E-5</v>
      </c>
      <c r="CR158" s="9">
        <f t="shared" si="208"/>
        <v>1.1214876079860159E-4</v>
      </c>
      <c r="CS158" s="9">
        <f t="shared" si="156"/>
        <v>1.2166648146575598E-18</v>
      </c>
      <c r="CT158" s="9">
        <f t="shared" si="157"/>
        <v>1.5018335674323253E-15</v>
      </c>
      <c r="CU158" s="9">
        <f t="shared" si="194"/>
        <v>4.2746088229995408E-17</v>
      </c>
      <c r="CW158" s="16">
        <f t="shared" si="195"/>
        <v>3</v>
      </c>
      <c r="CX158" s="17">
        <f>VLOOKUP($A158,Datum!$A:$B,2,0)</f>
        <v>41499</v>
      </c>
      <c r="CY158" s="13">
        <f>VLOOKUP(CX158,Zeitreihen!N:O,2,0)</f>
        <v>1.3263</v>
      </c>
      <c r="CZ158" s="13">
        <f>VLOOKUP(CX158,Zeitreihen!R:S,2,0)</f>
        <v>1.0153000000000001</v>
      </c>
      <c r="DA158" s="9">
        <f t="shared" si="196"/>
        <v>-2.7858317154922994E-3</v>
      </c>
      <c r="DB158" s="9">
        <f t="shared" si="197"/>
        <v>-9.848820611694973E-5</v>
      </c>
      <c r="DC158" s="9">
        <f t="shared" si="209"/>
        <v>1.1214876079860159E-4</v>
      </c>
      <c r="DD158" s="9">
        <f t="shared" si="158"/>
        <v>1.0488025479862947E-9</v>
      </c>
      <c r="DE158" s="9">
        <f t="shared" si="159"/>
        <v>1.5018335674323253E-15</v>
      </c>
      <c r="DF158" s="9">
        <f t="shared" si="198"/>
        <v>-1.2550405858673931E-12</v>
      </c>
    </row>
    <row r="159" spans="1:110" ht="15" x14ac:dyDescent="0.2">
      <c r="A159" s="9">
        <f t="shared" si="199"/>
        <v>150</v>
      </c>
      <c r="B159" s="16">
        <f t="shared" si="160"/>
        <v>2</v>
      </c>
      <c r="C159" s="17">
        <f>VLOOKUP($A159,Datum!$A:$B,2,0)</f>
        <v>41498</v>
      </c>
      <c r="D159" s="13">
        <f>VLOOKUP(C159,Zeitreihen!$B:$C,2,0)</f>
        <v>588.49</v>
      </c>
      <c r="E159" s="13">
        <f>VLOOKUP(C159,Zeitreihen!F:G,2,0)</f>
        <v>8072.3</v>
      </c>
      <c r="F159" s="9">
        <f t="shared" si="161"/>
        <v>-5.6594972803761072E-3</v>
      </c>
      <c r="G159" s="9">
        <f t="shared" si="161"/>
        <v>0</v>
      </c>
      <c r="H159" s="9">
        <f t="shared" si="200"/>
        <v>1.0541983515068549E-4</v>
      </c>
      <c r="I159" s="9">
        <f t="shared" si="140"/>
        <v>4.4310209060374235E-9</v>
      </c>
      <c r="J159" s="9">
        <f t="shared" si="141"/>
        <v>1.3495706098937871E-10</v>
      </c>
      <c r="K159" s="9">
        <f t="shared" si="162"/>
        <v>7.7330301865523895E-10</v>
      </c>
      <c r="M159" s="16">
        <f t="shared" si="163"/>
        <v>2</v>
      </c>
      <c r="N159" s="17">
        <f>VLOOKUP($A159,Datum!$A:$B,2,0)</f>
        <v>41498</v>
      </c>
      <c r="O159" s="13">
        <f>VLOOKUP(N159,Zeitreihen!$B:$C,2,0)</f>
        <v>588.49</v>
      </c>
      <c r="P159" s="13">
        <f>VLOOKUP(N159,Zeitreihen!$J:$K,2,0)</f>
        <v>0.26664533503986348</v>
      </c>
      <c r="Q159" s="9">
        <f t="shared" si="164"/>
        <v>-5.6594972803761072E-3</v>
      </c>
      <c r="R159" s="9">
        <f t="shared" si="165"/>
        <v>2.6664178011729669E-5</v>
      </c>
      <c r="S159" s="9">
        <f t="shared" si="201"/>
        <v>1.0541983515068549E-4</v>
      </c>
      <c r="T159" s="9">
        <f t="shared" si="142"/>
        <v>4.4310209060374235E-9</v>
      </c>
      <c r="U159" s="9">
        <f t="shared" si="143"/>
        <v>7.5537924675319468E-14</v>
      </c>
      <c r="V159" s="9">
        <f t="shared" si="166"/>
        <v>-1.829508467963515E-11</v>
      </c>
      <c r="X159" s="16">
        <f t="shared" si="167"/>
        <v>2</v>
      </c>
      <c r="Y159" s="17">
        <f>VLOOKUP($A159,Datum!$A:$B,2,0)</f>
        <v>41498</v>
      </c>
      <c r="Z159" s="13">
        <f>VLOOKUP(Y159,Zeitreihen!$B:$C,2,0)</f>
        <v>588.49</v>
      </c>
      <c r="AA159" s="13">
        <f>VLOOKUP(Y159,Zeitreihen!N:O,2,0)</f>
        <v>1.33</v>
      </c>
      <c r="AB159" s="9">
        <f t="shared" si="168"/>
        <v>-5.6594972803761072E-3</v>
      </c>
      <c r="AC159" s="9">
        <f t="shared" si="169"/>
        <v>-3.1529190596155305E-3</v>
      </c>
      <c r="AD159" s="9">
        <f t="shared" si="202"/>
        <v>1.0541983515068549E-4</v>
      </c>
      <c r="AE159" s="9">
        <f t="shared" si="144"/>
        <v>4.4310209060374235E-9</v>
      </c>
      <c r="AF159" s="9">
        <f t="shared" si="145"/>
        <v>1.2367653912218161E-9</v>
      </c>
      <c r="AG159" s="9">
        <f t="shared" si="170"/>
        <v>2.3409684543725532E-9</v>
      </c>
      <c r="AI159" s="16">
        <f t="shared" si="171"/>
        <v>2</v>
      </c>
      <c r="AJ159" s="17">
        <f>VLOOKUP($A159,Datum!$A:$B,2,0)</f>
        <v>41498</v>
      </c>
      <c r="AK159" s="13">
        <f>VLOOKUP(AJ159,Zeitreihen!$B:$C,2,0)</f>
        <v>588.49</v>
      </c>
      <c r="AL159" s="13">
        <f>VLOOKUP(AJ159,Zeitreihen!$R:$S,2,0)</f>
        <v>1.0154000000000001</v>
      </c>
      <c r="AM159" s="9">
        <f t="shared" si="172"/>
        <v>-5.6594972803761072E-3</v>
      </c>
      <c r="AN159" s="9">
        <f t="shared" si="173"/>
        <v>-9.8478507145419546E-5</v>
      </c>
      <c r="AO159" s="9">
        <f t="shared" si="203"/>
        <v>1.0541983515068549E-4</v>
      </c>
      <c r="AP159" s="9">
        <f t="shared" si="146"/>
        <v>4.4310209060374235E-9</v>
      </c>
      <c r="AQ159" s="9">
        <f t="shared" si="147"/>
        <v>1.4192167447466546E-15</v>
      </c>
      <c r="AR159" s="9">
        <f t="shared" si="174"/>
        <v>-2.5077039430863454E-12</v>
      </c>
      <c r="AT159" s="16">
        <f t="shared" si="175"/>
        <v>2</v>
      </c>
      <c r="AU159" s="17">
        <f>VLOOKUP($A159,Datum!$A:$B,2,0)</f>
        <v>41498</v>
      </c>
      <c r="AV159" s="13">
        <f>VLOOKUP(AU159,Zeitreihen!$F:$G,2,0)</f>
        <v>8072.3</v>
      </c>
      <c r="AW159" s="13">
        <f>VLOOKUP(AU159,Zeitreihen!$J:$K,2,0)</f>
        <v>0.26664533503986348</v>
      </c>
      <c r="AX159" s="9">
        <f t="shared" si="176"/>
        <v>0</v>
      </c>
      <c r="AY159" s="9">
        <f t="shared" si="177"/>
        <v>2.6664178011729669E-5</v>
      </c>
      <c r="AZ159" s="9">
        <f t="shared" si="204"/>
        <v>1.0541983515068549E-4</v>
      </c>
      <c r="BA159" s="9">
        <f t="shared" si="148"/>
        <v>1.3495706098937871E-10</v>
      </c>
      <c r="BB159" s="9">
        <f t="shared" si="149"/>
        <v>7.5537924675319468E-14</v>
      </c>
      <c r="BC159" s="9">
        <f t="shared" si="178"/>
        <v>-3.19286333992205E-12</v>
      </c>
      <c r="BE159" s="16">
        <f t="shared" si="179"/>
        <v>2</v>
      </c>
      <c r="BF159" s="17">
        <f>VLOOKUP($A159,Datum!$A:$B,2,0)</f>
        <v>41498</v>
      </c>
      <c r="BG159" s="13">
        <f>VLOOKUP(BF159,Zeitreihen!$F:$G,2,0)</f>
        <v>8072.3</v>
      </c>
      <c r="BH159" s="13">
        <f>VLOOKUP(BF159,Zeitreihen!N:O,2,0)</f>
        <v>1.33</v>
      </c>
      <c r="BI159" s="9">
        <f t="shared" si="180"/>
        <v>0</v>
      </c>
      <c r="BJ159" s="9">
        <f t="shared" si="181"/>
        <v>-3.1529190596155305E-3</v>
      </c>
      <c r="BK159" s="9">
        <f t="shared" si="205"/>
        <v>1.0541983515068549E-4</v>
      </c>
      <c r="BL159" s="9">
        <f t="shared" si="150"/>
        <v>1.3495706098937871E-10</v>
      </c>
      <c r="BM159" s="9">
        <f t="shared" si="151"/>
        <v>1.2367653912218161E-9</v>
      </c>
      <c r="BN159" s="9">
        <f t="shared" si="182"/>
        <v>4.0854647511963122E-10</v>
      </c>
      <c r="BP159" s="16">
        <f t="shared" si="183"/>
        <v>2</v>
      </c>
      <c r="BQ159" s="17">
        <f>VLOOKUP($A159,Datum!$A:$B,2,0)</f>
        <v>41498</v>
      </c>
      <c r="BR159" s="13">
        <f>VLOOKUP(BQ159,Zeitreihen!$F:$G,2,0)</f>
        <v>8072.3</v>
      </c>
      <c r="BS159" s="13">
        <f>VLOOKUP(BQ159,Zeitreihen!R:S,2,0)</f>
        <v>1.0154000000000001</v>
      </c>
      <c r="BT159" s="9">
        <f t="shared" si="184"/>
        <v>0</v>
      </c>
      <c r="BU159" s="9">
        <f t="shared" si="185"/>
        <v>-9.8478507145419546E-5</v>
      </c>
      <c r="BV159" s="9">
        <f t="shared" si="206"/>
        <v>1.0541983515068549E-4</v>
      </c>
      <c r="BW159" s="9">
        <f t="shared" si="152"/>
        <v>1.3495706098937871E-10</v>
      </c>
      <c r="BX159" s="9">
        <f t="shared" si="153"/>
        <v>1.4192167447466546E-15</v>
      </c>
      <c r="BY159" s="9">
        <f t="shared" si="186"/>
        <v>-4.3764519965140917E-13</v>
      </c>
      <c r="CA159" s="16">
        <f t="shared" si="187"/>
        <v>2</v>
      </c>
      <c r="CB159" s="17">
        <f>VLOOKUP($A159,Datum!$A:$B,2,0)</f>
        <v>41498</v>
      </c>
      <c r="CC159" s="13">
        <f>VLOOKUP(CB159,Zeitreihen!$J:$K,2,0)</f>
        <v>0.26664533503986348</v>
      </c>
      <c r="CD159" s="13">
        <f>VLOOKUP(CB159,Zeitreihen!N:O,2,0)</f>
        <v>1.33</v>
      </c>
      <c r="CE159" s="9">
        <f t="shared" si="188"/>
        <v>2.6664178011729669E-5</v>
      </c>
      <c r="CF159" s="9">
        <f t="shared" si="189"/>
        <v>-3.1529190596155305E-3</v>
      </c>
      <c r="CG159" s="9">
        <f t="shared" si="207"/>
        <v>1.0541983515068549E-4</v>
      </c>
      <c r="CH159" s="9">
        <f t="shared" si="154"/>
        <v>7.5537924675319468E-14</v>
      </c>
      <c r="CI159" s="9">
        <f t="shared" si="155"/>
        <v>1.2367653912218161E-9</v>
      </c>
      <c r="CJ159" s="9">
        <f t="shared" si="190"/>
        <v>-9.6655414211080567E-12</v>
      </c>
      <c r="CL159" s="16">
        <f t="shared" si="191"/>
        <v>2</v>
      </c>
      <c r="CM159" s="17">
        <f>VLOOKUP($A159,Datum!$A:$B,2,0)</f>
        <v>41498</v>
      </c>
      <c r="CN159" s="13">
        <f>VLOOKUP(CM159,Zeitreihen!$J:$K,2,0)</f>
        <v>0.26664533503986348</v>
      </c>
      <c r="CO159" s="13">
        <f>VLOOKUP(CM159,Zeitreihen!R:S,2,0)</f>
        <v>1.0154000000000001</v>
      </c>
      <c r="CP159" s="9">
        <f t="shared" si="192"/>
        <v>2.6664178011729669E-5</v>
      </c>
      <c r="CQ159" s="9">
        <f t="shared" si="193"/>
        <v>-9.8478507145419546E-5</v>
      </c>
      <c r="CR159" s="9">
        <f t="shared" si="208"/>
        <v>1.0541983515068549E-4</v>
      </c>
      <c r="CS159" s="9">
        <f t="shared" si="156"/>
        <v>7.5537924675319468E-14</v>
      </c>
      <c r="CT159" s="9">
        <f t="shared" si="157"/>
        <v>1.4192167447466546E-15</v>
      </c>
      <c r="CU159" s="9">
        <f t="shared" si="194"/>
        <v>1.0353969652390569E-14</v>
      </c>
      <c r="CW159" s="16">
        <f t="shared" si="195"/>
        <v>2</v>
      </c>
      <c r="CX159" s="17">
        <f>VLOOKUP($A159,Datum!$A:$B,2,0)</f>
        <v>41498</v>
      </c>
      <c r="CY159" s="13">
        <f>VLOOKUP(CX159,Zeitreihen!N:O,2,0)</f>
        <v>1.33</v>
      </c>
      <c r="CZ159" s="13">
        <f>VLOOKUP(CX159,Zeitreihen!R:S,2,0)</f>
        <v>1.0154000000000001</v>
      </c>
      <c r="DA159" s="9">
        <f t="shared" si="196"/>
        <v>-3.1529190596155305E-3</v>
      </c>
      <c r="DB159" s="9">
        <f t="shared" si="197"/>
        <v>-9.8478507145419546E-5</v>
      </c>
      <c r="DC159" s="9">
        <f t="shared" si="209"/>
        <v>1.0541983515068549E-4</v>
      </c>
      <c r="DD159" s="9">
        <f t="shared" si="158"/>
        <v>1.2367653912218161E-9</v>
      </c>
      <c r="DE159" s="9">
        <f t="shared" si="159"/>
        <v>1.4192167447466546E-15</v>
      </c>
      <c r="DF159" s="9">
        <f t="shared" si="198"/>
        <v>-1.3248540117858829E-12</v>
      </c>
    </row>
    <row r="160" spans="1:110" ht="15" x14ac:dyDescent="0.2">
      <c r="A160" s="9">
        <f t="shared" si="199"/>
        <v>151</v>
      </c>
      <c r="B160" s="16">
        <f t="shared" si="160"/>
        <v>6</v>
      </c>
      <c r="C160" s="17">
        <f>VLOOKUP($A160,Datum!$A:$B,2,0)</f>
        <v>41495</v>
      </c>
      <c r="D160" s="13">
        <f>VLOOKUP(C160,Zeitreihen!$B:$C,2,0)</f>
        <v>591.83000000000004</v>
      </c>
      <c r="E160" s="13">
        <f>VLOOKUP(C160,Zeitreihen!F:G,2,0)</f>
        <v>8072.3</v>
      </c>
      <c r="F160" s="9">
        <f t="shared" si="161"/>
        <v>-2.0274037475047954E-4</v>
      </c>
      <c r="G160" s="9">
        <f t="shared" si="161"/>
        <v>0</v>
      </c>
      <c r="H160" s="9">
        <f t="shared" si="200"/>
        <v>9.9094645041644363E-5</v>
      </c>
      <c r="I160" s="9">
        <f t="shared" si="140"/>
        <v>1.0440866370049894E-10</v>
      </c>
      <c r="J160" s="9">
        <f t="shared" si="141"/>
        <v>1.2685963733001599E-10</v>
      </c>
      <c r="K160" s="9">
        <f t="shared" si="162"/>
        <v>1.1508798899605858E-10</v>
      </c>
      <c r="M160" s="16">
        <f t="shared" si="163"/>
        <v>6</v>
      </c>
      <c r="N160" s="17">
        <f>VLOOKUP($A160,Datum!$A:$B,2,0)</f>
        <v>41495</v>
      </c>
      <c r="O160" s="13">
        <f>VLOOKUP(N160,Zeitreihen!$B:$C,2,0)</f>
        <v>591.83000000000004</v>
      </c>
      <c r="P160" s="13">
        <f>VLOOKUP(N160,Zeitreihen!$J:$K,2,0)</f>
        <v>0.26663822525597269</v>
      </c>
      <c r="Q160" s="9">
        <f t="shared" si="164"/>
        <v>-2.0274037475047954E-4</v>
      </c>
      <c r="R160" s="9">
        <f t="shared" si="165"/>
        <v>5.3326223182857399E-5</v>
      </c>
      <c r="S160" s="9">
        <f t="shared" si="201"/>
        <v>9.9094645041644363E-5</v>
      </c>
      <c r="T160" s="9">
        <f t="shared" si="142"/>
        <v>1.0440866370049894E-10</v>
      </c>
      <c r="U160" s="9">
        <f t="shared" si="143"/>
        <v>2.828959397313596E-13</v>
      </c>
      <c r="V160" s="9">
        <f t="shared" si="166"/>
        <v>-5.4347757114390782E-12</v>
      </c>
      <c r="X160" s="16">
        <f t="shared" si="167"/>
        <v>6</v>
      </c>
      <c r="Y160" s="17">
        <f>VLOOKUP($A160,Datum!$A:$B,2,0)</f>
        <v>41495</v>
      </c>
      <c r="Z160" s="13">
        <f>VLOOKUP(Y160,Zeitreihen!$B:$C,2,0)</f>
        <v>591.83000000000004</v>
      </c>
      <c r="AA160" s="13">
        <f>VLOOKUP(Y160,Zeitreihen!N:O,2,0)</f>
        <v>1.3342000000000001</v>
      </c>
      <c r="AB160" s="9">
        <f t="shared" si="168"/>
        <v>-2.0274037475047954E-4</v>
      </c>
      <c r="AC160" s="9">
        <f t="shared" si="169"/>
        <v>-2.9188360355280646E-3</v>
      </c>
      <c r="AD160" s="9">
        <f t="shared" si="202"/>
        <v>9.9094645041644363E-5</v>
      </c>
      <c r="AE160" s="9">
        <f t="shared" si="144"/>
        <v>1.0440866370049894E-10</v>
      </c>
      <c r="AF160" s="9">
        <f t="shared" si="145"/>
        <v>1.0090861620729143E-9</v>
      </c>
      <c r="AG160" s="9">
        <f t="shared" si="170"/>
        <v>3.2458795070165201E-10</v>
      </c>
      <c r="AI160" s="16">
        <f t="shared" si="171"/>
        <v>6</v>
      </c>
      <c r="AJ160" s="17">
        <f>VLOOKUP($A160,Datum!$A:$B,2,0)</f>
        <v>41495</v>
      </c>
      <c r="AK160" s="13">
        <f>VLOOKUP(AJ160,Zeitreihen!$B:$C,2,0)</f>
        <v>591.83000000000004</v>
      </c>
      <c r="AL160" s="13">
        <f>VLOOKUP(AJ160,Zeitreihen!$R:$S,2,0)</f>
        <v>1.0155000000000001</v>
      </c>
      <c r="AM160" s="9">
        <f t="shared" si="172"/>
        <v>-2.0274037475047954E-4</v>
      </c>
      <c r="AN160" s="9">
        <f t="shared" si="173"/>
        <v>-9.8468810083977146E-5</v>
      </c>
      <c r="AO160" s="9">
        <f t="shared" si="203"/>
        <v>9.9094645041644363E-5</v>
      </c>
      <c r="AP160" s="9">
        <f t="shared" si="146"/>
        <v>1.0440866370049894E-10</v>
      </c>
      <c r="AQ160" s="9">
        <f t="shared" si="147"/>
        <v>1.3411245909631334E-15</v>
      </c>
      <c r="AR160" s="9">
        <f t="shared" si="174"/>
        <v>-3.7419918011446655E-13</v>
      </c>
      <c r="AT160" s="16">
        <f t="shared" si="175"/>
        <v>6</v>
      </c>
      <c r="AU160" s="17">
        <f>VLOOKUP($A160,Datum!$A:$B,2,0)</f>
        <v>41495</v>
      </c>
      <c r="AV160" s="13">
        <f>VLOOKUP(AU160,Zeitreihen!$F:$G,2,0)</f>
        <v>8072.3</v>
      </c>
      <c r="AW160" s="13">
        <f>VLOOKUP(AU160,Zeitreihen!$J:$K,2,0)</f>
        <v>0.26663822525597269</v>
      </c>
      <c r="AX160" s="9">
        <f t="shared" si="176"/>
        <v>0</v>
      </c>
      <c r="AY160" s="9">
        <f t="shared" si="177"/>
        <v>5.3326223182857399E-5</v>
      </c>
      <c r="AZ160" s="9">
        <f t="shared" si="204"/>
        <v>9.9094645041644363E-5</v>
      </c>
      <c r="BA160" s="9">
        <f t="shared" si="148"/>
        <v>1.2685963733001599E-10</v>
      </c>
      <c r="BB160" s="9">
        <f t="shared" si="149"/>
        <v>2.828959397313596E-13</v>
      </c>
      <c r="BC160" s="9">
        <f t="shared" si="178"/>
        <v>-5.9906657657103812E-12</v>
      </c>
      <c r="BE160" s="16">
        <f t="shared" si="179"/>
        <v>6</v>
      </c>
      <c r="BF160" s="17">
        <f>VLOOKUP($A160,Datum!$A:$B,2,0)</f>
        <v>41495</v>
      </c>
      <c r="BG160" s="13">
        <f>VLOOKUP(BF160,Zeitreihen!$F:$G,2,0)</f>
        <v>8072.3</v>
      </c>
      <c r="BH160" s="13">
        <f>VLOOKUP(BF160,Zeitreihen!N:O,2,0)</f>
        <v>1.3342000000000001</v>
      </c>
      <c r="BI160" s="9">
        <f t="shared" si="180"/>
        <v>0</v>
      </c>
      <c r="BJ160" s="9">
        <f t="shared" si="181"/>
        <v>-2.9188360355280646E-3</v>
      </c>
      <c r="BK160" s="9">
        <f t="shared" si="205"/>
        <v>9.9094645041644363E-5</v>
      </c>
      <c r="BL160" s="9">
        <f t="shared" si="150"/>
        <v>1.2685963733001599E-10</v>
      </c>
      <c r="BM160" s="9">
        <f t="shared" si="151"/>
        <v>1.0090861620729143E-9</v>
      </c>
      <c r="BN160" s="9">
        <f t="shared" si="182"/>
        <v>3.5778807212553586E-10</v>
      </c>
      <c r="BP160" s="16">
        <f t="shared" si="183"/>
        <v>6</v>
      </c>
      <c r="BQ160" s="17">
        <f>VLOOKUP($A160,Datum!$A:$B,2,0)</f>
        <v>41495</v>
      </c>
      <c r="BR160" s="13">
        <f>VLOOKUP(BQ160,Zeitreihen!$F:$G,2,0)</f>
        <v>8072.3</v>
      </c>
      <c r="BS160" s="13">
        <f>VLOOKUP(BQ160,Zeitreihen!R:S,2,0)</f>
        <v>1.0155000000000001</v>
      </c>
      <c r="BT160" s="9">
        <f t="shared" si="184"/>
        <v>0</v>
      </c>
      <c r="BU160" s="9">
        <f t="shared" si="185"/>
        <v>-9.8468810083977146E-5</v>
      </c>
      <c r="BV160" s="9">
        <f t="shared" si="206"/>
        <v>9.9094645041644363E-5</v>
      </c>
      <c r="BW160" s="9">
        <f t="shared" si="152"/>
        <v>1.2685963733001599E-10</v>
      </c>
      <c r="BX160" s="9">
        <f t="shared" si="153"/>
        <v>1.3411245909631334E-15</v>
      </c>
      <c r="BY160" s="9">
        <f t="shared" si="186"/>
        <v>-4.1247373155626422E-13</v>
      </c>
      <c r="CA160" s="16">
        <f t="shared" si="187"/>
        <v>6</v>
      </c>
      <c r="CB160" s="17">
        <f>VLOOKUP($A160,Datum!$A:$B,2,0)</f>
        <v>41495</v>
      </c>
      <c r="CC160" s="13">
        <f>VLOOKUP(CB160,Zeitreihen!$J:$K,2,0)</f>
        <v>0.26663822525597269</v>
      </c>
      <c r="CD160" s="13">
        <f>VLOOKUP(CB160,Zeitreihen!N:O,2,0)</f>
        <v>1.3342000000000001</v>
      </c>
      <c r="CE160" s="9">
        <f t="shared" si="188"/>
        <v>5.3326223182857399E-5</v>
      </c>
      <c r="CF160" s="9">
        <f t="shared" si="189"/>
        <v>-2.9188360355280646E-3</v>
      </c>
      <c r="CG160" s="9">
        <f t="shared" si="207"/>
        <v>9.9094645041644363E-5</v>
      </c>
      <c r="CH160" s="9">
        <f t="shared" si="154"/>
        <v>2.828959397313596E-13</v>
      </c>
      <c r="CI160" s="9">
        <f t="shared" si="155"/>
        <v>1.0090861620729143E-9</v>
      </c>
      <c r="CJ160" s="9">
        <f t="shared" si="190"/>
        <v>-1.6895750296732256E-11</v>
      </c>
      <c r="CL160" s="16">
        <f t="shared" si="191"/>
        <v>6</v>
      </c>
      <c r="CM160" s="17">
        <f>VLOOKUP($A160,Datum!$A:$B,2,0)</f>
        <v>41495</v>
      </c>
      <c r="CN160" s="13">
        <f>VLOOKUP(CM160,Zeitreihen!$J:$K,2,0)</f>
        <v>0.26663822525597269</v>
      </c>
      <c r="CO160" s="13">
        <f>VLOOKUP(CM160,Zeitreihen!R:S,2,0)</f>
        <v>1.0155000000000001</v>
      </c>
      <c r="CP160" s="9">
        <f t="shared" si="192"/>
        <v>5.3326223182857399E-5</v>
      </c>
      <c r="CQ160" s="9">
        <f t="shared" si="193"/>
        <v>-9.8468810083977146E-5</v>
      </c>
      <c r="CR160" s="9">
        <f t="shared" si="208"/>
        <v>9.9094645041644363E-5</v>
      </c>
      <c r="CS160" s="9">
        <f t="shared" si="156"/>
        <v>2.828959397313596E-13</v>
      </c>
      <c r="CT160" s="9">
        <f t="shared" si="157"/>
        <v>1.3411245909631334E-15</v>
      </c>
      <c r="CU160" s="9">
        <f t="shared" si="194"/>
        <v>1.947815960139332E-14</v>
      </c>
      <c r="CW160" s="16">
        <f t="shared" si="195"/>
        <v>6</v>
      </c>
      <c r="CX160" s="17">
        <f>VLOOKUP($A160,Datum!$A:$B,2,0)</f>
        <v>41495</v>
      </c>
      <c r="CY160" s="13">
        <f>VLOOKUP(CX160,Zeitreihen!N:O,2,0)</f>
        <v>1.3342000000000001</v>
      </c>
      <c r="CZ160" s="13">
        <f>VLOOKUP(CX160,Zeitreihen!R:S,2,0)</f>
        <v>1.0155000000000001</v>
      </c>
      <c r="DA160" s="9">
        <f t="shared" si="196"/>
        <v>-2.9188360355280646E-3</v>
      </c>
      <c r="DB160" s="9">
        <f t="shared" si="197"/>
        <v>-9.8468810083977146E-5</v>
      </c>
      <c r="DC160" s="9">
        <f t="shared" si="209"/>
        <v>9.9094645041644363E-5</v>
      </c>
      <c r="DD160" s="9">
        <f t="shared" si="158"/>
        <v>1.0090861620729143E-9</v>
      </c>
      <c r="DE160" s="9">
        <f t="shared" si="159"/>
        <v>1.3411245909631334E-15</v>
      </c>
      <c r="DF160" s="9">
        <f t="shared" si="198"/>
        <v>-1.1633186435180154E-12</v>
      </c>
    </row>
    <row r="161" spans="1:110" ht="15" x14ac:dyDescent="0.2">
      <c r="A161" s="9">
        <f t="shared" si="199"/>
        <v>152</v>
      </c>
      <c r="B161" s="16">
        <f t="shared" si="160"/>
        <v>5</v>
      </c>
      <c r="C161" s="17">
        <f>VLOOKUP($A161,Datum!$A:$B,2,0)</f>
        <v>41494</v>
      </c>
      <c r="D161" s="13">
        <f>VLOOKUP(C161,Zeitreihen!$B:$C,2,0)</f>
        <v>591.95000000000005</v>
      </c>
      <c r="E161" s="13">
        <f>VLOOKUP(C161,Zeitreihen!F:G,2,0)</f>
        <v>8072.3</v>
      </c>
      <c r="F161" s="9">
        <f t="shared" si="161"/>
        <v>2.8722766368825776E-4</v>
      </c>
      <c r="G161" s="9">
        <f t="shared" si="161"/>
        <v>0</v>
      </c>
      <c r="H161" s="9">
        <f t="shared" si="200"/>
        <v>9.3148966339145689E-5</v>
      </c>
      <c r="I161" s="9">
        <f t="shared" si="140"/>
        <v>2.6810743725601384E-11</v>
      </c>
      <c r="J161" s="9">
        <f t="shared" si="141"/>
        <v>1.1924805909021501E-10</v>
      </c>
      <c r="K161" s="9">
        <f t="shared" si="162"/>
        <v>5.6543161850422955E-11</v>
      </c>
      <c r="M161" s="16">
        <f t="shared" si="163"/>
        <v>5</v>
      </c>
      <c r="N161" s="17">
        <f>VLOOKUP($A161,Datum!$A:$B,2,0)</f>
        <v>41494</v>
      </c>
      <c r="O161" s="13">
        <f>VLOOKUP(N161,Zeitreihen!$B:$C,2,0)</f>
        <v>591.95000000000005</v>
      </c>
      <c r="P161" s="13">
        <f>VLOOKUP(N161,Zeitreihen!$J:$K,2,0)</f>
        <v>0.26662400682557458</v>
      </c>
      <c r="Q161" s="9">
        <f t="shared" si="164"/>
        <v>2.8722766368825776E-4</v>
      </c>
      <c r="R161" s="9">
        <f t="shared" si="165"/>
        <v>-2.6662756130731995E-5</v>
      </c>
      <c r="S161" s="9">
        <f t="shared" si="201"/>
        <v>9.3148966339145689E-5</v>
      </c>
      <c r="T161" s="9">
        <f t="shared" si="142"/>
        <v>2.6810743725601384E-11</v>
      </c>
      <c r="U161" s="9">
        <f t="shared" si="143"/>
        <v>6.5703479510502221E-14</v>
      </c>
      <c r="V161" s="9">
        <f t="shared" si="166"/>
        <v>1.3272374132145223E-12</v>
      </c>
      <c r="X161" s="16">
        <f t="shared" si="167"/>
        <v>5</v>
      </c>
      <c r="Y161" s="17">
        <f>VLOOKUP($A161,Datum!$A:$B,2,0)</f>
        <v>41494</v>
      </c>
      <c r="Z161" s="13">
        <f>VLOOKUP(Y161,Zeitreihen!$B:$C,2,0)</f>
        <v>591.95000000000005</v>
      </c>
      <c r="AA161" s="13">
        <f>VLOOKUP(Y161,Zeitreihen!N:O,2,0)</f>
        <v>1.3381000000000001</v>
      </c>
      <c r="AB161" s="9">
        <f t="shared" si="168"/>
        <v>2.8722766368825776E-4</v>
      </c>
      <c r="AC161" s="9">
        <f t="shared" si="169"/>
        <v>3.3686448743588033E-3</v>
      </c>
      <c r="AD161" s="9">
        <f t="shared" si="202"/>
        <v>9.3148966339145689E-5</v>
      </c>
      <c r="AE161" s="9">
        <f t="shared" si="144"/>
        <v>2.6810743725601384E-11</v>
      </c>
      <c r="AF161" s="9">
        <f t="shared" si="145"/>
        <v>8.930785336704887E-10</v>
      </c>
      <c r="AG161" s="9">
        <f t="shared" si="170"/>
        <v>-1.5473881120480195E-10</v>
      </c>
      <c r="AI161" s="16">
        <f t="shared" si="171"/>
        <v>5</v>
      </c>
      <c r="AJ161" s="17">
        <f>VLOOKUP($A161,Datum!$A:$B,2,0)</f>
        <v>41494</v>
      </c>
      <c r="AK161" s="13">
        <f>VLOOKUP(AJ161,Zeitreihen!$B:$C,2,0)</f>
        <v>591.95000000000005</v>
      </c>
      <c r="AL161" s="13">
        <f>VLOOKUP(AJ161,Zeitreihen!$R:$S,2,0)</f>
        <v>1.0156000000000001</v>
      </c>
      <c r="AM161" s="9">
        <f t="shared" si="172"/>
        <v>2.8722766368825776E-4</v>
      </c>
      <c r="AN161" s="9">
        <f t="shared" si="173"/>
        <v>-9.8459114932067309E-5</v>
      </c>
      <c r="AO161" s="9">
        <f t="shared" si="203"/>
        <v>9.3148966339145689E-5</v>
      </c>
      <c r="AP161" s="9">
        <f t="shared" si="146"/>
        <v>2.6810743725601384E-11</v>
      </c>
      <c r="AQ161" s="9">
        <f t="shared" si="147"/>
        <v>1.2673105213433778E-15</v>
      </c>
      <c r="AR161" s="9">
        <f t="shared" si="174"/>
        <v>-1.8432996937149311E-13</v>
      </c>
      <c r="AT161" s="16">
        <f t="shared" si="175"/>
        <v>5</v>
      </c>
      <c r="AU161" s="17">
        <f>VLOOKUP($A161,Datum!$A:$B,2,0)</f>
        <v>41494</v>
      </c>
      <c r="AV161" s="13">
        <f>VLOOKUP(AU161,Zeitreihen!$F:$G,2,0)</f>
        <v>8072.3</v>
      </c>
      <c r="AW161" s="13">
        <f>VLOOKUP(AU161,Zeitreihen!$J:$K,2,0)</f>
        <v>0.26662400682557458</v>
      </c>
      <c r="AX161" s="9">
        <f t="shared" si="176"/>
        <v>0</v>
      </c>
      <c r="AY161" s="9">
        <f t="shared" si="177"/>
        <v>-2.6662756130731995E-5</v>
      </c>
      <c r="AZ161" s="9">
        <f t="shared" si="204"/>
        <v>9.3148966339145689E-5</v>
      </c>
      <c r="BA161" s="9">
        <f t="shared" si="148"/>
        <v>1.1924805909021501E-10</v>
      </c>
      <c r="BB161" s="9">
        <f t="shared" si="149"/>
        <v>6.5703479510502221E-14</v>
      </c>
      <c r="BC161" s="9">
        <f t="shared" si="178"/>
        <v>2.7991092167154002E-12</v>
      </c>
      <c r="BE161" s="16">
        <f t="shared" si="179"/>
        <v>5</v>
      </c>
      <c r="BF161" s="17">
        <f>VLOOKUP($A161,Datum!$A:$B,2,0)</f>
        <v>41494</v>
      </c>
      <c r="BG161" s="13">
        <f>VLOOKUP(BF161,Zeitreihen!$F:$G,2,0)</f>
        <v>8072.3</v>
      </c>
      <c r="BH161" s="13">
        <f>VLOOKUP(BF161,Zeitreihen!N:O,2,0)</f>
        <v>1.3381000000000001</v>
      </c>
      <c r="BI161" s="9">
        <f t="shared" si="180"/>
        <v>0</v>
      </c>
      <c r="BJ161" s="9">
        <f t="shared" si="181"/>
        <v>3.3686448743588033E-3</v>
      </c>
      <c r="BK161" s="9">
        <f t="shared" si="205"/>
        <v>9.3148966339145689E-5</v>
      </c>
      <c r="BL161" s="9">
        <f t="shared" si="150"/>
        <v>1.1924805909021501E-10</v>
      </c>
      <c r="BM161" s="9">
        <f t="shared" si="151"/>
        <v>8.930785336704887E-10</v>
      </c>
      <c r="BN161" s="9">
        <f t="shared" si="182"/>
        <v>-3.2634013200239565E-10</v>
      </c>
      <c r="BP161" s="16">
        <f t="shared" si="183"/>
        <v>5</v>
      </c>
      <c r="BQ161" s="17">
        <f>VLOOKUP($A161,Datum!$A:$B,2,0)</f>
        <v>41494</v>
      </c>
      <c r="BR161" s="13">
        <f>VLOOKUP(BQ161,Zeitreihen!$F:$G,2,0)</f>
        <v>8072.3</v>
      </c>
      <c r="BS161" s="13">
        <f>VLOOKUP(BQ161,Zeitreihen!R:S,2,0)</f>
        <v>1.0156000000000001</v>
      </c>
      <c r="BT161" s="9">
        <f t="shared" si="184"/>
        <v>0</v>
      </c>
      <c r="BU161" s="9">
        <f t="shared" si="185"/>
        <v>-9.8459114932067309E-5</v>
      </c>
      <c r="BV161" s="9">
        <f t="shared" si="206"/>
        <v>9.3148966339145689E-5</v>
      </c>
      <c r="BW161" s="9">
        <f t="shared" si="152"/>
        <v>1.1924805909021501E-10</v>
      </c>
      <c r="BX161" s="9">
        <f t="shared" si="153"/>
        <v>1.2673105213433778E-15</v>
      </c>
      <c r="BY161" s="9">
        <f t="shared" si="186"/>
        <v>-3.887471156610764E-13</v>
      </c>
      <c r="CA161" s="16">
        <f t="shared" si="187"/>
        <v>5</v>
      </c>
      <c r="CB161" s="17">
        <f>VLOOKUP($A161,Datum!$A:$B,2,0)</f>
        <v>41494</v>
      </c>
      <c r="CC161" s="13">
        <f>VLOOKUP(CB161,Zeitreihen!$J:$K,2,0)</f>
        <v>0.26662400682557458</v>
      </c>
      <c r="CD161" s="13">
        <f>VLOOKUP(CB161,Zeitreihen!N:O,2,0)</f>
        <v>1.3381000000000001</v>
      </c>
      <c r="CE161" s="9">
        <f t="shared" si="188"/>
        <v>-2.6662756130731995E-5</v>
      </c>
      <c r="CF161" s="9">
        <f t="shared" si="189"/>
        <v>3.3686448743588033E-3</v>
      </c>
      <c r="CG161" s="9">
        <f t="shared" si="207"/>
        <v>9.3148966339145689E-5</v>
      </c>
      <c r="CH161" s="9">
        <f t="shared" si="154"/>
        <v>6.5703479510502221E-14</v>
      </c>
      <c r="CI161" s="9">
        <f t="shared" si="155"/>
        <v>8.930785336704887E-10</v>
      </c>
      <c r="CJ161" s="9">
        <f t="shared" si="190"/>
        <v>-7.6601806204741872E-12</v>
      </c>
      <c r="CL161" s="16">
        <f t="shared" si="191"/>
        <v>5</v>
      </c>
      <c r="CM161" s="17">
        <f>VLOOKUP($A161,Datum!$A:$B,2,0)</f>
        <v>41494</v>
      </c>
      <c r="CN161" s="13">
        <f>VLOOKUP(CM161,Zeitreihen!$J:$K,2,0)</f>
        <v>0.26662400682557458</v>
      </c>
      <c r="CO161" s="13">
        <f>VLOOKUP(CM161,Zeitreihen!R:S,2,0)</f>
        <v>1.0156000000000001</v>
      </c>
      <c r="CP161" s="9">
        <f t="shared" si="192"/>
        <v>-2.6662756130731995E-5</v>
      </c>
      <c r="CQ161" s="9">
        <f t="shared" si="193"/>
        <v>-9.8459114932067309E-5</v>
      </c>
      <c r="CR161" s="9">
        <f t="shared" si="208"/>
        <v>9.3148966339145689E-5</v>
      </c>
      <c r="CS161" s="9">
        <f t="shared" si="156"/>
        <v>6.5703479510502221E-14</v>
      </c>
      <c r="CT161" s="9">
        <f t="shared" si="157"/>
        <v>1.2673105213433778E-15</v>
      </c>
      <c r="CU161" s="9">
        <f t="shared" si="194"/>
        <v>-9.1250594996705915E-15</v>
      </c>
      <c r="CW161" s="16">
        <f t="shared" si="195"/>
        <v>5</v>
      </c>
      <c r="CX161" s="17">
        <f>VLOOKUP($A161,Datum!$A:$B,2,0)</f>
        <v>41494</v>
      </c>
      <c r="CY161" s="13">
        <f>VLOOKUP(CX161,Zeitreihen!N:O,2,0)</f>
        <v>1.3381000000000001</v>
      </c>
      <c r="CZ161" s="13">
        <f>VLOOKUP(CX161,Zeitreihen!R:S,2,0)</f>
        <v>1.0156000000000001</v>
      </c>
      <c r="DA161" s="9">
        <f t="shared" si="196"/>
        <v>3.3686448743588033E-3</v>
      </c>
      <c r="DB161" s="9">
        <f t="shared" si="197"/>
        <v>-9.8459114932067309E-5</v>
      </c>
      <c r="DC161" s="9">
        <f t="shared" si="209"/>
        <v>9.3148966339145689E-5</v>
      </c>
      <c r="DD161" s="9">
        <f t="shared" si="158"/>
        <v>8.930785336704887E-10</v>
      </c>
      <c r="DE161" s="9">
        <f t="shared" si="159"/>
        <v>1.2673105213433778E-15</v>
      </c>
      <c r="DF161" s="9">
        <f t="shared" si="198"/>
        <v>1.0638645694384819E-12</v>
      </c>
    </row>
    <row r="162" spans="1:110" ht="15" x14ac:dyDescent="0.2">
      <c r="A162" s="9">
        <f t="shared" si="199"/>
        <v>153</v>
      </c>
      <c r="B162" s="16">
        <f t="shared" si="160"/>
        <v>4</v>
      </c>
      <c r="C162" s="17">
        <f>VLOOKUP($A162,Datum!$A:$B,2,0)</f>
        <v>41493</v>
      </c>
      <c r="D162" s="13">
        <f>VLOOKUP(C162,Zeitreihen!$B:$C,2,0)</f>
        <v>591.78</v>
      </c>
      <c r="E162" s="13">
        <f>VLOOKUP(C162,Zeitreihen!F:G,2,0)</f>
        <v>8072.3</v>
      </c>
      <c r="F162" s="9">
        <f t="shared" si="161"/>
        <v>1.3020064572352003E-3</v>
      </c>
      <c r="G162" s="9">
        <f t="shared" si="161"/>
        <v>0</v>
      </c>
      <c r="H162" s="9">
        <f t="shared" si="200"/>
        <v>8.7560028358796941E-5</v>
      </c>
      <c r="I162" s="9">
        <f t="shared" si="140"/>
        <v>2.0029855925105088E-11</v>
      </c>
      <c r="J162" s="9">
        <f t="shared" si="141"/>
        <v>1.120931755448021E-10</v>
      </c>
      <c r="K162" s="9">
        <f t="shared" si="162"/>
        <v>-4.738364861795574E-11</v>
      </c>
      <c r="M162" s="16">
        <f t="shared" si="163"/>
        <v>4</v>
      </c>
      <c r="N162" s="17">
        <f>VLOOKUP($A162,Datum!$A:$B,2,0)</f>
        <v>41493</v>
      </c>
      <c r="O162" s="13">
        <f>VLOOKUP(N162,Zeitreihen!$B:$C,2,0)</f>
        <v>591.78</v>
      </c>
      <c r="P162" s="13">
        <f>VLOOKUP(N162,Zeitreihen!$J:$K,2,0)</f>
        <v>0.26663111585121985</v>
      </c>
      <c r="Q162" s="9">
        <f t="shared" si="164"/>
        <v>1.3020064572352003E-3</v>
      </c>
      <c r="R162" s="9">
        <f t="shared" si="165"/>
        <v>-5.332764506381323E-5</v>
      </c>
      <c r="S162" s="9">
        <f t="shared" si="201"/>
        <v>8.7560028358796941E-5</v>
      </c>
      <c r="T162" s="9">
        <f t="shared" si="142"/>
        <v>2.0029855925105088E-11</v>
      </c>
      <c r="U162" s="9">
        <f t="shared" si="143"/>
        <v>2.480347673701313E-13</v>
      </c>
      <c r="V162" s="9">
        <f t="shared" si="166"/>
        <v>-2.2289236538833458E-12</v>
      </c>
      <c r="X162" s="16">
        <f t="shared" si="167"/>
        <v>4</v>
      </c>
      <c r="Y162" s="17">
        <f>VLOOKUP($A162,Datum!$A:$B,2,0)</f>
        <v>41493</v>
      </c>
      <c r="Z162" s="13">
        <f>VLOOKUP(Y162,Zeitreihen!$B:$C,2,0)</f>
        <v>591.78</v>
      </c>
      <c r="AA162" s="13">
        <f>VLOOKUP(Y162,Zeitreihen!N:O,2,0)</f>
        <v>1.3336000000000001</v>
      </c>
      <c r="AB162" s="9">
        <f t="shared" si="168"/>
        <v>1.3020064572352003E-3</v>
      </c>
      <c r="AC162" s="9">
        <f t="shared" si="169"/>
        <v>2.3272410188403454E-3</v>
      </c>
      <c r="AD162" s="9">
        <f t="shared" si="202"/>
        <v>8.7560028358796941E-5</v>
      </c>
      <c r="AE162" s="9">
        <f t="shared" si="144"/>
        <v>2.0029855925105088E-11</v>
      </c>
      <c r="AF162" s="9">
        <f t="shared" si="145"/>
        <v>3.697635852312351E-10</v>
      </c>
      <c r="AG162" s="9">
        <f t="shared" si="170"/>
        <v>8.6059928762066462E-11</v>
      </c>
      <c r="AI162" s="16">
        <f t="shared" si="171"/>
        <v>4</v>
      </c>
      <c r="AJ162" s="17">
        <f>VLOOKUP($A162,Datum!$A:$B,2,0)</f>
        <v>41493</v>
      </c>
      <c r="AK162" s="13">
        <f>VLOOKUP(AJ162,Zeitreihen!$B:$C,2,0)</f>
        <v>591.78</v>
      </c>
      <c r="AL162" s="13">
        <f>VLOOKUP(AJ162,Zeitreihen!$R:$S,2,0)</f>
        <v>1.0157</v>
      </c>
      <c r="AM162" s="9">
        <f t="shared" si="172"/>
        <v>1.3020064572352003E-3</v>
      </c>
      <c r="AN162" s="9">
        <f t="shared" si="173"/>
        <v>-9.8449421689134802E-5</v>
      </c>
      <c r="AO162" s="9">
        <f t="shared" si="203"/>
        <v>8.7560028358796941E-5</v>
      </c>
      <c r="AP162" s="9">
        <f t="shared" si="146"/>
        <v>2.0029855925105088E-11</v>
      </c>
      <c r="AQ162" s="9">
        <f t="shared" si="147"/>
        <v>1.1975413158153916E-15</v>
      </c>
      <c r="AR162" s="9">
        <f t="shared" si="174"/>
        <v>1.5487601499310044E-13</v>
      </c>
      <c r="AT162" s="16">
        <f t="shared" si="175"/>
        <v>4</v>
      </c>
      <c r="AU162" s="17">
        <f>VLOOKUP($A162,Datum!$A:$B,2,0)</f>
        <v>41493</v>
      </c>
      <c r="AV162" s="13">
        <f>VLOOKUP(AU162,Zeitreihen!$F:$G,2,0)</f>
        <v>8072.3</v>
      </c>
      <c r="AW162" s="13">
        <f>VLOOKUP(AU162,Zeitreihen!$J:$K,2,0)</f>
        <v>0.26663111585121985</v>
      </c>
      <c r="AX162" s="9">
        <f t="shared" si="176"/>
        <v>0</v>
      </c>
      <c r="AY162" s="9">
        <f t="shared" si="177"/>
        <v>-5.332764506381323E-5</v>
      </c>
      <c r="AZ162" s="9">
        <f t="shared" si="204"/>
        <v>8.7560028358796941E-5</v>
      </c>
      <c r="BA162" s="9">
        <f t="shared" si="148"/>
        <v>1.120931755448021E-10</v>
      </c>
      <c r="BB162" s="9">
        <f t="shared" si="149"/>
        <v>2.480347673701313E-13</v>
      </c>
      <c r="BC162" s="9">
        <f t="shared" si="178"/>
        <v>5.2728554617051925E-12</v>
      </c>
      <c r="BE162" s="16">
        <f t="shared" si="179"/>
        <v>4</v>
      </c>
      <c r="BF162" s="17">
        <f>VLOOKUP($A162,Datum!$A:$B,2,0)</f>
        <v>41493</v>
      </c>
      <c r="BG162" s="13">
        <f>VLOOKUP(BF162,Zeitreihen!$F:$G,2,0)</f>
        <v>8072.3</v>
      </c>
      <c r="BH162" s="13">
        <f>VLOOKUP(BF162,Zeitreihen!N:O,2,0)</f>
        <v>1.3336000000000001</v>
      </c>
      <c r="BI162" s="9">
        <f t="shared" si="180"/>
        <v>0</v>
      </c>
      <c r="BJ162" s="9">
        <f t="shared" si="181"/>
        <v>2.3272410188403454E-3</v>
      </c>
      <c r="BK162" s="9">
        <f t="shared" si="205"/>
        <v>8.7560028358796941E-5</v>
      </c>
      <c r="BL162" s="9">
        <f t="shared" si="150"/>
        <v>1.120931755448021E-10</v>
      </c>
      <c r="BM162" s="9">
        <f t="shared" si="151"/>
        <v>3.697635852312351E-10</v>
      </c>
      <c r="BN162" s="9">
        <f t="shared" si="182"/>
        <v>-2.0358775618735089E-10</v>
      </c>
      <c r="BP162" s="16">
        <f t="shared" si="183"/>
        <v>4</v>
      </c>
      <c r="BQ162" s="17">
        <f>VLOOKUP($A162,Datum!$A:$B,2,0)</f>
        <v>41493</v>
      </c>
      <c r="BR162" s="13">
        <f>VLOOKUP(BQ162,Zeitreihen!$F:$G,2,0)</f>
        <v>8072.3</v>
      </c>
      <c r="BS162" s="13">
        <f>VLOOKUP(BQ162,Zeitreihen!R:S,2,0)</f>
        <v>1.0157</v>
      </c>
      <c r="BT162" s="9">
        <f t="shared" si="184"/>
        <v>0</v>
      </c>
      <c r="BU162" s="9">
        <f t="shared" si="185"/>
        <v>-9.8449421689134802E-5</v>
      </c>
      <c r="BV162" s="9">
        <f t="shared" si="206"/>
        <v>8.7560028358796941E-5</v>
      </c>
      <c r="BW162" s="9">
        <f t="shared" si="152"/>
        <v>1.120931755448021E-10</v>
      </c>
      <c r="BX162" s="9">
        <f t="shared" si="153"/>
        <v>1.1975413158153916E-15</v>
      </c>
      <c r="BY162" s="9">
        <f t="shared" si="186"/>
        <v>-3.6638259911716331E-13</v>
      </c>
      <c r="CA162" s="16">
        <f t="shared" si="187"/>
        <v>4</v>
      </c>
      <c r="CB162" s="17">
        <f>VLOOKUP($A162,Datum!$A:$B,2,0)</f>
        <v>41493</v>
      </c>
      <c r="CC162" s="13">
        <f>VLOOKUP(CB162,Zeitreihen!$J:$K,2,0)</f>
        <v>0.26663111585121985</v>
      </c>
      <c r="CD162" s="13">
        <f>VLOOKUP(CB162,Zeitreihen!N:O,2,0)</f>
        <v>1.3336000000000001</v>
      </c>
      <c r="CE162" s="9">
        <f t="shared" si="188"/>
        <v>-5.332764506381323E-5</v>
      </c>
      <c r="CF162" s="9">
        <f t="shared" si="189"/>
        <v>2.3272410188403454E-3</v>
      </c>
      <c r="CG162" s="9">
        <f t="shared" si="207"/>
        <v>8.7560028358796941E-5</v>
      </c>
      <c r="CH162" s="9">
        <f t="shared" si="154"/>
        <v>2.480347673701313E-13</v>
      </c>
      <c r="CI162" s="9">
        <f t="shared" si="155"/>
        <v>3.697635852312351E-10</v>
      </c>
      <c r="CJ162" s="9">
        <f t="shared" si="190"/>
        <v>-9.5767544003579379E-12</v>
      </c>
      <c r="CL162" s="16">
        <f t="shared" si="191"/>
        <v>4</v>
      </c>
      <c r="CM162" s="17">
        <f>VLOOKUP($A162,Datum!$A:$B,2,0)</f>
        <v>41493</v>
      </c>
      <c r="CN162" s="13">
        <f>VLOOKUP(CM162,Zeitreihen!$J:$K,2,0)</f>
        <v>0.26663111585121985</v>
      </c>
      <c r="CO162" s="13">
        <f>VLOOKUP(CM162,Zeitreihen!R:S,2,0)</f>
        <v>1.0157</v>
      </c>
      <c r="CP162" s="9">
        <f t="shared" si="192"/>
        <v>-5.332764506381323E-5</v>
      </c>
      <c r="CQ162" s="9">
        <f t="shared" si="193"/>
        <v>-9.8449421689134802E-5</v>
      </c>
      <c r="CR162" s="9">
        <f t="shared" si="208"/>
        <v>8.7560028358796941E-5</v>
      </c>
      <c r="CS162" s="9">
        <f t="shared" si="156"/>
        <v>2.480347673701313E-13</v>
      </c>
      <c r="CT162" s="9">
        <f t="shared" si="157"/>
        <v>1.1975413158153916E-15</v>
      </c>
      <c r="CU162" s="9">
        <f t="shared" si="194"/>
        <v>-1.7234612896273347E-14</v>
      </c>
      <c r="CW162" s="16">
        <f t="shared" si="195"/>
        <v>4</v>
      </c>
      <c r="CX162" s="17">
        <f>VLOOKUP($A162,Datum!$A:$B,2,0)</f>
        <v>41493</v>
      </c>
      <c r="CY162" s="13">
        <f>VLOOKUP(CX162,Zeitreihen!N:O,2,0)</f>
        <v>1.3336000000000001</v>
      </c>
      <c r="CZ162" s="13">
        <f>VLOOKUP(CX162,Zeitreihen!R:S,2,0)</f>
        <v>1.0157</v>
      </c>
      <c r="DA162" s="9">
        <f t="shared" si="196"/>
        <v>2.3272410188403454E-3</v>
      </c>
      <c r="DB162" s="9">
        <f t="shared" si="197"/>
        <v>-9.8449421689134802E-5</v>
      </c>
      <c r="DC162" s="9">
        <f t="shared" si="209"/>
        <v>8.7560028358796941E-5</v>
      </c>
      <c r="DD162" s="9">
        <f t="shared" si="158"/>
        <v>3.697635852312351E-10</v>
      </c>
      <c r="DE162" s="9">
        <f t="shared" si="159"/>
        <v>1.1975413158153916E-15</v>
      </c>
      <c r="DF162" s="9">
        <f t="shared" si="198"/>
        <v>6.6543757813819769E-13</v>
      </c>
    </row>
    <row r="163" spans="1:110" ht="15" x14ac:dyDescent="0.2">
      <c r="A163" s="9">
        <f t="shared" si="199"/>
        <v>154</v>
      </c>
      <c r="B163" s="16">
        <f t="shared" si="160"/>
        <v>3</v>
      </c>
      <c r="C163" s="17">
        <f>VLOOKUP($A163,Datum!$A:$B,2,0)</f>
        <v>41492</v>
      </c>
      <c r="D163" s="13">
        <f>VLOOKUP(C163,Zeitreihen!$B:$C,2,0)</f>
        <v>591.01</v>
      </c>
      <c r="E163" s="13">
        <f>VLOOKUP(C163,Zeitreihen!F:G,2,0)</f>
        <v>8072.3</v>
      </c>
      <c r="F163" s="9">
        <f t="shared" si="161"/>
        <v>-4.9056509006224292E-4</v>
      </c>
      <c r="G163" s="9">
        <f t="shared" si="161"/>
        <v>0</v>
      </c>
      <c r="H163" s="9">
        <f t="shared" si="200"/>
        <v>8.230642665726912E-5</v>
      </c>
      <c r="I163" s="9">
        <f t="shared" si="140"/>
        <v>1.4217212371633185E-10</v>
      </c>
      <c r="J163" s="9">
        <f t="shared" si="141"/>
        <v>1.0536758501211397E-10</v>
      </c>
      <c r="K163" s="9">
        <f t="shared" si="162"/>
        <v>1.2239417196922974E-10</v>
      </c>
      <c r="M163" s="16">
        <f t="shared" si="163"/>
        <v>3</v>
      </c>
      <c r="N163" s="17">
        <f>VLOOKUP($A163,Datum!$A:$B,2,0)</f>
        <v>41492</v>
      </c>
      <c r="O163" s="13">
        <f>VLOOKUP(N163,Zeitreihen!$B:$C,2,0)</f>
        <v>591.01</v>
      </c>
      <c r="P163" s="13">
        <f>VLOOKUP(N163,Zeitreihen!$J:$K,2,0)</f>
        <v>0.26664533503986348</v>
      </c>
      <c r="Q163" s="9">
        <f t="shared" si="164"/>
        <v>-4.9056509006224292E-4</v>
      </c>
      <c r="R163" s="9">
        <f t="shared" si="165"/>
        <v>0</v>
      </c>
      <c r="S163" s="9">
        <f t="shared" si="201"/>
        <v>8.230642665726912E-5</v>
      </c>
      <c r="T163" s="9">
        <f t="shared" si="142"/>
        <v>1.4217212371633185E-10</v>
      </c>
      <c r="U163" s="9">
        <f t="shared" si="143"/>
        <v>8.9291520138973346E-19</v>
      </c>
      <c r="V163" s="9">
        <f t="shared" si="166"/>
        <v>-1.1267104795828188E-14</v>
      </c>
      <c r="X163" s="16">
        <f t="shared" si="167"/>
        <v>3</v>
      </c>
      <c r="Y163" s="17">
        <f>VLOOKUP($A163,Datum!$A:$B,2,0)</f>
        <v>41492</v>
      </c>
      <c r="Z163" s="13">
        <f>VLOOKUP(Y163,Zeitreihen!$B:$C,2,0)</f>
        <v>591.01</v>
      </c>
      <c r="AA163" s="13">
        <f>VLOOKUP(Y163,Zeitreihen!N:O,2,0)</f>
        <v>1.3305</v>
      </c>
      <c r="AB163" s="9">
        <f t="shared" si="168"/>
        <v>-4.9056509006224292E-4</v>
      </c>
      <c r="AC163" s="9">
        <f t="shared" si="169"/>
        <v>3.5387606104525437E-3</v>
      </c>
      <c r="AD163" s="9">
        <f t="shared" si="202"/>
        <v>8.230642665726912E-5</v>
      </c>
      <c r="AE163" s="9">
        <f t="shared" si="144"/>
        <v>1.4217212371633185E-10</v>
      </c>
      <c r="AF163" s="9">
        <f t="shared" si="145"/>
        <v>8.782150598643244E-10</v>
      </c>
      <c r="AG163" s="9">
        <f t="shared" si="170"/>
        <v>-3.5335209089600207E-10</v>
      </c>
      <c r="AI163" s="16">
        <f t="shared" si="171"/>
        <v>3</v>
      </c>
      <c r="AJ163" s="17">
        <f>VLOOKUP($A163,Datum!$A:$B,2,0)</f>
        <v>41492</v>
      </c>
      <c r="AK163" s="13">
        <f>VLOOKUP(AJ163,Zeitreihen!$B:$C,2,0)</f>
        <v>591.01</v>
      </c>
      <c r="AL163" s="13">
        <f>VLOOKUP(AJ163,Zeitreihen!$R:$S,2,0)</f>
        <v>1.0158</v>
      </c>
      <c r="AM163" s="9">
        <f t="shared" si="172"/>
        <v>-4.9056509006224292E-4</v>
      </c>
      <c r="AN163" s="9">
        <f t="shared" si="173"/>
        <v>-9.8439730354624419E-5</v>
      </c>
      <c r="AO163" s="9">
        <f t="shared" si="203"/>
        <v>8.230642665726912E-5</v>
      </c>
      <c r="AP163" s="9">
        <f t="shared" si="146"/>
        <v>1.4217212371633185E-10</v>
      </c>
      <c r="AQ163" s="9">
        <f t="shared" si="147"/>
        <v>1.1315963990837045E-15</v>
      </c>
      <c r="AR163" s="9">
        <f t="shared" si="174"/>
        <v>-4.0110031569108005E-13</v>
      </c>
      <c r="AT163" s="16">
        <f t="shared" si="175"/>
        <v>3</v>
      </c>
      <c r="AU163" s="17">
        <f>VLOOKUP($A163,Datum!$A:$B,2,0)</f>
        <v>41492</v>
      </c>
      <c r="AV163" s="13">
        <f>VLOOKUP(AU163,Zeitreihen!$F:$G,2,0)</f>
        <v>8072.3</v>
      </c>
      <c r="AW163" s="13">
        <f>VLOOKUP(AU163,Zeitreihen!$J:$K,2,0)</f>
        <v>0.26664533503986348</v>
      </c>
      <c r="AX163" s="9">
        <f t="shared" si="176"/>
        <v>0</v>
      </c>
      <c r="AY163" s="9">
        <f t="shared" si="177"/>
        <v>0</v>
      </c>
      <c r="AZ163" s="9">
        <f t="shared" si="204"/>
        <v>8.230642665726912E-5</v>
      </c>
      <c r="BA163" s="9">
        <f t="shared" si="148"/>
        <v>1.0536758501211397E-10</v>
      </c>
      <c r="BB163" s="9">
        <f t="shared" si="149"/>
        <v>8.9291520138973346E-19</v>
      </c>
      <c r="BC163" s="9">
        <f t="shared" si="178"/>
        <v>-9.6997071291375397E-15</v>
      </c>
      <c r="BE163" s="16">
        <f t="shared" si="179"/>
        <v>3</v>
      </c>
      <c r="BF163" s="17">
        <f>VLOOKUP($A163,Datum!$A:$B,2,0)</f>
        <v>41492</v>
      </c>
      <c r="BG163" s="13">
        <f>VLOOKUP(BF163,Zeitreihen!$F:$G,2,0)</f>
        <v>8072.3</v>
      </c>
      <c r="BH163" s="13">
        <f>VLOOKUP(BF163,Zeitreihen!N:O,2,0)</f>
        <v>1.3305</v>
      </c>
      <c r="BI163" s="9">
        <f t="shared" si="180"/>
        <v>0</v>
      </c>
      <c r="BJ163" s="9">
        <f t="shared" si="181"/>
        <v>3.5387606104525437E-3</v>
      </c>
      <c r="BK163" s="9">
        <f t="shared" si="205"/>
        <v>8.230642665726912E-5</v>
      </c>
      <c r="BL163" s="9">
        <f t="shared" si="150"/>
        <v>1.0536758501211397E-10</v>
      </c>
      <c r="BM163" s="9">
        <f t="shared" si="151"/>
        <v>8.782150598643244E-10</v>
      </c>
      <c r="BN163" s="9">
        <f t="shared" si="182"/>
        <v>-3.0419631815518901E-10</v>
      </c>
      <c r="BP163" s="16">
        <f t="shared" si="183"/>
        <v>3</v>
      </c>
      <c r="BQ163" s="17">
        <f>VLOOKUP($A163,Datum!$A:$B,2,0)</f>
        <v>41492</v>
      </c>
      <c r="BR163" s="13">
        <f>VLOOKUP(BQ163,Zeitreihen!$F:$G,2,0)</f>
        <v>8072.3</v>
      </c>
      <c r="BS163" s="13">
        <f>VLOOKUP(BQ163,Zeitreihen!R:S,2,0)</f>
        <v>1.0158</v>
      </c>
      <c r="BT163" s="9">
        <f t="shared" si="184"/>
        <v>0</v>
      </c>
      <c r="BU163" s="9">
        <f t="shared" si="185"/>
        <v>-9.8439730354624419E-5</v>
      </c>
      <c r="BV163" s="9">
        <f t="shared" si="206"/>
        <v>8.230642665726912E-5</v>
      </c>
      <c r="BW163" s="9">
        <f t="shared" si="152"/>
        <v>1.0536758501211397E-10</v>
      </c>
      <c r="BX163" s="9">
        <f t="shared" si="153"/>
        <v>1.1315963990837045E-15</v>
      </c>
      <c r="BY163" s="9">
        <f t="shared" si="186"/>
        <v>-3.4530215721865145E-13</v>
      </c>
      <c r="CA163" s="16">
        <f t="shared" si="187"/>
        <v>3</v>
      </c>
      <c r="CB163" s="17">
        <f>VLOOKUP($A163,Datum!$A:$B,2,0)</f>
        <v>41492</v>
      </c>
      <c r="CC163" s="13">
        <f>VLOOKUP(CB163,Zeitreihen!$J:$K,2,0)</f>
        <v>0.26664533503986348</v>
      </c>
      <c r="CD163" s="13">
        <f>VLOOKUP(CB163,Zeitreihen!N:O,2,0)</f>
        <v>1.3305</v>
      </c>
      <c r="CE163" s="9">
        <f t="shared" si="188"/>
        <v>0</v>
      </c>
      <c r="CF163" s="9">
        <f t="shared" si="189"/>
        <v>3.5387606104525437E-3</v>
      </c>
      <c r="CG163" s="9">
        <f t="shared" si="207"/>
        <v>8.230642665726912E-5</v>
      </c>
      <c r="CH163" s="9">
        <f t="shared" si="154"/>
        <v>8.9291520138973346E-19</v>
      </c>
      <c r="CI163" s="9">
        <f t="shared" si="155"/>
        <v>8.782150598643244E-10</v>
      </c>
      <c r="CJ163" s="9">
        <f t="shared" si="190"/>
        <v>2.8003063708141828E-14</v>
      </c>
      <c r="CL163" s="16">
        <f t="shared" si="191"/>
        <v>3</v>
      </c>
      <c r="CM163" s="17">
        <f>VLOOKUP($A163,Datum!$A:$B,2,0)</f>
        <v>41492</v>
      </c>
      <c r="CN163" s="13">
        <f>VLOOKUP(CM163,Zeitreihen!$J:$K,2,0)</f>
        <v>0.26664533503986348</v>
      </c>
      <c r="CO163" s="13">
        <f>VLOOKUP(CM163,Zeitreihen!R:S,2,0)</f>
        <v>1.0158</v>
      </c>
      <c r="CP163" s="9">
        <f t="shared" si="192"/>
        <v>0</v>
      </c>
      <c r="CQ163" s="9">
        <f t="shared" si="193"/>
        <v>-9.8439730354624419E-5</v>
      </c>
      <c r="CR163" s="9">
        <f t="shared" si="208"/>
        <v>8.230642665726912E-5</v>
      </c>
      <c r="CS163" s="9">
        <f t="shared" si="156"/>
        <v>8.9291520138973346E-19</v>
      </c>
      <c r="CT163" s="9">
        <f t="shared" si="157"/>
        <v>1.1315963990837045E-15</v>
      </c>
      <c r="CU163" s="9">
        <f t="shared" si="194"/>
        <v>3.1787098429704513E-17</v>
      </c>
      <c r="CW163" s="16">
        <f t="shared" si="195"/>
        <v>3</v>
      </c>
      <c r="CX163" s="17">
        <f>VLOOKUP($A163,Datum!$A:$B,2,0)</f>
        <v>41492</v>
      </c>
      <c r="CY163" s="13">
        <f>VLOOKUP(CX163,Zeitreihen!N:O,2,0)</f>
        <v>1.3305</v>
      </c>
      <c r="CZ163" s="13">
        <f>VLOOKUP(CX163,Zeitreihen!R:S,2,0)</f>
        <v>1.0158</v>
      </c>
      <c r="DA163" s="9">
        <f t="shared" si="196"/>
        <v>3.5387606104525437E-3</v>
      </c>
      <c r="DB163" s="9">
        <f t="shared" si="197"/>
        <v>-9.8439730354624419E-5</v>
      </c>
      <c r="DC163" s="9">
        <f t="shared" si="209"/>
        <v>8.230642665726912E-5</v>
      </c>
      <c r="DD163" s="9">
        <f t="shared" si="158"/>
        <v>8.782150598643244E-10</v>
      </c>
      <c r="DE163" s="9">
        <f t="shared" si="159"/>
        <v>1.1315963990837045E-15</v>
      </c>
      <c r="DF163" s="9">
        <f t="shared" si="198"/>
        <v>9.9688765634024656E-13</v>
      </c>
    </row>
    <row r="164" spans="1:110" ht="15" x14ac:dyDescent="0.2">
      <c r="A164" s="9">
        <f t="shared" si="199"/>
        <v>155</v>
      </c>
      <c r="B164" s="16">
        <f t="shared" si="160"/>
        <v>2</v>
      </c>
      <c r="C164" s="17">
        <f>VLOOKUP($A164,Datum!$A:$B,2,0)</f>
        <v>41491</v>
      </c>
      <c r="D164" s="13">
        <f>VLOOKUP(C164,Zeitreihen!$B:$C,2,0)</f>
        <v>591.29999999999995</v>
      </c>
      <c r="E164" s="13">
        <f>VLOOKUP(C164,Zeitreihen!F:G,2,0)</f>
        <v>8072.3</v>
      </c>
      <c r="F164" s="9">
        <f t="shared" si="161"/>
        <v>7.2816473686670288E-3</v>
      </c>
      <c r="G164" s="9">
        <f t="shared" si="161"/>
        <v>2.0227230887136169E-2</v>
      </c>
      <c r="H164" s="9">
        <f t="shared" si="200"/>
        <v>7.7368041057832964E-5</v>
      </c>
      <c r="I164" s="9">
        <f t="shared" si="140"/>
        <v>3.2266183516301886E-9</v>
      </c>
      <c r="J164" s="9">
        <f t="shared" si="141"/>
        <v>2.8212157221690544E-8</v>
      </c>
      <c r="K164" s="9">
        <f t="shared" si="162"/>
        <v>9.5409571967692464E-9</v>
      </c>
      <c r="M164" s="16">
        <f t="shared" si="163"/>
        <v>2</v>
      </c>
      <c r="N164" s="17">
        <f>VLOOKUP($A164,Datum!$A:$B,2,0)</f>
        <v>41491</v>
      </c>
      <c r="O164" s="13">
        <f>VLOOKUP(N164,Zeitreihen!$B:$C,2,0)</f>
        <v>591.29999999999995</v>
      </c>
      <c r="P164" s="13">
        <f>VLOOKUP(N164,Zeitreihen!$J:$K,2,0)</f>
        <v>0.26664533503986348</v>
      </c>
      <c r="Q164" s="9">
        <f t="shared" si="164"/>
        <v>7.2816473686670288E-3</v>
      </c>
      <c r="R164" s="9">
        <f t="shared" si="165"/>
        <v>5.332764506380537E-5</v>
      </c>
      <c r="S164" s="9">
        <f t="shared" si="201"/>
        <v>7.7368041057832964E-5</v>
      </c>
      <c r="T164" s="9">
        <f t="shared" si="142"/>
        <v>3.2266183516301886E-9</v>
      </c>
      <c r="U164" s="9">
        <f t="shared" si="143"/>
        <v>2.2088246644375553E-13</v>
      </c>
      <c r="V164" s="9">
        <f t="shared" si="166"/>
        <v>2.6696505759757412E-11</v>
      </c>
      <c r="X164" s="16">
        <f t="shared" si="167"/>
        <v>2</v>
      </c>
      <c r="Y164" s="17">
        <f>VLOOKUP($A164,Datum!$A:$B,2,0)</f>
        <v>41491</v>
      </c>
      <c r="Z164" s="13">
        <f>VLOOKUP(Y164,Zeitreihen!$B:$C,2,0)</f>
        <v>591.29999999999995</v>
      </c>
      <c r="AA164" s="13">
        <f>VLOOKUP(Y164,Zeitreihen!N:O,2,0)</f>
        <v>1.3258000000000001</v>
      </c>
      <c r="AB164" s="9">
        <f t="shared" si="168"/>
        <v>7.2816473686670288E-3</v>
      </c>
      <c r="AC164" s="9">
        <f t="shared" si="169"/>
        <v>-1.3567500385282384E-3</v>
      </c>
      <c r="AD164" s="9">
        <f t="shared" si="202"/>
        <v>7.7368041057832964E-5</v>
      </c>
      <c r="AE164" s="9">
        <f t="shared" si="144"/>
        <v>3.2266183516301886E-9</v>
      </c>
      <c r="AF164" s="9">
        <f t="shared" si="145"/>
        <v>2.0530797617811686E-10</v>
      </c>
      <c r="AG164" s="9">
        <f t="shared" si="170"/>
        <v>-8.139106115983288E-10</v>
      </c>
      <c r="AI164" s="16">
        <f t="shared" si="171"/>
        <v>2</v>
      </c>
      <c r="AJ164" s="17">
        <f>VLOOKUP($A164,Datum!$A:$B,2,0)</f>
        <v>41491</v>
      </c>
      <c r="AK164" s="13">
        <f>VLOOKUP(AJ164,Zeitreihen!$B:$C,2,0)</f>
        <v>591.29999999999995</v>
      </c>
      <c r="AL164" s="13">
        <f>VLOOKUP(AJ164,Zeitreihen!$R:$S,2,0)</f>
        <v>1.0159</v>
      </c>
      <c r="AM164" s="9">
        <f t="shared" si="172"/>
        <v>7.2816473686670288E-3</v>
      </c>
      <c r="AN164" s="9">
        <f t="shared" si="173"/>
        <v>-9.8430040927980925E-5</v>
      </c>
      <c r="AO164" s="9">
        <f t="shared" si="203"/>
        <v>7.7368041057832964E-5</v>
      </c>
      <c r="AP164" s="9">
        <f t="shared" si="146"/>
        <v>3.2266183516301886E-9</v>
      </c>
      <c r="AQ164" s="9">
        <f t="shared" si="147"/>
        <v>1.0692671592458662E-15</v>
      </c>
      <c r="AR164" s="9">
        <f t="shared" si="174"/>
        <v>1.8574490676242488E-12</v>
      </c>
      <c r="AT164" s="16">
        <f t="shared" si="175"/>
        <v>2</v>
      </c>
      <c r="AU164" s="17">
        <f>VLOOKUP($A164,Datum!$A:$B,2,0)</f>
        <v>41491</v>
      </c>
      <c r="AV164" s="13">
        <f>VLOOKUP(AU164,Zeitreihen!$F:$G,2,0)</f>
        <v>8072.3</v>
      </c>
      <c r="AW164" s="13">
        <f>VLOOKUP(AU164,Zeitreihen!$J:$K,2,0)</f>
        <v>0.26664533503986348</v>
      </c>
      <c r="AX164" s="9">
        <f t="shared" si="176"/>
        <v>2.0227230887136169E-2</v>
      </c>
      <c r="AY164" s="9">
        <f t="shared" si="177"/>
        <v>5.332764506380537E-5</v>
      </c>
      <c r="AZ164" s="9">
        <f t="shared" si="204"/>
        <v>7.7368041057832964E-5</v>
      </c>
      <c r="BA164" s="9">
        <f t="shared" si="148"/>
        <v>2.8212157221690544E-8</v>
      </c>
      <c r="BB164" s="9">
        <f t="shared" si="149"/>
        <v>2.2088246644375553E-13</v>
      </c>
      <c r="BC164" s="9">
        <f t="shared" si="178"/>
        <v>7.8940299409275201E-11</v>
      </c>
      <c r="BE164" s="16">
        <f t="shared" si="179"/>
        <v>2</v>
      </c>
      <c r="BF164" s="17">
        <f>VLOOKUP($A164,Datum!$A:$B,2,0)</f>
        <v>41491</v>
      </c>
      <c r="BG164" s="13">
        <f>VLOOKUP(BF164,Zeitreihen!$F:$G,2,0)</f>
        <v>8072.3</v>
      </c>
      <c r="BH164" s="13">
        <f>VLOOKUP(BF164,Zeitreihen!N:O,2,0)</f>
        <v>1.3258000000000001</v>
      </c>
      <c r="BI164" s="9">
        <f t="shared" si="180"/>
        <v>2.0227230887136169E-2</v>
      </c>
      <c r="BJ164" s="9">
        <f t="shared" si="181"/>
        <v>-1.3567500385282384E-3</v>
      </c>
      <c r="BK164" s="9">
        <f t="shared" si="205"/>
        <v>7.7368041057832964E-5</v>
      </c>
      <c r="BL164" s="9">
        <f t="shared" si="150"/>
        <v>2.8212157221690544E-8</v>
      </c>
      <c r="BM164" s="9">
        <f t="shared" si="151"/>
        <v>2.0530797617811686E-10</v>
      </c>
      <c r="BN164" s="9">
        <f t="shared" si="182"/>
        <v>-2.4066950165744165E-9</v>
      </c>
      <c r="BP164" s="16">
        <f t="shared" si="183"/>
        <v>2</v>
      </c>
      <c r="BQ164" s="17">
        <f>VLOOKUP($A164,Datum!$A:$B,2,0)</f>
        <v>41491</v>
      </c>
      <c r="BR164" s="13">
        <f>VLOOKUP(BQ164,Zeitreihen!$F:$G,2,0)</f>
        <v>8072.3</v>
      </c>
      <c r="BS164" s="13">
        <f>VLOOKUP(BQ164,Zeitreihen!R:S,2,0)</f>
        <v>1.0159</v>
      </c>
      <c r="BT164" s="9">
        <f t="shared" si="184"/>
        <v>2.0227230887136169E-2</v>
      </c>
      <c r="BU164" s="9">
        <f t="shared" si="185"/>
        <v>-9.8430040927980925E-5</v>
      </c>
      <c r="BV164" s="9">
        <f t="shared" si="206"/>
        <v>7.7368041057832964E-5</v>
      </c>
      <c r="BW164" s="9">
        <f t="shared" si="152"/>
        <v>2.8212157221690544E-8</v>
      </c>
      <c r="BX164" s="9">
        <f t="shared" si="153"/>
        <v>1.0692671592458662E-15</v>
      </c>
      <c r="BY164" s="9">
        <f t="shared" si="186"/>
        <v>5.4923886614691421E-12</v>
      </c>
      <c r="CA164" s="16">
        <f t="shared" si="187"/>
        <v>2</v>
      </c>
      <c r="CB164" s="17">
        <f>VLOOKUP($A164,Datum!$A:$B,2,0)</f>
        <v>41491</v>
      </c>
      <c r="CC164" s="13">
        <f>VLOOKUP(CB164,Zeitreihen!$J:$K,2,0)</f>
        <v>0.26664533503986348</v>
      </c>
      <c r="CD164" s="13">
        <f>VLOOKUP(CB164,Zeitreihen!N:O,2,0)</f>
        <v>1.3258000000000001</v>
      </c>
      <c r="CE164" s="9">
        <f t="shared" si="188"/>
        <v>5.332764506380537E-5</v>
      </c>
      <c r="CF164" s="9">
        <f t="shared" si="189"/>
        <v>-1.3567500385282384E-3</v>
      </c>
      <c r="CG164" s="9">
        <f t="shared" si="207"/>
        <v>7.7368041057832964E-5</v>
      </c>
      <c r="CH164" s="9">
        <f t="shared" si="154"/>
        <v>2.2088246644375553E-13</v>
      </c>
      <c r="CI164" s="9">
        <f t="shared" si="155"/>
        <v>2.0530797617811686E-10</v>
      </c>
      <c r="CJ164" s="9">
        <f t="shared" si="190"/>
        <v>-6.7341615780138695E-12</v>
      </c>
      <c r="CL164" s="16">
        <f t="shared" si="191"/>
        <v>2</v>
      </c>
      <c r="CM164" s="17">
        <f>VLOOKUP($A164,Datum!$A:$B,2,0)</f>
        <v>41491</v>
      </c>
      <c r="CN164" s="13">
        <f>VLOOKUP(CM164,Zeitreihen!$J:$K,2,0)</f>
        <v>0.26664533503986348</v>
      </c>
      <c r="CO164" s="13">
        <f>VLOOKUP(CM164,Zeitreihen!R:S,2,0)</f>
        <v>1.0159</v>
      </c>
      <c r="CP164" s="9">
        <f t="shared" si="192"/>
        <v>5.332764506380537E-5</v>
      </c>
      <c r="CQ164" s="9">
        <f t="shared" si="193"/>
        <v>-9.8430040927980925E-5</v>
      </c>
      <c r="CR164" s="9">
        <f t="shared" si="208"/>
        <v>7.7368041057832964E-5</v>
      </c>
      <c r="CS164" s="9">
        <f t="shared" si="156"/>
        <v>2.2088246644375553E-13</v>
      </c>
      <c r="CT164" s="9">
        <f t="shared" si="157"/>
        <v>1.0692671592458662E-15</v>
      </c>
      <c r="CU164" s="9">
        <f t="shared" si="194"/>
        <v>1.5368225903517126E-14</v>
      </c>
      <c r="CW164" s="16">
        <f t="shared" si="195"/>
        <v>2</v>
      </c>
      <c r="CX164" s="17">
        <f>VLOOKUP($A164,Datum!$A:$B,2,0)</f>
        <v>41491</v>
      </c>
      <c r="CY164" s="13">
        <f>VLOOKUP(CX164,Zeitreihen!N:O,2,0)</f>
        <v>1.3258000000000001</v>
      </c>
      <c r="CZ164" s="13">
        <f>VLOOKUP(CX164,Zeitreihen!R:S,2,0)</f>
        <v>1.0159</v>
      </c>
      <c r="DA164" s="9">
        <f t="shared" si="196"/>
        <v>-1.3567500385282384E-3</v>
      </c>
      <c r="DB164" s="9">
        <f t="shared" si="197"/>
        <v>-9.8430040927980925E-5</v>
      </c>
      <c r="DC164" s="9">
        <f t="shared" si="209"/>
        <v>7.7368041057832964E-5</v>
      </c>
      <c r="DD164" s="9">
        <f t="shared" si="158"/>
        <v>2.0530797617811686E-10</v>
      </c>
      <c r="DE164" s="9">
        <f t="shared" si="159"/>
        <v>1.0692671592458662E-15</v>
      </c>
      <c r="DF164" s="9">
        <f t="shared" si="198"/>
        <v>-4.6853930086866025E-13</v>
      </c>
    </row>
    <row r="165" spans="1:110" ht="15" x14ac:dyDescent="0.2">
      <c r="A165" s="9">
        <f t="shared" si="199"/>
        <v>156</v>
      </c>
      <c r="B165" s="16">
        <f t="shared" si="160"/>
        <v>6</v>
      </c>
      <c r="C165" s="17">
        <f>VLOOKUP($A165,Datum!$A:$B,2,0)</f>
        <v>41488</v>
      </c>
      <c r="D165" s="13">
        <f>VLOOKUP(C165,Zeitreihen!$B:$C,2,0)</f>
        <v>587.01</v>
      </c>
      <c r="E165" s="13">
        <f>VLOOKUP(C165,Zeitreihen!F:G,2,0)</f>
        <v>7910.66</v>
      </c>
      <c r="F165" s="9">
        <f t="shared" si="161"/>
        <v>1.1420293566617027E-3</v>
      </c>
      <c r="G165" s="9">
        <f t="shared" si="161"/>
        <v>0</v>
      </c>
      <c r="H165" s="9">
        <f t="shared" si="200"/>
        <v>7.2725958594362978E-5</v>
      </c>
      <c r="I165" s="9">
        <f t="shared" si="140"/>
        <v>7.3685476976157468E-12</v>
      </c>
      <c r="J165" s="9">
        <f t="shared" si="141"/>
        <v>9.3102798116703882E-11</v>
      </c>
      <c r="K165" s="9">
        <f t="shared" si="162"/>
        <v>-2.6192220385152956E-11</v>
      </c>
      <c r="M165" s="16">
        <f t="shared" si="163"/>
        <v>6</v>
      </c>
      <c r="N165" s="17">
        <f>VLOOKUP($A165,Datum!$A:$B,2,0)</f>
        <v>41488</v>
      </c>
      <c r="O165" s="13">
        <f>VLOOKUP(N165,Zeitreihen!$B:$C,2,0)</f>
        <v>587.01</v>
      </c>
      <c r="P165" s="13">
        <f>VLOOKUP(N165,Zeitreihen!$J:$K,2,0)</f>
        <v>0.26663111585121985</v>
      </c>
      <c r="Q165" s="9">
        <f t="shared" si="164"/>
        <v>1.1420293566617027E-3</v>
      </c>
      <c r="R165" s="9">
        <f t="shared" si="165"/>
        <v>-5.332764506381323E-5</v>
      </c>
      <c r="S165" s="9">
        <f t="shared" si="201"/>
        <v>7.2725958594362978E-5</v>
      </c>
      <c r="T165" s="9">
        <f t="shared" si="142"/>
        <v>7.3685476976157468E-12</v>
      </c>
      <c r="U165" s="9">
        <f t="shared" si="143"/>
        <v>2.0601370922135306E-13</v>
      </c>
      <c r="V165" s="9">
        <f t="shared" si="166"/>
        <v>-1.2320802907117219E-12</v>
      </c>
      <c r="X165" s="16">
        <f t="shared" si="167"/>
        <v>6</v>
      </c>
      <c r="Y165" s="17">
        <f>VLOOKUP($A165,Datum!$A:$B,2,0)</f>
        <v>41488</v>
      </c>
      <c r="Z165" s="13">
        <f>VLOOKUP(Y165,Zeitreihen!$B:$C,2,0)</f>
        <v>587.01</v>
      </c>
      <c r="AA165" s="13">
        <f>VLOOKUP(Y165,Zeitreihen!N:O,2,0)</f>
        <v>1.3275999999999999</v>
      </c>
      <c r="AB165" s="9">
        <f t="shared" si="168"/>
        <v>1.1420293566617027E-3</v>
      </c>
      <c r="AC165" s="9">
        <f t="shared" si="169"/>
        <v>5.2109017960607898E-3</v>
      </c>
      <c r="AD165" s="9">
        <f t="shared" si="202"/>
        <v>7.2725958594362978E-5</v>
      </c>
      <c r="AE165" s="9">
        <f t="shared" si="144"/>
        <v>7.3685476976157468E-12</v>
      </c>
      <c r="AF165" s="9">
        <f t="shared" si="145"/>
        <v>1.7738038694443529E-9</v>
      </c>
      <c r="AG165" s="9">
        <f t="shared" si="170"/>
        <v>1.1432566823865972E-10</v>
      </c>
      <c r="AI165" s="16">
        <f t="shared" si="171"/>
        <v>6</v>
      </c>
      <c r="AJ165" s="17">
        <f>VLOOKUP($A165,Datum!$A:$B,2,0)</f>
        <v>41488</v>
      </c>
      <c r="AK165" s="13">
        <f>VLOOKUP(AJ165,Zeitreihen!$B:$C,2,0)</f>
        <v>587.01</v>
      </c>
      <c r="AL165" s="13">
        <f>VLOOKUP(AJ165,Zeitreihen!$R:$S,2,0)</f>
        <v>1.016</v>
      </c>
      <c r="AM165" s="9">
        <f t="shared" si="172"/>
        <v>1.1420293566617027E-3</v>
      </c>
      <c r="AN165" s="9">
        <f t="shared" si="173"/>
        <v>-9.842035340853808E-5</v>
      </c>
      <c r="AO165" s="9">
        <f t="shared" si="203"/>
        <v>7.2725958594362978E-5</v>
      </c>
      <c r="AP165" s="9">
        <f t="shared" si="146"/>
        <v>7.3685476976157468E-12</v>
      </c>
      <c r="AQ165" s="9">
        <f t="shared" si="147"/>
        <v>1.0103563029321348E-15</v>
      </c>
      <c r="AR165" s="9">
        <f t="shared" si="174"/>
        <v>8.6283594093791317E-14</v>
      </c>
      <c r="AT165" s="16">
        <f t="shared" si="175"/>
        <v>6</v>
      </c>
      <c r="AU165" s="17">
        <f>VLOOKUP($A165,Datum!$A:$B,2,0)</f>
        <v>41488</v>
      </c>
      <c r="AV165" s="13">
        <f>VLOOKUP(AU165,Zeitreihen!$F:$G,2,0)</f>
        <v>7910.66</v>
      </c>
      <c r="AW165" s="13">
        <f>VLOOKUP(AU165,Zeitreihen!$J:$K,2,0)</f>
        <v>0.26663111585121985</v>
      </c>
      <c r="AX165" s="9">
        <f t="shared" si="176"/>
        <v>0</v>
      </c>
      <c r="AY165" s="9">
        <f t="shared" si="177"/>
        <v>-5.332764506381323E-5</v>
      </c>
      <c r="AZ165" s="9">
        <f t="shared" si="204"/>
        <v>7.2725958594362978E-5</v>
      </c>
      <c r="BA165" s="9">
        <f t="shared" si="148"/>
        <v>9.3102798116703882E-11</v>
      </c>
      <c r="BB165" s="9">
        <f t="shared" si="149"/>
        <v>2.0601370922135306E-13</v>
      </c>
      <c r="BC165" s="9">
        <f t="shared" si="178"/>
        <v>4.3795493808049446E-12</v>
      </c>
      <c r="BE165" s="16">
        <f t="shared" si="179"/>
        <v>6</v>
      </c>
      <c r="BF165" s="17">
        <f>VLOOKUP($A165,Datum!$A:$B,2,0)</f>
        <v>41488</v>
      </c>
      <c r="BG165" s="13">
        <f>VLOOKUP(BF165,Zeitreihen!$F:$G,2,0)</f>
        <v>7910.66</v>
      </c>
      <c r="BH165" s="13">
        <f>VLOOKUP(BF165,Zeitreihen!N:O,2,0)</f>
        <v>1.3275999999999999</v>
      </c>
      <c r="BI165" s="9">
        <f t="shared" si="180"/>
        <v>0</v>
      </c>
      <c r="BJ165" s="9">
        <f t="shared" si="181"/>
        <v>5.2109017960607898E-3</v>
      </c>
      <c r="BK165" s="9">
        <f t="shared" si="205"/>
        <v>7.2725958594362978E-5</v>
      </c>
      <c r="BL165" s="9">
        <f t="shared" si="150"/>
        <v>9.3102798116703882E-11</v>
      </c>
      <c r="BM165" s="9">
        <f t="shared" si="151"/>
        <v>1.7738038694443529E-9</v>
      </c>
      <c r="BN165" s="9">
        <f t="shared" si="182"/>
        <v>-4.0638172148302359E-10</v>
      </c>
      <c r="BP165" s="16">
        <f t="shared" si="183"/>
        <v>6</v>
      </c>
      <c r="BQ165" s="17">
        <f>VLOOKUP($A165,Datum!$A:$B,2,0)</f>
        <v>41488</v>
      </c>
      <c r="BR165" s="13">
        <f>VLOOKUP(BQ165,Zeitreihen!$F:$G,2,0)</f>
        <v>7910.66</v>
      </c>
      <c r="BS165" s="13">
        <f>VLOOKUP(BQ165,Zeitreihen!R:S,2,0)</f>
        <v>1.016</v>
      </c>
      <c r="BT165" s="9">
        <f t="shared" si="184"/>
        <v>0</v>
      </c>
      <c r="BU165" s="9">
        <f t="shared" si="185"/>
        <v>-9.842035340853808E-5</v>
      </c>
      <c r="BV165" s="9">
        <f t="shared" si="206"/>
        <v>7.2725958594362978E-5</v>
      </c>
      <c r="BW165" s="9">
        <f t="shared" si="152"/>
        <v>9.3102798116703882E-11</v>
      </c>
      <c r="BX165" s="9">
        <f t="shared" si="153"/>
        <v>1.0103563029321348E-15</v>
      </c>
      <c r="BY165" s="9">
        <f t="shared" si="186"/>
        <v>-3.0670343802740439E-13</v>
      </c>
      <c r="CA165" s="16">
        <f t="shared" si="187"/>
        <v>6</v>
      </c>
      <c r="CB165" s="17">
        <f>VLOOKUP($A165,Datum!$A:$B,2,0)</f>
        <v>41488</v>
      </c>
      <c r="CC165" s="13">
        <f>VLOOKUP(CB165,Zeitreihen!$J:$K,2,0)</f>
        <v>0.26663111585121985</v>
      </c>
      <c r="CD165" s="13">
        <f>VLOOKUP(CB165,Zeitreihen!N:O,2,0)</f>
        <v>1.3275999999999999</v>
      </c>
      <c r="CE165" s="9">
        <f t="shared" si="188"/>
        <v>-5.332764506381323E-5</v>
      </c>
      <c r="CF165" s="9">
        <f t="shared" si="189"/>
        <v>5.2109017960607898E-3</v>
      </c>
      <c r="CG165" s="9">
        <f t="shared" si="207"/>
        <v>7.2725958594362978E-5</v>
      </c>
      <c r="CH165" s="9">
        <f t="shared" si="154"/>
        <v>2.0601370922135306E-13</v>
      </c>
      <c r="CI165" s="9">
        <f t="shared" si="155"/>
        <v>1.7738038694443529E-9</v>
      </c>
      <c r="CJ165" s="9">
        <f t="shared" si="190"/>
        <v>-1.911616893039554E-11</v>
      </c>
      <c r="CL165" s="16">
        <f t="shared" si="191"/>
        <v>6</v>
      </c>
      <c r="CM165" s="17">
        <f>VLOOKUP($A165,Datum!$A:$B,2,0)</f>
        <v>41488</v>
      </c>
      <c r="CN165" s="13">
        <f>VLOOKUP(CM165,Zeitreihen!$J:$K,2,0)</f>
        <v>0.26663111585121985</v>
      </c>
      <c r="CO165" s="13">
        <f>VLOOKUP(CM165,Zeitreihen!R:S,2,0)</f>
        <v>1.016</v>
      </c>
      <c r="CP165" s="9">
        <f t="shared" si="192"/>
        <v>-5.332764506381323E-5</v>
      </c>
      <c r="CQ165" s="9">
        <f t="shared" si="193"/>
        <v>-9.842035340853808E-5</v>
      </c>
      <c r="CR165" s="9">
        <f t="shared" si="208"/>
        <v>7.2725958594362978E-5</v>
      </c>
      <c r="CS165" s="9">
        <f t="shared" si="156"/>
        <v>2.0601370922135306E-13</v>
      </c>
      <c r="CT165" s="9">
        <f t="shared" si="157"/>
        <v>1.0103563029321348E-15</v>
      </c>
      <c r="CU165" s="9">
        <f t="shared" si="194"/>
        <v>-1.4427309160138704E-14</v>
      </c>
      <c r="CW165" s="16">
        <f t="shared" si="195"/>
        <v>6</v>
      </c>
      <c r="CX165" s="17">
        <f>VLOOKUP($A165,Datum!$A:$B,2,0)</f>
        <v>41488</v>
      </c>
      <c r="CY165" s="13">
        <f>VLOOKUP(CX165,Zeitreihen!N:O,2,0)</f>
        <v>1.3275999999999999</v>
      </c>
      <c r="CZ165" s="13">
        <f>VLOOKUP(CX165,Zeitreihen!R:S,2,0)</f>
        <v>1.016</v>
      </c>
      <c r="DA165" s="9">
        <f t="shared" si="196"/>
        <v>5.2109017960607898E-3</v>
      </c>
      <c r="DB165" s="9">
        <f t="shared" si="197"/>
        <v>-9.842035340853808E-5</v>
      </c>
      <c r="DC165" s="9">
        <f t="shared" si="209"/>
        <v>7.2725958594362978E-5</v>
      </c>
      <c r="DD165" s="9">
        <f t="shared" si="158"/>
        <v>1.7738038694443529E-9</v>
      </c>
      <c r="DE165" s="9">
        <f t="shared" si="159"/>
        <v>1.0103563029321348E-15</v>
      </c>
      <c r="DF165" s="9">
        <f t="shared" si="198"/>
        <v>1.3387210014258055E-12</v>
      </c>
    </row>
    <row r="166" spans="1:110" ht="15" x14ac:dyDescent="0.2">
      <c r="A166" s="9">
        <f t="shared" si="199"/>
        <v>157</v>
      </c>
      <c r="B166" s="16">
        <f t="shared" si="160"/>
        <v>5</v>
      </c>
      <c r="C166" s="17">
        <f>VLOOKUP($A166,Datum!$A:$B,2,0)</f>
        <v>41487</v>
      </c>
      <c r="D166" s="13">
        <f>VLOOKUP(C166,Zeitreihen!$B:$C,2,0)</f>
        <v>586.34</v>
      </c>
      <c r="E166" s="13">
        <f>VLOOKUP(C166,Zeitreihen!F:G,2,0)</f>
        <v>7910.66</v>
      </c>
      <c r="F166" s="9">
        <f t="shared" si="161"/>
        <v>2.7496238727962169E-3</v>
      </c>
      <c r="G166" s="9">
        <f t="shared" si="161"/>
        <v>-5.6237391511201244E-4</v>
      </c>
      <c r="H166" s="9">
        <f t="shared" si="200"/>
        <v>6.8362401078701196E-5</v>
      </c>
      <c r="I166" s="9">
        <f t="shared" si="140"/>
        <v>2.5356275917237472E-10</v>
      </c>
      <c r="J166" s="9">
        <f t="shared" si="141"/>
        <v>1.9613519389940446E-10</v>
      </c>
      <c r="K166" s="9">
        <f t="shared" si="162"/>
        <v>-2.2300802885981869E-10</v>
      </c>
      <c r="M166" s="16">
        <f t="shared" si="163"/>
        <v>5</v>
      </c>
      <c r="N166" s="17">
        <f>VLOOKUP($A166,Datum!$A:$B,2,0)</f>
        <v>41487</v>
      </c>
      <c r="O166" s="13">
        <f>VLOOKUP(N166,Zeitreihen!$B:$C,2,0)</f>
        <v>586.34</v>
      </c>
      <c r="P166" s="13">
        <f>VLOOKUP(N166,Zeitreihen!$J:$K,2,0)</f>
        <v>0.26664533503986348</v>
      </c>
      <c r="Q166" s="9">
        <f t="shared" si="164"/>
        <v>2.7496238727962169E-3</v>
      </c>
      <c r="R166" s="9">
        <f t="shared" si="165"/>
        <v>0</v>
      </c>
      <c r="S166" s="9">
        <f t="shared" si="201"/>
        <v>6.8362401078701196E-5</v>
      </c>
      <c r="T166" s="9">
        <f t="shared" si="142"/>
        <v>2.5356275917237472E-10</v>
      </c>
      <c r="U166" s="9">
        <f t="shared" si="143"/>
        <v>7.4164107963109009E-19</v>
      </c>
      <c r="V166" s="9">
        <f t="shared" si="166"/>
        <v>1.3713225676945526E-14</v>
      </c>
      <c r="X166" s="16">
        <f t="shared" si="167"/>
        <v>5</v>
      </c>
      <c r="Y166" s="17">
        <f>VLOOKUP($A166,Datum!$A:$B,2,0)</f>
        <v>41487</v>
      </c>
      <c r="Z166" s="13">
        <f>VLOOKUP(Y166,Zeitreihen!$B:$C,2,0)</f>
        <v>586.34</v>
      </c>
      <c r="AA166" s="13">
        <f>VLOOKUP(Y166,Zeitreihen!N:O,2,0)</f>
        <v>1.3207</v>
      </c>
      <c r="AB166" s="9">
        <f t="shared" si="168"/>
        <v>2.7496238727962169E-3</v>
      </c>
      <c r="AC166" s="9">
        <f t="shared" si="169"/>
        <v>-7.1674078005621866E-3</v>
      </c>
      <c r="AD166" s="9">
        <f t="shared" si="202"/>
        <v>6.8362401078701196E-5</v>
      </c>
      <c r="AE166" s="9">
        <f t="shared" si="144"/>
        <v>2.5356275917237472E-10</v>
      </c>
      <c r="AF166" s="9">
        <f t="shared" si="145"/>
        <v>3.7837607924703991E-9</v>
      </c>
      <c r="AG166" s="9">
        <f t="shared" si="170"/>
        <v>-9.7950029432718675E-10</v>
      </c>
      <c r="AI166" s="16">
        <f t="shared" si="171"/>
        <v>5</v>
      </c>
      <c r="AJ166" s="17">
        <f>VLOOKUP($A166,Datum!$A:$B,2,0)</f>
        <v>41487</v>
      </c>
      <c r="AK166" s="13">
        <f>VLOOKUP(AJ166,Zeitreihen!$B:$C,2,0)</f>
        <v>586.34</v>
      </c>
      <c r="AL166" s="13">
        <f>VLOOKUP(AJ166,Zeitreihen!$R:$S,2,0)</f>
        <v>1.0161</v>
      </c>
      <c r="AM166" s="9">
        <f t="shared" si="172"/>
        <v>2.7496238727962169E-3</v>
      </c>
      <c r="AN166" s="9">
        <f t="shared" si="173"/>
        <v>-9.841066779574065E-5</v>
      </c>
      <c r="AO166" s="9">
        <f t="shared" si="203"/>
        <v>6.8362401078701196E-5</v>
      </c>
      <c r="AP166" s="9">
        <f t="shared" si="146"/>
        <v>2.5356275917237472E-10</v>
      </c>
      <c r="AQ166" s="9">
        <f t="shared" si="147"/>
        <v>9.5467724478150709E-16</v>
      </c>
      <c r="AR166" s="9">
        <f t="shared" si="174"/>
        <v>4.9200670351721786E-13</v>
      </c>
      <c r="AT166" s="16">
        <f t="shared" si="175"/>
        <v>5</v>
      </c>
      <c r="AU166" s="17">
        <f>VLOOKUP($A166,Datum!$A:$B,2,0)</f>
        <v>41487</v>
      </c>
      <c r="AV166" s="13">
        <f>VLOOKUP(AU166,Zeitreihen!$F:$G,2,0)</f>
        <v>7910.66</v>
      </c>
      <c r="AW166" s="13">
        <f>VLOOKUP(AU166,Zeitreihen!$J:$K,2,0)</f>
        <v>0.26664533503986348</v>
      </c>
      <c r="AX166" s="9">
        <f t="shared" si="176"/>
        <v>-5.6237391511201244E-4</v>
      </c>
      <c r="AY166" s="9">
        <f t="shared" si="177"/>
        <v>0</v>
      </c>
      <c r="AZ166" s="9">
        <f t="shared" si="204"/>
        <v>6.8362401078701196E-5</v>
      </c>
      <c r="BA166" s="9">
        <f t="shared" si="148"/>
        <v>1.9613519389940446E-10</v>
      </c>
      <c r="BB166" s="9">
        <f t="shared" si="149"/>
        <v>7.4164107963109009E-19</v>
      </c>
      <c r="BC166" s="9">
        <f t="shared" si="178"/>
        <v>-1.206075938559457E-14</v>
      </c>
      <c r="BE166" s="16">
        <f t="shared" si="179"/>
        <v>5</v>
      </c>
      <c r="BF166" s="17">
        <f>VLOOKUP($A166,Datum!$A:$B,2,0)</f>
        <v>41487</v>
      </c>
      <c r="BG166" s="13">
        <f>VLOOKUP(BF166,Zeitreihen!$F:$G,2,0)</f>
        <v>7910.66</v>
      </c>
      <c r="BH166" s="13">
        <f>VLOOKUP(BF166,Zeitreihen!N:O,2,0)</f>
        <v>1.3207</v>
      </c>
      <c r="BI166" s="9">
        <f t="shared" si="180"/>
        <v>-5.6237391511201244E-4</v>
      </c>
      <c r="BJ166" s="9">
        <f t="shared" si="181"/>
        <v>-7.1674078005621866E-3</v>
      </c>
      <c r="BK166" s="9">
        <f t="shared" si="205"/>
        <v>6.8362401078701196E-5</v>
      </c>
      <c r="BL166" s="9">
        <f t="shared" si="150"/>
        <v>1.9613519389940446E-10</v>
      </c>
      <c r="BM166" s="9">
        <f t="shared" si="151"/>
        <v>3.7837607924703991E-9</v>
      </c>
      <c r="BN166" s="9">
        <f t="shared" si="182"/>
        <v>8.6146889479548007E-10</v>
      </c>
      <c r="BP166" s="16">
        <f t="shared" si="183"/>
        <v>5</v>
      </c>
      <c r="BQ166" s="17">
        <f>VLOOKUP($A166,Datum!$A:$B,2,0)</f>
        <v>41487</v>
      </c>
      <c r="BR166" s="13">
        <f>VLOOKUP(BQ166,Zeitreihen!$F:$G,2,0)</f>
        <v>7910.66</v>
      </c>
      <c r="BS166" s="13">
        <f>VLOOKUP(BQ166,Zeitreihen!R:S,2,0)</f>
        <v>1.0161</v>
      </c>
      <c r="BT166" s="9">
        <f t="shared" si="184"/>
        <v>-5.6237391511201244E-4</v>
      </c>
      <c r="BU166" s="9">
        <f t="shared" si="185"/>
        <v>-9.841066779574065E-5</v>
      </c>
      <c r="BV166" s="9">
        <f t="shared" si="206"/>
        <v>6.8362401078701196E-5</v>
      </c>
      <c r="BW166" s="9">
        <f t="shared" si="152"/>
        <v>1.9613519389940446E-10</v>
      </c>
      <c r="BX166" s="9">
        <f t="shared" si="153"/>
        <v>9.5467724478150709E-16</v>
      </c>
      <c r="BY166" s="9">
        <f t="shared" si="186"/>
        <v>-4.3271908499229628E-13</v>
      </c>
      <c r="CA166" s="16">
        <f t="shared" si="187"/>
        <v>5</v>
      </c>
      <c r="CB166" s="17">
        <f>VLOOKUP($A166,Datum!$A:$B,2,0)</f>
        <v>41487</v>
      </c>
      <c r="CC166" s="13">
        <f>VLOOKUP(CB166,Zeitreihen!$J:$K,2,0)</f>
        <v>0.26664533503986348</v>
      </c>
      <c r="CD166" s="13">
        <f>VLOOKUP(CB166,Zeitreihen!N:O,2,0)</f>
        <v>1.3207</v>
      </c>
      <c r="CE166" s="9">
        <f t="shared" si="188"/>
        <v>0</v>
      </c>
      <c r="CF166" s="9">
        <f t="shared" si="189"/>
        <v>-7.1674078005621866E-3</v>
      </c>
      <c r="CG166" s="9">
        <f t="shared" si="207"/>
        <v>6.8362401078701196E-5</v>
      </c>
      <c r="CH166" s="9">
        <f t="shared" si="154"/>
        <v>7.4164107963109009E-19</v>
      </c>
      <c r="CI166" s="9">
        <f t="shared" si="155"/>
        <v>3.7837607924703991E-9</v>
      </c>
      <c r="CJ166" s="9">
        <f t="shared" si="190"/>
        <v>-5.2973506955774937E-14</v>
      </c>
      <c r="CL166" s="16">
        <f t="shared" si="191"/>
        <v>5</v>
      </c>
      <c r="CM166" s="17">
        <f>VLOOKUP($A166,Datum!$A:$B,2,0)</f>
        <v>41487</v>
      </c>
      <c r="CN166" s="13">
        <f>VLOOKUP(CM166,Zeitreihen!$J:$K,2,0)</f>
        <v>0.26664533503986348</v>
      </c>
      <c r="CO166" s="13">
        <f>VLOOKUP(CM166,Zeitreihen!R:S,2,0)</f>
        <v>1.0161</v>
      </c>
      <c r="CP166" s="9">
        <f t="shared" si="192"/>
        <v>0</v>
      </c>
      <c r="CQ166" s="9">
        <f t="shared" si="193"/>
        <v>-9.841066779574065E-5</v>
      </c>
      <c r="CR166" s="9">
        <f t="shared" si="208"/>
        <v>6.8362401078701196E-5</v>
      </c>
      <c r="CS166" s="9">
        <f t="shared" si="156"/>
        <v>7.4164107963109009E-19</v>
      </c>
      <c r="CT166" s="9">
        <f t="shared" si="157"/>
        <v>9.5467724478150709E-16</v>
      </c>
      <c r="CU166" s="9">
        <f t="shared" si="194"/>
        <v>2.6608792954942384E-17</v>
      </c>
      <c r="CW166" s="16">
        <f t="shared" si="195"/>
        <v>5</v>
      </c>
      <c r="CX166" s="17">
        <f>VLOOKUP($A166,Datum!$A:$B,2,0)</f>
        <v>41487</v>
      </c>
      <c r="CY166" s="13">
        <f>VLOOKUP(CX166,Zeitreihen!N:O,2,0)</f>
        <v>1.3207</v>
      </c>
      <c r="CZ166" s="13">
        <f>VLOOKUP(CX166,Zeitreihen!R:S,2,0)</f>
        <v>1.0161</v>
      </c>
      <c r="DA166" s="9">
        <f t="shared" si="196"/>
        <v>-7.1674078005621866E-3</v>
      </c>
      <c r="DB166" s="9">
        <f t="shared" si="197"/>
        <v>-9.841066779574065E-5</v>
      </c>
      <c r="DC166" s="9">
        <f t="shared" si="209"/>
        <v>6.8362401078701196E-5</v>
      </c>
      <c r="DD166" s="9">
        <f t="shared" si="158"/>
        <v>3.7837607924703991E-9</v>
      </c>
      <c r="DE166" s="9">
        <f t="shared" si="159"/>
        <v>9.5467724478150709E-16</v>
      </c>
      <c r="DF166" s="9">
        <f t="shared" si="198"/>
        <v>-1.9005973609020748E-12</v>
      </c>
    </row>
    <row r="167" spans="1:110" ht="15" x14ac:dyDescent="0.2">
      <c r="A167" s="9">
        <f t="shared" si="199"/>
        <v>158</v>
      </c>
      <c r="B167" s="16">
        <f t="shared" si="160"/>
        <v>4</v>
      </c>
      <c r="C167" s="17">
        <f>VLOOKUP($A167,Datum!$A:$B,2,0)</f>
        <v>41486</v>
      </c>
      <c r="D167" s="13">
        <f>VLOOKUP(C167,Zeitreihen!$B:$C,2,0)</f>
        <v>584.73</v>
      </c>
      <c r="E167" s="13">
        <f>VLOOKUP(C167,Zeitreihen!F:G,2,0)</f>
        <v>7915.11</v>
      </c>
      <c r="F167" s="9">
        <f t="shared" si="161"/>
        <v>7.5276731070043716E-4</v>
      </c>
      <c r="G167" s="9">
        <f t="shared" si="161"/>
        <v>6.4998257853224233E-3</v>
      </c>
      <c r="H167" s="9">
        <f t="shared" si="200"/>
        <v>6.4260657013979122E-5</v>
      </c>
      <c r="I167" s="9">
        <f t="shared" si="140"/>
        <v>3.2352767555762051E-13</v>
      </c>
      <c r="J167" s="9">
        <f t="shared" si="141"/>
        <v>1.8519550547978992E-9</v>
      </c>
      <c r="K167" s="9">
        <f t="shared" si="162"/>
        <v>-2.4477718727772612E-11</v>
      </c>
      <c r="M167" s="16">
        <f t="shared" si="163"/>
        <v>4</v>
      </c>
      <c r="N167" s="17">
        <f>VLOOKUP($A167,Datum!$A:$B,2,0)</f>
        <v>41486</v>
      </c>
      <c r="O167" s="13">
        <f>VLOOKUP(N167,Zeitreihen!$B:$C,2,0)</f>
        <v>584.73</v>
      </c>
      <c r="P167" s="13">
        <f>VLOOKUP(N167,Zeitreihen!$J:$K,2,0)</f>
        <v>0.26664533503986348</v>
      </c>
      <c r="Q167" s="9">
        <f t="shared" si="164"/>
        <v>7.5276731070043716E-4</v>
      </c>
      <c r="R167" s="9">
        <f t="shared" si="165"/>
        <v>0</v>
      </c>
      <c r="S167" s="9">
        <f t="shared" si="201"/>
        <v>6.4260657013979122E-5</v>
      </c>
      <c r="T167" s="9">
        <f t="shared" si="142"/>
        <v>3.2352767555762051E-13</v>
      </c>
      <c r="U167" s="9">
        <f t="shared" si="143"/>
        <v>6.9714261485322463E-19</v>
      </c>
      <c r="V167" s="9">
        <f t="shared" si="166"/>
        <v>-4.7491570801103782E-16</v>
      </c>
      <c r="X167" s="16">
        <f t="shared" si="167"/>
        <v>4</v>
      </c>
      <c r="Y167" s="17">
        <f>VLOOKUP($A167,Datum!$A:$B,2,0)</f>
        <v>41486</v>
      </c>
      <c r="Z167" s="13">
        <f>VLOOKUP(Y167,Zeitreihen!$B:$C,2,0)</f>
        <v>584.73</v>
      </c>
      <c r="AA167" s="13">
        <f>VLOOKUP(Y167,Zeitreihen!N:O,2,0)</f>
        <v>1.3302</v>
      </c>
      <c r="AB167" s="9">
        <f t="shared" si="168"/>
        <v>7.5276731070043716E-4</v>
      </c>
      <c r="AC167" s="9">
        <f t="shared" si="169"/>
        <v>2.9361963500136182E-3</v>
      </c>
      <c r="AD167" s="9">
        <f t="shared" si="202"/>
        <v>6.4260657013979122E-5</v>
      </c>
      <c r="AE167" s="9">
        <f t="shared" si="144"/>
        <v>3.2352767555762051E-13</v>
      </c>
      <c r="AF167" s="9">
        <f t="shared" si="145"/>
        <v>4.5603152638845429E-10</v>
      </c>
      <c r="AG167" s="9">
        <f t="shared" si="170"/>
        <v>-1.2146555878661666E-11</v>
      </c>
      <c r="AI167" s="16">
        <f t="shared" si="171"/>
        <v>4</v>
      </c>
      <c r="AJ167" s="17">
        <f>VLOOKUP($A167,Datum!$A:$B,2,0)</f>
        <v>41486</v>
      </c>
      <c r="AK167" s="13">
        <f>VLOOKUP(AJ167,Zeitreihen!$B:$C,2,0)</f>
        <v>584.73</v>
      </c>
      <c r="AL167" s="13">
        <f>VLOOKUP(AJ167,Zeitreihen!$R:$S,2,0)</f>
        <v>1.0162</v>
      </c>
      <c r="AM167" s="9">
        <f t="shared" si="172"/>
        <v>7.5276731070043716E-4</v>
      </c>
      <c r="AN167" s="9">
        <f t="shared" si="173"/>
        <v>-9.8400984089255472E-5</v>
      </c>
      <c r="AO167" s="9">
        <f t="shared" si="203"/>
        <v>6.4260657013979122E-5</v>
      </c>
      <c r="AP167" s="9">
        <f t="shared" si="146"/>
        <v>3.2352767555762051E-13</v>
      </c>
      <c r="AQ167" s="9">
        <f t="shared" si="147"/>
        <v>9.0205352970662035E-16</v>
      </c>
      <c r="AR167" s="9">
        <f t="shared" si="174"/>
        <v>-1.7083304179652421E-14</v>
      </c>
      <c r="AT167" s="16">
        <f t="shared" si="175"/>
        <v>4</v>
      </c>
      <c r="AU167" s="17">
        <f>VLOOKUP($A167,Datum!$A:$B,2,0)</f>
        <v>41486</v>
      </c>
      <c r="AV167" s="13">
        <f>VLOOKUP(AU167,Zeitreihen!$F:$G,2,0)</f>
        <v>7915.11</v>
      </c>
      <c r="AW167" s="13">
        <f>VLOOKUP(AU167,Zeitreihen!$J:$K,2,0)</f>
        <v>0.26664533503986348</v>
      </c>
      <c r="AX167" s="9">
        <f t="shared" si="176"/>
        <v>6.4998257853224233E-3</v>
      </c>
      <c r="AY167" s="9">
        <f t="shared" si="177"/>
        <v>0</v>
      </c>
      <c r="AZ167" s="9">
        <f t="shared" si="204"/>
        <v>6.4260657013979122E-5</v>
      </c>
      <c r="BA167" s="9">
        <f t="shared" si="148"/>
        <v>1.8519550547978992E-9</v>
      </c>
      <c r="BB167" s="9">
        <f t="shared" si="149"/>
        <v>6.9714261485322463E-19</v>
      </c>
      <c r="BC167" s="9">
        <f t="shared" si="178"/>
        <v>3.5931557014586141E-14</v>
      </c>
      <c r="BE167" s="16">
        <f t="shared" si="179"/>
        <v>4</v>
      </c>
      <c r="BF167" s="17">
        <f>VLOOKUP($A167,Datum!$A:$B,2,0)</f>
        <v>41486</v>
      </c>
      <c r="BG167" s="13">
        <f>VLOOKUP(BF167,Zeitreihen!$F:$G,2,0)</f>
        <v>7915.11</v>
      </c>
      <c r="BH167" s="13">
        <f>VLOOKUP(BF167,Zeitreihen!N:O,2,0)</f>
        <v>1.3302</v>
      </c>
      <c r="BI167" s="9">
        <f t="shared" si="180"/>
        <v>6.4998257853224233E-3</v>
      </c>
      <c r="BJ167" s="9">
        <f t="shared" si="181"/>
        <v>2.9361963500136182E-3</v>
      </c>
      <c r="BK167" s="9">
        <f t="shared" si="205"/>
        <v>6.4260657013979122E-5</v>
      </c>
      <c r="BL167" s="9">
        <f t="shared" si="150"/>
        <v>1.8519550547978992E-9</v>
      </c>
      <c r="BM167" s="9">
        <f t="shared" si="151"/>
        <v>4.5603152638845429E-10</v>
      </c>
      <c r="BN167" s="9">
        <f t="shared" si="182"/>
        <v>9.1899395560705378E-10</v>
      </c>
      <c r="BP167" s="16">
        <f t="shared" si="183"/>
        <v>4</v>
      </c>
      <c r="BQ167" s="17">
        <f>VLOOKUP($A167,Datum!$A:$B,2,0)</f>
        <v>41486</v>
      </c>
      <c r="BR167" s="13">
        <f>VLOOKUP(BQ167,Zeitreihen!$F:$G,2,0)</f>
        <v>7915.11</v>
      </c>
      <c r="BS167" s="13">
        <f>VLOOKUP(BQ167,Zeitreihen!R:S,2,0)</f>
        <v>1.0162</v>
      </c>
      <c r="BT167" s="9">
        <f t="shared" si="184"/>
        <v>6.4998257853224233E-3</v>
      </c>
      <c r="BU167" s="9">
        <f t="shared" si="185"/>
        <v>-9.8400984089255472E-5</v>
      </c>
      <c r="BV167" s="9">
        <f t="shared" si="206"/>
        <v>6.4260657013979122E-5</v>
      </c>
      <c r="BW167" s="9">
        <f t="shared" si="152"/>
        <v>1.8519550547978992E-9</v>
      </c>
      <c r="BX167" s="9">
        <f t="shared" si="153"/>
        <v>9.0205352970662035E-16</v>
      </c>
      <c r="BY167" s="9">
        <f t="shared" si="186"/>
        <v>1.2925024541711564E-12</v>
      </c>
      <c r="CA167" s="16">
        <f t="shared" si="187"/>
        <v>4</v>
      </c>
      <c r="CB167" s="17">
        <f>VLOOKUP($A167,Datum!$A:$B,2,0)</f>
        <v>41486</v>
      </c>
      <c r="CC167" s="13">
        <f>VLOOKUP(CB167,Zeitreihen!$J:$K,2,0)</f>
        <v>0.26664533503986348</v>
      </c>
      <c r="CD167" s="13">
        <f>VLOOKUP(CB167,Zeitreihen!N:O,2,0)</f>
        <v>1.3302</v>
      </c>
      <c r="CE167" s="9">
        <f t="shared" si="188"/>
        <v>0</v>
      </c>
      <c r="CF167" s="9">
        <f t="shared" si="189"/>
        <v>2.9361963500136182E-3</v>
      </c>
      <c r="CG167" s="9">
        <f t="shared" si="207"/>
        <v>6.4260657013979122E-5</v>
      </c>
      <c r="CH167" s="9">
        <f t="shared" si="154"/>
        <v>6.9714261485322463E-19</v>
      </c>
      <c r="CI167" s="9">
        <f t="shared" si="155"/>
        <v>4.5603152638845429E-10</v>
      </c>
      <c r="CJ167" s="9">
        <f t="shared" si="190"/>
        <v>1.7830283530049499E-14</v>
      </c>
      <c r="CL167" s="16">
        <f t="shared" si="191"/>
        <v>4</v>
      </c>
      <c r="CM167" s="17">
        <f>VLOOKUP($A167,Datum!$A:$B,2,0)</f>
        <v>41486</v>
      </c>
      <c r="CN167" s="13">
        <f>VLOOKUP(CM167,Zeitreihen!$J:$K,2,0)</f>
        <v>0.26664533503986348</v>
      </c>
      <c r="CO167" s="13">
        <f>VLOOKUP(CM167,Zeitreihen!R:S,2,0)</f>
        <v>1.0162</v>
      </c>
      <c r="CP167" s="9">
        <f t="shared" si="192"/>
        <v>0</v>
      </c>
      <c r="CQ167" s="9">
        <f t="shared" si="193"/>
        <v>-9.8400984089255472E-5</v>
      </c>
      <c r="CR167" s="9">
        <f t="shared" si="208"/>
        <v>6.4260657013979122E-5</v>
      </c>
      <c r="CS167" s="9">
        <f t="shared" si="156"/>
        <v>6.9714261485322463E-19</v>
      </c>
      <c r="CT167" s="9">
        <f t="shared" si="157"/>
        <v>9.0205352970662035E-16</v>
      </c>
      <c r="CU167" s="9">
        <f t="shared" si="194"/>
        <v>2.5077080301288155E-17</v>
      </c>
      <c r="CW167" s="16">
        <f t="shared" si="195"/>
        <v>4</v>
      </c>
      <c r="CX167" s="17">
        <f>VLOOKUP($A167,Datum!$A:$B,2,0)</f>
        <v>41486</v>
      </c>
      <c r="CY167" s="13">
        <f>VLOOKUP(CX167,Zeitreihen!N:O,2,0)</f>
        <v>1.3302</v>
      </c>
      <c r="CZ167" s="13">
        <f>VLOOKUP(CX167,Zeitreihen!R:S,2,0)</f>
        <v>1.0162</v>
      </c>
      <c r="DA167" s="9">
        <f t="shared" si="196"/>
        <v>2.9361963500136182E-3</v>
      </c>
      <c r="DB167" s="9">
        <f t="shared" si="197"/>
        <v>-9.8400984089255472E-5</v>
      </c>
      <c r="DC167" s="9">
        <f t="shared" si="209"/>
        <v>6.4260657013979122E-5</v>
      </c>
      <c r="DD167" s="9">
        <f t="shared" si="158"/>
        <v>4.5603152638845429E-10</v>
      </c>
      <c r="DE167" s="9">
        <f t="shared" si="159"/>
        <v>9.0205352970662035E-16</v>
      </c>
      <c r="DF167" s="9">
        <f t="shared" si="198"/>
        <v>6.4137730552008389E-13</v>
      </c>
    </row>
    <row r="168" spans="1:110" ht="15" x14ac:dyDescent="0.2">
      <c r="A168" s="9">
        <f t="shared" si="199"/>
        <v>159</v>
      </c>
      <c r="B168" s="16">
        <f t="shared" si="160"/>
        <v>3</v>
      </c>
      <c r="C168" s="17">
        <f>VLOOKUP($A168,Datum!$A:$B,2,0)</f>
        <v>41485</v>
      </c>
      <c r="D168" s="13">
        <f>VLOOKUP(C168,Zeitreihen!$B:$C,2,0)</f>
        <v>584.29</v>
      </c>
      <c r="E168" s="13">
        <f>VLOOKUP(C168,Zeitreihen!F:G,2,0)</f>
        <v>7863.83</v>
      </c>
      <c r="F168" s="9">
        <f t="shared" si="161"/>
        <v>4.7864629592393251E-3</v>
      </c>
      <c r="G168" s="9">
        <f t="shared" si="161"/>
        <v>8.9221242769911176E-3</v>
      </c>
      <c r="H168" s="9">
        <f t="shared" si="200"/>
        <v>6.0405017593140373E-5</v>
      </c>
      <c r="I168" s="9">
        <f t="shared" si="140"/>
        <v>9.485589146236836E-10</v>
      </c>
      <c r="J168" s="9">
        <f t="shared" si="141"/>
        <v>3.6662556035625126E-9</v>
      </c>
      <c r="K168" s="9">
        <f t="shared" si="162"/>
        <v>1.8648483681115349E-9</v>
      </c>
      <c r="M168" s="16">
        <f t="shared" si="163"/>
        <v>3</v>
      </c>
      <c r="N168" s="17">
        <f>VLOOKUP($A168,Datum!$A:$B,2,0)</f>
        <v>41485</v>
      </c>
      <c r="O168" s="13">
        <f>VLOOKUP(N168,Zeitreihen!$B:$C,2,0)</f>
        <v>584.29</v>
      </c>
      <c r="P168" s="13">
        <f>VLOOKUP(N168,Zeitreihen!$J:$K,2,0)</f>
        <v>0.26664533503986348</v>
      </c>
      <c r="Q168" s="9">
        <f t="shared" si="164"/>
        <v>4.7864629592393251E-3</v>
      </c>
      <c r="R168" s="9">
        <f t="shared" si="165"/>
        <v>-2.6664889008965887E-5</v>
      </c>
      <c r="S168" s="9">
        <f t="shared" si="201"/>
        <v>6.0405017593140373E-5</v>
      </c>
      <c r="T168" s="9">
        <f t="shared" si="142"/>
        <v>9.485589146236836E-10</v>
      </c>
      <c r="U168" s="9">
        <f t="shared" si="143"/>
        <v>4.2614078034285812E-14</v>
      </c>
      <c r="V168" s="9">
        <f t="shared" si="166"/>
        <v>-6.3578269564286753E-12</v>
      </c>
      <c r="X168" s="16">
        <f t="shared" si="167"/>
        <v>3</v>
      </c>
      <c r="Y168" s="17">
        <f>VLOOKUP($A168,Datum!$A:$B,2,0)</f>
        <v>41485</v>
      </c>
      <c r="Z168" s="13">
        <f>VLOOKUP(Y168,Zeitreihen!$B:$C,2,0)</f>
        <v>584.29</v>
      </c>
      <c r="AA168" s="13">
        <f>VLOOKUP(Y168,Zeitreihen!N:O,2,0)</f>
        <v>1.3263</v>
      </c>
      <c r="AB168" s="9">
        <f t="shared" si="168"/>
        <v>4.7864629592393251E-3</v>
      </c>
      <c r="AC168" s="9">
        <f t="shared" si="169"/>
        <v>7.5400565539887737E-5</v>
      </c>
      <c r="AD168" s="9">
        <f t="shared" si="202"/>
        <v>6.0405017593140373E-5</v>
      </c>
      <c r="AE168" s="9">
        <f t="shared" si="144"/>
        <v>9.485589146236836E-10</v>
      </c>
      <c r="AF168" s="9">
        <f t="shared" si="145"/>
        <v>2.3407669331793123E-12</v>
      </c>
      <c r="AG168" s="9">
        <f t="shared" si="170"/>
        <v>-4.7120646658588815E-11</v>
      </c>
      <c r="AI168" s="16">
        <f t="shared" si="171"/>
        <v>3</v>
      </c>
      <c r="AJ168" s="17">
        <f>VLOOKUP($A168,Datum!$A:$B,2,0)</f>
        <v>41485</v>
      </c>
      <c r="AK168" s="13">
        <f>VLOOKUP(AJ168,Zeitreihen!$B:$C,2,0)</f>
        <v>584.29</v>
      </c>
      <c r="AL168" s="13">
        <f>VLOOKUP(AJ168,Zeitreihen!$R:$S,2,0)</f>
        <v>1.0163</v>
      </c>
      <c r="AM168" s="9">
        <f t="shared" si="172"/>
        <v>4.7864629592393251E-3</v>
      </c>
      <c r="AN168" s="9">
        <f t="shared" si="173"/>
        <v>-9.8391302288305295E-5</v>
      </c>
      <c r="AO168" s="9">
        <f t="shared" si="203"/>
        <v>6.0405017593140373E-5</v>
      </c>
      <c r="AP168" s="9">
        <f t="shared" si="146"/>
        <v>9.485589146236836E-10</v>
      </c>
      <c r="AQ168" s="9">
        <f t="shared" si="147"/>
        <v>8.5231828648263304E-16</v>
      </c>
      <c r="AR168" s="9">
        <f t="shared" si="174"/>
        <v>8.9915188302081894E-13</v>
      </c>
      <c r="AT168" s="16">
        <f t="shared" si="175"/>
        <v>3</v>
      </c>
      <c r="AU168" s="17">
        <f>VLOOKUP($A168,Datum!$A:$B,2,0)</f>
        <v>41485</v>
      </c>
      <c r="AV168" s="13">
        <f>VLOOKUP(AU168,Zeitreihen!$F:$G,2,0)</f>
        <v>7863.83</v>
      </c>
      <c r="AW168" s="13">
        <f>VLOOKUP(AU168,Zeitreihen!$J:$K,2,0)</f>
        <v>0.26664533503986348</v>
      </c>
      <c r="AX168" s="9">
        <f t="shared" si="176"/>
        <v>8.9221242769911176E-3</v>
      </c>
      <c r="AY168" s="9">
        <f t="shared" si="177"/>
        <v>-2.6664889008965887E-5</v>
      </c>
      <c r="AZ168" s="9">
        <f t="shared" si="204"/>
        <v>6.0405017593140373E-5</v>
      </c>
      <c r="BA168" s="9">
        <f t="shared" si="148"/>
        <v>3.6662556035625126E-9</v>
      </c>
      <c r="BB168" s="9">
        <f t="shared" si="149"/>
        <v>4.2614078034285812E-14</v>
      </c>
      <c r="BC168" s="9">
        <f t="shared" si="178"/>
        <v>-1.249936407917821E-11</v>
      </c>
      <c r="BE168" s="16">
        <f t="shared" si="179"/>
        <v>3</v>
      </c>
      <c r="BF168" s="17">
        <f>VLOOKUP($A168,Datum!$A:$B,2,0)</f>
        <v>41485</v>
      </c>
      <c r="BG168" s="13">
        <f>VLOOKUP(BF168,Zeitreihen!$F:$G,2,0)</f>
        <v>7863.83</v>
      </c>
      <c r="BH168" s="13">
        <f>VLOOKUP(BF168,Zeitreihen!N:O,2,0)</f>
        <v>1.3263</v>
      </c>
      <c r="BI168" s="9">
        <f t="shared" si="180"/>
        <v>8.9221242769911176E-3</v>
      </c>
      <c r="BJ168" s="9">
        <f t="shared" si="181"/>
        <v>7.5400565539887737E-5</v>
      </c>
      <c r="BK168" s="9">
        <f t="shared" si="205"/>
        <v>6.0405017593140373E-5</v>
      </c>
      <c r="BL168" s="9">
        <f t="shared" si="150"/>
        <v>3.6662556035625126E-9</v>
      </c>
      <c r="BM168" s="9">
        <f t="shared" si="151"/>
        <v>2.3407669331793123E-12</v>
      </c>
      <c r="BN168" s="9">
        <f t="shared" si="182"/>
        <v>-9.2638274408596851E-11</v>
      </c>
      <c r="BP168" s="16">
        <f t="shared" si="183"/>
        <v>3</v>
      </c>
      <c r="BQ168" s="17">
        <f>VLOOKUP($A168,Datum!$A:$B,2,0)</f>
        <v>41485</v>
      </c>
      <c r="BR168" s="13">
        <f>VLOOKUP(BQ168,Zeitreihen!$F:$G,2,0)</f>
        <v>7863.83</v>
      </c>
      <c r="BS168" s="13">
        <f>VLOOKUP(BQ168,Zeitreihen!R:S,2,0)</f>
        <v>1.0163</v>
      </c>
      <c r="BT168" s="9">
        <f t="shared" si="184"/>
        <v>8.9221242769911176E-3</v>
      </c>
      <c r="BU168" s="9">
        <f t="shared" si="185"/>
        <v>-9.8391302288305295E-5</v>
      </c>
      <c r="BV168" s="9">
        <f t="shared" si="206"/>
        <v>6.0405017593140373E-5</v>
      </c>
      <c r="BW168" s="9">
        <f t="shared" si="152"/>
        <v>3.6662556035625126E-9</v>
      </c>
      <c r="BX168" s="9">
        <f t="shared" si="153"/>
        <v>8.5231828648263304E-16</v>
      </c>
      <c r="BY168" s="9">
        <f t="shared" si="186"/>
        <v>1.7677151053933301E-12</v>
      </c>
      <c r="CA168" s="16">
        <f t="shared" si="187"/>
        <v>3</v>
      </c>
      <c r="CB168" s="17">
        <f>VLOOKUP($A168,Datum!$A:$B,2,0)</f>
        <v>41485</v>
      </c>
      <c r="CC168" s="13">
        <f>VLOOKUP(CB168,Zeitreihen!$J:$K,2,0)</f>
        <v>0.26664533503986348</v>
      </c>
      <c r="CD168" s="13">
        <f>VLOOKUP(CB168,Zeitreihen!N:O,2,0)</f>
        <v>1.3263</v>
      </c>
      <c r="CE168" s="9">
        <f t="shared" si="188"/>
        <v>-2.6664889008965887E-5</v>
      </c>
      <c r="CF168" s="9">
        <f t="shared" si="189"/>
        <v>7.5400565539887737E-5</v>
      </c>
      <c r="CG168" s="9">
        <f t="shared" si="207"/>
        <v>6.0405017593140373E-5</v>
      </c>
      <c r="CH168" s="9">
        <f t="shared" si="154"/>
        <v>4.2614078034285812E-14</v>
      </c>
      <c r="CI168" s="9">
        <f t="shared" si="155"/>
        <v>2.3407669331793123E-12</v>
      </c>
      <c r="CJ168" s="9">
        <f t="shared" si="190"/>
        <v>3.1583163988204082E-13</v>
      </c>
      <c r="CL168" s="16">
        <f t="shared" si="191"/>
        <v>3</v>
      </c>
      <c r="CM168" s="17">
        <f>VLOOKUP($A168,Datum!$A:$B,2,0)</f>
        <v>41485</v>
      </c>
      <c r="CN168" s="13">
        <f>VLOOKUP(CM168,Zeitreihen!$J:$K,2,0)</f>
        <v>0.26664533503986348</v>
      </c>
      <c r="CO168" s="13">
        <f>VLOOKUP(CM168,Zeitreihen!R:S,2,0)</f>
        <v>1.0163</v>
      </c>
      <c r="CP168" s="9">
        <f t="shared" si="192"/>
        <v>-2.6664889008965887E-5</v>
      </c>
      <c r="CQ168" s="9">
        <f t="shared" si="193"/>
        <v>-9.8391302288305295E-5</v>
      </c>
      <c r="CR168" s="9">
        <f t="shared" si="208"/>
        <v>6.0405017593140373E-5</v>
      </c>
      <c r="CS168" s="9">
        <f t="shared" si="156"/>
        <v>4.2614078034285812E-14</v>
      </c>
      <c r="CT168" s="9">
        <f t="shared" si="157"/>
        <v>8.5231828648263304E-16</v>
      </c>
      <c r="CU168" s="9">
        <f t="shared" si="194"/>
        <v>-6.0266705543126959E-15</v>
      </c>
      <c r="CW168" s="16">
        <f t="shared" si="195"/>
        <v>3</v>
      </c>
      <c r="CX168" s="17">
        <f>VLOOKUP($A168,Datum!$A:$B,2,0)</f>
        <v>41485</v>
      </c>
      <c r="CY168" s="13">
        <f>VLOOKUP(CX168,Zeitreihen!N:O,2,0)</f>
        <v>1.3263</v>
      </c>
      <c r="CZ168" s="13">
        <f>VLOOKUP(CX168,Zeitreihen!R:S,2,0)</f>
        <v>1.0163</v>
      </c>
      <c r="DA168" s="9">
        <f t="shared" si="196"/>
        <v>7.5400565539887737E-5</v>
      </c>
      <c r="DB168" s="9">
        <f t="shared" si="197"/>
        <v>-9.8391302288305295E-5</v>
      </c>
      <c r="DC168" s="9">
        <f t="shared" si="209"/>
        <v>6.0405017593140373E-5</v>
      </c>
      <c r="DD168" s="9">
        <f t="shared" si="158"/>
        <v>2.3407669331793123E-12</v>
      </c>
      <c r="DE168" s="9">
        <f t="shared" si="159"/>
        <v>8.5231828648263304E-16</v>
      </c>
      <c r="DF168" s="9">
        <f t="shared" si="198"/>
        <v>-4.4666301184926872E-14</v>
      </c>
    </row>
    <row r="169" spans="1:110" ht="15" x14ac:dyDescent="0.2">
      <c r="A169" s="9">
        <f t="shared" si="199"/>
        <v>160</v>
      </c>
      <c r="B169" s="16">
        <f t="shared" si="160"/>
        <v>2</v>
      </c>
      <c r="C169" s="17">
        <f>VLOOKUP($A169,Datum!$A:$B,2,0)</f>
        <v>41484</v>
      </c>
      <c r="D169" s="13">
        <f>VLOOKUP(C169,Zeitreihen!$B:$C,2,0)</f>
        <v>581.5</v>
      </c>
      <c r="E169" s="13">
        <f>VLOOKUP(C169,Zeitreihen!F:G,2,0)</f>
        <v>7793.98</v>
      </c>
      <c r="F169" s="9">
        <f t="shared" si="161"/>
        <v>-6.5477342655066743E-3</v>
      </c>
      <c r="G169" s="9">
        <f t="shared" si="161"/>
        <v>3.0235630762970775E-3</v>
      </c>
      <c r="H169" s="9">
        <f t="shared" si="200"/>
        <v>5.6780716537551951E-5</v>
      </c>
      <c r="I169" s="9">
        <f t="shared" si="140"/>
        <v>3.0853717190311042E-9</v>
      </c>
      <c r="J169" s="9">
        <f t="shared" si="141"/>
        <v>2.0327947047784467E-10</v>
      </c>
      <c r="K169" s="9">
        <f t="shared" si="162"/>
        <v>-7.9195500457536115E-10</v>
      </c>
      <c r="M169" s="16">
        <f t="shared" si="163"/>
        <v>2</v>
      </c>
      <c r="N169" s="17">
        <f>VLOOKUP($A169,Datum!$A:$B,2,0)</f>
        <v>41484</v>
      </c>
      <c r="O169" s="13">
        <f>VLOOKUP(N169,Zeitreihen!$B:$C,2,0)</f>
        <v>581.5</v>
      </c>
      <c r="P169" s="13">
        <f>VLOOKUP(N169,Zeitreihen!$J:$K,2,0)</f>
        <v>0.26665244520292253</v>
      </c>
      <c r="Q169" s="9">
        <f t="shared" si="164"/>
        <v>-6.5477342655066743E-3</v>
      </c>
      <c r="R169" s="9">
        <f t="shared" si="165"/>
        <v>2.6664889008905866E-5</v>
      </c>
      <c r="S169" s="9">
        <f t="shared" si="201"/>
        <v>5.6780716537551951E-5</v>
      </c>
      <c r="T169" s="9">
        <f t="shared" si="142"/>
        <v>3.0853717190311042E-9</v>
      </c>
      <c r="U169" s="9">
        <f t="shared" si="143"/>
        <v>4.0688029271299189E-14</v>
      </c>
      <c r="V169" s="9">
        <f t="shared" si="166"/>
        <v>-1.1204360526900955E-11</v>
      </c>
      <c r="X169" s="16">
        <f t="shared" si="167"/>
        <v>2</v>
      </c>
      <c r="Y169" s="17">
        <f>VLOOKUP($A169,Datum!$A:$B,2,0)</f>
        <v>41484</v>
      </c>
      <c r="Z169" s="13">
        <f>VLOOKUP(Y169,Zeitreihen!$B:$C,2,0)</f>
        <v>581.5</v>
      </c>
      <c r="AA169" s="13">
        <f>VLOOKUP(Y169,Zeitreihen!N:O,2,0)</f>
        <v>1.3262</v>
      </c>
      <c r="AB169" s="9">
        <f t="shared" si="168"/>
        <v>-6.5477342655066743E-3</v>
      </c>
      <c r="AC169" s="9">
        <f t="shared" si="169"/>
        <v>-1.2810370615146192E-3</v>
      </c>
      <c r="AD169" s="9">
        <f t="shared" si="202"/>
        <v>5.6780716537551951E-5</v>
      </c>
      <c r="AE169" s="9">
        <f t="shared" si="144"/>
        <v>3.0853717190311042E-9</v>
      </c>
      <c r="AF169" s="9">
        <f t="shared" si="145"/>
        <v>1.3699554651904458E-10</v>
      </c>
      <c r="AG169" s="9">
        <f t="shared" si="170"/>
        <v>6.5014012709805122E-10</v>
      </c>
      <c r="AI169" s="16">
        <f t="shared" si="171"/>
        <v>2</v>
      </c>
      <c r="AJ169" s="17">
        <f>VLOOKUP($A169,Datum!$A:$B,2,0)</f>
        <v>41484</v>
      </c>
      <c r="AK169" s="13">
        <f>VLOOKUP(AJ169,Zeitreihen!$B:$C,2,0)</f>
        <v>581.5</v>
      </c>
      <c r="AL169" s="13">
        <f>VLOOKUP(AJ169,Zeitreihen!$R:$S,2,0)</f>
        <v>1.0164</v>
      </c>
      <c r="AM169" s="9">
        <f t="shared" si="172"/>
        <v>-6.5477342655066743E-3</v>
      </c>
      <c r="AN169" s="9">
        <f t="shared" si="173"/>
        <v>-9.838162239233486E-5</v>
      </c>
      <c r="AO169" s="9">
        <f t="shared" si="203"/>
        <v>5.6780716537551951E-5</v>
      </c>
      <c r="AP169" s="9">
        <f t="shared" si="146"/>
        <v>3.0853717190311042E-9</v>
      </c>
      <c r="AQ169" s="9">
        <f t="shared" si="147"/>
        <v>8.053137099665014E-16</v>
      </c>
      <c r="AR169" s="9">
        <f t="shared" si="174"/>
        <v>-1.5762906285576466E-12</v>
      </c>
      <c r="AT169" s="16">
        <f t="shared" si="175"/>
        <v>2</v>
      </c>
      <c r="AU169" s="17">
        <f>VLOOKUP($A169,Datum!$A:$B,2,0)</f>
        <v>41484</v>
      </c>
      <c r="AV169" s="13">
        <f>VLOOKUP(AU169,Zeitreihen!$F:$G,2,0)</f>
        <v>7793.98</v>
      </c>
      <c r="AW169" s="13">
        <f>VLOOKUP(AU169,Zeitreihen!$J:$K,2,0)</f>
        <v>0.26665244520292253</v>
      </c>
      <c r="AX169" s="9">
        <f t="shared" si="176"/>
        <v>3.0235630762970775E-3</v>
      </c>
      <c r="AY169" s="9">
        <f t="shared" si="177"/>
        <v>2.6664889008905866E-5</v>
      </c>
      <c r="AZ169" s="9">
        <f t="shared" si="204"/>
        <v>5.6780716537551951E-5</v>
      </c>
      <c r="BA169" s="9">
        <f t="shared" si="148"/>
        <v>2.0327947047784467E-10</v>
      </c>
      <c r="BB169" s="9">
        <f t="shared" si="149"/>
        <v>4.0688029271299189E-14</v>
      </c>
      <c r="BC169" s="9">
        <f t="shared" si="178"/>
        <v>2.875941766631714E-12</v>
      </c>
      <c r="BE169" s="16">
        <f t="shared" si="179"/>
        <v>2</v>
      </c>
      <c r="BF169" s="17">
        <f>VLOOKUP($A169,Datum!$A:$B,2,0)</f>
        <v>41484</v>
      </c>
      <c r="BG169" s="13">
        <f>VLOOKUP(BF169,Zeitreihen!$F:$G,2,0)</f>
        <v>7793.98</v>
      </c>
      <c r="BH169" s="13">
        <f>VLOOKUP(BF169,Zeitreihen!N:O,2,0)</f>
        <v>1.3262</v>
      </c>
      <c r="BI169" s="9">
        <f t="shared" si="180"/>
        <v>3.0235630762970775E-3</v>
      </c>
      <c r="BJ169" s="9">
        <f t="shared" si="181"/>
        <v>-1.2810370615146192E-3</v>
      </c>
      <c r="BK169" s="9">
        <f t="shared" si="205"/>
        <v>5.6780716537551951E-5</v>
      </c>
      <c r="BL169" s="9">
        <f t="shared" si="150"/>
        <v>2.0327947047784467E-10</v>
      </c>
      <c r="BM169" s="9">
        <f t="shared" si="151"/>
        <v>1.3699554651904458E-10</v>
      </c>
      <c r="BN169" s="9">
        <f t="shared" si="182"/>
        <v>-1.6687834537235297E-10</v>
      </c>
      <c r="BP169" s="16">
        <f t="shared" si="183"/>
        <v>2</v>
      </c>
      <c r="BQ169" s="17">
        <f>VLOOKUP($A169,Datum!$A:$B,2,0)</f>
        <v>41484</v>
      </c>
      <c r="BR169" s="13">
        <f>VLOOKUP(BQ169,Zeitreihen!$F:$G,2,0)</f>
        <v>7793.98</v>
      </c>
      <c r="BS169" s="13">
        <f>VLOOKUP(BQ169,Zeitreihen!R:S,2,0)</f>
        <v>1.0164</v>
      </c>
      <c r="BT169" s="9">
        <f t="shared" si="184"/>
        <v>3.0235630762970775E-3</v>
      </c>
      <c r="BU169" s="9">
        <f t="shared" si="185"/>
        <v>-9.838162239233486E-5</v>
      </c>
      <c r="BV169" s="9">
        <f t="shared" si="206"/>
        <v>5.6780716537551951E-5</v>
      </c>
      <c r="BW169" s="9">
        <f t="shared" si="152"/>
        <v>2.0327947047784467E-10</v>
      </c>
      <c r="BX169" s="9">
        <f t="shared" si="153"/>
        <v>8.053137099665014E-16</v>
      </c>
      <c r="BY169" s="9">
        <f t="shared" si="186"/>
        <v>4.0460319392033846E-13</v>
      </c>
      <c r="CA169" s="16">
        <f t="shared" si="187"/>
        <v>2</v>
      </c>
      <c r="CB169" s="17">
        <f>VLOOKUP($A169,Datum!$A:$B,2,0)</f>
        <v>41484</v>
      </c>
      <c r="CC169" s="13">
        <f>VLOOKUP(CB169,Zeitreihen!$J:$K,2,0)</f>
        <v>0.26665244520292253</v>
      </c>
      <c r="CD169" s="13">
        <f>VLOOKUP(CB169,Zeitreihen!N:O,2,0)</f>
        <v>1.3262</v>
      </c>
      <c r="CE169" s="9">
        <f t="shared" si="188"/>
        <v>2.6664889008905866E-5</v>
      </c>
      <c r="CF169" s="9">
        <f t="shared" si="189"/>
        <v>-1.2810370615146192E-3</v>
      </c>
      <c r="CG169" s="9">
        <f t="shared" si="207"/>
        <v>5.6780716537551951E-5</v>
      </c>
      <c r="CH169" s="9">
        <f t="shared" si="154"/>
        <v>4.0688029271299189E-14</v>
      </c>
      <c r="CI169" s="9">
        <f t="shared" si="155"/>
        <v>1.3699554651904458E-10</v>
      </c>
      <c r="CJ169" s="9">
        <f t="shared" si="190"/>
        <v>-2.3609487090583979E-12</v>
      </c>
      <c r="CL169" s="16">
        <f t="shared" si="191"/>
        <v>2</v>
      </c>
      <c r="CM169" s="17">
        <f>VLOOKUP($A169,Datum!$A:$B,2,0)</f>
        <v>41484</v>
      </c>
      <c r="CN169" s="13">
        <f>VLOOKUP(CM169,Zeitreihen!$J:$K,2,0)</f>
        <v>0.26665244520292253</v>
      </c>
      <c r="CO169" s="13">
        <f>VLOOKUP(CM169,Zeitreihen!R:S,2,0)</f>
        <v>1.0164</v>
      </c>
      <c r="CP169" s="9">
        <f t="shared" si="192"/>
        <v>2.6664889008905866E-5</v>
      </c>
      <c r="CQ169" s="9">
        <f t="shared" si="193"/>
        <v>-9.838162239233486E-5</v>
      </c>
      <c r="CR169" s="9">
        <f t="shared" si="208"/>
        <v>5.6780716537551951E-5</v>
      </c>
      <c r="CS169" s="9">
        <f t="shared" si="156"/>
        <v>4.0688029271299189E-14</v>
      </c>
      <c r="CT169" s="9">
        <f t="shared" si="157"/>
        <v>8.053137099665014E-16</v>
      </c>
      <c r="CU169" s="9">
        <f t="shared" si="194"/>
        <v>5.724214164729999E-15</v>
      </c>
      <c r="CW169" s="16">
        <f t="shared" si="195"/>
        <v>2</v>
      </c>
      <c r="CX169" s="17">
        <f>VLOOKUP($A169,Datum!$A:$B,2,0)</f>
        <v>41484</v>
      </c>
      <c r="CY169" s="13">
        <f>VLOOKUP(CX169,Zeitreihen!N:O,2,0)</f>
        <v>1.3262</v>
      </c>
      <c r="CZ169" s="13">
        <f>VLOOKUP(CX169,Zeitreihen!R:S,2,0)</f>
        <v>1.0164</v>
      </c>
      <c r="DA169" s="9">
        <f t="shared" si="196"/>
        <v>-1.2810370615146192E-3</v>
      </c>
      <c r="DB169" s="9">
        <f t="shared" si="197"/>
        <v>-9.838162239233486E-5</v>
      </c>
      <c r="DC169" s="9">
        <f t="shared" si="209"/>
        <v>5.6780716537551951E-5</v>
      </c>
      <c r="DD169" s="9">
        <f t="shared" si="158"/>
        <v>1.3699554651904458E-10</v>
      </c>
      <c r="DE169" s="9">
        <f t="shared" si="159"/>
        <v>8.053137099665014E-16</v>
      </c>
      <c r="DF169" s="9">
        <f t="shared" si="198"/>
        <v>-3.3215115808339465E-13</v>
      </c>
    </row>
    <row r="170" spans="1:110" ht="15" x14ac:dyDescent="0.2">
      <c r="A170" s="9">
        <f t="shared" si="199"/>
        <v>161</v>
      </c>
      <c r="B170" s="16">
        <f t="shared" si="160"/>
        <v>6</v>
      </c>
      <c r="C170" s="17">
        <f>VLOOKUP($A170,Datum!$A:$B,2,0)</f>
        <v>41481</v>
      </c>
      <c r="D170" s="13">
        <f>VLOOKUP(C170,Zeitreihen!$B:$C,2,0)</f>
        <v>585.32000000000005</v>
      </c>
      <c r="E170" s="13">
        <f>VLOOKUP(C170,Zeitreihen!F:G,2,0)</f>
        <v>7770.45</v>
      </c>
      <c r="F170" s="9">
        <f t="shared" si="161"/>
        <v>3.5884248054722528E-4</v>
      </c>
      <c r="G170" s="9">
        <f t="shared" si="161"/>
        <v>0</v>
      </c>
      <c r="H170" s="9">
        <f t="shared" si="200"/>
        <v>5.3373873545298832E-5</v>
      </c>
      <c r="I170" s="9">
        <f t="shared" si="140"/>
        <v>1.1534802706028372E-11</v>
      </c>
      <c r="J170" s="9">
        <f t="shared" si="141"/>
        <v>6.8328518034544118E-11</v>
      </c>
      <c r="K170" s="9">
        <f t="shared" si="162"/>
        <v>2.8074115742508576E-11</v>
      </c>
      <c r="M170" s="16">
        <f t="shared" si="163"/>
        <v>6</v>
      </c>
      <c r="N170" s="17">
        <f>VLOOKUP($A170,Datum!$A:$B,2,0)</f>
        <v>41481</v>
      </c>
      <c r="O170" s="13">
        <f>VLOOKUP(N170,Zeitreihen!$B:$C,2,0)</f>
        <v>585.32000000000005</v>
      </c>
      <c r="P170" s="13">
        <f>VLOOKUP(N170,Zeitreihen!$J:$K,2,0)</f>
        <v>0.26664533503986348</v>
      </c>
      <c r="Q170" s="9">
        <f t="shared" si="164"/>
        <v>3.5884248054722528E-4</v>
      </c>
      <c r="R170" s="9">
        <f t="shared" si="165"/>
        <v>5.332764506380537E-5</v>
      </c>
      <c r="S170" s="9">
        <f t="shared" si="201"/>
        <v>5.3373873545298832E-5</v>
      </c>
      <c r="T170" s="9">
        <f t="shared" si="142"/>
        <v>1.1534802706028372E-11</v>
      </c>
      <c r="U170" s="9">
        <f t="shared" si="143"/>
        <v>1.5238013876466286E-13</v>
      </c>
      <c r="V170" s="9">
        <f t="shared" si="166"/>
        <v>-1.3257732977276363E-12</v>
      </c>
      <c r="X170" s="16">
        <f t="shared" si="167"/>
        <v>6</v>
      </c>
      <c r="Y170" s="17">
        <f>VLOOKUP($A170,Datum!$A:$B,2,0)</f>
        <v>41481</v>
      </c>
      <c r="Z170" s="13">
        <f>VLOOKUP(Y170,Zeitreihen!$B:$C,2,0)</f>
        <v>585.32000000000005</v>
      </c>
      <c r="AA170" s="13">
        <f>VLOOKUP(Y170,Zeitreihen!N:O,2,0)</f>
        <v>1.3279000000000001</v>
      </c>
      <c r="AB170" s="9">
        <f t="shared" si="168"/>
        <v>3.5884248054722528E-4</v>
      </c>
      <c r="AC170" s="9">
        <f t="shared" si="169"/>
        <v>1.5062509442540273E-4</v>
      </c>
      <c r="AD170" s="9">
        <f t="shared" si="202"/>
        <v>5.3373873545298832E-5</v>
      </c>
      <c r="AE170" s="9">
        <f t="shared" si="144"/>
        <v>1.1534802706028372E-11</v>
      </c>
      <c r="AF170" s="9">
        <f t="shared" si="145"/>
        <v>7.8958878410506475E-13</v>
      </c>
      <c r="AG170" s="9">
        <f t="shared" si="170"/>
        <v>3.0179050421682842E-12</v>
      </c>
      <c r="AI170" s="16">
        <f t="shared" si="171"/>
        <v>6</v>
      </c>
      <c r="AJ170" s="17">
        <f>VLOOKUP($A170,Datum!$A:$B,2,0)</f>
        <v>41481</v>
      </c>
      <c r="AK170" s="13">
        <f>VLOOKUP(AJ170,Zeitreihen!$B:$C,2,0)</f>
        <v>585.32000000000005</v>
      </c>
      <c r="AL170" s="13">
        <f>VLOOKUP(AJ170,Zeitreihen!$R:$S,2,0)</f>
        <v>1.0165</v>
      </c>
      <c r="AM170" s="9">
        <f t="shared" si="172"/>
        <v>3.5884248054722528E-4</v>
      </c>
      <c r="AN170" s="9">
        <f t="shared" si="173"/>
        <v>-9.837194440078896E-5</v>
      </c>
      <c r="AO170" s="9">
        <f t="shared" si="203"/>
        <v>5.3373873545298832E-5</v>
      </c>
      <c r="AP170" s="9">
        <f t="shared" si="146"/>
        <v>1.1534802706028372E-11</v>
      </c>
      <c r="AQ170" s="9">
        <f t="shared" si="147"/>
        <v>7.6089057153370083E-16</v>
      </c>
      <c r="AR170" s="9">
        <f t="shared" si="174"/>
        <v>-9.3684164208890752E-14</v>
      </c>
      <c r="AT170" s="16">
        <f t="shared" si="175"/>
        <v>6</v>
      </c>
      <c r="AU170" s="17">
        <f>VLOOKUP($A170,Datum!$A:$B,2,0)</f>
        <v>41481</v>
      </c>
      <c r="AV170" s="13">
        <f>VLOOKUP(AU170,Zeitreihen!$F:$G,2,0)</f>
        <v>7770.45</v>
      </c>
      <c r="AW170" s="13">
        <f>VLOOKUP(AU170,Zeitreihen!$J:$K,2,0)</f>
        <v>0.26664533503986348</v>
      </c>
      <c r="AX170" s="9">
        <f t="shared" si="176"/>
        <v>0</v>
      </c>
      <c r="AY170" s="9">
        <f t="shared" si="177"/>
        <v>5.332764506380537E-5</v>
      </c>
      <c r="AZ170" s="9">
        <f t="shared" si="204"/>
        <v>5.3373873545298832E-5</v>
      </c>
      <c r="BA170" s="9">
        <f t="shared" si="148"/>
        <v>6.8328518034544118E-11</v>
      </c>
      <c r="BB170" s="9">
        <f t="shared" si="149"/>
        <v>1.5238013876466286E-13</v>
      </c>
      <c r="BC170" s="9">
        <f t="shared" si="178"/>
        <v>-3.2267489923586561E-12</v>
      </c>
      <c r="BE170" s="16">
        <f t="shared" si="179"/>
        <v>6</v>
      </c>
      <c r="BF170" s="17">
        <f>VLOOKUP($A170,Datum!$A:$B,2,0)</f>
        <v>41481</v>
      </c>
      <c r="BG170" s="13">
        <f>VLOOKUP(BF170,Zeitreihen!$F:$G,2,0)</f>
        <v>7770.45</v>
      </c>
      <c r="BH170" s="13">
        <f>VLOOKUP(BF170,Zeitreihen!N:O,2,0)</f>
        <v>1.3279000000000001</v>
      </c>
      <c r="BI170" s="9">
        <f t="shared" si="180"/>
        <v>0</v>
      </c>
      <c r="BJ170" s="9">
        <f t="shared" si="181"/>
        <v>1.5062509442540273E-4</v>
      </c>
      <c r="BK170" s="9">
        <f t="shared" si="205"/>
        <v>5.3373873545298832E-5</v>
      </c>
      <c r="BL170" s="9">
        <f t="shared" si="150"/>
        <v>6.8328518034544118E-11</v>
      </c>
      <c r="BM170" s="9">
        <f t="shared" si="151"/>
        <v>7.8958878410506475E-13</v>
      </c>
      <c r="BN170" s="9">
        <f t="shared" si="182"/>
        <v>7.3451638153683606E-12</v>
      </c>
      <c r="BP170" s="16">
        <f t="shared" si="183"/>
        <v>6</v>
      </c>
      <c r="BQ170" s="17">
        <f>VLOOKUP($A170,Datum!$A:$B,2,0)</f>
        <v>41481</v>
      </c>
      <c r="BR170" s="13">
        <f>VLOOKUP(BQ170,Zeitreihen!$F:$G,2,0)</f>
        <v>7770.45</v>
      </c>
      <c r="BS170" s="13">
        <f>VLOOKUP(BQ170,Zeitreihen!R:S,2,0)</f>
        <v>1.0165</v>
      </c>
      <c r="BT170" s="9">
        <f t="shared" si="184"/>
        <v>0</v>
      </c>
      <c r="BU170" s="9">
        <f t="shared" si="185"/>
        <v>-9.837194440078896E-5</v>
      </c>
      <c r="BV170" s="9">
        <f t="shared" si="206"/>
        <v>5.3373873545298832E-5</v>
      </c>
      <c r="BW170" s="9">
        <f t="shared" si="152"/>
        <v>6.8328518034544118E-11</v>
      </c>
      <c r="BX170" s="9">
        <f t="shared" si="153"/>
        <v>7.6089057153370083E-16</v>
      </c>
      <c r="BY170" s="9">
        <f t="shared" si="186"/>
        <v>-2.2801430906711768E-13</v>
      </c>
      <c r="CA170" s="16">
        <f t="shared" si="187"/>
        <v>6</v>
      </c>
      <c r="CB170" s="17">
        <f>VLOOKUP($A170,Datum!$A:$B,2,0)</f>
        <v>41481</v>
      </c>
      <c r="CC170" s="13">
        <f>VLOOKUP(CB170,Zeitreihen!$J:$K,2,0)</f>
        <v>0.26664533503986348</v>
      </c>
      <c r="CD170" s="13">
        <f>VLOOKUP(CB170,Zeitreihen!N:O,2,0)</f>
        <v>1.3279000000000001</v>
      </c>
      <c r="CE170" s="9">
        <f t="shared" si="188"/>
        <v>5.332764506380537E-5</v>
      </c>
      <c r="CF170" s="9">
        <f t="shared" si="189"/>
        <v>1.5062509442540273E-4</v>
      </c>
      <c r="CG170" s="9">
        <f t="shared" si="207"/>
        <v>5.3373873545298832E-5</v>
      </c>
      <c r="CH170" s="9">
        <f t="shared" si="154"/>
        <v>1.5238013876466286E-13</v>
      </c>
      <c r="CI170" s="9">
        <f t="shared" si="155"/>
        <v>7.8958878410506475E-13</v>
      </c>
      <c r="CJ170" s="9">
        <f t="shared" si="190"/>
        <v>-3.4686834460491082E-13</v>
      </c>
      <c r="CL170" s="16">
        <f t="shared" si="191"/>
        <v>6</v>
      </c>
      <c r="CM170" s="17">
        <f>VLOOKUP($A170,Datum!$A:$B,2,0)</f>
        <v>41481</v>
      </c>
      <c r="CN170" s="13">
        <f>VLOOKUP(CM170,Zeitreihen!$J:$K,2,0)</f>
        <v>0.26664533503986348</v>
      </c>
      <c r="CO170" s="13">
        <f>VLOOKUP(CM170,Zeitreihen!R:S,2,0)</f>
        <v>1.0165</v>
      </c>
      <c r="CP170" s="9">
        <f t="shared" si="192"/>
        <v>5.332764506380537E-5</v>
      </c>
      <c r="CQ170" s="9">
        <f t="shared" si="193"/>
        <v>-9.837194440078896E-5</v>
      </c>
      <c r="CR170" s="9">
        <f t="shared" si="208"/>
        <v>5.3373873545298832E-5</v>
      </c>
      <c r="CS170" s="9">
        <f t="shared" si="156"/>
        <v>1.5238013876466286E-13</v>
      </c>
      <c r="CT170" s="9">
        <f t="shared" si="157"/>
        <v>7.6089057153370083E-16</v>
      </c>
      <c r="CU170" s="9">
        <f t="shared" si="194"/>
        <v>1.0767757931669385E-14</v>
      </c>
      <c r="CW170" s="16">
        <f t="shared" si="195"/>
        <v>6</v>
      </c>
      <c r="CX170" s="17">
        <f>VLOOKUP($A170,Datum!$A:$B,2,0)</f>
        <v>41481</v>
      </c>
      <c r="CY170" s="13">
        <f>VLOOKUP(CX170,Zeitreihen!N:O,2,0)</f>
        <v>1.3279000000000001</v>
      </c>
      <c r="CZ170" s="13">
        <f>VLOOKUP(CX170,Zeitreihen!R:S,2,0)</f>
        <v>1.0165</v>
      </c>
      <c r="DA170" s="9">
        <f t="shared" si="196"/>
        <v>1.5062509442540273E-4</v>
      </c>
      <c r="DB170" s="9">
        <f t="shared" si="197"/>
        <v>-9.837194440078896E-5</v>
      </c>
      <c r="DC170" s="9">
        <f t="shared" si="209"/>
        <v>5.3373873545298832E-5</v>
      </c>
      <c r="DD170" s="9">
        <f t="shared" si="158"/>
        <v>7.8958878410506475E-13</v>
      </c>
      <c r="DE170" s="9">
        <f t="shared" si="159"/>
        <v>7.6089057153370083E-16</v>
      </c>
      <c r="DF170" s="9">
        <f t="shared" si="198"/>
        <v>-2.4511031418818398E-14</v>
      </c>
    </row>
    <row r="171" spans="1:110" ht="15" x14ac:dyDescent="0.2">
      <c r="A171" s="9">
        <f t="shared" si="199"/>
        <v>162</v>
      </c>
      <c r="B171" s="16">
        <f t="shared" si="160"/>
        <v>5</v>
      </c>
      <c r="C171" s="17">
        <f>VLOOKUP($A171,Datum!$A:$B,2,0)</f>
        <v>41480</v>
      </c>
      <c r="D171" s="13">
        <f>VLOOKUP(C171,Zeitreihen!$B:$C,2,0)</f>
        <v>585.11</v>
      </c>
      <c r="E171" s="13">
        <f>VLOOKUP(C171,Zeitreihen!F:G,2,0)</f>
        <v>7770.45</v>
      </c>
      <c r="F171" s="9">
        <f t="shared" si="161"/>
        <v>5.0030088077690988E-3</v>
      </c>
      <c r="G171" s="9">
        <f t="shared" si="161"/>
        <v>-5.2235581079869864E-4</v>
      </c>
      <c r="H171" s="9">
        <f t="shared" si="200"/>
        <v>5.0171441132580901E-5</v>
      </c>
      <c r="I171" s="9">
        <f t="shared" si="140"/>
        <v>8.7631623758238602E-10</v>
      </c>
      <c r="J171" s="9">
        <f t="shared" si="141"/>
        <v>1.3722313739518762E-10</v>
      </c>
      <c r="K171" s="9">
        <f t="shared" si="162"/>
        <v>-3.4677206270315609E-10</v>
      </c>
      <c r="M171" s="16">
        <f t="shared" si="163"/>
        <v>5</v>
      </c>
      <c r="N171" s="17">
        <f>VLOOKUP($A171,Datum!$A:$B,2,0)</f>
        <v>41480</v>
      </c>
      <c r="O171" s="13">
        <f>VLOOKUP(N171,Zeitreihen!$B:$C,2,0)</f>
        <v>585.11</v>
      </c>
      <c r="P171" s="13">
        <f>VLOOKUP(N171,Zeitreihen!$J:$K,2,0)</f>
        <v>0.26663111585121985</v>
      </c>
      <c r="Q171" s="9">
        <f t="shared" si="164"/>
        <v>5.0030088077690988E-3</v>
      </c>
      <c r="R171" s="9">
        <f t="shared" si="165"/>
        <v>2.6662756130615487E-5</v>
      </c>
      <c r="S171" s="9">
        <f t="shared" si="201"/>
        <v>5.0171441132580901E-5</v>
      </c>
      <c r="T171" s="9">
        <f t="shared" si="142"/>
        <v>8.7631623758238602E-10</v>
      </c>
      <c r="U171" s="9">
        <f t="shared" si="143"/>
        <v>3.594621380375833E-14</v>
      </c>
      <c r="V171" s="9">
        <f t="shared" si="166"/>
        <v>5.6125084263492675E-12</v>
      </c>
      <c r="X171" s="16">
        <f t="shared" si="167"/>
        <v>5</v>
      </c>
      <c r="Y171" s="17">
        <f>VLOOKUP($A171,Datum!$A:$B,2,0)</f>
        <v>41480</v>
      </c>
      <c r="Z171" s="13">
        <f>VLOOKUP(Y171,Zeitreihen!$B:$C,2,0)</f>
        <v>585.11</v>
      </c>
      <c r="AA171" s="13">
        <f>VLOOKUP(Y171,Zeitreihen!N:O,2,0)</f>
        <v>1.3277000000000001</v>
      </c>
      <c r="AB171" s="9">
        <f t="shared" si="168"/>
        <v>5.0030088077690988E-3</v>
      </c>
      <c r="AC171" s="9">
        <f t="shared" si="169"/>
        <v>5.7406306151424197E-3</v>
      </c>
      <c r="AD171" s="9">
        <f t="shared" si="202"/>
        <v>5.0171441132580901E-5</v>
      </c>
      <c r="AE171" s="9">
        <f t="shared" si="144"/>
        <v>8.7631623758238602E-10</v>
      </c>
      <c r="AF171" s="9">
        <f t="shared" si="145"/>
        <v>1.5002838726187593E-9</v>
      </c>
      <c r="AG171" s="9">
        <f t="shared" si="170"/>
        <v>1.1466137617169972E-9</v>
      </c>
      <c r="AI171" s="16">
        <f t="shared" si="171"/>
        <v>5</v>
      </c>
      <c r="AJ171" s="17">
        <f>VLOOKUP($A171,Datum!$A:$B,2,0)</f>
        <v>41480</v>
      </c>
      <c r="AK171" s="13">
        <f>VLOOKUP(AJ171,Zeitreihen!$B:$C,2,0)</f>
        <v>585.11</v>
      </c>
      <c r="AL171" s="13">
        <f>VLOOKUP(AJ171,Zeitreihen!$R:$S,2,0)</f>
        <v>1.0165999999999999</v>
      </c>
      <c r="AM171" s="9">
        <f t="shared" si="172"/>
        <v>5.0030088077690988E-3</v>
      </c>
      <c r="AN171" s="9">
        <f t="shared" si="173"/>
        <v>-9.8362268313223396E-5</v>
      </c>
      <c r="AO171" s="9">
        <f t="shared" si="203"/>
        <v>5.0171441132580901E-5</v>
      </c>
      <c r="AP171" s="9">
        <f t="shared" si="146"/>
        <v>8.7631623758238602E-10</v>
      </c>
      <c r="AQ171" s="9">
        <f t="shared" si="147"/>
        <v>7.1890775562618713E-16</v>
      </c>
      <c r="AR171" s="9">
        <f t="shared" si="174"/>
        <v>7.9371943379202816E-13</v>
      </c>
      <c r="AT171" s="16">
        <f t="shared" si="175"/>
        <v>5</v>
      </c>
      <c r="AU171" s="17">
        <f>VLOOKUP($A171,Datum!$A:$B,2,0)</f>
        <v>41480</v>
      </c>
      <c r="AV171" s="13">
        <f>VLOOKUP(AU171,Zeitreihen!$F:$G,2,0)</f>
        <v>7770.45</v>
      </c>
      <c r="AW171" s="13">
        <f>VLOOKUP(AU171,Zeitreihen!$J:$K,2,0)</f>
        <v>0.26663111585121985</v>
      </c>
      <c r="AX171" s="9">
        <f t="shared" si="176"/>
        <v>-5.2235581079869864E-4</v>
      </c>
      <c r="AY171" s="9">
        <f t="shared" si="177"/>
        <v>2.6662756130615487E-5</v>
      </c>
      <c r="AZ171" s="9">
        <f t="shared" si="204"/>
        <v>5.0171441132580901E-5</v>
      </c>
      <c r="BA171" s="9">
        <f t="shared" si="148"/>
        <v>1.3722313739518762E-10</v>
      </c>
      <c r="BB171" s="9">
        <f t="shared" si="149"/>
        <v>3.594621380375833E-14</v>
      </c>
      <c r="BC171" s="9">
        <f t="shared" si="178"/>
        <v>-2.2209575042377372E-12</v>
      </c>
      <c r="BE171" s="16">
        <f t="shared" si="179"/>
        <v>5</v>
      </c>
      <c r="BF171" s="17">
        <f>VLOOKUP($A171,Datum!$A:$B,2,0)</f>
        <v>41480</v>
      </c>
      <c r="BG171" s="13">
        <f>VLOOKUP(BF171,Zeitreihen!$F:$G,2,0)</f>
        <v>7770.45</v>
      </c>
      <c r="BH171" s="13">
        <f>VLOOKUP(BF171,Zeitreihen!N:O,2,0)</f>
        <v>1.3277000000000001</v>
      </c>
      <c r="BI171" s="9">
        <f t="shared" si="180"/>
        <v>-5.2235581079869864E-4</v>
      </c>
      <c r="BJ171" s="9">
        <f t="shared" si="181"/>
        <v>5.7406306151424197E-3</v>
      </c>
      <c r="BK171" s="9">
        <f t="shared" si="205"/>
        <v>5.0171441132580901E-5</v>
      </c>
      <c r="BL171" s="9">
        <f t="shared" si="150"/>
        <v>1.3722313739518762E-10</v>
      </c>
      <c r="BM171" s="9">
        <f t="shared" si="151"/>
        <v>1.5002838726187593E-9</v>
      </c>
      <c r="BN171" s="9">
        <f t="shared" si="182"/>
        <v>-4.5373302721330322E-10</v>
      </c>
      <c r="BP171" s="16">
        <f t="shared" si="183"/>
        <v>5</v>
      </c>
      <c r="BQ171" s="17">
        <f>VLOOKUP($A171,Datum!$A:$B,2,0)</f>
        <v>41480</v>
      </c>
      <c r="BR171" s="13">
        <f>VLOOKUP(BQ171,Zeitreihen!$F:$G,2,0)</f>
        <v>7770.45</v>
      </c>
      <c r="BS171" s="13">
        <f>VLOOKUP(BQ171,Zeitreihen!R:S,2,0)</f>
        <v>1.0165999999999999</v>
      </c>
      <c r="BT171" s="9">
        <f t="shared" si="184"/>
        <v>-5.2235581079869864E-4</v>
      </c>
      <c r="BU171" s="9">
        <f t="shared" si="185"/>
        <v>-9.8362268313223396E-5</v>
      </c>
      <c r="BV171" s="9">
        <f t="shared" si="206"/>
        <v>5.0171441132580901E-5</v>
      </c>
      <c r="BW171" s="9">
        <f t="shared" si="152"/>
        <v>1.3722313739518762E-10</v>
      </c>
      <c r="BX171" s="9">
        <f t="shared" si="153"/>
        <v>7.1890775562618713E-16</v>
      </c>
      <c r="BY171" s="9">
        <f t="shared" si="186"/>
        <v>-3.1408721356457386E-13</v>
      </c>
      <c r="CA171" s="16">
        <f t="shared" si="187"/>
        <v>5</v>
      </c>
      <c r="CB171" s="17">
        <f>VLOOKUP($A171,Datum!$A:$B,2,0)</f>
        <v>41480</v>
      </c>
      <c r="CC171" s="13">
        <f>VLOOKUP(CB171,Zeitreihen!$J:$K,2,0)</f>
        <v>0.26663111585121985</v>
      </c>
      <c r="CD171" s="13">
        <f>VLOOKUP(CB171,Zeitreihen!N:O,2,0)</f>
        <v>1.3277000000000001</v>
      </c>
      <c r="CE171" s="9">
        <f t="shared" si="188"/>
        <v>2.6662756130615487E-5</v>
      </c>
      <c r="CF171" s="9">
        <f t="shared" si="189"/>
        <v>5.7406306151424197E-3</v>
      </c>
      <c r="CG171" s="9">
        <f t="shared" si="207"/>
        <v>5.0171441132580901E-5</v>
      </c>
      <c r="CH171" s="9">
        <f t="shared" si="154"/>
        <v>3.594621380375833E-14</v>
      </c>
      <c r="CI171" s="9">
        <f t="shared" si="155"/>
        <v>1.5002838726187593E-9</v>
      </c>
      <c r="CJ171" s="9">
        <f t="shared" si="190"/>
        <v>7.3436724362872043E-12</v>
      </c>
      <c r="CL171" s="16">
        <f t="shared" si="191"/>
        <v>5</v>
      </c>
      <c r="CM171" s="17">
        <f>VLOOKUP($A171,Datum!$A:$B,2,0)</f>
        <v>41480</v>
      </c>
      <c r="CN171" s="13">
        <f>VLOOKUP(CM171,Zeitreihen!$J:$K,2,0)</f>
        <v>0.26663111585121985</v>
      </c>
      <c r="CO171" s="13">
        <f>VLOOKUP(CM171,Zeitreihen!R:S,2,0)</f>
        <v>1.0165999999999999</v>
      </c>
      <c r="CP171" s="9">
        <f t="shared" si="192"/>
        <v>2.6662756130615487E-5</v>
      </c>
      <c r="CQ171" s="9">
        <f t="shared" si="193"/>
        <v>-9.8362268313223396E-5</v>
      </c>
      <c r="CR171" s="9">
        <f t="shared" si="208"/>
        <v>5.0171441132580901E-5</v>
      </c>
      <c r="CS171" s="9">
        <f t="shared" si="156"/>
        <v>3.594621380375833E-14</v>
      </c>
      <c r="CT171" s="9">
        <f t="shared" si="157"/>
        <v>7.1890775562618713E-16</v>
      </c>
      <c r="CU171" s="9">
        <f t="shared" si="194"/>
        <v>5.0835038987807381E-15</v>
      </c>
      <c r="CW171" s="16">
        <f t="shared" si="195"/>
        <v>5</v>
      </c>
      <c r="CX171" s="17">
        <f>VLOOKUP($A171,Datum!$A:$B,2,0)</f>
        <v>41480</v>
      </c>
      <c r="CY171" s="13">
        <f>VLOOKUP(CX171,Zeitreihen!N:O,2,0)</f>
        <v>1.3277000000000001</v>
      </c>
      <c r="CZ171" s="13">
        <f>VLOOKUP(CX171,Zeitreihen!R:S,2,0)</f>
        <v>1.0165999999999999</v>
      </c>
      <c r="DA171" s="9">
        <f t="shared" si="196"/>
        <v>5.7406306151424197E-3</v>
      </c>
      <c r="DB171" s="9">
        <f t="shared" si="197"/>
        <v>-9.8362268313223396E-5</v>
      </c>
      <c r="DC171" s="9">
        <f t="shared" si="209"/>
        <v>5.0171441132580901E-5</v>
      </c>
      <c r="DD171" s="9">
        <f t="shared" si="158"/>
        <v>1.5002838726187593E-9</v>
      </c>
      <c r="DE171" s="9">
        <f t="shared" si="159"/>
        <v>7.1890775562618713E-16</v>
      </c>
      <c r="DF171" s="9">
        <f t="shared" si="198"/>
        <v>1.0385401829811481E-12</v>
      </c>
    </row>
    <row r="172" spans="1:110" ht="15" x14ac:dyDescent="0.2">
      <c r="A172" s="9">
        <f t="shared" si="199"/>
        <v>163</v>
      </c>
      <c r="B172" s="16">
        <f t="shared" si="160"/>
        <v>4</v>
      </c>
      <c r="C172" s="17">
        <f>VLOOKUP($A172,Datum!$A:$B,2,0)</f>
        <v>41479</v>
      </c>
      <c r="D172" s="13">
        <f>VLOOKUP(C172,Zeitreihen!$B:$C,2,0)</f>
        <v>582.19000000000005</v>
      </c>
      <c r="E172" s="13">
        <f>VLOOKUP(C172,Zeitreihen!F:G,2,0)</f>
        <v>7774.51</v>
      </c>
      <c r="F172" s="9">
        <f t="shared" si="161"/>
        <v>-4.6953270166848254E-3</v>
      </c>
      <c r="G172" s="9">
        <f t="shared" si="161"/>
        <v>-3.3912418868340408E-3</v>
      </c>
      <c r="H172" s="9">
        <f t="shared" si="200"/>
        <v>4.7161154664626048E-5</v>
      </c>
      <c r="I172" s="9">
        <f t="shared" si="140"/>
        <v>1.4365243246841705E-9</v>
      </c>
      <c r="J172" s="9">
        <f t="shared" si="141"/>
        <v>9.6467066108536207E-10</v>
      </c>
      <c r="K172" s="9">
        <f t="shared" si="162"/>
        <v>1.1771885447787376E-9</v>
      </c>
      <c r="M172" s="16">
        <f t="shared" si="163"/>
        <v>4</v>
      </c>
      <c r="N172" s="17">
        <f>VLOOKUP($A172,Datum!$A:$B,2,0)</f>
        <v>41479</v>
      </c>
      <c r="O172" s="13">
        <f>VLOOKUP(N172,Zeitreihen!$B:$C,2,0)</f>
        <v>582.19000000000005</v>
      </c>
      <c r="P172" s="13">
        <f>VLOOKUP(N172,Zeitreihen!$J:$K,2,0)</f>
        <v>0.26662400682557458</v>
      </c>
      <c r="Q172" s="9">
        <f t="shared" si="164"/>
        <v>-4.6953270166848254E-3</v>
      </c>
      <c r="R172" s="9">
        <f t="shared" si="165"/>
        <v>-5.3326223182872618E-5</v>
      </c>
      <c r="S172" s="9">
        <f t="shared" si="201"/>
        <v>4.7161154664626048E-5</v>
      </c>
      <c r="T172" s="9">
        <f t="shared" si="142"/>
        <v>1.4365243246841705E-9</v>
      </c>
      <c r="U172" s="9">
        <f t="shared" si="143"/>
        <v>1.3358813654880573E-13</v>
      </c>
      <c r="V172" s="9">
        <f t="shared" si="166"/>
        <v>1.3852891670751993E-11</v>
      </c>
      <c r="X172" s="16">
        <f t="shared" si="167"/>
        <v>4</v>
      </c>
      <c r="Y172" s="17">
        <f>VLOOKUP($A172,Datum!$A:$B,2,0)</f>
        <v>41479</v>
      </c>
      <c r="Z172" s="13">
        <f>VLOOKUP(Y172,Zeitreihen!$B:$C,2,0)</f>
        <v>582.19000000000005</v>
      </c>
      <c r="AA172" s="13">
        <f>VLOOKUP(Y172,Zeitreihen!N:O,2,0)</f>
        <v>1.3201000000000001</v>
      </c>
      <c r="AB172" s="9">
        <f t="shared" si="168"/>
        <v>-4.6953270166848254E-3</v>
      </c>
      <c r="AC172" s="9">
        <f t="shared" si="169"/>
        <v>-1.66515327606322E-3</v>
      </c>
      <c r="AD172" s="9">
        <f t="shared" si="202"/>
        <v>4.7161154664626048E-5</v>
      </c>
      <c r="AE172" s="9">
        <f t="shared" si="144"/>
        <v>1.4365243246841705E-9</v>
      </c>
      <c r="AF172" s="9">
        <f t="shared" si="145"/>
        <v>1.7702157387286047E-10</v>
      </c>
      <c r="AG172" s="9">
        <f t="shared" si="170"/>
        <v>5.0427749985721143E-10</v>
      </c>
      <c r="AI172" s="16">
        <f t="shared" si="171"/>
        <v>4</v>
      </c>
      <c r="AJ172" s="17">
        <f>VLOOKUP($A172,Datum!$A:$B,2,0)</f>
        <v>41479</v>
      </c>
      <c r="AK172" s="13">
        <f>VLOOKUP(AJ172,Zeitreihen!$B:$C,2,0)</f>
        <v>582.19000000000005</v>
      </c>
      <c r="AL172" s="13">
        <f>VLOOKUP(AJ172,Zeitreihen!$R:$S,2,0)</f>
        <v>1.0166999999999999</v>
      </c>
      <c r="AM172" s="9">
        <f t="shared" si="172"/>
        <v>-4.6953270166848254E-3</v>
      </c>
      <c r="AN172" s="9">
        <f t="shared" si="173"/>
        <v>-9.8352594128971928E-5</v>
      </c>
      <c r="AO172" s="9">
        <f t="shared" si="203"/>
        <v>4.7161154664626048E-5</v>
      </c>
      <c r="AP172" s="9">
        <f t="shared" si="146"/>
        <v>1.4365243246841705E-9</v>
      </c>
      <c r="AQ172" s="9">
        <f t="shared" si="147"/>
        <v>6.7923182134849388E-16</v>
      </c>
      <c r="AR172" s="9">
        <f t="shared" si="174"/>
        <v>-9.8779199909021555E-13</v>
      </c>
      <c r="AT172" s="16">
        <f t="shared" si="175"/>
        <v>4</v>
      </c>
      <c r="AU172" s="17">
        <f>VLOOKUP($A172,Datum!$A:$B,2,0)</f>
        <v>41479</v>
      </c>
      <c r="AV172" s="13">
        <f>VLOOKUP(AU172,Zeitreihen!$F:$G,2,0)</f>
        <v>7774.51</v>
      </c>
      <c r="AW172" s="13">
        <f>VLOOKUP(AU172,Zeitreihen!$J:$K,2,0)</f>
        <v>0.26662400682557458</v>
      </c>
      <c r="AX172" s="9">
        <f t="shared" si="176"/>
        <v>-3.3912418868340408E-3</v>
      </c>
      <c r="AY172" s="9">
        <f t="shared" si="177"/>
        <v>-5.3326223182872618E-5</v>
      </c>
      <c r="AZ172" s="9">
        <f t="shared" si="204"/>
        <v>4.7161154664626048E-5</v>
      </c>
      <c r="BA172" s="9">
        <f t="shared" si="148"/>
        <v>9.6467066108536207E-10</v>
      </c>
      <c r="BB172" s="9">
        <f t="shared" si="149"/>
        <v>1.3358813654880573E-13</v>
      </c>
      <c r="BC172" s="9">
        <f t="shared" si="178"/>
        <v>1.1352028717268912E-11</v>
      </c>
      <c r="BE172" s="16">
        <f t="shared" si="179"/>
        <v>4</v>
      </c>
      <c r="BF172" s="17">
        <f>VLOOKUP($A172,Datum!$A:$B,2,0)</f>
        <v>41479</v>
      </c>
      <c r="BG172" s="13">
        <f>VLOOKUP(BF172,Zeitreihen!$F:$G,2,0)</f>
        <v>7774.51</v>
      </c>
      <c r="BH172" s="13">
        <f>VLOOKUP(BF172,Zeitreihen!N:O,2,0)</f>
        <v>1.3201000000000001</v>
      </c>
      <c r="BI172" s="9">
        <f t="shared" si="180"/>
        <v>-3.3912418868340408E-3</v>
      </c>
      <c r="BJ172" s="9">
        <f t="shared" si="181"/>
        <v>-1.66515327606322E-3</v>
      </c>
      <c r="BK172" s="9">
        <f t="shared" si="205"/>
        <v>4.7161154664626048E-5</v>
      </c>
      <c r="BL172" s="9">
        <f t="shared" si="150"/>
        <v>9.6467066108536207E-10</v>
      </c>
      <c r="BM172" s="9">
        <f t="shared" si="151"/>
        <v>1.7702157387286047E-10</v>
      </c>
      <c r="BN172" s="9">
        <f t="shared" si="182"/>
        <v>4.1324026751310617E-10</v>
      </c>
      <c r="BP172" s="16">
        <f t="shared" si="183"/>
        <v>4</v>
      </c>
      <c r="BQ172" s="17">
        <f>VLOOKUP($A172,Datum!$A:$B,2,0)</f>
        <v>41479</v>
      </c>
      <c r="BR172" s="13">
        <f>VLOOKUP(BQ172,Zeitreihen!$F:$G,2,0)</f>
        <v>7774.51</v>
      </c>
      <c r="BS172" s="13">
        <f>VLOOKUP(BQ172,Zeitreihen!R:S,2,0)</f>
        <v>1.0166999999999999</v>
      </c>
      <c r="BT172" s="9">
        <f t="shared" si="184"/>
        <v>-3.3912418868340408E-3</v>
      </c>
      <c r="BU172" s="9">
        <f t="shared" si="185"/>
        <v>-9.8352594128971928E-5</v>
      </c>
      <c r="BV172" s="9">
        <f t="shared" si="206"/>
        <v>4.7161154664626048E-5</v>
      </c>
      <c r="BW172" s="9">
        <f t="shared" si="152"/>
        <v>9.6467066108536207E-10</v>
      </c>
      <c r="BX172" s="9">
        <f t="shared" si="153"/>
        <v>6.7923182134849388E-16</v>
      </c>
      <c r="BY172" s="9">
        <f t="shared" si="186"/>
        <v>-8.0946587953444097E-13</v>
      </c>
      <c r="CA172" s="16">
        <f t="shared" si="187"/>
        <v>4</v>
      </c>
      <c r="CB172" s="17">
        <f>VLOOKUP($A172,Datum!$A:$B,2,0)</f>
        <v>41479</v>
      </c>
      <c r="CC172" s="13">
        <f>VLOOKUP(CB172,Zeitreihen!$J:$K,2,0)</f>
        <v>0.26662400682557458</v>
      </c>
      <c r="CD172" s="13">
        <f>VLOOKUP(CB172,Zeitreihen!N:O,2,0)</f>
        <v>1.3201000000000001</v>
      </c>
      <c r="CE172" s="9">
        <f t="shared" si="188"/>
        <v>-5.3326223182872618E-5</v>
      </c>
      <c r="CF172" s="9">
        <f t="shared" si="189"/>
        <v>-1.66515327606322E-3</v>
      </c>
      <c r="CG172" s="9">
        <f t="shared" si="207"/>
        <v>4.7161154664626048E-5</v>
      </c>
      <c r="CH172" s="9">
        <f t="shared" si="154"/>
        <v>1.3358813654880573E-13</v>
      </c>
      <c r="CI172" s="9">
        <f t="shared" si="155"/>
        <v>1.7702157387286047E-10</v>
      </c>
      <c r="CJ172" s="9">
        <f t="shared" si="190"/>
        <v>4.8629191009734251E-12</v>
      </c>
      <c r="CL172" s="16">
        <f t="shared" si="191"/>
        <v>4</v>
      </c>
      <c r="CM172" s="17">
        <f>VLOOKUP($A172,Datum!$A:$B,2,0)</f>
        <v>41479</v>
      </c>
      <c r="CN172" s="13">
        <f>VLOOKUP(CM172,Zeitreihen!$J:$K,2,0)</f>
        <v>0.26662400682557458</v>
      </c>
      <c r="CO172" s="13">
        <f>VLOOKUP(CM172,Zeitreihen!R:S,2,0)</f>
        <v>1.0166999999999999</v>
      </c>
      <c r="CP172" s="9">
        <f t="shared" si="192"/>
        <v>-5.3326223182872618E-5</v>
      </c>
      <c r="CQ172" s="9">
        <f t="shared" si="193"/>
        <v>-9.8352594128971928E-5</v>
      </c>
      <c r="CR172" s="9">
        <f t="shared" si="208"/>
        <v>4.7161154664626048E-5</v>
      </c>
      <c r="CS172" s="9">
        <f t="shared" si="156"/>
        <v>1.3358813654880573E-13</v>
      </c>
      <c r="CT172" s="9">
        <f t="shared" si="157"/>
        <v>6.7923182134849388E-16</v>
      </c>
      <c r="CU172" s="9">
        <f t="shared" si="194"/>
        <v>-9.5256135392213256E-15</v>
      </c>
      <c r="CW172" s="16">
        <f t="shared" si="195"/>
        <v>4</v>
      </c>
      <c r="CX172" s="17">
        <f>VLOOKUP($A172,Datum!$A:$B,2,0)</f>
        <v>41479</v>
      </c>
      <c r="CY172" s="13">
        <f>VLOOKUP(CX172,Zeitreihen!N:O,2,0)</f>
        <v>1.3201000000000001</v>
      </c>
      <c r="CZ172" s="13">
        <f>VLOOKUP(CX172,Zeitreihen!R:S,2,0)</f>
        <v>1.0166999999999999</v>
      </c>
      <c r="DA172" s="9">
        <f t="shared" si="196"/>
        <v>-1.66515327606322E-3</v>
      </c>
      <c r="DB172" s="9">
        <f t="shared" si="197"/>
        <v>-9.8352594128971928E-5</v>
      </c>
      <c r="DC172" s="9">
        <f t="shared" si="209"/>
        <v>4.7161154664626048E-5</v>
      </c>
      <c r="DD172" s="9">
        <f t="shared" si="158"/>
        <v>1.7702157387286047E-10</v>
      </c>
      <c r="DE172" s="9">
        <f t="shared" si="159"/>
        <v>6.7923182134849388E-16</v>
      </c>
      <c r="DF172" s="9">
        <f t="shared" si="198"/>
        <v>-3.4675450399330067E-13</v>
      </c>
    </row>
    <row r="173" spans="1:110" ht="15" x14ac:dyDescent="0.2">
      <c r="A173" s="9">
        <f t="shared" si="199"/>
        <v>164</v>
      </c>
      <c r="B173" s="16">
        <f t="shared" si="160"/>
        <v>3</v>
      </c>
      <c r="C173" s="17">
        <f>VLOOKUP($A173,Datum!$A:$B,2,0)</f>
        <v>41478</v>
      </c>
      <c r="D173" s="13">
        <f>VLOOKUP(C173,Zeitreihen!$B:$C,2,0)</f>
        <v>584.92999999999995</v>
      </c>
      <c r="E173" s="13">
        <f>VLOOKUP(C173,Zeitreihen!F:G,2,0)</f>
        <v>7800.92</v>
      </c>
      <c r="F173" s="9">
        <f t="shared" si="161"/>
        <v>-8.5476660649967044E-5</v>
      </c>
      <c r="G173" s="9">
        <f t="shared" si="161"/>
        <v>-6.5483649048686901E-4</v>
      </c>
      <c r="H173" s="9">
        <f t="shared" si="200"/>
        <v>4.433148538474848E-5</v>
      </c>
      <c r="I173" s="9">
        <f t="shared" si="140"/>
        <v>3.6646303614007544E-11</v>
      </c>
      <c r="J173" s="9">
        <f t="shared" si="141"/>
        <v>1.4145428992849421E-10</v>
      </c>
      <c r="K173" s="9">
        <f t="shared" si="162"/>
        <v>7.199845037376463E-11</v>
      </c>
      <c r="M173" s="16">
        <f t="shared" si="163"/>
        <v>3</v>
      </c>
      <c r="N173" s="17">
        <f>VLOOKUP($A173,Datum!$A:$B,2,0)</f>
        <v>41478</v>
      </c>
      <c r="O173" s="13">
        <f>VLOOKUP(N173,Zeitreihen!$B:$C,2,0)</f>
        <v>584.92999999999995</v>
      </c>
      <c r="P173" s="13">
        <f>VLOOKUP(N173,Zeitreihen!$J:$K,2,0)</f>
        <v>0.26663822525597269</v>
      </c>
      <c r="Q173" s="9">
        <f t="shared" si="164"/>
        <v>-8.5476660649967044E-5</v>
      </c>
      <c r="R173" s="9">
        <f t="shared" si="165"/>
        <v>0</v>
      </c>
      <c r="S173" s="9">
        <f t="shared" si="201"/>
        <v>4.433148538474848E-5</v>
      </c>
      <c r="T173" s="9">
        <f t="shared" si="142"/>
        <v>3.6646303614007544E-11</v>
      </c>
      <c r="U173" s="9">
        <f t="shared" si="143"/>
        <v>4.8093762307360138E-19</v>
      </c>
      <c r="V173" s="9">
        <f t="shared" si="166"/>
        <v>-4.1981646173720151E-15</v>
      </c>
      <c r="X173" s="16">
        <f t="shared" si="167"/>
        <v>3</v>
      </c>
      <c r="Y173" s="17">
        <f>VLOOKUP($A173,Datum!$A:$B,2,0)</f>
        <v>41478</v>
      </c>
      <c r="Z173" s="13">
        <f>VLOOKUP(Y173,Zeitreihen!$B:$C,2,0)</f>
        <v>584.92999999999995</v>
      </c>
      <c r="AA173" s="13">
        <f>VLOOKUP(Y173,Zeitreihen!N:O,2,0)</f>
        <v>1.3223</v>
      </c>
      <c r="AB173" s="9">
        <f t="shared" si="168"/>
        <v>-8.5476660649967044E-5</v>
      </c>
      <c r="AC173" s="9">
        <f t="shared" si="169"/>
        <v>2.8020768835780203E-3</v>
      </c>
      <c r="AD173" s="9">
        <f t="shared" si="202"/>
        <v>4.433148538474848E-5</v>
      </c>
      <c r="AE173" s="9">
        <f t="shared" si="144"/>
        <v>3.6646303614007544E-11</v>
      </c>
      <c r="AF173" s="9">
        <f t="shared" si="145"/>
        <v>2.8372171829844387E-10</v>
      </c>
      <c r="AG173" s="9">
        <f t="shared" si="170"/>
        <v>-1.0196740768820542E-10</v>
      </c>
      <c r="AI173" s="16">
        <f t="shared" si="171"/>
        <v>3</v>
      </c>
      <c r="AJ173" s="17">
        <f>VLOOKUP($A173,Datum!$A:$B,2,0)</f>
        <v>41478</v>
      </c>
      <c r="AK173" s="13">
        <f>VLOOKUP(AJ173,Zeitreihen!$B:$C,2,0)</f>
        <v>584.92999999999995</v>
      </c>
      <c r="AL173" s="13">
        <f>VLOOKUP(AJ173,Zeitreihen!$R:$S,2,0)</f>
        <v>1.0167999999999999</v>
      </c>
      <c r="AM173" s="9">
        <f t="shared" si="172"/>
        <v>-8.5476660649967044E-5</v>
      </c>
      <c r="AN173" s="9">
        <f t="shared" si="173"/>
        <v>-9.8342921847479334E-5</v>
      </c>
      <c r="AO173" s="9">
        <f t="shared" si="203"/>
        <v>4.433148538474848E-5</v>
      </c>
      <c r="AP173" s="9">
        <f t="shared" si="146"/>
        <v>3.6646303614007544E-11</v>
      </c>
      <c r="AQ173" s="9">
        <f t="shared" si="147"/>
        <v>6.4173658734524282E-16</v>
      </c>
      <c r="AR173" s="9">
        <f t="shared" si="174"/>
        <v>-1.5335342780671985E-13</v>
      </c>
      <c r="AT173" s="16">
        <f t="shared" si="175"/>
        <v>3</v>
      </c>
      <c r="AU173" s="17">
        <f>VLOOKUP($A173,Datum!$A:$B,2,0)</f>
        <v>41478</v>
      </c>
      <c r="AV173" s="13">
        <f>VLOOKUP(AU173,Zeitreihen!$F:$G,2,0)</f>
        <v>7800.92</v>
      </c>
      <c r="AW173" s="13">
        <f>VLOOKUP(AU173,Zeitreihen!$J:$K,2,0)</f>
        <v>0.26663822525597269</v>
      </c>
      <c r="AX173" s="9">
        <f t="shared" si="176"/>
        <v>-6.5483649048686901E-4</v>
      </c>
      <c r="AY173" s="9">
        <f t="shared" si="177"/>
        <v>0</v>
      </c>
      <c r="AZ173" s="9">
        <f t="shared" si="204"/>
        <v>4.433148538474848E-5</v>
      </c>
      <c r="BA173" s="9">
        <f t="shared" si="148"/>
        <v>1.4145428992849421E-10</v>
      </c>
      <c r="BB173" s="9">
        <f t="shared" si="149"/>
        <v>4.8093762307360138E-19</v>
      </c>
      <c r="BC173" s="9">
        <f t="shared" si="178"/>
        <v>-8.2480718941928537E-15</v>
      </c>
      <c r="BE173" s="16">
        <f t="shared" si="179"/>
        <v>3</v>
      </c>
      <c r="BF173" s="17">
        <f>VLOOKUP($A173,Datum!$A:$B,2,0)</f>
        <v>41478</v>
      </c>
      <c r="BG173" s="13">
        <f>VLOOKUP(BF173,Zeitreihen!$F:$G,2,0)</f>
        <v>7800.92</v>
      </c>
      <c r="BH173" s="13">
        <f>VLOOKUP(BF173,Zeitreihen!N:O,2,0)</f>
        <v>1.3223</v>
      </c>
      <c r="BI173" s="9">
        <f t="shared" si="180"/>
        <v>-6.5483649048686901E-4</v>
      </c>
      <c r="BJ173" s="9">
        <f t="shared" si="181"/>
        <v>2.8020768835780203E-3</v>
      </c>
      <c r="BK173" s="9">
        <f t="shared" si="205"/>
        <v>4.433148538474848E-5</v>
      </c>
      <c r="BL173" s="9">
        <f t="shared" si="150"/>
        <v>1.4145428992849421E-10</v>
      </c>
      <c r="BM173" s="9">
        <f t="shared" si="151"/>
        <v>2.8372171829844387E-10</v>
      </c>
      <c r="BN173" s="9">
        <f t="shared" si="182"/>
        <v>-2.0033385684701087E-10</v>
      </c>
      <c r="BP173" s="16">
        <f t="shared" si="183"/>
        <v>3</v>
      </c>
      <c r="BQ173" s="17">
        <f>VLOOKUP($A173,Datum!$A:$B,2,0)</f>
        <v>41478</v>
      </c>
      <c r="BR173" s="13">
        <f>VLOOKUP(BQ173,Zeitreihen!$F:$G,2,0)</f>
        <v>7800.92</v>
      </c>
      <c r="BS173" s="13">
        <f>VLOOKUP(BQ173,Zeitreihen!R:S,2,0)</f>
        <v>1.0167999999999999</v>
      </c>
      <c r="BT173" s="9">
        <f t="shared" si="184"/>
        <v>-6.5483649048686901E-4</v>
      </c>
      <c r="BU173" s="9">
        <f t="shared" si="185"/>
        <v>-9.8342921847479334E-5</v>
      </c>
      <c r="BV173" s="9">
        <f t="shared" si="206"/>
        <v>4.433148538474848E-5</v>
      </c>
      <c r="BW173" s="9">
        <f t="shared" si="152"/>
        <v>1.4145428992849421E-10</v>
      </c>
      <c r="BX173" s="9">
        <f t="shared" si="153"/>
        <v>6.4173658734524282E-16</v>
      </c>
      <c r="BY173" s="9">
        <f t="shared" si="186"/>
        <v>-3.0129121010088634E-13</v>
      </c>
      <c r="CA173" s="16">
        <f t="shared" si="187"/>
        <v>3</v>
      </c>
      <c r="CB173" s="17">
        <f>VLOOKUP($A173,Datum!$A:$B,2,0)</f>
        <v>41478</v>
      </c>
      <c r="CC173" s="13">
        <f>VLOOKUP(CB173,Zeitreihen!$J:$K,2,0)</f>
        <v>0.26663822525597269</v>
      </c>
      <c r="CD173" s="13">
        <f>VLOOKUP(CB173,Zeitreihen!N:O,2,0)</f>
        <v>1.3223</v>
      </c>
      <c r="CE173" s="9">
        <f t="shared" si="188"/>
        <v>0</v>
      </c>
      <c r="CF173" s="9">
        <f t="shared" si="189"/>
        <v>2.8020768835780203E-3</v>
      </c>
      <c r="CG173" s="9">
        <f t="shared" si="207"/>
        <v>4.433148538474848E-5</v>
      </c>
      <c r="CH173" s="9">
        <f t="shared" si="154"/>
        <v>4.8093762307360138E-19</v>
      </c>
      <c r="CI173" s="9">
        <f t="shared" si="155"/>
        <v>2.8372171829844387E-10</v>
      </c>
      <c r="CJ173" s="9">
        <f t="shared" si="190"/>
        <v>1.1681286265339598E-14</v>
      </c>
      <c r="CL173" s="16">
        <f t="shared" si="191"/>
        <v>3</v>
      </c>
      <c r="CM173" s="17">
        <f>VLOOKUP($A173,Datum!$A:$B,2,0)</f>
        <v>41478</v>
      </c>
      <c r="CN173" s="13">
        <f>VLOOKUP(CM173,Zeitreihen!$J:$K,2,0)</f>
        <v>0.26663822525597269</v>
      </c>
      <c r="CO173" s="13">
        <f>VLOOKUP(CM173,Zeitreihen!R:S,2,0)</f>
        <v>1.0167999999999999</v>
      </c>
      <c r="CP173" s="9">
        <f t="shared" si="192"/>
        <v>0</v>
      </c>
      <c r="CQ173" s="9">
        <f t="shared" si="193"/>
        <v>-9.8342921847479334E-5</v>
      </c>
      <c r="CR173" s="9">
        <f t="shared" si="208"/>
        <v>4.433148538474848E-5</v>
      </c>
      <c r="CS173" s="9">
        <f t="shared" si="156"/>
        <v>4.8093762307360138E-19</v>
      </c>
      <c r="CT173" s="9">
        <f t="shared" si="157"/>
        <v>6.4173658734524282E-16</v>
      </c>
      <c r="CU173" s="9">
        <f t="shared" si="194"/>
        <v>1.7568018356012318E-17</v>
      </c>
      <c r="CW173" s="16">
        <f t="shared" si="195"/>
        <v>3</v>
      </c>
      <c r="CX173" s="17">
        <f>VLOOKUP($A173,Datum!$A:$B,2,0)</f>
        <v>41478</v>
      </c>
      <c r="CY173" s="13">
        <f>VLOOKUP(CX173,Zeitreihen!N:O,2,0)</f>
        <v>1.3223</v>
      </c>
      <c r="CZ173" s="13">
        <f>VLOOKUP(CX173,Zeitreihen!R:S,2,0)</f>
        <v>1.0167999999999999</v>
      </c>
      <c r="DA173" s="9">
        <f t="shared" si="196"/>
        <v>2.8020768835780203E-3</v>
      </c>
      <c r="DB173" s="9">
        <f t="shared" si="197"/>
        <v>-9.8342921847479334E-5</v>
      </c>
      <c r="DC173" s="9">
        <f t="shared" si="209"/>
        <v>4.433148538474848E-5</v>
      </c>
      <c r="DD173" s="9">
        <f t="shared" si="158"/>
        <v>2.8372171829844387E-10</v>
      </c>
      <c r="DE173" s="9">
        <f t="shared" si="159"/>
        <v>6.4173658734524282E-16</v>
      </c>
      <c r="DF173" s="9">
        <f t="shared" si="198"/>
        <v>4.26702012248093E-13</v>
      </c>
    </row>
    <row r="174" spans="1:110" ht="15" x14ac:dyDescent="0.2">
      <c r="A174" s="9">
        <f t="shared" si="199"/>
        <v>165</v>
      </c>
      <c r="B174" s="16">
        <f t="shared" si="160"/>
        <v>2</v>
      </c>
      <c r="C174" s="17">
        <f>VLOOKUP($A174,Datum!$A:$B,2,0)</f>
        <v>41477</v>
      </c>
      <c r="D174" s="13">
        <f>VLOOKUP(C174,Zeitreihen!$B:$C,2,0)</f>
        <v>584.98</v>
      </c>
      <c r="E174" s="13">
        <f>VLOOKUP(C174,Zeitreihen!F:G,2,0)</f>
        <v>7806.03</v>
      </c>
      <c r="F174" s="9">
        <f t="shared" si="161"/>
        <v>6.5687595235273269E-3</v>
      </c>
      <c r="G174" s="9">
        <f t="shared" si="161"/>
        <v>1.7961977375675241E-2</v>
      </c>
      <c r="H174" s="9">
        <f t="shared" si="200"/>
        <v>4.1671596261663566E-5</v>
      </c>
      <c r="I174" s="9">
        <f t="shared" si="140"/>
        <v>1.3753898837627888E-9</v>
      </c>
      <c r="J174" s="9">
        <f t="shared" si="141"/>
        <v>1.1804168894501196E-8</v>
      </c>
      <c r="K174" s="9">
        <f t="shared" si="162"/>
        <v>4.0293094301287322E-9</v>
      </c>
      <c r="M174" s="16">
        <f t="shared" si="163"/>
        <v>2</v>
      </c>
      <c r="N174" s="17">
        <f>VLOOKUP($A174,Datum!$A:$B,2,0)</f>
        <v>41477</v>
      </c>
      <c r="O174" s="13">
        <f>VLOOKUP(N174,Zeitreihen!$B:$C,2,0)</f>
        <v>584.98</v>
      </c>
      <c r="P174" s="13">
        <f>VLOOKUP(N174,Zeitreihen!$J:$K,2,0)</f>
        <v>0.26663822525597269</v>
      </c>
      <c r="Q174" s="9">
        <f t="shared" si="164"/>
        <v>6.5687595235273269E-3</v>
      </c>
      <c r="R174" s="9">
        <f t="shared" si="165"/>
        <v>2.6663467052077506E-5</v>
      </c>
      <c r="S174" s="9">
        <f t="shared" si="201"/>
        <v>4.1671596261663566E-5</v>
      </c>
      <c r="T174" s="9">
        <f t="shared" si="142"/>
        <v>1.3753898837627888E-9</v>
      </c>
      <c r="U174" s="9">
        <f t="shared" si="143"/>
        <v>2.9857936019069057E-14</v>
      </c>
      <c r="V174" s="9">
        <f t="shared" si="166"/>
        <v>6.4082995521951203E-12</v>
      </c>
      <c r="X174" s="16">
        <f t="shared" si="167"/>
        <v>2</v>
      </c>
      <c r="Y174" s="17">
        <f>VLOOKUP($A174,Datum!$A:$B,2,0)</f>
        <v>41477</v>
      </c>
      <c r="Z174" s="13">
        <f>VLOOKUP(Y174,Zeitreihen!$B:$C,2,0)</f>
        <v>584.98</v>
      </c>
      <c r="AA174" s="13">
        <f>VLOOKUP(Y174,Zeitreihen!N:O,2,0)</f>
        <v>1.3186</v>
      </c>
      <c r="AB174" s="9">
        <f t="shared" si="168"/>
        <v>6.5687595235273269E-3</v>
      </c>
      <c r="AC174" s="9">
        <f t="shared" si="169"/>
        <v>3.2663631912368683E-3</v>
      </c>
      <c r="AD174" s="9">
        <f t="shared" si="202"/>
        <v>4.1671596261663566E-5</v>
      </c>
      <c r="AE174" s="9">
        <f t="shared" si="144"/>
        <v>1.3753898837627888E-9</v>
      </c>
      <c r="AF174" s="9">
        <f t="shared" si="145"/>
        <v>3.7357298315886728E-10</v>
      </c>
      <c r="AG174" s="9">
        <f t="shared" si="170"/>
        <v>7.1680436793018542E-10</v>
      </c>
      <c r="AI174" s="16">
        <f t="shared" si="171"/>
        <v>2</v>
      </c>
      <c r="AJ174" s="17">
        <f>VLOOKUP($A174,Datum!$A:$B,2,0)</f>
        <v>41477</v>
      </c>
      <c r="AK174" s="13">
        <f>VLOOKUP(AJ174,Zeitreihen!$B:$C,2,0)</f>
        <v>584.98</v>
      </c>
      <c r="AL174" s="13">
        <f>VLOOKUP(AJ174,Zeitreihen!$R:$S,2,0)</f>
        <v>1.0168999999999999</v>
      </c>
      <c r="AM174" s="9">
        <f t="shared" si="172"/>
        <v>6.5687595235273269E-3</v>
      </c>
      <c r="AN174" s="9">
        <f t="shared" si="173"/>
        <v>-9.8333251468190382E-5</v>
      </c>
      <c r="AO174" s="9">
        <f t="shared" si="203"/>
        <v>4.1671596261663566E-5</v>
      </c>
      <c r="AP174" s="9">
        <f t="shared" si="146"/>
        <v>1.3753898837627888E-9</v>
      </c>
      <c r="AQ174" s="9">
        <f t="shared" si="147"/>
        <v>6.0630273915697956E-16</v>
      </c>
      <c r="AR174" s="9">
        <f t="shared" si="174"/>
        <v>9.1318270566966969E-13</v>
      </c>
      <c r="AT174" s="16">
        <f t="shared" si="175"/>
        <v>2</v>
      </c>
      <c r="AU174" s="17">
        <f>VLOOKUP($A174,Datum!$A:$B,2,0)</f>
        <v>41477</v>
      </c>
      <c r="AV174" s="13">
        <f>VLOOKUP(AU174,Zeitreihen!$F:$G,2,0)</f>
        <v>7806.03</v>
      </c>
      <c r="AW174" s="13">
        <f>VLOOKUP(AU174,Zeitreihen!$J:$K,2,0)</f>
        <v>0.26663822525597269</v>
      </c>
      <c r="AX174" s="9">
        <f t="shared" si="176"/>
        <v>1.7961977375675241E-2</v>
      </c>
      <c r="AY174" s="9">
        <f t="shared" si="177"/>
        <v>2.6663467052077506E-5</v>
      </c>
      <c r="AZ174" s="9">
        <f t="shared" si="204"/>
        <v>4.1671596261663566E-5</v>
      </c>
      <c r="BA174" s="9">
        <f t="shared" si="148"/>
        <v>1.1804168894501196E-8</v>
      </c>
      <c r="BB174" s="9">
        <f t="shared" si="149"/>
        <v>2.9857936019069057E-14</v>
      </c>
      <c r="BC174" s="9">
        <f t="shared" si="178"/>
        <v>1.877360166857446E-11</v>
      </c>
      <c r="BE174" s="16">
        <f t="shared" si="179"/>
        <v>2</v>
      </c>
      <c r="BF174" s="17">
        <f>VLOOKUP($A174,Datum!$A:$B,2,0)</f>
        <v>41477</v>
      </c>
      <c r="BG174" s="13">
        <f>VLOOKUP(BF174,Zeitreihen!$F:$G,2,0)</f>
        <v>7806.03</v>
      </c>
      <c r="BH174" s="13">
        <f>VLOOKUP(BF174,Zeitreihen!N:O,2,0)</f>
        <v>1.3186</v>
      </c>
      <c r="BI174" s="9">
        <f t="shared" si="180"/>
        <v>1.7961977375675241E-2</v>
      </c>
      <c r="BJ174" s="9">
        <f t="shared" si="181"/>
        <v>3.2663631912368683E-3</v>
      </c>
      <c r="BK174" s="9">
        <f t="shared" si="205"/>
        <v>4.1671596261663566E-5</v>
      </c>
      <c r="BL174" s="9">
        <f t="shared" si="150"/>
        <v>1.1804168894501196E-8</v>
      </c>
      <c r="BM174" s="9">
        <f t="shared" si="151"/>
        <v>3.7357298315886728E-10</v>
      </c>
      <c r="BN174" s="9">
        <f t="shared" si="182"/>
        <v>2.0999329959858053E-9</v>
      </c>
      <c r="BP174" s="16">
        <f t="shared" si="183"/>
        <v>2</v>
      </c>
      <c r="BQ174" s="17">
        <f>VLOOKUP($A174,Datum!$A:$B,2,0)</f>
        <v>41477</v>
      </c>
      <c r="BR174" s="13">
        <f>VLOOKUP(BQ174,Zeitreihen!$F:$G,2,0)</f>
        <v>7806.03</v>
      </c>
      <c r="BS174" s="13">
        <f>VLOOKUP(BQ174,Zeitreihen!R:S,2,0)</f>
        <v>1.0168999999999999</v>
      </c>
      <c r="BT174" s="9">
        <f t="shared" si="184"/>
        <v>1.7961977375675241E-2</v>
      </c>
      <c r="BU174" s="9">
        <f t="shared" si="185"/>
        <v>-9.8333251468190382E-5</v>
      </c>
      <c r="BV174" s="9">
        <f t="shared" si="206"/>
        <v>4.1671596261663566E-5</v>
      </c>
      <c r="BW174" s="9">
        <f t="shared" si="152"/>
        <v>1.1804168894501196E-8</v>
      </c>
      <c r="BX174" s="9">
        <f t="shared" si="153"/>
        <v>6.0630273915697956E-16</v>
      </c>
      <c r="BY174" s="9">
        <f t="shared" si="186"/>
        <v>2.6752382948454689E-12</v>
      </c>
      <c r="CA174" s="16">
        <f t="shared" si="187"/>
        <v>2</v>
      </c>
      <c r="CB174" s="17">
        <f>VLOOKUP($A174,Datum!$A:$B,2,0)</f>
        <v>41477</v>
      </c>
      <c r="CC174" s="13">
        <f>VLOOKUP(CB174,Zeitreihen!$J:$K,2,0)</f>
        <v>0.26663822525597269</v>
      </c>
      <c r="CD174" s="13">
        <f>VLOOKUP(CB174,Zeitreihen!N:O,2,0)</f>
        <v>1.3186</v>
      </c>
      <c r="CE174" s="9">
        <f t="shared" si="188"/>
        <v>2.6663467052077506E-5</v>
      </c>
      <c r="CF174" s="9">
        <f t="shared" si="189"/>
        <v>3.2663631912368683E-3</v>
      </c>
      <c r="CG174" s="9">
        <f t="shared" si="207"/>
        <v>4.1671596261663566E-5</v>
      </c>
      <c r="CH174" s="9">
        <f t="shared" si="154"/>
        <v>2.9857936019069057E-14</v>
      </c>
      <c r="CI174" s="9">
        <f t="shared" si="155"/>
        <v>3.7357298315886728E-10</v>
      </c>
      <c r="CJ174" s="9">
        <f t="shared" si="190"/>
        <v>3.3397781707188608E-12</v>
      </c>
      <c r="CL174" s="16">
        <f t="shared" si="191"/>
        <v>2</v>
      </c>
      <c r="CM174" s="17">
        <f>VLOOKUP($A174,Datum!$A:$B,2,0)</f>
        <v>41477</v>
      </c>
      <c r="CN174" s="13">
        <f>VLOOKUP(CM174,Zeitreihen!$J:$K,2,0)</f>
        <v>0.26663822525597269</v>
      </c>
      <c r="CO174" s="13">
        <f>VLOOKUP(CM174,Zeitreihen!R:S,2,0)</f>
        <v>1.0168999999999999</v>
      </c>
      <c r="CP174" s="9">
        <f t="shared" si="192"/>
        <v>2.6663467052077506E-5</v>
      </c>
      <c r="CQ174" s="9">
        <f t="shared" si="193"/>
        <v>-9.8333251468190382E-5</v>
      </c>
      <c r="CR174" s="9">
        <f t="shared" si="208"/>
        <v>4.1671596261663566E-5</v>
      </c>
      <c r="CS174" s="9">
        <f t="shared" si="156"/>
        <v>2.9857936019069057E-14</v>
      </c>
      <c r="CT174" s="9">
        <f t="shared" si="157"/>
        <v>6.0630273915697956E-16</v>
      </c>
      <c r="CU174" s="9">
        <f t="shared" si="194"/>
        <v>4.2547559734884223E-15</v>
      </c>
      <c r="CW174" s="16">
        <f t="shared" si="195"/>
        <v>2</v>
      </c>
      <c r="CX174" s="17">
        <f>VLOOKUP($A174,Datum!$A:$B,2,0)</f>
        <v>41477</v>
      </c>
      <c r="CY174" s="13">
        <f>VLOOKUP(CX174,Zeitreihen!N:O,2,0)</f>
        <v>1.3186</v>
      </c>
      <c r="CZ174" s="13">
        <f>VLOOKUP(CX174,Zeitreihen!R:S,2,0)</f>
        <v>1.0168999999999999</v>
      </c>
      <c r="DA174" s="9">
        <f t="shared" si="196"/>
        <v>3.2663631912368683E-3</v>
      </c>
      <c r="DB174" s="9">
        <f t="shared" si="197"/>
        <v>-9.8333251468190382E-5</v>
      </c>
      <c r="DC174" s="9">
        <f t="shared" si="209"/>
        <v>4.1671596261663566E-5</v>
      </c>
      <c r="DD174" s="9">
        <f t="shared" si="158"/>
        <v>3.7357298315886728E-10</v>
      </c>
      <c r="DE174" s="9">
        <f t="shared" si="159"/>
        <v>6.0630273915697956E-16</v>
      </c>
      <c r="DF174" s="9">
        <f t="shared" si="198"/>
        <v>4.7591839948069399E-13</v>
      </c>
    </row>
    <row r="175" spans="1:110" ht="15" x14ac:dyDescent="0.2">
      <c r="A175" s="9">
        <f t="shared" si="199"/>
        <v>166</v>
      </c>
      <c r="B175" s="16">
        <f t="shared" si="160"/>
        <v>6</v>
      </c>
      <c r="C175" s="17">
        <f>VLOOKUP($A175,Datum!$A:$B,2,0)</f>
        <v>41474</v>
      </c>
      <c r="D175" s="13">
        <f>VLOOKUP(C175,Zeitreihen!$B:$C,2,0)</f>
        <v>581.15</v>
      </c>
      <c r="E175" s="13">
        <f>VLOOKUP(C175,Zeitreihen!F:G,2,0)</f>
        <v>7667.07</v>
      </c>
      <c r="F175" s="9">
        <f t="shared" si="161"/>
        <v>7.2296625863896074E-4</v>
      </c>
      <c r="G175" s="9">
        <f t="shared" si="161"/>
        <v>0</v>
      </c>
      <c r="H175" s="9">
        <f t="shared" si="200"/>
        <v>3.9171300485963749E-5</v>
      </c>
      <c r="I175" s="9">
        <f t="shared" si="140"/>
        <v>3.9765867651797577E-13</v>
      </c>
      <c r="J175" s="9">
        <f t="shared" si="141"/>
        <v>5.0146574230182854E-11</v>
      </c>
      <c r="K175" s="9">
        <f t="shared" si="162"/>
        <v>4.4655593535731834E-12</v>
      </c>
      <c r="M175" s="16">
        <f t="shared" si="163"/>
        <v>6</v>
      </c>
      <c r="N175" s="17">
        <f>VLOOKUP($A175,Datum!$A:$B,2,0)</f>
        <v>41474</v>
      </c>
      <c r="O175" s="13">
        <f>VLOOKUP(N175,Zeitreihen!$B:$C,2,0)</f>
        <v>581.15</v>
      </c>
      <c r="P175" s="13">
        <f>VLOOKUP(N175,Zeitreihen!$J:$K,2,0)</f>
        <v>0.26663111585121985</v>
      </c>
      <c r="Q175" s="9">
        <f t="shared" si="164"/>
        <v>7.2296625863896074E-4</v>
      </c>
      <c r="R175" s="9">
        <f t="shared" si="165"/>
        <v>-2.6663467052135138E-5</v>
      </c>
      <c r="S175" s="9">
        <f t="shared" si="201"/>
        <v>3.9171300485963749E-5</v>
      </c>
      <c r="T175" s="9">
        <f t="shared" si="142"/>
        <v>3.9765867651797577E-13</v>
      </c>
      <c r="U175" s="9">
        <f t="shared" si="143"/>
        <v>2.7631316021464745E-14</v>
      </c>
      <c r="V175" s="9">
        <f t="shared" si="166"/>
        <v>1.048228627711799E-13</v>
      </c>
      <c r="X175" s="16">
        <f t="shared" si="167"/>
        <v>6</v>
      </c>
      <c r="Y175" s="17">
        <f>VLOOKUP($A175,Datum!$A:$B,2,0)</f>
        <v>41474</v>
      </c>
      <c r="Z175" s="13">
        <f>VLOOKUP(Y175,Zeitreihen!$B:$C,2,0)</f>
        <v>581.15</v>
      </c>
      <c r="AA175" s="13">
        <f>VLOOKUP(Y175,Zeitreihen!N:O,2,0)</f>
        <v>1.3143</v>
      </c>
      <c r="AB175" s="9">
        <f t="shared" si="168"/>
        <v>7.2296625863896074E-4</v>
      </c>
      <c r="AC175" s="9">
        <f t="shared" si="169"/>
        <v>2.5902802841989794E-3</v>
      </c>
      <c r="AD175" s="9">
        <f t="shared" si="202"/>
        <v>3.9171300485963749E-5</v>
      </c>
      <c r="AE175" s="9">
        <f t="shared" si="144"/>
        <v>3.9765867651797577E-13</v>
      </c>
      <c r="AF175" s="9">
        <f t="shared" si="145"/>
        <v>2.1047706226042564E-10</v>
      </c>
      <c r="AG175" s="9">
        <f t="shared" si="170"/>
        <v>-9.1486627446787252E-12</v>
      </c>
      <c r="AI175" s="16">
        <f t="shared" si="171"/>
        <v>6</v>
      </c>
      <c r="AJ175" s="17">
        <f>VLOOKUP($A175,Datum!$A:$B,2,0)</f>
        <v>41474</v>
      </c>
      <c r="AK175" s="13">
        <f>VLOOKUP(AJ175,Zeitreihen!$B:$C,2,0)</f>
        <v>581.15</v>
      </c>
      <c r="AL175" s="13">
        <f>VLOOKUP(AJ175,Zeitreihen!$R:$S,2,0)</f>
        <v>1.0169999999999999</v>
      </c>
      <c r="AM175" s="9">
        <f t="shared" si="172"/>
        <v>7.2296625863896074E-4</v>
      </c>
      <c r="AN175" s="9">
        <f t="shared" si="173"/>
        <v>-9.8323582990549865E-5</v>
      </c>
      <c r="AO175" s="9">
        <f t="shared" si="203"/>
        <v>3.9171300485963749E-5</v>
      </c>
      <c r="AP175" s="9">
        <f t="shared" si="146"/>
        <v>3.9765867651797577E-13</v>
      </c>
      <c r="AQ175" s="9">
        <f t="shared" si="147"/>
        <v>5.7281745763381888E-16</v>
      </c>
      <c r="AR175" s="9">
        <f t="shared" si="174"/>
        <v>-1.5092575396169341E-14</v>
      </c>
      <c r="AT175" s="16">
        <f t="shared" si="175"/>
        <v>6</v>
      </c>
      <c r="AU175" s="17">
        <f>VLOOKUP($A175,Datum!$A:$B,2,0)</f>
        <v>41474</v>
      </c>
      <c r="AV175" s="13">
        <f>VLOOKUP(AU175,Zeitreihen!$F:$G,2,0)</f>
        <v>7667.07</v>
      </c>
      <c r="AW175" s="13">
        <f>VLOOKUP(AU175,Zeitreihen!$J:$K,2,0)</f>
        <v>0.26663111585121985</v>
      </c>
      <c r="AX175" s="9">
        <f t="shared" si="176"/>
        <v>0</v>
      </c>
      <c r="AY175" s="9">
        <f t="shared" si="177"/>
        <v>-2.6663467052135138E-5</v>
      </c>
      <c r="AZ175" s="9">
        <f t="shared" si="204"/>
        <v>3.9171300485963749E-5</v>
      </c>
      <c r="BA175" s="9">
        <f t="shared" si="148"/>
        <v>5.0146574230182854E-11</v>
      </c>
      <c r="BB175" s="9">
        <f t="shared" si="149"/>
        <v>2.7631316021464745E-14</v>
      </c>
      <c r="BC175" s="9">
        <f t="shared" si="178"/>
        <v>1.1771218458375593E-12</v>
      </c>
      <c r="BE175" s="16">
        <f t="shared" si="179"/>
        <v>6</v>
      </c>
      <c r="BF175" s="17">
        <f>VLOOKUP($A175,Datum!$A:$B,2,0)</f>
        <v>41474</v>
      </c>
      <c r="BG175" s="13">
        <f>VLOOKUP(BF175,Zeitreihen!$F:$G,2,0)</f>
        <v>7667.07</v>
      </c>
      <c r="BH175" s="13">
        <f>VLOOKUP(BF175,Zeitreihen!N:O,2,0)</f>
        <v>1.3143</v>
      </c>
      <c r="BI175" s="9">
        <f t="shared" si="180"/>
        <v>0</v>
      </c>
      <c r="BJ175" s="9">
        <f t="shared" si="181"/>
        <v>2.5902802841989794E-3</v>
      </c>
      <c r="BK175" s="9">
        <f t="shared" si="205"/>
        <v>3.9171300485963749E-5</v>
      </c>
      <c r="BL175" s="9">
        <f t="shared" si="150"/>
        <v>5.0146574230182854E-11</v>
      </c>
      <c r="BM175" s="9">
        <f t="shared" si="151"/>
        <v>2.1047706226042564E-10</v>
      </c>
      <c r="BN175" s="9">
        <f t="shared" si="182"/>
        <v>-1.0273608726437489E-10</v>
      </c>
      <c r="BP175" s="16">
        <f t="shared" si="183"/>
        <v>6</v>
      </c>
      <c r="BQ175" s="17">
        <f>VLOOKUP($A175,Datum!$A:$B,2,0)</f>
        <v>41474</v>
      </c>
      <c r="BR175" s="13">
        <f>VLOOKUP(BQ175,Zeitreihen!$F:$G,2,0)</f>
        <v>7667.07</v>
      </c>
      <c r="BS175" s="13">
        <f>VLOOKUP(BQ175,Zeitreihen!R:S,2,0)</f>
        <v>1.0169999999999999</v>
      </c>
      <c r="BT175" s="9">
        <f t="shared" si="184"/>
        <v>0</v>
      </c>
      <c r="BU175" s="9">
        <f t="shared" si="185"/>
        <v>-9.8323582990549865E-5</v>
      </c>
      <c r="BV175" s="9">
        <f t="shared" si="206"/>
        <v>3.9171300485963749E-5</v>
      </c>
      <c r="BW175" s="9">
        <f t="shared" si="152"/>
        <v>5.0146574230182854E-11</v>
      </c>
      <c r="BX175" s="9">
        <f t="shared" si="153"/>
        <v>5.7281745763381888E-16</v>
      </c>
      <c r="BY175" s="9">
        <f t="shared" si="186"/>
        <v>-1.6948402036646086E-13</v>
      </c>
      <c r="CA175" s="16">
        <f t="shared" si="187"/>
        <v>6</v>
      </c>
      <c r="CB175" s="17">
        <f>VLOOKUP($A175,Datum!$A:$B,2,0)</f>
        <v>41474</v>
      </c>
      <c r="CC175" s="13">
        <f>VLOOKUP(CB175,Zeitreihen!$J:$K,2,0)</f>
        <v>0.26663111585121985</v>
      </c>
      <c r="CD175" s="13">
        <f>VLOOKUP(CB175,Zeitreihen!N:O,2,0)</f>
        <v>1.3143</v>
      </c>
      <c r="CE175" s="9">
        <f t="shared" si="188"/>
        <v>-2.6663467052135138E-5</v>
      </c>
      <c r="CF175" s="9">
        <f t="shared" si="189"/>
        <v>2.5902802841989794E-3</v>
      </c>
      <c r="CG175" s="9">
        <f t="shared" si="207"/>
        <v>3.9171300485963749E-5</v>
      </c>
      <c r="CH175" s="9">
        <f t="shared" si="154"/>
        <v>2.7631316021464745E-14</v>
      </c>
      <c r="CI175" s="9">
        <f t="shared" si="155"/>
        <v>2.1047706226042564E-10</v>
      </c>
      <c r="CJ175" s="9">
        <f t="shared" si="190"/>
        <v>-2.4115883194665152E-12</v>
      </c>
      <c r="CL175" s="16">
        <f t="shared" si="191"/>
        <v>6</v>
      </c>
      <c r="CM175" s="17">
        <f>VLOOKUP($A175,Datum!$A:$B,2,0)</f>
        <v>41474</v>
      </c>
      <c r="CN175" s="13">
        <f>VLOOKUP(CM175,Zeitreihen!$J:$K,2,0)</f>
        <v>0.26663111585121985</v>
      </c>
      <c r="CO175" s="13">
        <f>VLOOKUP(CM175,Zeitreihen!R:S,2,0)</f>
        <v>1.0169999999999999</v>
      </c>
      <c r="CP175" s="9">
        <f t="shared" si="192"/>
        <v>-2.6663467052135138E-5</v>
      </c>
      <c r="CQ175" s="9">
        <f t="shared" si="193"/>
        <v>-9.8323582990549865E-5</v>
      </c>
      <c r="CR175" s="9">
        <f t="shared" si="208"/>
        <v>3.9171300485963749E-5</v>
      </c>
      <c r="CS175" s="9">
        <f t="shared" si="156"/>
        <v>2.7631316021464745E-14</v>
      </c>
      <c r="CT175" s="9">
        <f t="shared" si="157"/>
        <v>5.7281745763381888E-16</v>
      </c>
      <c r="CU175" s="9">
        <f t="shared" si="194"/>
        <v>-3.9784042271358055E-15</v>
      </c>
      <c r="CW175" s="16">
        <f t="shared" si="195"/>
        <v>6</v>
      </c>
      <c r="CX175" s="17">
        <f>VLOOKUP($A175,Datum!$A:$B,2,0)</f>
        <v>41474</v>
      </c>
      <c r="CY175" s="13">
        <f>VLOOKUP(CX175,Zeitreihen!N:O,2,0)</f>
        <v>1.3143</v>
      </c>
      <c r="CZ175" s="13">
        <f>VLOOKUP(CX175,Zeitreihen!R:S,2,0)</f>
        <v>1.0169999999999999</v>
      </c>
      <c r="DA175" s="9">
        <f t="shared" si="196"/>
        <v>2.5902802841989794E-3</v>
      </c>
      <c r="DB175" s="9">
        <f t="shared" si="197"/>
        <v>-9.8323582990549865E-5</v>
      </c>
      <c r="DC175" s="9">
        <f t="shared" si="209"/>
        <v>3.9171300485963749E-5</v>
      </c>
      <c r="DD175" s="9">
        <f t="shared" si="158"/>
        <v>2.1047706226042564E-10</v>
      </c>
      <c r="DE175" s="9">
        <f t="shared" si="159"/>
        <v>5.7281745763381888E-16</v>
      </c>
      <c r="DF175" s="9">
        <f t="shared" si="198"/>
        <v>3.4722461850256531E-13</v>
      </c>
    </row>
    <row r="176" spans="1:110" ht="15" x14ac:dyDescent="0.2">
      <c r="A176" s="9">
        <f t="shared" si="199"/>
        <v>167</v>
      </c>
      <c r="B176" s="16">
        <f t="shared" si="160"/>
        <v>5</v>
      </c>
      <c r="C176" s="17">
        <f>VLOOKUP($A176,Datum!$A:$B,2,0)</f>
        <v>41473</v>
      </c>
      <c r="D176" s="13">
        <f>VLOOKUP(C176,Zeitreihen!$B:$C,2,0)</f>
        <v>580.73</v>
      </c>
      <c r="E176" s="13">
        <f>VLOOKUP(C176,Zeitreihen!F:G,2,0)</f>
        <v>7667.07</v>
      </c>
      <c r="F176" s="9">
        <f t="shared" si="161"/>
        <v>2.5862975208055558E-3</v>
      </c>
      <c r="G176" s="9">
        <f t="shared" si="161"/>
        <v>-4.1883869453912511E-3</v>
      </c>
      <c r="H176" s="9">
        <f t="shared" si="200"/>
        <v>3.6821022456805924E-5</v>
      </c>
      <c r="I176" s="9">
        <f t="shared" si="140"/>
        <v>1.1439081349492675E-10</v>
      </c>
      <c r="J176" s="9">
        <f t="shared" si="141"/>
        <v>1.0420607252067435E-9</v>
      </c>
      <c r="K176" s="9">
        <f t="shared" si="162"/>
        <v>-3.4525667852702392E-10</v>
      </c>
      <c r="M176" s="16">
        <f t="shared" si="163"/>
        <v>5</v>
      </c>
      <c r="N176" s="17">
        <f>VLOOKUP($A176,Datum!$A:$B,2,0)</f>
        <v>41473</v>
      </c>
      <c r="O176" s="13">
        <f>VLOOKUP(N176,Zeitreihen!$B:$C,2,0)</f>
        <v>580.73</v>
      </c>
      <c r="P176" s="13">
        <f>VLOOKUP(N176,Zeitreihen!$J:$K,2,0)</f>
        <v>0.26663822525597269</v>
      </c>
      <c r="Q176" s="9">
        <f t="shared" si="164"/>
        <v>2.5862975208055558E-3</v>
      </c>
      <c r="R176" s="9">
        <f t="shared" si="165"/>
        <v>2.1328783273766332E-4</v>
      </c>
      <c r="S176" s="9">
        <f t="shared" si="201"/>
        <v>3.6821022456805924E-5</v>
      </c>
      <c r="T176" s="9">
        <f t="shared" si="142"/>
        <v>1.1439081349492675E-10</v>
      </c>
      <c r="U176" s="9">
        <f t="shared" si="143"/>
        <v>1.6766872799631859E-12</v>
      </c>
      <c r="V176" s="9">
        <f t="shared" si="166"/>
        <v>1.384910184566439E-11</v>
      </c>
      <c r="X176" s="16">
        <f t="shared" si="167"/>
        <v>5</v>
      </c>
      <c r="Y176" s="17">
        <f>VLOOKUP($A176,Datum!$A:$B,2,0)</f>
        <v>41473</v>
      </c>
      <c r="Z176" s="13">
        <f>VLOOKUP(Y176,Zeitreihen!$B:$C,2,0)</f>
        <v>580.73</v>
      </c>
      <c r="AA176" s="13">
        <f>VLOOKUP(Y176,Zeitreihen!N:O,2,0)</f>
        <v>1.3109</v>
      </c>
      <c r="AB176" s="9">
        <f t="shared" si="168"/>
        <v>2.5862975208055558E-3</v>
      </c>
      <c r="AC176" s="9">
        <f t="shared" si="169"/>
        <v>-1.2197912620153224E-3</v>
      </c>
      <c r="AD176" s="9">
        <f t="shared" si="202"/>
        <v>3.6821022456805924E-5</v>
      </c>
      <c r="AE176" s="9">
        <f t="shared" si="144"/>
        <v>1.1439081349492675E-10</v>
      </c>
      <c r="AF176" s="9">
        <f t="shared" si="145"/>
        <v>8.1970904960467308E-11</v>
      </c>
      <c r="AG176" s="9">
        <f t="shared" si="170"/>
        <v>-9.6833457551319422E-11</v>
      </c>
      <c r="AI176" s="16">
        <f t="shared" si="171"/>
        <v>5</v>
      </c>
      <c r="AJ176" s="17">
        <f>VLOOKUP($A176,Datum!$A:$B,2,0)</f>
        <v>41473</v>
      </c>
      <c r="AK176" s="13">
        <f>VLOOKUP(AJ176,Zeitreihen!$B:$C,2,0)</f>
        <v>580.73</v>
      </c>
      <c r="AL176" s="13">
        <f>VLOOKUP(AJ176,Zeitreihen!$R:$S,2,0)</f>
        <v>1.0170999999999999</v>
      </c>
      <c r="AM176" s="9">
        <f t="shared" si="172"/>
        <v>2.5862975208055558E-3</v>
      </c>
      <c r="AN176" s="9">
        <f t="shared" si="173"/>
        <v>-9.8313916414224622E-5</v>
      </c>
      <c r="AO176" s="9">
        <f t="shared" si="203"/>
        <v>3.6821022456805924E-5</v>
      </c>
      <c r="AP176" s="9">
        <f t="shared" si="146"/>
        <v>1.1439081349492675E-10</v>
      </c>
      <c r="AQ176" s="9">
        <f t="shared" si="147"/>
        <v>5.4117406726571012E-16</v>
      </c>
      <c r="AR176" s="9">
        <f t="shared" si="174"/>
        <v>2.4880784110811861E-13</v>
      </c>
      <c r="AT176" s="16">
        <f t="shared" si="175"/>
        <v>5</v>
      </c>
      <c r="AU176" s="17">
        <f>VLOOKUP($A176,Datum!$A:$B,2,0)</f>
        <v>41473</v>
      </c>
      <c r="AV176" s="13">
        <f>VLOOKUP(AU176,Zeitreihen!$F:$G,2,0)</f>
        <v>7667.07</v>
      </c>
      <c r="AW176" s="13">
        <f>VLOOKUP(AU176,Zeitreihen!$J:$K,2,0)</f>
        <v>0.26663822525597269</v>
      </c>
      <c r="AX176" s="9">
        <f t="shared" si="176"/>
        <v>-4.1883869453912511E-3</v>
      </c>
      <c r="AY176" s="9">
        <f t="shared" si="177"/>
        <v>2.1328783273766332E-4</v>
      </c>
      <c r="AZ176" s="9">
        <f t="shared" si="204"/>
        <v>3.6821022456805924E-5</v>
      </c>
      <c r="BA176" s="9">
        <f t="shared" si="148"/>
        <v>1.0420607252067435E-9</v>
      </c>
      <c r="BB176" s="9">
        <f t="shared" si="149"/>
        <v>1.6766872799631859E-12</v>
      </c>
      <c r="BC176" s="9">
        <f t="shared" si="178"/>
        <v>-4.1799640703041456E-11</v>
      </c>
      <c r="BE176" s="16">
        <f t="shared" si="179"/>
        <v>5</v>
      </c>
      <c r="BF176" s="17">
        <f>VLOOKUP($A176,Datum!$A:$B,2,0)</f>
        <v>41473</v>
      </c>
      <c r="BG176" s="13">
        <f>VLOOKUP(BF176,Zeitreihen!$F:$G,2,0)</f>
        <v>7667.07</v>
      </c>
      <c r="BH176" s="13">
        <f>VLOOKUP(BF176,Zeitreihen!N:O,2,0)</f>
        <v>1.3109</v>
      </c>
      <c r="BI176" s="9">
        <f t="shared" si="180"/>
        <v>-4.1883869453912511E-3</v>
      </c>
      <c r="BJ176" s="9">
        <f t="shared" si="181"/>
        <v>-1.2197912620153224E-3</v>
      </c>
      <c r="BK176" s="9">
        <f t="shared" si="205"/>
        <v>3.6821022456805924E-5</v>
      </c>
      <c r="BL176" s="9">
        <f t="shared" si="150"/>
        <v>1.0420607252067435E-9</v>
      </c>
      <c r="BM176" s="9">
        <f t="shared" si="151"/>
        <v>8.1970904960467308E-11</v>
      </c>
      <c r="BN176" s="9">
        <f t="shared" si="182"/>
        <v>2.9226470992741772E-10</v>
      </c>
      <c r="BP176" s="16">
        <f t="shared" si="183"/>
        <v>5</v>
      </c>
      <c r="BQ176" s="17">
        <f>VLOOKUP($A176,Datum!$A:$B,2,0)</f>
        <v>41473</v>
      </c>
      <c r="BR176" s="13">
        <f>VLOOKUP(BQ176,Zeitreihen!$F:$G,2,0)</f>
        <v>7667.07</v>
      </c>
      <c r="BS176" s="13">
        <f>VLOOKUP(BQ176,Zeitreihen!R:S,2,0)</f>
        <v>1.0170999999999999</v>
      </c>
      <c r="BT176" s="9">
        <f t="shared" si="184"/>
        <v>-4.1883869453912511E-3</v>
      </c>
      <c r="BU176" s="9">
        <f t="shared" si="185"/>
        <v>-9.8313916414224622E-5</v>
      </c>
      <c r="BV176" s="9">
        <f t="shared" si="206"/>
        <v>3.6821022456805924E-5</v>
      </c>
      <c r="BW176" s="9">
        <f t="shared" si="152"/>
        <v>1.0420607252067435E-9</v>
      </c>
      <c r="BX176" s="9">
        <f t="shared" si="153"/>
        <v>5.4117406726571012E-16</v>
      </c>
      <c r="BY176" s="9">
        <f t="shared" si="186"/>
        <v>-7.5095688358120073E-13</v>
      </c>
      <c r="CA176" s="16">
        <f t="shared" si="187"/>
        <v>5</v>
      </c>
      <c r="CB176" s="17">
        <f>VLOOKUP($A176,Datum!$A:$B,2,0)</f>
        <v>41473</v>
      </c>
      <c r="CC176" s="13">
        <f>VLOOKUP(CB176,Zeitreihen!$J:$K,2,0)</f>
        <v>0.26663822525597269</v>
      </c>
      <c r="CD176" s="13">
        <f>VLOOKUP(CB176,Zeitreihen!N:O,2,0)</f>
        <v>1.3109</v>
      </c>
      <c r="CE176" s="9">
        <f t="shared" si="188"/>
        <v>2.1328783273766332E-4</v>
      </c>
      <c r="CF176" s="9">
        <f t="shared" si="189"/>
        <v>-1.2197912620153224E-3</v>
      </c>
      <c r="CG176" s="9">
        <f t="shared" si="207"/>
        <v>3.6821022456805924E-5</v>
      </c>
      <c r="CH176" s="9">
        <f t="shared" si="154"/>
        <v>1.6766872799631859E-12</v>
      </c>
      <c r="CI176" s="9">
        <f t="shared" si="155"/>
        <v>8.1970904960467308E-11</v>
      </c>
      <c r="CJ176" s="9">
        <f t="shared" si="190"/>
        <v>-1.1723462529231146E-11</v>
      </c>
      <c r="CL176" s="16">
        <f t="shared" si="191"/>
        <v>5</v>
      </c>
      <c r="CM176" s="17">
        <f>VLOOKUP($A176,Datum!$A:$B,2,0)</f>
        <v>41473</v>
      </c>
      <c r="CN176" s="13">
        <f>VLOOKUP(CM176,Zeitreihen!$J:$K,2,0)</f>
        <v>0.26663822525597269</v>
      </c>
      <c r="CO176" s="13">
        <f>VLOOKUP(CM176,Zeitreihen!R:S,2,0)</f>
        <v>1.0170999999999999</v>
      </c>
      <c r="CP176" s="9">
        <f t="shared" si="192"/>
        <v>2.1328783273766332E-4</v>
      </c>
      <c r="CQ176" s="9">
        <f t="shared" si="193"/>
        <v>-9.8313916414224622E-5</v>
      </c>
      <c r="CR176" s="9">
        <f t="shared" si="208"/>
        <v>3.6821022456805924E-5</v>
      </c>
      <c r="CS176" s="9">
        <f t="shared" si="156"/>
        <v>1.6766872799631859E-12</v>
      </c>
      <c r="CT176" s="9">
        <f t="shared" si="157"/>
        <v>5.4117406726571012E-16</v>
      </c>
      <c r="CU176" s="9">
        <f t="shared" si="194"/>
        <v>3.0122743481136604E-14</v>
      </c>
      <c r="CW176" s="16">
        <f t="shared" si="195"/>
        <v>5</v>
      </c>
      <c r="CX176" s="17">
        <f>VLOOKUP($A176,Datum!$A:$B,2,0)</f>
        <v>41473</v>
      </c>
      <c r="CY176" s="13">
        <f>VLOOKUP(CX176,Zeitreihen!N:O,2,0)</f>
        <v>1.3109</v>
      </c>
      <c r="CZ176" s="13">
        <f>VLOOKUP(CX176,Zeitreihen!R:S,2,0)</f>
        <v>1.0170999999999999</v>
      </c>
      <c r="DA176" s="9">
        <f t="shared" si="196"/>
        <v>-1.2197912620153224E-3</v>
      </c>
      <c r="DB176" s="9">
        <f t="shared" si="197"/>
        <v>-9.8313916414224622E-5</v>
      </c>
      <c r="DC176" s="9">
        <f t="shared" si="209"/>
        <v>3.6821022456805924E-5</v>
      </c>
      <c r="DD176" s="9">
        <f t="shared" si="158"/>
        <v>8.1970904960467308E-11</v>
      </c>
      <c r="DE176" s="9">
        <f t="shared" si="159"/>
        <v>5.4117406726571012E-16</v>
      </c>
      <c r="DF176" s="9">
        <f t="shared" si="198"/>
        <v>-2.1061939140285034E-13</v>
      </c>
    </row>
    <row r="177" spans="1:110" ht="15" x14ac:dyDescent="0.2">
      <c r="A177" s="9">
        <f t="shared" si="199"/>
        <v>168</v>
      </c>
      <c r="B177" s="16">
        <f t="shared" si="160"/>
        <v>4</v>
      </c>
      <c r="C177" s="17">
        <f>VLOOKUP($A177,Datum!$A:$B,2,0)</f>
        <v>41472</v>
      </c>
      <c r="D177" s="13">
        <f>VLOOKUP(C177,Zeitreihen!$B:$C,2,0)</f>
        <v>579.23</v>
      </c>
      <c r="E177" s="13">
        <f>VLOOKUP(C177,Zeitreihen!F:G,2,0)</f>
        <v>7699.25</v>
      </c>
      <c r="F177" s="9">
        <f t="shared" si="161"/>
        <v>4.4814803303540821E-3</v>
      </c>
      <c r="G177" s="9">
        <f t="shared" si="161"/>
        <v>-5.1939621359179972E-4</v>
      </c>
      <c r="H177" s="9">
        <f t="shared" si="200"/>
        <v>3.4611761109397564E-5</v>
      </c>
      <c r="I177" s="9">
        <f t="shared" si="140"/>
        <v>4.6307745170492655E-10</v>
      </c>
      <c r="J177" s="9">
        <f t="shared" si="141"/>
        <v>9.4327576856488638E-11</v>
      </c>
      <c r="K177" s="9">
        <f t="shared" si="162"/>
        <v>-2.0899993759856333E-10</v>
      </c>
      <c r="M177" s="16">
        <f t="shared" si="163"/>
        <v>4</v>
      </c>
      <c r="N177" s="17">
        <f>VLOOKUP($A177,Datum!$A:$B,2,0)</f>
        <v>41472</v>
      </c>
      <c r="O177" s="13">
        <f>VLOOKUP(N177,Zeitreihen!$B:$C,2,0)</f>
        <v>579.23</v>
      </c>
      <c r="P177" s="13">
        <f>VLOOKUP(N177,Zeitreihen!$J:$K,2,0)</f>
        <v>0.2665813606312647</v>
      </c>
      <c r="Q177" s="9">
        <f t="shared" si="164"/>
        <v>4.4814803303540821E-3</v>
      </c>
      <c r="R177" s="9">
        <f t="shared" si="165"/>
        <v>-1.5996160955471426E-4</v>
      </c>
      <c r="S177" s="9">
        <f t="shared" si="201"/>
        <v>3.4611761109397564E-5</v>
      </c>
      <c r="T177" s="9">
        <f t="shared" si="142"/>
        <v>4.6307745170492655E-10</v>
      </c>
      <c r="U177" s="9">
        <f t="shared" si="143"/>
        <v>8.8448296650899403E-13</v>
      </c>
      <c r="V177" s="9">
        <f t="shared" si="166"/>
        <v>-2.0238184656915223E-11</v>
      </c>
      <c r="X177" s="16">
        <f t="shared" si="167"/>
        <v>4</v>
      </c>
      <c r="Y177" s="17">
        <f>VLOOKUP($A177,Datum!$A:$B,2,0)</f>
        <v>41472</v>
      </c>
      <c r="Z177" s="13">
        <f>VLOOKUP(Y177,Zeitreihen!$B:$C,2,0)</f>
        <v>579.23</v>
      </c>
      <c r="AA177" s="13">
        <f>VLOOKUP(Y177,Zeitreihen!N:O,2,0)</f>
        <v>1.3125</v>
      </c>
      <c r="AB177" s="9">
        <f t="shared" si="168"/>
        <v>4.4814803303540821E-3</v>
      </c>
      <c r="AC177" s="9">
        <f t="shared" si="169"/>
        <v>-2.8150815562400138E-3</v>
      </c>
      <c r="AD177" s="9">
        <f t="shared" si="202"/>
        <v>3.4611761109397564E-5</v>
      </c>
      <c r="AE177" s="9">
        <f t="shared" si="144"/>
        <v>4.6307745170492655E-10</v>
      </c>
      <c r="AF177" s="9">
        <f t="shared" si="145"/>
        <v>3.2990683523624528E-10</v>
      </c>
      <c r="AG177" s="9">
        <f t="shared" si="170"/>
        <v>-3.9086112183387788E-10</v>
      </c>
      <c r="AI177" s="16">
        <f t="shared" si="171"/>
        <v>4</v>
      </c>
      <c r="AJ177" s="17">
        <f>VLOOKUP($A177,Datum!$A:$B,2,0)</f>
        <v>41472</v>
      </c>
      <c r="AK177" s="13">
        <f>VLOOKUP(AJ177,Zeitreihen!$B:$C,2,0)</f>
        <v>579.23</v>
      </c>
      <c r="AL177" s="13">
        <f>VLOOKUP(AJ177,Zeitreihen!$R:$S,2,0)</f>
        <v>1.0172000000000001</v>
      </c>
      <c r="AM177" s="9">
        <f t="shared" si="172"/>
        <v>4.4814803303540821E-3</v>
      </c>
      <c r="AN177" s="9">
        <f t="shared" si="173"/>
        <v>-9.8304251737993216E-5</v>
      </c>
      <c r="AO177" s="9">
        <f t="shared" si="203"/>
        <v>3.4611761109397564E-5</v>
      </c>
      <c r="AP177" s="9">
        <f t="shared" si="146"/>
        <v>4.6307745170492655E-10</v>
      </c>
      <c r="AQ177" s="9">
        <f t="shared" si="147"/>
        <v>5.1127170380168154E-16</v>
      </c>
      <c r="AR177" s="9">
        <f t="shared" si="174"/>
        <v>4.8657825447230863E-13</v>
      </c>
      <c r="AT177" s="16">
        <f t="shared" si="175"/>
        <v>4</v>
      </c>
      <c r="AU177" s="17">
        <f>VLOOKUP($A177,Datum!$A:$B,2,0)</f>
        <v>41472</v>
      </c>
      <c r="AV177" s="13">
        <f>VLOOKUP(AU177,Zeitreihen!$F:$G,2,0)</f>
        <v>7699.25</v>
      </c>
      <c r="AW177" s="13">
        <f>VLOOKUP(AU177,Zeitreihen!$J:$K,2,0)</f>
        <v>0.2665813606312647</v>
      </c>
      <c r="AX177" s="9">
        <f t="shared" si="176"/>
        <v>-5.1939621359179972E-4</v>
      </c>
      <c r="AY177" s="9">
        <f t="shared" si="177"/>
        <v>-1.5996160955471426E-4</v>
      </c>
      <c r="AZ177" s="9">
        <f t="shared" si="204"/>
        <v>3.4611761109397564E-5</v>
      </c>
      <c r="BA177" s="9">
        <f t="shared" si="148"/>
        <v>9.4327576856488638E-11</v>
      </c>
      <c r="BB177" s="9">
        <f t="shared" si="149"/>
        <v>8.8448296650899403E-13</v>
      </c>
      <c r="BC177" s="9">
        <f t="shared" si="178"/>
        <v>9.1340645389460758E-12</v>
      </c>
      <c r="BE177" s="16">
        <f t="shared" si="179"/>
        <v>4</v>
      </c>
      <c r="BF177" s="17">
        <f>VLOOKUP($A177,Datum!$A:$B,2,0)</f>
        <v>41472</v>
      </c>
      <c r="BG177" s="13">
        <f>VLOOKUP(BF177,Zeitreihen!$F:$G,2,0)</f>
        <v>7699.25</v>
      </c>
      <c r="BH177" s="13">
        <f>VLOOKUP(BF177,Zeitreihen!N:O,2,0)</f>
        <v>1.3125</v>
      </c>
      <c r="BI177" s="9">
        <f t="shared" si="180"/>
        <v>-5.1939621359179972E-4</v>
      </c>
      <c r="BJ177" s="9">
        <f t="shared" si="181"/>
        <v>-2.8150815562400138E-3</v>
      </c>
      <c r="BK177" s="9">
        <f t="shared" si="205"/>
        <v>3.4611761109397564E-5</v>
      </c>
      <c r="BL177" s="9">
        <f t="shared" si="150"/>
        <v>9.4327576856488638E-11</v>
      </c>
      <c r="BM177" s="9">
        <f t="shared" si="151"/>
        <v>3.2990683523624528E-10</v>
      </c>
      <c r="BN177" s="9">
        <f t="shared" si="182"/>
        <v>1.7640666755037311E-10</v>
      </c>
      <c r="BP177" s="16">
        <f t="shared" si="183"/>
        <v>4</v>
      </c>
      <c r="BQ177" s="17">
        <f>VLOOKUP($A177,Datum!$A:$B,2,0)</f>
        <v>41472</v>
      </c>
      <c r="BR177" s="13">
        <f>VLOOKUP(BQ177,Zeitreihen!$F:$G,2,0)</f>
        <v>7699.25</v>
      </c>
      <c r="BS177" s="13">
        <f>VLOOKUP(BQ177,Zeitreihen!R:S,2,0)</f>
        <v>1.0172000000000001</v>
      </c>
      <c r="BT177" s="9">
        <f t="shared" si="184"/>
        <v>-5.1939621359179972E-4</v>
      </c>
      <c r="BU177" s="9">
        <f t="shared" si="185"/>
        <v>-9.8304251737993216E-5</v>
      </c>
      <c r="BV177" s="9">
        <f t="shared" si="206"/>
        <v>3.4611761109397564E-5</v>
      </c>
      <c r="BW177" s="9">
        <f t="shared" si="152"/>
        <v>9.4327576856488638E-11</v>
      </c>
      <c r="BX177" s="9">
        <f t="shared" si="153"/>
        <v>5.1127170380168154E-16</v>
      </c>
      <c r="BY177" s="9">
        <f t="shared" si="186"/>
        <v>-2.196065138717452E-13</v>
      </c>
      <c r="CA177" s="16">
        <f t="shared" si="187"/>
        <v>4</v>
      </c>
      <c r="CB177" s="17">
        <f>VLOOKUP($A177,Datum!$A:$B,2,0)</f>
        <v>41472</v>
      </c>
      <c r="CC177" s="13">
        <f>VLOOKUP(CB177,Zeitreihen!$J:$K,2,0)</f>
        <v>0.2665813606312647</v>
      </c>
      <c r="CD177" s="13">
        <f>VLOOKUP(CB177,Zeitreihen!N:O,2,0)</f>
        <v>1.3125</v>
      </c>
      <c r="CE177" s="9">
        <f t="shared" si="188"/>
        <v>-1.5996160955471426E-4</v>
      </c>
      <c r="CF177" s="9">
        <f t="shared" si="189"/>
        <v>-2.8150815562400138E-3</v>
      </c>
      <c r="CG177" s="9">
        <f t="shared" si="207"/>
        <v>3.4611761109397564E-5</v>
      </c>
      <c r="CH177" s="9">
        <f t="shared" si="154"/>
        <v>8.8448296650899403E-13</v>
      </c>
      <c r="CI177" s="9">
        <f t="shared" si="155"/>
        <v>3.2990683523624528E-10</v>
      </c>
      <c r="CJ177" s="9">
        <f t="shared" si="190"/>
        <v>1.708206592603331E-11</v>
      </c>
      <c r="CL177" s="16">
        <f t="shared" si="191"/>
        <v>4</v>
      </c>
      <c r="CM177" s="17">
        <f>VLOOKUP($A177,Datum!$A:$B,2,0)</f>
        <v>41472</v>
      </c>
      <c r="CN177" s="13">
        <f>VLOOKUP(CM177,Zeitreihen!$J:$K,2,0)</f>
        <v>0.2665813606312647</v>
      </c>
      <c r="CO177" s="13">
        <f>VLOOKUP(CM177,Zeitreihen!R:S,2,0)</f>
        <v>1.0172000000000001</v>
      </c>
      <c r="CP177" s="9">
        <f t="shared" si="192"/>
        <v>-1.5996160955471426E-4</v>
      </c>
      <c r="CQ177" s="9">
        <f t="shared" si="193"/>
        <v>-9.8304251737993216E-5</v>
      </c>
      <c r="CR177" s="9">
        <f t="shared" si="208"/>
        <v>3.4611761109397564E-5</v>
      </c>
      <c r="CS177" s="9">
        <f t="shared" si="156"/>
        <v>8.8448296650899403E-13</v>
      </c>
      <c r="CT177" s="9">
        <f t="shared" si="157"/>
        <v>5.1127170380168154E-16</v>
      </c>
      <c r="CU177" s="9">
        <f t="shared" si="194"/>
        <v>-2.1265256012346029E-14</v>
      </c>
      <c r="CW177" s="16">
        <f t="shared" si="195"/>
        <v>4</v>
      </c>
      <c r="CX177" s="17">
        <f>VLOOKUP($A177,Datum!$A:$B,2,0)</f>
        <v>41472</v>
      </c>
      <c r="CY177" s="13">
        <f>VLOOKUP(CX177,Zeitreihen!N:O,2,0)</f>
        <v>1.3125</v>
      </c>
      <c r="CZ177" s="13">
        <f>VLOOKUP(CX177,Zeitreihen!R:S,2,0)</f>
        <v>1.0172000000000001</v>
      </c>
      <c r="DA177" s="9">
        <f t="shared" si="196"/>
        <v>-2.8150815562400138E-3</v>
      </c>
      <c r="DB177" s="9">
        <f t="shared" si="197"/>
        <v>-9.8304251737993216E-5</v>
      </c>
      <c r="DC177" s="9">
        <f t="shared" si="209"/>
        <v>3.4611761109397564E-5</v>
      </c>
      <c r="DD177" s="9">
        <f t="shared" si="158"/>
        <v>3.2990683523624528E-10</v>
      </c>
      <c r="DE177" s="9">
        <f t="shared" si="159"/>
        <v>5.1127170380168154E-16</v>
      </c>
      <c r="DF177" s="9">
        <f t="shared" si="198"/>
        <v>-4.1069700479435659E-13</v>
      </c>
    </row>
    <row r="178" spans="1:110" ht="15" x14ac:dyDescent="0.2">
      <c r="A178" s="9">
        <f t="shared" si="199"/>
        <v>169</v>
      </c>
      <c r="B178" s="16">
        <f t="shared" si="160"/>
        <v>3</v>
      </c>
      <c r="C178" s="17">
        <f>VLOOKUP($A178,Datum!$A:$B,2,0)</f>
        <v>41471</v>
      </c>
      <c r="D178" s="13">
        <f>VLOOKUP(C178,Zeitreihen!$B:$C,2,0)</f>
        <v>576.64</v>
      </c>
      <c r="E178" s="13">
        <f>VLOOKUP(C178,Zeitreihen!F:G,2,0)</f>
        <v>7703.25</v>
      </c>
      <c r="F178" s="9">
        <f t="shared" si="161"/>
        <v>5.0766825539059306E-3</v>
      </c>
      <c r="G178" s="9">
        <f t="shared" si="161"/>
        <v>5.492696993816082E-4</v>
      </c>
      <c r="H178" s="9">
        <f t="shared" si="200"/>
        <v>3.2535055442833707E-5</v>
      </c>
      <c r="I178" s="9">
        <f t="shared" si="140"/>
        <v>5.8848336725543452E-10</v>
      </c>
      <c r="J178" s="9">
        <f t="shared" si="141"/>
        <v>1.102735892460482E-11</v>
      </c>
      <c r="K178" s="9">
        <f t="shared" si="162"/>
        <v>-8.0556919702069754E-11</v>
      </c>
      <c r="M178" s="16">
        <f t="shared" si="163"/>
        <v>3</v>
      </c>
      <c r="N178" s="17">
        <f>VLOOKUP($A178,Datum!$A:$B,2,0)</f>
        <v>41471</v>
      </c>
      <c r="O178" s="13">
        <f>VLOOKUP(N178,Zeitreihen!$B:$C,2,0)</f>
        <v>576.64</v>
      </c>
      <c r="P178" s="13">
        <f>VLOOKUP(N178,Zeitreihen!$J:$K,2,0)</f>
        <v>0.26662400682557458</v>
      </c>
      <c r="Q178" s="9">
        <f t="shared" si="164"/>
        <v>5.0766825539059306E-3</v>
      </c>
      <c r="R178" s="9">
        <f t="shared" si="165"/>
        <v>0</v>
      </c>
      <c r="S178" s="9">
        <f t="shared" si="201"/>
        <v>3.2535055442833707E-5</v>
      </c>
      <c r="T178" s="9">
        <f t="shared" si="142"/>
        <v>5.8848336725543452E-10</v>
      </c>
      <c r="U178" s="9">
        <f t="shared" si="143"/>
        <v>3.5296205609721095E-19</v>
      </c>
      <c r="V178" s="9">
        <f t="shared" si="166"/>
        <v>1.4412227422764612E-14</v>
      </c>
      <c r="X178" s="16">
        <f t="shared" si="167"/>
        <v>3</v>
      </c>
      <c r="Y178" s="17">
        <f>VLOOKUP($A178,Datum!$A:$B,2,0)</f>
        <v>41471</v>
      </c>
      <c r="Z178" s="13">
        <f>VLOOKUP(Y178,Zeitreihen!$B:$C,2,0)</f>
        <v>576.64</v>
      </c>
      <c r="AA178" s="13">
        <f>VLOOKUP(Y178,Zeitreihen!N:O,2,0)</f>
        <v>1.3162</v>
      </c>
      <c r="AB178" s="9">
        <f t="shared" si="168"/>
        <v>5.0766825539059306E-3</v>
      </c>
      <c r="AC178" s="9">
        <f t="shared" si="169"/>
        <v>7.6266385534619697E-3</v>
      </c>
      <c r="AD178" s="9">
        <f t="shared" si="202"/>
        <v>3.2535055442833707E-5</v>
      </c>
      <c r="AE178" s="9">
        <f t="shared" si="144"/>
        <v>5.8848336725543452E-10</v>
      </c>
      <c r="AF178" s="9">
        <f t="shared" si="145"/>
        <v>1.7597227284044709E-9</v>
      </c>
      <c r="AG178" s="9">
        <f t="shared" si="170"/>
        <v>1.0176283981136649E-9</v>
      </c>
      <c r="AI178" s="16">
        <f t="shared" si="171"/>
        <v>3</v>
      </c>
      <c r="AJ178" s="17">
        <f>VLOOKUP($A178,Datum!$A:$B,2,0)</f>
        <v>41471</v>
      </c>
      <c r="AK178" s="13">
        <f>VLOOKUP(AJ178,Zeitreihen!$B:$C,2,0)</f>
        <v>576.64</v>
      </c>
      <c r="AL178" s="13">
        <f>VLOOKUP(AJ178,Zeitreihen!$R:$S,2,0)</f>
        <v>1.0173000000000001</v>
      </c>
      <c r="AM178" s="9">
        <f t="shared" si="172"/>
        <v>5.0766825539059306E-3</v>
      </c>
      <c r="AN178" s="9">
        <f t="shared" si="173"/>
        <v>-9.8294588961966658E-5</v>
      </c>
      <c r="AO178" s="9">
        <f t="shared" si="203"/>
        <v>3.2535055442833707E-5</v>
      </c>
      <c r="AP178" s="9">
        <f t="shared" si="146"/>
        <v>5.8848336725543452E-10</v>
      </c>
      <c r="AQ178" s="9">
        <f t="shared" si="147"/>
        <v>4.8301499883149162E-16</v>
      </c>
      <c r="AR178" s="9">
        <f t="shared" si="174"/>
        <v>5.3314753394087457E-13</v>
      </c>
      <c r="AT178" s="16">
        <f t="shared" si="175"/>
        <v>3</v>
      </c>
      <c r="AU178" s="17">
        <f>VLOOKUP($A178,Datum!$A:$B,2,0)</f>
        <v>41471</v>
      </c>
      <c r="AV178" s="13">
        <f>VLOOKUP(AU178,Zeitreihen!$F:$G,2,0)</f>
        <v>7703.25</v>
      </c>
      <c r="AW178" s="13">
        <f>VLOOKUP(AU178,Zeitreihen!$J:$K,2,0)</f>
        <v>0.26662400682557458</v>
      </c>
      <c r="AX178" s="9">
        <f t="shared" si="176"/>
        <v>5.492696993816082E-4</v>
      </c>
      <c r="AY178" s="9">
        <f t="shared" si="177"/>
        <v>0</v>
      </c>
      <c r="AZ178" s="9">
        <f t="shared" si="204"/>
        <v>3.2535055442833707E-5</v>
      </c>
      <c r="BA178" s="9">
        <f t="shared" si="148"/>
        <v>1.102735892460482E-11</v>
      </c>
      <c r="BB178" s="9">
        <f t="shared" si="149"/>
        <v>3.5296205609721095E-19</v>
      </c>
      <c r="BC178" s="9">
        <f t="shared" si="178"/>
        <v>-1.9728758905086877E-15</v>
      </c>
      <c r="BE178" s="16">
        <f t="shared" si="179"/>
        <v>3</v>
      </c>
      <c r="BF178" s="17">
        <f>VLOOKUP($A178,Datum!$A:$B,2,0)</f>
        <v>41471</v>
      </c>
      <c r="BG178" s="13">
        <f>VLOOKUP(BF178,Zeitreihen!$F:$G,2,0)</f>
        <v>7703.25</v>
      </c>
      <c r="BH178" s="13">
        <f>VLOOKUP(BF178,Zeitreihen!N:O,2,0)</f>
        <v>1.3162</v>
      </c>
      <c r="BI178" s="9">
        <f t="shared" si="180"/>
        <v>5.492696993816082E-4</v>
      </c>
      <c r="BJ178" s="9">
        <f t="shared" si="181"/>
        <v>7.6266385534619697E-3</v>
      </c>
      <c r="BK178" s="9">
        <f t="shared" si="205"/>
        <v>3.2535055442833707E-5</v>
      </c>
      <c r="BL178" s="9">
        <f t="shared" si="150"/>
        <v>1.102735892460482E-11</v>
      </c>
      <c r="BM178" s="9">
        <f t="shared" si="151"/>
        <v>1.7597227284044709E-9</v>
      </c>
      <c r="BN178" s="9">
        <f t="shared" si="182"/>
        <v>-1.393021684465141E-10</v>
      </c>
      <c r="BP178" s="16">
        <f t="shared" si="183"/>
        <v>3</v>
      </c>
      <c r="BQ178" s="17">
        <f>VLOOKUP($A178,Datum!$A:$B,2,0)</f>
        <v>41471</v>
      </c>
      <c r="BR178" s="13">
        <f>VLOOKUP(BQ178,Zeitreihen!$F:$G,2,0)</f>
        <v>7703.25</v>
      </c>
      <c r="BS178" s="13">
        <f>VLOOKUP(BQ178,Zeitreihen!R:S,2,0)</f>
        <v>1.0173000000000001</v>
      </c>
      <c r="BT178" s="9">
        <f t="shared" si="184"/>
        <v>5.492696993816082E-4</v>
      </c>
      <c r="BU178" s="9">
        <f t="shared" si="185"/>
        <v>-9.8294588961966658E-5</v>
      </c>
      <c r="BV178" s="9">
        <f t="shared" si="206"/>
        <v>3.2535055442833707E-5</v>
      </c>
      <c r="BW178" s="9">
        <f t="shared" si="152"/>
        <v>1.102735892460482E-11</v>
      </c>
      <c r="BX178" s="9">
        <f t="shared" si="153"/>
        <v>4.8301499883149162E-16</v>
      </c>
      <c r="BY178" s="9">
        <f t="shared" si="186"/>
        <v>-7.2982050930913391E-14</v>
      </c>
      <c r="CA178" s="16">
        <f t="shared" si="187"/>
        <v>3</v>
      </c>
      <c r="CB178" s="17">
        <f>VLOOKUP($A178,Datum!$A:$B,2,0)</f>
        <v>41471</v>
      </c>
      <c r="CC178" s="13">
        <f>VLOOKUP(CB178,Zeitreihen!$J:$K,2,0)</f>
        <v>0.26662400682557458</v>
      </c>
      <c r="CD178" s="13">
        <f>VLOOKUP(CB178,Zeitreihen!N:O,2,0)</f>
        <v>1.3162</v>
      </c>
      <c r="CE178" s="9">
        <f t="shared" si="188"/>
        <v>0</v>
      </c>
      <c r="CF178" s="9">
        <f t="shared" si="189"/>
        <v>7.6266385534619697E-3</v>
      </c>
      <c r="CG178" s="9">
        <f t="shared" si="207"/>
        <v>3.2535055442833707E-5</v>
      </c>
      <c r="CH178" s="9">
        <f t="shared" si="154"/>
        <v>3.5296205609721095E-19</v>
      </c>
      <c r="CI178" s="9">
        <f t="shared" si="155"/>
        <v>1.7597227284044709E-9</v>
      </c>
      <c r="CJ178" s="9">
        <f t="shared" si="190"/>
        <v>2.4922185947035942E-14</v>
      </c>
      <c r="CL178" s="16">
        <f t="shared" si="191"/>
        <v>3</v>
      </c>
      <c r="CM178" s="17">
        <f>VLOOKUP($A178,Datum!$A:$B,2,0)</f>
        <v>41471</v>
      </c>
      <c r="CN178" s="13">
        <f>VLOOKUP(CM178,Zeitreihen!$J:$K,2,0)</f>
        <v>0.26662400682557458</v>
      </c>
      <c r="CO178" s="13">
        <f>VLOOKUP(CM178,Zeitreihen!R:S,2,0)</f>
        <v>1.0173000000000001</v>
      </c>
      <c r="CP178" s="9">
        <f t="shared" si="192"/>
        <v>0</v>
      </c>
      <c r="CQ178" s="9">
        <f t="shared" si="193"/>
        <v>-9.8294588961966658E-5</v>
      </c>
      <c r="CR178" s="9">
        <f t="shared" si="208"/>
        <v>3.2535055442833707E-5</v>
      </c>
      <c r="CS178" s="9">
        <f t="shared" si="156"/>
        <v>3.5296205609721095E-19</v>
      </c>
      <c r="CT178" s="9">
        <f t="shared" si="157"/>
        <v>4.8301499883149162E-16</v>
      </c>
      <c r="CU178" s="9">
        <f t="shared" si="194"/>
        <v>1.3057027499142185E-17</v>
      </c>
      <c r="CW178" s="16">
        <f t="shared" si="195"/>
        <v>3</v>
      </c>
      <c r="CX178" s="17">
        <f>VLOOKUP($A178,Datum!$A:$B,2,0)</f>
        <v>41471</v>
      </c>
      <c r="CY178" s="13">
        <f>VLOOKUP(CX178,Zeitreihen!N:O,2,0)</f>
        <v>1.3162</v>
      </c>
      <c r="CZ178" s="13">
        <f>VLOOKUP(CX178,Zeitreihen!R:S,2,0)</f>
        <v>1.0173000000000001</v>
      </c>
      <c r="DA178" s="9">
        <f t="shared" si="196"/>
        <v>7.6266385534619697E-3</v>
      </c>
      <c r="DB178" s="9">
        <f t="shared" si="197"/>
        <v>-9.8294588961966658E-5</v>
      </c>
      <c r="DC178" s="9">
        <f t="shared" si="209"/>
        <v>3.2535055442833707E-5</v>
      </c>
      <c r="DD178" s="9">
        <f t="shared" si="158"/>
        <v>1.7597227284044709E-9</v>
      </c>
      <c r="DE178" s="9">
        <f t="shared" si="159"/>
        <v>4.8301499883149162E-16</v>
      </c>
      <c r="DF178" s="9">
        <f t="shared" si="198"/>
        <v>9.2193951623956049E-13</v>
      </c>
    </row>
    <row r="179" spans="1:110" ht="15" x14ac:dyDescent="0.2">
      <c r="A179" s="9">
        <f t="shared" si="199"/>
        <v>170</v>
      </c>
      <c r="B179" s="16">
        <f t="shared" si="160"/>
        <v>2</v>
      </c>
      <c r="C179" s="17">
        <f>VLOOKUP($A179,Datum!$A:$B,2,0)</f>
        <v>41470</v>
      </c>
      <c r="D179" s="13">
        <f>VLOOKUP(C179,Zeitreihen!$B:$C,2,0)</f>
        <v>573.72</v>
      </c>
      <c r="E179" s="13">
        <f>VLOOKUP(C179,Zeitreihen!F:G,2,0)</f>
        <v>7699.02</v>
      </c>
      <c r="F179" s="9">
        <f t="shared" si="161"/>
        <v>6.8385004986543808E-3</v>
      </c>
      <c r="G179" s="9">
        <f t="shared" si="161"/>
        <v>1.1228509113770169E-3</v>
      </c>
      <c r="H179" s="9">
        <f t="shared" si="200"/>
        <v>3.0582952116263685E-5</v>
      </c>
      <c r="I179" s="9">
        <f t="shared" si="140"/>
        <v>1.106416474689992E-9</v>
      </c>
      <c r="J179" s="9">
        <f t="shared" si="141"/>
        <v>2.2631801947704421E-15</v>
      </c>
      <c r="K179" s="9">
        <f t="shared" si="162"/>
        <v>-1.5824095085299893E-12</v>
      </c>
      <c r="M179" s="16">
        <f t="shared" si="163"/>
        <v>2</v>
      </c>
      <c r="N179" s="17">
        <f>VLOOKUP($A179,Datum!$A:$B,2,0)</f>
        <v>41470</v>
      </c>
      <c r="O179" s="13">
        <f>VLOOKUP(N179,Zeitreihen!$B:$C,2,0)</f>
        <v>573.72</v>
      </c>
      <c r="P179" s="13">
        <f>VLOOKUP(N179,Zeitreihen!$J:$K,2,0)</f>
        <v>0.26662400682557458</v>
      </c>
      <c r="Q179" s="9">
        <f t="shared" si="164"/>
        <v>6.8385004986543808E-3</v>
      </c>
      <c r="R179" s="9">
        <f t="shared" si="165"/>
        <v>-2.6662756130731995E-5</v>
      </c>
      <c r="S179" s="9">
        <f t="shared" si="201"/>
        <v>3.0582952116263685E-5</v>
      </c>
      <c r="T179" s="9">
        <f t="shared" si="142"/>
        <v>1.106416474689992E-9</v>
      </c>
      <c r="U179" s="9">
        <f t="shared" si="143"/>
        <v>2.1571966353610002E-14</v>
      </c>
      <c r="V179" s="9">
        <f t="shared" si="166"/>
        <v>-4.8854456260501258E-12</v>
      </c>
      <c r="X179" s="16">
        <f t="shared" si="167"/>
        <v>2</v>
      </c>
      <c r="Y179" s="17">
        <f>VLOOKUP($A179,Datum!$A:$B,2,0)</f>
        <v>41470</v>
      </c>
      <c r="Z179" s="13">
        <f>VLOOKUP(Y179,Zeitreihen!$B:$C,2,0)</f>
        <v>573.72</v>
      </c>
      <c r="AA179" s="13">
        <f>VLOOKUP(Y179,Zeitreihen!N:O,2,0)</f>
        <v>1.3062</v>
      </c>
      <c r="AB179" s="9">
        <f t="shared" si="168"/>
        <v>6.8385004986543808E-3</v>
      </c>
      <c r="AC179" s="9">
        <f t="shared" si="169"/>
        <v>-3.8271652654364138E-4</v>
      </c>
      <c r="AD179" s="9">
        <f t="shared" si="202"/>
        <v>3.0582952116263685E-5</v>
      </c>
      <c r="AE179" s="9">
        <f t="shared" si="144"/>
        <v>1.106416474689992E-9</v>
      </c>
      <c r="AF179" s="9">
        <f t="shared" si="145"/>
        <v>1.3119662672535731E-11</v>
      </c>
      <c r="AG179" s="9">
        <f t="shared" si="170"/>
        <v>-1.2048157918648339E-10</v>
      </c>
      <c r="AI179" s="16">
        <f t="shared" si="171"/>
        <v>2</v>
      </c>
      <c r="AJ179" s="17">
        <f>VLOOKUP($A179,Datum!$A:$B,2,0)</f>
        <v>41470</v>
      </c>
      <c r="AK179" s="13">
        <f>VLOOKUP(AJ179,Zeitreihen!$B:$C,2,0)</f>
        <v>573.72</v>
      </c>
      <c r="AL179" s="13">
        <f>VLOOKUP(AJ179,Zeitreihen!$R:$S,2,0)</f>
        <v>1.0174000000000001</v>
      </c>
      <c r="AM179" s="9">
        <f t="shared" si="172"/>
        <v>6.8385004986543808E-3</v>
      </c>
      <c r="AN179" s="9">
        <f t="shared" si="173"/>
        <v>-9.8284928085367627E-5</v>
      </c>
      <c r="AO179" s="9">
        <f t="shared" si="203"/>
        <v>3.0582952116263685E-5</v>
      </c>
      <c r="AP179" s="9">
        <f t="shared" si="146"/>
        <v>1.106416474689992E-9</v>
      </c>
      <c r="AQ179" s="9">
        <f t="shared" si="147"/>
        <v>4.5631378256753756E-16</v>
      </c>
      <c r="AR179" s="9">
        <f t="shared" si="174"/>
        <v>7.1054421865273835E-13</v>
      </c>
      <c r="AT179" s="16">
        <f t="shared" si="175"/>
        <v>2</v>
      </c>
      <c r="AU179" s="17">
        <f>VLOOKUP($A179,Datum!$A:$B,2,0)</f>
        <v>41470</v>
      </c>
      <c r="AV179" s="13">
        <f>VLOOKUP(AU179,Zeitreihen!$F:$G,2,0)</f>
        <v>7699.02</v>
      </c>
      <c r="AW179" s="13">
        <f>VLOOKUP(AU179,Zeitreihen!$J:$K,2,0)</f>
        <v>0.26662400682557458</v>
      </c>
      <c r="AX179" s="9">
        <f t="shared" si="176"/>
        <v>1.1228509113770169E-3</v>
      </c>
      <c r="AY179" s="9">
        <f t="shared" si="177"/>
        <v>-2.6662756130731995E-5</v>
      </c>
      <c r="AZ179" s="9">
        <f t="shared" si="204"/>
        <v>3.0582952116263685E-5</v>
      </c>
      <c r="BA179" s="9">
        <f t="shared" si="148"/>
        <v>2.2631801947704421E-15</v>
      </c>
      <c r="BB179" s="9">
        <f t="shared" si="149"/>
        <v>2.1571966353610002E-14</v>
      </c>
      <c r="BC179" s="9">
        <f t="shared" si="178"/>
        <v>6.9872202637203673E-15</v>
      </c>
      <c r="BE179" s="16">
        <f t="shared" si="179"/>
        <v>2</v>
      </c>
      <c r="BF179" s="17">
        <f>VLOOKUP($A179,Datum!$A:$B,2,0)</f>
        <v>41470</v>
      </c>
      <c r="BG179" s="13">
        <f>VLOOKUP(BF179,Zeitreihen!$F:$G,2,0)</f>
        <v>7699.02</v>
      </c>
      <c r="BH179" s="13">
        <f>VLOOKUP(BF179,Zeitreihen!N:O,2,0)</f>
        <v>1.3062</v>
      </c>
      <c r="BI179" s="9">
        <f t="shared" si="180"/>
        <v>1.1228509113770169E-3</v>
      </c>
      <c r="BJ179" s="9">
        <f t="shared" si="181"/>
        <v>-3.8271652654364138E-4</v>
      </c>
      <c r="BK179" s="9">
        <f t="shared" si="205"/>
        <v>3.0582952116263685E-5</v>
      </c>
      <c r="BL179" s="9">
        <f t="shared" si="150"/>
        <v>2.2631801947704421E-15</v>
      </c>
      <c r="BM179" s="9">
        <f t="shared" si="151"/>
        <v>1.3119662672535731E-11</v>
      </c>
      <c r="BN179" s="9">
        <f t="shared" si="182"/>
        <v>1.7231413384441777E-13</v>
      </c>
      <c r="BP179" s="16">
        <f t="shared" si="183"/>
        <v>2</v>
      </c>
      <c r="BQ179" s="17">
        <f>VLOOKUP($A179,Datum!$A:$B,2,0)</f>
        <v>41470</v>
      </c>
      <c r="BR179" s="13">
        <f>VLOOKUP(BQ179,Zeitreihen!$F:$G,2,0)</f>
        <v>7699.02</v>
      </c>
      <c r="BS179" s="13">
        <f>VLOOKUP(BQ179,Zeitreihen!R:S,2,0)</f>
        <v>1.0174000000000001</v>
      </c>
      <c r="BT179" s="9">
        <f t="shared" si="184"/>
        <v>1.1228509113770169E-3</v>
      </c>
      <c r="BU179" s="9">
        <f t="shared" si="185"/>
        <v>-9.8284928085367627E-5</v>
      </c>
      <c r="BV179" s="9">
        <f t="shared" si="206"/>
        <v>3.0582952116263685E-5</v>
      </c>
      <c r="BW179" s="9">
        <f t="shared" si="152"/>
        <v>2.2631801947704421E-15</v>
      </c>
      <c r="BX179" s="9">
        <f t="shared" si="153"/>
        <v>4.5631378256753756E-16</v>
      </c>
      <c r="BY179" s="9">
        <f t="shared" si="186"/>
        <v>-1.0162284759381803E-15</v>
      </c>
      <c r="CA179" s="16">
        <f t="shared" si="187"/>
        <v>2</v>
      </c>
      <c r="CB179" s="17">
        <f>VLOOKUP($A179,Datum!$A:$B,2,0)</f>
        <v>41470</v>
      </c>
      <c r="CC179" s="13">
        <f>VLOOKUP(CB179,Zeitreihen!$J:$K,2,0)</f>
        <v>0.26662400682557458</v>
      </c>
      <c r="CD179" s="13">
        <f>VLOOKUP(CB179,Zeitreihen!N:O,2,0)</f>
        <v>1.3062</v>
      </c>
      <c r="CE179" s="9">
        <f t="shared" si="188"/>
        <v>-2.6662756130731995E-5</v>
      </c>
      <c r="CF179" s="9">
        <f t="shared" si="189"/>
        <v>-3.8271652654364138E-4</v>
      </c>
      <c r="CG179" s="9">
        <f t="shared" si="207"/>
        <v>3.0582952116263685E-5</v>
      </c>
      <c r="CH179" s="9">
        <f t="shared" si="154"/>
        <v>2.1571966353610002E-14</v>
      </c>
      <c r="CI179" s="9">
        <f t="shared" si="155"/>
        <v>1.3119662672535731E-11</v>
      </c>
      <c r="CJ179" s="9">
        <f t="shared" si="190"/>
        <v>5.319933474609E-13</v>
      </c>
      <c r="CL179" s="16">
        <f t="shared" si="191"/>
        <v>2</v>
      </c>
      <c r="CM179" s="17">
        <f>VLOOKUP($A179,Datum!$A:$B,2,0)</f>
        <v>41470</v>
      </c>
      <c r="CN179" s="13">
        <f>VLOOKUP(CM179,Zeitreihen!$J:$K,2,0)</f>
        <v>0.26662400682557458</v>
      </c>
      <c r="CO179" s="13">
        <f>VLOOKUP(CM179,Zeitreihen!R:S,2,0)</f>
        <v>1.0174000000000001</v>
      </c>
      <c r="CP179" s="9">
        <f t="shared" si="192"/>
        <v>-2.6662756130731995E-5</v>
      </c>
      <c r="CQ179" s="9">
        <f t="shared" si="193"/>
        <v>-9.8284928085367627E-5</v>
      </c>
      <c r="CR179" s="9">
        <f t="shared" si="208"/>
        <v>3.0582952116263685E-5</v>
      </c>
      <c r="CS179" s="9">
        <f t="shared" si="156"/>
        <v>2.1571966353610002E-14</v>
      </c>
      <c r="CT179" s="9">
        <f t="shared" si="157"/>
        <v>4.5631378256753756E-16</v>
      </c>
      <c r="CU179" s="9">
        <f t="shared" si="194"/>
        <v>-3.1374488942826512E-15</v>
      </c>
      <c r="CW179" s="16">
        <f t="shared" si="195"/>
        <v>2</v>
      </c>
      <c r="CX179" s="17">
        <f>VLOOKUP($A179,Datum!$A:$B,2,0)</f>
        <v>41470</v>
      </c>
      <c r="CY179" s="13">
        <f>VLOOKUP(CX179,Zeitreihen!N:O,2,0)</f>
        <v>1.3062</v>
      </c>
      <c r="CZ179" s="13">
        <f>VLOOKUP(CX179,Zeitreihen!R:S,2,0)</f>
        <v>1.0174000000000001</v>
      </c>
      <c r="DA179" s="9">
        <f t="shared" si="196"/>
        <v>-3.8271652654364138E-4</v>
      </c>
      <c r="DB179" s="9">
        <f t="shared" si="197"/>
        <v>-9.8284928085367627E-5</v>
      </c>
      <c r="DC179" s="9">
        <f t="shared" si="209"/>
        <v>3.0582952116263685E-5</v>
      </c>
      <c r="DD179" s="9">
        <f t="shared" si="158"/>
        <v>1.3119662672535731E-11</v>
      </c>
      <c r="DE179" s="9">
        <f t="shared" si="159"/>
        <v>4.5631378256753756E-16</v>
      </c>
      <c r="DF179" s="9">
        <f t="shared" si="198"/>
        <v>-7.7373657662766002E-14</v>
      </c>
    </row>
    <row r="180" spans="1:110" ht="15" x14ac:dyDescent="0.2">
      <c r="A180" s="9">
        <f t="shared" si="199"/>
        <v>171</v>
      </c>
      <c r="B180" s="16">
        <f t="shared" si="160"/>
        <v>6</v>
      </c>
      <c r="C180" s="17">
        <f>VLOOKUP($A180,Datum!$A:$B,2,0)</f>
        <v>41467</v>
      </c>
      <c r="D180" s="13">
        <f>VLOOKUP(C180,Zeitreihen!$B:$C,2,0)</f>
        <v>569.80999999999995</v>
      </c>
      <c r="E180" s="13">
        <f>VLOOKUP(C180,Zeitreihen!F:G,2,0)</f>
        <v>7690.38</v>
      </c>
      <c r="F180" s="9">
        <f t="shared" si="161"/>
        <v>4.9151264001435818E-4</v>
      </c>
      <c r="G180" s="9">
        <f t="shared" si="161"/>
        <v>0</v>
      </c>
      <c r="H180" s="9">
        <f t="shared" si="200"/>
        <v>2.8747974989287864E-5</v>
      </c>
      <c r="I180" s="9">
        <f t="shared" si="140"/>
        <v>3.1727208073636845E-12</v>
      </c>
      <c r="J180" s="9">
        <f t="shared" si="141"/>
        <v>3.6802772537111373E-11</v>
      </c>
      <c r="K180" s="9">
        <f t="shared" si="162"/>
        <v>1.0805781887358547E-11</v>
      </c>
      <c r="M180" s="16">
        <f t="shared" si="163"/>
        <v>6</v>
      </c>
      <c r="N180" s="17">
        <f>VLOOKUP($A180,Datum!$A:$B,2,0)</f>
        <v>41467</v>
      </c>
      <c r="O180" s="13">
        <f>VLOOKUP(N180,Zeitreihen!$B:$C,2,0)</f>
        <v>569.80999999999995</v>
      </c>
      <c r="P180" s="13">
        <f>VLOOKUP(N180,Zeitreihen!$J:$K,2,0)</f>
        <v>0.26663111585121985</v>
      </c>
      <c r="Q180" s="9">
        <f t="shared" si="164"/>
        <v>4.9151264001435818E-4</v>
      </c>
      <c r="R180" s="9">
        <f t="shared" si="165"/>
        <v>2.6662756130615487E-5</v>
      </c>
      <c r="S180" s="9">
        <f t="shared" si="201"/>
        <v>2.8747974989287864E-5</v>
      </c>
      <c r="T180" s="9">
        <f t="shared" si="142"/>
        <v>3.1727208073636845E-12</v>
      </c>
      <c r="U180" s="9">
        <f t="shared" si="143"/>
        <v>2.0596993669352063E-14</v>
      </c>
      <c r="V180" s="9">
        <f t="shared" si="166"/>
        <v>-2.5563354706276598E-13</v>
      </c>
      <c r="X180" s="16">
        <f t="shared" si="167"/>
        <v>6</v>
      </c>
      <c r="Y180" s="17">
        <f>VLOOKUP($A180,Datum!$A:$B,2,0)</f>
        <v>41467</v>
      </c>
      <c r="Z180" s="13">
        <f>VLOOKUP(Y180,Zeitreihen!$B:$C,2,0)</f>
        <v>569.80999999999995</v>
      </c>
      <c r="AA180" s="13">
        <f>VLOOKUP(Y180,Zeitreihen!N:O,2,0)</f>
        <v>1.3067</v>
      </c>
      <c r="AB180" s="9">
        <f t="shared" si="168"/>
        <v>4.9151264001435818E-4</v>
      </c>
      <c r="AC180" s="9">
        <f t="shared" si="169"/>
        <v>-2.2932283402566601E-3</v>
      </c>
      <c r="AD180" s="9">
        <f t="shared" si="202"/>
        <v>2.8747974989287864E-5</v>
      </c>
      <c r="AE180" s="9">
        <f t="shared" si="144"/>
        <v>3.1727208073636845E-12</v>
      </c>
      <c r="AF180" s="9">
        <f t="shared" si="145"/>
        <v>1.8921050870935085E-10</v>
      </c>
      <c r="AG180" s="9">
        <f t="shared" si="170"/>
        <v>2.450126768055125E-11</v>
      </c>
      <c r="AI180" s="16">
        <f t="shared" si="171"/>
        <v>6</v>
      </c>
      <c r="AJ180" s="17">
        <f>VLOOKUP($A180,Datum!$A:$B,2,0)</f>
        <v>41467</v>
      </c>
      <c r="AK180" s="13">
        <f>VLOOKUP(AJ180,Zeitreihen!$B:$C,2,0)</f>
        <v>569.80999999999995</v>
      </c>
      <c r="AL180" s="13">
        <f>VLOOKUP(AJ180,Zeitreihen!$R:$S,2,0)</f>
        <v>1.0175000000000001</v>
      </c>
      <c r="AM180" s="9">
        <f t="shared" si="172"/>
        <v>4.9151264001435818E-4</v>
      </c>
      <c r="AN180" s="9">
        <f t="shared" si="173"/>
        <v>-9.8275269107640919E-5</v>
      </c>
      <c r="AO180" s="9">
        <f t="shared" si="203"/>
        <v>2.8747974989287864E-5</v>
      </c>
      <c r="AP180" s="9">
        <f t="shared" si="146"/>
        <v>3.1727208073636845E-12</v>
      </c>
      <c r="AQ180" s="9">
        <f t="shared" si="147"/>
        <v>4.3108280172679264E-16</v>
      </c>
      <c r="AR180" s="9">
        <f t="shared" si="174"/>
        <v>-3.6982500925913984E-14</v>
      </c>
      <c r="AT180" s="16">
        <f t="shared" si="175"/>
        <v>6</v>
      </c>
      <c r="AU180" s="17">
        <f>VLOOKUP($A180,Datum!$A:$B,2,0)</f>
        <v>41467</v>
      </c>
      <c r="AV180" s="13">
        <f>VLOOKUP(AU180,Zeitreihen!$F:$G,2,0)</f>
        <v>7690.38</v>
      </c>
      <c r="AW180" s="13">
        <f>VLOOKUP(AU180,Zeitreihen!$J:$K,2,0)</f>
        <v>0.26663111585121985</v>
      </c>
      <c r="AX180" s="9">
        <f t="shared" si="176"/>
        <v>0</v>
      </c>
      <c r="AY180" s="9">
        <f t="shared" si="177"/>
        <v>2.6662756130615487E-5</v>
      </c>
      <c r="AZ180" s="9">
        <f t="shared" si="204"/>
        <v>2.8747974989287864E-5</v>
      </c>
      <c r="BA180" s="9">
        <f t="shared" si="148"/>
        <v>3.6802772537111373E-11</v>
      </c>
      <c r="BB180" s="9">
        <f t="shared" si="149"/>
        <v>2.0596993669352063E-14</v>
      </c>
      <c r="BC180" s="9">
        <f t="shared" si="178"/>
        <v>-8.7064715755665729E-13</v>
      </c>
      <c r="BE180" s="16">
        <f t="shared" si="179"/>
        <v>6</v>
      </c>
      <c r="BF180" s="17">
        <f>VLOOKUP($A180,Datum!$A:$B,2,0)</f>
        <v>41467</v>
      </c>
      <c r="BG180" s="13">
        <f>VLOOKUP(BF180,Zeitreihen!$F:$G,2,0)</f>
        <v>7690.38</v>
      </c>
      <c r="BH180" s="13">
        <f>VLOOKUP(BF180,Zeitreihen!N:O,2,0)</f>
        <v>1.3067</v>
      </c>
      <c r="BI180" s="9">
        <f t="shared" si="180"/>
        <v>0</v>
      </c>
      <c r="BJ180" s="9">
        <f t="shared" si="181"/>
        <v>-2.2932283402566601E-3</v>
      </c>
      <c r="BK180" s="9">
        <f t="shared" si="205"/>
        <v>2.8747974989287864E-5</v>
      </c>
      <c r="BL180" s="9">
        <f t="shared" si="150"/>
        <v>3.6802772537111373E-11</v>
      </c>
      <c r="BM180" s="9">
        <f t="shared" si="151"/>
        <v>1.8921050870935085E-10</v>
      </c>
      <c r="BN180" s="9">
        <f t="shared" si="182"/>
        <v>8.3447416458877671E-11</v>
      </c>
      <c r="BP180" s="16">
        <f t="shared" si="183"/>
        <v>6</v>
      </c>
      <c r="BQ180" s="17">
        <f>VLOOKUP($A180,Datum!$A:$B,2,0)</f>
        <v>41467</v>
      </c>
      <c r="BR180" s="13">
        <f>VLOOKUP(BQ180,Zeitreihen!$F:$G,2,0)</f>
        <v>7690.38</v>
      </c>
      <c r="BS180" s="13">
        <f>VLOOKUP(BQ180,Zeitreihen!R:S,2,0)</f>
        <v>1.0175000000000001</v>
      </c>
      <c r="BT180" s="9">
        <f t="shared" si="184"/>
        <v>0</v>
      </c>
      <c r="BU180" s="9">
        <f t="shared" si="185"/>
        <v>-9.8275269107640919E-5</v>
      </c>
      <c r="BV180" s="9">
        <f t="shared" si="206"/>
        <v>2.8747974989287864E-5</v>
      </c>
      <c r="BW180" s="9">
        <f t="shared" si="152"/>
        <v>3.6802772537111373E-11</v>
      </c>
      <c r="BX180" s="9">
        <f t="shared" si="153"/>
        <v>4.3108280172679264E-16</v>
      </c>
      <c r="BY180" s="9">
        <f t="shared" si="186"/>
        <v>-1.2595650954441312E-13</v>
      </c>
      <c r="CA180" s="16">
        <f t="shared" si="187"/>
        <v>6</v>
      </c>
      <c r="CB180" s="17">
        <f>VLOOKUP($A180,Datum!$A:$B,2,0)</f>
        <v>41467</v>
      </c>
      <c r="CC180" s="13">
        <f>VLOOKUP(CB180,Zeitreihen!$J:$K,2,0)</f>
        <v>0.26663111585121985</v>
      </c>
      <c r="CD180" s="13">
        <f>VLOOKUP(CB180,Zeitreihen!N:O,2,0)</f>
        <v>1.3067</v>
      </c>
      <c r="CE180" s="9">
        <f t="shared" si="188"/>
        <v>2.6662756130615487E-5</v>
      </c>
      <c r="CF180" s="9">
        <f t="shared" si="189"/>
        <v>-2.2932283402566601E-3</v>
      </c>
      <c r="CG180" s="9">
        <f t="shared" si="207"/>
        <v>2.8747974989287864E-5</v>
      </c>
      <c r="CH180" s="9">
        <f t="shared" si="154"/>
        <v>2.0596993669352063E-14</v>
      </c>
      <c r="CI180" s="9">
        <f t="shared" si="155"/>
        <v>1.8921050870935085E-10</v>
      </c>
      <c r="CJ180" s="9">
        <f t="shared" si="190"/>
        <v>-1.9741245274960198E-12</v>
      </c>
      <c r="CL180" s="16">
        <f t="shared" si="191"/>
        <v>6</v>
      </c>
      <c r="CM180" s="17">
        <f>VLOOKUP($A180,Datum!$A:$B,2,0)</f>
        <v>41467</v>
      </c>
      <c r="CN180" s="13">
        <f>VLOOKUP(CM180,Zeitreihen!$J:$K,2,0)</f>
        <v>0.26663111585121985</v>
      </c>
      <c r="CO180" s="13">
        <f>VLOOKUP(CM180,Zeitreihen!R:S,2,0)</f>
        <v>1.0175000000000001</v>
      </c>
      <c r="CP180" s="9">
        <f t="shared" si="192"/>
        <v>2.6662756130615487E-5</v>
      </c>
      <c r="CQ180" s="9">
        <f t="shared" si="193"/>
        <v>-9.8275269107640919E-5</v>
      </c>
      <c r="CR180" s="9">
        <f t="shared" si="208"/>
        <v>2.8747974989287864E-5</v>
      </c>
      <c r="CS180" s="9">
        <f t="shared" si="156"/>
        <v>2.0596993669352063E-14</v>
      </c>
      <c r="CT180" s="9">
        <f t="shared" si="157"/>
        <v>4.3108280172679264E-16</v>
      </c>
      <c r="CU180" s="9">
        <f t="shared" si="194"/>
        <v>2.9797667254557527E-15</v>
      </c>
      <c r="CW180" s="16">
        <f t="shared" si="195"/>
        <v>6</v>
      </c>
      <c r="CX180" s="17">
        <f>VLOOKUP($A180,Datum!$A:$B,2,0)</f>
        <v>41467</v>
      </c>
      <c r="CY180" s="13">
        <f>VLOOKUP(CX180,Zeitreihen!N:O,2,0)</f>
        <v>1.3067</v>
      </c>
      <c r="CZ180" s="13">
        <f>VLOOKUP(CX180,Zeitreihen!R:S,2,0)</f>
        <v>1.0175000000000001</v>
      </c>
      <c r="DA180" s="9">
        <f t="shared" si="196"/>
        <v>-2.2932283402566601E-3</v>
      </c>
      <c r="DB180" s="9">
        <f t="shared" si="197"/>
        <v>-9.8275269107640919E-5</v>
      </c>
      <c r="DC180" s="9">
        <f t="shared" si="209"/>
        <v>2.8747974989287864E-5</v>
      </c>
      <c r="DD180" s="9">
        <f t="shared" si="158"/>
        <v>1.8921050870935085E-10</v>
      </c>
      <c r="DE180" s="9">
        <f t="shared" si="159"/>
        <v>4.3108280172679264E-16</v>
      </c>
      <c r="DF180" s="9">
        <f t="shared" si="198"/>
        <v>-2.8559656197261662E-13</v>
      </c>
    </row>
    <row r="181" spans="1:110" ht="15" x14ac:dyDescent="0.2">
      <c r="A181" s="9">
        <f t="shared" si="199"/>
        <v>172</v>
      </c>
      <c r="B181" s="16">
        <f t="shared" si="160"/>
        <v>5</v>
      </c>
      <c r="C181" s="17">
        <f>VLOOKUP($A181,Datum!$A:$B,2,0)</f>
        <v>41466</v>
      </c>
      <c r="D181" s="13">
        <f>VLOOKUP(C181,Zeitreihen!$B:$C,2,0)</f>
        <v>569.53</v>
      </c>
      <c r="E181" s="13">
        <f>VLOOKUP(C181,Zeitreihen!F:G,2,0)</f>
        <v>7690.38</v>
      </c>
      <c r="F181" s="9">
        <f t="shared" si="161"/>
        <v>4.9990422882853457E-3</v>
      </c>
      <c r="G181" s="9">
        <f t="shared" si="161"/>
        <v>-2.0303467721077342E-3</v>
      </c>
      <c r="H181" s="9">
        <f t="shared" si="200"/>
        <v>2.702309648993059E-5</v>
      </c>
      <c r="I181" s="9">
        <f t="shared" si="140"/>
        <v>4.7110165975271984E-10</v>
      </c>
      <c r="J181" s="9">
        <f t="shared" si="141"/>
        <v>2.7014934966107825E-10</v>
      </c>
      <c r="K181" s="9">
        <f t="shared" si="162"/>
        <v>-3.567461380399959E-10</v>
      </c>
      <c r="M181" s="16">
        <f t="shared" si="163"/>
        <v>5</v>
      </c>
      <c r="N181" s="17">
        <f>VLOOKUP($A181,Datum!$A:$B,2,0)</f>
        <v>41466</v>
      </c>
      <c r="O181" s="13">
        <f>VLOOKUP(N181,Zeitreihen!$B:$C,2,0)</f>
        <v>569.53</v>
      </c>
      <c r="P181" s="13">
        <f>VLOOKUP(N181,Zeitreihen!$J:$K,2,0)</f>
        <v>0.26662400682557458</v>
      </c>
      <c r="Q181" s="9">
        <f t="shared" si="164"/>
        <v>4.9990422882853457E-3</v>
      </c>
      <c r="R181" s="9">
        <f t="shared" si="165"/>
        <v>-1.0665529020358702E-4</v>
      </c>
      <c r="S181" s="9">
        <f t="shared" si="201"/>
        <v>2.702309648993059E-5</v>
      </c>
      <c r="T181" s="9">
        <f t="shared" si="142"/>
        <v>4.7110165975271984E-10</v>
      </c>
      <c r="U181" s="9">
        <f t="shared" si="143"/>
        <v>3.0679710573856086E-13</v>
      </c>
      <c r="V181" s="9">
        <f t="shared" si="166"/>
        <v>-1.202217225466208E-11</v>
      </c>
      <c r="X181" s="16">
        <f t="shared" si="167"/>
        <v>5</v>
      </c>
      <c r="Y181" s="17">
        <f>VLOOKUP($A181,Datum!$A:$B,2,0)</f>
        <v>41466</v>
      </c>
      <c r="Z181" s="13">
        <f>VLOOKUP(Y181,Zeitreihen!$B:$C,2,0)</f>
        <v>569.53</v>
      </c>
      <c r="AA181" s="13">
        <f>VLOOKUP(Y181,Zeitreihen!N:O,2,0)</f>
        <v>1.3096999999999999</v>
      </c>
      <c r="AB181" s="9">
        <f t="shared" si="168"/>
        <v>4.9990422882853457E-3</v>
      </c>
      <c r="AC181" s="9">
        <f t="shared" si="169"/>
        <v>9.1275801482890266E-3</v>
      </c>
      <c r="AD181" s="9">
        <f t="shared" si="202"/>
        <v>2.702309648993059E-5</v>
      </c>
      <c r="AE181" s="9">
        <f t="shared" si="144"/>
        <v>4.7110165975271984E-10</v>
      </c>
      <c r="AF181" s="9">
        <f t="shared" si="145"/>
        <v>2.1190648755046218E-9</v>
      </c>
      <c r="AG181" s="9">
        <f t="shared" si="170"/>
        <v>9.9914712629017668E-10</v>
      </c>
      <c r="AI181" s="16">
        <f t="shared" si="171"/>
        <v>5</v>
      </c>
      <c r="AJ181" s="17">
        <f>VLOOKUP($A181,Datum!$A:$B,2,0)</f>
        <v>41466</v>
      </c>
      <c r="AK181" s="13">
        <f>VLOOKUP(AJ181,Zeitreihen!$B:$C,2,0)</f>
        <v>569.53</v>
      </c>
      <c r="AL181" s="13">
        <f>VLOOKUP(AJ181,Zeitreihen!$R:$S,2,0)</f>
        <v>1.0176000000000001</v>
      </c>
      <c r="AM181" s="9">
        <f t="shared" si="172"/>
        <v>4.9990422882853457E-3</v>
      </c>
      <c r="AN181" s="9">
        <f t="shared" si="173"/>
        <v>-9.8265612028120277E-5</v>
      </c>
      <c r="AO181" s="9">
        <f t="shared" si="203"/>
        <v>2.702309648993059E-5</v>
      </c>
      <c r="AP181" s="9">
        <f t="shared" si="146"/>
        <v>4.7110165975271984E-10</v>
      </c>
      <c r="AQ181" s="9">
        <f t="shared" si="147"/>
        <v>4.0724145299495803E-16</v>
      </c>
      <c r="AR181" s="9">
        <f t="shared" si="174"/>
        <v>4.3800927436075368E-13</v>
      </c>
      <c r="AT181" s="16">
        <f t="shared" si="175"/>
        <v>5</v>
      </c>
      <c r="AU181" s="17">
        <f>VLOOKUP($A181,Datum!$A:$B,2,0)</f>
        <v>41466</v>
      </c>
      <c r="AV181" s="13">
        <f>VLOOKUP(AU181,Zeitreihen!$F:$G,2,0)</f>
        <v>7690.38</v>
      </c>
      <c r="AW181" s="13">
        <f>VLOOKUP(AU181,Zeitreihen!$J:$K,2,0)</f>
        <v>0.26662400682557458</v>
      </c>
      <c r="AX181" s="9">
        <f t="shared" si="176"/>
        <v>-2.0303467721077342E-3</v>
      </c>
      <c r="AY181" s="9">
        <f t="shared" si="177"/>
        <v>-1.0665529020358702E-4</v>
      </c>
      <c r="AZ181" s="9">
        <f t="shared" si="204"/>
        <v>2.702309648993059E-5</v>
      </c>
      <c r="BA181" s="9">
        <f t="shared" si="148"/>
        <v>2.7014934966107825E-10</v>
      </c>
      <c r="BB181" s="9">
        <f t="shared" si="149"/>
        <v>3.0679710573856086E-13</v>
      </c>
      <c r="BC181" s="9">
        <f t="shared" si="178"/>
        <v>9.1039023826693837E-12</v>
      </c>
      <c r="BE181" s="16">
        <f t="shared" si="179"/>
        <v>5</v>
      </c>
      <c r="BF181" s="17">
        <f>VLOOKUP($A181,Datum!$A:$B,2,0)</f>
        <v>41466</v>
      </c>
      <c r="BG181" s="13">
        <f>VLOOKUP(BF181,Zeitreihen!$F:$G,2,0)</f>
        <v>7690.38</v>
      </c>
      <c r="BH181" s="13">
        <f>VLOOKUP(BF181,Zeitreihen!N:O,2,0)</f>
        <v>1.3096999999999999</v>
      </c>
      <c r="BI181" s="9">
        <f t="shared" si="180"/>
        <v>-2.0303467721077342E-3</v>
      </c>
      <c r="BJ181" s="9">
        <f t="shared" si="181"/>
        <v>9.1275801482890266E-3</v>
      </c>
      <c r="BK181" s="9">
        <f t="shared" si="205"/>
        <v>2.702309648993059E-5</v>
      </c>
      <c r="BL181" s="9">
        <f t="shared" si="150"/>
        <v>2.7014934966107825E-10</v>
      </c>
      <c r="BM181" s="9">
        <f t="shared" si="151"/>
        <v>2.1190648755046218E-9</v>
      </c>
      <c r="BN181" s="9">
        <f t="shared" si="182"/>
        <v>-7.5661350636055095E-10</v>
      </c>
      <c r="BP181" s="16">
        <f t="shared" si="183"/>
        <v>5</v>
      </c>
      <c r="BQ181" s="17">
        <f>VLOOKUP($A181,Datum!$A:$B,2,0)</f>
        <v>41466</v>
      </c>
      <c r="BR181" s="13">
        <f>VLOOKUP(BQ181,Zeitreihen!$F:$G,2,0)</f>
        <v>7690.38</v>
      </c>
      <c r="BS181" s="13">
        <f>VLOOKUP(BQ181,Zeitreihen!R:S,2,0)</f>
        <v>1.0176000000000001</v>
      </c>
      <c r="BT181" s="9">
        <f t="shared" si="184"/>
        <v>-2.0303467721077342E-3</v>
      </c>
      <c r="BU181" s="9">
        <f t="shared" si="185"/>
        <v>-9.8265612028120277E-5</v>
      </c>
      <c r="BV181" s="9">
        <f t="shared" si="206"/>
        <v>2.702309648993059E-5</v>
      </c>
      <c r="BW181" s="9">
        <f t="shared" si="152"/>
        <v>2.7014934966107825E-10</v>
      </c>
      <c r="BX181" s="9">
        <f t="shared" si="153"/>
        <v>4.0724145299495803E-16</v>
      </c>
      <c r="BY181" s="9">
        <f t="shared" si="186"/>
        <v>-3.316866196903645E-13</v>
      </c>
      <c r="CA181" s="16">
        <f t="shared" si="187"/>
        <v>5</v>
      </c>
      <c r="CB181" s="17">
        <f>VLOOKUP($A181,Datum!$A:$B,2,0)</f>
        <v>41466</v>
      </c>
      <c r="CC181" s="13">
        <f>VLOOKUP(CB181,Zeitreihen!$J:$K,2,0)</f>
        <v>0.26662400682557458</v>
      </c>
      <c r="CD181" s="13">
        <f>VLOOKUP(CB181,Zeitreihen!N:O,2,0)</f>
        <v>1.3096999999999999</v>
      </c>
      <c r="CE181" s="9">
        <f t="shared" si="188"/>
        <v>-1.0665529020358702E-4</v>
      </c>
      <c r="CF181" s="9">
        <f t="shared" si="189"/>
        <v>9.1275801482890266E-3</v>
      </c>
      <c r="CG181" s="9">
        <f t="shared" si="207"/>
        <v>2.702309648993059E-5</v>
      </c>
      <c r="CH181" s="9">
        <f t="shared" si="154"/>
        <v>3.0679710573856086E-13</v>
      </c>
      <c r="CI181" s="9">
        <f t="shared" si="155"/>
        <v>2.1190648755046218E-9</v>
      </c>
      <c r="CJ181" s="9">
        <f t="shared" si="190"/>
        <v>-2.5497509107304224E-11</v>
      </c>
      <c r="CL181" s="16">
        <f t="shared" si="191"/>
        <v>5</v>
      </c>
      <c r="CM181" s="17">
        <f>VLOOKUP($A181,Datum!$A:$B,2,0)</f>
        <v>41466</v>
      </c>
      <c r="CN181" s="13">
        <f>VLOOKUP(CM181,Zeitreihen!$J:$K,2,0)</f>
        <v>0.26662400682557458</v>
      </c>
      <c r="CO181" s="13">
        <f>VLOOKUP(CM181,Zeitreihen!R:S,2,0)</f>
        <v>1.0176000000000001</v>
      </c>
      <c r="CP181" s="9">
        <f t="shared" si="192"/>
        <v>-1.0665529020358702E-4</v>
      </c>
      <c r="CQ181" s="9">
        <f t="shared" si="193"/>
        <v>-9.8265612028120277E-5</v>
      </c>
      <c r="CR181" s="9">
        <f t="shared" si="208"/>
        <v>2.702309648993059E-5</v>
      </c>
      <c r="CS181" s="9">
        <f t="shared" si="156"/>
        <v>3.0679710573856086E-13</v>
      </c>
      <c r="CT181" s="9">
        <f t="shared" si="157"/>
        <v>4.0724145299495803E-16</v>
      </c>
      <c r="CU181" s="9">
        <f t="shared" si="194"/>
        <v>-1.1177678610320629E-14</v>
      </c>
      <c r="CW181" s="16">
        <f t="shared" si="195"/>
        <v>5</v>
      </c>
      <c r="CX181" s="17">
        <f>VLOOKUP($A181,Datum!$A:$B,2,0)</f>
        <v>41466</v>
      </c>
      <c r="CY181" s="13">
        <f>VLOOKUP(CX181,Zeitreihen!N:O,2,0)</f>
        <v>1.3096999999999999</v>
      </c>
      <c r="CZ181" s="13">
        <f>VLOOKUP(CX181,Zeitreihen!R:S,2,0)</f>
        <v>1.0176000000000001</v>
      </c>
      <c r="DA181" s="9">
        <f t="shared" si="196"/>
        <v>9.1275801482890266E-3</v>
      </c>
      <c r="DB181" s="9">
        <f t="shared" si="197"/>
        <v>-9.8265612028120277E-5</v>
      </c>
      <c r="DC181" s="9">
        <f t="shared" si="209"/>
        <v>2.702309648993059E-5</v>
      </c>
      <c r="DD181" s="9">
        <f t="shared" si="158"/>
        <v>2.1190648755046218E-9</v>
      </c>
      <c r="DE181" s="9">
        <f t="shared" si="159"/>
        <v>4.0724145299495803E-16</v>
      </c>
      <c r="DF181" s="9">
        <f t="shared" si="198"/>
        <v>9.2896235601400014E-13</v>
      </c>
    </row>
    <row r="182" spans="1:110" ht="15" x14ac:dyDescent="0.2">
      <c r="A182" s="9">
        <f t="shared" si="199"/>
        <v>173</v>
      </c>
      <c r="B182" s="16">
        <f t="shared" si="160"/>
        <v>4</v>
      </c>
      <c r="C182" s="17">
        <f>VLOOKUP($A182,Datum!$A:$B,2,0)</f>
        <v>41465</v>
      </c>
      <c r="D182" s="13">
        <f>VLOOKUP(C182,Zeitreihen!$B:$C,2,0)</f>
        <v>566.69000000000005</v>
      </c>
      <c r="E182" s="13">
        <f>VLOOKUP(C182,Zeitreihen!F:G,2,0)</f>
        <v>7706.01</v>
      </c>
      <c r="F182" s="9">
        <f t="shared" si="161"/>
        <v>6.8844387929917444E-4</v>
      </c>
      <c r="G182" s="9">
        <f t="shared" si="161"/>
        <v>-3.2566676015214621E-4</v>
      </c>
      <c r="H182" s="9">
        <f t="shared" si="200"/>
        <v>2.5401710700534752E-5</v>
      </c>
      <c r="I182" s="9">
        <f t="shared" si="140"/>
        <v>4.6485790790461952E-13</v>
      </c>
      <c r="J182" s="9">
        <f t="shared" si="141"/>
        <v>5.3932884629848586E-11</v>
      </c>
      <c r="K182" s="9">
        <f t="shared" si="162"/>
        <v>5.007107739632993E-12</v>
      </c>
      <c r="M182" s="16">
        <f t="shared" si="163"/>
        <v>4</v>
      </c>
      <c r="N182" s="17">
        <f>VLOOKUP($A182,Datum!$A:$B,2,0)</f>
        <v>41465</v>
      </c>
      <c r="O182" s="13">
        <f>VLOOKUP(N182,Zeitreihen!$B:$C,2,0)</f>
        <v>566.69000000000005</v>
      </c>
      <c r="P182" s="13">
        <f>VLOOKUP(N182,Zeitreihen!$J:$K,2,0)</f>
        <v>0.26665244520292253</v>
      </c>
      <c r="Q182" s="9">
        <f t="shared" si="164"/>
        <v>6.8844387929917444E-4</v>
      </c>
      <c r="R182" s="9">
        <f t="shared" si="165"/>
        <v>2.6664889008905866E-5</v>
      </c>
      <c r="S182" s="9">
        <f t="shared" si="201"/>
        <v>2.5401710700534752E-5</v>
      </c>
      <c r="T182" s="9">
        <f t="shared" si="142"/>
        <v>4.6485790790461952E-13</v>
      </c>
      <c r="U182" s="9">
        <f t="shared" si="143"/>
        <v>1.8202404117970157E-14</v>
      </c>
      <c r="V182" s="9">
        <f t="shared" si="166"/>
        <v>-9.1986583245134384E-14</v>
      </c>
      <c r="X182" s="16">
        <f t="shared" si="167"/>
        <v>4</v>
      </c>
      <c r="Y182" s="17">
        <f>VLOOKUP($A182,Datum!$A:$B,2,0)</f>
        <v>41465</v>
      </c>
      <c r="Z182" s="13">
        <f>VLOOKUP(Y182,Zeitreihen!$B:$C,2,0)</f>
        <v>566.69000000000005</v>
      </c>
      <c r="AA182" s="13">
        <f>VLOOKUP(Y182,Zeitreihen!N:O,2,0)</f>
        <v>1.2978000000000001</v>
      </c>
      <c r="AB182" s="9">
        <f t="shared" si="168"/>
        <v>6.8844387929917444E-4</v>
      </c>
      <c r="AC182" s="9">
        <f t="shared" si="169"/>
        <v>1.5295923049399524E-2</v>
      </c>
      <c r="AD182" s="9">
        <f t="shared" si="202"/>
        <v>2.5401710700534752E-5</v>
      </c>
      <c r="AE182" s="9">
        <f t="shared" si="144"/>
        <v>4.6485790790461952E-13</v>
      </c>
      <c r="AF182" s="9">
        <f t="shared" si="145"/>
        <v>5.7334363128689203E-9</v>
      </c>
      <c r="AG182" s="9">
        <f t="shared" si="170"/>
        <v>-5.1625896694436422E-11</v>
      </c>
      <c r="AI182" s="16">
        <f t="shared" si="171"/>
        <v>4</v>
      </c>
      <c r="AJ182" s="17">
        <f>VLOOKUP($A182,Datum!$A:$B,2,0)</f>
        <v>41465</v>
      </c>
      <c r="AK182" s="13">
        <f>VLOOKUP(AJ182,Zeitreihen!$B:$C,2,0)</f>
        <v>566.69000000000005</v>
      </c>
      <c r="AL182" s="13">
        <f>VLOOKUP(AJ182,Zeitreihen!$R:$S,2,0)</f>
        <v>1.0177</v>
      </c>
      <c r="AM182" s="9">
        <f t="shared" si="172"/>
        <v>6.8844387929917444E-4</v>
      </c>
      <c r="AN182" s="9">
        <f t="shared" si="173"/>
        <v>-9.8255956846361517E-5</v>
      </c>
      <c r="AO182" s="9">
        <f t="shared" si="203"/>
        <v>2.5401710700534752E-5</v>
      </c>
      <c r="AP182" s="9">
        <f t="shared" si="146"/>
        <v>4.6485790790461952E-13</v>
      </c>
      <c r="AQ182" s="9">
        <f t="shared" si="147"/>
        <v>3.8471353070244351E-16</v>
      </c>
      <c r="AR182" s="9">
        <f t="shared" si="174"/>
        <v>-1.3372999926154846E-14</v>
      </c>
      <c r="AT182" s="16">
        <f t="shared" si="175"/>
        <v>4</v>
      </c>
      <c r="AU182" s="17">
        <f>VLOOKUP($A182,Datum!$A:$B,2,0)</f>
        <v>41465</v>
      </c>
      <c r="AV182" s="13">
        <f>VLOOKUP(AU182,Zeitreihen!$F:$G,2,0)</f>
        <v>7706.01</v>
      </c>
      <c r="AW182" s="13">
        <f>VLOOKUP(AU182,Zeitreihen!$J:$K,2,0)</f>
        <v>0.26665244520292253</v>
      </c>
      <c r="AX182" s="9">
        <f t="shared" si="176"/>
        <v>-3.2566676015214621E-4</v>
      </c>
      <c r="AY182" s="9">
        <f t="shared" si="177"/>
        <v>2.6664889008905866E-5</v>
      </c>
      <c r="AZ182" s="9">
        <f t="shared" si="204"/>
        <v>2.5401710700534752E-5</v>
      </c>
      <c r="BA182" s="9">
        <f t="shared" si="148"/>
        <v>5.3932884629848586E-11</v>
      </c>
      <c r="BB182" s="9">
        <f t="shared" si="149"/>
        <v>1.8202404117970157E-14</v>
      </c>
      <c r="BC182" s="9">
        <f t="shared" si="178"/>
        <v>-9.9081186977163588E-13</v>
      </c>
      <c r="BE182" s="16">
        <f t="shared" si="179"/>
        <v>4</v>
      </c>
      <c r="BF182" s="17">
        <f>VLOOKUP($A182,Datum!$A:$B,2,0)</f>
        <v>41465</v>
      </c>
      <c r="BG182" s="13">
        <f>VLOOKUP(BF182,Zeitreihen!$F:$G,2,0)</f>
        <v>7706.01</v>
      </c>
      <c r="BH182" s="13">
        <f>VLOOKUP(BF182,Zeitreihen!N:O,2,0)</f>
        <v>1.2978000000000001</v>
      </c>
      <c r="BI182" s="9">
        <f t="shared" si="180"/>
        <v>-3.2566676015214621E-4</v>
      </c>
      <c r="BJ182" s="9">
        <f t="shared" si="181"/>
        <v>1.5295923049399524E-2</v>
      </c>
      <c r="BK182" s="9">
        <f t="shared" si="205"/>
        <v>2.5401710700534752E-5</v>
      </c>
      <c r="BL182" s="9">
        <f t="shared" si="150"/>
        <v>5.3932884629848586E-11</v>
      </c>
      <c r="BM182" s="9">
        <f t="shared" si="151"/>
        <v>5.7334363128689203E-9</v>
      </c>
      <c r="BN182" s="9">
        <f t="shared" si="182"/>
        <v>-5.5607621707329284E-10</v>
      </c>
      <c r="BP182" s="16">
        <f t="shared" si="183"/>
        <v>4</v>
      </c>
      <c r="BQ182" s="17">
        <f>VLOOKUP($A182,Datum!$A:$B,2,0)</f>
        <v>41465</v>
      </c>
      <c r="BR182" s="13">
        <f>VLOOKUP(BQ182,Zeitreihen!$F:$G,2,0)</f>
        <v>7706.01</v>
      </c>
      <c r="BS182" s="13">
        <f>VLOOKUP(BQ182,Zeitreihen!R:S,2,0)</f>
        <v>1.0177</v>
      </c>
      <c r="BT182" s="9">
        <f t="shared" si="184"/>
        <v>-3.2566676015214621E-4</v>
      </c>
      <c r="BU182" s="9">
        <f t="shared" si="185"/>
        <v>-9.8255956846361517E-5</v>
      </c>
      <c r="BV182" s="9">
        <f t="shared" si="206"/>
        <v>2.5401710700534752E-5</v>
      </c>
      <c r="BW182" s="9">
        <f t="shared" si="152"/>
        <v>5.3932884629848586E-11</v>
      </c>
      <c r="BX182" s="9">
        <f t="shared" si="153"/>
        <v>3.8471353070244351E-16</v>
      </c>
      <c r="BY182" s="9">
        <f t="shared" si="186"/>
        <v>-1.4404412680465871E-13</v>
      </c>
      <c r="CA182" s="16">
        <f t="shared" si="187"/>
        <v>4</v>
      </c>
      <c r="CB182" s="17">
        <f>VLOOKUP($A182,Datum!$A:$B,2,0)</f>
        <v>41465</v>
      </c>
      <c r="CC182" s="13">
        <f>VLOOKUP(CB182,Zeitreihen!$J:$K,2,0)</f>
        <v>0.26665244520292253</v>
      </c>
      <c r="CD182" s="13">
        <f>VLOOKUP(CB182,Zeitreihen!N:O,2,0)</f>
        <v>1.2978000000000001</v>
      </c>
      <c r="CE182" s="9">
        <f t="shared" si="188"/>
        <v>2.6664889008905866E-5</v>
      </c>
      <c r="CF182" s="9">
        <f t="shared" si="189"/>
        <v>1.5295923049399524E-2</v>
      </c>
      <c r="CG182" s="9">
        <f t="shared" si="207"/>
        <v>2.5401710700534752E-5</v>
      </c>
      <c r="CH182" s="9">
        <f t="shared" si="154"/>
        <v>1.8202404117970157E-14</v>
      </c>
      <c r="CI182" s="9">
        <f t="shared" si="155"/>
        <v>5.7334363128689203E-9</v>
      </c>
      <c r="CJ182" s="9">
        <f t="shared" si="190"/>
        <v>1.0215788014220189E-11</v>
      </c>
      <c r="CL182" s="16">
        <f t="shared" si="191"/>
        <v>4</v>
      </c>
      <c r="CM182" s="17">
        <f>VLOOKUP($A182,Datum!$A:$B,2,0)</f>
        <v>41465</v>
      </c>
      <c r="CN182" s="13">
        <f>VLOOKUP(CM182,Zeitreihen!$J:$K,2,0)</f>
        <v>0.26665244520292253</v>
      </c>
      <c r="CO182" s="13">
        <f>VLOOKUP(CM182,Zeitreihen!R:S,2,0)</f>
        <v>1.0177</v>
      </c>
      <c r="CP182" s="9">
        <f t="shared" si="192"/>
        <v>2.6664889008905866E-5</v>
      </c>
      <c r="CQ182" s="9">
        <f t="shared" si="193"/>
        <v>-9.8255956846361517E-5</v>
      </c>
      <c r="CR182" s="9">
        <f t="shared" si="208"/>
        <v>2.5401710700534752E-5</v>
      </c>
      <c r="CS182" s="9">
        <f t="shared" si="156"/>
        <v>1.8202404117970157E-14</v>
      </c>
      <c r="CT182" s="9">
        <f t="shared" si="157"/>
        <v>3.8471353070244351E-16</v>
      </c>
      <c r="CU182" s="9">
        <f t="shared" si="194"/>
        <v>2.646263621693235E-15</v>
      </c>
      <c r="CW182" s="16">
        <f t="shared" si="195"/>
        <v>4</v>
      </c>
      <c r="CX182" s="17">
        <f>VLOOKUP($A182,Datum!$A:$B,2,0)</f>
        <v>41465</v>
      </c>
      <c r="CY182" s="13">
        <f>VLOOKUP(CX182,Zeitreihen!N:O,2,0)</f>
        <v>1.2978000000000001</v>
      </c>
      <c r="CZ182" s="13">
        <f>VLOOKUP(CX182,Zeitreihen!R:S,2,0)</f>
        <v>1.0177</v>
      </c>
      <c r="DA182" s="9">
        <f t="shared" si="196"/>
        <v>1.5295923049399524E-2</v>
      </c>
      <c r="DB182" s="9">
        <f t="shared" si="197"/>
        <v>-9.8255956846361517E-5</v>
      </c>
      <c r="DC182" s="9">
        <f t="shared" si="209"/>
        <v>2.5401710700534752E-5</v>
      </c>
      <c r="DD182" s="9">
        <f t="shared" si="158"/>
        <v>5.7334363128689203E-9</v>
      </c>
      <c r="DE182" s="9">
        <f t="shared" si="159"/>
        <v>3.8471353070244351E-16</v>
      </c>
      <c r="DF182" s="9">
        <f t="shared" si="198"/>
        <v>1.4851702013511453E-12</v>
      </c>
    </row>
    <row r="183" spans="1:110" ht="15" x14ac:dyDescent="0.2">
      <c r="A183" s="9">
        <f t="shared" si="199"/>
        <v>174</v>
      </c>
      <c r="B183" s="16">
        <f t="shared" si="160"/>
        <v>3</v>
      </c>
      <c r="C183" s="17">
        <f>VLOOKUP($A183,Datum!$A:$B,2,0)</f>
        <v>41464</v>
      </c>
      <c r="D183" s="13">
        <f>VLOOKUP(C183,Zeitreihen!$B:$C,2,0)</f>
        <v>566.29999999999995</v>
      </c>
      <c r="E183" s="13">
        <f>VLOOKUP(C183,Zeitreihen!F:G,2,0)</f>
        <v>7708.52</v>
      </c>
      <c r="F183" s="9">
        <f t="shared" si="161"/>
        <v>5.2583710480195757E-3</v>
      </c>
      <c r="G183" s="9">
        <f t="shared" si="161"/>
        <v>1.7229552613092485E-3</v>
      </c>
      <c r="H183" s="9">
        <f t="shared" si="200"/>
        <v>2.3877608058502667E-5</v>
      </c>
      <c r="I183" s="9">
        <f t="shared" si="140"/>
        <v>4.6957964822582646E-10</v>
      </c>
      <c r="J183" s="9">
        <f t="shared" si="141"/>
        <v>8.3541674065907997E-12</v>
      </c>
      <c r="K183" s="9">
        <f t="shared" si="162"/>
        <v>6.2633433500061072E-11</v>
      </c>
      <c r="M183" s="16">
        <f t="shared" si="163"/>
        <v>3</v>
      </c>
      <c r="N183" s="17">
        <f>VLOOKUP($A183,Datum!$A:$B,2,0)</f>
        <v>41464</v>
      </c>
      <c r="O183" s="13">
        <f>VLOOKUP(N183,Zeitreihen!$B:$C,2,0)</f>
        <v>566.29999999999995</v>
      </c>
      <c r="P183" s="13">
        <f>VLOOKUP(N183,Zeitreihen!$J:$K,2,0)</f>
        <v>0.26664533503986348</v>
      </c>
      <c r="Q183" s="9">
        <f t="shared" si="164"/>
        <v>5.2583710480195757E-3</v>
      </c>
      <c r="R183" s="9">
        <f t="shared" si="165"/>
        <v>2.6664178011729669E-5</v>
      </c>
      <c r="S183" s="9">
        <f t="shared" si="201"/>
        <v>2.3877608058502667E-5</v>
      </c>
      <c r="T183" s="9">
        <f t="shared" si="142"/>
        <v>4.6957964822582646E-10</v>
      </c>
      <c r="U183" s="9">
        <f t="shared" si="143"/>
        <v>1.7109350971492649E-14</v>
      </c>
      <c r="V183" s="9">
        <f t="shared" si="166"/>
        <v>2.8344669711544919E-12</v>
      </c>
      <c r="X183" s="16">
        <f t="shared" si="167"/>
        <v>3</v>
      </c>
      <c r="Y183" s="17">
        <f>VLOOKUP($A183,Datum!$A:$B,2,0)</f>
        <v>41464</v>
      </c>
      <c r="Z183" s="13">
        <f>VLOOKUP(Y183,Zeitreihen!$B:$C,2,0)</f>
        <v>566.29999999999995</v>
      </c>
      <c r="AA183" s="13">
        <f>VLOOKUP(Y183,Zeitreihen!N:O,2,0)</f>
        <v>1.2781</v>
      </c>
      <c r="AB183" s="9">
        <f t="shared" si="168"/>
        <v>5.2583710480195757E-3</v>
      </c>
      <c r="AC183" s="9">
        <f t="shared" si="169"/>
        <v>-6.9393284584578913E-3</v>
      </c>
      <c r="AD183" s="9">
        <f t="shared" si="202"/>
        <v>2.3877608058502667E-5</v>
      </c>
      <c r="AE183" s="9">
        <f t="shared" si="144"/>
        <v>4.6957964822582646E-10</v>
      </c>
      <c r="AF183" s="9">
        <f t="shared" si="145"/>
        <v>1.2418008241392979E-9</v>
      </c>
      <c r="AG183" s="9">
        <f t="shared" si="170"/>
        <v>-7.6362582078258252E-10</v>
      </c>
      <c r="AI183" s="16">
        <f t="shared" si="171"/>
        <v>3</v>
      </c>
      <c r="AJ183" s="17">
        <f>VLOOKUP($A183,Datum!$A:$B,2,0)</f>
        <v>41464</v>
      </c>
      <c r="AK183" s="13">
        <f>VLOOKUP(AJ183,Zeitreihen!$B:$C,2,0)</f>
        <v>566.29999999999995</v>
      </c>
      <c r="AL183" s="13">
        <f>VLOOKUP(AJ183,Zeitreihen!$R:$S,2,0)</f>
        <v>1.0178</v>
      </c>
      <c r="AM183" s="9">
        <f t="shared" si="172"/>
        <v>5.2583710480195757E-3</v>
      </c>
      <c r="AN183" s="9">
        <f t="shared" si="173"/>
        <v>-9.8246303561809418E-5</v>
      </c>
      <c r="AO183" s="9">
        <f t="shared" si="203"/>
        <v>2.3877608058502667E-5</v>
      </c>
      <c r="AP183" s="9">
        <f t="shared" si="146"/>
        <v>4.6957964822582646E-10</v>
      </c>
      <c r="AQ183" s="9">
        <f t="shared" si="147"/>
        <v>3.6342698824965444E-16</v>
      </c>
      <c r="AR183" s="9">
        <f t="shared" si="174"/>
        <v>4.1310763403505905E-13</v>
      </c>
      <c r="AT183" s="16">
        <f t="shared" si="175"/>
        <v>3</v>
      </c>
      <c r="AU183" s="17">
        <f>VLOOKUP($A183,Datum!$A:$B,2,0)</f>
        <v>41464</v>
      </c>
      <c r="AV183" s="13">
        <f>VLOOKUP(AU183,Zeitreihen!$F:$G,2,0)</f>
        <v>7708.52</v>
      </c>
      <c r="AW183" s="13">
        <f>VLOOKUP(AU183,Zeitreihen!$J:$K,2,0)</f>
        <v>0.26664533503986348</v>
      </c>
      <c r="AX183" s="9">
        <f t="shared" si="176"/>
        <v>1.7229552613092485E-3</v>
      </c>
      <c r="AY183" s="9">
        <f t="shared" si="177"/>
        <v>2.6664178011729669E-5</v>
      </c>
      <c r="AZ183" s="9">
        <f t="shared" si="204"/>
        <v>2.3877608058502667E-5</v>
      </c>
      <c r="BA183" s="9">
        <f t="shared" si="148"/>
        <v>8.3541674065907997E-12</v>
      </c>
      <c r="BB183" s="9">
        <f t="shared" si="149"/>
        <v>1.7109350971492649E-14</v>
      </c>
      <c r="BC183" s="9">
        <f t="shared" si="178"/>
        <v>3.7806663729290708E-13</v>
      </c>
      <c r="BE183" s="16">
        <f t="shared" si="179"/>
        <v>3</v>
      </c>
      <c r="BF183" s="17">
        <f>VLOOKUP($A183,Datum!$A:$B,2,0)</f>
        <v>41464</v>
      </c>
      <c r="BG183" s="13">
        <f>VLOOKUP(BF183,Zeitreihen!$F:$G,2,0)</f>
        <v>7708.52</v>
      </c>
      <c r="BH183" s="13">
        <f>VLOOKUP(BF183,Zeitreihen!N:O,2,0)</f>
        <v>1.2781</v>
      </c>
      <c r="BI183" s="9">
        <f t="shared" si="180"/>
        <v>1.7229552613092485E-3</v>
      </c>
      <c r="BJ183" s="9">
        <f t="shared" si="181"/>
        <v>-6.9393284584578913E-3</v>
      </c>
      <c r="BK183" s="9">
        <f t="shared" si="205"/>
        <v>2.3877608058502667E-5</v>
      </c>
      <c r="BL183" s="9">
        <f t="shared" si="150"/>
        <v>8.3541674065907997E-12</v>
      </c>
      <c r="BM183" s="9">
        <f t="shared" si="151"/>
        <v>1.2418008241392979E-9</v>
      </c>
      <c r="BN183" s="9">
        <f t="shared" si="182"/>
        <v>-1.0185387557919491E-10</v>
      </c>
      <c r="BP183" s="16">
        <f t="shared" si="183"/>
        <v>3</v>
      </c>
      <c r="BQ183" s="17">
        <f>VLOOKUP($A183,Datum!$A:$B,2,0)</f>
        <v>41464</v>
      </c>
      <c r="BR183" s="13">
        <f>VLOOKUP(BQ183,Zeitreihen!$F:$G,2,0)</f>
        <v>7708.52</v>
      </c>
      <c r="BS183" s="13">
        <f>VLOOKUP(BQ183,Zeitreihen!R:S,2,0)</f>
        <v>1.0178</v>
      </c>
      <c r="BT183" s="9">
        <f t="shared" si="184"/>
        <v>1.7229552613092485E-3</v>
      </c>
      <c r="BU183" s="9">
        <f t="shared" si="185"/>
        <v>-9.8246303561809418E-5</v>
      </c>
      <c r="BV183" s="9">
        <f t="shared" si="206"/>
        <v>2.3877608058502667E-5</v>
      </c>
      <c r="BW183" s="9">
        <f t="shared" si="152"/>
        <v>8.3541674065907997E-12</v>
      </c>
      <c r="BX183" s="9">
        <f t="shared" si="153"/>
        <v>3.6342698824965444E-16</v>
      </c>
      <c r="BY183" s="9">
        <f t="shared" si="186"/>
        <v>5.5101088010226452E-14</v>
      </c>
      <c r="CA183" s="16">
        <f t="shared" si="187"/>
        <v>3</v>
      </c>
      <c r="CB183" s="17">
        <f>VLOOKUP($A183,Datum!$A:$B,2,0)</f>
        <v>41464</v>
      </c>
      <c r="CC183" s="13">
        <f>VLOOKUP(CB183,Zeitreihen!$J:$K,2,0)</f>
        <v>0.26664533503986348</v>
      </c>
      <c r="CD183" s="13">
        <f>VLOOKUP(CB183,Zeitreihen!N:O,2,0)</f>
        <v>1.2781</v>
      </c>
      <c r="CE183" s="9">
        <f t="shared" si="188"/>
        <v>2.6664178011729669E-5</v>
      </c>
      <c r="CF183" s="9">
        <f t="shared" si="189"/>
        <v>-6.9393284584578913E-3</v>
      </c>
      <c r="CG183" s="9">
        <f t="shared" si="207"/>
        <v>2.3877608058502667E-5</v>
      </c>
      <c r="CH183" s="9">
        <f t="shared" si="154"/>
        <v>1.7109350971492649E-14</v>
      </c>
      <c r="CI183" s="9">
        <f t="shared" si="155"/>
        <v>1.2418008241392979E-9</v>
      </c>
      <c r="CJ183" s="9">
        <f t="shared" si="190"/>
        <v>-4.6093824029785236E-12</v>
      </c>
      <c r="CL183" s="16">
        <f t="shared" si="191"/>
        <v>3</v>
      </c>
      <c r="CM183" s="17">
        <f>VLOOKUP($A183,Datum!$A:$B,2,0)</f>
        <v>41464</v>
      </c>
      <c r="CN183" s="13">
        <f>VLOOKUP(CM183,Zeitreihen!$J:$K,2,0)</f>
        <v>0.26664533503986348</v>
      </c>
      <c r="CO183" s="13">
        <f>VLOOKUP(CM183,Zeitreihen!R:S,2,0)</f>
        <v>1.0178</v>
      </c>
      <c r="CP183" s="9">
        <f t="shared" si="192"/>
        <v>2.6664178011729669E-5</v>
      </c>
      <c r="CQ183" s="9">
        <f t="shared" si="193"/>
        <v>-9.8246303561809418E-5</v>
      </c>
      <c r="CR183" s="9">
        <f t="shared" si="208"/>
        <v>2.3877608058502667E-5</v>
      </c>
      <c r="CS183" s="9">
        <f t="shared" si="156"/>
        <v>1.7109350971492649E-14</v>
      </c>
      <c r="CT183" s="9">
        <f t="shared" si="157"/>
        <v>3.6342698824965444E-16</v>
      </c>
      <c r="CU183" s="9">
        <f t="shared" si="194"/>
        <v>2.4935917658020673E-15</v>
      </c>
      <c r="CW183" s="16">
        <f t="shared" si="195"/>
        <v>3</v>
      </c>
      <c r="CX183" s="17">
        <f>VLOOKUP($A183,Datum!$A:$B,2,0)</f>
        <v>41464</v>
      </c>
      <c r="CY183" s="13">
        <f>VLOOKUP(CX183,Zeitreihen!N:O,2,0)</f>
        <v>1.2781</v>
      </c>
      <c r="CZ183" s="13">
        <f>VLOOKUP(CX183,Zeitreihen!R:S,2,0)</f>
        <v>1.0178</v>
      </c>
      <c r="DA183" s="9">
        <f t="shared" si="196"/>
        <v>-6.9393284584578913E-3</v>
      </c>
      <c r="DB183" s="9">
        <f t="shared" si="197"/>
        <v>-9.8246303561809418E-5</v>
      </c>
      <c r="DC183" s="9">
        <f t="shared" si="209"/>
        <v>2.3877608058502667E-5</v>
      </c>
      <c r="DD183" s="9">
        <f t="shared" si="158"/>
        <v>1.2418008241392979E-9</v>
      </c>
      <c r="DE183" s="9">
        <f t="shared" si="159"/>
        <v>3.6342698824965444E-16</v>
      </c>
      <c r="DF183" s="9">
        <f t="shared" si="198"/>
        <v>-6.7179158488543437E-13</v>
      </c>
    </row>
    <row r="184" spans="1:110" ht="15" x14ac:dyDescent="0.2">
      <c r="A184" s="9">
        <f t="shared" si="199"/>
        <v>175</v>
      </c>
      <c r="B184" s="16">
        <f t="shared" si="160"/>
        <v>2</v>
      </c>
      <c r="C184" s="17">
        <f>VLOOKUP($A184,Datum!$A:$B,2,0)</f>
        <v>41463</v>
      </c>
      <c r="D184" s="13">
        <f>VLOOKUP(C184,Zeitreihen!$B:$C,2,0)</f>
        <v>563.33000000000004</v>
      </c>
      <c r="E184" s="13">
        <f>VLOOKUP(C184,Zeitreihen!F:G,2,0)</f>
        <v>7695.25</v>
      </c>
      <c r="F184" s="9">
        <f t="shared" si="161"/>
        <v>-1.9684871178202801E-3</v>
      </c>
      <c r="G184" s="9">
        <f t="shared" si="161"/>
        <v>3.4717940498657446E-3</v>
      </c>
      <c r="H184" s="9">
        <f t="shared" si="200"/>
        <v>2.2444951574992506E-5</v>
      </c>
      <c r="I184" s="9">
        <f t="shared" si="140"/>
        <v>1.7499057493724882E-10</v>
      </c>
      <c r="J184" s="9">
        <f t="shared" si="141"/>
        <v>1.2293537094715057E-10</v>
      </c>
      <c r="K184" s="9">
        <f t="shared" si="162"/>
        <v>-1.4667150794263292E-10</v>
      </c>
      <c r="M184" s="16">
        <f t="shared" si="163"/>
        <v>2</v>
      </c>
      <c r="N184" s="17">
        <f>VLOOKUP($A184,Datum!$A:$B,2,0)</f>
        <v>41463</v>
      </c>
      <c r="O184" s="13">
        <f>VLOOKUP(N184,Zeitreihen!$B:$C,2,0)</f>
        <v>563.33000000000004</v>
      </c>
      <c r="P184" s="13">
        <f>VLOOKUP(N184,Zeitreihen!$J:$K,2,0)</f>
        <v>0.26663822525597269</v>
      </c>
      <c r="Q184" s="9">
        <f t="shared" si="164"/>
        <v>-1.9684871178202801E-3</v>
      </c>
      <c r="R184" s="9">
        <f t="shared" si="165"/>
        <v>2.6663467052077506E-5</v>
      </c>
      <c r="S184" s="9">
        <f t="shared" si="201"/>
        <v>2.2444951574992506E-5</v>
      </c>
      <c r="T184" s="9">
        <f t="shared" si="142"/>
        <v>1.7499057493724882E-10</v>
      </c>
      <c r="U184" s="9">
        <f t="shared" si="143"/>
        <v>1.6081935615549087E-14</v>
      </c>
      <c r="V184" s="9">
        <f t="shared" si="166"/>
        <v>-1.6775539214787563E-12</v>
      </c>
      <c r="X184" s="16">
        <f t="shared" si="167"/>
        <v>2</v>
      </c>
      <c r="Y184" s="17">
        <f>VLOOKUP($A184,Datum!$A:$B,2,0)</f>
        <v>41463</v>
      </c>
      <c r="Z184" s="13">
        <f>VLOOKUP(Y184,Zeitreihen!$B:$C,2,0)</f>
        <v>563.33000000000004</v>
      </c>
      <c r="AA184" s="13">
        <f>VLOOKUP(Y184,Zeitreihen!N:O,2,0)</f>
        <v>1.2869999999999999</v>
      </c>
      <c r="AB184" s="9">
        <f t="shared" si="168"/>
        <v>-1.9684871178202801E-3</v>
      </c>
      <c r="AC184" s="9">
        <f t="shared" si="169"/>
        <v>3.1907883408321767E-3</v>
      </c>
      <c r="AD184" s="9">
        <f t="shared" si="202"/>
        <v>2.2444951574992506E-5</v>
      </c>
      <c r="AE184" s="9">
        <f t="shared" si="144"/>
        <v>1.7499057493724882E-10</v>
      </c>
      <c r="AF184" s="9">
        <f t="shared" si="145"/>
        <v>1.9118259165287715E-10</v>
      </c>
      <c r="AG184" s="9">
        <f t="shared" si="170"/>
        <v>-1.8290749473799659E-10</v>
      </c>
      <c r="AI184" s="16">
        <f t="shared" si="171"/>
        <v>2</v>
      </c>
      <c r="AJ184" s="17">
        <f>VLOOKUP($A184,Datum!$A:$B,2,0)</f>
        <v>41463</v>
      </c>
      <c r="AK184" s="13">
        <f>VLOOKUP(AJ184,Zeitreihen!$B:$C,2,0)</f>
        <v>563.33000000000004</v>
      </c>
      <c r="AL184" s="13">
        <f>VLOOKUP(AJ184,Zeitreihen!$R:$S,2,0)</f>
        <v>1.0179</v>
      </c>
      <c r="AM184" s="9">
        <f t="shared" si="172"/>
        <v>-1.9684871178202801E-3</v>
      </c>
      <c r="AN184" s="9">
        <f t="shared" si="173"/>
        <v>-9.8236652173908749E-5</v>
      </c>
      <c r="AO184" s="9">
        <f t="shared" si="203"/>
        <v>2.2444951574992506E-5</v>
      </c>
      <c r="AP184" s="9">
        <f t="shared" si="146"/>
        <v>1.7499057493724882E-10</v>
      </c>
      <c r="AQ184" s="9">
        <f t="shared" si="147"/>
        <v>3.4331371230345316E-16</v>
      </c>
      <c r="AR184" s="9">
        <f t="shared" si="174"/>
        <v>-2.451054138525351E-13</v>
      </c>
      <c r="AT184" s="16">
        <f t="shared" si="175"/>
        <v>2</v>
      </c>
      <c r="AU184" s="17">
        <f>VLOOKUP($A184,Datum!$A:$B,2,0)</f>
        <v>41463</v>
      </c>
      <c r="AV184" s="13">
        <f>VLOOKUP(AU184,Zeitreihen!$F:$G,2,0)</f>
        <v>7695.25</v>
      </c>
      <c r="AW184" s="13">
        <f>VLOOKUP(AU184,Zeitreihen!$J:$K,2,0)</f>
        <v>0.26663822525597269</v>
      </c>
      <c r="AX184" s="9">
        <f t="shared" si="176"/>
        <v>3.4717940498657446E-3</v>
      </c>
      <c r="AY184" s="9">
        <f t="shared" si="177"/>
        <v>2.6663467052077506E-5</v>
      </c>
      <c r="AZ184" s="9">
        <f t="shared" si="204"/>
        <v>2.2444951574992506E-5</v>
      </c>
      <c r="BA184" s="9">
        <f t="shared" si="148"/>
        <v>1.2293537094715057E-10</v>
      </c>
      <c r="BB184" s="9">
        <f t="shared" si="149"/>
        <v>1.6081935615549087E-14</v>
      </c>
      <c r="BC184" s="9">
        <f t="shared" si="178"/>
        <v>1.4060720893488067E-12</v>
      </c>
      <c r="BE184" s="16">
        <f t="shared" si="179"/>
        <v>2</v>
      </c>
      <c r="BF184" s="17">
        <f>VLOOKUP($A184,Datum!$A:$B,2,0)</f>
        <v>41463</v>
      </c>
      <c r="BG184" s="13">
        <f>VLOOKUP(BF184,Zeitreihen!$F:$G,2,0)</f>
        <v>7695.25</v>
      </c>
      <c r="BH184" s="13">
        <f>VLOOKUP(BF184,Zeitreihen!N:O,2,0)</f>
        <v>1.2869999999999999</v>
      </c>
      <c r="BI184" s="9">
        <f t="shared" si="180"/>
        <v>3.4717940498657446E-3</v>
      </c>
      <c r="BJ184" s="9">
        <f t="shared" si="181"/>
        <v>3.1907883408321767E-3</v>
      </c>
      <c r="BK184" s="9">
        <f t="shared" si="205"/>
        <v>2.2444951574992506E-5</v>
      </c>
      <c r="BL184" s="9">
        <f t="shared" si="150"/>
        <v>1.2293537094715057E-10</v>
      </c>
      <c r="BM184" s="9">
        <f t="shared" si="151"/>
        <v>1.9118259165287715E-10</v>
      </c>
      <c r="BN184" s="9">
        <f t="shared" si="182"/>
        <v>1.5330721712784451E-10</v>
      </c>
      <c r="BP184" s="16">
        <f t="shared" si="183"/>
        <v>2</v>
      </c>
      <c r="BQ184" s="17">
        <f>VLOOKUP($A184,Datum!$A:$B,2,0)</f>
        <v>41463</v>
      </c>
      <c r="BR184" s="13">
        <f>VLOOKUP(BQ184,Zeitreihen!$F:$G,2,0)</f>
        <v>7695.25</v>
      </c>
      <c r="BS184" s="13">
        <f>VLOOKUP(BQ184,Zeitreihen!R:S,2,0)</f>
        <v>1.0179</v>
      </c>
      <c r="BT184" s="9">
        <f t="shared" si="184"/>
        <v>3.4717940498657446E-3</v>
      </c>
      <c r="BU184" s="9">
        <f t="shared" si="185"/>
        <v>-9.8236652173908749E-5</v>
      </c>
      <c r="BV184" s="9">
        <f t="shared" si="206"/>
        <v>2.2444951574992506E-5</v>
      </c>
      <c r="BW184" s="9">
        <f t="shared" si="152"/>
        <v>1.2293537094715057E-10</v>
      </c>
      <c r="BX184" s="9">
        <f t="shared" si="153"/>
        <v>3.4331371230345316E-16</v>
      </c>
      <c r="BY184" s="9">
        <f t="shared" si="186"/>
        <v>2.0543952534327065E-13</v>
      </c>
      <c r="CA184" s="16">
        <f t="shared" si="187"/>
        <v>2</v>
      </c>
      <c r="CB184" s="17">
        <f>VLOOKUP($A184,Datum!$A:$B,2,0)</f>
        <v>41463</v>
      </c>
      <c r="CC184" s="13">
        <f>VLOOKUP(CB184,Zeitreihen!$J:$K,2,0)</f>
        <v>0.26663822525597269</v>
      </c>
      <c r="CD184" s="13">
        <f>VLOOKUP(CB184,Zeitreihen!N:O,2,0)</f>
        <v>1.2869999999999999</v>
      </c>
      <c r="CE184" s="9">
        <f t="shared" si="188"/>
        <v>2.6663467052077506E-5</v>
      </c>
      <c r="CF184" s="9">
        <f t="shared" si="189"/>
        <v>3.1907883408321767E-3</v>
      </c>
      <c r="CG184" s="9">
        <f t="shared" si="207"/>
        <v>2.2444951574992506E-5</v>
      </c>
      <c r="CH184" s="9">
        <f t="shared" si="154"/>
        <v>1.6081935615549087E-14</v>
      </c>
      <c r="CI184" s="9">
        <f t="shared" si="155"/>
        <v>1.9118259165287715E-10</v>
      </c>
      <c r="CJ184" s="9">
        <f t="shared" si="190"/>
        <v>1.7534497796559166E-12</v>
      </c>
      <c r="CL184" s="16">
        <f t="shared" si="191"/>
        <v>2</v>
      </c>
      <c r="CM184" s="17">
        <f>VLOOKUP($A184,Datum!$A:$B,2,0)</f>
        <v>41463</v>
      </c>
      <c r="CN184" s="13">
        <f>VLOOKUP(CM184,Zeitreihen!$J:$K,2,0)</f>
        <v>0.26663822525597269</v>
      </c>
      <c r="CO184" s="13">
        <f>VLOOKUP(CM184,Zeitreihen!R:S,2,0)</f>
        <v>1.0179</v>
      </c>
      <c r="CP184" s="9">
        <f t="shared" si="192"/>
        <v>2.6663467052077506E-5</v>
      </c>
      <c r="CQ184" s="9">
        <f t="shared" si="193"/>
        <v>-9.8236652173908749E-5</v>
      </c>
      <c r="CR184" s="9">
        <f t="shared" si="208"/>
        <v>2.2444951574992506E-5</v>
      </c>
      <c r="CS184" s="9">
        <f t="shared" si="156"/>
        <v>1.6081935615549087E-14</v>
      </c>
      <c r="CT184" s="9">
        <f t="shared" si="157"/>
        <v>3.4331371230345316E-16</v>
      </c>
      <c r="CU184" s="9">
        <f t="shared" si="194"/>
        <v>2.3497125392692774E-15</v>
      </c>
      <c r="CW184" s="16">
        <f t="shared" si="195"/>
        <v>2</v>
      </c>
      <c r="CX184" s="17">
        <f>VLOOKUP($A184,Datum!$A:$B,2,0)</f>
        <v>41463</v>
      </c>
      <c r="CY184" s="13">
        <f>VLOOKUP(CX184,Zeitreihen!N:O,2,0)</f>
        <v>1.2869999999999999</v>
      </c>
      <c r="CZ184" s="13">
        <f>VLOOKUP(CX184,Zeitreihen!R:S,2,0)</f>
        <v>1.0179</v>
      </c>
      <c r="DA184" s="9">
        <f t="shared" si="196"/>
        <v>3.1907883408321767E-3</v>
      </c>
      <c r="DB184" s="9">
        <f t="shared" si="197"/>
        <v>-9.8236652173908749E-5</v>
      </c>
      <c r="DC184" s="9">
        <f t="shared" si="209"/>
        <v>2.2444951574992506E-5</v>
      </c>
      <c r="DD184" s="9">
        <f t="shared" si="158"/>
        <v>1.9118259165287715E-10</v>
      </c>
      <c r="DE184" s="9">
        <f t="shared" si="159"/>
        <v>3.4331371230345316E-16</v>
      </c>
      <c r="DF184" s="9">
        <f t="shared" si="198"/>
        <v>2.5619446767669367E-13</v>
      </c>
    </row>
    <row r="185" spans="1:110" ht="15" x14ac:dyDescent="0.2">
      <c r="A185" s="9">
        <f t="shared" si="199"/>
        <v>176</v>
      </c>
      <c r="B185" s="16">
        <f t="shared" si="160"/>
        <v>6</v>
      </c>
      <c r="C185" s="17">
        <f>VLOOKUP($A185,Datum!$A:$B,2,0)</f>
        <v>41460</v>
      </c>
      <c r="D185" s="13">
        <f>VLOOKUP(C185,Zeitreihen!$B:$C,2,0)</f>
        <v>564.44000000000005</v>
      </c>
      <c r="E185" s="13">
        <f>VLOOKUP(C185,Zeitreihen!F:G,2,0)</f>
        <v>7668.58</v>
      </c>
      <c r="F185" s="9">
        <f t="shared" si="161"/>
        <v>-1.5578533103901096E-3</v>
      </c>
      <c r="G185" s="9">
        <f t="shared" si="161"/>
        <v>0</v>
      </c>
      <c r="H185" s="9">
        <f t="shared" si="200"/>
        <v>2.1098254480492953E-5</v>
      </c>
      <c r="I185" s="9">
        <f t="shared" si="140"/>
        <v>1.1966724323919019E-10</v>
      </c>
      <c r="J185" s="9">
        <f t="shared" si="141"/>
        <v>2.7009702800458279E-11</v>
      </c>
      <c r="K185" s="9">
        <f t="shared" si="162"/>
        <v>5.6852235442774609E-11</v>
      </c>
      <c r="M185" s="16">
        <f t="shared" si="163"/>
        <v>6</v>
      </c>
      <c r="N185" s="17">
        <f>VLOOKUP($A185,Datum!$A:$B,2,0)</f>
        <v>41460</v>
      </c>
      <c r="O185" s="13">
        <f>VLOOKUP(N185,Zeitreihen!$B:$C,2,0)</f>
        <v>564.44000000000005</v>
      </c>
      <c r="P185" s="13">
        <f>VLOOKUP(N185,Zeitreihen!$J:$K,2,0)</f>
        <v>0.26663111585121985</v>
      </c>
      <c r="Q185" s="9">
        <f t="shared" si="164"/>
        <v>-1.5578533103901096E-3</v>
      </c>
      <c r="R185" s="9">
        <f t="shared" si="165"/>
        <v>-7.9992534072838569E-5</v>
      </c>
      <c r="S185" s="9">
        <f t="shared" si="201"/>
        <v>2.1098254480492953E-5</v>
      </c>
      <c r="T185" s="9">
        <f t="shared" si="142"/>
        <v>1.1966724323919019E-10</v>
      </c>
      <c r="U185" s="9">
        <f t="shared" si="143"/>
        <v>1.346522839090922E-13</v>
      </c>
      <c r="V185" s="9">
        <f t="shared" si="166"/>
        <v>4.0141583938930255E-12</v>
      </c>
      <c r="X185" s="16">
        <f t="shared" si="167"/>
        <v>6</v>
      </c>
      <c r="Y185" s="17">
        <f>VLOOKUP($A185,Datum!$A:$B,2,0)</f>
        <v>41460</v>
      </c>
      <c r="Z185" s="13">
        <f>VLOOKUP(Y185,Zeitreihen!$B:$C,2,0)</f>
        <v>564.44000000000005</v>
      </c>
      <c r="AA185" s="13">
        <f>VLOOKUP(Y185,Zeitreihen!N:O,2,0)</f>
        <v>1.2828999999999999</v>
      </c>
      <c r="AB185" s="9">
        <f t="shared" si="168"/>
        <v>-1.5578533103901096E-3</v>
      </c>
      <c r="AC185" s="9">
        <f t="shared" si="169"/>
        <v>-6.6037609370719896E-3</v>
      </c>
      <c r="AD185" s="9">
        <f t="shared" si="202"/>
        <v>2.1098254480492953E-5</v>
      </c>
      <c r="AE185" s="9">
        <f t="shared" si="144"/>
        <v>1.1966724323919019E-10</v>
      </c>
      <c r="AF185" s="9">
        <f t="shared" si="145"/>
        <v>9.9751658558951577E-10</v>
      </c>
      <c r="AG185" s="9">
        <f t="shared" si="170"/>
        <v>3.4549972486655768E-10</v>
      </c>
      <c r="AI185" s="16">
        <f t="shared" si="171"/>
        <v>6</v>
      </c>
      <c r="AJ185" s="17">
        <f>VLOOKUP($A185,Datum!$A:$B,2,0)</f>
        <v>41460</v>
      </c>
      <c r="AK185" s="13">
        <f>VLOOKUP(AJ185,Zeitreihen!$B:$C,2,0)</f>
        <v>564.44000000000005</v>
      </c>
      <c r="AL185" s="13">
        <f>VLOOKUP(AJ185,Zeitreihen!$R:$S,2,0)</f>
        <v>1.018</v>
      </c>
      <c r="AM185" s="9">
        <f t="shared" si="172"/>
        <v>-1.5578533103901096E-3</v>
      </c>
      <c r="AN185" s="9">
        <f t="shared" si="173"/>
        <v>-9.8227002681993265E-5</v>
      </c>
      <c r="AO185" s="9">
        <f t="shared" si="203"/>
        <v>2.1098254480492953E-5</v>
      </c>
      <c r="AP185" s="9">
        <f t="shared" si="146"/>
        <v>1.1966724323919019E-10</v>
      </c>
      <c r="AQ185" s="9">
        <f t="shared" si="147"/>
        <v>3.2430930922147186E-16</v>
      </c>
      <c r="AR185" s="9">
        <f t="shared" si="174"/>
        <v>-1.9700051012964308E-13</v>
      </c>
      <c r="AT185" s="16">
        <f t="shared" si="175"/>
        <v>6</v>
      </c>
      <c r="AU185" s="17">
        <f>VLOOKUP($A185,Datum!$A:$B,2,0)</f>
        <v>41460</v>
      </c>
      <c r="AV185" s="13">
        <f>VLOOKUP(AU185,Zeitreihen!$F:$G,2,0)</f>
        <v>7668.58</v>
      </c>
      <c r="AW185" s="13">
        <f>VLOOKUP(AU185,Zeitreihen!$J:$K,2,0)</f>
        <v>0.26663111585121985</v>
      </c>
      <c r="AX185" s="9">
        <f t="shared" si="176"/>
        <v>0</v>
      </c>
      <c r="AY185" s="9">
        <f t="shared" si="177"/>
        <v>-7.9992534072838569E-5</v>
      </c>
      <c r="AZ185" s="9">
        <f t="shared" si="204"/>
        <v>2.1098254480492953E-5</v>
      </c>
      <c r="BA185" s="9">
        <f t="shared" si="148"/>
        <v>2.7009702800458279E-11</v>
      </c>
      <c r="BB185" s="9">
        <f t="shared" si="149"/>
        <v>1.346522839090922E-13</v>
      </c>
      <c r="BC185" s="9">
        <f t="shared" si="178"/>
        <v>1.9070705728387485E-12</v>
      </c>
      <c r="BE185" s="16">
        <f t="shared" si="179"/>
        <v>6</v>
      </c>
      <c r="BF185" s="17">
        <f>VLOOKUP($A185,Datum!$A:$B,2,0)</f>
        <v>41460</v>
      </c>
      <c r="BG185" s="13">
        <f>VLOOKUP(BF185,Zeitreihen!$F:$G,2,0)</f>
        <v>7668.58</v>
      </c>
      <c r="BH185" s="13">
        <f>VLOOKUP(BF185,Zeitreihen!N:O,2,0)</f>
        <v>1.2828999999999999</v>
      </c>
      <c r="BI185" s="9">
        <f t="shared" si="180"/>
        <v>0</v>
      </c>
      <c r="BJ185" s="9">
        <f t="shared" si="181"/>
        <v>-6.6037609370719896E-3</v>
      </c>
      <c r="BK185" s="9">
        <f t="shared" si="205"/>
        <v>2.1098254480492953E-5</v>
      </c>
      <c r="BL185" s="9">
        <f t="shared" si="150"/>
        <v>2.7009702800458279E-11</v>
      </c>
      <c r="BM185" s="9">
        <f t="shared" si="151"/>
        <v>9.9751658558951577E-10</v>
      </c>
      <c r="BN185" s="9">
        <f t="shared" si="182"/>
        <v>1.6414209245437544E-10</v>
      </c>
      <c r="BP185" s="16">
        <f t="shared" si="183"/>
        <v>6</v>
      </c>
      <c r="BQ185" s="17">
        <f>VLOOKUP($A185,Datum!$A:$B,2,0)</f>
        <v>41460</v>
      </c>
      <c r="BR185" s="13">
        <f>VLOOKUP(BQ185,Zeitreihen!$F:$G,2,0)</f>
        <v>7668.58</v>
      </c>
      <c r="BS185" s="13">
        <f>VLOOKUP(BQ185,Zeitreihen!R:S,2,0)</f>
        <v>1.018</v>
      </c>
      <c r="BT185" s="9">
        <f t="shared" si="184"/>
        <v>0</v>
      </c>
      <c r="BU185" s="9">
        <f t="shared" si="185"/>
        <v>-9.8227002681993265E-5</v>
      </c>
      <c r="BV185" s="9">
        <f t="shared" si="206"/>
        <v>2.1098254480492953E-5</v>
      </c>
      <c r="BW185" s="9">
        <f t="shared" si="152"/>
        <v>2.7009702800458279E-11</v>
      </c>
      <c r="BX185" s="9">
        <f t="shared" si="153"/>
        <v>3.2430930922147186E-16</v>
      </c>
      <c r="BY185" s="9">
        <f t="shared" si="186"/>
        <v>-9.359219015224443E-14</v>
      </c>
      <c r="CA185" s="16">
        <f t="shared" si="187"/>
        <v>6</v>
      </c>
      <c r="CB185" s="17">
        <f>VLOOKUP($A185,Datum!$A:$B,2,0)</f>
        <v>41460</v>
      </c>
      <c r="CC185" s="13">
        <f>VLOOKUP(CB185,Zeitreihen!$J:$K,2,0)</f>
        <v>0.26663111585121985</v>
      </c>
      <c r="CD185" s="13">
        <f>VLOOKUP(CB185,Zeitreihen!N:O,2,0)</f>
        <v>1.2828999999999999</v>
      </c>
      <c r="CE185" s="9">
        <f t="shared" si="188"/>
        <v>-7.9992534072838569E-5</v>
      </c>
      <c r="CF185" s="9">
        <f t="shared" si="189"/>
        <v>-6.6037609370719896E-3</v>
      </c>
      <c r="CG185" s="9">
        <f t="shared" si="207"/>
        <v>2.1098254480492953E-5</v>
      </c>
      <c r="CH185" s="9">
        <f t="shared" si="154"/>
        <v>1.346522839090922E-13</v>
      </c>
      <c r="CI185" s="9">
        <f t="shared" si="155"/>
        <v>9.9751658558951577E-10</v>
      </c>
      <c r="CJ185" s="9">
        <f t="shared" si="190"/>
        <v>1.1589559374144807E-11</v>
      </c>
      <c r="CL185" s="16">
        <f t="shared" si="191"/>
        <v>6</v>
      </c>
      <c r="CM185" s="17">
        <f>VLOOKUP($A185,Datum!$A:$B,2,0)</f>
        <v>41460</v>
      </c>
      <c r="CN185" s="13">
        <f>VLOOKUP(CM185,Zeitreihen!$J:$K,2,0)</f>
        <v>0.26663111585121985</v>
      </c>
      <c r="CO185" s="13">
        <f>VLOOKUP(CM185,Zeitreihen!R:S,2,0)</f>
        <v>1.018</v>
      </c>
      <c r="CP185" s="9">
        <f t="shared" si="192"/>
        <v>-7.9992534072838569E-5</v>
      </c>
      <c r="CQ185" s="9">
        <f t="shared" si="193"/>
        <v>-9.8227002681993265E-5</v>
      </c>
      <c r="CR185" s="9">
        <f t="shared" si="208"/>
        <v>2.1098254480492953E-5</v>
      </c>
      <c r="CS185" s="9">
        <f t="shared" si="156"/>
        <v>1.346522839090922E-13</v>
      </c>
      <c r="CT185" s="9">
        <f t="shared" si="157"/>
        <v>3.2430930922147186E-16</v>
      </c>
      <c r="CU185" s="9">
        <f t="shared" si="194"/>
        <v>-6.6082515977867558E-15</v>
      </c>
      <c r="CW185" s="16">
        <f t="shared" si="195"/>
        <v>6</v>
      </c>
      <c r="CX185" s="17">
        <f>VLOOKUP($A185,Datum!$A:$B,2,0)</f>
        <v>41460</v>
      </c>
      <c r="CY185" s="13">
        <f>VLOOKUP(CX185,Zeitreihen!N:O,2,0)</f>
        <v>1.2828999999999999</v>
      </c>
      <c r="CZ185" s="13">
        <f>VLOOKUP(CX185,Zeitreihen!R:S,2,0)</f>
        <v>1.018</v>
      </c>
      <c r="DA185" s="9">
        <f t="shared" si="196"/>
        <v>-6.6037609370719896E-3</v>
      </c>
      <c r="DB185" s="9">
        <f t="shared" si="197"/>
        <v>-9.8227002681993265E-5</v>
      </c>
      <c r="DC185" s="9">
        <f t="shared" si="209"/>
        <v>2.1098254480492953E-5</v>
      </c>
      <c r="DD185" s="9">
        <f t="shared" si="158"/>
        <v>9.9751658558951577E-10</v>
      </c>
      <c r="DE185" s="9">
        <f t="shared" si="159"/>
        <v>3.2430930922147186E-16</v>
      </c>
      <c r="DF185" s="9">
        <f t="shared" si="198"/>
        <v>-5.6877404547807655E-13</v>
      </c>
    </row>
    <row r="186" spans="1:110" ht="15" x14ac:dyDescent="0.2">
      <c r="A186" s="9">
        <f t="shared" si="199"/>
        <v>177</v>
      </c>
      <c r="B186" s="16">
        <f t="shared" si="160"/>
        <v>5</v>
      </c>
      <c r="C186" s="17">
        <f>VLOOKUP($A186,Datum!$A:$B,2,0)</f>
        <v>41459</v>
      </c>
      <c r="D186" s="13">
        <f>VLOOKUP(C186,Zeitreihen!$B:$C,2,0)</f>
        <v>565.32000000000005</v>
      </c>
      <c r="E186" s="13">
        <f>VLOOKUP(C186,Zeitreihen!F:G,2,0)</f>
        <v>7668.58</v>
      </c>
      <c r="F186" s="9">
        <f t="shared" si="161"/>
        <v>6.3528331060890885E-3</v>
      </c>
      <c r="G186" s="9">
        <f t="shared" si="161"/>
        <v>1.078615415958971E-2</v>
      </c>
      <c r="H186" s="9">
        <f t="shared" si="200"/>
        <v>1.9832359211663374E-5</v>
      </c>
      <c r="I186" s="9">
        <f t="shared" si="140"/>
        <v>6.0629636133137592E-10</v>
      </c>
      <c r="J186" s="9">
        <f t="shared" si="141"/>
        <v>1.848638625154655E-9</v>
      </c>
      <c r="K186" s="9">
        <f t="shared" si="162"/>
        <v>1.0586892234494052E-9</v>
      </c>
      <c r="M186" s="16">
        <f t="shared" si="163"/>
        <v>5</v>
      </c>
      <c r="N186" s="17">
        <f>VLOOKUP($A186,Datum!$A:$B,2,0)</f>
        <v>41459</v>
      </c>
      <c r="O186" s="13">
        <f>VLOOKUP(N186,Zeitreihen!$B:$C,2,0)</f>
        <v>565.32000000000005</v>
      </c>
      <c r="P186" s="13">
        <f>VLOOKUP(N186,Zeitreihen!$J:$K,2,0)</f>
        <v>0.26665244520292253</v>
      </c>
      <c r="Q186" s="9">
        <f t="shared" si="164"/>
        <v>6.3528331060890885E-3</v>
      </c>
      <c r="R186" s="9">
        <f t="shared" si="165"/>
        <v>1.599786698519314E-4</v>
      </c>
      <c r="S186" s="9">
        <f t="shared" si="201"/>
        <v>1.9832359211663374E-5</v>
      </c>
      <c r="T186" s="9">
        <f t="shared" si="142"/>
        <v>6.0629636133137592E-10</v>
      </c>
      <c r="U186" s="9">
        <f t="shared" si="143"/>
        <v>5.0823418012890374E-13</v>
      </c>
      <c r="V186" s="9">
        <f t="shared" si="166"/>
        <v>1.7553932155400094E-11</v>
      </c>
      <c r="X186" s="16">
        <f t="shared" si="167"/>
        <v>5</v>
      </c>
      <c r="Y186" s="17">
        <f>VLOOKUP($A186,Datum!$A:$B,2,0)</f>
        <v>41459</v>
      </c>
      <c r="Z186" s="13">
        <f>VLOOKUP(Y186,Zeitreihen!$B:$C,2,0)</f>
        <v>565.32000000000005</v>
      </c>
      <c r="AA186" s="13">
        <f>VLOOKUP(Y186,Zeitreihen!N:O,2,0)</f>
        <v>1.2913999999999999</v>
      </c>
      <c r="AB186" s="9">
        <f t="shared" si="168"/>
        <v>6.3528331060890885E-3</v>
      </c>
      <c r="AC186" s="9">
        <f t="shared" si="169"/>
        <v>-7.3294314151468127E-3</v>
      </c>
      <c r="AD186" s="9">
        <f t="shared" si="202"/>
        <v>1.9832359211663374E-5</v>
      </c>
      <c r="AE186" s="9">
        <f t="shared" si="144"/>
        <v>6.0629636133137592E-10</v>
      </c>
      <c r="AF186" s="9">
        <f t="shared" si="145"/>
        <v>1.146025138951315E-9</v>
      </c>
      <c r="AG186" s="9">
        <f t="shared" si="170"/>
        <v>-8.3356515746548975E-10</v>
      </c>
      <c r="AI186" s="16">
        <f t="shared" si="171"/>
        <v>5</v>
      </c>
      <c r="AJ186" s="17">
        <f>VLOOKUP($A186,Datum!$A:$B,2,0)</f>
        <v>41459</v>
      </c>
      <c r="AK186" s="13">
        <f>VLOOKUP(AJ186,Zeitreihen!$B:$C,2,0)</f>
        <v>565.32000000000005</v>
      </c>
      <c r="AL186" s="13">
        <f>VLOOKUP(AJ186,Zeitreihen!$R:$S,2,0)</f>
        <v>1.0181</v>
      </c>
      <c r="AM186" s="9">
        <f t="shared" si="172"/>
        <v>6.3528331060890885E-3</v>
      </c>
      <c r="AN186" s="9">
        <f t="shared" si="173"/>
        <v>-9.8217355085618784E-5</v>
      </c>
      <c r="AO186" s="9">
        <f t="shared" si="203"/>
        <v>1.9832359211663374E-5</v>
      </c>
      <c r="AP186" s="9">
        <f t="shared" si="146"/>
        <v>6.0629636133137592E-10</v>
      </c>
      <c r="AQ186" s="9">
        <f t="shared" si="147"/>
        <v>3.0635290293112043E-16</v>
      </c>
      <c r="AR186" s="9">
        <f t="shared" si="174"/>
        <v>4.3097639184814111E-13</v>
      </c>
      <c r="AT186" s="16">
        <f t="shared" si="175"/>
        <v>5</v>
      </c>
      <c r="AU186" s="17">
        <f>VLOOKUP($A186,Datum!$A:$B,2,0)</f>
        <v>41459</v>
      </c>
      <c r="AV186" s="13">
        <f>VLOOKUP(AU186,Zeitreihen!$F:$G,2,0)</f>
        <v>7668.58</v>
      </c>
      <c r="AW186" s="13">
        <f>VLOOKUP(AU186,Zeitreihen!$J:$K,2,0)</f>
        <v>0.26665244520292253</v>
      </c>
      <c r="AX186" s="9">
        <f t="shared" si="176"/>
        <v>1.078615415958971E-2</v>
      </c>
      <c r="AY186" s="9">
        <f t="shared" si="177"/>
        <v>1.599786698519314E-4</v>
      </c>
      <c r="AZ186" s="9">
        <f t="shared" si="204"/>
        <v>1.9832359211663374E-5</v>
      </c>
      <c r="BA186" s="9">
        <f t="shared" si="148"/>
        <v>1.848638625154655E-9</v>
      </c>
      <c r="BB186" s="9">
        <f t="shared" si="149"/>
        <v>5.0823418012890374E-13</v>
      </c>
      <c r="BC186" s="9">
        <f t="shared" si="178"/>
        <v>3.0651938535924606E-11</v>
      </c>
      <c r="BE186" s="16">
        <f t="shared" si="179"/>
        <v>5</v>
      </c>
      <c r="BF186" s="17">
        <f>VLOOKUP($A186,Datum!$A:$B,2,0)</f>
        <v>41459</v>
      </c>
      <c r="BG186" s="13">
        <f>VLOOKUP(BF186,Zeitreihen!$F:$G,2,0)</f>
        <v>7668.58</v>
      </c>
      <c r="BH186" s="13">
        <f>VLOOKUP(BF186,Zeitreihen!N:O,2,0)</f>
        <v>1.2913999999999999</v>
      </c>
      <c r="BI186" s="9">
        <f t="shared" si="180"/>
        <v>1.078615415958971E-2</v>
      </c>
      <c r="BJ186" s="9">
        <f t="shared" si="181"/>
        <v>-7.3294314151468127E-3</v>
      </c>
      <c r="BK186" s="9">
        <f t="shared" si="205"/>
        <v>1.9832359211663374E-5</v>
      </c>
      <c r="BL186" s="9">
        <f t="shared" si="150"/>
        <v>1.848638625154655E-9</v>
      </c>
      <c r="BM186" s="9">
        <f t="shared" si="151"/>
        <v>1.146025138951315E-9</v>
      </c>
      <c r="BN186" s="9">
        <f t="shared" si="182"/>
        <v>-1.4555364431245381E-9</v>
      </c>
      <c r="BP186" s="16">
        <f t="shared" si="183"/>
        <v>5</v>
      </c>
      <c r="BQ186" s="17">
        <f>VLOOKUP($A186,Datum!$A:$B,2,0)</f>
        <v>41459</v>
      </c>
      <c r="BR186" s="13">
        <f>VLOOKUP(BQ186,Zeitreihen!$F:$G,2,0)</f>
        <v>7668.58</v>
      </c>
      <c r="BS186" s="13">
        <f>VLOOKUP(BQ186,Zeitreihen!R:S,2,0)</f>
        <v>1.0181</v>
      </c>
      <c r="BT186" s="9">
        <f t="shared" si="184"/>
        <v>1.078615415958971E-2</v>
      </c>
      <c r="BU186" s="9">
        <f t="shared" si="185"/>
        <v>-9.8217355085618784E-5</v>
      </c>
      <c r="BV186" s="9">
        <f t="shared" si="206"/>
        <v>1.9832359211663374E-5</v>
      </c>
      <c r="BW186" s="9">
        <f t="shared" si="152"/>
        <v>1.848638625154655E-9</v>
      </c>
      <c r="BX186" s="9">
        <f t="shared" si="153"/>
        <v>3.0635290293112043E-16</v>
      </c>
      <c r="BY186" s="9">
        <f t="shared" si="186"/>
        <v>7.5255286145673773E-13</v>
      </c>
      <c r="CA186" s="16">
        <f t="shared" si="187"/>
        <v>5</v>
      </c>
      <c r="CB186" s="17">
        <f>VLOOKUP($A186,Datum!$A:$B,2,0)</f>
        <v>41459</v>
      </c>
      <c r="CC186" s="13">
        <f>VLOOKUP(CB186,Zeitreihen!$J:$K,2,0)</f>
        <v>0.26665244520292253</v>
      </c>
      <c r="CD186" s="13">
        <f>VLOOKUP(CB186,Zeitreihen!N:O,2,0)</f>
        <v>1.2913999999999999</v>
      </c>
      <c r="CE186" s="9">
        <f t="shared" si="188"/>
        <v>1.599786698519314E-4</v>
      </c>
      <c r="CF186" s="9">
        <f t="shared" si="189"/>
        <v>-7.3294314151468127E-3</v>
      </c>
      <c r="CG186" s="9">
        <f t="shared" si="207"/>
        <v>1.9832359211663374E-5</v>
      </c>
      <c r="CH186" s="9">
        <f t="shared" si="154"/>
        <v>5.0823418012890374E-13</v>
      </c>
      <c r="CI186" s="9">
        <f t="shared" si="155"/>
        <v>1.146025138951315E-9</v>
      </c>
      <c r="CJ186" s="9">
        <f t="shared" si="190"/>
        <v>-2.413398323737784E-11</v>
      </c>
      <c r="CL186" s="16">
        <f t="shared" si="191"/>
        <v>5</v>
      </c>
      <c r="CM186" s="17">
        <f>VLOOKUP($A186,Datum!$A:$B,2,0)</f>
        <v>41459</v>
      </c>
      <c r="CN186" s="13">
        <f>VLOOKUP(CM186,Zeitreihen!$J:$K,2,0)</f>
        <v>0.26665244520292253</v>
      </c>
      <c r="CO186" s="13">
        <f>VLOOKUP(CM186,Zeitreihen!R:S,2,0)</f>
        <v>1.0181</v>
      </c>
      <c r="CP186" s="9">
        <f t="shared" si="192"/>
        <v>1.599786698519314E-4</v>
      </c>
      <c r="CQ186" s="9">
        <f t="shared" si="193"/>
        <v>-9.8217355085618784E-5</v>
      </c>
      <c r="CR186" s="9">
        <f t="shared" si="208"/>
        <v>1.9832359211663374E-5</v>
      </c>
      <c r="CS186" s="9">
        <f t="shared" si="156"/>
        <v>5.0823418012890374E-13</v>
      </c>
      <c r="CT186" s="9">
        <f t="shared" si="157"/>
        <v>3.0635290293112043E-16</v>
      </c>
      <c r="CU186" s="9">
        <f t="shared" si="194"/>
        <v>1.2477941194416153E-14</v>
      </c>
      <c r="CW186" s="16">
        <f t="shared" si="195"/>
        <v>5</v>
      </c>
      <c r="CX186" s="17">
        <f>VLOOKUP($A186,Datum!$A:$B,2,0)</f>
        <v>41459</v>
      </c>
      <c r="CY186" s="13">
        <f>VLOOKUP(CX186,Zeitreihen!N:O,2,0)</f>
        <v>1.2913999999999999</v>
      </c>
      <c r="CZ186" s="13">
        <f>VLOOKUP(CX186,Zeitreihen!R:S,2,0)</f>
        <v>1.0181</v>
      </c>
      <c r="DA186" s="9">
        <f t="shared" si="196"/>
        <v>-7.3294314151468127E-3</v>
      </c>
      <c r="DB186" s="9">
        <f t="shared" si="197"/>
        <v>-9.8217355085618784E-5</v>
      </c>
      <c r="DC186" s="9">
        <f t="shared" si="209"/>
        <v>1.9832359211663374E-5</v>
      </c>
      <c r="DD186" s="9">
        <f t="shared" si="158"/>
        <v>1.146025138951315E-9</v>
      </c>
      <c r="DE186" s="9">
        <f t="shared" si="159"/>
        <v>3.0635290293112043E-16</v>
      </c>
      <c r="DF186" s="9">
        <f t="shared" si="198"/>
        <v>-5.9252690078153919E-13</v>
      </c>
    </row>
    <row r="187" spans="1:110" ht="15" x14ac:dyDescent="0.2">
      <c r="A187" s="9">
        <f t="shared" si="199"/>
        <v>178</v>
      </c>
      <c r="B187" s="16">
        <f t="shared" si="160"/>
        <v>4</v>
      </c>
      <c r="C187" s="17">
        <f>VLOOKUP($A187,Datum!$A:$B,2,0)</f>
        <v>41458</v>
      </c>
      <c r="D187" s="13">
        <f>VLOOKUP(C187,Zeitreihen!$B:$C,2,0)</f>
        <v>561.74</v>
      </c>
      <c r="E187" s="13">
        <f>VLOOKUP(C187,Zeitreihen!F:G,2,0)</f>
        <v>7586.31</v>
      </c>
      <c r="F187" s="9">
        <f t="shared" si="161"/>
        <v>-7.8297391714422587E-4</v>
      </c>
      <c r="G187" s="9">
        <f t="shared" si="161"/>
        <v>-4.5399804686708442E-3</v>
      </c>
      <c r="H187" s="9">
        <f t="shared" si="200"/>
        <v>1.8642417658963572E-5</v>
      </c>
      <c r="I187" s="9">
        <f t="shared" si="140"/>
        <v>4.8124894834320188E-11</v>
      </c>
      <c r="J187" s="9">
        <f t="shared" si="141"/>
        <v>5.9963636866513591E-10</v>
      </c>
      <c r="K187" s="9">
        <f t="shared" si="162"/>
        <v>1.698747691119647E-10</v>
      </c>
      <c r="M187" s="16">
        <f t="shared" si="163"/>
        <v>4</v>
      </c>
      <c r="N187" s="17">
        <f>VLOOKUP($A187,Datum!$A:$B,2,0)</f>
        <v>41458</v>
      </c>
      <c r="O187" s="13">
        <f>VLOOKUP(N187,Zeitreihen!$B:$C,2,0)</f>
        <v>561.74</v>
      </c>
      <c r="P187" s="13">
        <f>VLOOKUP(N187,Zeitreihen!$J:$K,2,0)</f>
        <v>0.26660978991148554</v>
      </c>
      <c r="Q187" s="9">
        <f t="shared" si="164"/>
        <v>-7.8297391714422587E-4</v>
      </c>
      <c r="R187" s="9">
        <f t="shared" si="165"/>
        <v>-1.066496028313222E-4</v>
      </c>
      <c r="S187" s="9">
        <f t="shared" si="201"/>
        <v>1.8642417658963572E-5</v>
      </c>
      <c r="T187" s="9">
        <f t="shared" si="142"/>
        <v>4.8124894834320188E-11</v>
      </c>
      <c r="U187" s="9">
        <f t="shared" si="143"/>
        <v>2.1162745830791199E-13</v>
      </c>
      <c r="V187" s="9">
        <f t="shared" si="166"/>
        <v>3.1913240473387759E-12</v>
      </c>
      <c r="X187" s="16">
        <f t="shared" si="167"/>
        <v>4</v>
      </c>
      <c r="Y187" s="17">
        <f>VLOOKUP($A187,Datum!$A:$B,2,0)</f>
        <v>41458</v>
      </c>
      <c r="Z187" s="13">
        <f>VLOOKUP(Y187,Zeitreihen!$B:$C,2,0)</f>
        <v>561.74</v>
      </c>
      <c r="AA187" s="13">
        <f>VLOOKUP(Y187,Zeitreihen!N:O,2,0)</f>
        <v>1.3008999999999999</v>
      </c>
      <c r="AB187" s="9">
        <f t="shared" si="168"/>
        <v>-7.8297391714422587E-4</v>
      </c>
      <c r="AC187" s="9">
        <f t="shared" si="169"/>
        <v>2.3087589137999651E-3</v>
      </c>
      <c r="AD187" s="9">
        <f t="shared" si="202"/>
        <v>1.8642417658963572E-5</v>
      </c>
      <c r="AE187" s="9">
        <f t="shared" si="144"/>
        <v>4.8124894834320188E-11</v>
      </c>
      <c r="AF187" s="9">
        <f t="shared" si="145"/>
        <v>7.7316687432588155E-11</v>
      </c>
      <c r="AG187" s="9">
        <f t="shared" si="170"/>
        <v>-6.0998831559557854E-11</v>
      </c>
      <c r="AI187" s="16">
        <f t="shared" si="171"/>
        <v>4</v>
      </c>
      <c r="AJ187" s="17">
        <f>VLOOKUP($A187,Datum!$A:$B,2,0)</f>
        <v>41458</v>
      </c>
      <c r="AK187" s="13">
        <f>VLOOKUP(AJ187,Zeitreihen!$B:$C,2,0)</f>
        <v>561.74</v>
      </c>
      <c r="AL187" s="13">
        <f>VLOOKUP(AJ187,Zeitreihen!$R:$S,2,0)</f>
        <v>1.0182</v>
      </c>
      <c r="AM187" s="9">
        <f t="shared" si="172"/>
        <v>-7.8297391714422587E-4</v>
      </c>
      <c r="AN187" s="9">
        <f t="shared" si="173"/>
        <v>-9.8207709384119036E-5</v>
      </c>
      <c r="AO187" s="9">
        <f t="shared" si="203"/>
        <v>1.8642417658963572E-5</v>
      </c>
      <c r="AP187" s="9">
        <f t="shared" si="146"/>
        <v>4.8124894834320188E-11</v>
      </c>
      <c r="AQ187" s="9">
        <f t="shared" si="147"/>
        <v>2.8938694385367828E-16</v>
      </c>
      <c r="AR187" s="9">
        <f t="shared" si="174"/>
        <v>-1.1801150892766175E-13</v>
      </c>
      <c r="AT187" s="16">
        <f t="shared" si="175"/>
        <v>4</v>
      </c>
      <c r="AU187" s="17">
        <f>VLOOKUP($A187,Datum!$A:$B,2,0)</f>
        <v>41458</v>
      </c>
      <c r="AV187" s="13">
        <f>VLOOKUP(AU187,Zeitreihen!$F:$G,2,0)</f>
        <v>7586.31</v>
      </c>
      <c r="AW187" s="13">
        <f>VLOOKUP(AU187,Zeitreihen!$J:$K,2,0)</f>
        <v>0.26660978991148554</v>
      </c>
      <c r="AX187" s="9">
        <f t="shared" si="176"/>
        <v>-4.5399804686708442E-3</v>
      </c>
      <c r="AY187" s="9">
        <f t="shared" si="177"/>
        <v>-1.066496028313222E-4</v>
      </c>
      <c r="AZ187" s="9">
        <f t="shared" si="204"/>
        <v>1.8642417658963572E-5</v>
      </c>
      <c r="BA187" s="9">
        <f t="shared" si="148"/>
        <v>5.9963636866513591E-10</v>
      </c>
      <c r="BB187" s="9">
        <f t="shared" si="149"/>
        <v>2.1162745830791199E-13</v>
      </c>
      <c r="BC187" s="9">
        <f t="shared" si="178"/>
        <v>1.126496873540219E-11</v>
      </c>
      <c r="BE187" s="16">
        <f t="shared" si="179"/>
        <v>4</v>
      </c>
      <c r="BF187" s="17">
        <f>VLOOKUP($A187,Datum!$A:$B,2,0)</f>
        <v>41458</v>
      </c>
      <c r="BG187" s="13">
        <f>VLOOKUP(BF187,Zeitreihen!$F:$G,2,0)</f>
        <v>7586.31</v>
      </c>
      <c r="BH187" s="13">
        <f>VLOOKUP(BF187,Zeitreihen!N:O,2,0)</f>
        <v>1.3008999999999999</v>
      </c>
      <c r="BI187" s="9">
        <f t="shared" si="180"/>
        <v>-4.5399804686708442E-3</v>
      </c>
      <c r="BJ187" s="9">
        <f t="shared" si="181"/>
        <v>2.3087589137999651E-3</v>
      </c>
      <c r="BK187" s="9">
        <f t="shared" si="205"/>
        <v>1.8642417658963572E-5</v>
      </c>
      <c r="BL187" s="9">
        <f t="shared" si="150"/>
        <v>5.9963636866513591E-10</v>
      </c>
      <c r="BM187" s="9">
        <f t="shared" si="151"/>
        <v>7.7316687432588155E-11</v>
      </c>
      <c r="BN187" s="9">
        <f t="shared" si="182"/>
        <v>-2.1531813135287636E-10</v>
      </c>
      <c r="BP187" s="16">
        <f t="shared" si="183"/>
        <v>4</v>
      </c>
      <c r="BQ187" s="17">
        <f>VLOOKUP($A187,Datum!$A:$B,2,0)</f>
        <v>41458</v>
      </c>
      <c r="BR187" s="13">
        <f>VLOOKUP(BQ187,Zeitreihen!$F:$G,2,0)</f>
        <v>7586.31</v>
      </c>
      <c r="BS187" s="13">
        <f>VLOOKUP(BQ187,Zeitreihen!R:S,2,0)</f>
        <v>1.0182</v>
      </c>
      <c r="BT187" s="9">
        <f t="shared" si="184"/>
        <v>-4.5399804686708442E-3</v>
      </c>
      <c r="BU187" s="9">
        <f t="shared" si="185"/>
        <v>-9.8207709384119036E-5</v>
      </c>
      <c r="BV187" s="9">
        <f t="shared" si="206"/>
        <v>1.8642417658963572E-5</v>
      </c>
      <c r="BW187" s="9">
        <f t="shared" si="152"/>
        <v>5.9963636866513591E-10</v>
      </c>
      <c r="BX187" s="9">
        <f t="shared" si="153"/>
        <v>2.8938694385367828E-16</v>
      </c>
      <c r="BY187" s="9">
        <f t="shared" si="186"/>
        <v>-4.1656564446857738E-13</v>
      </c>
      <c r="CA187" s="16">
        <f t="shared" si="187"/>
        <v>4</v>
      </c>
      <c r="CB187" s="17">
        <f>VLOOKUP($A187,Datum!$A:$B,2,0)</f>
        <v>41458</v>
      </c>
      <c r="CC187" s="13">
        <f>VLOOKUP(CB187,Zeitreihen!$J:$K,2,0)</f>
        <v>0.26660978991148554</v>
      </c>
      <c r="CD187" s="13">
        <f>VLOOKUP(CB187,Zeitreihen!N:O,2,0)</f>
        <v>1.3008999999999999</v>
      </c>
      <c r="CE187" s="9">
        <f t="shared" si="188"/>
        <v>-1.066496028313222E-4</v>
      </c>
      <c r="CF187" s="9">
        <f t="shared" si="189"/>
        <v>2.3087589137999651E-3</v>
      </c>
      <c r="CG187" s="9">
        <f t="shared" si="207"/>
        <v>1.8642417658963572E-5</v>
      </c>
      <c r="CH187" s="9">
        <f t="shared" si="154"/>
        <v>2.1162745830791199E-13</v>
      </c>
      <c r="CI187" s="9">
        <f t="shared" si="155"/>
        <v>7.7316687432588155E-11</v>
      </c>
      <c r="CJ187" s="9">
        <f t="shared" si="190"/>
        <v>-4.045038200826528E-12</v>
      </c>
      <c r="CL187" s="16">
        <f t="shared" si="191"/>
        <v>4</v>
      </c>
      <c r="CM187" s="17">
        <f>VLOOKUP($A187,Datum!$A:$B,2,0)</f>
        <v>41458</v>
      </c>
      <c r="CN187" s="13">
        <f>VLOOKUP(CM187,Zeitreihen!$J:$K,2,0)</f>
        <v>0.26660978991148554</v>
      </c>
      <c r="CO187" s="13">
        <f>VLOOKUP(CM187,Zeitreihen!R:S,2,0)</f>
        <v>1.0182</v>
      </c>
      <c r="CP187" s="9">
        <f t="shared" si="192"/>
        <v>-1.066496028313222E-4</v>
      </c>
      <c r="CQ187" s="9">
        <f t="shared" si="193"/>
        <v>-9.8207709384119036E-5</v>
      </c>
      <c r="CR187" s="9">
        <f t="shared" si="208"/>
        <v>1.8642417658963572E-5</v>
      </c>
      <c r="CS187" s="9">
        <f t="shared" si="156"/>
        <v>2.1162745830791199E-13</v>
      </c>
      <c r="CT187" s="9">
        <f t="shared" si="157"/>
        <v>2.8938694385367828E-16</v>
      </c>
      <c r="CU187" s="9">
        <f t="shared" si="194"/>
        <v>-7.825741076425182E-15</v>
      </c>
      <c r="CW187" s="16">
        <f t="shared" si="195"/>
        <v>4</v>
      </c>
      <c r="CX187" s="17">
        <f>VLOOKUP($A187,Datum!$A:$B,2,0)</f>
        <v>41458</v>
      </c>
      <c r="CY187" s="13">
        <f>VLOOKUP(CX187,Zeitreihen!N:O,2,0)</f>
        <v>1.3008999999999999</v>
      </c>
      <c r="CZ187" s="13">
        <f>VLOOKUP(CX187,Zeitreihen!R:S,2,0)</f>
        <v>1.0182</v>
      </c>
      <c r="DA187" s="9">
        <f t="shared" si="196"/>
        <v>2.3087589137999651E-3</v>
      </c>
      <c r="DB187" s="9">
        <f t="shared" si="197"/>
        <v>-9.8207709384119036E-5</v>
      </c>
      <c r="DC187" s="9">
        <f t="shared" si="209"/>
        <v>1.8642417658963572E-5</v>
      </c>
      <c r="DD187" s="9">
        <f t="shared" si="158"/>
        <v>7.7316687432588155E-11</v>
      </c>
      <c r="DE187" s="9">
        <f t="shared" si="159"/>
        <v>2.8938694385367828E-16</v>
      </c>
      <c r="DF187" s="9">
        <f t="shared" si="198"/>
        <v>1.4958088074686144E-13</v>
      </c>
    </row>
    <row r="188" spans="1:110" ht="15" x14ac:dyDescent="0.2">
      <c r="A188" s="9">
        <f t="shared" si="199"/>
        <v>179</v>
      </c>
      <c r="B188" s="16">
        <f t="shared" si="160"/>
        <v>3</v>
      </c>
      <c r="C188" s="17">
        <f>VLOOKUP($A188,Datum!$A:$B,2,0)</f>
        <v>41457</v>
      </c>
      <c r="D188" s="13">
        <f>VLOOKUP(C188,Zeitreihen!$B:$C,2,0)</f>
        <v>562.17999999999995</v>
      </c>
      <c r="E188" s="13">
        <f>VLOOKUP(C188,Zeitreihen!F:G,2,0)</f>
        <v>7620.83</v>
      </c>
      <c r="F188" s="9">
        <f t="shared" si="161"/>
        <v>5.8515170353529017E-3</v>
      </c>
      <c r="G188" s="9">
        <f t="shared" si="161"/>
        <v>7.0317758629294186E-3</v>
      </c>
      <c r="H188" s="9">
        <f t="shared" si="200"/>
        <v>1.7523872599425755E-5</v>
      </c>
      <c r="I188" s="9">
        <f t="shared" si="140"/>
        <v>4.4298106128765657E-10</v>
      </c>
      <c r="J188" s="9">
        <f t="shared" si="141"/>
        <v>6.1007270381700341E-10</v>
      </c>
      <c r="K188" s="9">
        <f t="shared" si="162"/>
        <v>5.198563780502134E-10</v>
      </c>
      <c r="M188" s="16">
        <f t="shared" si="163"/>
        <v>3</v>
      </c>
      <c r="N188" s="17">
        <f>VLOOKUP($A188,Datum!$A:$B,2,0)</f>
        <v>41457</v>
      </c>
      <c r="O188" s="13">
        <f>VLOOKUP(N188,Zeitreihen!$B:$C,2,0)</f>
        <v>562.17999999999995</v>
      </c>
      <c r="P188" s="13">
        <f>VLOOKUP(N188,Zeitreihen!$J:$K,2,0)</f>
        <v>0.26663822525597269</v>
      </c>
      <c r="Q188" s="9">
        <f t="shared" si="164"/>
        <v>5.8515170353529017E-3</v>
      </c>
      <c r="R188" s="9">
        <f t="shared" si="165"/>
        <v>-5.3329067020699168E-5</v>
      </c>
      <c r="S188" s="9">
        <f t="shared" si="201"/>
        <v>1.7523872599425755E-5</v>
      </c>
      <c r="T188" s="9">
        <f t="shared" si="142"/>
        <v>4.4298106128765657E-10</v>
      </c>
      <c r="U188" s="9">
        <f t="shared" si="143"/>
        <v>4.9643221892546351E-14</v>
      </c>
      <c r="V188" s="9">
        <f t="shared" si="166"/>
        <v>-4.6894570175766417E-12</v>
      </c>
      <c r="X188" s="16">
        <f t="shared" si="167"/>
        <v>3</v>
      </c>
      <c r="Y188" s="17">
        <f>VLOOKUP($A188,Datum!$A:$B,2,0)</f>
        <v>41457</v>
      </c>
      <c r="Z188" s="13">
        <f>VLOOKUP(Y188,Zeitreihen!$B:$C,2,0)</f>
        <v>562.17999999999995</v>
      </c>
      <c r="AA188" s="13">
        <f>VLOOKUP(Y188,Zeitreihen!N:O,2,0)</f>
        <v>1.2979000000000001</v>
      </c>
      <c r="AB188" s="9">
        <f t="shared" si="168"/>
        <v>5.8515170353529017E-3</v>
      </c>
      <c r="AC188" s="9">
        <f t="shared" si="169"/>
        <v>-6.5276889625420368E-3</v>
      </c>
      <c r="AD188" s="9">
        <f t="shared" si="202"/>
        <v>1.7523872599425755E-5</v>
      </c>
      <c r="AE188" s="9">
        <f t="shared" si="144"/>
        <v>4.4298106128765657E-10</v>
      </c>
      <c r="AF188" s="9">
        <f t="shared" si="145"/>
        <v>8.1029023058261401E-10</v>
      </c>
      <c r="AG188" s="9">
        <f t="shared" si="170"/>
        <v>-5.9911870801578741E-10</v>
      </c>
      <c r="AI188" s="16">
        <f t="shared" si="171"/>
        <v>3</v>
      </c>
      <c r="AJ188" s="17">
        <f>VLOOKUP($A188,Datum!$A:$B,2,0)</f>
        <v>41457</v>
      </c>
      <c r="AK188" s="13">
        <f>VLOOKUP(AJ188,Zeitreihen!$B:$C,2,0)</f>
        <v>562.17999999999995</v>
      </c>
      <c r="AL188" s="13">
        <f>VLOOKUP(AJ188,Zeitreihen!$R:$S,2,0)</f>
        <v>1.0183</v>
      </c>
      <c r="AM188" s="9">
        <f t="shared" si="172"/>
        <v>5.8515170353529017E-3</v>
      </c>
      <c r="AN188" s="9">
        <f t="shared" si="173"/>
        <v>-9.8198065577049837E-5</v>
      </c>
      <c r="AO188" s="9">
        <f t="shared" si="203"/>
        <v>1.7523872599425755E-5</v>
      </c>
      <c r="AP188" s="9">
        <f t="shared" si="146"/>
        <v>4.4298106128765657E-10</v>
      </c>
      <c r="AQ188" s="9">
        <f t="shared" si="147"/>
        <v>2.7335702800770675E-16</v>
      </c>
      <c r="AR188" s="9">
        <f t="shared" si="174"/>
        <v>3.4798273861973897E-13</v>
      </c>
      <c r="AT188" s="16">
        <f t="shared" si="175"/>
        <v>3</v>
      </c>
      <c r="AU188" s="17">
        <f>VLOOKUP($A188,Datum!$A:$B,2,0)</f>
        <v>41457</v>
      </c>
      <c r="AV188" s="13">
        <f>VLOOKUP(AU188,Zeitreihen!$F:$G,2,0)</f>
        <v>7620.83</v>
      </c>
      <c r="AW188" s="13">
        <f>VLOOKUP(AU188,Zeitreihen!$J:$K,2,0)</f>
        <v>0.26663822525597269</v>
      </c>
      <c r="AX188" s="9">
        <f t="shared" si="176"/>
        <v>7.0317758629294186E-3</v>
      </c>
      <c r="AY188" s="9">
        <f t="shared" si="177"/>
        <v>-5.3329067020699168E-5</v>
      </c>
      <c r="AZ188" s="9">
        <f t="shared" si="204"/>
        <v>1.7523872599425755E-5</v>
      </c>
      <c r="BA188" s="9">
        <f t="shared" si="148"/>
        <v>6.1007270381700341E-10</v>
      </c>
      <c r="BB188" s="9">
        <f t="shared" si="149"/>
        <v>4.9643221892546351E-14</v>
      </c>
      <c r="BC188" s="9">
        <f t="shared" si="178"/>
        <v>-5.5032694469899624E-12</v>
      </c>
      <c r="BE188" s="16">
        <f t="shared" si="179"/>
        <v>3</v>
      </c>
      <c r="BF188" s="17">
        <f>VLOOKUP($A188,Datum!$A:$B,2,0)</f>
        <v>41457</v>
      </c>
      <c r="BG188" s="13">
        <f>VLOOKUP(BF188,Zeitreihen!$F:$G,2,0)</f>
        <v>7620.83</v>
      </c>
      <c r="BH188" s="13">
        <f>VLOOKUP(BF188,Zeitreihen!N:O,2,0)</f>
        <v>1.2979000000000001</v>
      </c>
      <c r="BI188" s="9">
        <f t="shared" si="180"/>
        <v>7.0317758629294186E-3</v>
      </c>
      <c r="BJ188" s="9">
        <f t="shared" si="181"/>
        <v>-6.5276889625420368E-3</v>
      </c>
      <c r="BK188" s="9">
        <f t="shared" si="205"/>
        <v>1.7523872599425755E-5</v>
      </c>
      <c r="BL188" s="9">
        <f t="shared" si="150"/>
        <v>6.1007270381700341E-10</v>
      </c>
      <c r="BM188" s="9">
        <f t="shared" si="151"/>
        <v>8.1029023058261401E-10</v>
      </c>
      <c r="BN188" s="9">
        <f t="shared" si="182"/>
        <v>-7.0309028712395003E-10</v>
      </c>
      <c r="BP188" s="16">
        <f t="shared" si="183"/>
        <v>3</v>
      </c>
      <c r="BQ188" s="17">
        <f>VLOOKUP($A188,Datum!$A:$B,2,0)</f>
        <v>41457</v>
      </c>
      <c r="BR188" s="13">
        <f>VLOOKUP(BQ188,Zeitreihen!$F:$G,2,0)</f>
        <v>7620.83</v>
      </c>
      <c r="BS188" s="13">
        <f>VLOOKUP(BQ188,Zeitreihen!R:S,2,0)</f>
        <v>1.0183</v>
      </c>
      <c r="BT188" s="9">
        <f t="shared" si="184"/>
        <v>7.0317758629294186E-3</v>
      </c>
      <c r="BU188" s="9">
        <f t="shared" si="185"/>
        <v>-9.8198065577049837E-5</v>
      </c>
      <c r="BV188" s="9">
        <f t="shared" si="206"/>
        <v>1.7523872599425755E-5</v>
      </c>
      <c r="BW188" s="9">
        <f t="shared" si="152"/>
        <v>6.1007270381700341E-10</v>
      </c>
      <c r="BX188" s="9">
        <f t="shared" si="153"/>
        <v>2.7335702800770675E-16</v>
      </c>
      <c r="BY188" s="9">
        <f t="shared" si="186"/>
        <v>4.0837196424833329E-13</v>
      </c>
      <c r="CA188" s="16">
        <f t="shared" si="187"/>
        <v>3</v>
      </c>
      <c r="CB188" s="17">
        <f>VLOOKUP($A188,Datum!$A:$B,2,0)</f>
        <v>41457</v>
      </c>
      <c r="CC188" s="13">
        <f>VLOOKUP(CB188,Zeitreihen!$J:$K,2,0)</f>
        <v>0.26663822525597269</v>
      </c>
      <c r="CD188" s="13">
        <f>VLOOKUP(CB188,Zeitreihen!N:O,2,0)</f>
        <v>1.2979000000000001</v>
      </c>
      <c r="CE188" s="9">
        <f t="shared" si="188"/>
        <v>-5.3329067020699168E-5</v>
      </c>
      <c r="CF188" s="9">
        <f t="shared" si="189"/>
        <v>-6.5276889625420368E-3</v>
      </c>
      <c r="CG188" s="9">
        <f t="shared" si="207"/>
        <v>1.7523872599425755E-5</v>
      </c>
      <c r="CH188" s="9">
        <f t="shared" si="154"/>
        <v>4.9643221892546351E-14</v>
      </c>
      <c r="CI188" s="9">
        <f t="shared" si="155"/>
        <v>8.1029023058261401E-10</v>
      </c>
      <c r="CJ188" s="9">
        <f t="shared" si="190"/>
        <v>6.342351118802494E-12</v>
      </c>
      <c r="CL188" s="16">
        <f t="shared" si="191"/>
        <v>3</v>
      </c>
      <c r="CM188" s="17">
        <f>VLOOKUP($A188,Datum!$A:$B,2,0)</f>
        <v>41457</v>
      </c>
      <c r="CN188" s="13">
        <f>VLOOKUP(CM188,Zeitreihen!$J:$K,2,0)</f>
        <v>0.26663822525597269</v>
      </c>
      <c r="CO188" s="13">
        <f>VLOOKUP(CM188,Zeitreihen!R:S,2,0)</f>
        <v>1.0183</v>
      </c>
      <c r="CP188" s="9">
        <f t="shared" si="192"/>
        <v>-5.3329067020699168E-5</v>
      </c>
      <c r="CQ188" s="9">
        <f t="shared" si="193"/>
        <v>-9.8198065577049837E-5</v>
      </c>
      <c r="CR188" s="9">
        <f t="shared" si="208"/>
        <v>1.7523872599425755E-5</v>
      </c>
      <c r="CS188" s="9">
        <f t="shared" si="156"/>
        <v>4.9643221892546351E-14</v>
      </c>
      <c r="CT188" s="9">
        <f t="shared" si="157"/>
        <v>2.7335702800770675E-16</v>
      </c>
      <c r="CU188" s="9">
        <f t="shared" si="194"/>
        <v>-3.6837920133028134E-15</v>
      </c>
      <c r="CW188" s="16">
        <f t="shared" si="195"/>
        <v>3</v>
      </c>
      <c r="CX188" s="17">
        <f>VLOOKUP($A188,Datum!$A:$B,2,0)</f>
        <v>41457</v>
      </c>
      <c r="CY188" s="13">
        <f>VLOOKUP(CX188,Zeitreihen!N:O,2,0)</f>
        <v>1.2979000000000001</v>
      </c>
      <c r="CZ188" s="13">
        <f>VLOOKUP(CX188,Zeitreihen!R:S,2,0)</f>
        <v>1.0183</v>
      </c>
      <c r="DA188" s="9">
        <f t="shared" si="196"/>
        <v>-6.5276889625420368E-3</v>
      </c>
      <c r="DB188" s="9">
        <f t="shared" si="197"/>
        <v>-9.8198065577049837E-5</v>
      </c>
      <c r="DC188" s="9">
        <f t="shared" si="209"/>
        <v>1.7523872599425755E-5</v>
      </c>
      <c r="DD188" s="9">
        <f t="shared" si="158"/>
        <v>8.1029023058261401E-10</v>
      </c>
      <c r="DE188" s="9">
        <f t="shared" si="159"/>
        <v>2.7335702800770675E-16</v>
      </c>
      <c r="DF188" s="9">
        <f t="shared" si="198"/>
        <v>-4.7063630252642304E-13</v>
      </c>
    </row>
    <row r="189" spans="1:110" ht="15" x14ac:dyDescent="0.2">
      <c r="A189" s="9">
        <f t="shared" si="199"/>
        <v>180</v>
      </c>
      <c r="B189" s="16">
        <f t="shared" si="160"/>
        <v>2</v>
      </c>
      <c r="C189" s="17">
        <f>VLOOKUP($A189,Datum!$A:$B,2,0)</f>
        <v>41456</v>
      </c>
      <c r="D189" s="13">
        <f>VLOOKUP(C189,Zeitreihen!$B:$C,2,0)</f>
        <v>558.9</v>
      </c>
      <c r="E189" s="13">
        <f>VLOOKUP(C189,Zeitreihen!F:G,2,0)</f>
        <v>7567.43</v>
      </c>
      <c r="F189" s="9">
        <f t="shared" si="161"/>
        <v>4.7347554287062964E-3</v>
      </c>
      <c r="G189" s="9">
        <f t="shared" si="161"/>
        <v>8.366661707736426E-3</v>
      </c>
      <c r="H189" s="9">
        <f t="shared" si="200"/>
        <v>1.6472440243460208E-5</v>
      </c>
      <c r="I189" s="9">
        <f t="shared" si="140"/>
        <v>2.5196540901709094E-10</v>
      </c>
      <c r="J189" s="9">
        <f t="shared" si="141"/>
        <v>8.6230326303043496E-10</v>
      </c>
      <c r="K189" s="9">
        <f t="shared" si="162"/>
        <v>4.6612293911181379E-10</v>
      </c>
      <c r="M189" s="16">
        <f t="shared" si="163"/>
        <v>2</v>
      </c>
      <c r="N189" s="17">
        <f>VLOOKUP($A189,Datum!$A:$B,2,0)</f>
        <v>41456</v>
      </c>
      <c r="O189" s="13">
        <f>VLOOKUP(N189,Zeitreihen!$B:$C,2,0)</f>
        <v>558.9</v>
      </c>
      <c r="P189" s="13">
        <f>VLOOKUP(N189,Zeitreihen!$J:$K,2,0)</f>
        <v>0.26665244520292253</v>
      </c>
      <c r="Q189" s="9">
        <f t="shared" si="164"/>
        <v>4.7347554287062964E-3</v>
      </c>
      <c r="R189" s="9">
        <f t="shared" si="165"/>
        <v>2.6664889008905866E-5</v>
      </c>
      <c r="S189" s="9">
        <f t="shared" si="201"/>
        <v>1.6472440243460208E-5</v>
      </c>
      <c r="T189" s="9">
        <f t="shared" si="142"/>
        <v>2.5196540901709094E-10</v>
      </c>
      <c r="U189" s="9">
        <f t="shared" si="143"/>
        <v>1.1803851230943484E-14</v>
      </c>
      <c r="V189" s="9">
        <f t="shared" si="166"/>
        <v>1.7245759488586079E-12</v>
      </c>
      <c r="X189" s="16">
        <f t="shared" si="167"/>
        <v>2</v>
      </c>
      <c r="Y189" s="17">
        <f>VLOOKUP($A189,Datum!$A:$B,2,0)</f>
        <v>41456</v>
      </c>
      <c r="Z189" s="13">
        <f>VLOOKUP(Y189,Zeitreihen!$B:$C,2,0)</f>
        <v>558.9</v>
      </c>
      <c r="AA189" s="13">
        <f>VLOOKUP(Y189,Zeitreihen!N:O,2,0)</f>
        <v>1.3064</v>
      </c>
      <c r="AB189" s="9">
        <f t="shared" si="168"/>
        <v>4.7347554287062964E-3</v>
      </c>
      <c r="AC189" s="9">
        <f t="shared" si="169"/>
        <v>4.1420631437502214E-3</v>
      </c>
      <c r="AD189" s="9">
        <f t="shared" si="202"/>
        <v>1.6472440243460208E-5</v>
      </c>
      <c r="AE189" s="9">
        <f t="shared" si="144"/>
        <v>2.5196540901709094E-10</v>
      </c>
      <c r="AF189" s="9">
        <f t="shared" si="145"/>
        <v>2.4668178143603992E-10</v>
      </c>
      <c r="AG189" s="9">
        <f t="shared" si="170"/>
        <v>2.4930959860502045E-10</v>
      </c>
      <c r="AI189" s="16">
        <f t="shared" si="171"/>
        <v>2</v>
      </c>
      <c r="AJ189" s="17">
        <f>VLOOKUP($A189,Datum!$A:$B,2,0)</f>
        <v>41456</v>
      </c>
      <c r="AK189" s="13">
        <f>VLOOKUP(AJ189,Zeitreihen!$B:$C,2,0)</f>
        <v>558.9</v>
      </c>
      <c r="AL189" s="13">
        <f>VLOOKUP(AJ189,Zeitreihen!$R:$S,2,0)</f>
        <v>1.0184</v>
      </c>
      <c r="AM189" s="9">
        <f t="shared" si="172"/>
        <v>4.7347554287062964E-3</v>
      </c>
      <c r="AN189" s="9">
        <f t="shared" si="173"/>
        <v>-9.8188423663744944E-5</v>
      </c>
      <c r="AO189" s="9">
        <f t="shared" si="203"/>
        <v>1.6472440243460208E-5</v>
      </c>
      <c r="AP189" s="9">
        <f t="shared" si="146"/>
        <v>2.5196540901709094E-10</v>
      </c>
      <c r="AQ189" s="9">
        <f t="shared" si="147"/>
        <v>2.5821172602378447E-16</v>
      </c>
      <c r="AR189" s="9">
        <f t="shared" si="174"/>
        <v>2.5506944772079594E-13</v>
      </c>
      <c r="AT189" s="16">
        <f t="shared" si="175"/>
        <v>2</v>
      </c>
      <c r="AU189" s="17">
        <f>VLOOKUP($A189,Datum!$A:$B,2,0)</f>
        <v>41456</v>
      </c>
      <c r="AV189" s="13">
        <f>VLOOKUP(AU189,Zeitreihen!$F:$G,2,0)</f>
        <v>7567.43</v>
      </c>
      <c r="AW189" s="13">
        <f>VLOOKUP(AU189,Zeitreihen!$J:$K,2,0)</f>
        <v>0.26665244520292253</v>
      </c>
      <c r="AX189" s="9">
        <f t="shared" si="176"/>
        <v>8.366661707736426E-3</v>
      </c>
      <c r="AY189" s="9">
        <f t="shared" si="177"/>
        <v>2.6664889008905866E-5</v>
      </c>
      <c r="AZ189" s="9">
        <f t="shared" si="204"/>
        <v>1.6472440243460208E-5</v>
      </c>
      <c r="BA189" s="9">
        <f t="shared" si="148"/>
        <v>8.6230326303043496E-10</v>
      </c>
      <c r="BB189" s="9">
        <f t="shared" si="149"/>
        <v>1.1803851230943484E-14</v>
      </c>
      <c r="BC189" s="9">
        <f t="shared" si="178"/>
        <v>3.1903760644739649E-12</v>
      </c>
      <c r="BE189" s="16">
        <f t="shared" si="179"/>
        <v>2</v>
      </c>
      <c r="BF189" s="17">
        <f>VLOOKUP($A189,Datum!$A:$B,2,0)</f>
        <v>41456</v>
      </c>
      <c r="BG189" s="13">
        <f>VLOOKUP(BF189,Zeitreihen!$F:$G,2,0)</f>
        <v>7567.43</v>
      </c>
      <c r="BH189" s="13">
        <f>VLOOKUP(BF189,Zeitreihen!N:O,2,0)</f>
        <v>1.3064</v>
      </c>
      <c r="BI189" s="9">
        <f t="shared" si="180"/>
        <v>8.366661707736426E-3</v>
      </c>
      <c r="BJ189" s="9">
        <f t="shared" si="181"/>
        <v>4.1420631437502214E-3</v>
      </c>
      <c r="BK189" s="9">
        <f t="shared" si="205"/>
        <v>1.6472440243460208E-5</v>
      </c>
      <c r="BL189" s="9">
        <f t="shared" si="150"/>
        <v>8.6230326303043496E-10</v>
      </c>
      <c r="BM189" s="9">
        <f t="shared" si="151"/>
        <v>2.4668178143603992E-10</v>
      </c>
      <c r="BN189" s="9">
        <f t="shared" si="182"/>
        <v>4.612098275865962E-10</v>
      </c>
      <c r="BP189" s="16">
        <f t="shared" si="183"/>
        <v>2</v>
      </c>
      <c r="BQ189" s="17">
        <f>VLOOKUP($A189,Datum!$A:$B,2,0)</f>
        <v>41456</v>
      </c>
      <c r="BR189" s="13">
        <f>VLOOKUP(BQ189,Zeitreihen!$F:$G,2,0)</f>
        <v>7567.43</v>
      </c>
      <c r="BS189" s="13">
        <f>VLOOKUP(BQ189,Zeitreihen!R:S,2,0)</f>
        <v>1.0184</v>
      </c>
      <c r="BT189" s="9">
        <f t="shared" si="184"/>
        <v>8.366661707736426E-3</v>
      </c>
      <c r="BU189" s="9">
        <f t="shared" si="185"/>
        <v>-9.8188423663744944E-5</v>
      </c>
      <c r="BV189" s="9">
        <f t="shared" si="206"/>
        <v>1.6472440243460208E-5</v>
      </c>
      <c r="BW189" s="9">
        <f t="shared" si="152"/>
        <v>8.6230326303043496E-10</v>
      </c>
      <c r="BX189" s="9">
        <f t="shared" si="153"/>
        <v>2.5821172602378447E-16</v>
      </c>
      <c r="BY189" s="9">
        <f t="shared" si="186"/>
        <v>4.7186524973029113E-13</v>
      </c>
      <c r="CA189" s="16">
        <f t="shared" si="187"/>
        <v>2</v>
      </c>
      <c r="CB189" s="17">
        <f>VLOOKUP($A189,Datum!$A:$B,2,0)</f>
        <v>41456</v>
      </c>
      <c r="CC189" s="13">
        <f>VLOOKUP(CB189,Zeitreihen!$J:$K,2,0)</f>
        <v>0.26665244520292253</v>
      </c>
      <c r="CD189" s="13">
        <f>VLOOKUP(CB189,Zeitreihen!N:O,2,0)</f>
        <v>1.3064</v>
      </c>
      <c r="CE189" s="9">
        <f t="shared" si="188"/>
        <v>2.6664889008905866E-5</v>
      </c>
      <c r="CF189" s="9">
        <f t="shared" si="189"/>
        <v>4.1420631437502214E-3</v>
      </c>
      <c r="CG189" s="9">
        <f t="shared" si="207"/>
        <v>1.6472440243460208E-5</v>
      </c>
      <c r="CH189" s="9">
        <f t="shared" si="154"/>
        <v>1.1803851230943484E-14</v>
      </c>
      <c r="CI189" s="9">
        <f t="shared" si="155"/>
        <v>2.4668178143603992E-10</v>
      </c>
      <c r="CJ189" s="9">
        <f t="shared" si="190"/>
        <v>1.7063982681235735E-12</v>
      </c>
      <c r="CL189" s="16">
        <f t="shared" si="191"/>
        <v>2</v>
      </c>
      <c r="CM189" s="17">
        <f>VLOOKUP($A189,Datum!$A:$B,2,0)</f>
        <v>41456</v>
      </c>
      <c r="CN189" s="13">
        <f>VLOOKUP(CM189,Zeitreihen!$J:$K,2,0)</f>
        <v>0.26665244520292253</v>
      </c>
      <c r="CO189" s="13">
        <f>VLOOKUP(CM189,Zeitreihen!R:S,2,0)</f>
        <v>1.0184</v>
      </c>
      <c r="CP189" s="9">
        <f t="shared" si="192"/>
        <v>2.6664889008905866E-5</v>
      </c>
      <c r="CQ189" s="9">
        <f t="shared" si="193"/>
        <v>-9.8188423663744944E-5</v>
      </c>
      <c r="CR189" s="9">
        <f t="shared" si="208"/>
        <v>1.6472440243460208E-5</v>
      </c>
      <c r="CS189" s="9">
        <f t="shared" si="156"/>
        <v>1.1803851230943484E-14</v>
      </c>
      <c r="CT189" s="9">
        <f t="shared" si="157"/>
        <v>2.5821172602378447E-16</v>
      </c>
      <c r="CU189" s="9">
        <f t="shared" si="194"/>
        <v>1.7458215258352985E-15</v>
      </c>
      <c r="CW189" s="16">
        <f t="shared" si="195"/>
        <v>2</v>
      </c>
      <c r="CX189" s="17">
        <f>VLOOKUP($A189,Datum!$A:$B,2,0)</f>
        <v>41456</v>
      </c>
      <c r="CY189" s="13">
        <f>VLOOKUP(CX189,Zeitreihen!N:O,2,0)</f>
        <v>1.3064</v>
      </c>
      <c r="CZ189" s="13">
        <f>VLOOKUP(CX189,Zeitreihen!R:S,2,0)</f>
        <v>1.0184</v>
      </c>
      <c r="DA189" s="9">
        <f t="shared" si="196"/>
        <v>4.1420631437502214E-3</v>
      </c>
      <c r="DB189" s="9">
        <f t="shared" si="197"/>
        <v>-9.8188423663744944E-5</v>
      </c>
      <c r="DC189" s="9">
        <f t="shared" si="209"/>
        <v>1.6472440243460208E-5</v>
      </c>
      <c r="DD189" s="9">
        <f t="shared" si="158"/>
        <v>2.4668178143603992E-10</v>
      </c>
      <c r="DE189" s="9">
        <f t="shared" si="159"/>
        <v>2.5821172602378447E-16</v>
      </c>
      <c r="DF189" s="9">
        <f t="shared" si="198"/>
        <v>2.523809195704418E-13</v>
      </c>
    </row>
    <row r="190" spans="1:110" ht="15" x14ac:dyDescent="0.2">
      <c r="A190" s="9">
        <f t="shared" si="199"/>
        <v>181</v>
      </c>
      <c r="B190" s="16">
        <f t="shared" si="160"/>
        <v>6</v>
      </c>
      <c r="C190" s="17">
        <f>VLOOKUP($A190,Datum!$A:$B,2,0)</f>
        <v>41453</v>
      </c>
      <c r="D190" s="13">
        <f>VLOOKUP(C190,Zeitreihen!$B:$C,2,0)</f>
        <v>556.26</v>
      </c>
      <c r="E190" s="13">
        <f>VLOOKUP(C190,Zeitreihen!F:G,2,0)</f>
        <v>7504.38</v>
      </c>
      <c r="F190" s="9">
        <f t="shared" si="161"/>
        <v>-7.0086532777019202E-4</v>
      </c>
      <c r="G190" s="9">
        <f t="shared" si="161"/>
        <v>0</v>
      </c>
      <c r="H190" s="9">
        <f t="shared" si="200"/>
        <v>1.5484093828852595E-5</v>
      </c>
      <c r="I190" s="9">
        <f t="shared" si="140"/>
        <v>3.5990724988010193E-11</v>
      </c>
      <c r="J190" s="9">
        <f t="shared" si="141"/>
        <v>1.9822529529084868E-11</v>
      </c>
      <c r="K190" s="9">
        <f t="shared" si="162"/>
        <v>2.6710058196267653E-11</v>
      </c>
      <c r="M190" s="16">
        <f t="shared" si="163"/>
        <v>6</v>
      </c>
      <c r="N190" s="17">
        <f>VLOOKUP($A190,Datum!$A:$B,2,0)</f>
        <v>41453</v>
      </c>
      <c r="O190" s="13">
        <f>VLOOKUP(N190,Zeitreihen!$B:$C,2,0)</f>
        <v>556.26</v>
      </c>
      <c r="P190" s="13">
        <f>VLOOKUP(N190,Zeitreihen!$J:$K,2,0)</f>
        <v>0.26664533503986348</v>
      </c>
      <c r="Q190" s="9">
        <f t="shared" si="164"/>
        <v>-7.0086532777019202E-4</v>
      </c>
      <c r="R190" s="9">
        <f t="shared" si="165"/>
        <v>2.6664178011729669E-5</v>
      </c>
      <c r="S190" s="9">
        <f t="shared" si="201"/>
        <v>1.5484093828852595E-5</v>
      </c>
      <c r="T190" s="9">
        <f t="shared" si="142"/>
        <v>3.5990724988010193E-11</v>
      </c>
      <c r="U190" s="9">
        <f t="shared" si="143"/>
        <v>1.1095030756191054E-14</v>
      </c>
      <c r="V190" s="9">
        <f t="shared" si="166"/>
        <v>-6.3191629246252779E-13</v>
      </c>
      <c r="X190" s="16">
        <f t="shared" si="167"/>
        <v>6</v>
      </c>
      <c r="Y190" s="17">
        <f>VLOOKUP($A190,Datum!$A:$B,2,0)</f>
        <v>41453</v>
      </c>
      <c r="Z190" s="13">
        <f>VLOOKUP(Y190,Zeitreihen!$B:$C,2,0)</f>
        <v>556.26</v>
      </c>
      <c r="AA190" s="13">
        <f>VLOOKUP(Y190,Zeitreihen!N:O,2,0)</f>
        <v>1.3009999999999999</v>
      </c>
      <c r="AB190" s="9">
        <f t="shared" si="168"/>
        <v>-7.0086532777019202E-4</v>
      </c>
      <c r="AC190" s="9">
        <f t="shared" si="169"/>
        <v>-2.1498779779338261E-3</v>
      </c>
      <c r="AD190" s="9">
        <f t="shared" si="202"/>
        <v>1.5484093828852595E-5</v>
      </c>
      <c r="AE190" s="9">
        <f t="shared" si="144"/>
        <v>3.5990724988010193E-11</v>
      </c>
      <c r="AF190" s="9">
        <f t="shared" si="145"/>
        <v>9.084088015668756E-11</v>
      </c>
      <c r="AG190" s="9">
        <f t="shared" si="170"/>
        <v>5.7178922125098991E-11</v>
      </c>
      <c r="AI190" s="16">
        <f t="shared" si="171"/>
        <v>6</v>
      </c>
      <c r="AJ190" s="17">
        <f>VLOOKUP($A190,Datum!$A:$B,2,0)</f>
        <v>41453</v>
      </c>
      <c r="AK190" s="13">
        <f>VLOOKUP(AJ190,Zeitreihen!$B:$C,2,0)</f>
        <v>556.26</v>
      </c>
      <c r="AL190" s="13">
        <f>VLOOKUP(AJ190,Zeitreihen!$R:$S,2,0)</f>
        <v>1.0185</v>
      </c>
      <c r="AM190" s="9">
        <f t="shared" si="172"/>
        <v>-7.0086532777019202E-4</v>
      </c>
      <c r="AN190" s="9">
        <f t="shared" si="173"/>
        <v>-9.8178783643760147E-5</v>
      </c>
      <c r="AO190" s="9">
        <f t="shared" si="203"/>
        <v>1.5484093828852595E-5</v>
      </c>
      <c r="AP190" s="9">
        <f t="shared" si="146"/>
        <v>3.5990724988010193E-11</v>
      </c>
      <c r="AQ190" s="9">
        <f t="shared" si="147"/>
        <v>2.4390242127621201E-16</v>
      </c>
      <c r="AR190" s="9">
        <f t="shared" si="174"/>
        <v>-9.3692182000751552E-14</v>
      </c>
      <c r="AT190" s="16">
        <f t="shared" si="175"/>
        <v>6</v>
      </c>
      <c r="AU190" s="17">
        <f>VLOOKUP($A190,Datum!$A:$B,2,0)</f>
        <v>41453</v>
      </c>
      <c r="AV190" s="13">
        <f>VLOOKUP(AU190,Zeitreihen!$F:$G,2,0)</f>
        <v>7504.38</v>
      </c>
      <c r="AW190" s="13">
        <f>VLOOKUP(AU190,Zeitreihen!$J:$K,2,0)</f>
        <v>0.26664533503986348</v>
      </c>
      <c r="AX190" s="9">
        <f t="shared" si="176"/>
        <v>0</v>
      </c>
      <c r="AY190" s="9">
        <f t="shared" si="177"/>
        <v>2.6664178011729669E-5</v>
      </c>
      <c r="AZ190" s="9">
        <f t="shared" si="204"/>
        <v>1.5484093828852595E-5</v>
      </c>
      <c r="BA190" s="9">
        <f t="shared" si="148"/>
        <v>1.9822529529084868E-11</v>
      </c>
      <c r="BB190" s="9">
        <f t="shared" si="149"/>
        <v>1.1095030756191054E-14</v>
      </c>
      <c r="BC190" s="9">
        <f t="shared" si="178"/>
        <v>-4.6896862879163041E-13</v>
      </c>
      <c r="BE190" s="16">
        <f t="shared" si="179"/>
        <v>6</v>
      </c>
      <c r="BF190" s="17">
        <f>VLOOKUP($A190,Datum!$A:$B,2,0)</f>
        <v>41453</v>
      </c>
      <c r="BG190" s="13">
        <f>VLOOKUP(BF190,Zeitreihen!$F:$G,2,0)</f>
        <v>7504.38</v>
      </c>
      <c r="BH190" s="13">
        <f>VLOOKUP(BF190,Zeitreihen!N:O,2,0)</f>
        <v>1.3009999999999999</v>
      </c>
      <c r="BI190" s="9">
        <f t="shared" si="180"/>
        <v>0</v>
      </c>
      <c r="BJ190" s="9">
        <f t="shared" si="181"/>
        <v>-2.1498779779338261E-3</v>
      </c>
      <c r="BK190" s="9">
        <f t="shared" si="205"/>
        <v>1.5484093828852595E-5</v>
      </c>
      <c r="BL190" s="9">
        <f t="shared" si="150"/>
        <v>1.9822529529084868E-11</v>
      </c>
      <c r="BM190" s="9">
        <f t="shared" si="151"/>
        <v>9.084088015668756E-11</v>
      </c>
      <c r="BN190" s="9">
        <f t="shared" si="182"/>
        <v>4.2434608862978805E-11</v>
      </c>
      <c r="BP190" s="16">
        <f t="shared" si="183"/>
        <v>6</v>
      </c>
      <c r="BQ190" s="17">
        <f>VLOOKUP($A190,Datum!$A:$B,2,0)</f>
        <v>41453</v>
      </c>
      <c r="BR190" s="13">
        <f>VLOOKUP(BQ190,Zeitreihen!$F:$G,2,0)</f>
        <v>7504.38</v>
      </c>
      <c r="BS190" s="13">
        <f>VLOOKUP(BQ190,Zeitreihen!R:S,2,0)</f>
        <v>1.0185</v>
      </c>
      <c r="BT190" s="9">
        <f t="shared" si="184"/>
        <v>0</v>
      </c>
      <c r="BU190" s="9">
        <f t="shared" si="185"/>
        <v>-9.8178783643760147E-5</v>
      </c>
      <c r="BV190" s="9">
        <f t="shared" si="206"/>
        <v>1.5484093828852595E-5</v>
      </c>
      <c r="BW190" s="9">
        <f t="shared" si="152"/>
        <v>1.9822529529084868E-11</v>
      </c>
      <c r="BX190" s="9">
        <f t="shared" si="153"/>
        <v>2.4390242127621201E-16</v>
      </c>
      <c r="BY190" s="9">
        <f t="shared" si="186"/>
        <v>-6.9532459671458561E-14</v>
      </c>
      <c r="CA190" s="16">
        <f t="shared" si="187"/>
        <v>6</v>
      </c>
      <c r="CB190" s="17">
        <f>VLOOKUP($A190,Datum!$A:$B,2,0)</f>
        <v>41453</v>
      </c>
      <c r="CC190" s="13">
        <f>VLOOKUP(CB190,Zeitreihen!$J:$K,2,0)</f>
        <v>0.26664533503986348</v>
      </c>
      <c r="CD190" s="13">
        <f>VLOOKUP(CB190,Zeitreihen!N:O,2,0)</f>
        <v>1.3009999999999999</v>
      </c>
      <c r="CE190" s="9">
        <f t="shared" si="188"/>
        <v>2.6664178011729669E-5</v>
      </c>
      <c r="CF190" s="9">
        <f t="shared" si="189"/>
        <v>-2.1498779779338261E-3</v>
      </c>
      <c r="CG190" s="9">
        <f t="shared" si="207"/>
        <v>1.5484093828852595E-5</v>
      </c>
      <c r="CH190" s="9">
        <f t="shared" si="154"/>
        <v>1.1095030756191054E-14</v>
      </c>
      <c r="CI190" s="9">
        <f t="shared" si="155"/>
        <v>9.084088015668756E-11</v>
      </c>
      <c r="CJ190" s="9">
        <f t="shared" si="190"/>
        <v>-1.0039334436395244E-12</v>
      </c>
      <c r="CL190" s="16">
        <f t="shared" si="191"/>
        <v>6</v>
      </c>
      <c r="CM190" s="17">
        <f>VLOOKUP($A190,Datum!$A:$B,2,0)</f>
        <v>41453</v>
      </c>
      <c r="CN190" s="13">
        <f>VLOOKUP(CM190,Zeitreihen!$J:$K,2,0)</f>
        <v>0.26664533503986348</v>
      </c>
      <c r="CO190" s="13">
        <f>VLOOKUP(CM190,Zeitreihen!R:S,2,0)</f>
        <v>1.0185</v>
      </c>
      <c r="CP190" s="9">
        <f t="shared" si="192"/>
        <v>2.6664178011729669E-5</v>
      </c>
      <c r="CQ190" s="9">
        <f t="shared" si="193"/>
        <v>-9.8178783643760147E-5</v>
      </c>
      <c r="CR190" s="9">
        <f t="shared" si="208"/>
        <v>1.5484093828852595E-5</v>
      </c>
      <c r="CS190" s="9">
        <f t="shared" si="156"/>
        <v>1.1095030756191054E-14</v>
      </c>
      <c r="CT190" s="9">
        <f t="shared" si="157"/>
        <v>2.4390242127621201E-16</v>
      </c>
      <c r="CU190" s="9">
        <f t="shared" si="194"/>
        <v>1.645024275069836E-15</v>
      </c>
      <c r="CW190" s="16">
        <f t="shared" si="195"/>
        <v>6</v>
      </c>
      <c r="CX190" s="17">
        <f>VLOOKUP($A190,Datum!$A:$B,2,0)</f>
        <v>41453</v>
      </c>
      <c r="CY190" s="13">
        <f>VLOOKUP(CX190,Zeitreihen!N:O,2,0)</f>
        <v>1.3009999999999999</v>
      </c>
      <c r="CZ190" s="13">
        <f>VLOOKUP(CX190,Zeitreihen!R:S,2,0)</f>
        <v>1.0185</v>
      </c>
      <c r="DA190" s="9">
        <f t="shared" si="196"/>
        <v>-2.1498779779338261E-3</v>
      </c>
      <c r="DB190" s="9">
        <f t="shared" si="197"/>
        <v>-9.8178783643760147E-5</v>
      </c>
      <c r="DC190" s="9">
        <f t="shared" si="209"/>
        <v>1.5484093828852595E-5</v>
      </c>
      <c r="DD190" s="9">
        <f t="shared" si="158"/>
        <v>9.084088015668756E-11</v>
      </c>
      <c r="DE190" s="9">
        <f t="shared" si="159"/>
        <v>2.4390242127621201E-16</v>
      </c>
      <c r="DF190" s="9">
        <f t="shared" si="198"/>
        <v>-1.4884996009767115E-13</v>
      </c>
    </row>
    <row r="191" spans="1:110" ht="15" x14ac:dyDescent="0.2">
      <c r="A191" s="9">
        <f t="shared" si="199"/>
        <v>182</v>
      </c>
      <c r="B191" s="16">
        <f t="shared" si="160"/>
        <v>5</v>
      </c>
      <c r="C191" s="17">
        <f>VLOOKUP($A191,Datum!$A:$B,2,0)</f>
        <v>41452</v>
      </c>
      <c r="D191" s="13">
        <f>VLOOKUP(C191,Zeitreihen!$B:$C,2,0)</f>
        <v>556.65</v>
      </c>
      <c r="E191" s="13">
        <f>VLOOKUP(C191,Zeitreihen!F:G,2,0)</f>
        <v>7504.38</v>
      </c>
      <c r="F191" s="9">
        <f t="shared" si="161"/>
        <v>3.4912215132707849E-3</v>
      </c>
      <c r="G191" s="9">
        <f t="shared" si="161"/>
        <v>0</v>
      </c>
      <c r="H191" s="9">
        <f t="shared" si="200"/>
        <v>1.4555048199121439E-5</v>
      </c>
      <c r="I191" s="9">
        <f t="shared" si="140"/>
        <v>1.0356720056628337E-10</v>
      </c>
      <c r="J191" s="9">
        <f t="shared" si="141"/>
        <v>1.8633177757339776E-11</v>
      </c>
      <c r="K191" s="9">
        <f t="shared" si="162"/>
        <v>-4.3929330270123847E-11</v>
      </c>
      <c r="M191" s="16">
        <f t="shared" si="163"/>
        <v>5</v>
      </c>
      <c r="N191" s="17">
        <f>VLOOKUP($A191,Datum!$A:$B,2,0)</f>
        <v>41452</v>
      </c>
      <c r="O191" s="13">
        <f>VLOOKUP(N191,Zeitreihen!$B:$C,2,0)</f>
        <v>556.65</v>
      </c>
      <c r="P191" s="13">
        <f>VLOOKUP(N191,Zeitreihen!$J:$K,2,0)</f>
        <v>0.26663822525597269</v>
      </c>
      <c r="Q191" s="9">
        <f t="shared" si="164"/>
        <v>3.4912215132707849E-3</v>
      </c>
      <c r="R191" s="9">
        <f t="shared" si="165"/>
        <v>1.8662934134023538E-4</v>
      </c>
      <c r="S191" s="9">
        <f t="shared" si="201"/>
        <v>1.4555048199121439E-5</v>
      </c>
      <c r="T191" s="9">
        <f t="shared" si="142"/>
        <v>1.0356720056628337E-10</v>
      </c>
      <c r="U191" s="9">
        <f t="shared" si="143"/>
        <v>5.0752578867910118E-13</v>
      </c>
      <c r="V191" s="9">
        <f t="shared" si="166"/>
        <v>7.2500362170605491E-12</v>
      </c>
      <c r="X191" s="16">
        <f t="shared" si="167"/>
        <v>5</v>
      </c>
      <c r="Y191" s="17">
        <f>VLOOKUP($A191,Datum!$A:$B,2,0)</f>
        <v>41452</v>
      </c>
      <c r="Z191" s="13">
        <f>VLOOKUP(Y191,Zeitreihen!$B:$C,2,0)</f>
        <v>556.65</v>
      </c>
      <c r="AA191" s="13">
        <f>VLOOKUP(Y191,Zeitreihen!N:O,2,0)</f>
        <v>1.3038000000000001</v>
      </c>
      <c r="AB191" s="9">
        <f t="shared" si="168"/>
        <v>3.4912215132707849E-3</v>
      </c>
      <c r="AC191" s="9">
        <f t="shared" si="169"/>
        <v>1.9961618912425995E-3</v>
      </c>
      <c r="AD191" s="9">
        <f t="shared" si="202"/>
        <v>1.4555048199121439E-5</v>
      </c>
      <c r="AE191" s="9">
        <f t="shared" si="144"/>
        <v>1.0356720056628337E-10</v>
      </c>
      <c r="AF191" s="9">
        <f t="shared" si="145"/>
        <v>4.3255551991207948E-11</v>
      </c>
      <c r="AG191" s="9">
        <f t="shared" si="170"/>
        <v>6.6931729610691618E-11</v>
      </c>
      <c r="AI191" s="16">
        <f t="shared" si="171"/>
        <v>5</v>
      </c>
      <c r="AJ191" s="17">
        <f>VLOOKUP($A191,Datum!$A:$B,2,0)</f>
        <v>41452</v>
      </c>
      <c r="AK191" s="13">
        <f>VLOOKUP(AJ191,Zeitreihen!$B:$C,2,0)</f>
        <v>556.65</v>
      </c>
      <c r="AL191" s="13">
        <f>VLOOKUP(AJ191,Zeitreihen!$R:$S,2,0)</f>
        <v>1.0185999999999999</v>
      </c>
      <c r="AM191" s="9">
        <f t="shared" si="172"/>
        <v>3.4912215132707849E-3</v>
      </c>
      <c r="AN191" s="9">
        <f t="shared" si="173"/>
        <v>-9.816914551642923E-5</v>
      </c>
      <c r="AO191" s="9">
        <f t="shared" si="203"/>
        <v>1.4555048199121439E-5</v>
      </c>
      <c r="AP191" s="9">
        <f t="shared" si="146"/>
        <v>1.0356720056628337E-10</v>
      </c>
      <c r="AQ191" s="9">
        <f t="shared" si="147"/>
        <v>2.3038315688905901E-16</v>
      </c>
      <c r="AR191" s="9">
        <f t="shared" si="174"/>
        <v>1.5446727361037581E-13</v>
      </c>
      <c r="AT191" s="16">
        <f t="shared" si="175"/>
        <v>5</v>
      </c>
      <c r="AU191" s="17">
        <f>VLOOKUP($A191,Datum!$A:$B,2,0)</f>
        <v>41452</v>
      </c>
      <c r="AV191" s="13">
        <f>VLOOKUP(AU191,Zeitreihen!$F:$G,2,0)</f>
        <v>7504.38</v>
      </c>
      <c r="AW191" s="13">
        <f>VLOOKUP(AU191,Zeitreihen!$J:$K,2,0)</f>
        <v>0.26663822525597269</v>
      </c>
      <c r="AX191" s="9">
        <f t="shared" si="176"/>
        <v>0</v>
      </c>
      <c r="AY191" s="9">
        <f t="shared" si="177"/>
        <v>1.8662934134023538E-4</v>
      </c>
      <c r="AZ191" s="9">
        <f t="shared" si="204"/>
        <v>1.4555048199121439E-5</v>
      </c>
      <c r="BA191" s="9">
        <f t="shared" si="148"/>
        <v>1.8633177757339776E-11</v>
      </c>
      <c r="BB191" s="9">
        <f t="shared" si="149"/>
        <v>5.0752578867910118E-13</v>
      </c>
      <c r="BC191" s="9">
        <f t="shared" si="178"/>
        <v>-3.0751940161381292E-12</v>
      </c>
      <c r="BE191" s="16">
        <f t="shared" si="179"/>
        <v>5</v>
      </c>
      <c r="BF191" s="17">
        <f>VLOOKUP($A191,Datum!$A:$B,2,0)</f>
        <v>41452</v>
      </c>
      <c r="BG191" s="13">
        <f>VLOOKUP(BF191,Zeitreihen!$F:$G,2,0)</f>
        <v>7504.38</v>
      </c>
      <c r="BH191" s="13">
        <f>VLOOKUP(BF191,Zeitreihen!N:O,2,0)</f>
        <v>1.3038000000000001</v>
      </c>
      <c r="BI191" s="9">
        <f t="shared" si="180"/>
        <v>0</v>
      </c>
      <c r="BJ191" s="9">
        <f t="shared" si="181"/>
        <v>1.9961618912425995E-3</v>
      </c>
      <c r="BK191" s="9">
        <f t="shared" si="205"/>
        <v>1.4555048199121439E-5</v>
      </c>
      <c r="BL191" s="9">
        <f t="shared" si="150"/>
        <v>1.8633177757339776E-11</v>
      </c>
      <c r="BM191" s="9">
        <f t="shared" si="151"/>
        <v>4.3255551991207948E-11</v>
      </c>
      <c r="BN191" s="9">
        <f t="shared" si="182"/>
        <v>-2.8389934646702349E-11</v>
      </c>
      <c r="BP191" s="16">
        <f t="shared" si="183"/>
        <v>5</v>
      </c>
      <c r="BQ191" s="17">
        <f>VLOOKUP($A191,Datum!$A:$B,2,0)</f>
        <v>41452</v>
      </c>
      <c r="BR191" s="13">
        <f>VLOOKUP(BQ191,Zeitreihen!$F:$G,2,0)</f>
        <v>7504.38</v>
      </c>
      <c r="BS191" s="13">
        <f>VLOOKUP(BQ191,Zeitreihen!R:S,2,0)</f>
        <v>1.0185999999999999</v>
      </c>
      <c r="BT191" s="9">
        <f t="shared" si="184"/>
        <v>0</v>
      </c>
      <c r="BU191" s="9">
        <f t="shared" si="185"/>
        <v>-9.816914551642923E-5</v>
      </c>
      <c r="BV191" s="9">
        <f t="shared" si="206"/>
        <v>1.4555048199121439E-5</v>
      </c>
      <c r="BW191" s="9">
        <f t="shared" si="152"/>
        <v>1.8633177757339776E-11</v>
      </c>
      <c r="BX191" s="9">
        <f t="shared" si="153"/>
        <v>2.3038315688905901E-16</v>
      </c>
      <c r="BY191" s="9">
        <f t="shared" si="186"/>
        <v>-6.5519236218159124E-14</v>
      </c>
      <c r="CA191" s="16">
        <f t="shared" si="187"/>
        <v>5</v>
      </c>
      <c r="CB191" s="17">
        <f>VLOOKUP($A191,Datum!$A:$B,2,0)</f>
        <v>41452</v>
      </c>
      <c r="CC191" s="13">
        <f>VLOOKUP(CB191,Zeitreihen!$J:$K,2,0)</f>
        <v>0.26663822525597269</v>
      </c>
      <c r="CD191" s="13">
        <f>VLOOKUP(CB191,Zeitreihen!N:O,2,0)</f>
        <v>1.3038000000000001</v>
      </c>
      <c r="CE191" s="9">
        <f t="shared" si="188"/>
        <v>1.8662934134023538E-4</v>
      </c>
      <c r="CF191" s="9">
        <f t="shared" si="189"/>
        <v>1.9961618912425995E-3</v>
      </c>
      <c r="CG191" s="9">
        <f t="shared" si="207"/>
        <v>1.4555048199121439E-5</v>
      </c>
      <c r="CH191" s="9">
        <f t="shared" si="154"/>
        <v>5.0752578867910118E-13</v>
      </c>
      <c r="CI191" s="9">
        <f t="shared" si="155"/>
        <v>4.3255551991207948E-11</v>
      </c>
      <c r="CJ191" s="9">
        <f t="shared" si="190"/>
        <v>4.6854357469810297E-12</v>
      </c>
      <c r="CL191" s="16">
        <f t="shared" si="191"/>
        <v>5</v>
      </c>
      <c r="CM191" s="17">
        <f>VLOOKUP($A191,Datum!$A:$B,2,0)</f>
        <v>41452</v>
      </c>
      <c r="CN191" s="13">
        <f>VLOOKUP(CM191,Zeitreihen!$J:$K,2,0)</f>
        <v>0.26663822525597269</v>
      </c>
      <c r="CO191" s="13">
        <f>VLOOKUP(CM191,Zeitreihen!R:S,2,0)</f>
        <v>1.0185999999999999</v>
      </c>
      <c r="CP191" s="9">
        <f t="shared" si="192"/>
        <v>1.8662934134023538E-4</v>
      </c>
      <c r="CQ191" s="9">
        <f t="shared" si="193"/>
        <v>-9.816914551642923E-5</v>
      </c>
      <c r="CR191" s="9">
        <f t="shared" si="208"/>
        <v>1.4555048199121439E-5</v>
      </c>
      <c r="CS191" s="9">
        <f t="shared" si="156"/>
        <v>5.0752578867910118E-13</v>
      </c>
      <c r="CT191" s="9">
        <f t="shared" si="157"/>
        <v>2.3038315688905901E-16</v>
      </c>
      <c r="CU191" s="9">
        <f t="shared" si="194"/>
        <v>1.081320458506639E-14</v>
      </c>
      <c r="CW191" s="16">
        <f t="shared" si="195"/>
        <v>5</v>
      </c>
      <c r="CX191" s="17">
        <f>VLOOKUP($A191,Datum!$A:$B,2,0)</f>
        <v>41452</v>
      </c>
      <c r="CY191" s="13">
        <f>VLOOKUP(CX191,Zeitreihen!N:O,2,0)</f>
        <v>1.3038000000000001</v>
      </c>
      <c r="CZ191" s="13">
        <f>VLOOKUP(CX191,Zeitreihen!R:S,2,0)</f>
        <v>1.0185999999999999</v>
      </c>
      <c r="DA191" s="9">
        <f t="shared" si="196"/>
        <v>1.9961618912425995E-3</v>
      </c>
      <c r="DB191" s="9">
        <f t="shared" si="197"/>
        <v>-9.816914551642923E-5</v>
      </c>
      <c r="DC191" s="9">
        <f t="shared" si="209"/>
        <v>1.4555048199121439E-5</v>
      </c>
      <c r="DD191" s="9">
        <f t="shared" si="158"/>
        <v>4.3255551991207948E-11</v>
      </c>
      <c r="DE191" s="9">
        <f t="shared" si="159"/>
        <v>2.3038315688905901E-16</v>
      </c>
      <c r="DF191" s="9">
        <f t="shared" si="198"/>
        <v>9.9826602770570675E-14</v>
      </c>
    </row>
    <row r="192" spans="1:110" ht="15" x14ac:dyDescent="0.2">
      <c r="A192" s="9">
        <f t="shared" si="199"/>
        <v>183</v>
      </c>
      <c r="B192" s="16">
        <f t="shared" si="160"/>
        <v>4</v>
      </c>
      <c r="C192" s="17">
        <f>VLOOKUP($A192,Datum!$A:$B,2,0)</f>
        <v>41451</v>
      </c>
      <c r="D192" s="13">
        <f>VLOOKUP(C192,Zeitreihen!$B:$C,2,0)</f>
        <v>554.71</v>
      </c>
      <c r="E192" s="13">
        <f>VLOOKUP(C192,Zeitreihen!F:G,2,0)</f>
        <v>7504.38</v>
      </c>
      <c r="F192" s="9">
        <f t="shared" si="161"/>
        <v>-1.711141748787218E-3</v>
      </c>
      <c r="G192" s="9">
        <f t="shared" si="161"/>
        <v>-1.7281624140007496E-3</v>
      </c>
      <c r="H192" s="9">
        <f t="shared" si="200"/>
        <v>1.3681745307174152E-5</v>
      </c>
      <c r="I192" s="9">
        <f t="shared" si="140"/>
        <v>8.7912545792646105E-11</v>
      </c>
      <c r="J192" s="9">
        <f t="shared" si="141"/>
        <v>1.1188113312241625E-10</v>
      </c>
      <c r="K192" s="9">
        <f t="shared" si="162"/>
        <v>9.9175376172503392E-11</v>
      </c>
      <c r="M192" s="16">
        <f t="shared" si="163"/>
        <v>4</v>
      </c>
      <c r="N192" s="17">
        <f>VLOOKUP($A192,Datum!$A:$B,2,0)</f>
        <v>41451</v>
      </c>
      <c r="O192" s="13">
        <f>VLOOKUP(N192,Zeitreihen!$B:$C,2,0)</f>
        <v>554.71</v>
      </c>
      <c r="P192" s="13">
        <f>VLOOKUP(N192,Zeitreihen!$J:$K,2,0)</f>
        <v>0.26658846738290098</v>
      </c>
      <c r="Q192" s="9">
        <f t="shared" si="164"/>
        <v>-1.711141748787218E-3</v>
      </c>
      <c r="R192" s="9">
        <f t="shared" si="165"/>
        <v>-1.8662934134035464E-4</v>
      </c>
      <c r="S192" s="9">
        <f t="shared" si="201"/>
        <v>1.3681745307174152E-5</v>
      </c>
      <c r="T192" s="9">
        <f t="shared" si="142"/>
        <v>8.7912545792646105E-11</v>
      </c>
      <c r="U192" s="9">
        <f t="shared" si="143"/>
        <v>4.760104176844448E-13</v>
      </c>
      <c r="V192" s="9">
        <f t="shared" si="166"/>
        <v>6.4689479548424533E-12</v>
      </c>
      <c r="X192" s="16">
        <f t="shared" si="167"/>
        <v>4</v>
      </c>
      <c r="Y192" s="17">
        <f>VLOOKUP($A192,Datum!$A:$B,2,0)</f>
        <v>41451</v>
      </c>
      <c r="Z192" s="13">
        <f>VLOOKUP(Y192,Zeitreihen!$B:$C,2,0)</f>
        <v>554.71</v>
      </c>
      <c r="AA192" s="13">
        <f>VLOOKUP(Y192,Zeitreihen!N:O,2,0)</f>
        <v>1.3012000000000001</v>
      </c>
      <c r="AB192" s="9">
        <f t="shared" si="168"/>
        <v>-1.711141748787218E-3</v>
      </c>
      <c r="AC192" s="9">
        <f t="shared" si="169"/>
        <v>-4.9829533132601548E-3</v>
      </c>
      <c r="AD192" s="9">
        <f t="shared" si="202"/>
        <v>1.3681745307174152E-5</v>
      </c>
      <c r="AE192" s="9">
        <f t="shared" si="144"/>
        <v>8.7912545792646105E-11</v>
      </c>
      <c r="AF192" s="9">
        <f t="shared" si="145"/>
        <v>3.7785152275346138E-10</v>
      </c>
      <c r="AG192" s="9">
        <f t="shared" si="170"/>
        <v>1.8225775510766268E-10</v>
      </c>
      <c r="AI192" s="16">
        <f t="shared" si="171"/>
        <v>4</v>
      </c>
      <c r="AJ192" s="17">
        <f>VLOOKUP($A192,Datum!$A:$B,2,0)</f>
        <v>41451</v>
      </c>
      <c r="AK192" s="13">
        <f>VLOOKUP(AJ192,Zeitreihen!$B:$C,2,0)</f>
        <v>554.71</v>
      </c>
      <c r="AL192" s="13">
        <f>VLOOKUP(AJ192,Zeitreihen!$R:$S,2,0)</f>
        <v>1.0186999999999999</v>
      </c>
      <c r="AM192" s="9">
        <f t="shared" si="172"/>
        <v>-1.711141748787218E-3</v>
      </c>
      <c r="AN192" s="9">
        <f t="shared" si="173"/>
        <v>-9.8159509281307969E-5</v>
      </c>
      <c r="AO192" s="9">
        <f t="shared" si="203"/>
        <v>1.3681745307174152E-5</v>
      </c>
      <c r="AP192" s="9">
        <f t="shared" si="146"/>
        <v>8.7912545792646105E-11</v>
      </c>
      <c r="AQ192" s="9">
        <f t="shared" si="147"/>
        <v>2.1761049090691572E-16</v>
      </c>
      <c r="AR192" s="9">
        <f t="shared" si="174"/>
        <v>-1.3831374569005939E-13</v>
      </c>
      <c r="AT192" s="16">
        <f t="shared" si="175"/>
        <v>4</v>
      </c>
      <c r="AU192" s="17">
        <f>VLOOKUP($A192,Datum!$A:$B,2,0)</f>
        <v>41451</v>
      </c>
      <c r="AV192" s="13">
        <f>VLOOKUP(AU192,Zeitreihen!$F:$G,2,0)</f>
        <v>7504.38</v>
      </c>
      <c r="AW192" s="13">
        <f>VLOOKUP(AU192,Zeitreihen!$J:$K,2,0)</f>
        <v>0.26658846738290098</v>
      </c>
      <c r="AX192" s="9">
        <f t="shared" si="176"/>
        <v>-1.7281624140007496E-3</v>
      </c>
      <c r="AY192" s="9">
        <f t="shared" si="177"/>
        <v>-1.8662934134035464E-4</v>
      </c>
      <c r="AZ192" s="9">
        <f t="shared" si="204"/>
        <v>1.3681745307174152E-5</v>
      </c>
      <c r="BA192" s="9">
        <f t="shared" si="148"/>
        <v>1.1188113312241625E-10</v>
      </c>
      <c r="BB192" s="9">
        <f t="shared" si="149"/>
        <v>4.760104176844448E-13</v>
      </c>
      <c r="BC192" s="9">
        <f t="shared" si="178"/>
        <v>7.2977109362189951E-12</v>
      </c>
      <c r="BE192" s="16">
        <f t="shared" si="179"/>
        <v>4</v>
      </c>
      <c r="BF192" s="17">
        <f>VLOOKUP($A192,Datum!$A:$B,2,0)</f>
        <v>41451</v>
      </c>
      <c r="BG192" s="13">
        <f>VLOOKUP(BF192,Zeitreihen!$F:$G,2,0)</f>
        <v>7504.38</v>
      </c>
      <c r="BH192" s="13">
        <f>VLOOKUP(BF192,Zeitreihen!N:O,2,0)</f>
        <v>1.3012000000000001</v>
      </c>
      <c r="BI192" s="9">
        <f t="shared" si="180"/>
        <v>-1.7281624140007496E-3</v>
      </c>
      <c r="BJ192" s="9">
        <f t="shared" si="181"/>
        <v>-4.9829533132601548E-3</v>
      </c>
      <c r="BK192" s="9">
        <f t="shared" si="205"/>
        <v>1.3681745307174152E-5</v>
      </c>
      <c r="BL192" s="9">
        <f t="shared" si="150"/>
        <v>1.1188113312241625E-10</v>
      </c>
      <c r="BM192" s="9">
        <f t="shared" si="151"/>
        <v>3.7785152275346138E-10</v>
      </c>
      <c r="BN192" s="9">
        <f t="shared" si="182"/>
        <v>2.056075303039451E-10</v>
      </c>
      <c r="BP192" s="16">
        <f t="shared" si="183"/>
        <v>4</v>
      </c>
      <c r="BQ192" s="17">
        <f>VLOOKUP($A192,Datum!$A:$B,2,0)</f>
        <v>41451</v>
      </c>
      <c r="BR192" s="13">
        <f>VLOOKUP(BQ192,Zeitreihen!$F:$G,2,0)</f>
        <v>7504.38</v>
      </c>
      <c r="BS192" s="13">
        <f>VLOOKUP(BQ192,Zeitreihen!R:S,2,0)</f>
        <v>1.0186999999999999</v>
      </c>
      <c r="BT192" s="9">
        <f t="shared" si="184"/>
        <v>-1.7281624140007496E-3</v>
      </c>
      <c r="BU192" s="9">
        <f t="shared" si="185"/>
        <v>-9.8159509281307969E-5</v>
      </c>
      <c r="BV192" s="9">
        <f t="shared" si="206"/>
        <v>1.3681745307174152E-5</v>
      </c>
      <c r="BW192" s="9">
        <f t="shared" si="152"/>
        <v>1.1188113312241625E-10</v>
      </c>
      <c r="BX192" s="9">
        <f t="shared" si="153"/>
        <v>2.1761049090691572E-16</v>
      </c>
      <c r="BY192" s="9">
        <f t="shared" si="186"/>
        <v>-1.56033676820073E-13</v>
      </c>
      <c r="CA192" s="16">
        <f t="shared" si="187"/>
        <v>4</v>
      </c>
      <c r="CB192" s="17">
        <f>VLOOKUP($A192,Datum!$A:$B,2,0)</f>
        <v>41451</v>
      </c>
      <c r="CC192" s="13">
        <f>VLOOKUP(CB192,Zeitreihen!$J:$K,2,0)</f>
        <v>0.26658846738290098</v>
      </c>
      <c r="CD192" s="13">
        <f>VLOOKUP(CB192,Zeitreihen!N:O,2,0)</f>
        <v>1.3012000000000001</v>
      </c>
      <c r="CE192" s="9">
        <f t="shared" si="188"/>
        <v>-1.8662934134035464E-4</v>
      </c>
      <c r="CF192" s="9">
        <f t="shared" si="189"/>
        <v>-4.9829533132601548E-3</v>
      </c>
      <c r="CG192" s="9">
        <f t="shared" si="207"/>
        <v>1.3681745307174152E-5</v>
      </c>
      <c r="CH192" s="9">
        <f t="shared" si="154"/>
        <v>4.760104176844448E-13</v>
      </c>
      <c r="CI192" s="9">
        <f t="shared" si="155"/>
        <v>3.7785152275346138E-10</v>
      </c>
      <c r="CJ192" s="9">
        <f t="shared" si="190"/>
        <v>1.3411236377328477E-11</v>
      </c>
      <c r="CL192" s="16">
        <f t="shared" si="191"/>
        <v>4</v>
      </c>
      <c r="CM192" s="17">
        <f>VLOOKUP($A192,Datum!$A:$B,2,0)</f>
        <v>41451</v>
      </c>
      <c r="CN192" s="13">
        <f>VLOOKUP(CM192,Zeitreihen!$J:$K,2,0)</f>
        <v>0.26658846738290098</v>
      </c>
      <c r="CO192" s="13">
        <f>VLOOKUP(CM192,Zeitreihen!R:S,2,0)</f>
        <v>1.0186999999999999</v>
      </c>
      <c r="CP192" s="9">
        <f t="shared" si="192"/>
        <v>-1.8662934134035464E-4</v>
      </c>
      <c r="CQ192" s="9">
        <f t="shared" si="193"/>
        <v>-9.8159509281307969E-5</v>
      </c>
      <c r="CR192" s="9">
        <f t="shared" si="208"/>
        <v>1.3681745307174152E-5</v>
      </c>
      <c r="CS192" s="9">
        <f t="shared" si="156"/>
        <v>4.760104176844448E-13</v>
      </c>
      <c r="CT192" s="9">
        <f t="shared" si="157"/>
        <v>2.1761049090691572E-16</v>
      </c>
      <c r="CU192" s="9">
        <f t="shared" si="194"/>
        <v>-1.017766479449574E-14</v>
      </c>
      <c r="CW192" s="16">
        <f t="shared" si="195"/>
        <v>4</v>
      </c>
      <c r="CX192" s="17">
        <f>VLOOKUP($A192,Datum!$A:$B,2,0)</f>
        <v>41451</v>
      </c>
      <c r="CY192" s="13">
        <f>VLOOKUP(CX192,Zeitreihen!N:O,2,0)</f>
        <v>1.3012000000000001</v>
      </c>
      <c r="CZ192" s="13">
        <f>VLOOKUP(CX192,Zeitreihen!R:S,2,0)</f>
        <v>1.0186999999999999</v>
      </c>
      <c r="DA192" s="9">
        <f t="shared" si="196"/>
        <v>-4.9829533132601548E-3</v>
      </c>
      <c r="DB192" s="9">
        <f t="shared" si="197"/>
        <v>-9.8159509281307969E-5</v>
      </c>
      <c r="DC192" s="9">
        <f t="shared" si="209"/>
        <v>1.3681745307174152E-5</v>
      </c>
      <c r="DD192" s="9">
        <f t="shared" si="158"/>
        <v>3.7785152275346138E-10</v>
      </c>
      <c r="DE192" s="9">
        <f t="shared" si="159"/>
        <v>2.1761049090691572E-16</v>
      </c>
      <c r="DF192" s="9">
        <f t="shared" si="198"/>
        <v>-2.8674806949011244E-13</v>
      </c>
    </row>
    <row r="193" spans="1:110" ht="15" x14ac:dyDescent="0.2">
      <c r="A193" s="9">
        <f t="shared" si="199"/>
        <v>184</v>
      </c>
      <c r="B193" s="16">
        <f t="shared" si="160"/>
        <v>3</v>
      </c>
      <c r="C193" s="17">
        <f>VLOOKUP($A193,Datum!$A:$B,2,0)</f>
        <v>41450</v>
      </c>
      <c r="D193" s="13">
        <f>VLOOKUP(C193,Zeitreihen!$B:$C,2,0)</f>
        <v>555.66</v>
      </c>
      <c r="E193" s="13">
        <f>VLOOKUP(C193,Zeitreihen!F:G,2,0)</f>
        <v>7517.36</v>
      </c>
      <c r="F193" s="9">
        <f t="shared" si="161"/>
        <v>-9.7134538963200318E-4</v>
      </c>
      <c r="G193" s="9">
        <f t="shared" si="161"/>
        <v>2.2199961841045204E-3</v>
      </c>
      <c r="H193" s="9">
        <f t="shared" si="200"/>
        <v>1.2860840588743703E-5</v>
      </c>
      <c r="I193" s="9">
        <f t="shared" si="140"/>
        <v>4.1441076717194641E-11</v>
      </c>
      <c r="J193" s="9">
        <f t="shared" si="141"/>
        <v>1.5239138939505304E-11</v>
      </c>
      <c r="K193" s="9">
        <f t="shared" si="162"/>
        <v>-2.5130187541998719E-11</v>
      </c>
      <c r="M193" s="16">
        <f t="shared" si="163"/>
        <v>3</v>
      </c>
      <c r="N193" s="17">
        <f>VLOOKUP($A193,Datum!$A:$B,2,0)</f>
        <v>41450</v>
      </c>
      <c r="O193" s="13">
        <f>VLOOKUP(N193,Zeitreihen!$B:$C,2,0)</f>
        <v>555.66</v>
      </c>
      <c r="P193" s="13">
        <f>VLOOKUP(N193,Zeitreihen!$J:$K,2,0)</f>
        <v>0.26663822525597269</v>
      </c>
      <c r="Q193" s="9">
        <f t="shared" si="164"/>
        <v>-9.7134538963200318E-4</v>
      </c>
      <c r="R193" s="9">
        <f t="shared" si="165"/>
        <v>2.6663467052077506E-5</v>
      </c>
      <c r="S193" s="9">
        <f t="shared" si="201"/>
        <v>1.2860840588743703E-5</v>
      </c>
      <c r="T193" s="9">
        <f t="shared" si="142"/>
        <v>4.1441076717194641E-11</v>
      </c>
      <c r="U193" s="9">
        <f t="shared" si="143"/>
        <v>9.2148655174848912E-15</v>
      </c>
      <c r="V193" s="9">
        <f t="shared" si="166"/>
        <v>-6.17959504214251E-13</v>
      </c>
      <c r="X193" s="16">
        <f t="shared" si="167"/>
        <v>3</v>
      </c>
      <c r="Y193" s="17">
        <f>VLOOKUP($A193,Datum!$A:$B,2,0)</f>
        <v>41450</v>
      </c>
      <c r="Z193" s="13">
        <f>VLOOKUP(Y193,Zeitreihen!$B:$C,2,0)</f>
        <v>555.66</v>
      </c>
      <c r="AA193" s="13">
        <f>VLOOKUP(Y193,Zeitreihen!N:O,2,0)</f>
        <v>1.3077000000000001</v>
      </c>
      <c r="AB193" s="9">
        <f t="shared" si="168"/>
        <v>-9.7134538963200318E-4</v>
      </c>
      <c r="AC193" s="9">
        <f t="shared" si="169"/>
        <v>-3.2828215915777651E-3</v>
      </c>
      <c r="AD193" s="9">
        <f t="shared" si="202"/>
        <v>1.2860840588743703E-5</v>
      </c>
      <c r="AE193" s="9">
        <f t="shared" si="144"/>
        <v>4.1441076717194641E-11</v>
      </c>
      <c r="AF193" s="9">
        <f t="shared" si="145"/>
        <v>1.625425198115294E-10</v>
      </c>
      <c r="AG193" s="9">
        <f t="shared" si="170"/>
        <v>8.2072754512784081E-11</v>
      </c>
      <c r="AI193" s="16">
        <f t="shared" si="171"/>
        <v>3</v>
      </c>
      <c r="AJ193" s="17">
        <f>VLOOKUP($A193,Datum!$A:$B,2,0)</f>
        <v>41450</v>
      </c>
      <c r="AK193" s="13">
        <f>VLOOKUP(AJ193,Zeitreihen!$B:$C,2,0)</f>
        <v>555.66</v>
      </c>
      <c r="AL193" s="13">
        <f>VLOOKUP(AJ193,Zeitreihen!$R:$S,2,0)</f>
        <v>1.0187999999999999</v>
      </c>
      <c r="AM193" s="9">
        <f t="shared" si="172"/>
        <v>-9.7134538963200318E-4</v>
      </c>
      <c r="AN193" s="9">
        <f t="shared" si="173"/>
        <v>-9.8149874937730121E-5</v>
      </c>
      <c r="AO193" s="9">
        <f t="shared" si="203"/>
        <v>1.2860840588743703E-5</v>
      </c>
      <c r="AP193" s="9">
        <f t="shared" si="146"/>
        <v>4.1441076717194641E-11</v>
      </c>
      <c r="AQ193" s="9">
        <f t="shared" si="147"/>
        <v>2.0554335941076493E-16</v>
      </c>
      <c r="AR193" s="9">
        <f t="shared" si="174"/>
        <v>-9.229267644862954E-14</v>
      </c>
      <c r="AT193" s="16">
        <f t="shared" si="175"/>
        <v>3</v>
      </c>
      <c r="AU193" s="17">
        <f>VLOOKUP($A193,Datum!$A:$B,2,0)</f>
        <v>41450</v>
      </c>
      <c r="AV193" s="13">
        <f>VLOOKUP(AU193,Zeitreihen!$F:$G,2,0)</f>
        <v>7517.36</v>
      </c>
      <c r="AW193" s="13">
        <f>VLOOKUP(AU193,Zeitreihen!$J:$K,2,0)</f>
        <v>0.26663822525597269</v>
      </c>
      <c r="AX193" s="9">
        <f t="shared" si="176"/>
        <v>2.2199961841045204E-3</v>
      </c>
      <c r="AY193" s="9">
        <f t="shared" si="177"/>
        <v>2.6663467052077506E-5</v>
      </c>
      <c r="AZ193" s="9">
        <f t="shared" si="204"/>
        <v>1.2860840588743703E-5</v>
      </c>
      <c r="BA193" s="9">
        <f t="shared" si="148"/>
        <v>1.5239138939505304E-11</v>
      </c>
      <c r="BB193" s="9">
        <f t="shared" si="149"/>
        <v>9.2148655174848912E-15</v>
      </c>
      <c r="BC193" s="9">
        <f t="shared" si="178"/>
        <v>3.7473539455168725E-13</v>
      </c>
      <c r="BE193" s="16">
        <f t="shared" si="179"/>
        <v>3</v>
      </c>
      <c r="BF193" s="17">
        <f>VLOOKUP($A193,Datum!$A:$B,2,0)</f>
        <v>41450</v>
      </c>
      <c r="BG193" s="13">
        <f>VLOOKUP(BF193,Zeitreihen!$F:$G,2,0)</f>
        <v>7517.36</v>
      </c>
      <c r="BH193" s="13">
        <f>VLOOKUP(BF193,Zeitreihen!N:O,2,0)</f>
        <v>1.3077000000000001</v>
      </c>
      <c r="BI193" s="9">
        <f t="shared" si="180"/>
        <v>2.2199961841045204E-3</v>
      </c>
      <c r="BJ193" s="9">
        <f t="shared" si="181"/>
        <v>-3.2828215915777651E-3</v>
      </c>
      <c r="BK193" s="9">
        <f t="shared" si="205"/>
        <v>1.2860840588743703E-5</v>
      </c>
      <c r="BL193" s="9">
        <f t="shared" si="150"/>
        <v>1.5239138939505304E-11</v>
      </c>
      <c r="BM193" s="9">
        <f t="shared" si="151"/>
        <v>1.625425198115294E-10</v>
      </c>
      <c r="BN193" s="9">
        <f t="shared" si="182"/>
        <v>-4.9769549354853411E-11</v>
      </c>
      <c r="BP193" s="16">
        <f t="shared" si="183"/>
        <v>3</v>
      </c>
      <c r="BQ193" s="17">
        <f>VLOOKUP($A193,Datum!$A:$B,2,0)</f>
        <v>41450</v>
      </c>
      <c r="BR193" s="13">
        <f>VLOOKUP(BQ193,Zeitreihen!$F:$G,2,0)</f>
        <v>7517.36</v>
      </c>
      <c r="BS193" s="13">
        <f>VLOOKUP(BQ193,Zeitreihen!R:S,2,0)</f>
        <v>1.0187999999999999</v>
      </c>
      <c r="BT193" s="9">
        <f t="shared" si="184"/>
        <v>2.2199961841045204E-3</v>
      </c>
      <c r="BU193" s="9">
        <f t="shared" si="185"/>
        <v>-9.8149874937730121E-5</v>
      </c>
      <c r="BV193" s="9">
        <f t="shared" si="206"/>
        <v>1.2860840588743703E-5</v>
      </c>
      <c r="BW193" s="9">
        <f t="shared" si="152"/>
        <v>1.5239138939505304E-11</v>
      </c>
      <c r="BX193" s="9">
        <f t="shared" si="153"/>
        <v>2.0554335941076493E-16</v>
      </c>
      <c r="BY193" s="9">
        <f t="shared" si="186"/>
        <v>5.5966988592860001E-14</v>
      </c>
      <c r="CA193" s="16">
        <f t="shared" si="187"/>
        <v>3</v>
      </c>
      <c r="CB193" s="17">
        <f>VLOOKUP($A193,Datum!$A:$B,2,0)</f>
        <v>41450</v>
      </c>
      <c r="CC193" s="13">
        <f>VLOOKUP(CB193,Zeitreihen!$J:$K,2,0)</f>
        <v>0.26663822525597269</v>
      </c>
      <c r="CD193" s="13">
        <f>VLOOKUP(CB193,Zeitreihen!N:O,2,0)</f>
        <v>1.3077000000000001</v>
      </c>
      <c r="CE193" s="9">
        <f t="shared" si="188"/>
        <v>2.6663467052077506E-5</v>
      </c>
      <c r="CF193" s="9">
        <f t="shared" si="189"/>
        <v>-3.2828215915777651E-3</v>
      </c>
      <c r="CG193" s="9">
        <f t="shared" si="207"/>
        <v>1.2860840588743703E-5</v>
      </c>
      <c r="CH193" s="9">
        <f t="shared" si="154"/>
        <v>9.2148655174848912E-15</v>
      </c>
      <c r="CI193" s="9">
        <f t="shared" si="155"/>
        <v>1.625425198115294E-10</v>
      </c>
      <c r="CJ193" s="9">
        <f t="shared" si="190"/>
        <v>-1.2238494437374095E-12</v>
      </c>
      <c r="CL193" s="16">
        <f t="shared" si="191"/>
        <v>3</v>
      </c>
      <c r="CM193" s="17">
        <f>VLOOKUP($A193,Datum!$A:$B,2,0)</f>
        <v>41450</v>
      </c>
      <c r="CN193" s="13">
        <f>VLOOKUP(CM193,Zeitreihen!$J:$K,2,0)</f>
        <v>0.26663822525597269</v>
      </c>
      <c r="CO193" s="13">
        <f>VLOOKUP(CM193,Zeitreihen!R:S,2,0)</f>
        <v>1.0187999999999999</v>
      </c>
      <c r="CP193" s="9">
        <f t="shared" si="192"/>
        <v>2.6663467052077506E-5</v>
      </c>
      <c r="CQ193" s="9">
        <f t="shared" si="193"/>
        <v>-9.8149874937730121E-5</v>
      </c>
      <c r="CR193" s="9">
        <f t="shared" si="208"/>
        <v>1.2860840588743703E-5</v>
      </c>
      <c r="CS193" s="9">
        <f t="shared" si="156"/>
        <v>9.2148655174848912E-15</v>
      </c>
      <c r="CT193" s="9">
        <f t="shared" si="157"/>
        <v>2.0554335941076493E-16</v>
      </c>
      <c r="CU193" s="9">
        <f t="shared" si="194"/>
        <v>1.3762464949936334E-15</v>
      </c>
      <c r="CW193" s="16">
        <f t="shared" si="195"/>
        <v>3</v>
      </c>
      <c r="CX193" s="17">
        <f>VLOOKUP($A193,Datum!$A:$B,2,0)</f>
        <v>41450</v>
      </c>
      <c r="CY193" s="13">
        <f>VLOOKUP(CX193,Zeitreihen!N:O,2,0)</f>
        <v>1.3077000000000001</v>
      </c>
      <c r="CZ193" s="13">
        <f>VLOOKUP(CX193,Zeitreihen!R:S,2,0)</f>
        <v>1.0187999999999999</v>
      </c>
      <c r="DA193" s="9">
        <f t="shared" si="196"/>
        <v>-3.2828215915777651E-3</v>
      </c>
      <c r="DB193" s="9">
        <f t="shared" si="197"/>
        <v>-9.8149874937730121E-5</v>
      </c>
      <c r="DC193" s="9">
        <f t="shared" si="209"/>
        <v>1.2860840588743703E-5</v>
      </c>
      <c r="DD193" s="9">
        <f t="shared" si="158"/>
        <v>1.625425198115294E-10</v>
      </c>
      <c r="DE193" s="9">
        <f t="shared" si="159"/>
        <v>2.0554335941076493E-16</v>
      </c>
      <c r="DF193" s="9">
        <f t="shared" si="198"/>
        <v>-1.827827551197119E-13</v>
      </c>
    </row>
    <row r="194" spans="1:110" ht="15" x14ac:dyDescent="0.2">
      <c r="A194" s="9">
        <f t="shared" si="199"/>
        <v>185</v>
      </c>
      <c r="B194" s="16">
        <f t="shared" si="160"/>
        <v>2</v>
      </c>
      <c r="C194" s="17">
        <f>VLOOKUP($A194,Datum!$A:$B,2,0)</f>
        <v>41449</v>
      </c>
      <c r="D194" s="13">
        <f>VLOOKUP(C194,Zeitreihen!$B:$C,2,0)</f>
        <v>556.20000000000005</v>
      </c>
      <c r="E194" s="13">
        <f>VLOOKUP(C194,Zeitreihen!F:G,2,0)</f>
        <v>7500.69</v>
      </c>
      <c r="F194" s="9">
        <f t="shared" si="161"/>
        <v>-1.6493932517471485E-2</v>
      </c>
      <c r="G194" s="9">
        <f t="shared" si="161"/>
        <v>-3.4032221680566732E-3</v>
      </c>
      <c r="H194" s="9">
        <f t="shared" si="200"/>
        <v>1.208919015341908E-5</v>
      </c>
      <c r="I194" s="9">
        <f t="shared" si="140"/>
        <v>3.6255622653617502E-9</v>
      </c>
      <c r="J194" s="9">
        <f t="shared" si="141"/>
        <v>2.4859342319868282E-10</v>
      </c>
      <c r="K194" s="9">
        <f t="shared" si="162"/>
        <v>9.4936343650166391E-10</v>
      </c>
      <c r="M194" s="16">
        <f t="shared" si="163"/>
        <v>2</v>
      </c>
      <c r="N194" s="17">
        <f>VLOOKUP($A194,Datum!$A:$B,2,0)</f>
        <v>41449</v>
      </c>
      <c r="O194" s="13">
        <f>VLOOKUP(N194,Zeitreihen!$B:$C,2,0)</f>
        <v>556.20000000000005</v>
      </c>
      <c r="P194" s="13">
        <f>VLOOKUP(N194,Zeitreihen!$J:$K,2,0)</f>
        <v>0.26663111585121985</v>
      </c>
      <c r="Q194" s="9">
        <f t="shared" si="164"/>
        <v>-1.6493932517471485E-2</v>
      </c>
      <c r="R194" s="9">
        <f t="shared" si="165"/>
        <v>0</v>
      </c>
      <c r="S194" s="9">
        <f t="shared" si="201"/>
        <v>1.208919015341908E-5</v>
      </c>
      <c r="T194" s="9">
        <f t="shared" si="142"/>
        <v>3.6255622653617502E-9</v>
      </c>
      <c r="U194" s="9">
        <f t="shared" si="143"/>
        <v>1.3115162568566719E-19</v>
      </c>
      <c r="V194" s="9">
        <f t="shared" si="166"/>
        <v>-2.1805925459076571E-14</v>
      </c>
      <c r="X194" s="16">
        <f t="shared" si="167"/>
        <v>2</v>
      </c>
      <c r="Y194" s="17">
        <f>VLOOKUP($A194,Datum!$A:$B,2,0)</f>
        <v>41449</v>
      </c>
      <c r="Z194" s="13">
        <f>VLOOKUP(Y194,Zeitreihen!$B:$C,2,0)</f>
        <v>556.20000000000005</v>
      </c>
      <c r="AA194" s="13">
        <f>VLOOKUP(Y194,Zeitreihen!N:O,2,0)</f>
        <v>1.3120000000000001</v>
      </c>
      <c r="AB194" s="9">
        <f t="shared" si="168"/>
        <v>-1.6493932517471485E-2</v>
      </c>
      <c r="AC194" s="9">
        <f t="shared" si="169"/>
        <v>-1.5242740674273911E-4</v>
      </c>
      <c r="AD194" s="9">
        <f t="shared" si="202"/>
        <v>1.208919015341908E-5</v>
      </c>
      <c r="AE194" s="9">
        <f t="shared" si="144"/>
        <v>3.6255622653617502E-9</v>
      </c>
      <c r="AF194" s="9">
        <f t="shared" si="145"/>
        <v>2.180335453750658E-12</v>
      </c>
      <c r="AG194" s="9">
        <f t="shared" si="170"/>
        <v>8.8909740450350974E-11</v>
      </c>
      <c r="AI194" s="16">
        <f t="shared" si="171"/>
        <v>2</v>
      </c>
      <c r="AJ194" s="17">
        <f>VLOOKUP($A194,Datum!$A:$B,2,0)</f>
        <v>41449</v>
      </c>
      <c r="AK194" s="13">
        <f>VLOOKUP(AJ194,Zeitreihen!$B:$C,2,0)</f>
        <v>556.20000000000005</v>
      </c>
      <c r="AL194" s="13">
        <f>VLOOKUP(AJ194,Zeitreihen!$R:$S,2,0)</f>
        <v>1.0188999999999999</v>
      </c>
      <c r="AM194" s="9">
        <f t="shared" si="172"/>
        <v>-1.6493932517471485E-2</v>
      </c>
      <c r="AN194" s="9">
        <f t="shared" si="173"/>
        <v>-9.814024248514048E-5</v>
      </c>
      <c r="AO194" s="9">
        <f t="shared" si="203"/>
        <v>1.208919015341908E-5</v>
      </c>
      <c r="AP194" s="9">
        <f t="shared" si="146"/>
        <v>3.6255622653617502E-9</v>
      </c>
      <c r="AQ194" s="9">
        <f t="shared" si="147"/>
        <v>1.9414294695577787E-16</v>
      </c>
      <c r="AR194" s="9">
        <f t="shared" si="174"/>
        <v>-8.3897398205724849E-13</v>
      </c>
      <c r="AT194" s="16">
        <f t="shared" si="175"/>
        <v>2</v>
      </c>
      <c r="AU194" s="17">
        <f>VLOOKUP($A194,Datum!$A:$B,2,0)</f>
        <v>41449</v>
      </c>
      <c r="AV194" s="13">
        <f>VLOOKUP(AU194,Zeitreihen!$F:$G,2,0)</f>
        <v>7500.69</v>
      </c>
      <c r="AW194" s="13">
        <f>VLOOKUP(AU194,Zeitreihen!$J:$K,2,0)</f>
        <v>0.26663111585121985</v>
      </c>
      <c r="AX194" s="9">
        <f t="shared" si="176"/>
        <v>-3.4032221680566732E-3</v>
      </c>
      <c r="AY194" s="9">
        <f t="shared" si="177"/>
        <v>0</v>
      </c>
      <c r="AZ194" s="9">
        <f t="shared" si="204"/>
        <v>1.208919015341908E-5</v>
      </c>
      <c r="BA194" s="9">
        <f t="shared" si="148"/>
        <v>2.4859342319868282E-10</v>
      </c>
      <c r="BB194" s="9">
        <f t="shared" si="149"/>
        <v>1.3115162568566719E-19</v>
      </c>
      <c r="BC194" s="9">
        <f t="shared" si="178"/>
        <v>-5.7099414696888366E-15</v>
      </c>
      <c r="BE194" s="16">
        <f t="shared" si="179"/>
        <v>2</v>
      </c>
      <c r="BF194" s="17">
        <f>VLOOKUP($A194,Datum!$A:$B,2,0)</f>
        <v>41449</v>
      </c>
      <c r="BG194" s="13">
        <f>VLOOKUP(BF194,Zeitreihen!$F:$G,2,0)</f>
        <v>7500.69</v>
      </c>
      <c r="BH194" s="13">
        <f>VLOOKUP(BF194,Zeitreihen!N:O,2,0)</f>
        <v>1.3120000000000001</v>
      </c>
      <c r="BI194" s="9">
        <f t="shared" si="180"/>
        <v>-3.4032221680566732E-3</v>
      </c>
      <c r="BJ194" s="9">
        <f t="shared" si="181"/>
        <v>-1.5242740674273911E-4</v>
      </c>
      <c r="BK194" s="9">
        <f t="shared" si="205"/>
        <v>1.208919015341908E-5</v>
      </c>
      <c r="BL194" s="9">
        <f t="shared" si="150"/>
        <v>2.4859342319868282E-10</v>
      </c>
      <c r="BM194" s="9">
        <f t="shared" si="151"/>
        <v>2.180335453750658E-12</v>
      </c>
      <c r="BN194" s="9">
        <f t="shared" si="182"/>
        <v>2.3281259720413098E-11</v>
      </c>
      <c r="BP194" s="16">
        <f t="shared" si="183"/>
        <v>2</v>
      </c>
      <c r="BQ194" s="17">
        <f>VLOOKUP($A194,Datum!$A:$B,2,0)</f>
        <v>41449</v>
      </c>
      <c r="BR194" s="13">
        <f>VLOOKUP(BQ194,Zeitreihen!$F:$G,2,0)</f>
        <v>7500.69</v>
      </c>
      <c r="BS194" s="13">
        <f>VLOOKUP(BQ194,Zeitreihen!R:S,2,0)</f>
        <v>1.0188999999999999</v>
      </c>
      <c r="BT194" s="9">
        <f t="shared" si="184"/>
        <v>-3.4032221680566732E-3</v>
      </c>
      <c r="BU194" s="9">
        <f t="shared" si="185"/>
        <v>-9.814024248514048E-5</v>
      </c>
      <c r="BV194" s="9">
        <f t="shared" si="206"/>
        <v>1.208919015341908E-5</v>
      </c>
      <c r="BW194" s="9">
        <f t="shared" si="152"/>
        <v>2.4859342319868282E-10</v>
      </c>
      <c r="BX194" s="9">
        <f t="shared" si="153"/>
        <v>1.9414294695577787E-16</v>
      </c>
      <c r="BY194" s="9">
        <f t="shared" si="186"/>
        <v>-2.1968764137660799E-13</v>
      </c>
      <c r="CA194" s="16">
        <f t="shared" si="187"/>
        <v>2</v>
      </c>
      <c r="CB194" s="17">
        <f>VLOOKUP($A194,Datum!$A:$B,2,0)</f>
        <v>41449</v>
      </c>
      <c r="CC194" s="13">
        <f>VLOOKUP(CB194,Zeitreihen!$J:$K,2,0)</f>
        <v>0.26663111585121985</v>
      </c>
      <c r="CD194" s="13">
        <f>VLOOKUP(CB194,Zeitreihen!N:O,2,0)</f>
        <v>1.3120000000000001</v>
      </c>
      <c r="CE194" s="9">
        <f t="shared" si="188"/>
        <v>0</v>
      </c>
      <c r="CF194" s="9">
        <f t="shared" si="189"/>
        <v>-1.5242740674273911E-4</v>
      </c>
      <c r="CG194" s="9">
        <f t="shared" si="207"/>
        <v>1.208919015341908E-5</v>
      </c>
      <c r="CH194" s="9">
        <f t="shared" si="154"/>
        <v>1.3115162568566719E-19</v>
      </c>
      <c r="CI194" s="9">
        <f t="shared" si="155"/>
        <v>2.180335453750658E-12</v>
      </c>
      <c r="CJ194" s="9">
        <f t="shared" si="190"/>
        <v>-5.347471732505891E-16</v>
      </c>
      <c r="CL194" s="16">
        <f t="shared" si="191"/>
        <v>2</v>
      </c>
      <c r="CM194" s="17">
        <f>VLOOKUP($A194,Datum!$A:$B,2,0)</f>
        <v>41449</v>
      </c>
      <c r="CN194" s="13">
        <f>VLOOKUP(CM194,Zeitreihen!$J:$K,2,0)</f>
        <v>0.26663111585121985</v>
      </c>
      <c r="CO194" s="13">
        <f>VLOOKUP(CM194,Zeitreihen!R:S,2,0)</f>
        <v>1.0188999999999999</v>
      </c>
      <c r="CP194" s="9">
        <f t="shared" si="192"/>
        <v>0</v>
      </c>
      <c r="CQ194" s="9">
        <f t="shared" si="193"/>
        <v>-9.814024248514048E-5</v>
      </c>
      <c r="CR194" s="9">
        <f t="shared" si="208"/>
        <v>1.208919015341908E-5</v>
      </c>
      <c r="CS194" s="9">
        <f t="shared" si="156"/>
        <v>1.3115162568566719E-19</v>
      </c>
      <c r="CT194" s="9">
        <f t="shared" si="157"/>
        <v>1.9414294695577787E-16</v>
      </c>
      <c r="CU194" s="9">
        <f t="shared" si="194"/>
        <v>5.0460046679186218E-18</v>
      </c>
      <c r="CW194" s="16">
        <f t="shared" si="195"/>
        <v>2</v>
      </c>
      <c r="CX194" s="17">
        <f>VLOOKUP($A194,Datum!$A:$B,2,0)</f>
        <v>41449</v>
      </c>
      <c r="CY194" s="13">
        <f>VLOOKUP(CX194,Zeitreihen!N:O,2,0)</f>
        <v>1.3120000000000001</v>
      </c>
      <c r="CZ194" s="13">
        <f>VLOOKUP(CX194,Zeitreihen!R:S,2,0)</f>
        <v>1.0188999999999999</v>
      </c>
      <c r="DA194" s="9">
        <f t="shared" si="196"/>
        <v>-1.5242740674273911E-4</v>
      </c>
      <c r="DB194" s="9">
        <f t="shared" si="197"/>
        <v>-9.814024248514048E-5</v>
      </c>
      <c r="DC194" s="9">
        <f t="shared" si="209"/>
        <v>1.208919015341908E-5</v>
      </c>
      <c r="DD194" s="9">
        <f t="shared" si="158"/>
        <v>2.180335453750658E-12</v>
      </c>
      <c r="DE194" s="9">
        <f t="shared" si="159"/>
        <v>1.9414294695577787E-16</v>
      </c>
      <c r="DF194" s="9">
        <f t="shared" si="198"/>
        <v>-2.0574176784097971E-14</v>
      </c>
    </row>
    <row r="195" spans="1:110" ht="15" x14ac:dyDescent="0.2">
      <c r="A195" s="9">
        <f t="shared" si="199"/>
        <v>186</v>
      </c>
      <c r="B195" s="16">
        <f t="shared" si="160"/>
        <v>6</v>
      </c>
      <c r="C195" s="17">
        <f>VLOOKUP($A195,Datum!$A:$B,2,0)</f>
        <v>41446</v>
      </c>
      <c r="D195" s="13">
        <f>VLOOKUP(C195,Zeitreihen!$B:$C,2,0)</f>
        <v>565.45000000000005</v>
      </c>
      <c r="E195" s="13">
        <f>VLOOKUP(C195,Zeitreihen!F:G,2,0)</f>
        <v>7526.26</v>
      </c>
      <c r="F195" s="9">
        <f t="shared" si="161"/>
        <v>-5.3041019631071555E-4</v>
      </c>
      <c r="G195" s="9">
        <f t="shared" si="161"/>
        <v>0</v>
      </c>
      <c r="H195" s="9">
        <f t="shared" si="200"/>
        <v>1.1363838744213935E-5</v>
      </c>
      <c r="I195" s="9">
        <f t="shared" si="140"/>
        <v>2.0837585937121024E-11</v>
      </c>
      <c r="J195" s="9">
        <f t="shared" si="141"/>
        <v>1.4547834155538161E-11</v>
      </c>
      <c r="K195" s="9">
        <f t="shared" si="162"/>
        <v>1.7410966211414314E-11</v>
      </c>
      <c r="M195" s="16">
        <f t="shared" si="163"/>
        <v>6</v>
      </c>
      <c r="N195" s="17">
        <f>VLOOKUP($A195,Datum!$A:$B,2,0)</f>
        <v>41446</v>
      </c>
      <c r="O195" s="13">
        <f>VLOOKUP(N195,Zeitreihen!$B:$C,2,0)</f>
        <v>565.45000000000005</v>
      </c>
      <c r="P195" s="13">
        <f>VLOOKUP(N195,Zeitreihen!$J:$K,2,0)</f>
        <v>0.26663111585121985</v>
      </c>
      <c r="Q195" s="9">
        <f t="shared" si="164"/>
        <v>-5.3041019631071555E-4</v>
      </c>
      <c r="R195" s="9">
        <f t="shared" si="165"/>
        <v>-2.6663467052135138E-5</v>
      </c>
      <c r="S195" s="9">
        <f t="shared" si="201"/>
        <v>1.1363838744213935E-5</v>
      </c>
      <c r="T195" s="9">
        <f t="shared" si="142"/>
        <v>2.0837585937121024E-11</v>
      </c>
      <c r="U195" s="9">
        <f t="shared" si="143"/>
        <v>8.0160172285026672E-15</v>
      </c>
      <c r="V195" s="9">
        <f t="shared" si="166"/>
        <v>4.086984803891091E-13</v>
      </c>
      <c r="X195" s="16">
        <f t="shared" si="167"/>
        <v>6</v>
      </c>
      <c r="Y195" s="17">
        <f>VLOOKUP($A195,Datum!$A:$B,2,0)</f>
        <v>41446</v>
      </c>
      <c r="Z195" s="13">
        <f>VLOOKUP(Y195,Zeitreihen!$B:$C,2,0)</f>
        <v>565.45000000000005</v>
      </c>
      <c r="AA195" s="13">
        <f>VLOOKUP(Y195,Zeitreihen!N:O,2,0)</f>
        <v>1.3122</v>
      </c>
      <c r="AB195" s="9">
        <f t="shared" si="168"/>
        <v>-5.3041019631071555E-4</v>
      </c>
      <c r="AC195" s="9">
        <f t="shared" si="169"/>
        <v>-7.4406235008545119E-3</v>
      </c>
      <c r="AD195" s="9">
        <f t="shared" si="202"/>
        <v>1.1363838744213935E-5</v>
      </c>
      <c r="AE195" s="9">
        <f t="shared" si="144"/>
        <v>2.0837585937121024E-11</v>
      </c>
      <c r="AF195" s="9">
        <f t="shared" si="145"/>
        <v>6.7601745326677263E-10</v>
      </c>
      <c r="AG195" s="9">
        <f t="shared" si="170"/>
        <v>1.1868686438456478E-10</v>
      </c>
      <c r="AI195" s="16">
        <f t="shared" si="171"/>
        <v>6</v>
      </c>
      <c r="AJ195" s="17">
        <f>VLOOKUP($A195,Datum!$A:$B,2,0)</f>
        <v>41446</v>
      </c>
      <c r="AK195" s="13">
        <f>VLOOKUP(AJ195,Zeitreihen!$B:$C,2,0)</f>
        <v>565.45000000000005</v>
      </c>
      <c r="AL195" s="13">
        <f>VLOOKUP(AJ195,Zeitreihen!$R:$S,2,0)</f>
        <v>1.0189999999999999</v>
      </c>
      <c r="AM195" s="9">
        <f t="shared" si="172"/>
        <v>-5.3041019631071555E-4</v>
      </c>
      <c r="AN195" s="9">
        <f t="shared" si="173"/>
        <v>-9.8130611923094848E-5</v>
      </c>
      <c r="AO195" s="9">
        <f t="shared" si="203"/>
        <v>1.1363838744213935E-5</v>
      </c>
      <c r="AP195" s="9">
        <f t="shared" si="146"/>
        <v>2.0837585937121024E-11</v>
      </c>
      <c r="AQ195" s="9">
        <f t="shared" si="147"/>
        <v>1.8337256406727792E-16</v>
      </c>
      <c r="AR195" s="9">
        <f t="shared" si="174"/>
        <v>-6.1814574027992257E-14</v>
      </c>
      <c r="AT195" s="16">
        <f t="shared" si="175"/>
        <v>6</v>
      </c>
      <c r="AU195" s="17">
        <f>VLOOKUP($A195,Datum!$A:$B,2,0)</f>
        <v>41446</v>
      </c>
      <c r="AV195" s="13">
        <f>VLOOKUP(AU195,Zeitreihen!$F:$G,2,0)</f>
        <v>7526.26</v>
      </c>
      <c r="AW195" s="13">
        <f>VLOOKUP(AU195,Zeitreihen!$J:$K,2,0)</f>
        <v>0.26663111585121985</v>
      </c>
      <c r="AX195" s="9">
        <f t="shared" si="176"/>
        <v>0</v>
      </c>
      <c r="AY195" s="9">
        <f t="shared" si="177"/>
        <v>-2.6663467052135138E-5</v>
      </c>
      <c r="AZ195" s="9">
        <f t="shared" si="204"/>
        <v>1.1363838744213935E-5</v>
      </c>
      <c r="BA195" s="9">
        <f t="shared" si="148"/>
        <v>1.4547834155538161E-11</v>
      </c>
      <c r="BB195" s="9">
        <f t="shared" si="149"/>
        <v>8.0160172285026672E-15</v>
      </c>
      <c r="BC195" s="9">
        <f t="shared" si="178"/>
        <v>3.4149039404966205E-13</v>
      </c>
      <c r="BE195" s="16">
        <f t="shared" si="179"/>
        <v>6</v>
      </c>
      <c r="BF195" s="17">
        <f>VLOOKUP($A195,Datum!$A:$B,2,0)</f>
        <v>41446</v>
      </c>
      <c r="BG195" s="13">
        <f>VLOOKUP(BF195,Zeitreihen!$F:$G,2,0)</f>
        <v>7526.26</v>
      </c>
      <c r="BH195" s="13">
        <f>VLOOKUP(BF195,Zeitreihen!N:O,2,0)</f>
        <v>1.3122</v>
      </c>
      <c r="BI195" s="9">
        <f t="shared" si="180"/>
        <v>0</v>
      </c>
      <c r="BJ195" s="9">
        <f t="shared" si="181"/>
        <v>-7.4406235008545119E-3</v>
      </c>
      <c r="BK195" s="9">
        <f t="shared" si="205"/>
        <v>1.1363838744213935E-5</v>
      </c>
      <c r="BL195" s="9">
        <f t="shared" si="150"/>
        <v>1.4547834155538161E-11</v>
      </c>
      <c r="BM195" s="9">
        <f t="shared" si="151"/>
        <v>6.7601745326677263E-10</v>
      </c>
      <c r="BN195" s="9">
        <f t="shared" si="182"/>
        <v>9.9169500333390183E-11</v>
      </c>
      <c r="BP195" s="16">
        <f t="shared" si="183"/>
        <v>6</v>
      </c>
      <c r="BQ195" s="17">
        <f>VLOOKUP($A195,Datum!$A:$B,2,0)</f>
        <v>41446</v>
      </c>
      <c r="BR195" s="13">
        <f>VLOOKUP(BQ195,Zeitreihen!$F:$G,2,0)</f>
        <v>7526.26</v>
      </c>
      <c r="BS195" s="13">
        <f>VLOOKUP(BQ195,Zeitreihen!R:S,2,0)</f>
        <v>1.0189999999999999</v>
      </c>
      <c r="BT195" s="9">
        <f t="shared" si="184"/>
        <v>0</v>
      </c>
      <c r="BU195" s="9">
        <f t="shared" si="185"/>
        <v>-9.8130611923094848E-5</v>
      </c>
      <c r="BV195" s="9">
        <f t="shared" si="206"/>
        <v>1.1363838744213935E-5</v>
      </c>
      <c r="BW195" s="9">
        <f t="shared" si="152"/>
        <v>1.4547834155538161E-11</v>
      </c>
      <c r="BX195" s="9">
        <f t="shared" si="153"/>
        <v>1.8337256406727792E-16</v>
      </c>
      <c r="BY195" s="9">
        <f t="shared" si="186"/>
        <v>-5.1649527110386552E-14</v>
      </c>
      <c r="CA195" s="16">
        <f t="shared" si="187"/>
        <v>6</v>
      </c>
      <c r="CB195" s="17">
        <f>VLOOKUP($A195,Datum!$A:$B,2,0)</f>
        <v>41446</v>
      </c>
      <c r="CC195" s="13">
        <f>VLOOKUP(CB195,Zeitreihen!$J:$K,2,0)</f>
        <v>0.26663111585121985</v>
      </c>
      <c r="CD195" s="13">
        <f>VLOOKUP(CB195,Zeitreihen!N:O,2,0)</f>
        <v>1.3122</v>
      </c>
      <c r="CE195" s="9">
        <f t="shared" si="188"/>
        <v>-2.6663467052135138E-5</v>
      </c>
      <c r="CF195" s="9">
        <f t="shared" si="189"/>
        <v>-7.4406235008545119E-3</v>
      </c>
      <c r="CG195" s="9">
        <f t="shared" si="207"/>
        <v>1.1363838744213935E-5</v>
      </c>
      <c r="CH195" s="9">
        <f t="shared" si="154"/>
        <v>8.0160172285026672E-15</v>
      </c>
      <c r="CI195" s="9">
        <f t="shared" si="155"/>
        <v>6.7601745326677263E-10</v>
      </c>
      <c r="CJ195" s="9">
        <f t="shared" si="190"/>
        <v>2.3278675976427324E-12</v>
      </c>
      <c r="CL195" s="16">
        <f t="shared" si="191"/>
        <v>6</v>
      </c>
      <c r="CM195" s="17">
        <f>VLOOKUP($A195,Datum!$A:$B,2,0)</f>
        <v>41446</v>
      </c>
      <c r="CN195" s="13">
        <f>VLOOKUP(CM195,Zeitreihen!$J:$K,2,0)</f>
        <v>0.26663111585121985</v>
      </c>
      <c r="CO195" s="13">
        <f>VLOOKUP(CM195,Zeitreihen!R:S,2,0)</f>
        <v>1.0189999999999999</v>
      </c>
      <c r="CP195" s="9">
        <f t="shared" si="192"/>
        <v>-2.6663467052135138E-5</v>
      </c>
      <c r="CQ195" s="9">
        <f t="shared" si="193"/>
        <v>-9.8130611923094848E-5</v>
      </c>
      <c r="CR195" s="9">
        <f t="shared" si="208"/>
        <v>1.1363838744213935E-5</v>
      </c>
      <c r="CS195" s="9">
        <f t="shared" si="156"/>
        <v>8.0160172285026672E-15</v>
      </c>
      <c r="CT195" s="9">
        <f t="shared" si="157"/>
        <v>1.8337256406727792E-16</v>
      </c>
      <c r="CU195" s="9">
        <f t="shared" si="194"/>
        <v>-1.2124015971607794E-15</v>
      </c>
      <c r="CW195" s="16">
        <f t="shared" si="195"/>
        <v>6</v>
      </c>
      <c r="CX195" s="17">
        <f>VLOOKUP($A195,Datum!$A:$B,2,0)</f>
        <v>41446</v>
      </c>
      <c r="CY195" s="13">
        <f>VLOOKUP(CX195,Zeitreihen!N:O,2,0)</f>
        <v>1.3122</v>
      </c>
      <c r="CZ195" s="13">
        <f>VLOOKUP(CX195,Zeitreihen!R:S,2,0)</f>
        <v>1.0189999999999999</v>
      </c>
      <c r="DA195" s="9">
        <f t="shared" si="196"/>
        <v>-7.4406235008545119E-3</v>
      </c>
      <c r="DB195" s="9">
        <f t="shared" si="197"/>
        <v>-9.8130611923094848E-5</v>
      </c>
      <c r="DC195" s="9">
        <f t="shared" si="209"/>
        <v>1.1363838744213935E-5</v>
      </c>
      <c r="DD195" s="9">
        <f t="shared" si="158"/>
        <v>6.7601745326677263E-10</v>
      </c>
      <c r="DE195" s="9">
        <f t="shared" si="159"/>
        <v>1.8337256406727792E-16</v>
      </c>
      <c r="DF195" s="9">
        <f t="shared" si="198"/>
        <v>-3.5208387318898793E-13</v>
      </c>
    </row>
    <row r="196" spans="1:110" ht="15" x14ac:dyDescent="0.2">
      <c r="A196" s="9">
        <f t="shared" si="199"/>
        <v>187</v>
      </c>
      <c r="B196" s="16">
        <f t="shared" si="160"/>
        <v>5</v>
      </c>
      <c r="C196" s="17">
        <f>VLOOKUP($A196,Datum!$A:$B,2,0)</f>
        <v>41445</v>
      </c>
      <c r="D196" s="13">
        <f>VLOOKUP(C196,Zeitreihen!$B:$C,2,0)</f>
        <v>565.75</v>
      </c>
      <c r="E196" s="13">
        <f>VLOOKUP(C196,Zeitreihen!F:G,2,0)</f>
        <v>7526.26</v>
      </c>
      <c r="F196" s="9">
        <f t="shared" si="161"/>
        <v>-7.4489879800624268E-3</v>
      </c>
      <c r="G196" s="9">
        <f t="shared" si="161"/>
        <v>0</v>
      </c>
      <c r="H196" s="9">
        <f t="shared" si="200"/>
        <v>1.0682008419561098E-5</v>
      </c>
      <c r="I196" s="9">
        <f t="shared" si="140"/>
        <v>7.3105247127025775E-10</v>
      </c>
      <c r="J196" s="9">
        <f t="shared" si="141"/>
        <v>1.367496410620587E-11</v>
      </c>
      <c r="K196" s="9">
        <f t="shared" si="162"/>
        <v>9.9985580482256911E-11</v>
      </c>
      <c r="M196" s="16">
        <f t="shared" si="163"/>
        <v>5</v>
      </c>
      <c r="N196" s="17">
        <f>VLOOKUP($A196,Datum!$A:$B,2,0)</f>
        <v>41445</v>
      </c>
      <c r="O196" s="13">
        <f>VLOOKUP(N196,Zeitreihen!$B:$C,2,0)</f>
        <v>565.75</v>
      </c>
      <c r="P196" s="13">
        <f>VLOOKUP(N196,Zeitreihen!$J:$K,2,0)</f>
        <v>0.26663822525597269</v>
      </c>
      <c r="Q196" s="9">
        <f t="shared" si="164"/>
        <v>-7.4489879800624268E-3</v>
      </c>
      <c r="R196" s="9">
        <f t="shared" si="165"/>
        <v>0</v>
      </c>
      <c r="S196" s="9">
        <f t="shared" si="201"/>
        <v>1.0682008419561098E-5</v>
      </c>
      <c r="T196" s="9">
        <f t="shared" si="142"/>
        <v>7.3105247127025775E-10</v>
      </c>
      <c r="U196" s="9">
        <f t="shared" si="143"/>
        <v>1.1588557645585553E-19</v>
      </c>
      <c r="V196" s="9">
        <f t="shared" si="166"/>
        <v>-9.2042618961343976E-15</v>
      </c>
      <c r="X196" s="16">
        <f t="shared" si="167"/>
        <v>5</v>
      </c>
      <c r="Y196" s="17">
        <f>VLOOKUP($A196,Datum!$A:$B,2,0)</f>
        <v>41445</v>
      </c>
      <c r="Z196" s="13">
        <f>VLOOKUP(Y196,Zeitreihen!$B:$C,2,0)</f>
        <v>565.75</v>
      </c>
      <c r="AA196" s="13">
        <f>VLOOKUP(Y196,Zeitreihen!N:O,2,0)</f>
        <v>1.3220000000000001</v>
      </c>
      <c r="AB196" s="9">
        <f t="shared" si="168"/>
        <v>-7.4489879800624268E-3</v>
      </c>
      <c r="AC196" s="9">
        <f t="shared" si="169"/>
        <v>-5.6571902714427601E-3</v>
      </c>
      <c r="AD196" s="9">
        <f t="shared" si="202"/>
        <v>1.0682008419561098E-5</v>
      </c>
      <c r="AE196" s="9">
        <f t="shared" si="144"/>
        <v>7.3105247127025775E-10</v>
      </c>
      <c r="AF196" s="9">
        <f t="shared" si="145"/>
        <v>3.7556133274846276E-10</v>
      </c>
      <c r="AG196" s="9">
        <f t="shared" si="170"/>
        <v>5.2398000001843133E-10</v>
      </c>
      <c r="AI196" s="16">
        <f t="shared" si="171"/>
        <v>5</v>
      </c>
      <c r="AJ196" s="17">
        <f>VLOOKUP($A196,Datum!$A:$B,2,0)</f>
        <v>41445</v>
      </c>
      <c r="AK196" s="13">
        <f>VLOOKUP(AJ196,Zeitreihen!$B:$C,2,0)</f>
        <v>565.75</v>
      </c>
      <c r="AL196" s="13">
        <f>VLOOKUP(AJ196,Zeitreihen!$R:$S,2,0)</f>
        <v>1.0190999999999999</v>
      </c>
      <c r="AM196" s="9">
        <f t="shared" si="172"/>
        <v>-7.4489879800624268E-3</v>
      </c>
      <c r="AN196" s="9">
        <f t="shared" si="173"/>
        <v>-9.8120983251149028E-5</v>
      </c>
      <c r="AO196" s="9">
        <f t="shared" si="203"/>
        <v>1.0682008419561098E-5</v>
      </c>
      <c r="AP196" s="9">
        <f t="shared" si="146"/>
        <v>7.3105247127025775E-10</v>
      </c>
      <c r="AQ196" s="9">
        <f t="shared" si="147"/>
        <v>1.7319753138346677E-16</v>
      </c>
      <c r="AR196" s="9">
        <f t="shared" si="174"/>
        <v>-3.558320999232523E-13</v>
      </c>
      <c r="AT196" s="16">
        <f t="shared" si="175"/>
        <v>5</v>
      </c>
      <c r="AU196" s="17">
        <f>VLOOKUP($A196,Datum!$A:$B,2,0)</f>
        <v>41445</v>
      </c>
      <c r="AV196" s="13">
        <f>VLOOKUP(AU196,Zeitreihen!$F:$G,2,0)</f>
        <v>7526.26</v>
      </c>
      <c r="AW196" s="13">
        <f>VLOOKUP(AU196,Zeitreihen!$J:$K,2,0)</f>
        <v>0.26663822525597269</v>
      </c>
      <c r="AX196" s="9">
        <f t="shared" si="176"/>
        <v>0</v>
      </c>
      <c r="AY196" s="9">
        <f t="shared" si="177"/>
        <v>0</v>
      </c>
      <c r="AZ196" s="9">
        <f t="shared" si="204"/>
        <v>1.0682008419561098E-5</v>
      </c>
      <c r="BA196" s="9">
        <f t="shared" si="148"/>
        <v>1.367496410620587E-11</v>
      </c>
      <c r="BB196" s="9">
        <f t="shared" si="149"/>
        <v>1.1588557645585553E-19</v>
      </c>
      <c r="BC196" s="9">
        <f t="shared" si="178"/>
        <v>-1.2588610322274658E-15</v>
      </c>
      <c r="BE196" s="16">
        <f t="shared" si="179"/>
        <v>5</v>
      </c>
      <c r="BF196" s="17">
        <f>VLOOKUP($A196,Datum!$A:$B,2,0)</f>
        <v>41445</v>
      </c>
      <c r="BG196" s="13">
        <f>VLOOKUP(BF196,Zeitreihen!$F:$G,2,0)</f>
        <v>7526.26</v>
      </c>
      <c r="BH196" s="13">
        <f>VLOOKUP(BF196,Zeitreihen!N:O,2,0)</f>
        <v>1.3220000000000001</v>
      </c>
      <c r="BI196" s="9">
        <f t="shared" si="180"/>
        <v>0</v>
      </c>
      <c r="BJ196" s="9">
        <f t="shared" si="181"/>
        <v>-5.6571902714427601E-3</v>
      </c>
      <c r="BK196" s="9">
        <f t="shared" si="205"/>
        <v>1.0682008419561098E-5</v>
      </c>
      <c r="BL196" s="9">
        <f t="shared" si="150"/>
        <v>1.367496410620587E-11</v>
      </c>
      <c r="BM196" s="9">
        <f t="shared" si="151"/>
        <v>3.7556133274846276E-10</v>
      </c>
      <c r="BN196" s="9">
        <f t="shared" si="182"/>
        <v>7.1664410588618313E-11</v>
      </c>
      <c r="BP196" s="16">
        <f t="shared" si="183"/>
        <v>5</v>
      </c>
      <c r="BQ196" s="17">
        <f>VLOOKUP($A196,Datum!$A:$B,2,0)</f>
        <v>41445</v>
      </c>
      <c r="BR196" s="13">
        <f>VLOOKUP(BQ196,Zeitreihen!$F:$G,2,0)</f>
        <v>7526.26</v>
      </c>
      <c r="BS196" s="13">
        <f>VLOOKUP(BQ196,Zeitreihen!R:S,2,0)</f>
        <v>1.0190999999999999</v>
      </c>
      <c r="BT196" s="9">
        <f t="shared" si="184"/>
        <v>0</v>
      </c>
      <c r="BU196" s="9">
        <f t="shared" si="185"/>
        <v>-9.8120983251149028E-5</v>
      </c>
      <c r="BV196" s="9">
        <f t="shared" si="206"/>
        <v>1.0682008419561098E-5</v>
      </c>
      <c r="BW196" s="9">
        <f t="shared" si="152"/>
        <v>1.367496410620587E-11</v>
      </c>
      <c r="BX196" s="9">
        <f t="shared" si="153"/>
        <v>1.7319753138346677E-16</v>
      </c>
      <c r="BY196" s="9">
        <f t="shared" si="186"/>
        <v>-4.866692947939466E-14</v>
      </c>
      <c r="CA196" s="16">
        <f t="shared" si="187"/>
        <v>5</v>
      </c>
      <c r="CB196" s="17">
        <f>VLOOKUP($A196,Datum!$A:$B,2,0)</f>
        <v>41445</v>
      </c>
      <c r="CC196" s="13">
        <f>VLOOKUP(CB196,Zeitreihen!$J:$K,2,0)</f>
        <v>0.26663822525597269</v>
      </c>
      <c r="CD196" s="13">
        <f>VLOOKUP(CB196,Zeitreihen!N:O,2,0)</f>
        <v>1.3220000000000001</v>
      </c>
      <c r="CE196" s="9">
        <f t="shared" si="188"/>
        <v>0</v>
      </c>
      <c r="CF196" s="9">
        <f t="shared" si="189"/>
        <v>-5.6571902714427601E-3</v>
      </c>
      <c r="CG196" s="9">
        <f t="shared" si="207"/>
        <v>1.0682008419561098E-5</v>
      </c>
      <c r="CH196" s="9">
        <f t="shared" si="154"/>
        <v>1.1588557645585553E-19</v>
      </c>
      <c r="CI196" s="9">
        <f t="shared" si="155"/>
        <v>3.7556133274846276E-10</v>
      </c>
      <c r="CJ196" s="9">
        <f t="shared" si="190"/>
        <v>-6.597131311417485E-15</v>
      </c>
      <c r="CL196" s="16">
        <f t="shared" si="191"/>
        <v>5</v>
      </c>
      <c r="CM196" s="17">
        <f>VLOOKUP($A196,Datum!$A:$B,2,0)</f>
        <v>41445</v>
      </c>
      <c r="CN196" s="13">
        <f>VLOOKUP(CM196,Zeitreihen!$J:$K,2,0)</f>
        <v>0.26663822525597269</v>
      </c>
      <c r="CO196" s="13">
        <f>VLOOKUP(CM196,Zeitreihen!R:S,2,0)</f>
        <v>1.0190999999999999</v>
      </c>
      <c r="CP196" s="9">
        <f t="shared" si="192"/>
        <v>0</v>
      </c>
      <c r="CQ196" s="9">
        <f t="shared" si="193"/>
        <v>-9.8120983251149028E-5</v>
      </c>
      <c r="CR196" s="9">
        <f t="shared" si="208"/>
        <v>1.0682008419561098E-5</v>
      </c>
      <c r="CS196" s="9">
        <f t="shared" si="156"/>
        <v>1.1588557645585553E-19</v>
      </c>
      <c r="CT196" s="9">
        <f t="shared" si="157"/>
        <v>1.7319753138346677E-16</v>
      </c>
      <c r="CU196" s="9">
        <f t="shared" si="194"/>
        <v>4.4800776516824098E-18</v>
      </c>
      <c r="CW196" s="16">
        <f t="shared" si="195"/>
        <v>5</v>
      </c>
      <c r="CX196" s="17">
        <f>VLOOKUP($A196,Datum!$A:$B,2,0)</f>
        <v>41445</v>
      </c>
      <c r="CY196" s="13">
        <f>VLOOKUP(CX196,Zeitreihen!N:O,2,0)</f>
        <v>1.3220000000000001</v>
      </c>
      <c r="CZ196" s="13">
        <f>VLOOKUP(CX196,Zeitreihen!R:S,2,0)</f>
        <v>1.0190999999999999</v>
      </c>
      <c r="DA196" s="9">
        <f t="shared" si="196"/>
        <v>-5.6571902714427601E-3</v>
      </c>
      <c r="DB196" s="9">
        <f t="shared" si="197"/>
        <v>-9.8120983251149028E-5</v>
      </c>
      <c r="DC196" s="9">
        <f t="shared" si="209"/>
        <v>1.0682008419561098E-5</v>
      </c>
      <c r="DD196" s="9">
        <f t="shared" si="158"/>
        <v>3.7556133274846276E-10</v>
      </c>
      <c r="DE196" s="9">
        <f t="shared" si="159"/>
        <v>1.7319753138346677E-16</v>
      </c>
      <c r="DF196" s="9">
        <f t="shared" si="198"/>
        <v>-2.5504175288591178E-13</v>
      </c>
    </row>
    <row r="197" spans="1:110" ht="15" x14ac:dyDescent="0.2">
      <c r="A197" s="9">
        <f t="shared" si="199"/>
        <v>188</v>
      </c>
      <c r="B197" s="16">
        <f t="shared" si="160"/>
        <v>4</v>
      </c>
      <c r="C197" s="17">
        <f>VLOOKUP($A197,Datum!$A:$B,2,0)</f>
        <v>41444</v>
      </c>
      <c r="D197" s="13">
        <f>VLOOKUP(C197,Zeitreihen!$B:$C,2,0)</f>
        <v>569.98</v>
      </c>
      <c r="E197" s="13">
        <f>VLOOKUP(C197,Zeitreihen!F:G,2,0)</f>
        <v>7526.26</v>
      </c>
      <c r="F197" s="9">
        <f t="shared" si="161"/>
        <v>-2.105115438270681E-4</v>
      </c>
      <c r="G197" s="9">
        <f t="shared" si="161"/>
        <v>-3.9860355886274502E-6</v>
      </c>
      <c r="H197" s="9">
        <f t="shared" si="200"/>
        <v>1.0041087914387432E-5</v>
      </c>
      <c r="I197" s="9">
        <f t="shared" si="140"/>
        <v>1.0740346374807067E-11</v>
      </c>
      <c r="J197" s="9">
        <f t="shared" si="141"/>
        <v>1.2945196675212763E-11</v>
      </c>
      <c r="K197" s="9">
        <f t="shared" si="162"/>
        <v>1.1791348361480375E-11</v>
      </c>
      <c r="M197" s="16">
        <f t="shared" si="163"/>
        <v>4</v>
      </c>
      <c r="N197" s="17">
        <f>VLOOKUP($A197,Datum!$A:$B,2,0)</f>
        <v>41444</v>
      </c>
      <c r="O197" s="13">
        <f>VLOOKUP(N197,Zeitreihen!$B:$C,2,0)</f>
        <v>569.98</v>
      </c>
      <c r="P197" s="13">
        <f>VLOOKUP(N197,Zeitreihen!$J:$K,2,0)</f>
        <v>0.26663822525597269</v>
      </c>
      <c r="Q197" s="9">
        <f t="shared" si="164"/>
        <v>-2.105115438270681E-4</v>
      </c>
      <c r="R197" s="9">
        <f t="shared" si="165"/>
        <v>5.3326223182857399E-5</v>
      </c>
      <c r="S197" s="9">
        <f t="shared" si="201"/>
        <v>1.0041087914387432E-5</v>
      </c>
      <c r="T197" s="9">
        <f t="shared" si="142"/>
        <v>1.0740346374807067E-11</v>
      </c>
      <c r="U197" s="9">
        <f t="shared" si="143"/>
        <v>2.8665353211286842E-14</v>
      </c>
      <c r="V197" s="9">
        <f t="shared" si="166"/>
        <v>-5.5486558953084191E-13</v>
      </c>
      <c r="X197" s="16">
        <f t="shared" si="167"/>
        <v>4</v>
      </c>
      <c r="Y197" s="17">
        <f>VLOOKUP($A197,Datum!$A:$B,2,0)</f>
        <v>41444</v>
      </c>
      <c r="Z197" s="13">
        <f>VLOOKUP(Y197,Zeitreihen!$B:$C,2,0)</f>
        <v>569.98</v>
      </c>
      <c r="AA197" s="13">
        <f>VLOOKUP(Y197,Zeitreihen!N:O,2,0)</f>
        <v>1.3294999999999999</v>
      </c>
      <c r="AB197" s="9">
        <f t="shared" si="168"/>
        <v>-2.105115438270681E-4</v>
      </c>
      <c r="AC197" s="9">
        <f t="shared" si="169"/>
        <v>-7.2694890521363574E-3</v>
      </c>
      <c r="AD197" s="9">
        <f t="shared" si="202"/>
        <v>1.0041087914387432E-5</v>
      </c>
      <c r="AE197" s="9">
        <f t="shared" si="144"/>
        <v>1.0740346374807067E-11</v>
      </c>
      <c r="AF197" s="9">
        <f t="shared" si="145"/>
        <v>5.7111584782585265E-10</v>
      </c>
      <c r="AG197" s="9">
        <f t="shared" si="170"/>
        <v>7.8319742247987895E-11</v>
      </c>
      <c r="AI197" s="16">
        <f t="shared" si="171"/>
        <v>4</v>
      </c>
      <c r="AJ197" s="17">
        <f>VLOOKUP($A197,Datum!$A:$B,2,0)</f>
        <v>41444</v>
      </c>
      <c r="AK197" s="13">
        <f>VLOOKUP(AJ197,Zeitreihen!$B:$C,2,0)</f>
        <v>569.98</v>
      </c>
      <c r="AL197" s="13">
        <f>VLOOKUP(AJ197,Zeitreihen!$R:$S,2,0)</f>
        <v>1.0192000000000001</v>
      </c>
      <c r="AM197" s="9">
        <f t="shared" si="172"/>
        <v>-2.105115438270681E-4</v>
      </c>
      <c r="AN197" s="9">
        <f t="shared" si="173"/>
        <v>-9.8111356468192634E-5</v>
      </c>
      <c r="AO197" s="9">
        <f t="shared" si="203"/>
        <v>1.0041087914387432E-5</v>
      </c>
      <c r="AP197" s="9">
        <f t="shared" si="146"/>
        <v>1.0740346374807067E-11</v>
      </c>
      <c r="AQ197" s="9">
        <f t="shared" si="147"/>
        <v>1.6358507011972302E-16</v>
      </c>
      <c r="AR197" s="9">
        <f t="shared" si="174"/>
        <v>-4.1916110444946195E-14</v>
      </c>
      <c r="AT197" s="16">
        <f t="shared" si="175"/>
        <v>4</v>
      </c>
      <c r="AU197" s="17">
        <f>VLOOKUP($A197,Datum!$A:$B,2,0)</f>
        <v>41444</v>
      </c>
      <c r="AV197" s="13">
        <f>VLOOKUP(AU197,Zeitreihen!$F:$G,2,0)</f>
        <v>7526.26</v>
      </c>
      <c r="AW197" s="13">
        <f>VLOOKUP(AU197,Zeitreihen!$J:$K,2,0)</f>
        <v>0.26663822525597269</v>
      </c>
      <c r="AX197" s="9">
        <f t="shared" si="176"/>
        <v>-3.9860355886274502E-6</v>
      </c>
      <c r="AY197" s="9">
        <f t="shared" si="177"/>
        <v>5.3326223182857399E-5</v>
      </c>
      <c r="AZ197" s="9">
        <f t="shared" si="204"/>
        <v>1.0041087914387432E-5</v>
      </c>
      <c r="BA197" s="9">
        <f t="shared" si="148"/>
        <v>1.2945196675212763E-11</v>
      </c>
      <c r="BB197" s="9">
        <f t="shared" si="149"/>
        <v>2.8665353211286842E-14</v>
      </c>
      <c r="BC197" s="9">
        <f t="shared" si="178"/>
        <v>-6.0916224036339442E-13</v>
      </c>
      <c r="BE197" s="16">
        <f t="shared" si="179"/>
        <v>4</v>
      </c>
      <c r="BF197" s="17">
        <f>VLOOKUP($A197,Datum!$A:$B,2,0)</f>
        <v>41444</v>
      </c>
      <c r="BG197" s="13">
        <f>VLOOKUP(BF197,Zeitreihen!$F:$G,2,0)</f>
        <v>7526.26</v>
      </c>
      <c r="BH197" s="13">
        <f>VLOOKUP(BF197,Zeitreihen!N:O,2,0)</f>
        <v>1.3294999999999999</v>
      </c>
      <c r="BI197" s="9">
        <f t="shared" si="180"/>
        <v>-3.9860355886274502E-6</v>
      </c>
      <c r="BJ197" s="9">
        <f t="shared" si="181"/>
        <v>-7.2694890521363574E-3</v>
      </c>
      <c r="BK197" s="9">
        <f t="shared" si="205"/>
        <v>1.0041087914387432E-5</v>
      </c>
      <c r="BL197" s="9">
        <f t="shared" si="150"/>
        <v>1.2945196675212763E-11</v>
      </c>
      <c r="BM197" s="9">
        <f t="shared" si="151"/>
        <v>5.7111584782585265E-10</v>
      </c>
      <c r="BN197" s="9">
        <f t="shared" si="182"/>
        <v>8.5983759945913887E-11</v>
      </c>
      <c r="BP197" s="16">
        <f t="shared" si="183"/>
        <v>4</v>
      </c>
      <c r="BQ197" s="17">
        <f>VLOOKUP($A197,Datum!$A:$B,2,0)</f>
        <v>41444</v>
      </c>
      <c r="BR197" s="13">
        <f>VLOOKUP(BQ197,Zeitreihen!$F:$G,2,0)</f>
        <v>7526.26</v>
      </c>
      <c r="BS197" s="13">
        <f>VLOOKUP(BQ197,Zeitreihen!R:S,2,0)</f>
        <v>1.0192000000000001</v>
      </c>
      <c r="BT197" s="9">
        <f t="shared" si="184"/>
        <v>-3.9860355886274502E-6</v>
      </c>
      <c r="BU197" s="9">
        <f t="shared" si="185"/>
        <v>-9.8111356468192634E-5</v>
      </c>
      <c r="BV197" s="9">
        <f t="shared" si="206"/>
        <v>1.0041087914387432E-5</v>
      </c>
      <c r="BW197" s="9">
        <f t="shared" si="152"/>
        <v>1.2945196675212763E-11</v>
      </c>
      <c r="BX197" s="9">
        <f t="shared" si="153"/>
        <v>1.6358507011972302E-16</v>
      </c>
      <c r="BY197" s="9">
        <f t="shared" si="186"/>
        <v>-4.6017832476424669E-14</v>
      </c>
      <c r="CA197" s="16">
        <f t="shared" si="187"/>
        <v>4</v>
      </c>
      <c r="CB197" s="17">
        <f>VLOOKUP($A197,Datum!$A:$B,2,0)</f>
        <v>41444</v>
      </c>
      <c r="CC197" s="13">
        <f>VLOOKUP(CB197,Zeitreihen!$J:$K,2,0)</f>
        <v>0.26663822525597269</v>
      </c>
      <c r="CD197" s="13">
        <f>VLOOKUP(CB197,Zeitreihen!N:O,2,0)</f>
        <v>1.3294999999999999</v>
      </c>
      <c r="CE197" s="9">
        <f t="shared" si="188"/>
        <v>5.3326223182857399E-5</v>
      </c>
      <c r="CF197" s="9">
        <f t="shared" si="189"/>
        <v>-7.2694890521363574E-3</v>
      </c>
      <c r="CG197" s="9">
        <f t="shared" si="207"/>
        <v>1.0041087914387432E-5</v>
      </c>
      <c r="CH197" s="9">
        <f t="shared" si="154"/>
        <v>2.8665353211286842E-14</v>
      </c>
      <c r="CI197" s="9">
        <f t="shared" si="155"/>
        <v>5.7111584782585265E-10</v>
      </c>
      <c r="CJ197" s="9">
        <f t="shared" si="190"/>
        <v>-4.0461385916070171E-12</v>
      </c>
      <c r="CL197" s="16">
        <f t="shared" si="191"/>
        <v>4</v>
      </c>
      <c r="CM197" s="17">
        <f>VLOOKUP($A197,Datum!$A:$B,2,0)</f>
        <v>41444</v>
      </c>
      <c r="CN197" s="13">
        <f>VLOOKUP(CM197,Zeitreihen!$J:$K,2,0)</f>
        <v>0.26663822525597269</v>
      </c>
      <c r="CO197" s="13">
        <f>VLOOKUP(CM197,Zeitreihen!R:S,2,0)</f>
        <v>1.0192000000000001</v>
      </c>
      <c r="CP197" s="9">
        <f t="shared" si="192"/>
        <v>5.3326223182857399E-5</v>
      </c>
      <c r="CQ197" s="9">
        <f t="shared" si="193"/>
        <v>-9.8111356468192634E-5</v>
      </c>
      <c r="CR197" s="9">
        <f t="shared" si="208"/>
        <v>1.0041087914387432E-5</v>
      </c>
      <c r="CS197" s="9">
        <f t="shared" si="156"/>
        <v>2.8665353211286842E-14</v>
      </c>
      <c r="CT197" s="9">
        <f t="shared" si="157"/>
        <v>1.6358507011972302E-16</v>
      </c>
      <c r="CU197" s="9">
        <f t="shared" si="194"/>
        <v>2.165461570906994E-15</v>
      </c>
      <c r="CW197" s="16">
        <f t="shared" si="195"/>
        <v>4</v>
      </c>
      <c r="CX197" s="17">
        <f>VLOOKUP($A197,Datum!$A:$B,2,0)</f>
        <v>41444</v>
      </c>
      <c r="CY197" s="13">
        <f>VLOOKUP(CX197,Zeitreihen!N:O,2,0)</f>
        <v>1.3294999999999999</v>
      </c>
      <c r="CZ197" s="13">
        <f>VLOOKUP(CX197,Zeitreihen!R:S,2,0)</f>
        <v>1.0192000000000001</v>
      </c>
      <c r="DA197" s="9">
        <f t="shared" si="196"/>
        <v>-7.2694890521363574E-3</v>
      </c>
      <c r="DB197" s="9">
        <f t="shared" si="197"/>
        <v>-9.8111356468192634E-5</v>
      </c>
      <c r="DC197" s="9">
        <f t="shared" si="209"/>
        <v>1.0041087914387432E-5</v>
      </c>
      <c r="DD197" s="9">
        <f t="shared" si="158"/>
        <v>5.7111584782585265E-10</v>
      </c>
      <c r="DE197" s="9">
        <f t="shared" si="159"/>
        <v>1.6358507011972302E-16</v>
      </c>
      <c r="DF197" s="9">
        <f t="shared" si="198"/>
        <v>-3.056567126910142E-13</v>
      </c>
    </row>
    <row r="198" spans="1:110" ht="15" x14ac:dyDescent="0.2">
      <c r="A198" s="9">
        <f t="shared" si="199"/>
        <v>189</v>
      </c>
      <c r="B198" s="16">
        <f t="shared" si="160"/>
        <v>3</v>
      </c>
      <c r="C198" s="17">
        <f>VLOOKUP($A198,Datum!$A:$B,2,0)</f>
        <v>41443</v>
      </c>
      <c r="D198" s="13">
        <f>VLOOKUP(C198,Zeitreihen!$B:$C,2,0)</f>
        <v>570.1</v>
      </c>
      <c r="E198" s="13">
        <f>VLOOKUP(C198,Zeitreihen!F:G,2,0)</f>
        <v>7526.29</v>
      </c>
      <c r="F198" s="9">
        <f t="shared" si="161"/>
        <v>3.8840460431170771E-3</v>
      </c>
      <c r="G198" s="9">
        <f t="shared" si="161"/>
        <v>8.3951696761360422E-3</v>
      </c>
      <c r="H198" s="9">
        <f t="shared" si="200"/>
        <v>9.4386226395241866E-6</v>
      </c>
      <c r="I198" s="9">
        <f t="shared" si="140"/>
        <v>8.8398186875117641E-11</v>
      </c>
      <c r="J198" s="9">
        <f t="shared" si="141"/>
        <v>4.9799659969899424E-10</v>
      </c>
      <c r="K198" s="9">
        <f t="shared" si="162"/>
        <v>2.0981419514266627E-10</v>
      </c>
      <c r="M198" s="16">
        <f t="shared" si="163"/>
        <v>3</v>
      </c>
      <c r="N198" s="17">
        <f>VLOOKUP($A198,Datum!$A:$B,2,0)</f>
        <v>41443</v>
      </c>
      <c r="O198" s="13">
        <f>VLOOKUP(N198,Zeitreihen!$B:$C,2,0)</f>
        <v>570.1</v>
      </c>
      <c r="P198" s="13">
        <f>VLOOKUP(N198,Zeitreihen!$J:$K,2,0)</f>
        <v>0.26662400682557458</v>
      </c>
      <c r="Q198" s="9">
        <f t="shared" si="164"/>
        <v>3.8840460431170771E-3</v>
      </c>
      <c r="R198" s="9">
        <f t="shared" si="165"/>
        <v>-5.3326223182872618E-5</v>
      </c>
      <c r="S198" s="9">
        <f t="shared" si="201"/>
        <v>9.4386226395241866E-6</v>
      </c>
      <c r="T198" s="9">
        <f t="shared" si="142"/>
        <v>8.8398186875117641E-11</v>
      </c>
      <c r="U198" s="9">
        <f t="shared" si="143"/>
        <v>2.6735732383311531E-14</v>
      </c>
      <c r="V198" s="9">
        <f t="shared" si="166"/>
        <v>-1.5373321916434023E-12</v>
      </c>
      <c r="X198" s="16">
        <f t="shared" si="167"/>
        <v>3</v>
      </c>
      <c r="Y198" s="17">
        <f>VLOOKUP($A198,Datum!$A:$B,2,0)</f>
        <v>41443</v>
      </c>
      <c r="Z198" s="13">
        <f>VLOOKUP(Y198,Zeitreihen!$B:$C,2,0)</f>
        <v>570.1</v>
      </c>
      <c r="AA198" s="13">
        <f>VLOOKUP(Y198,Zeitreihen!N:O,2,0)</f>
        <v>1.3391999999999999</v>
      </c>
      <c r="AB198" s="9">
        <f t="shared" si="168"/>
        <v>3.8840460431170771E-3</v>
      </c>
      <c r="AC198" s="9">
        <f t="shared" si="169"/>
        <v>1.8685307577835544E-3</v>
      </c>
      <c r="AD198" s="9">
        <f t="shared" si="202"/>
        <v>9.4386226395241866E-6</v>
      </c>
      <c r="AE198" s="9">
        <f t="shared" si="144"/>
        <v>8.8398186875117641E-11</v>
      </c>
      <c r="AF198" s="9">
        <f t="shared" si="145"/>
        <v>2.4050555204558151E-11</v>
      </c>
      <c r="AG198" s="9">
        <f t="shared" si="170"/>
        <v>4.6108843765842405E-11</v>
      </c>
      <c r="AI198" s="16">
        <f t="shared" si="171"/>
        <v>3</v>
      </c>
      <c r="AJ198" s="17">
        <f>VLOOKUP($A198,Datum!$A:$B,2,0)</f>
        <v>41443</v>
      </c>
      <c r="AK198" s="13">
        <f>VLOOKUP(AJ198,Zeitreihen!$B:$C,2,0)</f>
        <v>570.1</v>
      </c>
      <c r="AL198" s="13">
        <f>VLOOKUP(AJ198,Zeitreihen!$R:$S,2,0)</f>
        <v>1.0193000000000001</v>
      </c>
      <c r="AM198" s="9">
        <f t="shared" si="172"/>
        <v>3.8840460431170771E-3</v>
      </c>
      <c r="AN198" s="9">
        <f t="shared" si="173"/>
        <v>-9.8101731574225639E-5</v>
      </c>
      <c r="AO198" s="9">
        <f t="shared" si="203"/>
        <v>9.4386226395241866E-6</v>
      </c>
      <c r="AP198" s="9">
        <f t="shared" si="146"/>
        <v>8.8398186875117641E-11</v>
      </c>
      <c r="AQ198" s="9">
        <f t="shared" si="147"/>
        <v>1.5450419826974131E-16</v>
      </c>
      <c r="AR198" s="9">
        <f t="shared" si="174"/>
        <v>1.1686697990295981E-13</v>
      </c>
      <c r="AT198" s="16">
        <f t="shared" si="175"/>
        <v>3</v>
      </c>
      <c r="AU198" s="17">
        <f>VLOOKUP($A198,Datum!$A:$B,2,0)</f>
        <v>41443</v>
      </c>
      <c r="AV198" s="13">
        <f>VLOOKUP(AU198,Zeitreihen!$F:$G,2,0)</f>
        <v>7526.29</v>
      </c>
      <c r="AW198" s="13">
        <f>VLOOKUP(AU198,Zeitreihen!$J:$K,2,0)</f>
        <v>0.26662400682557458</v>
      </c>
      <c r="AX198" s="9">
        <f t="shared" si="176"/>
        <v>8.3951696761360422E-3</v>
      </c>
      <c r="AY198" s="9">
        <f t="shared" si="177"/>
        <v>-5.3326223182872618E-5</v>
      </c>
      <c r="AZ198" s="9">
        <f t="shared" si="204"/>
        <v>9.4386226395241866E-6</v>
      </c>
      <c r="BA198" s="9">
        <f t="shared" si="148"/>
        <v>4.9799659969899424E-10</v>
      </c>
      <c r="BB198" s="9">
        <f t="shared" si="149"/>
        <v>2.6735732383311531E-14</v>
      </c>
      <c r="BC198" s="9">
        <f t="shared" si="178"/>
        <v>-3.6488770625154571E-12</v>
      </c>
      <c r="BE198" s="16">
        <f t="shared" si="179"/>
        <v>3</v>
      </c>
      <c r="BF198" s="17">
        <f>VLOOKUP($A198,Datum!$A:$B,2,0)</f>
        <v>41443</v>
      </c>
      <c r="BG198" s="13">
        <f>VLOOKUP(BF198,Zeitreihen!$F:$G,2,0)</f>
        <v>7526.29</v>
      </c>
      <c r="BH198" s="13">
        <f>VLOOKUP(BF198,Zeitreihen!N:O,2,0)</f>
        <v>1.3391999999999999</v>
      </c>
      <c r="BI198" s="9">
        <f t="shared" si="180"/>
        <v>8.3951696761360422E-3</v>
      </c>
      <c r="BJ198" s="9">
        <f t="shared" si="181"/>
        <v>1.8685307577835544E-3</v>
      </c>
      <c r="BK198" s="9">
        <f t="shared" si="205"/>
        <v>9.4386226395241866E-6</v>
      </c>
      <c r="BL198" s="9">
        <f t="shared" si="150"/>
        <v>4.9799659969899424E-10</v>
      </c>
      <c r="BM198" s="9">
        <f t="shared" si="151"/>
        <v>2.4050555204558151E-11</v>
      </c>
      <c r="BN198" s="9">
        <f t="shared" si="182"/>
        <v>1.0943991370950046E-10</v>
      </c>
      <c r="BP198" s="16">
        <f t="shared" si="183"/>
        <v>3</v>
      </c>
      <c r="BQ198" s="17">
        <f>VLOOKUP($A198,Datum!$A:$B,2,0)</f>
        <v>41443</v>
      </c>
      <c r="BR198" s="13">
        <f>VLOOKUP(BQ198,Zeitreihen!$F:$G,2,0)</f>
        <v>7526.29</v>
      </c>
      <c r="BS198" s="13">
        <f>VLOOKUP(BQ198,Zeitreihen!R:S,2,0)</f>
        <v>1.0193000000000001</v>
      </c>
      <c r="BT198" s="9">
        <f t="shared" si="184"/>
        <v>8.3951696761360422E-3</v>
      </c>
      <c r="BU198" s="9">
        <f t="shared" si="185"/>
        <v>-9.8101731574225639E-5</v>
      </c>
      <c r="BV198" s="9">
        <f t="shared" si="206"/>
        <v>9.4386226395241866E-6</v>
      </c>
      <c r="BW198" s="9">
        <f t="shared" si="152"/>
        <v>4.9799659969899424E-10</v>
      </c>
      <c r="BX198" s="9">
        <f t="shared" si="153"/>
        <v>1.5450419826974131E-16</v>
      </c>
      <c r="BY198" s="9">
        <f t="shared" si="186"/>
        <v>2.7738522919858296E-13</v>
      </c>
      <c r="CA198" s="16">
        <f t="shared" si="187"/>
        <v>3</v>
      </c>
      <c r="CB198" s="17">
        <f>VLOOKUP($A198,Datum!$A:$B,2,0)</f>
        <v>41443</v>
      </c>
      <c r="CC198" s="13">
        <f>VLOOKUP(CB198,Zeitreihen!$J:$K,2,0)</f>
        <v>0.26662400682557458</v>
      </c>
      <c r="CD198" s="13">
        <f>VLOOKUP(CB198,Zeitreihen!N:O,2,0)</f>
        <v>1.3391999999999999</v>
      </c>
      <c r="CE198" s="9">
        <f t="shared" si="188"/>
        <v>-5.3326223182872618E-5</v>
      </c>
      <c r="CF198" s="9">
        <f t="shared" si="189"/>
        <v>1.8685307577835544E-3</v>
      </c>
      <c r="CG198" s="9">
        <f t="shared" si="207"/>
        <v>9.4386226395241866E-6</v>
      </c>
      <c r="CH198" s="9">
        <f t="shared" si="154"/>
        <v>2.6735732383311531E-14</v>
      </c>
      <c r="CI198" s="9">
        <f t="shared" si="155"/>
        <v>2.4050555204558151E-11</v>
      </c>
      <c r="CJ198" s="9">
        <f t="shared" si="190"/>
        <v>-8.0187854917008913E-13</v>
      </c>
      <c r="CL198" s="16">
        <f t="shared" si="191"/>
        <v>3</v>
      </c>
      <c r="CM198" s="17">
        <f>VLOOKUP($A198,Datum!$A:$B,2,0)</f>
        <v>41443</v>
      </c>
      <c r="CN198" s="13">
        <f>VLOOKUP(CM198,Zeitreihen!$J:$K,2,0)</f>
        <v>0.26662400682557458</v>
      </c>
      <c r="CO198" s="13">
        <f>VLOOKUP(CM198,Zeitreihen!R:S,2,0)</f>
        <v>1.0193000000000001</v>
      </c>
      <c r="CP198" s="9">
        <f t="shared" si="192"/>
        <v>-5.3326223182872618E-5</v>
      </c>
      <c r="CQ198" s="9">
        <f t="shared" si="193"/>
        <v>-9.8101731574225639E-5</v>
      </c>
      <c r="CR198" s="9">
        <f t="shared" si="208"/>
        <v>9.4386226395241866E-6</v>
      </c>
      <c r="CS198" s="9">
        <f t="shared" si="156"/>
        <v>2.6735732383311531E-14</v>
      </c>
      <c r="CT198" s="9">
        <f t="shared" si="157"/>
        <v>1.5450419826974131E-16</v>
      </c>
      <c r="CU198" s="9">
        <f t="shared" si="194"/>
        <v>-2.032432753386421E-15</v>
      </c>
      <c r="CW198" s="16">
        <f t="shared" si="195"/>
        <v>3</v>
      </c>
      <c r="CX198" s="17">
        <f>VLOOKUP($A198,Datum!$A:$B,2,0)</f>
        <v>41443</v>
      </c>
      <c r="CY198" s="13">
        <f>VLOOKUP(CX198,Zeitreihen!N:O,2,0)</f>
        <v>1.3391999999999999</v>
      </c>
      <c r="CZ198" s="13">
        <f>VLOOKUP(CX198,Zeitreihen!R:S,2,0)</f>
        <v>1.0193000000000001</v>
      </c>
      <c r="DA198" s="9">
        <f t="shared" si="196"/>
        <v>1.8685307577835544E-3</v>
      </c>
      <c r="DB198" s="9">
        <f t="shared" si="197"/>
        <v>-9.8101731574225639E-5</v>
      </c>
      <c r="DC198" s="9">
        <f t="shared" si="209"/>
        <v>9.4386226395241866E-6</v>
      </c>
      <c r="DD198" s="9">
        <f t="shared" si="158"/>
        <v>2.4050555204558151E-11</v>
      </c>
      <c r="DE198" s="9">
        <f t="shared" si="159"/>
        <v>1.5450419826974131E-16</v>
      </c>
      <c r="DF198" s="9">
        <f t="shared" si="198"/>
        <v>6.0958278763613488E-14</v>
      </c>
    </row>
    <row r="199" spans="1:110" ht="15" x14ac:dyDescent="0.2">
      <c r="A199" s="9">
        <f t="shared" si="199"/>
        <v>190</v>
      </c>
      <c r="B199" s="16">
        <f t="shared" si="160"/>
        <v>2</v>
      </c>
      <c r="C199" s="17">
        <f>VLOOKUP($A199,Datum!$A:$B,2,0)</f>
        <v>41442</v>
      </c>
      <c r="D199" s="13">
        <f>VLOOKUP(C199,Zeitreihen!$B:$C,2,0)</f>
        <v>567.89</v>
      </c>
      <c r="E199" s="13">
        <f>VLOOKUP(C199,Zeitreihen!F:G,2,0)</f>
        <v>7463.37</v>
      </c>
      <c r="F199" s="9">
        <f t="shared" si="161"/>
        <v>-4.00682398182956E-3</v>
      </c>
      <c r="G199" s="9">
        <f t="shared" si="161"/>
        <v>-2.1279683288060378E-2</v>
      </c>
      <c r="H199" s="9">
        <f t="shared" si="200"/>
        <v>8.8723052811527342E-6</v>
      </c>
      <c r="I199" s="9">
        <f t="shared" si="140"/>
        <v>2.0702794799578434E-10</v>
      </c>
      <c r="J199" s="9">
        <f t="shared" si="141"/>
        <v>4.4561955675626018E-9</v>
      </c>
      <c r="K199" s="9">
        <f t="shared" si="162"/>
        <v>9.6049832077958103E-10</v>
      </c>
      <c r="M199" s="16">
        <f t="shared" si="163"/>
        <v>2</v>
      </c>
      <c r="N199" s="17">
        <f>VLOOKUP($A199,Datum!$A:$B,2,0)</f>
        <v>41442</v>
      </c>
      <c r="O199" s="13">
        <f>VLOOKUP(N199,Zeitreihen!$B:$C,2,0)</f>
        <v>567.89</v>
      </c>
      <c r="P199" s="13">
        <f>VLOOKUP(N199,Zeitreihen!$J:$K,2,0)</f>
        <v>0.26663822525597269</v>
      </c>
      <c r="Q199" s="9">
        <f t="shared" si="164"/>
        <v>-4.00682398182956E-3</v>
      </c>
      <c r="R199" s="9">
        <f t="shared" si="165"/>
        <v>-7.9994667064932446E-5</v>
      </c>
      <c r="S199" s="9">
        <f t="shared" si="201"/>
        <v>8.8723052811527342E-6</v>
      </c>
      <c r="T199" s="9">
        <f t="shared" si="142"/>
        <v>2.0702794799578434E-10</v>
      </c>
      <c r="U199" s="9">
        <f t="shared" si="143"/>
        <v>5.6627431737773215E-14</v>
      </c>
      <c r="V199" s="9">
        <f t="shared" si="166"/>
        <v>3.42395399982864E-12</v>
      </c>
      <c r="X199" s="16">
        <f t="shared" si="167"/>
        <v>2</v>
      </c>
      <c r="Y199" s="17">
        <f>VLOOKUP($A199,Datum!$A:$B,2,0)</f>
        <v>41442</v>
      </c>
      <c r="Z199" s="13">
        <f>VLOOKUP(Y199,Zeitreihen!$B:$C,2,0)</f>
        <v>567.89</v>
      </c>
      <c r="AA199" s="13">
        <f>VLOOKUP(Y199,Zeitreihen!N:O,2,0)</f>
        <v>1.3367</v>
      </c>
      <c r="AB199" s="9">
        <f t="shared" si="168"/>
        <v>-4.00682398182956E-3</v>
      </c>
      <c r="AC199" s="9">
        <f t="shared" si="169"/>
        <v>1.4973424973216023E-3</v>
      </c>
      <c r="AD199" s="9">
        <f t="shared" si="202"/>
        <v>8.8723052811527342E-6</v>
      </c>
      <c r="AE199" s="9">
        <f t="shared" si="144"/>
        <v>2.0702794799578434E-10</v>
      </c>
      <c r="AF199" s="9">
        <f t="shared" si="145"/>
        <v>1.3315930969610099E-11</v>
      </c>
      <c r="AG199" s="9">
        <f t="shared" si="170"/>
        <v>-5.2504950855056451E-11</v>
      </c>
      <c r="AI199" s="16">
        <f t="shared" si="171"/>
        <v>2</v>
      </c>
      <c r="AJ199" s="17">
        <f>VLOOKUP($A199,Datum!$A:$B,2,0)</f>
        <v>41442</v>
      </c>
      <c r="AK199" s="13">
        <f>VLOOKUP(AJ199,Zeitreihen!$B:$C,2,0)</f>
        <v>567.89</v>
      </c>
      <c r="AL199" s="13">
        <f>VLOOKUP(AJ199,Zeitreihen!$R:$S,2,0)</f>
        <v>1.0194000000000001</v>
      </c>
      <c r="AM199" s="9">
        <f t="shared" si="172"/>
        <v>-4.00682398182956E-3</v>
      </c>
      <c r="AN199" s="9">
        <f t="shared" si="173"/>
        <v>-9.8092108568470724E-5</v>
      </c>
      <c r="AO199" s="9">
        <f t="shared" si="203"/>
        <v>8.8723052811527342E-6</v>
      </c>
      <c r="AP199" s="9">
        <f t="shared" si="146"/>
        <v>2.0702794799578434E-10</v>
      </c>
      <c r="AQ199" s="9">
        <f t="shared" si="147"/>
        <v>1.459256327419913E-16</v>
      </c>
      <c r="AR199" s="9">
        <f t="shared" si="174"/>
        <v>-1.7381220988918156E-13</v>
      </c>
      <c r="AT199" s="16">
        <f t="shared" si="175"/>
        <v>2</v>
      </c>
      <c r="AU199" s="17">
        <f>VLOOKUP($A199,Datum!$A:$B,2,0)</f>
        <v>41442</v>
      </c>
      <c r="AV199" s="13">
        <f>VLOOKUP(AU199,Zeitreihen!$F:$G,2,0)</f>
        <v>7463.37</v>
      </c>
      <c r="AW199" s="13">
        <f>VLOOKUP(AU199,Zeitreihen!$J:$K,2,0)</f>
        <v>0.26663822525597269</v>
      </c>
      <c r="AX199" s="9">
        <f t="shared" si="176"/>
        <v>-2.1279683288060378E-2</v>
      </c>
      <c r="AY199" s="9">
        <f t="shared" si="177"/>
        <v>-7.9994667064932446E-5</v>
      </c>
      <c r="AZ199" s="9">
        <f t="shared" si="204"/>
        <v>8.8723052811527342E-6</v>
      </c>
      <c r="BA199" s="9">
        <f t="shared" si="148"/>
        <v>4.4561955675626018E-9</v>
      </c>
      <c r="BB199" s="9">
        <f t="shared" si="149"/>
        <v>5.6627431737773215E-14</v>
      </c>
      <c r="BC199" s="9">
        <f t="shared" si="178"/>
        <v>1.58853048542456E-11</v>
      </c>
      <c r="BE199" s="16">
        <f t="shared" si="179"/>
        <v>2</v>
      </c>
      <c r="BF199" s="17">
        <f>VLOOKUP($A199,Datum!$A:$B,2,0)</f>
        <v>41442</v>
      </c>
      <c r="BG199" s="13">
        <f>VLOOKUP(BF199,Zeitreihen!$F:$G,2,0)</f>
        <v>7463.37</v>
      </c>
      <c r="BH199" s="13">
        <f>VLOOKUP(BF199,Zeitreihen!N:O,2,0)</f>
        <v>1.3367</v>
      </c>
      <c r="BI199" s="9">
        <f t="shared" si="180"/>
        <v>-2.1279683288060378E-2</v>
      </c>
      <c r="BJ199" s="9">
        <f t="shared" si="181"/>
        <v>1.4973424973216023E-3</v>
      </c>
      <c r="BK199" s="9">
        <f t="shared" si="205"/>
        <v>8.8723052811527342E-6</v>
      </c>
      <c r="BL199" s="9">
        <f t="shared" si="150"/>
        <v>4.4561955675626018E-9</v>
      </c>
      <c r="BM199" s="9">
        <f t="shared" si="151"/>
        <v>1.3315930969610099E-11</v>
      </c>
      <c r="BN199" s="9">
        <f t="shared" si="182"/>
        <v>-2.4359473016620474E-10</v>
      </c>
      <c r="BP199" s="16">
        <f t="shared" si="183"/>
        <v>2</v>
      </c>
      <c r="BQ199" s="17">
        <f>VLOOKUP($A199,Datum!$A:$B,2,0)</f>
        <v>41442</v>
      </c>
      <c r="BR199" s="13">
        <f>VLOOKUP(BQ199,Zeitreihen!$F:$G,2,0)</f>
        <v>7463.37</v>
      </c>
      <c r="BS199" s="13">
        <f>VLOOKUP(BQ199,Zeitreihen!R:S,2,0)</f>
        <v>1.0194000000000001</v>
      </c>
      <c r="BT199" s="9">
        <f t="shared" si="184"/>
        <v>-2.1279683288060378E-2</v>
      </c>
      <c r="BU199" s="9">
        <f t="shared" si="185"/>
        <v>-9.8092108568470724E-5</v>
      </c>
      <c r="BV199" s="9">
        <f t="shared" si="206"/>
        <v>8.8723052811527342E-6</v>
      </c>
      <c r="BW199" s="9">
        <f t="shared" si="152"/>
        <v>4.4561955675626018E-9</v>
      </c>
      <c r="BX199" s="9">
        <f t="shared" si="153"/>
        <v>1.459256327419913E-16</v>
      </c>
      <c r="BY199" s="9">
        <f t="shared" si="186"/>
        <v>-8.0639516232342916E-13</v>
      </c>
      <c r="CA199" s="16">
        <f t="shared" si="187"/>
        <v>2</v>
      </c>
      <c r="CB199" s="17">
        <f>VLOOKUP($A199,Datum!$A:$B,2,0)</f>
        <v>41442</v>
      </c>
      <c r="CC199" s="13">
        <f>VLOOKUP(CB199,Zeitreihen!$J:$K,2,0)</f>
        <v>0.26663822525597269</v>
      </c>
      <c r="CD199" s="13">
        <f>VLOOKUP(CB199,Zeitreihen!N:O,2,0)</f>
        <v>1.3367</v>
      </c>
      <c r="CE199" s="9">
        <f t="shared" si="188"/>
        <v>-7.9994667064932446E-5</v>
      </c>
      <c r="CF199" s="9">
        <f t="shared" si="189"/>
        <v>1.4973424973216023E-3</v>
      </c>
      <c r="CG199" s="9">
        <f t="shared" si="207"/>
        <v>8.8723052811527342E-6</v>
      </c>
      <c r="CH199" s="9">
        <f t="shared" si="154"/>
        <v>5.6627431737773215E-14</v>
      </c>
      <c r="CI199" s="9">
        <f t="shared" si="155"/>
        <v>1.3315930969610099E-11</v>
      </c>
      <c r="CJ199" s="9">
        <f t="shared" si="190"/>
        <v>-8.6835878069292087E-13</v>
      </c>
      <c r="CL199" s="16">
        <f t="shared" si="191"/>
        <v>2</v>
      </c>
      <c r="CM199" s="17">
        <f>VLOOKUP($A199,Datum!$A:$B,2,0)</f>
        <v>41442</v>
      </c>
      <c r="CN199" s="13">
        <f>VLOOKUP(CM199,Zeitreihen!$J:$K,2,0)</f>
        <v>0.26663822525597269</v>
      </c>
      <c r="CO199" s="13">
        <f>VLOOKUP(CM199,Zeitreihen!R:S,2,0)</f>
        <v>1.0194000000000001</v>
      </c>
      <c r="CP199" s="9">
        <f t="shared" si="192"/>
        <v>-7.9994667064932446E-5</v>
      </c>
      <c r="CQ199" s="9">
        <f t="shared" si="193"/>
        <v>-9.8092108568470724E-5</v>
      </c>
      <c r="CR199" s="9">
        <f t="shared" si="208"/>
        <v>8.8723052811527342E-6</v>
      </c>
      <c r="CS199" s="9">
        <f t="shared" si="156"/>
        <v>5.6627431737773215E-14</v>
      </c>
      <c r="CT199" s="9">
        <f t="shared" si="157"/>
        <v>1.459256327419913E-16</v>
      </c>
      <c r="CU199" s="9">
        <f t="shared" si="194"/>
        <v>-2.8746119402257547E-15</v>
      </c>
      <c r="CW199" s="16">
        <f t="shared" si="195"/>
        <v>2</v>
      </c>
      <c r="CX199" s="17">
        <f>VLOOKUP($A199,Datum!$A:$B,2,0)</f>
        <v>41442</v>
      </c>
      <c r="CY199" s="13">
        <f>VLOOKUP(CX199,Zeitreihen!N:O,2,0)</f>
        <v>1.3367</v>
      </c>
      <c r="CZ199" s="13">
        <f>VLOOKUP(CX199,Zeitreihen!R:S,2,0)</f>
        <v>1.0194000000000001</v>
      </c>
      <c r="DA199" s="9">
        <f t="shared" si="196"/>
        <v>1.4973424973216023E-3</v>
      </c>
      <c r="DB199" s="9">
        <f t="shared" si="197"/>
        <v>-9.8092108568470724E-5</v>
      </c>
      <c r="DC199" s="9">
        <f t="shared" si="209"/>
        <v>8.8723052811527342E-6</v>
      </c>
      <c r="DD199" s="9">
        <f t="shared" si="158"/>
        <v>1.3315930969610099E-11</v>
      </c>
      <c r="DE199" s="9">
        <f t="shared" si="159"/>
        <v>1.459256327419913E-16</v>
      </c>
      <c r="DF199" s="9">
        <f t="shared" si="198"/>
        <v>4.4081012378222795E-14</v>
      </c>
    </row>
    <row r="200" spans="1:110" ht="15" x14ac:dyDescent="0.2">
      <c r="A200" s="9">
        <f t="shared" si="199"/>
        <v>191</v>
      </c>
      <c r="B200" s="16">
        <f t="shared" si="160"/>
        <v>6</v>
      </c>
      <c r="C200" s="17">
        <f>VLOOKUP($A200,Datum!$A:$B,2,0)</f>
        <v>41439</v>
      </c>
      <c r="D200" s="13">
        <f>VLOOKUP(C200,Zeitreihen!$B:$C,2,0)</f>
        <v>570.16999999999996</v>
      </c>
      <c r="E200" s="13">
        <f>VLOOKUP(C200,Zeitreihen!F:G,2,0)</f>
        <v>7623.89</v>
      </c>
      <c r="F200" s="9">
        <f t="shared" si="161"/>
        <v>-6.1366367897272513E-4</v>
      </c>
      <c r="G200" s="9">
        <f t="shared" si="161"/>
        <v>0</v>
      </c>
      <c r="H200" s="9">
        <f t="shared" si="200"/>
        <v>8.3399669642835695E-6</v>
      </c>
      <c r="I200" s="9">
        <f t="shared" si="140"/>
        <v>1.7231026819659695E-11</v>
      </c>
      <c r="J200" s="9">
        <f t="shared" si="141"/>
        <v>1.067671400395756E-11</v>
      </c>
      <c r="K200" s="9">
        <f t="shared" si="162"/>
        <v>1.3563581582606746E-11</v>
      </c>
      <c r="M200" s="16">
        <f t="shared" si="163"/>
        <v>6</v>
      </c>
      <c r="N200" s="17">
        <f>VLOOKUP($A200,Datum!$A:$B,2,0)</f>
        <v>41439</v>
      </c>
      <c r="O200" s="13">
        <f>VLOOKUP(N200,Zeitreihen!$B:$C,2,0)</f>
        <v>570.16999999999996</v>
      </c>
      <c r="P200" s="13">
        <f>VLOOKUP(N200,Zeitreihen!$J:$K,2,0)</f>
        <v>0.26665955574518013</v>
      </c>
      <c r="Q200" s="9">
        <f t="shared" si="164"/>
        <v>-6.1366367897272513E-4</v>
      </c>
      <c r="R200" s="9">
        <f t="shared" si="165"/>
        <v>5.3330489053278844E-5</v>
      </c>
      <c r="S200" s="9">
        <f t="shared" si="201"/>
        <v>8.3399669642835695E-6</v>
      </c>
      <c r="T200" s="9">
        <f t="shared" si="142"/>
        <v>1.7231026819659695E-11</v>
      </c>
      <c r="U200" s="9">
        <f t="shared" si="143"/>
        <v>2.3812785692016105E-14</v>
      </c>
      <c r="V200" s="9">
        <f t="shared" si="166"/>
        <v>-6.4056127646770697E-13</v>
      </c>
      <c r="X200" s="16">
        <f t="shared" si="167"/>
        <v>6</v>
      </c>
      <c r="Y200" s="17">
        <f>VLOOKUP($A200,Datum!$A:$B,2,0)</f>
        <v>41439</v>
      </c>
      <c r="Z200" s="13">
        <f>VLOOKUP(Y200,Zeitreihen!$B:$C,2,0)</f>
        <v>570.16999999999996</v>
      </c>
      <c r="AA200" s="13">
        <f>VLOOKUP(Y200,Zeitreihen!N:O,2,0)</f>
        <v>1.3347</v>
      </c>
      <c r="AB200" s="9">
        <f t="shared" si="168"/>
        <v>-6.1366367897272513E-4</v>
      </c>
      <c r="AC200" s="9">
        <f t="shared" si="169"/>
        <v>-2.0956522900557107E-3</v>
      </c>
      <c r="AD200" s="9">
        <f t="shared" si="202"/>
        <v>8.3399669642835695E-6</v>
      </c>
      <c r="AE200" s="9">
        <f t="shared" si="144"/>
        <v>1.7231026819659695E-11</v>
      </c>
      <c r="AF200" s="9">
        <f t="shared" si="145"/>
        <v>4.6762022160636982E-11</v>
      </c>
      <c r="AG200" s="9">
        <f t="shared" si="170"/>
        <v>2.8385870745697705E-11</v>
      </c>
      <c r="AI200" s="16">
        <f t="shared" si="171"/>
        <v>6</v>
      </c>
      <c r="AJ200" s="17">
        <f>VLOOKUP($A200,Datum!$A:$B,2,0)</f>
        <v>41439</v>
      </c>
      <c r="AK200" s="13">
        <f>VLOOKUP(AJ200,Zeitreihen!$B:$C,2,0)</f>
        <v>570.16999999999996</v>
      </c>
      <c r="AL200" s="13">
        <f>VLOOKUP(AJ200,Zeitreihen!$R:$S,2,0)</f>
        <v>1.0195000000000001</v>
      </c>
      <c r="AM200" s="9">
        <f t="shared" si="172"/>
        <v>-6.1366367897272513E-4</v>
      </c>
      <c r="AN200" s="9">
        <f t="shared" si="173"/>
        <v>-9.8082487450483718E-5</v>
      </c>
      <c r="AO200" s="9">
        <f t="shared" si="203"/>
        <v>8.3399669642835695E-6</v>
      </c>
      <c r="AP200" s="9">
        <f t="shared" si="146"/>
        <v>1.7231026819659695E-11</v>
      </c>
      <c r="AQ200" s="9">
        <f t="shared" si="147"/>
        <v>1.3782169656018598E-16</v>
      </c>
      <c r="AR200" s="9">
        <f t="shared" si="174"/>
        <v>-4.8732015654593694E-14</v>
      </c>
      <c r="AT200" s="16">
        <f t="shared" si="175"/>
        <v>6</v>
      </c>
      <c r="AU200" s="17">
        <f>VLOOKUP($A200,Datum!$A:$B,2,0)</f>
        <v>41439</v>
      </c>
      <c r="AV200" s="13">
        <f>VLOOKUP(AU200,Zeitreihen!$F:$G,2,0)</f>
        <v>7623.89</v>
      </c>
      <c r="AW200" s="13">
        <f>VLOOKUP(AU200,Zeitreihen!$J:$K,2,0)</f>
        <v>0.26665955574518013</v>
      </c>
      <c r="AX200" s="9">
        <f t="shared" si="176"/>
        <v>0</v>
      </c>
      <c r="AY200" s="9">
        <f t="shared" si="177"/>
        <v>5.3330489053278844E-5</v>
      </c>
      <c r="AZ200" s="9">
        <f t="shared" si="204"/>
        <v>8.3399669642835695E-6</v>
      </c>
      <c r="BA200" s="9">
        <f t="shared" si="148"/>
        <v>1.067671400395756E-11</v>
      </c>
      <c r="BB200" s="9">
        <f t="shared" si="149"/>
        <v>2.3812785692016105E-14</v>
      </c>
      <c r="BC200" s="9">
        <f t="shared" si="178"/>
        <v>-5.042244564389837E-13</v>
      </c>
      <c r="BE200" s="16">
        <f t="shared" si="179"/>
        <v>6</v>
      </c>
      <c r="BF200" s="17">
        <f>VLOOKUP($A200,Datum!$A:$B,2,0)</f>
        <v>41439</v>
      </c>
      <c r="BG200" s="13">
        <f>VLOOKUP(BF200,Zeitreihen!$F:$G,2,0)</f>
        <v>7623.89</v>
      </c>
      <c r="BH200" s="13">
        <f>VLOOKUP(BF200,Zeitreihen!N:O,2,0)</f>
        <v>1.3347</v>
      </c>
      <c r="BI200" s="9">
        <f t="shared" si="180"/>
        <v>0</v>
      </c>
      <c r="BJ200" s="9">
        <f t="shared" si="181"/>
        <v>-2.0956522900557107E-3</v>
      </c>
      <c r="BK200" s="9">
        <f t="shared" si="205"/>
        <v>8.3399669642835695E-6</v>
      </c>
      <c r="BL200" s="9">
        <f t="shared" si="150"/>
        <v>1.067671400395756E-11</v>
      </c>
      <c r="BM200" s="9">
        <f t="shared" si="151"/>
        <v>4.6762022160636982E-11</v>
      </c>
      <c r="BN200" s="9">
        <f t="shared" si="182"/>
        <v>2.2344232742608252E-11</v>
      </c>
      <c r="BP200" s="16">
        <f t="shared" si="183"/>
        <v>6</v>
      </c>
      <c r="BQ200" s="17">
        <f>VLOOKUP($A200,Datum!$A:$B,2,0)</f>
        <v>41439</v>
      </c>
      <c r="BR200" s="13">
        <f>VLOOKUP(BQ200,Zeitreihen!$F:$G,2,0)</f>
        <v>7623.89</v>
      </c>
      <c r="BS200" s="13">
        <f>VLOOKUP(BQ200,Zeitreihen!R:S,2,0)</f>
        <v>1.0195000000000001</v>
      </c>
      <c r="BT200" s="9">
        <f t="shared" si="184"/>
        <v>0</v>
      </c>
      <c r="BU200" s="9">
        <f t="shared" si="185"/>
        <v>-9.8082487450483718E-5</v>
      </c>
      <c r="BV200" s="9">
        <f t="shared" si="206"/>
        <v>8.3399669642835695E-6</v>
      </c>
      <c r="BW200" s="9">
        <f t="shared" si="152"/>
        <v>1.067671400395756E-11</v>
      </c>
      <c r="BX200" s="9">
        <f t="shared" si="153"/>
        <v>1.3782169656018598E-16</v>
      </c>
      <c r="BY200" s="9">
        <f t="shared" si="186"/>
        <v>-3.8359911857475999E-14</v>
      </c>
      <c r="CA200" s="16">
        <f t="shared" si="187"/>
        <v>6</v>
      </c>
      <c r="CB200" s="17">
        <f>VLOOKUP($A200,Datum!$A:$B,2,0)</f>
        <v>41439</v>
      </c>
      <c r="CC200" s="13">
        <f>VLOOKUP(CB200,Zeitreihen!$J:$K,2,0)</f>
        <v>0.26665955574518013</v>
      </c>
      <c r="CD200" s="13">
        <f>VLOOKUP(CB200,Zeitreihen!N:O,2,0)</f>
        <v>1.3347</v>
      </c>
      <c r="CE200" s="9">
        <f t="shared" si="188"/>
        <v>5.3330489053278844E-5</v>
      </c>
      <c r="CF200" s="9">
        <f t="shared" si="189"/>
        <v>-2.0956522900557107E-3</v>
      </c>
      <c r="CG200" s="9">
        <f t="shared" si="207"/>
        <v>8.3399669642835695E-6</v>
      </c>
      <c r="CH200" s="9">
        <f t="shared" si="154"/>
        <v>2.3812785692016105E-14</v>
      </c>
      <c r="CI200" s="9">
        <f t="shared" si="155"/>
        <v>4.6762022160636982E-11</v>
      </c>
      <c r="CJ200" s="9">
        <f t="shared" si="190"/>
        <v>-1.0552412104521679E-12</v>
      </c>
      <c r="CL200" s="16">
        <f t="shared" si="191"/>
        <v>6</v>
      </c>
      <c r="CM200" s="17">
        <f>VLOOKUP($A200,Datum!$A:$B,2,0)</f>
        <v>41439</v>
      </c>
      <c r="CN200" s="13">
        <f>VLOOKUP(CM200,Zeitreihen!$J:$K,2,0)</f>
        <v>0.26665955574518013</v>
      </c>
      <c r="CO200" s="13">
        <f>VLOOKUP(CM200,Zeitreihen!R:S,2,0)</f>
        <v>1.0195000000000001</v>
      </c>
      <c r="CP200" s="9">
        <f t="shared" si="192"/>
        <v>5.3330489053278844E-5</v>
      </c>
      <c r="CQ200" s="9">
        <f t="shared" si="193"/>
        <v>-9.8082487450483718E-5</v>
      </c>
      <c r="CR200" s="9">
        <f t="shared" si="208"/>
        <v>8.3399669642835695E-6</v>
      </c>
      <c r="CS200" s="9">
        <f t="shared" si="156"/>
        <v>2.3812785692016105E-14</v>
      </c>
      <c r="CT200" s="9">
        <f t="shared" si="157"/>
        <v>1.3782169656018598E-16</v>
      </c>
      <c r="CU200" s="9">
        <f t="shared" si="194"/>
        <v>1.8116066140025494E-15</v>
      </c>
      <c r="CW200" s="16">
        <f t="shared" si="195"/>
        <v>6</v>
      </c>
      <c r="CX200" s="17">
        <f>VLOOKUP($A200,Datum!$A:$B,2,0)</f>
        <v>41439</v>
      </c>
      <c r="CY200" s="13">
        <f>VLOOKUP(CX200,Zeitreihen!N:O,2,0)</f>
        <v>1.3347</v>
      </c>
      <c r="CZ200" s="13">
        <f>VLOOKUP(CX200,Zeitreihen!R:S,2,0)</f>
        <v>1.0195000000000001</v>
      </c>
      <c r="DA200" s="9">
        <f t="shared" si="196"/>
        <v>-2.0956522900557107E-3</v>
      </c>
      <c r="DB200" s="9">
        <f t="shared" si="197"/>
        <v>-9.8082487450483718E-5</v>
      </c>
      <c r="DC200" s="9">
        <f t="shared" si="209"/>
        <v>8.3399669642835695E-6</v>
      </c>
      <c r="DD200" s="9">
        <f t="shared" si="158"/>
        <v>4.6762022160636982E-11</v>
      </c>
      <c r="DE200" s="9">
        <f t="shared" si="159"/>
        <v>1.3782169656018598E-16</v>
      </c>
      <c r="DF200" s="9">
        <f t="shared" si="198"/>
        <v>-8.0279643925244222E-14</v>
      </c>
    </row>
    <row r="201" spans="1:110" ht="15" x14ac:dyDescent="0.2">
      <c r="A201" s="9">
        <f t="shared" si="199"/>
        <v>192</v>
      </c>
      <c r="B201" s="16">
        <f t="shared" si="160"/>
        <v>5</v>
      </c>
      <c r="C201" s="17">
        <f>VLOOKUP($A201,Datum!$A:$B,2,0)</f>
        <v>41438</v>
      </c>
      <c r="D201" s="13">
        <f>VLOOKUP(C201,Zeitreihen!$B:$C,2,0)</f>
        <v>570.52</v>
      </c>
      <c r="E201" s="13">
        <f>VLOOKUP(C201,Zeitreihen!F:G,2,0)</f>
        <v>7623.89</v>
      </c>
      <c r="F201" s="9">
        <f t="shared" si="161"/>
        <v>-6.2902080479580492E-3</v>
      </c>
      <c r="G201" s="9">
        <f t="shared" si="161"/>
        <v>0</v>
      </c>
      <c r="H201" s="9">
        <f t="shared" si="200"/>
        <v>7.839568946426554E-6</v>
      </c>
      <c r="I201" s="9">
        <f t="shared" si="140"/>
        <v>3.9674494803191046E-10</v>
      </c>
      <c r="J201" s="9">
        <f t="shared" si="141"/>
        <v>1.0036111163720105E-11</v>
      </c>
      <c r="K201" s="9">
        <f t="shared" si="162"/>
        <v>6.3101318544802289E-11</v>
      </c>
      <c r="M201" s="16">
        <f t="shared" si="163"/>
        <v>5</v>
      </c>
      <c r="N201" s="17">
        <f>VLOOKUP($A201,Datum!$A:$B,2,0)</f>
        <v>41438</v>
      </c>
      <c r="O201" s="13">
        <f>VLOOKUP(N201,Zeitreihen!$B:$C,2,0)</f>
        <v>570.52</v>
      </c>
      <c r="P201" s="13">
        <f>VLOOKUP(N201,Zeitreihen!$J:$K,2,0)</f>
        <v>0.26664533503986348</v>
      </c>
      <c r="Q201" s="9">
        <f t="shared" si="164"/>
        <v>-6.2902080479580492E-3</v>
      </c>
      <c r="R201" s="9">
        <f t="shared" si="165"/>
        <v>-5.3330489053197352E-5</v>
      </c>
      <c r="S201" s="9">
        <f t="shared" si="201"/>
        <v>7.839568946426554E-6</v>
      </c>
      <c r="T201" s="9">
        <f t="shared" si="142"/>
        <v>3.9674494803191046E-10</v>
      </c>
      <c r="U201" s="9">
        <f t="shared" si="143"/>
        <v>2.2209831455419873E-14</v>
      </c>
      <c r="V201" s="9">
        <f t="shared" si="166"/>
        <v>2.9684404030699432E-12</v>
      </c>
      <c r="X201" s="16">
        <f t="shared" si="167"/>
        <v>5</v>
      </c>
      <c r="Y201" s="17">
        <f>VLOOKUP($A201,Datum!$A:$B,2,0)</f>
        <v>41438</v>
      </c>
      <c r="Z201" s="13">
        <f>VLOOKUP(Y201,Zeitreihen!$B:$C,2,0)</f>
        <v>570.52</v>
      </c>
      <c r="AA201" s="13">
        <f>VLOOKUP(Y201,Zeitreihen!N:O,2,0)</f>
        <v>1.3374999999999999</v>
      </c>
      <c r="AB201" s="9">
        <f t="shared" si="168"/>
        <v>-6.2902080479580492E-3</v>
      </c>
      <c r="AC201" s="9">
        <f t="shared" si="169"/>
        <v>2.8451651418128689E-3</v>
      </c>
      <c r="AD201" s="9">
        <f t="shared" si="202"/>
        <v>7.839568946426554E-6</v>
      </c>
      <c r="AE201" s="9">
        <f t="shared" si="144"/>
        <v>3.9674494803191046E-10</v>
      </c>
      <c r="AF201" s="9">
        <f t="shared" si="145"/>
        <v>5.1896948574681804E-11</v>
      </c>
      <c r="AG201" s="9">
        <f t="shared" si="170"/>
        <v>-1.4349164493195018E-10</v>
      </c>
      <c r="AI201" s="16">
        <f t="shared" si="171"/>
        <v>5</v>
      </c>
      <c r="AJ201" s="17">
        <f>VLOOKUP($A201,Datum!$A:$B,2,0)</f>
        <v>41438</v>
      </c>
      <c r="AK201" s="13">
        <f>VLOOKUP(AJ201,Zeitreihen!$B:$C,2,0)</f>
        <v>570.52</v>
      </c>
      <c r="AL201" s="13">
        <f>VLOOKUP(AJ201,Zeitreihen!$R:$S,2,0)</f>
        <v>1.0196000000000001</v>
      </c>
      <c r="AM201" s="9">
        <f t="shared" si="172"/>
        <v>-6.2902080479580492E-3</v>
      </c>
      <c r="AN201" s="9">
        <f t="shared" si="173"/>
        <v>-9.8072868219598367E-5</v>
      </c>
      <c r="AO201" s="9">
        <f t="shared" si="203"/>
        <v>7.839568946426554E-6</v>
      </c>
      <c r="AP201" s="9">
        <f t="shared" si="146"/>
        <v>3.9674494803191046E-10</v>
      </c>
      <c r="AQ201" s="9">
        <f t="shared" si="147"/>
        <v>1.301662312311809E-16</v>
      </c>
      <c r="AR201" s="9">
        <f t="shared" si="174"/>
        <v>-2.2725051077021699E-13</v>
      </c>
      <c r="AT201" s="16">
        <f t="shared" si="175"/>
        <v>5</v>
      </c>
      <c r="AU201" s="17">
        <f>VLOOKUP($A201,Datum!$A:$B,2,0)</f>
        <v>41438</v>
      </c>
      <c r="AV201" s="13">
        <f>VLOOKUP(AU201,Zeitreihen!$F:$G,2,0)</f>
        <v>7623.89</v>
      </c>
      <c r="AW201" s="13">
        <f>VLOOKUP(AU201,Zeitreihen!$J:$K,2,0)</f>
        <v>0.26664533503986348</v>
      </c>
      <c r="AX201" s="9">
        <f t="shared" si="176"/>
        <v>0</v>
      </c>
      <c r="AY201" s="9">
        <f t="shared" si="177"/>
        <v>-5.3330489053197352E-5</v>
      </c>
      <c r="AZ201" s="9">
        <f t="shared" si="204"/>
        <v>7.839568946426554E-6</v>
      </c>
      <c r="BA201" s="9">
        <f t="shared" si="148"/>
        <v>1.0036111163720105E-11</v>
      </c>
      <c r="BB201" s="9">
        <f t="shared" si="149"/>
        <v>2.2209831455419873E-14</v>
      </c>
      <c r="BC201" s="9">
        <f t="shared" si="178"/>
        <v>4.7212322270153302E-13</v>
      </c>
      <c r="BE201" s="16">
        <f t="shared" si="179"/>
        <v>5</v>
      </c>
      <c r="BF201" s="17">
        <f>VLOOKUP($A201,Datum!$A:$B,2,0)</f>
        <v>41438</v>
      </c>
      <c r="BG201" s="13">
        <f>VLOOKUP(BF201,Zeitreihen!$F:$G,2,0)</f>
        <v>7623.89</v>
      </c>
      <c r="BH201" s="13">
        <f>VLOOKUP(BF201,Zeitreihen!N:O,2,0)</f>
        <v>1.3374999999999999</v>
      </c>
      <c r="BI201" s="9">
        <f t="shared" si="180"/>
        <v>0</v>
      </c>
      <c r="BJ201" s="9">
        <f t="shared" si="181"/>
        <v>2.8451651418128689E-3</v>
      </c>
      <c r="BK201" s="9">
        <f t="shared" si="205"/>
        <v>7.839568946426554E-6</v>
      </c>
      <c r="BL201" s="9">
        <f t="shared" si="150"/>
        <v>1.0036111163720105E-11</v>
      </c>
      <c r="BM201" s="9">
        <f t="shared" si="151"/>
        <v>5.1896948574681804E-11</v>
      </c>
      <c r="BN201" s="9">
        <f t="shared" si="182"/>
        <v>-2.2821996953671085E-11</v>
      </c>
      <c r="BP201" s="16">
        <f t="shared" si="183"/>
        <v>5</v>
      </c>
      <c r="BQ201" s="17">
        <f>VLOOKUP($A201,Datum!$A:$B,2,0)</f>
        <v>41438</v>
      </c>
      <c r="BR201" s="13">
        <f>VLOOKUP(BQ201,Zeitreihen!$F:$G,2,0)</f>
        <v>7623.89</v>
      </c>
      <c r="BS201" s="13">
        <f>VLOOKUP(BQ201,Zeitreihen!R:S,2,0)</f>
        <v>1.0196000000000001</v>
      </c>
      <c r="BT201" s="9">
        <f t="shared" si="184"/>
        <v>0</v>
      </c>
      <c r="BU201" s="9">
        <f t="shared" si="185"/>
        <v>-9.8072868219598367E-5</v>
      </c>
      <c r="BV201" s="9">
        <f t="shared" si="206"/>
        <v>7.839568946426554E-6</v>
      </c>
      <c r="BW201" s="9">
        <f t="shared" si="152"/>
        <v>1.0036111163720105E-11</v>
      </c>
      <c r="BX201" s="9">
        <f t="shared" si="153"/>
        <v>1.301662312311809E-16</v>
      </c>
      <c r="BY201" s="9">
        <f t="shared" si="186"/>
        <v>-3.6143640746314247E-14</v>
      </c>
      <c r="CA201" s="16">
        <f t="shared" si="187"/>
        <v>5</v>
      </c>
      <c r="CB201" s="17">
        <f>VLOOKUP($A201,Datum!$A:$B,2,0)</f>
        <v>41438</v>
      </c>
      <c r="CC201" s="13">
        <f>VLOOKUP(CB201,Zeitreihen!$J:$K,2,0)</f>
        <v>0.26664533503986348</v>
      </c>
      <c r="CD201" s="13">
        <f>VLOOKUP(CB201,Zeitreihen!N:O,2,0)</f>
        <v>1.3374999999999999</v>
      </c>
      <c r="CE201" s="9">
        <f t="shared" si="188"/>
        <v>-5.3330489053197352E-5</v>
      </c>
      <c r="CF201" s="9">
        <f t="shared" si="189"/>
        <v>2.8451651418128689E-3</v>
      </c>
      <c r="CG201" s="9">
        <f t="shared" si="207"/>
        <v>7.839568946426554E-6</v>
      </c>
      <c r="CH201" s="9">
        <f t="shared" si="154"/>
        <v>2.2209831455419873E-14</v>
      </c>
      <c r="CI201" s="9">
        <f t="shared" si="155"/>
        <v>5.1896948574681804E-11</v>
      </c>
      <c r="CJ201" s="9">
        <f t="shared" si="190"/>
        <v>-1.0736025712032715E-12</v>
      </c>
      <c r="CL201" s="16">
        <f t="shared" si="191"/>
        <v>5</v>
      </c>
      <c r="CM201" s="17">
        <f>VLOOKUP($A201,Datum!$A:$B,2,0)</f>
        <v>41438</v>
      </c>
      <c r="CN201" s="13">
        <f>VLOOKUP(CM201,Zeitreihen!$J:$K,2,0)</f>
        <v>0.26664533503986348</v>
      </c>
      <c r="CO201" s="13">
        <f>VLOOKUP(CM201,Zeitreihen!R:S,2,0)</f>
        <v>1.0196000000000001</v>
      </c>
      <c r="CP201" s="9">
        <f t="shared" si="192"/>
        <v>-5.3330489053197352E-5</v>
      </c>
      <c r="CQ201" s="9">
        <f t="shared" si="193"/>
        <v>-9.8072868219598367E-5</v>
      </c>
      <c r="CR201" s="9">
        <f t="shared" si="208"/>
        <v>7.839568946426554E-6</v>
      </c>
      <c r="CS201" s="9">
        <f t="shared" si="156"/>
        <v>2.2209831455419873E-14</v>
      </c>
      <c r="CT201" s="9">
        <f t="shared" si="157"/>
        <v>1.301662312311809E-16</v>
      </c>
      <c r="CU201" s="9">
        <f t="shared" si="194"/>
        <v>-1.7002852868950371E-15</v>
      </c>
      <c r="CW201" s="16">
        <f t="shared" si="195"/>
        <v>5</v>
      </c>
      <c r="CX201" s="17">
        <f>VLOOKUP($A201,Datum!$A:$B,2,0)</f>
        <v>41438</v>
      </c>
      <c r="CY201" s="13">
        <f>VLOOKUP(CX201,Zeitreihen!N:O,2,0)</f>
        <v>1.3374999999999999</v>
      </c>
      <c r="CZ201" s="13">
        <f>VLOOKUP(CX201,Zeitreihen!R:S,2,0)</f>
        <v>1.0196000000000001</v>
      </c>
      <c r="DA201" s="9">
        <f t="shared" si="196"/>
        <v>2.8451651418128689E-3</v>
      </c>
      <c r="DB201" s="9">
        <f t="shared" si="197"/>
        <v>-9.8072868219598367E-5</v>
      </c>
      <c r="DC201" s="9">
        <f t="shared" si="209"/>
        <v>7.839568946426554E-6</v>
      </c>
      <c r="DD201" s="9">
        <f t="shared" si="158"/>
        <v>5.1896948574681804E-11</v>
      </c>
      <c r="DE201" s="9">
        <f t="shared" si="159"/>
        <v>1.301662312311809E-16</v>
      </c>
      <c r="DF201" s="9">
        <f t="shared" si="198"/>
        <v>8.2190207496785984E-14</v>
      </c>
    </row>
    <row r="202" spans="1:110" ht="15" x14ac:dyDescent="0.2">
      <c r="A202" s="9">
        <f t="shared" si="199"/>
        <v>193</v>
      </c>
      <c r="B202" s="16">
        <f t="shared" si="160"/>
        <v>4</v>
      </c>
      <c r="C202" s="17">
        <f>VLOOKUP($A202,Datum!$A:$B,2,0)</f>
        <v>41437</v>
      </c>
      <c r="D202" s="13">
        <f>VLOOKUP(C202,Zeitreihen!$B:$C,2,0)</f>
        <v>574.12</v>
      </c>
      <c r="E202" s="13">
        <f>VLOOKUP(C202,Zeitreihen!F:G,2,0)</f>
        <v>7623.89</v>
      </c>
      <c r="F202" s="9">
        <f t="shared" si="161"/>
        <v>3.9267408810145015E-3</v>
      </c>
      <c r="G202" s="9">
        <f t="shared" si="161"/>
        <v>5.3409143890085602E-3</v>
      </c>
      <c r="H202" s="9">
        <f t="shared" si="200"/>
        <v>7.3691948096409606E-6</v>
      </c>
      <c r="I202" s="9">
        <f t="shared" si="140"/>
        <v>7.0955943751617079E-11</v>
      </c>
      <c r="J202" s="9">
        <f t="shared" si="141"/>
        <v>1.305789081915881E-10</v>
      </c>
      <c r="K202" s="9">
        <f t="shared" si="162"/>
        <v>9.6256686338092341E-11</v>
      </c>
      <c r="M202" s="16">
        <f t="shared" si="163"/>
        <v>4</v>
      </c>
      <c r="N202" s="17">
        <f>VLOOKUP($A202,Datum!$A:$B,2,0)</f>
        <v>41437</v>
      </c>
      <c r="O202" s="13">
        <f>VLOOKUP(N202,Zeitreihen!$B:$C,2,0)</f>
        <v>574.12</v>
      </c>
      <c r="P202" s="13">
        <f>VLOOKUP(N202,Zeitreihen!$J:$K,2,0)</f>
        <v>0.26665955574518013</v>
      </c>
      <c r="Q202" s="9">
        <f t="shared" si="164"/>
        <v>3.9267408810145015E-3</v>
      </c>
      <c r="R202" s="9">
        <f t="shared" si="165"/>
        <v>5.3330489053278844E-5</v>
      </c>
      <c r="S202" s="9">
        <f t="shared" si="201"/>
        <v>7.3691948096409606E-6</v>
      </c>
      <c r="T202" s="9">
        <f t="shared" si="142"/>
        <v>7.0955943751617079E-11</v>
      </c>
      <c r="U202" s="9">
        <f t="shared" si="143"/>
        <v>2.1040977437465426E-14</v>
      </c>
      <c r="V202" s="9">
        <f t="shared" si="166"/>
        <v>1.2218765942319382E-12</v>
      </c>
      <c r="X202" s="16">
        <f t="shared" si="167"/>
        <v>4</v>
      </c>
      <c r="Y202" s="17">
        <f>VLOOKUP($A202,Datum!$A:$B,2,0)</f>
        <v>41437</v>
      </c>
      <c r="Z202" s="13">
        <f>VLOOKUP(Y202,Zeitreihen!$B:$C,2,0)</f>
        <v>574.12</v>
      </c>
      <c r="AA202" s="13">
        <f>VLOOKUP(Y202,Zeitreihen!N:O,2,0)</f>
        <v>1.3336999999999999</v>
      </c>
      <c r="AB202" s="9">
        <f t="shared" si="168"/>
        <v>3.9267408810145015E-3</v>
      </c>
      <c r="AC202" s="9">
        <f t="shared" si="169"/>
        <v>1.8011261904773135E-3</v>
      </c>
      <c r="AD202" s="9">
        <f t="shared" si="202"/>
        <v>7.3691948096409606E-6</v>
      </c>
      <c r="AE202" s="9">
        <f t="shared" si="144"/>
        <v>7.0955943751617079E-11</v>
      </c>
      <c r="AF202" s="9">
        <f t="shared" si="145"/>
        <v>1.7225129954389104E-11</v>
      </c>
      <c r="AG202" s="9">
        <f t="shared" si="170"/>
        <v>3.4960339703125418E-11</v>
      </c>
      <c r="AI202" s="16">
        <f t="shared" si="171"/>
        <v>4</v>
      </c>
      <c r="AJ202" s="17">
        <f>VLOOKUP($A202,Datum!$A:$B,2,0)</f>
        <v>41437</v>
      </c>
      <c r="AK202" s="13">
        <f>VLOOKUP(AJ202,Zeitreihen!$B:$C,2,0)</f>
        <v>574.12</v>
      </c>
      <c r="AL202" s="13">
        <f>VLOOKUP(AJ202,Zeitreihen!$R:$S,2,0)</f>
        <v>1.0197000000000001</v>
      </c>
      <c r="AM202" s="9">
        <f t="shared" si="172"/>
        <v>3.9267408810145015E-3</v>
      </c>
      <c r="AN202" s="9">
        <f t="shared" si="173"/>
        <v>-9.8063250875370472E-5</v>
      </c>
      <c r="AO202" s="9">
        <f t="shared" si="203"/>
        <v>7.3691948096409606E-6</v>
      </c>
      <c r="AP202" s="9">
        <f t="shared" si="146"/>
        <v>7.0955943751617079E-11</v>
      </c>
      <c r="AQ202" s="9">
        <f t="shared" si="147"/>
        <v>1.2293451379968841E-16</v>
      </c>
      <c r="AR202" s="9">
        <f t="shared" si="174"/>
        <v>9.3396651151436292E-14</v>
      </c>
      <c r="AT202" s="16">
        <f t="shared" si="175"/>
        <v>4</v>
      </c>
      <c r="AU202" s="17">
        <f>VLOOKUP($A202,Datum!$A:$B,2,0)</f>
        <v>41437</v>
      </c>
      <c r="AV202" s="13">
        <f>VLOOKUP(AU202,Zeitreihen!$F:$G,2,0)</f>
        <v>7623.89</v>
      </c>
      <c r="AW202" s="13">
        <f>VLOOKUP(AU202,Zeitreihen!$J:$K,2,0)</f>
        <v>0.26665955574518013</v>
      </c>
      <c r="AX202" s="9">
        <f t="shared" si="176"/>
        <v>5.3409143890085602E-3</v>
      </c>
      <c r="AY202" s="9">
        <f t="shared" si="177"/>
        <v>5.3330489053278844E-5</v>
      </c>
      <c r="AZ202" s="9">
        <f t="shared" si="204"/>
        <v>7.3691948096409606E-6</v>
      </c>
      <c r="BA202" s="9">
        <f t="shared" si="148"/>
        <v>1.305789081915881E-10</v>
      </c>
      <c r="BB202" s="9">
        <f t="shared" si="149"/>
        <v>2.1040977437465426E-14</v>
      </c>
      <c r="BC202" s="9">
        <f t="shared" si="178"/>
        <v>1.6575608167026857E-12</v>
      </c>
      <c r="BE202" s="16">
        <f t="shared" si="179"/>
        <v>4</v>
      </c>
      <c r="BF202" s="17">
        <f>VLOOKUP($A202,Datum!$A:$B,2,0)</f>
        <v>41437</v>
      </c>
      <c r="BG202" s="13">
        <f>VLOOKUP(BF202,Zeitreihen!$F:$G,2,0)</f>
        <v>7623.89</v>
      </c>
      <c r="BH202" s="13">
        <f>VLOOKUP(BF202,Zeitreihen!N:O,2,0)</f>
        <v>1.3336999999999999</v>
      </c>
      <c r="BI202" s="9">
        <f t="shared" si="180"/>
        <v>5.3409143890085602E-3</v>
      </c>
      <c r="BJ202" s="9">
        <f t="shared" si="181"/>
        <v>1.8011261904773135E-3</v>
      </c>
      <c r="BK202" s="9">
        <f t="shared" si="205"/>
        <v>7.3691948096409606E-6</v>
      </c>
      <c r="BL202" s="9">
        <f t="shared" si="150"/>
        <v>1.305789081915881E-10</v>
      </c>
      <c r="BM202" s="9">
        <f t="shared" si="151"/>
        <v>1.7225129954389104E-11</v>
      </c>
      <c r="BN202" s="9">
        <f t="shared" si="182"/>
        <v>4.7426139025882635E-11</v>
      </c>
      <c r="BP202" s="16">
        <f t="shared" si="183"/>
        <v>4</v>
      </c>
      <c r="BQ202" s="17">
        <f>VLOOKUP($A202,Datum!$A:$B,2,0)</f>
        <v>41437</v>
      </c>
      <c r="BR202" s="13">
        <f>VLOOKUP(BQ202,Zeitreihen!$F:$G,2,0)</f>
        <v>7623.89</v>
      </c>
      <c r="BS202" s="13">
        <f>VLOOKUP(BQ202,Zeitreihen!R:S,2,0)</f>
        <v>1.0197000000000001</v>
      </c>
      <c r="BT202" s="9">
        <f t="shared" si="184"/>
        <v>5.3409143890085602E-3</v>
      </c>
      <c r="BU202" s="9">
        <f t="shared" si="185"/>
        <v>-9.8063250875370472E-5</v>
      </c>
      <c r="BV202" s="9">
        <f t="shared" si="206"/>
        <v>7.3691948096409606E-6</v>
      </c>
      <c r="BW202" s="9">
        <f t="shared" si="152"/>
        <v>1.305789081915881E-10</v>
      </c>
      <c r="BX202" s="9">
        <f t="shared" si="153"/>
        <v>1.2293451379968841E-16</v>
      </c>
      <c r="BY202" s="9">
        <f t="shared" si="186"/>
        <v>1.2669907099512227E-13</v>
      </c>
      <c r="CA202" s="16">
        <f t="shared" si="187"/>
        <v>4</v>
      </c>
      <c r="CB202" s="17">
        <f>VLOOKUP($A202,Datum!$A:$B,2,0)</f>
        <v>41437</v>
      </c>
      <c r="CC202" s="13">
        <f>VLOOKUP(CB202,Zeitreihen!$J:$K,2,0)</f>
        <v>0.26665955574518013</v>
      </c>
      <c r="CD202" s="13">
        <f>VLOOKUP(CB202,Zeitreihen!N:O,2,0)</f>
        <v>1.3336999999999999</v>
      </c>
      <c r="CE202" s="9">
        <f t="shared" si="188"/>
        <v>5.3330489053278844E-5</v>
      </c>
      <c r="CF202" s="9">
        <f t="shared" si="189"/>
        <v>1.8011261904773135E-3</v>
      </c>
      <c r="CG202" s="9">
        <f t="shared" si="207"/>
        <v>7.3691948096409606E-6</v>
      </c>
      <c r="CH202" s="9">
        <f t="shared" si="154"/>
        <v>2.1040977437465426E-14</v>
      </c>
      <c r="CI202" s="9">
        <f t="shared" si="155"/>
        <v>1.7225129954389104E-11</v>
      </c>
      <c r="CJ202" s="9">
        <f t="shared" si="190"/>
        <v>6.0202455990408813E-13</v>
      </c>
      <c r="CL202" s="16">
        <f t="shared" si="191"/>
        <v>4</v>
      </c>
      <c r="CM202" s="17">
        <f>VLOOKUP($A202,Datum!$A:$B,2,0)</f>
        <v>41437</v>
      </c>
      <c r="CN202" s="13">
        <f>VLOOKUP(CM202,Zeitreihen!$J:$K,2,0)</f>
        <v>0.26665955574518013</v>
      </c>
      <c r="CO202" s="13">
        <f>VLOOKUP(CM202,Zeitreihen!R:S,2,0)</f>
        <v>1.0197000000000001</v>
      </c>
      <c r="CP202" s="9">
        <f t="shared" si="192"/>
        <v>5.3330489053278844E-5</v>
      </c>
      <c r="CQ202" s="9">
        <f t="shared" si="193"/>
        <v>-9.8063250875370472E-5</v>
      </c>
      <c r="CR202" s="9">
        <f t="shared" si="208"/>
        <v>7.3691948096409606E-6</v>
      </c>
      <c r="CS202" s="9">
        <f t="shared" si="156"/>
        <v>2.1040977437465426E-14</v>
      </c>
      <c r="CT202" s="9">
        <f t="shared" si="157"/>
        <v>1.2293451379968841E-16</v>
      </c>
      <c r="CU202" s="9">
        <f t="shared" si="194"/>
        <v>1.6083103963927566E-15</v>
      </c>
      <c r="CW202" s="16">
        <f t="shared" si="195"/>
        <v>4</v>
      </c>
      <c r="CX202" s="17">
        <f>VLOOKUP($A202,Datum!$A:$B,2,0)</f>
        <v>41437</v>
      </c>
      <c r="CY202" s="13">
        <f>VLOOKUP(CX202,Zeitreihen!N:O,2,0)</f>
        <v>1.3336999999999999</v>
      </c>
      <c r="CZ202" s="13">
        <f>VLOOKUP(CX202,Zeitreihen!R:S,2,0)</f>
        <v>1.0197000000000001</v>
      </c>
      <c r="DA202" s="9">
        <f t="shared" si="196"/>
        <v>1.8011261904773135E-3</v>
      </c>
      <c r="DB202" s="9">
        <f t="shared" si="197"/>
        <v>-9.8063250875370472E-5</v>
      </c>
      <c r="DC202" s="9">
        <f t="shared" si="209"/>
        <v>7.3691948096409606E-6</v>
      </c>
      <c r="DD202" s="9">
        <f t="shared" si="158"/>
        <v>1.7225129954389104E-11</v>
      </c>
      <c r="DE202" s="9">
        <f t="shared" si="159"/>
        <v>1.2293451379968841E-16</v>
      </c>
      <c r="DF202" s="9">
        <f t="shared" si="198"/>
        <v>4.6016985734392397E-14</v>
      </c>
    </row>
    <row r="203" spans="1:110" ht="15" x14ac:dyDescent="0.2">
      <c r="A203" s="9">
        <f t="shared" si="199"/>
        <v>194</v>
      </c>
      <c r="B203" s="16">
        <f t="shared" si="160"/>
        <v>3</v>
      </c>
      <c r="C203" s="17">
        <f>VLOOKUP($A203,Datum!$A:$B,2,0)</f>
        <v>41436</v>
      </c>
      <c r="D203" s="13">
        <f>VLOOKUP(C203,Zeitreihen!$B:$C,2,0)</f>
        <v>571.87</v>
      </c>
      <c r="E203" s="13">
        <f>VLOOKUP(C203,Zeitreihen!F:G,2,0)</f>
        <v>7583.28</v>
      </c>
      <c r="F203" s="9">
        <f t="shared" si="161"/>
        <v>4.714964258222187E-3</v>
      </c>
      <c r="G203" s="9">
        <f t="shared" si="161"/>
        <v>-6.8953419361924206E-3</v>
      </c>
      <c r="H203" s="9">
        <f t="shared" si="200"/>
        <v>6.9270431210625025E-6</v>
      </c>
      <c r="I203" s="9">
        <f t="shared" ref="I203:I266" si="210">(F203-C$4)^2*$H203</f>
        <v>1.0488765024720599E-10</v>
      </c>
      <c r="J203" s="9">
        <f t="shared" ref="J203:J266" si="211">(G203-D$4)^2*$H203</f>
        <v>4.4630552313930121E-10</v>
      </c>
      <c r="K203" s="9">
        <f t="shared" si="162"/>
        <v>-2.163606655897308E-10</v>
      </c>
      <c r="M203" s="16">
        <f t="shared" si="163"/>
        <v>3</v>
      </c>
      <c r="N203" s="17">
        <f>VLOOKUP($A203,Datum!$A:$B,2,0)</f>
        <v>41436</v>
      </c>
      <c r="O203" s="13">
        <f>VLOOKUP(N203,Zeitreihen!$B:$C,2,0)</f>
        <v>571.87</v>
      </c>
      <c r="P203" s="13">
        <f>VLOOKUP(N203,Zeitreihen!$J:$K,2,0)</f>
        <v>0.26664533503986348</v>
      </c>
      <c r="Q203" s="9">
        <f t="shared" si="164"/>
        <v>4.714964258222187E-3</v>
      </c>
      <c r="R203" s="9">
        <f t="shared" si="165"/>
        <v>0</v>
      </c>
      <c r="S203" s="9">
        <f t="shared" si="201"/>
        <v>6.9270431210625025E-6</v>
      </c>
      <c r="T203" s="9">
        <f t="shared" ref="T203:T266" si="212">(Q203-N$4)^2*$H203</f>
        <v>1.0488765024720599E-10</v>
      </c>
      <c r="U203" s="9">
        <f t="shared" ref="U203:U266" si="213">(R203-O$4)^2*$H203</f>
        <v>7.5149199821720403E-20</v>
      </c>
      <c r="V203" s="9">
        <f t="shared" si="166"/>
        <v>2.8075296948132188E-15</v>
      </c>
      <c r="X203" s="16">
        <f t="shared" si="167"/>
        <v>3</v>
      </c>
      <c r="Y203" s="17">
        <f>VLOOKUP($A203,Datum!$A:$B,2,0)</f>
        <v>41436</v>
      </c>
      <c r="Z203" s="13">
        <f>VLOOKUP(Y203,Zeitreihen!$B:$C,2,0)</f>
        <v>571.87</v>
      </c>
      <c r="AA203" s="13">
        <f>VLOOKUP(Y203,Zeitreihen!N:O,2,0)</f>
        <v>1.3312999999999999</v>
      </c>
      <c r="AB203" s="9">
        <f t="shared" si="168"/>
        <v>4.714964258222187E-3</v>
      </c>
      <c r="AC203" s="9">
        <f t="shared" si="169"/>
        <v>4.2152866330675927E-3</v>
      </c>
      <c r="AD203" s="9">
        <f t="shared" si="202"/>
        <v>6.9270431210625025E-6</v>
      </c>
      <c r="AE203" s="9">
        <f t="shared" ref="AE203:AE266" si="214">(AB203-Y$4)^2*$H203</f>
        <v>1.0488765024720599E-10</v>
      </c>
      <c r="AF203" s="9">
        <f t="shared" ref="AF203:AF266" si="215">(AC203-Z$4)^2*$H203</f>
        <v>1.0769825720335854E-10</v>
      </c>
      <c r="AG203" s="9">
        <f t="shared" si="170"/>
        <v>1.0628366353198174E-10</v>
      </c>
      <c r="AI203" s="16">
        <f t="shared" si="171"/>
        <v>3</v>
      </c>
      <c r="AJ203" s="17">
        <f>VLOOKUP($A203,Datum!$A:$B,2,0)</f>
        <v>41436</v>
      </c>
      <c r="AK203" s="13">
        <f>VLOOKUP(AJ203,Zeitreihen!$B:$C,2,0)</f>
        <v>571.87</v>
      </c>
      <c r="AL203" s="13">
        <f>VLOOKUP(AJ203,Zeitreihen!$R:$S,2,0)</f>
        <v>1.0198</v>
      </c>
      <c r="AM203" s="9">
        <f t="shared" si="172"/>
        <v>4.714964258222187E-3</v>
      </c>
      <c r="AN203" s="9">
        <f t="shared" si="173"/>
        <v>-9.8053635417133791E-5</v>
      </c>
      <c r="AO203" s="9">
        <f t="shared" si="203"/>
        <v>6.9270431210625025E-6</v>
      </c>
      <c r="AP203" s="9">
        <f t="shared" ref="AP203:AP266" si="216">(AM203-AJ$4)^2*$H203</f>
        <v>1.0488765024720599E-10</v>
      </c>
      <c r="AQ203" s="9">
        <f t="shared" ref="AQ203:AQ266" si="217">(AN203-AK$4)^2*$H203</f>
        <v>1.1610317846690888E-16</v>
      </c>
      <c r="AR203" s="9">
        <f t="shared" si="174"/>
        <v>1.1035302250335547E-13</v>
      </c>
      <c r="AT203" s="16">
        <f t="shared" si="175"/>
        <v>3</v>
      </c>
      <c r="AU203" s="17">
        <f>VLOOKUP($A203,Datum!$A:$B,2,0)</f>
        <v>41436</v>
      </c>
      <c r="AV203" s="13">
        <f>VLOOKUP(AU203,Zeitreihen!$F:$G,2,0)</f>
        <v>7583.28</v>
      </c>
      <c r="AW203" s="13">
        <f>VLOOKUP(AU203,Zeitreihen!$J:$K,2,0)</f>
        <v>0.26664533503986348</v>
      </c>
      <c r="AX203" s="9">
        <f t="shared" si="176"/>
        <v>-6.8953419361924206E-3</v>
      </c>
      <c r="AY203" s="9">
        <f t="shared" si="177"/>
        <v>0</v>
      </c>
      <c r="AZ203" s="9">
        <f t="shared" si="204"/>
        <v>6.9270431210625025E-6</v>
      </c>
      <c r="BA203" s="9">
        <f t="shared" ref="BA203:BA266" si="218">(AX203-AU$4)^2*$H203</f>
        <v>4.4630552313930121E-10</v>
      </c>
      <c r="BB203" s="9">
        <f t="shared" ref="BB203:BB266" si="219">(AY203-AV$4)^2*$H203</f>
        <v>7.5149199821720403E-20</v>
      </c>
      <c r="BC203" s="9">
        <f t="shared" si="178"/>
        <v>-5.7913299802318985E-15</v>
      </c>
      <c r="BE203" s="16">
        <f t="shared" si="179"/>
        <v>3</v>
      </c>
      <c r="BF203" s="17">
        <f>VLOOKUP($A203,Datum!$A:$B,2,0)</f>
        <v>41436</v>
      </c>
      <c r="BG203" s="13">
        <f>VLOOKUP(BF203,Zeitreihen!$F:$G,2,0)</f>
        <v>7583.28</v>
      </c>
      <c r="BH203" s="13">
        <f>VLOOKUP(BF203,Zeitreihen!N:O,2,0)</f>
        <v>1.3312999999999999</v>
      </c>
      <c r="BI203" s="9">
        <f t="shared" si="180"/>
        <v>-6.8953419361924206E-3</v>
      </c>
      <c r="BJ203" s="9">
        <f t="shared" si="181"/>
        <v>4.2152866330675927E-3</v>
      </c>
      <c r="BK203" s="9">
        <f t="shared" si="205"/>
        <v>6.9270431210625025E-6</v>
      </c>
      <c r="BL203" s="9">
        <f t="shared" ref="BL203:BL266" si="220">(BI203-BF$4)^2*$H203</f>
        <v>4.4630552313930121E-10</v>
      </c>
      <c r="BM203" s="9">
        <f t="shared" ref="BM203:BM266" si="221">(BJ203-BG$4)^2*$H203</f>
        <v>1.0769825720335854E-10</v>
      </c>
      <c r="BN203" s="9">
        <f t="shared" si="182"/>
        <v>-2.1924034077317055E-10</v>
      </c>
      <c r="BP203" s="16">
        <f t="shared" si="183"/>
        <v>3</v>
      </c>
      <c r="BQ203" s="17">
        <f>VLOOKUP($A203,Datum!$A:$B,2,0)</f>
        <v>41436</v>
      </c>
      <c r="BR203" s="13">
        <f>VLOOKUP(BQ203,Zeitreihen!$F:$G,2,0)</f>
        <v>7583.28</v>
      </c>
      <c r="BS203" s="13">
        <f>VLOOKUP(BQ203,Zeitreihen!R:S,2,0)</f>
        <v>1.0198</v>
      </c>
      <c r="BT203" s="9">
        <f t="shared" si="184"/>
        <v>-6.8953419361924206E-3</v>
      </c>
      <c r="BU203" s="9">
        <f t="shared" si="185"/>
        <v>-9.8053635417133791E-5</v>
      </c>
      <c r="BV203" s="9">
        <f t="shared" si="206"/>
        <v>6.9270431210625025E-6</v>
      </c>
      <c r="BW203" s="9">
        <f t="shared" ref="BW203:BW266" si="222">(BT203-BQ$4)^2*$H203</f>
        <v>4.4630552313930121E-10</v>
      </c>
      <c r="BX203" s="9">
        <f t="shared" ref="BX203:BX266" si="223">(BU203-BR$4)^2*$H203</f>
        <v>1.1610317846690888E-16</v>
      </c>
      <c r="BY203" s="9">
        <f t="shared" si="186"/>
        <v>-2.2763455318516438E-13</v>
      </c>
      <c r="CA203" s="16">
        <f t="shared" si="187"/>
        <v>3</v>
      </c>
      <c r="CB203" s="17">
        <f>VLOOKUP($A203,Datum!$A:$B,2,0)</f>
        <v>41436</v>
      </c>
      <c r="CC203" s="13">
        <f>VLOOKUP(CB203,Zeitreihen!$J:$K,2,0)</f>
        <v>0.26664533503986348</v>
      </c>
      <c r="CD203" s="13">
        <f>VLOOKUP(CB203,Zeitreihen!N:O,2,0)</f>
        <v>1.3312999999999999</v>
      </c>
      <c r="CE203" s="9">
        <f t="shared" si="188"/>
        <v>0</v>
      </c>
      <c r="CF203" s="9">
        <f t="shared" si="189"/>
        <v>4.2152866330675927E-3</v>
      </c>
      <c r="CG203" s="9">
        <f t="shared" si="207"/>
        <v>6.9270431210625025E-6</v>
      </c>
      <c r="CH203" s="9">
        <f t="shared" ref="CH203:CH266" si="224">(CE203-CB$4)^2*$H203</f>
        <v>7.5149199821720403E-20</v>
      </c>
      <c r="CI203" s="9">
        <f t="shared" ref="CI203:CI266" si="225">(CF203-CC$4)^2*$H203</f>
        <v>1.0769825720335854E-10</v>
      </c>
      <c r="CJ203" s="9">
        <f t="shared" si="190"/>
        <v>2.8448968085022398E-15</v>
      </c>
      <c r="CL203" s="16">
        <f t="shared" si="191"/>
        <v>3</v>
      </c>
      <c r="CM203" s="17">
        <f>VLOOKUP($A203,Datum!$A:$B,2,0)</f>
        <v>41436</v>
      </c>
      <c r="CN203" s="13">
        <f>VLOOKUP(CM203,Zeitreihen!$J:$K,2,0)</f>
        <v>0.26664533503986348</v>
      </c>
      <c r="CO203" s="13">
        <f>VLOOKUP(CM203,Zeitreihen!R:S,2,0)</f>
        <v>1.0198</v>
      </c>
      <c r="CP203" s="9">
        <f t="shared" si="192"/>
        <v>0</v>
      </c>
      <c r="CQ203" s="9">
        <f t="shared" si="193"/>
        <v>-9.8053635417133791E-5</v>
      </c>
      <c r="CR203" s="9">
        <f t="shared" si="208"/>
        <v>6.9270431210625025E-6</v>
      </c>
      <c r="CS203" s="9">
        <f t="shared" ref="CS203:CS266" si="226">(CP203-CM$4)^2*$H203</f>
        <v>7.5149199821720403E-20</v>
      </c>
      <c r="CT203" s="9">
        <f t="shared" ref="CT203:CT266" si="227">(CQ203-CN$4)^2*$H203</f>
        <v>1.1610317846690888E-16</v>
      </c>
      <c r="CU203" s="9">
        <f t="shared" si="194"/>
        <v>2.9538214161568061E-18</v>
      </c>
      <c r="CW203" s="16">
        <f t="shared" si="195"/>
        <v>3</v>
      </c>
      <c r="CX203" s="17">
        <f>VLOOKUP($A203,Datum!$A:$B,2,0)</f>
        <v>41436</v>
      </c>
      <c r="CY203" s="13">
        <f>VLOOKUP(CX203,Zeitreihen!N:O,2,0)</f>
        <v>1.3312999999999999</v>
      </c>
      <c r="CZ203" s="13">
        <f>VLOOKUP(CX203,Zeitreihen!R:S,2,0)</f>
        <v>1.0198</v>
      </c>
      <c r="DA203" s="9">
        <f t="shared" si="196"/>
        <v>4.2152866330675927E-3</v>
      </c>
      <c r="DB203" s="9">
        <f t="shared" si="197"/>
        <v>-9.8053635417133791E-5</v>
      </c>
      <c r="DC203" s="9">
        <f t="shared" si="209"/>
        <v>6.9270431210625025E-6</v>
      </c>
      <c r="DD203" s="9">
        <f t="shared" ref="DD203:DD266" si="228">(DA203-CX$4)^2*$H203</f>
        <v>1.0769825720335854E-10</v>
      </c>
      <c r="DE203" s="9">
        <f t="shared" ref="DE203:DE266" si="229">(DB203-CY$4)^2*$H203</f>
        <v>1.1610317846690888E-16</v>
      </c>
      <c r="DF203" s="9">
        <f t="shared" si="198"/>
        <v>1.1182177773875975E-13</v>
      </c>
    </row>
    <row r="204" spans="1:110" ht="15" x14ac:dyDescent="0.2">
      <c r="A204" s="9">
        <f t="shared" si="199"/>
        <v>195</v>
      </c>
      <c r="B204" s="16">
        <f t="shared" ref="B204:B267" si="230">WEEKDAY(C204)</f>
        <v>2</v>
      </c>
      <c r="C204" s="17">
        <f>VLOOKUP($A204,Datum!$A:$B,2,0)</f>
        <v>41435</v>
      </c>
      <c r="D204" s="13">
        <f>VLOOKUP(C204,Zeitreihen!$B:$C,2,0)</f>
        <v>569.17999999999995</v>
      </c>
      <c r="E204" s="13">
        <f>VLOOKUP(C204,Zeitreihen!F:G,2,0)</f>
        <v>7635.75</v>
      </c>
      <c r="F204" s="9">
        <f t="shared" ref="F204:G266" si="231">LN(D204/D205)</f>
        <v>-1.347221269890079E-2</v>
      </c>
      <c r="G204" s="9">
        <f t="shared" si="231"/>
        <v>2.9378804141176693E-3</v>
      </c>
      <c r="H204" s="9">
        <f t="shared" si="200"/>
        <v>6.5114205337987519E-6</v>
      </c>
      <c r="I204" s="9">
        <f t="shared" si="210"/>
        <v>1.3307634871634481E-9</v>
      </c>
      <c r="J204" s="9">
        <f t="shared" si="211"/>
        <v>2.1247929840506086E-11</v>
      </c>
      <c r="K204" s="9">
        <f t="shared" ref="K204:K267" si="232">(F204-C$4)*(G204-D$4)*H204</f>
        <v>-1.6815459913292935E-10</v>
      </c>
      <c r="M204" s="16">
        <f t="shared" ref="M204:M267" si="233">WEEKDAY(N204)</f>
        <v>2</v>
      </c>
      <c r="N204" s="17">
        <f>VLOOKUP($A204,Datum!$A:$B,2,0)</f>
        <v>41435</v>
      </c>
      <c r="O204" s="13">
        <f>VLOOKUP(N204,Zeitreihen!$B:$C,2,0)</f>
        <v>569.17999999999995</v>
      </c>
      <c r="P204" s="13">
        <f>VLOOKUP(N204,Zeitreihen!$J:$K,2,0)</f>
        <v>0.26664533503986348</v>
      </c>
      <c r="Q204" s="9">
        <f t="shared" ref="Q204:Q266" si="234">LN(O204/O205)</f>
        <v>-1.347221269890079E-2</v>
      </c>
      <c r="R204" s="9">
        <f t="shared" ref="R204:R266" si="235">LN(P204/P205)</f>
        <v>0</v>
      </c>
      <c r="S204" s="9">
        <f t="shared" si="201"/>
        <v>6.5114205337987519E-6</v>
      </c>
      <c r="T204" s="9">
        <f t="shared" si="212"/>
        <v>1.3307634871634481E-9</v>
      </c>
      <c r="U204" s="9">
        <f t="shared" si="213"/>
        <v>7.0640247832417165E-20</v>
      </c>
      <c r="V204" s="9">
        <f t="shared" ref="V204:V267" si="236">(Q204-N$4)*(R204-O$4)*S204</f>
        <v>-9.695641419708017E-15</v>
      </c>
      <c r="X204" s="16">
        <f t="shared" ref="X204:X267" si="237">WEEKDAY(Y204)</f>
        <v>2</v>
      </c>
      <c r="Y204" s="17">
        <f>VLOOKUP($A204,Datum!$A:$B,2,0)</f>
        <v>41435</v>
      </c>
      <c r="Z204" s="13">
        <f>VLOOKUP(Y204,Zeitreihen!$B:$C,2,0)</f>
        <v>569.17999999999995</v>
      </c>
      <c r="AA204" s="13">
        <f>VLOOKUP(Y204,Zeitreihen!N:O,2,0)</f>
        <v>1.3256999999999999</v>
      </c>
      <c r="AB204" s="9">
        <f t="shared" ref="AB204:AB266" si="238">LN(Z204/Z205)</f>
        <v>-1.347221269890079E-2</v>
      </c>
      <c r="AC204" s="9">
        <f t="shared" ref="AC204:AC266" si="239">LN(AA204/AA205)</f>
        <v>2.9461777684513615E-3</v>
      </c>
      <c r="AD204" s="9">
        <f t="shared" si="202"/>
        <v>6.5114205337987519E-6</v>
      </c>
      <c r="AE204" s="9">
        <f t="shared" si="214"/>
        <v>1.3307634871634481E-9</v>
      </c>
      <c r="AF204" s="9">
        <f t="shared" si="215"/>
        <v>4.6555805970219224E-11</v>
      </c>
      <c r="AG204" s="9">
        <f t="shared" ref="AG204:AG267" si="240">(AB204-Y$4)*(AC204-Z$4)*AD204</f>
        <v>-2.4890714473601153E-10</v>
      </c>
      <c r="AI204" s="16">
        <f t="shared" ref="AI204:AI267" si="241">WEEKDAY(AJ204)</f>
        <v>2</v>
      </c>
      <c r="AJ204" s="17">
        <f>VLOOKUP($A204,Datum!$A:$B,2,0)</f>
        <v>41435</v>
      </c>
      <c r="AK204" s="13">
        <f>VLOOKUP(AJ204,Zeitreihen!$B:$C,2,0)</f>
        <v>569.17999999999995</v>
      </c>
      <c r="AL204" s="13">
        <f>VLOOKUP(AJ204,Zeitreihen!$R:$S,2,0)</f>
        <v>1.0199</v>
      </c>
      <c r="AM204" s="9">
        <f t="shared" ref="AM204:AM266" si="242">LN(AK204/AK205)</f>
        <v>-1.347221269890079E-2</v>
      </c>
      <c r="AN204" s="9">
        <f t="shared" ref="AN204:AN266" si="243">LN(AL204/AL205)</f>
        <v>-9.8044021844333104E-5</v>
      </c>
      <c r="AO204" s="9">
        <f t="shared" si="203"/>
        <v>6.5114205337987519E-6</v>
      </c>
      <c r="AP204" s="9">
        <f t="shared" si="216"/>
        <v>1.3307634871634481E-9</v>
      </c>
      <c r="AQ204" s="9">
        <f t="shared" si="217"/>
        <v>1.0965014241856473E-16</v>
      </c>
      <c r="AR204" s="9">
        <f t="shared" ref="AR204:AR267" si="244">(AM204-AJ$4)*(AN204-AK$4)*AO204</f>
        <v>-3.8199267780010901E-13</v>
      </c>
      <c r="AT204" s="16">
        <f t="shared" ref="AT204:AT267" si="245">WEEKDAY(AU204)</f>
        <v>2</v>
      </c>
      <c r="AU204" s="17">
        <f>VLOOKUP($A204,Datum!$A:$B,2,0)</f>
        <v>41435</v>
      </c>
      <c r="AV204" s="13">
        <f>VLOOKUP(AU204,Zeitreihen!$F:$G,2,0)</f>
        <v>7635.75</v>
      </c>
      <c r="AW204" s="13">
        <f>VLOOKUP(AU204,Zeitreihen!$J:$K,2,0)</f>
        <v>0.26664533503986348</v>
      </c>
      <c r="AX204" s="9">
        <f t="shared" ref="AX204:AX266" si="246">LN(AV204/AV205)</f>
        <v>2.9378804141176693E-3</v>
      </c>
      <c r="AY204" s="9">
        <f t="shared" ref="AY204:AY266" si="247">LN(AW204/AW205)</f>
        <v>0</v>
      </c>
      <c r="AZ204" s="9">
        <f t="shared" si="204"/>
        <v>6.5114205337987519E-6</v>
      </c>
      <c r="BA204" s="9">
        <f t="shared" si="218"/>
        <v>2.1247929840506086E-11</v>
      </c>
      <c r="BB204" s="9">
        <f t="shared" si="219"/>
        <v>7.0640247832417165E-20</v>
      </c>
      <c r="BC204" s="9">
        <f t="shared" ref="BC204:BC267" si="248">(AX204-AU$4)*(AY204-AV$4)*AZ204</f>
        <v>1.2251363311318305E-15</v>
      </c>
      <c r="BE204" s="16">
        <f t="shared" ref="BE204:BE267" si="249">WEEKDAY(BF204)</f>
        <v>2</v>
      </c>
      <c r="BF204" s="17">
        <f>VLOOKUP($A204,Datum!$A:$B,2,0)</f>
        <v>41435</v>
      </c>
      <c r="BG204" s="13">
        <f>VLOOKUP(BF204,Zeitreihen!$F:$G,2,0)</f>
        <v>7635.75</v>
      </c>
      <c r="BH204" s="13">
        <f>VLOOKUP(BF204,Zeitreihen!N:O,2,0)</f>
        <v>1.3256999999999999</v>
      </c>
      <c r="BI204" s="9">
        <f t="shared" ref="BI204:BI266" si="250">LN(BG204/BG205)</f>
        <v>2.9378804141176693E-3</v>
      </c>
      <c r="BJ204" s="9">
        <f t="shared" ref="BJ204:BJ266" si="251">LN(BH204/BH205)</f>
        <v>2.9461777684513615E-3</v>
      </c>
      <c r="BK204" s="9">
        <f t="shared" si="205"/>
        <v>6.5114205337987519E-6</v>
      </c>
      <c r="BL204" s="9">
        <f t="shared" si="220"/>
        <v>2.1247929840506086E-11</v>
      </c>
      <c r="BM204" s="9">
        <f t="shared" si="221"/>
        <v>4.6555805970219224E-11</v>
      </c>
      <c r="BN204" s="9">
        <f t="shared" ref="BN204:BN267" si="252">(BI204-BF$4)*(BJ204-BG$4)*BK204</f>
        <v>3.1451780536615604E-11</v>
      </c>
      <c r="BP204" s="16">
        <f t="shared" ref="BP204:BP267" si="253">WEEKDAY(BQ204)</f>
        <v>2</v>
      </c>
      <c r="BQ204" s="17">
        <f>VLOOKUP($A204,Datum!$A:$B,2,0)</f>
        <v>41435</v>
      </c>
      <c r="BR204" s="13">
        <f>VLOOKUP(BQ204,Zeitreihen!$F:$G,2,0)</f>
        <v>7635.75</v>
      </c>
      <c r="BS204" s="13">
        <f>VLOOKUP(BQ204,Zeitreihen!R:S,2,0)</f>
        <v>1.0199</v>
      </c>
      <c r="BT204" s="9">
        <f t="shared" ref="BT204:BT266" si="254">LN(BR204/BR205)</f>
        <v>2.9378804141176693E-3</v>
      </c>
      <c r="BU204" s="9">
        <f t="shared" ref="BU204:BU266" si="255">LN(BS204/BS205)</f>
        <v>-9.8044021844333104E-5</v>
      </c>
      <c r="BV204" s="9">
        <f t="shared" si="206"/>
        <v>6.5114205337987519E-6</v>
      </c>
      <c r="BW204" s="9">
        <f t="shared" si="222"/>
        <v>2.1247929840506086E-11</v>
      </c>
      <c r="BX204" s="9">
        <f t="shared" si="223"/>
        <v>1.0965014241856473E-16</v>
      </c>
      <c r="BY204" s="9">
        <f t="shared" ref="BY204:BY267" si="256">(BT204-BQ$4)*(BU204-BR$4)*BV204</f>
        <v>4.8268400979431288E-14</v>
      </c>
      <c r="CA204" s="16">
        <f t="shared" ref="CA204:CA267" si="257">WEEKDAY(CB204)</f>
        <v>2</v>
      </c>
      <c r="CB204" s="17">
        <f>VLOOKUP($A204,Datum!$A:$B,2,0)</f>
        <v>41435</v>
      </c>
      <c r="CC204" s="13">
        <f>VLOOKUP(CB204,Zeitreihen!$J:$K,2,0)</f>
        <v>0.26664533503986348</v>
      </c>
      <c r="CD204" s="13">
        <f>VLOOKUP(CB204,Zeitreihen!N:O,2,0)</f>
        <v>1.3256999999999999</v>
      </c>
      <c r="CE204" s="9">
        <f t="shared" ref="CE204:CE266" si="258">LN(CC204/CC205)</f>
        <v>0</v>
      </c>
      <c r="CF204" s="9">
        <f t="shared" ref="CF204:CF266" si="259">LN(CD204/CD205)</f>
        <v>2.9461777684513615E-3</v>
      </c>
      <c r="CG204" s="9">
        <f t="shared" si="207"/>
        <v>6.5114205337987519E-6</v>
      </c>
      <c r="CH204" s="9">
        <f t="shared" si="224"/>
        <v>7.0640247832417165E-20</v>
      </c>
      <c r="CI204" s="9">
        <f t="shared" si="225"/>
        <v>4.6555805970219224E-11</v>
      </c>
      <c r="CJ204" s="9">
        <f t="shared" ref="CJ204:CJ267" si="260">(CE204-CB$4)*(CF204-CC$4)*CG204</f>
        <v>1.8134810922020147E-15</v>
      </c>
      <c r="CL204" s="16">
        <f t="shared" ref="CL204:CL267" si="261">WEEKDAY(CM204)</f>
        <v>2</v>
      </c>
      <c r="CM204" s="17">
        <f>VLOOKUP($A204,Datum!$A:$B,2,0)</f>
        <v>41435</v>
      </c>
      <c r="CN204" s="13">
        <f>VLOOKUP(CM204,Zeitreihen!$J:$K,2,0)</f>
        <v>0.26664533503986348</v>
      </c>
      <c r="CO204" s="13">
        <f>VLOOKUP(CM204,Zeitreihen!R:S,2,0)</f>
        <v>1.0199</v>
      </c>
      <c r="CP204" s="9">
        <f t="shared" ref="CP204:CP266" si="262">LN(CN204/CN205)</f>
        <v>0</v>
      </c>
      <c r="CQ204" s="9">
        <f t="shared" ref="CQ204:CQ266" si="263">LN(CO204/CO205)</f>
        <v>-9.8044021844333104E-5</v>
      </c>
      <c r="CR204" s="9">
        <f t="shared" si="208"/>
        <v>6.5114205337987519E-6</v>
      </c>
      <c r="CS204" s="9">
        <f t="shared" si="226"/>
        <v>7.0640247832417165E-20</v>
      </c>
      <c r="CT204" s="9">
        <f t="shared" si="227"/>
        <v>1.0965014241856473E-16</v>
      </c>
      <c r="CU204" s="9">
        <f t="shared" ref="CU204:CU267" si="264">(CP204-CM$4)*(CQ204-CN$4)*CR204</f>
        <v>2.7831121492507717E-18</v>
      </c>
      <c r="CW204" s="16">
        <f t="shared" ref="CW204:CW267" si="265">WEEKDAY(CX204)</f>
        <v>2</v>
      </c>
      <c r="CX204" s="17">
        <f>VLOOKUP($A204,Datum!$A:$B,2,0)</f>
        <v>41435</v>
      </c>
      <c r="CY204" s="13">
        <f>VLOOKUP(CX204,Zeitreihen!N:O,2,0)</f>
        <v>1.3256999999999999</v>
      </c>
      <c r="CZ204" s="13">
        <f>VLOOKUP(CX204,Zeitreihen!R:S,2,0)</f>
        <v>1.0199</v>
      </c>
      <c r="DA204" s="9">
        <f t="shared" ref="DA204:DA266" si="266">LN(CY204/CY205)</f>
        <v>2.9461777684513615E-3</v>
      </c>
      <c r="DB204" s="9">
        <f t="shared" ref="DB204:DB266" si="267">LN(CZ204/CZ205)</f>
        <v>-9.8044021844333104E-5</v>
      </c>
      <c r="DC204" s="9">
        <f t="shared" si="209"/>
        <v>6.5114205337987519E-6</v>
      </c>
      <c r="DD204" s="9">
        <f t="shared" si="228"/>
        <v>4.6555805970219224E-11</v>
      </c>
      <c r="DE204" s="9">
        <f t="shared" si="229"/>
        <v>1.0965014241856473E-16</v>
      </c>
      <c r="DF204" s="9">
        <f t="shared" ref="DF204:DF267" si="268">(DA204-CX$4)*(DB204-CY$4)*DC204</f>
        <v>7.1448238292106298E-14</v>
      </c>
    </row>
    <row r="205" spans="1:110" ht="15" x14ac:dyDescent="0.2">
      <c r="A205" s="9">
        <f t="shared" ref="A205:A267" si="269">A204+1</f>
        <v>196</v>
      </c>
      <c r="B205" s="16">
        <f t="shared" si="230"/>
        <v>6</v>
      </c>
      <c r="C205" s="17">
        <f>VLOOKUP($A205,Datum!$A:$B,2,0)</f>
        <v>41432</v>
      </c>
      <c r="D205" s="13">
        <f>VLOOKUP(C205,Zeitreihen!$B:$C,2,0)</f>
        <v>576.9</v>
      </c>
      <c r="E205" s="13">
        <f>VLOOKUP(C205,Zeitreihen!F:G,2,0)</f>
        <v>7613.35</v>
      </c>
      <c r="F205" s="9">
        <f t="shared" si="231"/>
        <v>8.1503130243290101E-4</v>
      </c>
      <c r="G205" s="9">
        <f t="shared" si="231"/>
        <v>0</v>
      </c>
      <c r="H205" s="9">
        <f t="shared" ref="H205:H266" si="270">H204*$H$9</f>
        <v>6.1207353017708268E-6</v>
      </c>
      <c r="I205" s="9">
        <f t="shared" si="210"/>
        <v>4.6232364511470769E-16</v>
      </c>
      <c r="J205" s="9">
        <f t="shared" si="211"/>
        <v>7.8356833535188602E-12</v>
      </c>
      <c r="K205" s="9">
        <f t="shared" si="232"/>
        <v>6.018821886352409E-14</v>
      </c>
      <c r="M205" s="16">
        <f t="shared" si="233"/>
        <v>6</v>
      </c>
      <c r="N205" s="17">
        <f>VLOOKUP($A205,Datum!$A:$B,2,0)</f>
        <v>41432</v>
      </c>
      <c r="O205" s="13">
        <f>VLOOKUP(N205,Zeitreihen!$B:$C,2,0)</f>
        <v>576.9</v>
      </c>
      <c r="P205" s="13">
        <f>VLOOKUP(N205,Zeitreihen!$J:$K,2,0)</f>
        <v>0.26664533503986348</v>
      </c>
      <c r="Q205" s="9">
        <f t="shared" si="234"/>
        <v>8.1503130243290101E-4</v>
      </c>
      <c r="R205" s="9">
        <f t="shared" si="235"/>
        <v>0</v>
      </c>
      <c r="S205" s="9">
        <f t="shared" ref="S205:S266" si="271">S204*$H$9</f>
        <v>6.1207353017708268E-6</v>
      </c>
      <c r="T205" s="9">
        <f t="shared" si="212"/>
        <v>4.6232364511470769E-16</v>
      </c>
      <c r="U205" s="9">
        <f t="shared" si="213"/>
        <v>6.6401832962472136E-20</v>
      </c>
      <c r="V205" s="9">
        <f t="shared" si="236"/>
        <v>-5.5406802341867795E-18</v>
      </c>
      <c r="X205" s="16">
        <f t="shared" si="237"/>
        <v>6</v>
      </c>
      <c r="Y205" s="17">
        <f>VLOOKUP($A205,Datum!$A:$B,2,0)</f>
        <v>41432</v>
      </c>
      <c r="Z205" s="13">
        <f>VLOOKUP(Y205,Zeitreihen!$B:$C,2,0)</f>
        <v>576.9</v>
      </c>
      <c r="AA205" s="13">
        <f>VLOOKUP(Y205,Zeitreihen!N:O,2,0)</f>
        <v>1.3218000000000001</v>
      </c>
      <c r="AB205" s="9">
        <f t="shared" si="238"/>
        <v>8.1503130243290101E-4</v>
      </c>
      <c r="AC205" s="9">
        <f t="shared" si="239"/>
        <v>-2.1160830145265904E-3</v>
      </c>
      <c r="AD205" s="9">
        <f t="shared" ref="AD205:AD266" si="272">AD204*$H$9</f>
        <v>6.1207353017708268E-6</v>
      </c>
      <c r="AE205" s="9">
        <f t="shared" si="214"/>
        <v>4.6232364511470769E-16</v>
      </c>
      <c r="AF205" s="9">
        <f t="shared" si="215"/>
        <v>3.4913609362239704E-11</v>
      </c>
      <c r="AG205" s="9">
        <f t="shared" si="240"/>
        <v>1.2704875892531042E-13</v>
      </c>
      <c r="AI205" s="16">
        <f t="shared" si="241"/>
        <v>6</v>
      </c>
      <c r="AJ205" s="17">
        <f>VLOOKUP($A205,Datum!$A:$B,2,0)</f>
        <v>41432</v>
      </c>
      <c r="AK205" s="13">
        <f>VLOOKUP(AJ205,Zeitreihen!$B:$C,2,0)</f>
        <v>576.9</v>
      </c>
      <c r="AL205" s="13">
        <f>VLOOKUP(AJ205,Zeitreihen!$R:$S,2,0)</f>
        <v>1.02</v>
      </c>
      <c r="AM205" s="9">
        <f t="shared" si="242"/>
        <v>8.1503130243290101E-4</v>
      </c>
      <c r="AN205" s="9">
        <f t="shared" si="243"/>
        <v>-9.8034410156413177E-5</v>
      </c>
      <c r="AO205" s="9">
        <f t="shared" ref="AO205:AO266" si="273">AO204*$H$9</f>
        <v>6.1207353017708268E-6</v>
      </c>
      <c r="AP205" s="9">
        <f t="shared" si="216"/>
        <v>4.6232364511470769E-16</v>
      </c>
      <c r="AQ205" s="9">
        <f t="shared" si="217"/>
        <v>1.0355453571236954E-16</v>
      </c>
      <c r="AR205" s="9">
        <f t="shared" si="244"/>
        <v>-2.1880518828104569E-16</v>
      </c>
      <c r="AT205" s="16">
        <f t="shared" si="245"/>
        <v>6</v>
      </c>
      <c r="AU205" s="17">
        <f>VLOOKUP($A205,Datum!$A:$B,2,0)</f>
        <v>41432</v>
      </c>
      <c r="AV205" s="13">
        <f>VLOOKUP(AU205,Zeitreihen!$F:$G,2,0)</f>
        <v>7613.35</v>
      </c>
      <c r="AW205" s="13">
        <f>VLOOKUP(AU205,Zeitreihen!$J:$K,2,0)</f>
        <v>0.26664533503986348</v>
      </c>
      <c r="AX205" s="9">
        <f t="shared" si="246"/>
        <v>0</v>
      </c>
      <c r="AY205" s="9">
        <f t="shared" si="247"/>
        <v>0</v>
      </c>
      <c r="AZ205" s="9">
        <f t="shared" ref="AZ205:AZ266" si="274">AZ204*$H$9</f>
        <v>6.1207353017708268E-6</v>
      </c>
      <c r="BA205" s="9">
        <f t="shared" si="218"/>
        <v>7.8356833535188602E-12</v>
      </c>
      <c r="BB205" s="9">
        <f t="shared" si="219"/>
        <v>6.6401832962472136E-20</v>
      </c>
      <c r="BC205" s="9">
        <f t="shared" si="248"/>
        <v>-7.2132082819448869E-16</v>
      </c>
      <c r="BE205" s="16">
        <f t="shared" si="249"/>
        <v>6</v>
      </c>
      <c r="BF205" s="17">
        <f>VLOOKUP($A205,Datum!$A:$B,2,0)</f>
        <v>41432</v>
      </c>
      <c r="BG205" s="13">
        <f>VLOOKUP(BF205,Zeitreihen!$F:$G,2,0)</f>
        <v>7613.35</v>
      </c>
      <c r="BH205" s="13">
        <f>VLOOKUP(BF205,Zeitreihen!N:O,2,0)</f>
        <v>1.3218000000000001</v>
      </c>
      <c r="BI205" s="9">
        <f t="shared" si="250"/>
        <v>0</v>
      </c>
      <c r="BJ205" s="9">
        <f t="shared" si="251"/>
        <v>-2.1160830145265904E-3</v>
      </c>
      <c r="BK205" s="9">
        <f t="shared" ref="BK205:BK266" si="275">BK204*$H$9</f>
        <v>6.1207353017708268E-6</v>
      </c>
      <c r="BL205" s="9">
        <f t="shared" si="220"/>
        <v>7.8356833535188602E-12</v>
      </c>
      <c r="BM205" s="9">
        <f t="shared" si="221"/>
        <v>3.4913609362239704E-11</v>
      </c>
      <c r="BN205" s="9">
        <f t="shared" si="252"/>
        <v>1.6540011719795181E-11</v>
      </c>
      <c r="BP205" s="16">
        <f t="shared" si="253"/>
        <v>6</v>
      </c>
      <c r="BQ205" s="17">
        <f>VLOOKUP($A205,Datum!$A:$B,2,0)</f>
        <v>41432</v>
      </c>
      <c r="BR205" s="13">
        <f>VLOOKUP(BQ205,Zeitreihen!$F:$G,2,0)</f>
        <v>7613.35</v>
      </c>
      <c r="BS205" s="13">
        <f>VLOOKUP(BQ205,Zeitreihen!R:S,2,0)</f>
        <v>1.02</v>
      </c>
      <c r="BT205" s="9">
        <f t="shared" si="254"/>
        <v>0</v>
      </c>
      <c r="BU205" s="9">
        <f t="shared" si="255"/>
        <v>-9.8034410156413177E-5</v>
      </c>
      <c r="BV205" s="9">
        <f t="shared" ref="BV205:BV266" si="276">BV204*$H$9</f>
        <v>6.1207353017708268E-6</v>
      </c>
      <c r="BW205" s="9">
        <f t="shared" si="222"/>
        <v>7.8356833535188602E-12</v>
      </c>
      <c r="BX205" s="9">
        <f t="shared" si="223"/>
        <v>1.0355453571236954E-16</v>
      </c>
      <c r="BY205" s="9">
        <f t="shared" si="256"/>
        <v>-2.8485444557927972E-14</v>
      </c>
      <c r="CA205" s="16">
        <f t="shared" si="257"/>
        <v>6</v>
      </c>
      <c r="CB205" s="17">
        <f>VLOOKUP($A205,Datum!$A:$B,2,0)</f>
        <v>41432</v>
      </c>
      <c r="CC205" s="13">
        <f>VLOOKUP(CB205,Zeitreihen!$J:$K,2,0)</f>
        <v>0.26664533503986348</v>
      </c>
      <c r="CD205" s="13">
        <f>VLOOKUP(CB205,Zeitreihen!N:O,2,0)</f>
        <v>1.3218000000000001</v>
      </c>
      <c r="CE205" s="9">
        <f t="shared" si="258"/>
        <v>0</v>
      </c>
      <c r="CF205" s="9">
        <f t="shared" si="259"/>
        <v>-2.1160830145265904E-3</v>
      </c>
      <c r="CG205" s="9">
        <f t="shared" ref="CG205:CG266" si="277">CG204*$H$9</f>
        <v>6.1207353017708268E-6</v>
      </c>
      <c r="CH205" s="9">
        <f t="shared" si="224"/>
        <v>6.6401832962472136E-20</v>
      </c>
      <c r="CI205" s="9">
        <f t="shared" si="225"/>
        <v>3.4913609362239704E-11</v>
      </c>
      <c r="CJ205" s="9">
        <f t="shared" si="260"/>
        <v>-1.5226055487185261E-15</v>
      </c>
      <c r="CL205" s="16">
        <f t="shared" si="261"/>
        <v>6</v>
      </c>
      <c r="CM205" s="17">
        <f>VLOOKUP($A205,Datum!$A:$B,2,0)</f>
        <v>41432</v>
      </c>
      <c r="CN205" s="13">
        <f>VLOOKUP(CM205,Zeitreihen!$J:$K,2,0)</f>
        <v>0.26664533503986348</v>
      </c>
      <c r="CO205" s="13">
        <f>VLOOKUP(CM205,Zeitreihen!R:S,2,0)</f>
        <v>1.02</v>
      </c>
      <c r="CP205" s="9">
        <f t="shared" si="262"/>
        <v>0</v>
      </c>
      <c r="CQ205" s="9">
        <f t="shared" si="263"/>
        <v>-9.8034410156413177E-5</v>
      </c>
      <c r="CR205" s="9">
        <f t="shared" ref="CR205:CR266" si="278">CR204*$H$9</f>
        <v>6.1207353017708268E-6</v>
      </c>
      <c r="CS205" s="9">
        <f t="shared" si="226"/>
        <v>6.6401832962472136E-20</v>
      </c>
      <c r="CT205" s="9">
        <f t="shared" si="227"/>
        <v>1.0355453571236954E-16</v>
      </c>
      <c r="CU205" s="9">
        <f t="shared" si="264"/>
        <v>2.6222530356315954E-18</v>
      </c>
      <c r="CW205" s="16">
        <f t="shared" si="265"/>
        <v>6</v>
      </c>
      <c r="CX205" s="17">
        <f>VLOOKUP($A205,Datum!$A:$B,2,0)</f>
        <v>41432</v>
      </c>
      <c r="CY205" s="13">
        <f>VLOOKUP(CX205,Zeitreihen!N:O,2,0)</f>
        <v>1.3218000000000001</v>
      </c>
      <c r="CZ205" s="13">
        <f>VLOOKUP(CX205,Zeitreihen!R:S,2,0)</f>
        <v>1.02</v>
      </c>
      <c r="DA205" s="9">
        <f t="shared" si="266"/>
        <v>-2.1160830145265904E-3</v>
      </c>
      <c r="DB205" s="9">
        <f t="shared" si="267"/>
        <v>-9.8034410156413177E-5</v>
      </c>
      <c r="DC205" s="9">
        <f t="shared" ref="DC205:DC266" si="279">DC204*$H$9</f>
        <v>6.1207353017708268E-6</v>
      </c>
      <c r="DD205" s="9">
        <f t="shared" si="228"/>
        <v>3.4913609362239704E-11</v>
      </c>
      <c r="DE205" s="9">
        <f t="shared" si="229"/>
        <v>1.0355453571236954E-16</v>
      </c>
      <c r="DF205" s="9">
        <f t="shared" si="268"/>
        <v>-6.0128716995706554E-14</v>
      </c>
    </row>
    <row r="206" spans="1:110" ht="15" x14ac:dyDescent="0.2">
      <c r="A206" s="9">
        <f t="shared" si="269"/>
        <v>197</v>
      </c>
      <c r="B206" s="16">
        <f t="shared" si="230"/>
        <v>5</v>
      </c>
      <c r="C206" s="17">
        <f>VLOOKUP($A206,Datum!$A:$B,2,0)</f>
        <v>41431</v>
      </c>
      <c r="D206" s="13">
        <f>VLOOKUP(C206,Zeitreihen!$B:$C,2,0)</f>
        <v>576.42999999999995</v>
      </c>
      <c r="E206" s="13">
        <f>VLOOKUP(C206,Zeitreihen!F:G,2,0)</f>
        <v>7613.35</v>
      </c>
      <c r="F206" s="9">
        <f t="shared" si="231"/>
        <v>-7.8036264809336342E-4</v>
      </c>
      <c r="G206" s="9">
        <f t="shared" si="231"/>
        <v>0</v>
      </c>
      <c r="H206" s="9">
        <f t="shared" si="270"/>
        <v>5.7534911836645769E-6</v>
      </c>
      <c r="I206" s="9">
        <f t="shared" si="210"/>
        <v>1.4804242718981152E-11</v>
      </c>
      <c r="J206" s="9">
        <f t="shared" si="211"/>
        <v>7.3655423523077288E-12</v>
      </c>
      <c r="K206" s="9">
        <f t="shared" si="232"/>
        <v>1.0442283119150669E-11</v>
      </c>
      <c r="M206" s="16">
        <f t="shared" si="233"/>
        <v>5</v>
      </c>
      <c r="N206" s="17">
        <f>VLOOKUP($A206,Datum!$A:$B,2,0)</f>
        <v>41431</v>
      </c>
      <c r="O206" s="13">
        <f>VLOOKUP(N206,Zeitreihen!$B:$C,2,0)</f>
        <v>576.42999999999995</v>
      </c>
      <c r="P206" s="13">
        <f>VLOOKUP(N206,Zeitreihen!$J:$K,2,0)</f>
        <v>0.26664533503986348</v>
      </c>
      <c r="Q206" s="9">
        <f t="shared" si="234"/>
        <v>-7.8036264809336342E-4</v>
      </c>
      <c r="R206" s="9">
        <f t="shared" si="235"/>
        <v>0</v>
      </c>
      <c r="S206" s="9">
        <f t="shared" si="271"/>
        <v>5.7534911836645769E-6</v>
      </c>
      <c r="T206" s="9">
        <f t="shared" si="212"/>
        <v>1.4804242718981152E-11</v>
      </c>
      <c r="U206" s="9">
        <f t="shared" si="213"/>
        <v>6.2417722984723814E-20</v>
      </c>
      <c r="V206" s="9">
        <f t="shared" si="236"/>
        <v>-9.612736972537946E-16</v>
      </c>
      <c r="X206" s="16">
        <f t="shared" si="237"/>
        <v>5</v>
      </c>
      <c r="Y206" s="17">
        <f>VLOOKUP($A206,Datum!$A:$B,2,0)</f>
        <v>41431</v>
      </c>
      <c r="Z206" s="13">
        <f>VLOOKUP(Y206,Zeitreihen!$B:$C,2,0)</f>
        <v>576.42999999999995</v>
      </c>
      <c r="AA206" s="13">
        <f>VLOOKUP(Y206,Zeitreihen!N:O,2,0)</f>
        <v>1.3246</v>
      </c>
      <c r="AB206" s="9">
        <f t="shared" si="238"/>
        <v>-7.8036264809336342E-4</v>
      </c>
      <c r="AC206" s="9">
        <f t="shared" si="239"/>
        <v>1.1617883817171536E-2</v>
      </c>
      <c r="AD206" s="9">
        <f t="shared" si="272"/>
        <v>5.7534911836645769E-6</v>
      </c>
      <c r="AE206" s="9">
        <f t="shared" si="214"/>
        <v>1.4804242718981152E-11</v>
      </c>
      <c r="AF206" s="9">
        <f t="shared" si="215"/>
        <v>7.4060848811289019E-10</v>
      </c>
      <c r="AG206" s="9">
        <f t="shared" si="240"/>
        <v>-1.0470982674878654E-10</v>
      </c>
      <c r="AI206" s="16">
        <f t="shared" si="241"/>
        <v>5</v>
      </c>
      <c r="AJ206" s="17">
        <f>VLOOKUP($A206,Datum!$A:$B,2,0)</f>
        <v>41431</v>
      </c>
      <c r="AK206" s="13">
        <f>VLOOKUP(AJ206,Zeitreihen!$B:$C,2,0)</f>
        <v>576.42999999999995</v>
      </c>
      <c r="AL206" s="13">
        <f>VLOOKUP(AJ206,Zeitreihen!$R:$S,2,0)</f>
        <v>1.0201</v>
      </c>
      <c r="AM206" s="9">
        <f t="shared" si="242"/>
        <v>-7.8036264809336342E-4</v>
      </c>
      <c r="AN206" s="9">
        <f t="shared" si="243"/>
        <v>-9.8024800352929841E-5</v>
      </c>
      <c r="AO206" s="9">
        <f t="shared" si="273"/>
        <v>5.7534911836645769E-6</v>
      </c>
      <c r="AP206" s="9">
        <f t="shared" si="216"/>
        <v>1.4804242718981152E-11</v>
      </c>
      <c r="AQ206" s="9">
        <f t="shared" si="217"/>
        <v>9.7796634965169753E-17</v>
      </c>
      <c r="AR206" s="9">
        <f t="shared" si="244"/>
        <v>-3.8050034443137785E-14</v>
      </c>
      <c r="AT206" s="16">
        <f t="shared" si="245"/>
        <v>5</v>
      </c>
      <c r="AU206" s="17">
        <f>VLOOKUP($A206,Datum!$A:$B,2,0)</f>
        <v>41431</v>
      </c>
      <c r="AV206" s="13">
        <f>VLOOKUP(AU206,Zeitreihen!$F:$G,2,0)</f>
        <v>7613.35</v>
      </c>
      <c r="AW206" s="13">
        <f>VLOOKUP(AU206,Zeitreihen!$J:$K,2,0)</f>
        <v>0.26664533503986348</v>
      </c>
      <c r="AX206" s="9">
        <f t="shared" si="246"/>
        <v>0</v>
      </c>
      <c r="AY206" s="9">
        <f t="shared" si="247"/>
        <v>0</v>
      </c>
      <c r="AZ206" s="9">
        <f t="shared" si="274"/>
        <v>5.7534911836645769E-6</v>
      </c>
      <c r="BA206" s="9">
        <f t="shared" si="218"/>
        <v>7.3655423523077288E-12</v>
      </c>
      <c r="BB206" s="9">
        <f t="shared" si="219"/>
        <v>6.2417722984723814E-20</v>
      </c>
      <c r="BC206" s="9">
        <f t="shared" si="248"/>
        <v>-6.7804157850281929E-16</v>
      </c>
      <c r="BE206" s="16">
        <f t="shared" si="249"/>
        <v>5</v>
      </c>
      <c r="BF206" s="17">
        <f>VLOOKUP($A206,Datum!$A:$B,2,0)</f>
        <v>41431</v>
      </c>
      <c r="BG206" s="13">
        <f>VLOOKUP(BF206,Zeitreihen!$F:$G,2,0)</f>
        <v>7613.35</v>
      </c>
      <c r="BH206" s="13">
        <f>VLOOKUP(BF206,Zeitreihen!N:O,2,0)</f>
        <v>1.3246</v>
      </c>
      <c r="BI206" s="9">
        <f t="shared" si="250"/>
        <v>0</v>
      </c>
      <c r="BJ206" s="9">
        <f t="shared" si="251"/>
        <v>1.1617883817171536E-2</v>
      </c>
      <c r="BK206" s="9">
        <f t="shared" si="275"/>
        <v>5.7534911836645769E-6</v>
      </c>
      <c r="BL206" s="9">
        <f t="shared" si="220"/>
        <v>7.3655423523077288E-12</v>
      </c>
      <c r="BM206" s="9">
        <f t="shared" si="221"/>
        <v>7.4060848811289019E-10</v>
      </c>
      <c r="BN206" s="9">
        <f t="shared" si="252"/>
        <v>-7.3857857981897148E-11</v>
      </c>
      <c r="BP206" s="16">
        <f t="shared" si="253"/>
        <v>5</v>
      </c>
      <c r="BQ206" s="17">
        <f>VLOOKUP($A206,Datum!$A:$B,2,0)</f>
        <v>41431</v>
      </c>
      <c r="BR206" s="13">
        <f>VLOOKUP(BQ206,Zeitreihen!$F:$G,2,0)</f>
        <v>7613.35</v>
      </c>
      <c r="BS206" s="13">
        <f>VLOOKUP(BQ206,Zeitreihen!R:S,2,0)</f>
        <v>1.0201</v>
      </c>
      <c r="BT206" s="9">
        <f t="shared" si="254"/>
        <v>0</v>
      </c>
      <c r="BU206" s="9">
        <f t="shared" si="255"/>
        <v>-9.8024800352929841E-5</v>
      </c>
      <c r="BV206" s="9">
        <f t="shared" si="276"/>
        <v>5.7534911836645769E-6</v>
      </c>
      <c r="BW206" s="9">
        <f t="shared" si="222"/>
        <v>7.3655423523077288E-12</v>
      </c>
      <c r="BX206" s="9">
        <f t="shared" si="223"/>
        <v>9.7796634965169753E-17</v>
      </c>
      <c r="BY206" s="9">
        <f t="shared" si="256"/>
        <v>-2.683887584734384E-14</v>
      </c>
      <c r="CA206" s="16">
        <f t="shared" si="257"/>
        <v>5</v>
      </c>
      <c r="CB206" s="17">
        <f>VLOOKUP($A206,Datum!$A:$B,2,0)</f>
        <v>41431</v>
      </c>
      <c r="CC206" s="13">
        <f>VLOOKUP(CB206,Zeitreihen!$J:$K,2,0)</f>
        <v>0.26664533503986348</v>
      </c>
      <c r="CD206" s="13">
        <f>VLOOKUP(CB206,Zeitreihen!N:O,2,0)</f>
        <v>1.3246</v>
      </c>
      <c r="CE206" s="9">
        <f t="shared" si="258"/>
        <v>0</v>
      </c>
      <c r="CF206" s="9">
        <f t="shared" si="259"/>
        <v>1.1617883817171536E-2</v>
      </c>
      <c r="CG206" s="9">
        <f t="shared" si="277"/>
        <v>5.7534911836645769E-6</v>
      </c>
      <c r="CH206" s="9">
        <f t="shared" si="224"/>
        <v>6.2417722984723814E-20</v>
      </c>
      <c r="CI206" s="9">
        <f t="shared" si="225"/>
        <v>7.4060848811289019E-10</v>
      </c>
      <c r="CJ206" s="9">
        <f t="shared" si="260"/>
        <v>6.7990510699042036E-15</v>
      </c>
      <c r="CL206" s="16">
        <f t="shared" si="261"/>
        <v>5</v>
      </c>
      <c r="CM206" s="17">
        <f>VLOOKUP($A206,Datum!$A:$B,2,0)</f>
        <v>41431</v>
      </c>
      <c r="CN206" s="13">
        <f>VLOOKUP(CM206,Zeitreihen!$J:$K,2,0)</f>
        <v>0.26664533503986348</v>
      </c>
      <c r="CO206" s="13">
        <f>VLOOKUP(CM206,Zeitreihen!R:S,2,0)</f>
        <v>1.0201</v>
      </c>
      <c r="CP206" s="9">
        <f t="shared" si="262"/>
        <v>0</v>
      </c>
      <c r="CQ206" s="9">
        <f t="shared" si="263"/>
        <v>-9.8024800352929841E-5</v>
      </c>
      <c r="CR206" s="9">
        <f t="shared" si="278"/>
        <v>5.7534911836645769E-6</v>
      </c>
      <c r="CS206" s="9">
        <f t="shared" si="226"/>
        <v>6.2417722984723814E-20</v>
      </c>
      <c r="CT206" s="9">
        <f t="shared" si="227"/>
        <v>9.7796634965169753E-17</v>
      </c>
      <c r="CU206" s="9">
        <f t="shared" si="264"/>
        <v>2.4706766826305138E-18</v>
      </c>
      <c r="CW206" s="16">
        <f t="shared" si="265"/>
        <v>5</v>
      </c>
      <c r="CX206" s="17">
        <f>VLOOKUP($A206,Datum!$A:$B,2,0)</f>
        <v>41431</v>
      </c>
      <c r="CY206" s="13">
        <f>VLOOKUP(CX206,Zeitreihen!N:O,2,0)</f>
        <v>1.3246</v>
      </c>
      <c r="CZ206" s="13">
        <f>VLOOKUP(CX206,Zeitreihen!R:S,2,0)</f>
        <v>1.0201</v>
      </c>
      <c r="DA206" s="9">
        <f t="shared" si="266"/>
        <v>1.1617883817171536E-2</v>
      </c>
      <c r="DB206" s="9">
        <f t="shared" si="267"/>
        <v>-9.8024800352929841E-5</v>
      </c>
      <c r="DC206" s="9">
        <f t="shared" si="279"/>
        <v>5.7534911836645769E-6</v>
      </c>
      <c r="DD206" s="9">
        <f t="shared" si="228"/>
        <v>7.4060848811289019E-10</v>
      </c>
      <c r="DE206" s="9">
        <f t="shared" si="229"/>
        <v>9.7796634965169753E-17</v>
      </c>
      <c r="DF206" s="9">
        <f t="shared" si="268"/>
        <v>2.6912639774663983E-13</v>
      </c>
    </row>
    <row r="207" spans="1:110" ht="15" x14ac:dyDescent="0.2">
      <c r="A207" s="9">
        <f t="shared" si="269"/>
        <v>198</v>
      </c>
      <c r="B207" s="16">
        <f t="shared" si="230"/>
        <v>4</v>
      </c>
      <c r="C207" s="17">
        <f>VLOOKUP($A207,Datum!$A:$B,2,0)</f>
        <v>41430</v>
      </c>
      <c r="D207" s="13">
        <f>VLOOKUP(C207,Zeitreihen!$B:$C,2,0)</f>
        <v>576.88</v>
      </c>
      <c r="E207" s="13">
        <f>VLOOKUP(C207,Zeitreihen!F:G,2,0)</f>
        <v>7613.35</v>
      </c>
      <c r="F207" s="9">
        <f t="shared" si="231"/>
        <v>-8.8367545407485931E-4</v>
      </c>
      <c r="G207" s="9">
        <f t="shared" si="231"/>
        <v>4.8347754937977071E-3</v>
      </c>
      <c r="H207" s="9">
        <f t="shared" si="270"/>
        <v>5.4082817126447023E-6</v>
      </c>
      <c r="I207" s="9">
        <f t="shared" si="210"/>
        <v>1.576626179744381E-11</v>
      </c>
      <c r="J207" s="9">
        <f t="shared" si="211"/>
        <v>7.4172394161229547E-11</v>
      </c>
      <c r="K207" s="9">
        <f t="shared" si="232"/>
        <v>-3.4196803717440284E-11</v>
      </c>
      <c r="M207" s="16">
        <f t="shared" si="233"/>
        <v>4</v>
      </c>
      <c r="N207" s="17">
        <f>VLOOKUP($A207,Datum!$A:$B,2,0)</f>
        <v>41430</v>
      </c>
      <c r="O207" s="13">
        <f>VLOOKUP(N207,Zeitreihen!$B:$C,2,0)</f>
        <v>576.88</v>
      </c>
      <c r="P207" s="13">
        <f>VLOOKUP(N207,Zeitreihen!$J:$K,2,0)</f>
        <v>0.26664533503986348</v>
      </c>
      <c r="Q207" s="9">
        <f t="shared" si="234"/>
        <v>-8.8367545407485931E-4</v>
      </c>
      <c r="R207" s="9">
        <f t="shared" si="235"/>
        <v>0</v>
      </c>
      <c r="S207" s="9">
        <f t="shared" si="271"/>
        <v>5.4082817126447023E-6</v>
      </c>
      <c r="T207" s="9">
        <f t="shared" si="212"/>
        <v>1.576626179744381E-11</v>
      </c>
      <c r="U207" s="9">
        <f t="shared" si="213"/>
        <v>5.8672659605640378E-20</v>
      </c>
      <c r="V207" s="9">
        <f t="shared" si="236"/>
        <v>-9.6179442278214142E-16</v>
      </c>
      <c r="X207" s="16">
        <f t="shared" si="237"/>
        <v>4</v>
      </c>
      <c r="Y207" s="17">
        <f>VLOOKUP($A207,Datum!$A:$B,2,0)</f>
        <v>41430</v>
      </c>
      <c r="Z207" s="13">
        <f>VLOOKUP(Y207,Zeitreihen!$B:$C,2,0)</f>
        <v>576.88</v>
      </c>
      <c r="AA207" s="13">
        <f>VLOOKUP(Y207,Zeitreihen!N:O,2,0)</f>
        <v>1.3092999999999999</v>
      </c>
      <c r="AB207" s="9">
        <f t="shared" si="238"/>
        <v>-8.8367545407485931E-4</v>
      </c>
      <c r="AC207" s="9">
        <f t="shared" si="239"/>
        <v>9.1694053952624777E-4</v>
      </c>
      <c r="AD207" s="9">
        <f t="shared" si="272"/>
        <v>5.4082817126447023E-6</v>
      </c>
      <c r="AE207" s="9">
        <f t="shared" si="214"/>
        <v>1.576626179744381E-11</v>
      </c>
      <c r="AF207" s="9">
        <f t="shared" si="215"/>
        <v>2.2477953342460329E-12</v>
      </c>
      <c r="AG207" s="9">
        <f t="shared" si="240"/>
        <v>-5.9530941288371765E-12</v>
      </c>
      <c r="AI207" s="16">
        <f t="shared" si="241"/>
        <v>4</v>
      </c>
      <c r="AJ207" s="17">
        <f>VLOOKUP($A207,Datum!$A:$B,2,0)</f>
        <v>41430</v>
      </c>
      <c r="AK207" s="13">
        <f>VLOOKUP(AJ207,Zeitreihen!$B:$C,2,0)</f>
        <v>576.88</v>
      </c>
      <c r="AL207" s="13">
        <f>VLOOKUP(AJ207,Zeitreihen!$R:$S,2,0)</f>
        <v>1.0202</v>
      </c>
      <c r="AM207" s="9">
        <f t="shared" si="242"/>
        <v>-8.8367545407485931E-4</v>
      </c>
      <c r="AN207" s="9">
        <f t="shared" si="243"/>
        <v>-9.8015192433327874E-5</v>
      </c>
      <c r="AO207" s="9">
        <f t="shared" si="273"/>
        <v>5.4082817126447023E-6</v>
      </c>
      <c r="AP207" s="9">
        <f t="shared" si="216"/>
        <v>1.576626179744381E-11</v>
      </c>
      <c r="AQ207" s="9">
        <f t="shared" si="217"/>
        <v>9.2357800663194858E-17</v>
      </c>
      <c r="AR207" s="9">
        <f t="shared" si="244"/>
        <v>-3.8159366665237773E-14</v>
      </c>
      <c r="AT207" s="16">
        <f t="shared" si="245"/>
        <v>4</v>
      </c>
      <c r="AU207" s="17">
        <f>VLOOKUP($A207,Datum!$A:$B,2,0)</f>
        <v>41430</v>
      </c>
      <c r="AV207" s="13">
        <f>VLOOKUP(AU207,Zeitreihen!$F:$G,2,0)</f>
        <v>7613.35</v>
      </c>
      <c r="AW207" s="13">
        <f>VLOOKUP(AU207,Zeitreihen!$J:$K,2,0)</f>
        <v>0.26664533503986348</v>
      </c>
      <c r="AX207" s="9">
        <f t="shared" si="246"/>
        <v>4.8347754937977071E-3</v>
      </c>
      <c r="AY207" s="9">
        <f t="shared" si="247"/>
        <v>0</v>
      </c>
      <c r="AZ207" s="9">
        <f t="shared" si="274"/>
        <v>5.4082817126447023E-6</v>
      </c>
      <c r="BA207" s="9">
        <f t="shared" si="218"/>
        <v>7.4172394161229547E-11</v>
      </c>
      <c r="BB207" s="9">
        <f t="shared" si="219"/>
        <v>5.8672659605640378E-20</v>
      </c>
      <c r="BC207" s="9">
        <f t="shared" si="248"/>
        <v>2.0861187968946568E-15</v>
      </c>
      <c r="BE207" s="16">
        <f t="shared" si="249"/>
        <v>4</v>
      </c>
      <c r="BF207" s="17">
        <f>VLOOKUP($A207,Datum!$A:$B,2,0)</f>
        <v>41430</v>
      </c>
      <c r="BG207" s="13">
        <f>VLOOKUP(BF207,Zeitreihen!$F:$G,2,0)</f>
        <v>7613.35</v>
      </c>
      <c r="BH207" s="13">
        <f>VLOOKUP(BF207,Zeitreihen!N:O,2,0)</f>
        <v>1.3092999999999999</v>
      </c>
      <c r="BI207" s="9">
        <f t="shared" si="250"/>
        <v>4.8347754937977071E-3</v>
      </c>
      <c r="BJ207" s="9">
        <f t="shared" si="251"/>
        <v>9.1694053952624777E-4</v>
      </c>
      <c r="BK207" s="9">
        <f t="shared" si="275"/>
        <v>5.4082817126447023E-6</v>
      </c>
      <c r="BL207" s="9">
        <f t="shared" si="220"/>
        <v>7.4172394161229547E-11</v>
      </c>
      <c r="BM207" s="9">
        <f t="shared" si="221"/>
        <v>2.2477953342460329E-12</v>
      </c>
      <c r="BN207" s="9">
        <f t="shared" si="252"/>
        <v>1.2912178806284766E-11</v>
      </c>
      <c r="BP207" s="16">
        <f t="shared" si="253"/>
        <v>4</v>
      </c>
      <c r="BQ207" s="17">
        <f>VLOOKUP($A207,Datum!$A:$B,2,0)</f>
        <v>41430</v>
      </c>
      <c r="BR207" s="13">
        <f>VLOOKUP(BQ207,Zeitreihen!$F:$G,2,0)</f>
        <v>7613.35</v>
      </c>
      <c r="BS207" s="13">
        <f>VLOOKUP(BQ207,Zeitreihen!R:S,2,0)</f>
        <v>1.0202</v>
      </c>
      <c r="BT207" s="9">
        <f t="shared" si="254"/>
        <v>4.8347754937977071E-3</v>
      </c>
      <c r="BU207" s="9">
        <f t="shared" si="255"/>
        <v>-9.8015192433327874E-5</v>
      </c>
      <c r="BV207" s="9">
        <f t="shared" si="276"/>
        <v>5.4082817126447023E-6</v>
      </c>
      <c r="BW207" s="9">
        <f t="shared" si="222"/>
        <v>7.4172394161229547E-11</v>
      </c>
      <c r="BX207" s="9">
        <f t="shared" si="223"/>
        <v>9.2357800663194858E-17</v>
      </c>
      <c r="BY207" s="9">
        <f t="shared" si="256"/>
        <v>8.2767138374204748E-14</v>
      </c>
      <c r="CA207" s="16">
        <f t="shared" si="257"/>
        <v>4</v>
      </c>
      <c r="CB207" s="17">
        <f>VLOOKUP($A207,Datum!$A:$B,2,0)</f>
        <v>41430</v>
      </c>
      <c r="CC207" s="13">
        <f>VLOOKUP(CB207,Zeitreihen!$J:$K,2,0)</f>
        <v>0.26664533503986348</v>
      </c>
      <c r="CD207" s="13">
        <f>VLOOKUP(CB207,Zeitreihen!N:O,2,0)</f>
        <v>1.3092999999999999</v>
      </c>
      <c r="CE207" s="9">
        <f t="shared" si="258"/>
        <v>0</v>
      </c>
      <c r="CF207" s="9">
        <f t="shared" si="259"/>
        <v>9.1694053952624777E-4</v>
      </c>
      <c r="CG207" s="9">
        <f t="shared" si="277"/>
        <v>5.4082817126447023E-6</v>
      </c>
      <c r="CH207" s="9">
        <f t="shared" si="224"/>
        <v>5.8672659605640378E-20</v>
      </c>
      <c r="CI207" s="9">
        <f t="shared" si="225"/>
        <v>2.2477953342460329E-12</v>
      </c>
      <c r="CJ207" s="9">
        <f t="shared" si="260"/>
        <v>3.6315854734449543E-16</v>
      </c>
      <c r="CL207" s="16">
        <f t="shared" si="261"/>
        <v>4</v>
      </c>
      <c r="CM207" s="17">
        <f>VLOOKUP($A207,Datum!$A:$B,2,0)</f>
        <v>41430</v>
      </c>
      <c r="CN207" s="13">
        <f>VLOOKUP(CM207,Zeitreihen!$J:$K,2,0)</f>
        <v>0.26664533503986348</v>
      </c>
      <c r="CO207" s="13">
        <f>VLOOKUP(CM207,Zeitreihen!R:S,2,0)</f>
        <v>1.0202</v>
      </c>
      <c r="CP207" s="9">
        <f t="shared" si="262"/>
        <v>0</v>
      </c>
      <c r="CQ207" s="9">
        <f t="shared" si="263"/>
        <v>-9.8015192433327874E-5</v>
      </c>
      <c r="CR207" s="9">
        <f t="shared" si="278"/>
        <v>5.4082817126447023E-6</v>
      </c>
      <c r="CS207" s="9">
        <f t="shared" si="226"/>
        <v>5.8672659605640378E-20</v>
      </c>
      <c r="CT207" s="9">
        <f t="shared" si="227"/>
        <v>9.2357800663194858E-17</v>
      </c>
      <c r="CU207" s="9">
        <f t="shared" si="264"/>
        <v>2.3278483198518798E-18</v>
      </c>
      <c r="CW207" s="16">
        <f t="shared" si="265"/>
        <v>4</v>
      </c>
      <c r="CX207" s="17">
        <f>VLOOKUP($A207,Datum!$A:$B,2,0)</f>
        <v>41430</v>
      </c>
      <c r="CY207" s="13">
        <f>VLOOKUP(CX207,Zeitreihen!N:O,2,0)</f>
        <v>1.3092999999999999</v>
      </c>
      <c r="CZ207" s="13">
        <f>VLOOKUP(CX207,Zeitreihen!R:S,2,0)</f>
        <v>1.0202</v>
      </c>
      <c r="DA207" s="9">
        <f t="shared" si="266"/>
        <v>9.1694053952624777E-4</v>
      </c>
      <c r="DB207" s="9">
        <f t="shared" si="267"/>
        <v>-9.8015192433327874E-5</v>
      </c>
      <c r="DC207" s="9">
        <f t="shared" si="279"/>
        <v>5.4082817126447023E-6</v>
      </c>
      <c r="DD207" s="9">
        <f t="shared" si="228"/>
        <v>2.2477953342460329E-12</v>
      </c>
      <c r="DE207" s="9">
        <f t="shared" si="229"/>
        <v>9.2357800663194858E-17</v>
      </c>
      <c r="DF207" s="9">
        <f t="shared" si="268"/>
        <v>1.4408380665847031E-14</v>
      </c>
    </row>
    <row r="208" spans="1:110" ht="15" x14ac:dyDescent="0.2">
      <c r="A208" s="9">
        <f t="shared" si="269"/>
        <v>199</v>
      </c>
      <c r="B208" s="16">
        <f t="shared" si="230"/>
        <v>3</v>
      </c>
      <c r="C208" s="17">
        <f>VLOOKUP($A208,Datum!$A:$B,2,0)</f>
        <v>41429</v>
      </c>
      <c r="D208" s="13">
        <f>VLOOKUP(C208,Zeitreihen!$B:$C,2,0)</f>
        <v>577.39</v>
      </c>
      <c r="E208" s="13">
        <f>VLOOKUP(C208,Zeitreihen!F:G,2,0)</f>
        <v>7576.63</v>
      </c>
      <c r="F208" s="9">
        <f t="shared" si="231"/>
        <v>-4.1307731766931982E-3</v>
      </c>
      <c r="G208" s="9">
        <f t="shared" si="231"/>
        <v>2.5624655966957218E-3</v>
      </c>
      <c r="H208" s="9">
        <f t="shared" si="270"/>
        <v>5.08378480988602E-6</v>
      </c>
      <c r="I208" s="9">
        <f t="shared" si="210"/>
        <v>1.2479179664010546E-10</v>
      </c>
      <c r="J208" s="9">
        <f t="shared" si="211"/>
        <v>1.0410554948874369E-11</v>
      </c>
      <c r="K208" s="9">
        <f t="shared" si="232"/>
        <v>-3.6043749195811666E-11</v>
      </c>
      <c r="M208" s="16">
        <f t="shared" si="233"/>
        <v>3</v>
      </c>
      <c r="N208" s="17">
        <f>VLOOKUP($A208,Datum!$A:$B,2,0)</f>
        <v>41429</v>
      </c>
      <c r="O208" s="13">
        <f>VLOOKUP(N208,Zeitreihen!$B:$C,2,0)</f>
        <v>577.39</v>
      </c>
      <c r="P208" s="13">
        <f>VLOOKUP(N208,Zeitreihen!$J:$K,2,0)</f>
        <v>0.26664533503986348</v>
      </c>
      <c r="Q208" s="9">
        <f t="shared" si="234"/>
        <v>-4.1307731766931982E-3</v>
      </c>
      <c r="R208" s="9">
        <f t="shared" si="235"/>
        <v>2.6664178011729669E-5</v>
      </c>
      <c r="S208" s="9">
        <f t="shared" si="271"/>
        <v>5.08378480988602E-6</v>
      </c>
      <c r="T208" s="9">
        <f t="shared" si="212"/>
        <v>1.2479179664010546E-10</v>
      </c>
      <c r="U208" s="9">
        <f t="shared" si="213"/>
        <v>3.6427542642785704E-15</v>
      </c>
      <c r="V208" s="9">
        <f t="shared" si="236"/>
        <v>-6.7422981939226661E-13</v>
      </c>
      <c r="X208" s="16">
        <f t="shared" si="237"/>
        <v>3</v>
      </c>
      <c r="Y208" s="17">
        <f>VLOOKUP($A208,Datum!$A:$B,2,0)</f>
        <v>41429</v>
      </c>
      <c r="Z208" s="13">
        <f>VLOOKUP(Y208,Zeitreihen!$B:$C,2,0)</f>
        <v>577.39</v>
      </c>
      <c r="AA208" s="13">
        <f>VLOOKUP(Y208,Zeitreihen!N:O,2,0)</f>
        <v>1.3081</v>
      </c>
      <c r="AB208" s="9">
        <f t="shared" si="238"/>
        <v>-4.1307731766931982E-3</v>
      </c>
      <c r="AC208" s="9">
        <f t="shared" si="239"/>
        <v>3.8230684412585879E-4</v>
      </c>
      <c r="AD208" s="9">
        <f t="shared" si="272"/>
        <v>5.08378480988602E-6</v>
      </c>
      <c r="AE208" s="9">
        <f t="shared" si="214"/>
        <v>1.2479179664010546E-10</v>
      </c>
      <c r="AF208" s="9">
        <f t="shared" si="215"/>
        <v>6.1573124457393268E-14</v>
      </c>
      <c r="AG208" s="9">
        <f t="shared" si="240"/>
        <v>-2.7719705672649059E-12</v>
      </c>
      <c r="AI208" s="16">
        <f t="shared" si="241"/>
        <v>3</v>
      </c>
      <c r="AJ208" s="17">
        <f>VLOOKUP($A208,Datum!$A:$B,2,0)</f>
        <v>41429</v>
      </c>
      <c r="AK208" s="13">
        <f>VLOOKUP(AJ208,Zeitreihen!$B:$C,2,0)</f>
        <v>577.39</v>
      </c>
      <c r="AL208" s="13">
        <f>VLOOKUP(AJ208,Zeitreihen!$R:$S,2,0)</f>
        <v>1.0203</v>
      </c>
      <c r="AM208" s="9">
        <f t="shared" si="242"/>
        <v>-4.1307731766931982E-3</v>
      </c>
      <c r="AN208" s="9">
        <f t="shared" si="243"/>
        <v>-9.8005586396829973E-5</v>
      </c>
      <c r="AO208" s="9">
        <f t="shared" si="273"/>
        <v>5.08378480988602E-6</v>
      </c>
      <c r="AP208" s="9">
        <f t="shared" si="216"/>
        <v>1.2479179664010546E-10</v>
      </c>
      <c r="AQ208" s="9">
        <f t="shared" si="217"/>
        <v>8.7220417875291604E-17</v>
      </c>
      <c r="AR208" s="9">
        <f t="shared" si="244"/>
        <v>-1.0432829266482995E-13</v>
      </c>
      <c r="AT208" s="16">
        <f t="shared" si="245"/>
        <v>3</v>
      </c>
      <c r="AU208" s="17">
        <f>VLOOKUP($A208,Datum!$A:$B,2,0)</f>
        <v>41429</v>
      </c>
      <c r="AV208" s="13">
        <f>VLOOKUP(AU208,Zeitreihen!$F:$G,2,0)</f>
        <v>7576.63</v>
      </c>
      <c r="AW208" s="13">
        <f>VLOOKUP(AU208,Zeitreihen!$J:$K,2,0)</f>
        <v>0.26664533503986348</v>
      </c>
      <c r="AX208" s="9">
        <f t="shared" si="246"/>
        <v>2.5624655966957218E-3</v>
      </c>
      <c r="AY208" s="9">
        <f t="shared" si="247"/>
        <v>2.6664178011729669E-5</v>
      </c>
      <c r="AZ208" s="9">
        <f t="shared" si="274"/>
        <v>5.08378480988602E-6</v>
      </c>
      <c r="BA208" s="9">
        <f t="shared" si="218"/>
        <v>1.0410554948874369E-11</v>
      </c>
      <c r="BB208" s="9">
        <f t="shared" si="219"/>
        <v>3.6427542642785704E-15</v>
      </c>
      <c r="BC208" s="9">
        <f t="shared" si="248"/>
        <v>1.9473852580708954E-13</v>
      </c>
      <c r="BE208" s="16">
        <f t="shared" si="249"/>
        <v>3</v>
      </c>
      <c r="BF208" s="17">
        <f>VLOOKUP($A208,Datum!$A:$B,2,0)</f>
        <v>41429</v>
      </c>
      <c r="BG208" s="13">
        <f>VLOOKUP(BF208,Zeitreihen!$F:$G,2,0)</f>
        <v>7576.63</v>
      </c>
      <c r="BH208" s="13">
        <f>VLOOKUP(BF208,Zeitreihen!N:O,2,0)</f>
        <v>1.3081</v>
      </c>
      <c r="BI208" s="9">
        <f t="shared" si="250"/>
        <v>2.5624655966957218E-3</v>
      </c>
      <c r="BJ208" s="9">
        <f t="shared" si="251"/>
        <v>3.8230684412585879E-4</v>
      </c>
      <c r="BK208" s="9">
        <f t="shared" si="275"/>
        <v>5.08378480988602E-6</v>
      </c>
      <c r="BL208" s="9">
        <f t="shared" si="220"/>
        <v>1.0410554948874369E-11</v>
      </c>
      <c r="BM208" s="9">
        <f t="shared" si="221"/>
        <v>6.1573124457393268E-14</v>
      </c>
      <c r="BN208" s="9">
        <f t="shared" si="252"/>
        <v>8.0063124816457983E-13</v>
      </c>
      <c r="BP208" s="16">
        <f t="shared" si="253"/>
        <v>3</v>
      </c>
      <c r="BQ208" s="17">
        <f>VLOOKUP($A208,Datum!$A:$B,2,0)</f>
        <v>41429</v>
      </c>
      <c r="BR208" s="13">
        <f>VLOOKUP(BQ208,Zeitreihen!$F:$G,2,0)</f>
        <v>7576.63</v>
      </c>
      <c r="BS208" s="13">
        <f>VLOOKUP(BQ208,Zeitreihen!R:S,2,0)</f>
        <v>1.0203</v>
      </c>
      <c r="BT208" s="9">
        <f t="shared" si="254"/>
        <v>2.5624655966957218E-3</v>
      </c>
      <c r="BU208" s="9">
        <f t="shared" si="255"/>
        <v>-9.8005586396829973E-5</v>
      </c>
      <c r="BV208" s="9">
        <f t="shared" si="276"/>
        <v>5.08378480988602E-6</v>
      </c>
      <c r="BW208" s="9">
        <f t="shared" si="222"/>
        <v>1.0410554948874369E-11</v>
      </c>
      <c r="BX208" s="9">
        <f t="shared" si="223"/>
        <v>8.7220417875291604E-17</v>
      </c>
      <c r="BY208" s="9">
        <f t="shared" si="256"/>
        <v>3.0133253275318737E-14</v>
      </c>
      <c r="CA208" s="16">
        <f t="shared" si="257"/>
        <v>3</v>
      </c>
      <c r="CB208" s="17">
        <f>VLOOKUP($A208,Datum!$A:$B,2,0)</f>
        <v>41429</v>
      </c>
      <c r="CC208" s="13">
        <f>VLOOKUP(CB208,Zeitreihen!$J:$K,2,0)</f>
        <v>0.26664533503986348</v>
      </c>
      <c r="CD208" s="13">
        <f>VLOOKUP(CB208,Zeitreihen!N:O,2,0)</f>
        <v>1.3081</v>
      </c>
      <c r="CE208" s="9">
        <f t="shared" si="258"/>
        <v>2.6664178011729669E-5</v>
      </c>
      <c r="CF208" s="9">
        <f t="shared" si="259"/>
        <v>3.8230684412585879E-4</v>
      </c>
      <c r="CG208" s="9">
        <f t="shared" si="277"/>
        <v>5.08378480988602E-6</v>
      </c>
      <c r="CH208" s="9">
        <f t="shared" si="224"/>
        <v>3.6427542642785704E-15</v>
      </c>
      <c r="CI208" s="9">
        <f t="shared" si="225"/>
        <v>6.1573124457393268E-14</v>
      </c>
      <c r="CJ208" s="9">
        <f t="shared" si="260"/>
        <v>1.4976506992023355E-14</v>
      </c>
      <c r="CL208" s="16">
        <f t="shared" si="261"/>
        <v>3</v>
      </c>
      <c r="CM208" s="17">
        <f>VLOOKUP($A208,Datum!$A:$B,2,0)</f>
        <v>41429</v>
      </c>
      <c r="CN208" s="13">
        <f>VLOOKUP(CM208,Zeitreihen!$J:$K,2,0)</f>
        <v>0.26664533503986348</v>
      </c>
      <c r="CO208" s="13">
        <f>VLOOKUP(CM208,Zeitreihen!R:S,2,0)</f>
        <v>1.0203</v>
      </c>
      <c r="CP208" s="9">
        <f t="shared" si="262"/>
        <v>2.6664178011729669E-5</v>
      </c>
      <c r="CQ208" s="9">
        <f t="shared" si="263"/>
        <v>-9.8005586396829973E-5</v>
      </c>
      <c r="CR208" s="9">
        <f t="shared" si="278"/>
        <v>5.08378480988602E-6</v>
      </c>
      <c r="CS208" s="9">
        <f t="shared" si="226"/>
        <v>3.6427542642785704E-15</v>
      </c>
      <c r="CT208" s="9">
        <f t="shared" si="227"/>
        <v>8.7220417875291604E-17</v>
      </c>
      <c r="CU208" s="9">
        <f t="shared" si="264"/>
        <v>5.63668829320353E-16</v>
      </c>
      <c r="CW208" s="16">
        <f t="shared" si="265"/>
        <v>3</v>
      </c>
      <c r="CX208" s="17">
        <f>VLOOKUP($A208,Datum!$A:$B,2,0)</f>
        <v>41429</v>
      </c>
      <c r="CY208" s="13">
        <f>VLOOKUP(CX208,Zeitreihen!N:O,2,0)</f>
        <v>1.3081</v>
      </c>
      <c r="CZ208" s="13">
        <f>VLOOKUP(CX208,Zeitreihen!R:S,2,0)</f>
        <v>1.0203</v>
      </c>
      <c r="DA208" s="9">
        <f t="shared" si="266"/>
        <v>3.8230684412585879E-4</v>
      </c>
      <c r="DB208" s="9">
        <f t="shared" si="267"/>
        <v>-9.8005586396829973E-5</v>
      </c>
      <c r="DC208" s="9">
        <f t="shared" si="279"/>
        <v>5.08378480988602E-6</v>
      </c>
      <c r="DD208" s="9">
        <f t="shared" si="228"/>
        <v>6.1573124457393268E-14</v>
      </c>
      <c r="DE208" s="9">
        <f t="shared" si="229"/>
        <v>8.7220417875291604E-17</v>
      </c>
      <c r="DF208" s="9">
        <f t="shared" si="268"/>
        <v>2.3174196091906139E-15</v>
      </c>
    </row>
    <row r="209" spans="1:110" ht="15" x14ac:dyDescent="0.2">
      <c r="A209" s="9">
        <f t="shared" si="269"/>
        <v>200</v>
      </c>
      <c r="B209" s="16">
        <f t="shared" si="230"/>
        <v>2</v>
      </c>
      <c r="C209" s="17">
        <f>VLOOKUP($A209,Datum!$A:$B,2,0)</f>
        <v>41428</v>
      </c>
      <c r="D209" s="13">
        <f>VLOOKUP(C209,Zeitreihen!$B:$C,2,0)</f>
        <v>579.78</v>
      </c>
      <c r="E209" s="13">
        <f>VLOOKUP(C209,Zeitreihen!F:G,2,0)</f>
        <v>7557.24</v>
      </c>
      <c r="F209" s="9">
        <f t="shared" si="231"/>
        <v>-2.6870623856957475E-3</v>
      </c>
      <c r="G209" s="9">
        <f t="shared" si="231"/>
        <v>2.0469442133325688E-2</v>
      </c>
      <c r="H209" s="9">
        <f t="shared" si="270"/>
        <v>4.7787577212928584E-6</v>
      </c>
      <c r="I209" s="9">
        <f t="shared" si="210"/>
        <v>5.890110079212705E-11</v>
      </c>
      <c r="J209" s="9">
        <f t="shared" si="211"/>
        <v>1.7870537791445425E-9</v>
      </c>
      <c r="K209" s="9">
        <f t="shared" si="232"/>
        <v>-3.2443710448458918E-10</v>
      </c>
      <c r="M209" s="16">
        <f t="shared" si="233"/>
        <v>2</v>
      </c>
      <c r="N209" s="17">
        <f>VLOOKUP($A209,Datum!$A:$B,2,0)</f>
        <v>41428</v>
      </c>
      <c r="O209" s="13">
        <f>VLOOKUP(N209,Zeitreihen!$B:$C,2,0)</f>
        <v>579.78</v>
      </c>
      <c r="P209" s="13">
        <f>VLOOKUP(N209,Zeitreihen!$J:$K,2,0)</f>
        <v>0.26663822525597269</v>
      </c>
      <c r="Q209" s="9">
        <f t="shared" si="234"/>
        <v>-2.6870623856957475E-3</v>
      </c>
      <c r="R209" s="9">
        <f t="shared" si="235"/>
        <v>5.3326223182857399E-5</v>
      </c>
      <c r="S209" s="9">
        <f t="shared" si="271"/>
        <v>4.7787577212928584E-6</v>
      </c>
      <c r="T209" s="9">
        <f t="shared" si="212"/>
        <v>5.890110079212705E-11</v>
      </c>
      <c r="U209" s="9">
        <f t="shared" si="213"/>
        <v>1.3642423924577394E-14</v>
      </c>
      <c r="V209" s="9">
        <f t="shared" si="236"/>
        <v>-8.9641161674225225E-13</v>
      </c>
      <c r="X209" s="16">
        <f t="shared" si="237"/>
        <v>2</v>
      </c>
      <c r="Y209" s="17">
        <f>VLOOKUP($A209,Datum!$A:$B,2,0)</f>
        <v>41428</v>
      </c>
      <c r="Z209" s="13">
        <f>VLOOKUP(Y209,Zeitreihen!$B:$C,2,0)</f>
        <v>579.78</v>
      </c>
      <c r="AA209" s="13">
        <f>VLOOKUP(Y209,Zeitreihen!N:O,2,0)</f>
        <v>1.3075999999999999</v>
      </c>
      <c r="AB209" s="9">
        <f t="shared" si="238"/>
        <v>-2.6870623856957475E-3</v>
      </c>
      <c r="AC209" s="9">
        <f t="shared" si="239"/>
        <v>5.9060574360820751E-3</v>
      </c>
      <c r="AD209" s="9">
        <f t="shared" si="272"/>
        <v>4.7787577212928584E-6</v>
      </c>
      <c r="AE209" s="9">
        <f t="shared" si="214"/>
        <v>5.890110079212705E-11</v>
      </c>
      <c r="AF209" s="9">
        <f t="shared" si="215"/>
        <v>1.516765432987882E-10</v>
      </c>
      <c r="AG209" s="9">
        <f t="shared" si="240"/>
        <v>-9.4519391474148565E-11</v>
      </c>
      <c r="AI209" s="16">
        <f t="shared" si="241"/>
        <v>2</v>
      </c>
      <c r="AJ209" s="17">
        <f>VLOOKUP($A209,Datum!$A:$B,2,0)</f>
        <v>41428</v>
      </c>
      <c r="AK209" s="13">
        <f>VLOOKUP(AJ209,Zeitreihen!$B:$C,2,0)</f>
        <v>579.78</v>
      </c>
      <c r="AL209" s="13">
        <f>VLOOKUP(AJ209,Zeitreihen!$R:$S,2,0)</f>
        <v>1.0204</v>
      </c>
      <c r="AM209" s="9">
        <f t="shared" si="242"/>
        <v>-2.6870623856957475E-3</v>
      </c>
      <c r="AN209" s="9">
        <f t="shared" si="243"/>
        <v>-9.7995982243103002E-5</v>
      </c>
      <c r="AO209" s="9">
        <f t="shared" si="273"/>
        <v>4.7787577212928584E-6</v>
      </c>
      <c r="AP209" s="9">
        <f t="shared" si="216"/>
        <v>5.890110079212705E-11</v>
      </c>
      <c r="AQ209" s="9">
        <f t="shared" si="217"/>
        <v>8.2367840160792103E-17</v>
      </c>
      <c r="AR209" s="9">
        <f t="shared" si="244"/>
        <v>-6.9653115187625492E-14</v>
      </c>
      <c r="AT209" s="16">
        <f t="shared" si="245"/>
        <v>2</v>
      </c>
      <c r="AU209" s="17">
        <f>VLOOKUP($A209,Datum!$A:$B,2,0)</f>
        <v>41428</v>
      </c>
      <c r="AV209" s="13">
        <f>VLOOKUP(AU209,Zeitreihen!$F:$G,2,0)</f>
        <v>7557.24</v>
      </c>
      <c r="AW209" s="13">
        <f>VLOOKUP(AU209,Zeitreihen!$J:$K,2,0)</f>
        <v>0.26663822525597269</v>
      </c>
      <c r="AX209" s="9">
        <f t="shared" si="246"/>
        <v>2.0469442133325688E-2</v>
      </c>
      <c r="AY209" s="9">
        <f t="shared" si="247"/>
        <v>5.3326223182857399E-5</v>
      </c>
      <c r="AZ209" s="9">
        <f t="shared" si="274"/>
        <v>4.7787577212928584E-6</v>
      </c>
      <c r="BA209" s="9">
        <f t="shared" si="218"/>
        <v>1.7870537791445425E-9</v>
      </c>
      <c r="BB209" s="9">
        <f t="shared" si="219"/>
        <v>1.3642423924577394E-14</v>
      </c>
      <c r="BC209" s="9">
        <f t="shared" si="248"/>
        <v>4.9375849593812505E-12</v>
      </c>
      <c r="BE209" s="16">
        <f t="shared" si="249"/>
        <v>2</v>
      </c>
      <c r="BF209" s="17">
        <f>VLOOKUP($A209,Datum!$A:$B,2,0)</f>
        <v>41428</v>
      </c>
      <c r="BG209" s="13">
        <f>VLOOKUP(BF209,Zeitreihen!$F:$G,2,0)</f>
        <v>7557.24</v>
      </c>
      <c r="BH209" s="13">
        <f>VLOOKUP(BF209,Zeitreihen!N:O,2,0)</f>
        <v>1.3075999999999999</v>
      </c>
      <c r="BI209" s="9">
        <f t="shared" si="250"/>
        <v>2.0469442133325688E-2</v>
      </c>
      <c r="BJ209" s="9">
        <f t="shared" si="251"/>
        <v>5.9060574360820751E-3</v>
      </c>
      <c r="BK209" s="9">
        <f t="shared" si="275"/>
        <v>4.7787577212928584E-6</v>
      </c>
      <c r="BL209" s="9">
        <f t="shared" si="220"/>
        <v>1.7870537791445425E-9</v>
      </c>
      <c r="BM209" s="9">
        <f t="shared" si="221"/>
        <v>1.516765432987882E-10</v>
      </c>
      <c r="BN209" s="9">
        <f t="shared" si="252"/>
        <v>5.2062860074114272E-10</v>
      </c>
      <c r="BP209" s="16">
        <f t="shared" si="253"/>
        <v>2</v>
      </c>
      <c r="BQ209" s="17">
        <f>VLOOKUP($A209,Datum!$A:$B,2,0)</f>
        <v>41428</v>
      </c>
      <c r="BR209" s="13">
        <f>VLOOKUP(BQ209,Zeitreihen!$F:$G,2,0)</f>
        <v>7557.24</v>
      </c>
      <c r="BS209" s="13">
        <f>VLOOKUP(BQ209,Zeitreihen!R:S,2,0)</f>
        <v>1.0204</v>
      </c>
      <c r="BT209" s="9">
        <f t="shared" si="254"/>
        <v>2.0469442133325688E-2</v>
      </c>
      <c r="BU209" s="9">
        <f t="shared" si="255"/>
        <v>-9.7995982243103002E-5</v>
      </c>
      <c r="BV209" s="9">
        <f t="shared" si="276"/>
        <v>4.7787577212928584E-6</v>
      </c>
      <c r="BW209" s="9">
        <f t="shared" si="222"/>
        <v>1.7870537791445425E-9</v>
      </c>
      <c r="BX209" s="9">
        <f t="shared" si="223"/>
        <v>8.2367840160792103E-17</v>
      </c>
      <c r="BY209" s="9">
        <f t="shared" si="256"/>
        <v>3.8366099624449336E-13</v>
      </c>
      <c r="CA209" s="16">
        <f t="shared" si="257"/>
        <v>2</v>
      </c>
      <c r="CB209" s="17">
        <f>VLOOKUP($A209,Datum!$A:$B,2,0)</f>
        <v>41428</v>
      </c>
      <c r="CC209" s="13">
        <f>VLOOKUP(CB209,Zeitreihen!$J:$K,2,0)</f>
        <v>0.26663822525597269</v>
      </c>
      <c r="CD209" s="13">
        <f>VLOOKUP(CB209,Zeitreihen!N:O,2,0)</f>
        <v>1.3075999999999999</v>
      </c>
      <c r="CE209" s="9">
        <f t="shared" si="258"/>
        <v>5.3326223182857399E-5</v>
      </c>
      <c r="CF209" s="9">
        <f t="shared" si="259"/>
        <v>5.9060574360820751E-3</v>
      </c>
      <c r="CG209" s="9">
        <f t="shared" si="277"/>
        <v>4.7787577212928584E-6</v>
      </c>
      <c r="CH209" s="9">
        <f t="shared" si="224"/>
        <v>1.3642423924577394E-14</v>
      </c>
      <c r="CI209" s="9">
        <f t="shared" si="225"/>
        <v>1.516765432987882E-10</v>
      </c>
      <c r="CJ209" s="9">
        <f t="shared" si="260"/>
        <v>1.4384838209366789E-12</v>
      </c>
      <c r="CL209" s="16">
        <f t="shared" si="261"/>
        <v>2</v>
      </c>
      <c r="CM209" s="17">
        <f>VLOOKUP($A209,Datum!$A:$B,2,0)</f>
        <v>41428</v>
      </c>
      <c r="CN209" s="13">
        <f>VLOOKUP(CM209,Zeitreihen!$J:$K,2,0)</f>
        <v>0.26663822525597269</v>
      </c>
      <c r="CO209" s="13">
        <f>VLOOKUP(CM209,Zeitreihen!R:S,2,0)</f>
        <v>1.0204</v>
      </c>
      <c r="CP209" s="9">
        <f t="shared" si="262"/>
        <v>5.3326223182857399E-5</v>
      </c>
      <c r="CQ209" s="9">
        <f t="shared" si="263"/>
        <v>-9.7995982243103002E-5</v>
      </c>
      <c r="CR209" s="9">
        <f t="shared" si="278"/>
        <v>4.7787577212928584E-6</v>
      </c>
      <c r="CS209" s="9">
        <f t="shared" si="226"/>
        <v>1.3642423924577394E-14</v>
      </c>
      <c r="CT209" s="9">
        <f t="shared" si="227"/>
        <v>8.2367840160792103E-17</v>
      </c>
      <c r="CU209" s="9">
        <f t="shared" si="264"/>
        <v>1.0600457505340781E-15</v>
      </c>
      <c r="CW209" s="16">
        <f t="shared" si="265"/>
        <v>2</v>
      </c>
      <c r="CX209" s="17">
        <f>VLOOKUP($A209,Datum!$A:$B,2,0)</f>
        <v>41428</v>
      </c>
      <c r="CY209" s="13">
        <f>VLOOKUP(CX209,Zeitreihen!N:O,2,0)</f>
        <v>1.3075999999999999</v>
      </c>
      <c r="CZ209" s="13">
        <f>VLOOKUP(CX209,Zeitreihen!R:S,2,0)</f>
        <v>1.0204</v>
      </c>
      <c r="DA209" s="9">
        <f t="shared" si="266"/>
        <v>5.9060574360820751E-3</v>
      </c>
      <c r="DB209" s="9">
        <f t="shared" si="267"/>
        <v>-9.7995982243103002E-5</v>
      </c>
      <c r="DC209" s="9">
        <f t="shared" si="279"/>
        <v>4.7787577212928584E-6</v>
      </c>
      <c r="DD209" s="9">
        <f t="shared" si="228"/>
        <v>1.516765432987882E-10</v>
      </c>
      <c r="DE209" s="9">
        <f t="shared" si="229"/>
        <v>8.2367840160792103E-17</v>
      </c>
      <c r="DF209" s="9">
        <f t="shared" si="268"/>
        <v>1.1177329410273301E-13</v>
      </c>
    </row>
    <row r="210" spans="1:110" ht="15" x14ac:dyDescent="0.2">
      <c r="A210" s="9">
        <f t="shared" si="269"/>
        <v>201</v>
      </c>
      <c r="B210" s="16">
        <f t="shared" si="230"/>
        <v>6</v>
      </c>
      <c r="C210" s="17">
        <f>VLOOKUP($A210,Datum!$A:$B,2,0)</f>
        <v>41425</v>
      </c>
      <c r="D210" s="13">
        <f>VLOOKUP(C210,Zeitreihen!$B:$C,2,0)</f>
        <v>581.34</v>
      </c>
      <c r="E210" s="13">
        <f>VLOOKUP(C210,Zeitreihen!F:G,2,0)</f>
        <v>7404.12</v>
      </c>
      <c r="F210" s="9">
        <f t="shared" si="231"/>
        <v>-5.3310863780759658E-4</v>
      </c>
      <c r="G210" s="9">
        <f t="shared" si="231"/>
        <v>0</v>
      </c>
      <c r="H210" s="9">
        <f t="shared" si="270"/>
        <v>4.4920322580152867E-6</v>
      </c>
      <c r="I210" s="9">
        <f t="shared" si="210"/>
        <v>8.2697877336743946E-12</v>
      </c>
      <c r="J210" s="9">
        <f t="shared" si="211"/>
        <v>5.7506395314002118E-12</v>
      </c>
      <c r="K210" s="9">
        <f t="shared" si="232"/>
        <v>6.8961270476664325E-12</v>
      </c>
      <c r="M210" s="16">
        <f t="shared" si="233"/>
        <v>6</v>
      </c>
      <c r="N210" s="17">
        <f>VLOOKUP($A210,Datum!$A:$B,2,0)</f>
        <v>41425</v>
      </c>
      <c r="O210" s="13">
        <f>VLOOKUP(N210,Zeitreihen!$B:$C,2,0)</f>
        <v>581.34</v>
      </c>
      <c r="P210" s="13">
        <f>VLOOKUP(N210,Zeitreihen!$J:$K,2,0)</f>
        <v>0.26662400682557458</v>
      </c>
      <c r="Q210" s="9">
        <f t="shared" si="234"/>
        <v>-5.3310863780759658E-4</v>
      </c>
      <c r="R210" s="9">
        <f t="shared" si="235"/>
        <v>-7.9990401194556199E-5</v>
      </c>
      <c r="S210" s="9">
        <f t="shared" si="271"/>
        <v>4.4920322580152867E-6</v>
      </c>
      <c r="T210" s="9">
        <f t="shared" si="212"/>
        <v>8.2697877336743946E-12</v>
      </c>
      <c r="U210" s="9">
        <f t="shared" si="213"/>
        <v>2.8667305459515344E-14</v>
      </c>
      <c r="V210" s="9">
        <f t="shared" si="236"/>
        <v>4.869009458263529E-13</v>
      </c>
      <c r="X210" s="16">
        <f t="shared" si="237"/>
        <v>6</v>
      </c>
      <c r="Y210" s="17">
        <f>VLOOKUP($A210,Datum!$A:$B,2,0)</f>
        <v>41425</v>
      </c>
      <c r="Z210" s="13">
        <f>VLOOKUP(Y210,Zeitreihen!$B:$C,2,0)</f>
        <v>581.34</v>
      </c>
      <c r="AA210" s="13">
        <f>VLOOKUP(Y210,Zeitreihen!N:O,2,0)</f>
        <v>1.2999000000000001</v>
      </c>
      <c r="AB210" s="9">
        <f t="shared" si="238"/>
        <v>-5.3310863780759658E-4</v>
      </c>
      <c r="AC210" s="9">
        <f t="shared" si="239"/>
        <v>-3.9157023428203182E-3</v>
      </c>
      <c r="AD210" s="9">
        <f t="shared" si="272"/>
        <v>4.4920322580152867E-6</v>
      </c>
      <c r="AE210" s="9">
        <f t="shared" si="214"/>
        <v>8.2697877336743946E-12</v>
      </c>
      <c r="AF210" s="9">
        <f t="shared" si="215"/>
        <v>7.8785649317740684E-11</v>
      </c>
      <c r="AG210" s="9">
        <f t="shared" si="240"/>
        <v>2.5525293266041517E-11</v>
      </c>
      <c r="AI210" s="16">
        <f t="shared" si="241"/>
        <v>6</v>
      </c>
      <c r="AJ210" s="17">
        <f>VLOOKUP($A210,Datum!$A:$B,2,0)</f>
        <v>41425</v>
      </c>
      <c r="AK210" s="13">
        <f>VLOOKUP(AJ210,Zeitreihen!$B:$C,2,0)</f>
        <v>581.34</v>
      </c>
      <c r="AL210" s="13">
        <f>VLOOKUP(AJ210,Zeitreihen!$R:$S,2,0)</f>
        <v>1.0205</v>
      </c>
      <c r="AM210" s="9">
        <f t="shared" si="242"/>
        <v>-5.3310863780759658E-4</v>
      </c>
      <c r="AN210" s="9">
        <f t="shared" si="243"/>
        <v>-9.7986379971591727E-5</v>
      </c>
      <c r="AO210" s="9">
        <f t="shared" si="273"/>
        <v>4.4920322580152867E-6</v>
      </c>
      <c r="AP210" s="9">
        <f t="shared" si="216"/>
        <v>8.2697877336743946E-12</v>
      </c>
      <c r="AQ210" s="9">
        <f t="shared" si="217"/>
        <v>7.7784336589046278E-17</v>
      </c>
      <c r="AR210" s="9">
        <f t="shared" si="244"/>
        <v>-2.5362569913084429E-14</v>
      </c>
      <c r="AT210" s="16">
        <f t="shared" si="245"/>
        <v>6</v>
      </c>
      <c r="AU210" s="17">
        <f>VLOOKUP($A210,Datum!$A:$B,2,0)</f>
        <v>41425</v>
      </c>
      <c r="AV210" s="13">
        <f>VLOOKUP(AU210,Zeitreihen!$F:$G,2,0)</f>
        <v>7404.12</v>
      </c>
      <c r="AW210" s="13">
        <f>VLOOKUP(AU210,Zeitreihen!$J:$K,2,0)</f>
        <v>0.26662400682557458</v>
      </c>
      <c r="AX210" s="9">
        <f t="shared" si="246"/>
        <v>0</v>
      </c>
      <c r="AY210" s="9">
        <f t="shared" si="247"/>
        <v>-7.9990401194556199E-5</v>
      </c>
      <c r="AZ210" s="9">
        <f t="shared" si="274"/>
        <v>4.4920322580152867E-6</v>
      </c>
      <c r="BA210" s="9">
        <f t="shared" si="218"/>
        <v>5.7506395314002118E-12</v>
      </c>
      <c r="BB210" s="9">
        <f t="shared" si="219"/>
        <v>2.8667305459515344E-14</v>
      </c>
      <c r="BC210" s="9">
        <f t="shared" si="248"/>
        <v>4.0602381707753804E-13</v>
      </c>
      <c r="BE210" s="16">
        <f t="shared" si="249"/>
        <v>6</v>
      </c>
      <c r="BF210" s="17">
        <f>VLOOKUP($A210,Datum!$A:$B,2,0)</f>
        <v>41425</v>
      </c>
      <c r="BG210" s="13">
        <f>VLOOKUP(BF210,Zeitreihen!$F:$G,2,0)</f>
        <v>7404.12</v>
      </c>
      <c r="BH210" s="13">
        <f>VLOOKUP(BF210,Zeitreihen!N:O,2,0)</f>
        <v>1.2999000000000001</v>
      </c>
      <c r="BI210" s="9">
        <f t="shared" si="250"/>
        <v>0</v>
      </c>
      <c r="BJ210" s="9">
        <f t="shared" si="251"/>
        <v>-3.9157023428203182E-3</v>
      </c>
      <c r="BK210" s="9">
        <f t="shared" si="275"/>
        <v>4.4920322580152867E-6</v>
      </c>
      <c r="BL210" s="9">
        <f t="shared" si="220"/>
        <v>5.7506395314002118E-12</v>
      </c>
      <c r="BM210" s="9">
        <f t="shared" si="221"/>
        <v>7.8785649317740684E-11</v>
      </c>
      <c r="BN210" s="9">
        <f t="shared" si="252"/>
        <v>2.1285390987098025E-11</v>
      </c>
      <c r="BP210" s="16">
        <f t="shared" si="253"/>
        <v>6</v>
      </c>
      <c r="BQ210" s="17">
        <f>VLOOKUP($A210,Datum!$A:$B,2,0)</f>
        <v>41425</v>
      </c>
      <c r="BR210" s="13">
        <f>VLOOKUP(BQ210,Zeitreihen!$F:$G,2,0)</f>
        <v>7404.12</v>
      </c>
      <c r="BS210" s="13">
        <f>VLOOKUP(BQ210,Zeitreihen!R:S,2,0)</f>
        <v>1.0205</v>
      </c>
      <c r="BT210" s="9">
        <f t="shared" si="254"/>
        <v>0</v>
      </c>
      <c r="BU210" s="9">
        <f t="shared" si="255"/>
        <v>-9.7986379971591727E-5</v>
      </c>
      <c r="BV210" s="9">
        <f t="shared" si="276"/>
        <v>4.4920322580152867E-6</v>
      </c>
      <c r="BW210" s="9">
        <f t="shared" si="222"/>
        <v>5.7506395314002118E-12</v>
      </c>
      <c r="BX210" s="9">
        <f t="shared" si="223"/>
        <v>7.7784336589046278E-17</v>
      </c>
      <c r="BY210" s="9">
        <f t="shared" si="256"/>
        <v>-2.1149696946119807E-14</v>
      </c>
      <c r="CA210" s="16">
        <f t="shared" si="257"/>
        <v>6</v>
      </c>
      <c r="CB210" s="17">
        <f>VLOOKUP($A210,Datum!$A:$B,2,0)</f>
        <v>41425</v>
      </c>
      <c r="CC210" s="13">
        <f>VLOOKUP(CB210,Zeitreihen!$J:$K,2,0)</f>
        <v>0.26662400682557458</v>
      </c>
      <c r="CD210" s="13">
        <f>VLOOKUP(CB210,Zeitreihen!N:O,2,0)</f>
        <v>1.2999000000000001</v>
      </c>
      <c r="CE210" s="9">
        <f t="shared" si="258"/>
        <v>-7.9990401194556199E-5</v>
      </c>
      <c r="CF210" s="9">
        <f t="shared" si="259"/>
        <v>-3.9157023428203182E-3</v>
      </c>
      <c r="CG210" s="9">
        <f t="shared" si="277"/>
        <v>4.4920322580152867E-6</v>
      </c>
      <c r="CH210" s="9">
        <f t="shared" si="224"/>
        <v>2.8667305459515344E-14</v>
      </c>
      <c r="CI210" s="9">
        <f t="shared" si="225"/>
        <v>7.8785649317740684E-11</v>
      </c>
      <c r="CJ210" s="9">
        <f t="shared" si="260"/>
        <v>1.5028547084857966E-12</v>
      </c>
      <c r="CL210" s="16">
        <f t="shared" si="261"/>
        <v>6</v>
      </c>
      <c r="CM210" s="17">
        <f>VLOOKUP($A210,Datum!$A:$B,2,0)</f>
        <v>41425</v>
      </c>
      <c r="CN210" s="13">
        <f>VLOOKUP(CM210,Zeitreihen!$J:$K,2,0)</f>
        <v>0.26662400682557458</v>
      </c>
      <c r="CO210" s="13">
        <f>VLOOKUP(CM210,Zeitreihen!R:S,2,0)</f>
        <v>1.0205</v>
      </c>
      <c r="CP210" s="9">
        <f t="shared" si="262"/>
        <v>-7.9990401194556199E-5</v>
      </c>
      <c r="CQ210" s="9">
        <f t="shared" si="263"/>
        <v>-9.7986379971591727E-5</v>
      </c>
      <c r="CR210" s="9">
        <f t="shared" si="278"/>
        <v>4.4920322580152867E-6</v>
      </c>
      <c r="CS210" s="9">
        <f t="shared" si="226"/>
        <v>2.8667305459515344E-14</v>
      </c>
      <c r="CT210" s="9">
        <f t="shared" si="227"/>
        <v>7.7784336589046278E-17</v>
      </c>
      <c r="CU210" s="9">
        <f t="shared" si="264"/>
        <v>-1.4932740327762837E-15</v>
      </c>
      <c r="CW210" s="16">
        <f t="shared" si="265"/>
        <v>6</v>
      </c>
      <c r="CX210" s="17">
        <f>VLOOKUP($A210,Datum!$A:$B,2,0)</f>
        <v>41425</v>
      </c>
      <c r="CY210" s="13">
        <f>VLOOKUP(CX210,Zeitreihen!N:O,2,0)</f>
        <v>1.2999000000000001</v>
      </c>
      <c r="CZ210" s="13">
        <f>VLOOKUP(CX210,Zeitreihen!R:S,2,0)</f>
        <v>1.0205</v>
      </c>
      <c r="DA210" s="9">
        <f t="shared" si="266"/>
        <v>-3.9157023428203182E-3</v>
      </c>
      <c r="DB210" s="9">
        <f t="shared" si="267"/>
        <v>-9.7986379971591727E-5</v>
      </c>
      <c r="DC210" s="9">
        <f t="shared" si="279"/>
        <v>4.4920322580152867E-6</v>
      </c>
      <c r="DD210" s="9">
        <f t="shared" si="228"/>
        <v>7.8785649317740684E-11</v>
      </c>
      <c r="DE210" s="9">
        <f t="shared" si="229"/>
        <v>7.7784336589046278E-17</v>
      </c>
      <c r="DF210" s="9">
        <f t="shared" si="268"/>
        <v>-7.8283392012084557E-14</v>
      </c>
    </row>
    <row r="211" spans="1:110" ht="15" x14ac:dyDescent="0.2">
      <c r="A211" s="9">
        <f t="shared" si="269"/>
        <v>202</v>
      </c>
      <c r="B211" s="16">
        <f t="shared" si="230"/>
        <v>5</v>
      </c>
      <c r="C211" s="17">
        <f>VLOOKUP($A211,Datum!$A:$B,2,0)</f>
        <v>41424</v>
      </c>
      <c r="D211" s="13">
        <f>VLOOKUP(C211,Zeitreihen!$B:$C,2,0)</f>
        <v>581.65</v>
      </c>
      <c r="E211" s="13">
        <f>VLOOKUP(C211,Zeitreihen!F:G,2,0)</f>
        <v>7404.12</v>
      </c>
      <c r="F211" s="9">
        <f t="shared" si="231"/>
        <v>8.4426568243291984E-3</v>
      </c>
      <c r="G211" s="9">
        <f t="shared" si="231"/>
        <v>0</v>
      </c>
      <c r="H211" s="9">
        <f t="shared" si="270"/>
        <v>4.2225103225343691E-6</v>
      </c>
      <c r="I211" s="9">
        <f t="shared" si="210"/>
        <v>2.4510896658665343E-10</v>
      </c>
      <c r="J211" s="9">
        <f t="shared" si="211"/>
        <v>5.4056011595161986E-12</v>
      </c>
      <c r="K211" s="9">
        <f t="shared" si="232"/>
        <v>-3.6400018049289911E-11</v>
      </c>
      <c r="M211" s="16">
        <f t="shared" si="233"/>
        <v>5</v>
      </c>
      <c r="N211" s="17">
        <f>VLOOKUP($A211,Datum!$A:$B,2,0)</f>
        <v>41424</v>
      </c>
      <c r="O211" s="13">
        <f>VLOOKUP(N211,Zeitreihen!$B:$C,2,0)</f>
        <v>581.65</v>
      </c>
      <c r="P211" s="13">
        <f>VLOOKUP(N211,Zeitreihen!$J:$K,2,0)</f>
        <v>0.26664533503986348</v>
      </c>
      <c r="Q211" s="9">
        <f t="shared" si="234"/>
        <v>8.4426568243291984E-3</v>
      </c>
      <c r="R211" s="9">
        <f t="shared" si="235"/>
        <v>5.332764506380537E-5</v>
      </c>
      <c r="S211" s="9">
        <f t="shared" si="271"/>
        <v>4.2225103225343691E-6</v>
      </c>
      <c r="T211" s="9">
        <f t="shared" si="212"/>
        <v>2.4510896658665343E-10</v>
      </c>
      <c r="U211" s="9">
        <f t="shared" si="213"/>
        <v>1.205508737035784E-14</v>
      </c>
      <c r="V211" s="9">
        <f t="shared" si="236"/>
        <v>1.7189560807246435E-12</v>
      </c>
      <c r="X211" s="16">
        <f t="shared" si="237"/>
        <v>5</v>
      </c>
      <c r="Y211" s="17">
        <f>VLOOKUP($A211,Datum!$A:$B,2,0)</f>
        <v>41424</v>
      </c>
      <c r="Z211" s="13">
        <f>VLOOKUP(Y211,Zeitreihen!$B:$C,2,0)</f>
        <v>581.65</v>
      </c>
      <c r="AA211" s="13">
        <f>VLOOKUP(Y211,Zeitreihen!N:O,2,0)</f>
        <v>1.3049999999999999</v>
      </c>
      <c r="AB211" s="9">
        <f t="shared" si="238"/>
        <v>8.4426568243291984E-3</v>
      </c>
      <c r="AC211" s="9">
        <f t="shared" si="239"/>
        <v>8.3875679291692366E-3</v>
      </c>
      <c r="AD211" s="9">
        <f t="shared" si="272"/>
        <v>4.2225103225343691E-6</v>
      </c>
      <c r="AE211" s="9">
        <f t="shared" si="214"/>
        <v>2.4510896658665343E-10</v>
      </c>
      <c r="AF211" s="9">
        <f t="shared" si="215"/>
        <v>2.7808744968991964E-10</v>
      </c>
      <c r="AG211" s="9">
        <f t="shared" si="240"/>
        <v>2.6107801020808738E-10</v>
      </c>
      <c r="AI211" s="16">
        <f t="shared" si="241"/>
        <v>5</v>
      </c>
      <c r="AJ211" s="17">
        <f>VLOOKUP($A211,Datum!$A:$B,2,0)</f>
        <v>41424</v>
      </c>
      <c r="AK211" s="13">
        <f>VLOOKUP(AJ211,Zeitreihen!$B:$C,2,0)</f>
        <v>581.65</v>
      </c>
      <c r="AL211" s="13">
        <f>VLOOKUP(AJ211,Zeitreihen!$R:$S,2,0)</f>
        <v>1.0206</v>
      </c>
      <c r="AM211" s="9">
        <f t="shared" si="242"/>
        <v>8.4426568243291984E-3</v>
      </c>
      <c r="AN211" s="9">
        <f t="shared" si="243"/>
        <v>-9.7976779581629908E-5</v>
      </c>
      <c r="AO211" s="9">
        <f t="shared" si="273"/>
        <v>4.2225103225343691E-6</v>
      </c>
      <c r="AP211" s="9">
        <f t="shared" si="216"/>
        <v>2.4510896658665343E-10</v>
      </c>
      <c r="AQ211" s="9">
        <f t="shared" si="217"/>
        <v>7.3455041608986631E-17</v>
      </c>
      <c r="AR211" s="9">
        <f t="shared" si="244"/>
        <v>1.3418080838688646E-13</v>
      </c>
      <c r="AT211" s="16">
        <f t="shared" si="245"/>
        <v>5</v>
      </c>
      <c r="AU211" s="17">
        <f>VLOOKUP($A211,Datum!$A:$B,2,0)</f>
        <v>41424</v>
      </c>
      <c r="AV211" s="13">
        <f>VLOOKUP(AU211,Zeitreihen!$F:$G,2,0)</f>
        <v>7404.12</v>
      </c>
      <c r="AW211" s="13">
        <f>VLOOKUP(AU211,Zeitreihen!$J:$K,2,0)</f>
        <v>0.26664533503986348</v>
      </c>
      <c r="AX211" s="9">
        <f t="shared" si="246"/>
        <v>0</v>
      </c>
      <c r="AY211" s="9">
        <f t="shared" si="247"/>
        <v>5.332764506380537E-5</v>
      </c>
      <c r="AZ211" s="9">
        <f t="shared" si="274"/>
        <v>4.2225103225343691E-6</v>
      </c>
      <c r="BA211" s="9">
        <f t="shared" si="218"/>
        <v>5.4056011595161986E-12</v>
      </c>
      <c r="BB211" s="9">
        <f t="shared" si="219"/>
        <v>1.205508737035784E-14</v>
      </c>
      <c r="BC211" s="9">
        <f t="shared" si="248"/>
        <v>-2.5527435097807112E-13</v>
      </c>
      <c r="BE211" s="16">
        <f t="shared" si="249"/>
        <v>5</v>
      </c>
      <c r="BF211" s="17">
        <f>VLOOKUP($A211,Datum!$A:$B,2,0)</f>
        <v>41424</v>
      </c>
      <c r="BG211" s="13">
        <f>VLOOKUP(BF211,Zeitreihen!$F:$G,2,0)</f>
        <v>7404.12</v>
      </c>
      <c r="BH211" s="13">
        <f>VLOOKUP(BF211,Zeitreihen!N:O,2,0)</f>
        <v>1.3049999999999999</v>
      </c>
      <c r="BI211" s="9">
        <f t="shared" si="250"/>
        <v>0</v>
      </c>
      <c r="BJ211" s="9">
        <f t="shared" si="251"/>
        <v>8.3875679291692366E-3</v>
      </c>
      <c r="BK211" s="9">
        <f t="shared" si="275"/>
        <v>4.2225103225343691E-6</v>
      </c>
      <c r="BL211" s="9">
        <f t="shared" si="220"/>
        <v>5.4056011595161986E-12</v>
      </c>
      <c r="BM211" s="9">
        <f t="shared" si="221"/>
        <v>2.7808744968991964E-10</v>
      </c>
      <c r="BN211" s="9">
        <f t="shared" si="252"/>
        <v>-3.8771508101835967E-11</v>
      </c>
      <c r="BP211" s="16">
        <f t="shared" si="253"/>
        <v>5</v>
      </c>
      <c r="BQ211" s="17">
        <f>VLOOKUP($A211,Datum!$A:$B,2,0)</f>
        <v>41424</v>
      </c>
      <c r="BR211" s="13">
        <f>VLOOKUP(BQ211,Zeitreihen!$F:$G,2,0)</f>
        <v>7404.12</v>
      </c>
      <c r="BS211" s="13">
        <f>VLOOKUP(BQ211,Zeitreihen!R:S,2,0)</f>
        <v>1.0206</v>
      </c>
      <c r="BT211" s="9">
        <f t="shared" si="254"/>
        <v>0</v>
      </c>
      <c r="BU211" s="9">
        <f t="shared" si="255"/>
        <v>-9.7976779581629908E-5</v>
      </c>
      <c r="BV211" s="9">
        <f t="shared" si="276"/>
        <v>4.2225103225343691E-6</v>
      </c>
      <c r="BW211" s="9">
        <f t="shared" si="222"/>
        <v>5.4056011595161986E-12</v>
      </c>
      <c r="BX211" s="9">
        <f t="shared" si="223"/>
        <v>7.3455041608986631E-17</v>
      </c>
      <c r="BY211" s="9">
        <f t="shared" si="256"/>
        <v>-1.992658169616276E-14</v>
      </c>
      <c r="CA211" s="16">
        <f t="shared" si="257"/>
        <v>5</v>
      </c>
      <c r="CB211" s="17">
        <f>VLOOKUP($A211,Datum!$A:$B,2,0)</f>
        <v>41424</v>
      </c>
      <c r="CC211" s="13">
        <f>VLOOKUP(CB211,Zeitreihen!$J:$K,2,0)</f>
        <v>0.26664533503986348</v>
      </c>
      <c r="CD211" s="13">
        <f>VLOOKUP(CB211,Zeitreihen!N:O,2,0)</f>
        <v>1.3049999999999999</v>
      </c>
      <c r="CE211" s="9">
        <f t="shared" si="258"/>
        <v>5.332764506380537E-5</v>
      </c>
      <c r="CF211" s="9">
        <f t="shared" si="259"/>
        <v>8.3875679291692366E-3</v>
      </c>
      <c r="CG211" s="9">
        <f t="shared" si="277"/>
        <v>4.2225103225343691E-6</v>
      </c>
      <c r="CH211" s="9">
        <f t="shared" si="224"/>
        <v>1.205508737035784E-14</v>
      </c>
      <c r="CI211" s="9">
        <f t="shared" si="225"/>
        <v>2.7808744968991964E-10</v>
      </c>
      <c r="CJ211" s="9">
        <f t="shared" si="260"/>
        <v>1.8309474330553491E-12</v>
      </c>
      <c r="CL211" s="16">
        <f t="shared" si="261"/>
        <v>5</v>
      </c>
      <c r="CM211" s="17">
        <f>VLOOKUP($A211,Datum!$A:$B,2,0)</f>
        <v>41424</v>
      </c>
      <c r="CN211" s="13">
        <f>VLOOKUP(CM211,Zeitreihen!$J:$K,2,0)</f>
        <v>0.26664533503986348</v>
      </c>
      <c r="CO211" s="13">
        <f>VLOOKUP(CM211,Zeitreihen!R:S,2,0)</f>
        <v>1.0206</v>
      </c>
      <c r="CP211" s="9">
        <f t="shared" si="262"/>
        <v>5.332764506380537E-5</v>
      </c>
      <c r="CQ211" s="9">
        <f t="shared" si="263"/>
        <v>-9.7976779581629908E-5</v>
      </c>
      <c r="CR211" s="9">
        <f t="shared" si="278"/>
        <v>4.2225103225343691E-6</v>
      </c>
      <c r="CS211" s="9">
        <f t="shared" si="226"/>
        <v>1.205508737035784E-14</v>
      </c>
      <c r="CT211" s="9">
        <f t="shared" si="227"/>
        <v>7.3455041608986631E-17</v>
      </c>
      <c r="CU211" s="9">
        <f t="shared" si="264"/>
        <v>9.4101378544078963E-16</v>
      </c>
      <c r="CW211" s="16">
        <f t="shared" si="265"/>
        <v>5</v>
      </c>
      <c r="CX211" s="17">
        <f>VLOOKUP($A211,Datum!$A:$B,2,0)</f>
        <v>41424</v>
      </c>
      <c r="CY211" s="13">
        <f>VLOOKUP(CX211,Zeitreihen!N:O,2,0)</f>
        <v>1.3049999999999999</v>
      </c>
      <c r="CZ211" s="13">
        <f>VLOOKUP(CX211,Zeitreihen!R:S,2,0)</f>
        <v>1.0206</v>
      </c>
      <c r="DA211" s="9">
        <f t="shared" si="266"/>
        <v>8.3875679291692366E-3</v>
      </c>
      <c r="DB211" s="9">
        <f t="shared" si="267"/>
        <v>-9.7976779581629908E-5</v>
      </c>
      <c r="DC211" s="9">
        <f t="shared" si="279"/>
        <v>4.2225103225343691E-6</v>
      </c>
      <c r="DD211" s="9">
        <f t="shared" si="228"/>
        <v>2.7808744968991964E-10</v>
      </c>
      <c r="DE211" s="9">
        <f t="shared" si="229"/>
        <v>7.3455041608986631E-17</v>
      </c>
      <c r="DF211" s="9">
        <f t="shared" si="268"/>
        <v>1.4292279450077244E-13</v>
      </c>
    </row>
    <row r="212" spans="1:110" ht="15" x14ac:dyDescent="0.2">
      <c r="A212" s="9">
        <f t="shared" si="269"/>
        <v>203</v>
      </c>
      <c r="B212" s="16">
        <f t="shared" si="230"/>
        <v>4</v>
      </c>
      <c r="C212" s="17">
        <f>VLOOKUP($A212,Datum!$A:$B,2,0)</f>
        <v>41423</v>
      </c>
      <c r="D212" s="13">
        <f>VLOOKUP(C212,Zeitreihen!$B:$C,2,0)</f>
        <v>576.76</v>
      </c>
      <c r="E212" s="13">
        <f>VLOOKUP(C212,Zeitreihen!F:G,2,0)</f>
        <v>7404.12</v>
      </c>
      <c r="F212" s="9">
        <f t="shared" si="231"/>
        <v>2.8649085896130001E-3</v>
      </c>
      <c r="G212" s="9">
        <f t="shared" si="231"/>
        <v>3.5340028608573733E-3</v>
      </c>
      <c r="H212" s="9">
        <f t="shared" si="270"/>
        <v>3.969159703182307E-6</v>
      </c>
      <c r="I212" s="9">
        <f t="shared" si="210"/>
        <v>1.6537271057024688E-11</v>
      </c>
      <c r="J212" s="9">
        <f t="shared" si="211"/>
        <v>2.2910959534587339E-11</v>
      </c>
      <c r="K212" s="9">
        <f t="shared" si="232"/>
        <v>1.9464962060070785E-11</v>
      </c>
      <c r="M212" s="16">
        <f t="shared" si="233"/>
        <v>4</v>
      </c>
      <c r="N212" s="17">
        <f>VLOOKUP($A212,Datum!$A:$B,2,0)</f>
        <v>41423</v>
      </c>
      <c r="O212" s="13">
        <f>VLOOKUP(N212,Zeitreihen!$B:$C,2,0)</f>
        <v>576.76</v>
      </c>
      <c r="P212" s="13">
        <f>VLOOKUP(N212,Zeitreihen!$J:$K,2,0)</f>
        <v>0.26663111585121985</v>
      </c>
      <c r="Q212" s="9">
        <f t="shared" si="234"/>
        <v>2.8649085896130001E-3</v>
      </c>
      <c r="R212" s="9">
        <f t="shared" si="235"/>
        <v>-5.332764506381323E-5</v>
      </c>
      <c r="S212" s="9">
        <f t="shared" si="271"/>
        <v>3.969159703182307E-6</v>
      </c>
      <c r="T212" s="9">
        <f t="shared" si="212"/>
        <v>1.6537271057024688E-11</v>
      </c>
      <c r="U212" s="9">
        <f t="shared" si="213"/>
        <v>1.1243596217209467E-14</v>
      </c>
      <c r="V212" s="9">
        <f t="shared" si="236"/>
        <v>-4.3120574938158047E-13</v>
      </c>
      <c r="X212" s="16">
        <f t="shared" si="237"/>
        <v>4</v>
      </c>
      <c r="Y212" s="17">
        <f>VLOOKUP($A212,Datum!$A:$B,2,0)</f>
        <v>41423</v>
      </c>
      <c r="Z212" s="13">
        <f>VLOOKUP(Y212,Zeitreihen!$B:$C,2,0)</f>
        <v>576.76</v>
      </c>
      <c r="AA212" s="13">
        <f>VLOOKUP(Y212,Zeitreihen!N:O,2,0)</f>
        <v>1.2941</v>
      </c>
      <c r="AB212" s="9">
        <f t="shared" si="238"/>
        <v>2.8649085896130001E-3</v>
      </c>
      <c r="AC212" s="9">
        <f t="shared" si="239"/>
        <v>6.589937404321438E-3</v>
      </c>
      <c r="AD212" s="9">
        <f t="shared" si="272"/>
        <v>3.969159703182307E-6</v>
      </c>
      <c r="AE212" s="9">
        <f t="shared" si="214"/>
        <v>1.6537271057024688E-11</v>
      </c>
      <c r="AF212" s="9">
        <f t="shared" si="215"/>
        <v>1.5842157128806959E-10</v>
      </c>
      <c r="AG212" s="9">
        <f t="shared" si="240"/>
        <v>5.1184572535780419E-11</v>
      </c>
      <c r="AI212" s="16">
        <f t="shared" si="241"/>
        <v>4</v>
      </c>
      <c r="AJ212" s="17">
        <f>VLOOKUP($A212,Datum!$A:$B,2,0)</f>
        <v>41423</v>
      </c>
      <c r="AK212" s="13">
        <f>VLOOKUP(AJ212,Zeitreihen!$B:$C,2,0)</f>
        <v>576.76</v>
      </c>
      <c r="AL212" s="13">
        <f>VLOOKUP(AJ212,Zeitreihen!$R:$S,2,0)</f>
        <v>1.0206999999999999</v>
      </c>
      <c r="AM212" s="9">
        <f t="shared" si="242"/>
        <v>2.8649085896130001E-3</v>
      </c>
      <c r="AN212" s="9">
        <f t="shared" si="243"/>
        <v>-9.7967181072662309E-5</v>
      </c>
      <c r="AO212" s="9">
        <f t="shared" si="273"/>
        <v>3.969159703182307E-6</v>
      </c>
      <c r="AP212" s="9">
        <f t="shared" si="216"/>
        <v>1.6537271057024688E-11</v>
      </c>
      <c r="AQ212" s="9">
        <f t="shared" si="217"/>
        <v>6.9365907647451554E-17</v>
      </c>
      <c r="AR212" s="9">
        <f t="shared" si="244"/>
        <v>3.3869201597948069E-14</v>
      </c>
      <c r="AT212" s="16">
        <f t="shared" si="245"/>
        <v>4</v>
      </c>
      <c r="AU212" s="17">
        <f>VLOOKUP($A212,Datum!$A:$B,2,0)</f>
        <v>41423</v>
      </c>
      <c r="AV212" s="13">
        <f>VLOOKUP(AU212,Zeitreihen!$F:$G,2,0)</f>
        <v>7404.12</v>
      </c>
      <c r="AW212" s="13">
        <f>VLOOKUP(AU212,Zeitreihen!$J:$K,2,0)</f>
        <v>0.26663111585121985</v>
      </c>
      <c r="AX212" s="9">
        <f t="shared" si="246"/>
        <v>3.5340028608573733E-3</v>
      </c>
      <c r="AY212" s="9">
        <f t="shared" si="247"/>
        <v>-5.332764506381323E-5</v>
      </c>
      <c r="AZ212" s="9">
        <f t="shared" si="274"/>
        <v>3.969159703182307E-6</v>
      </c>
      <c r="BA212" s="9">
        <f t="shared" si="218"/>
        <v>2.2910959534587339E-11</v>
      </c>
      <c r="BB212" s="9">
        <f t="shared" si="219"/>
        <v>1.1243596217209467E-14</v>
      </c>
      <c r="BC212" s="9">
        <f t="shared" si="248"/>
        <v>-5.0754465611975989E-13</v>
      </c>
      <c r="BE212" s="16">
        <f t="shared" si="249"/>
        <v>4</v>
      </c>
      <c r="BF212" s="17">
        <f>VLOOKUP($A212,Datum!$A:$B,2,0)</f>
        <v>41423</v>
      </c>
      <c r="BG212" s="13">
        <f>VLOOKUP(BF212,Zeitreihen!$F:$G,2,0)</f>
        <v>7404.12</v>
      </c>
      <c r="BH212" s="13">
        <f>VLOOKUP(BF212,Zeitreihen!N:O,2,0)</f>
        <v>1.2941</v>
      </c>
      <c r="BI212" s="9">
        <f t="shared" si="250"/>
        <v>3.5340028608573733E-3</v>
      </c>
      <c r="BJ212" s="9">
        <f t="shared" si="251"/>
        <v>6.589937404321438E-3</v>
      </c>
      <c r="BK212" s="9">
        <f t="shared" si="275"/>
        <v>3.969159703182307E-6</v>
      </c>
      <c r="BL212" s="9">
        <f t="shared" si="220"/>
        <v>2.2910959534587339E-11</v>
      </c>
      <c r="BM212" s="9">
        <f t="shared" si="221"/>
        <v>1.5842157128806959E-10</v>
      </c>
      <c r="BN212" s="9">
        <f t="shared" si="252"/>
        <v>6.0246080446670601E-11</v>
      </c>
      <c r="BP212" s="16">
        <f t="shared" si="253"/>
        <v>4</v>
      </c>
      <c r="BQ212" s="17">
        <f>VLOOKUP($A212,Datum!$A:$B,2,0)</f>
        <v>41423</v>
      </c>
      <c r="BR212" s="13">
        <f>VLOOKUP(BQ212,Zeitreihen!$F:$G,2,0)</f>
        <v>7404.12</v>
      </c>
      <c r="BS212" s="13">
        <f>VLOOKUP(BQ212,Zeitreihen!R:S,2,0)</f>
        <v>1.0206999999999999</v>
      </c>
      <c r="BT212" s="9">
        <f t="shared" si="254"/>
        <v>3.5340028608573733E-3</v>
      </c>
      <c r="BU212" s="9">
        <f t="shared" si="255"/>
        <v>-9.7967181072662309E-5</v>
      </c>
      <c r="BV212" s="9">
        <f t="shared" si="276"/>
        <v>3.969159703182307E-6</v>
      </c>
      <c r="BW212" s="9">
        <f t="shared" si="222"/>
        <v>2.2910959534587339E-11</v>
      </c>
      <c r="BX212" s="9">
        <f t="shared" si="223"/>
        <v>6.9365907647451554E-17</v>
      </c>
      <c r="BY212" s="9">
        <f t="shared" si="256"/>
        <v>3.9865266877203834E-14</v>
      </c>
      <c r="CA212" s="16">
        <f t="shared" si="257"/>
        <v>4</v>
      </c>
      <c r="CB212" s="17">
        <f>VLOOKUP($A212,Datum!$A:$B,2,0)</f>
        <v>41423</v>
      </c>
      <c r="CC212" s="13">
        <f>VLOOKUP(CB212,Zeitreihen!$J:$K,2,0)</f>
        <v>0.26663111585121985</v>
      </c>
      <c r="CD212" s="13">
        <f>VLOOKUP(CB212,Zeitreihen!N:O,2,0)</f>
        <v>1.2941</v>
      </c>
      <c r="CE212" s="9">
        <f t="shared" si="258"/>
        <v>-5.332764506381323E-5</v>
      </c>
      <c r="CF212" s="9">
        <f t="shared" si="259"/>
        <v>6.589937404321438E-3</v>
      </c>
      <c r="CG212" s="9">
        <f t="shared" si="277"/>
        <v>3.969159703182307E-6</v>
      </c>
      <c r="CH212" s="9">
        <f t="shared" si="224"/>
        <v>1.1243596217209467E-14</v>
      </c>
      <c r="CI212" s="9">
        <f t="shared" si="225"/>
        <v>1.5842157128806959E-10</v>
      </c>
      <c r="CJ212" s="9">
        <f t="shared" si="260"/>
        <v>-1.3346266068301349E-12</v>
      </c>
      <c r="CL212" s="16">
        <f t="shared" si="261"/>
        <v>4</v>
      </c>
      <c r="CM212" s="17">
        <f>VLOOKUP($A212,Datum!$A:$B,2,0)</f>
        <v>41423</v>
      </c>
      <c r="CN212" s="13">
        <f>VLOOKUP(CM212,Zeitreihen!$J:$K,2,0)</f>
        <v>0.26663111585121985</v>
      </c>
      <c r="CO212" s="13">
        <f>VLOOKUP(CM212,Zeitreihen!R:S,2,0)</f>
        <v>1.0206999999999999</v>
      </c>
      <c r="CP212" s="9">
        <f t="shared" si="262"/>
        <v>-5.332764506381323E-5</v>
      </c>
      <c r="CQ212" s="9">
        <f t="shared" si="263"/>
        <v>-9.7967181072662309E-5</v>
      </c>
      <c r="CR212" s="9">
        <f t="shared" si="278"/>
        <v>3.969159703182307E-6</v>
      </c>
      <c r="CS212" s="9">
        <f t="shared" si="226"/>
        <v>1.1243596217209467E-14</v>
      </c>
      <c r="CT212" s="9">
        <f t="shared" si="227"/>
        <v>6.9365907647451554E-17</v>
      </c>
      <c r="CU212" s="9">
        <f t="shared" si="264"/>
        <v>-8.8313207213201555E-16</v>
      </c>
      <c r="CW212" s="16">
        <f t="shared" si="265"/>
        <v>4</v>
      </c>
      <c r="CX212" s="17">
        <f>VLOOKUP($A212,Datum!$A:$B,2,0)</f>
        <v>41423</v>
      </c>
      <c r="CY212" s="13">
        <f>VLOOKUP(CX212,Zeitreihen!N:O,2,0)</f>
        <v>1.2941</v>
      </c>
      <c r="CZ212" s="13">
        <f>VLOOKUP(CX212,Zeitreihen!R:S,2,0)</f>
        <v>1.0206999999999999</v>
      </c>
      <c r="DA212" s="9">
        <f t="shared" si="266"/>
        <v>6.589937404321438E-3</v>
      </c>
      <c r="DB212" s="9">
        <f t="shared" si="267"/>
        <v>-9.7967181072662309E-5</v>
      </c>
      <c r="DC212" s="9">
        <f t="shared" si="279"/>
        <v>3.969159703182307E-6</v>
      </c>
      <c r="DD212" s="9">
        <f t="shared" si="228"/>
        <v>1.5842157128806959E-10</v>
      </c>
      <c r="DE212" s="9">
        <f t="shared" si="229"/>
        <v>6.9365907647451554E-17</v>
      </c>
      <c r="DF212" s="9">
        <f t="shared" si="268"/>
        <v>1.0482869875817595E-13</v>
      </c>
    </row>
    <row r="213" spans="1:110" ht="15" x14ac:dyDescent="0.2">
      <c r="A213" s="9">
        <f t="shared" si="269"/>
        <v>204</v>
      </c>
      <c r="B213" s="16">
        <f t="shared" si="230"/>
        <v>3</v>
      </c>
      <c r="C213" s="17">
        <f>VLOOKUP($A213,Datum!$A:$B,2,0)</f>
        <v>41422</v>
      </c>
      <c r="D213" s="13">
        <f>VLOOKUP(C213,Zeitreihen!$B:$C,2,0)</f>
        <v>575.11</v>
      </c>
      <c r="E213" s="13">
        <f>VLOOKUP(C213,Zeitreihen!F:G,2,0)</f>
        <v>7378</v>
      </c>
      <c r="F213" s="9">
        <f t="shared" si="231"/>
        <v>1.5487286991432729E-3</v>
      </c>
      <c r="G213" s="9">
        <f t="shared" si="231"/>
        <v>6.9459977477669237E-3</v>
      </c>
      <c r="H213" s="9">
        <f t="shared" si="270"/>
        <v>3.7310101209913684E-6</v>
      </c>
      <c r="I213" s="9">
        <f t="shared" si="210"/>
        <v>1.9611466381788177E-12</v>
      </c>
      <c r="J213" s="9">
        <f t="shared" si="211"/>
        <v>1.2614144862791991E-10</v>
      </c>
      <c r="K213" s="9">
        <f t="shared" si="232"/>
        <v>1.5728378108109276E-11</v>
      </c>
      <c r="M213" s="16">
        <f t="shared" si="233"/>
        <v>3</v>
      </c>
      <c r="N213" s="17">
        <f>VLOOKUP($A213,Datum!$A:$B,2,0)</f>
        <v>41422</v>
      </c>
      <c r="O213" s="13">
        <f>VLOOKUP(N213,Zeitreihen!$B:$C,2,0)</f>
        <v>575.11</v>
      </c>
      <c r="P213" s="13">
        <f>VLOOKUP(N213,Zeitreihen!$J:$K,2,0)</f>
        <v>0.26664533503986348</v>
      </c>
      <c r="Q213" s="9">
        <f t="shared" si="234"/>
        <v>1.5487286991432729E-3</v>
      </c>
      <c r="R213" s="9">
        <f t="shared" si="235"/>
        <v>-2.6664889008965887E-5</v>
      </c>
      <c r="S213" s="9">
        <f t="shared" si="271"/>
        <v>3.7310101209913684E-6</v>
      </c>
      <c r="T213" s="9">
        <f t="shared" si="212"/>
        <v>1.9611466381788177E-12</v>
      </c>
      <c r="U213" s="9">
        <f t="shared" si="213"/>
        <v>2.6321249918929204E-15</v>
      </c>
      <c r="V213" s="9">
        <f t="shared" si="236"/>
        <v>-7.1846942030383236E-14</v>
      </c>
      <c r="X213" s="16">
        <f t="shared" si="237"/>
        <v>3</v>
      </c>
      <c r="Y213" s="17">
        <f>VLOOKUP($A213,Datum!$A:$B,2,0)</f>
        <v>41422</v>
      </c>
      <c r="Z213" s="13">
        <f>VLOOKUP(Y213,Zeitreihen!$B:$C,2,0)</f>
        <v>575.11</v>
      </c>
      <c r="AA213" s="13">
        <f>VLOOKUP(Y213,Zeitreihen!N:O,2,0)</f>
        <v>1.2856000000000001</v>
      </c>
      <c r="AB213" s="9">
        <f t="shared" si="238"/>
        <v>1.5487286991432729E-3</v>
      </c>
      <c r="AC213" s="9">
        <f t="shared" si="239"/>
        <v>-5.8169008785030158E-3</v>
      </c>
      <c r="AD213" s="9">
        <f t="shared" si="272"/>
        <v>3.7310101209913684E-6</v>
      </c>
      <c r="AE213" s="9">
        <f t="shared" si="214"/>
        <v>1.9611466381788177E-12</v>
      </c>
      <c r="AF213" s="9">
        <f t="shared" si="215"/>
        <v>1.3833766509576037E-10</v>
      </c>
      <c r="AG213" s="9">
        <f t="shared" si="240"/>
        <v>-1.6471200528074982E-11</v>
      </c>
      <c r="AI213" s="16">
        <f t="shared" si="241"/>
        <v>3</v>
      </c>
      <c r="AJ213" s="17">
        <f>VLOOKUP($A213,Datum!$A:$B,2,0)</f>
        <v>41422</v>
      </c>
      <c r="AK213" s="13">
        <f>VLOOKUP(AJ213,Zeitreihen!$B:$C,2,0)</f>
        <v>575.11</v>
      </c>
      <c r="AL213" s="13">
        <f>VLOOKUP(AJ213,Zeitreihen!$R:$S,2,0)</f>
        <v>1.0207999999999999</v>
      </c>
      <c r="AM213" s="9">
        <f t="shared" si="242"/>
        <v>1.5487286991432729E-3</v>
      </c>
      <c r="AN213" s="9">
        <f t="shared" si="243"/>
        <v>-9.7957584444244747E-5</v>
      </c>
      <c r="AO213" s="9">
        <f t="shared" si="273"/>
        <v>3.7310101209913684E-6</v>
      </c>
      <c r="AP213" s="9">
        <f t="shared" si="216"/>
        <v>1.9611466381788177E-12</v>
      </c>
      <c r="AQ213" s="9">
        <f t="shared" si="217"/>
        <v>6.550366029990152E-17</v>
      </c>
      <c r="AR213" s="9">
        <f t="shared" si="244"/>
        <v>1.1334120309294372E-14</v>
      </c>
      <c r="AT213" s="16">
        <f t="shared" si="245"/>
        <v>3</v>
      </c>
      <c r="AU213" s="17">
        <f>VLOOKUP($A213,Datum!$A:$B,2,0)</f>
        <v>41422</v>
      </c>
      <c r="AV213" s="13">
        <f>VLOOKUP(AU213,Zeitreihen!$F:$G,2,0)</f>
        <v>7378</v>
      </c>
      <c r="AW213" s="13">
        <f>VLOOKUP(AU213,Zeitreihen!$J:$K,2,0)</f>
        <v>0.26664533503986348</v>
      </c>
      <c r="AX213" s="9">
        <f t="shared" si="246"/>
        <v>6.9459977477669237E-3</v>
      </c>
      <c r="AY213" s="9">
        <f t="shared" si="247"/>
        <v>-2.6664889008965887E-5</v>
      </c>
      <c r="AZ213" s="9">
        <f t="shared" si="274"/>
        <v>3.7310101209913684E-6</v>
      </c>
      <c r="BA213" s="9">
        <f t="shared" si="218"/>
        <v>1.2614144862791991E-10</v>
      </c>
      <c r="BB213" s="9">
        <f t="shared" si="219"/>
        <v>2.6321249918929204E-15</v>
      </c>
      <c r="BC213" s="9">
        <f t="shared" si="248"/>
        <v>-5.7621181821195311E-13</v>
      </c>
      <c r="BE213" s="16">
        <f t="shared" si="249"/>
        <v>3</v>
      </c>
      <c r="BF213" s="17">
        <f>VLOOKUP($A213,Datum!$A:$B,2,0)</f>
        <v>41422</v>
      </c>
      <c r="BG213" s="13">
        <f>VLOOKUP(BF213,Zeitreihen!$F:$G,2,0)</f>
        <v>7378</v>
      </c>
      <c r="BH213" s="13">
        <f>VLOOKUP(BF213,Zeitreihen!N:O,2,0)</f>
        <v>1.2856000000000001</v>
      </c>
      <c r="BI213" s="9">
        <f t="shared" si="250"/>
        <v>6.9459977477669237E-3</v>
      </c>
      <c r="BJ213" s="9">
        <f t="shared" si="251"/>
        <v>-5.8169008785030158E-3</v>
      </c>
      <c r="BK213" s="9">
        <f t="shared" si="275"/>
        <v>3.7310101209913684E-6</v>
      </c>
      <c r="BL213" s="9">
        <f t="shared" si="220"/>
        <v>1.2614144862791991E-10</v>
      </c>
      <c r="BM213" s="9">
        <f t="shared" si="221"/>
        <v>1.3833766509576037E-10</v>
      </c>
      <c r="BN213" s="9">
        <f t="shared" si="252"/>
        <v>-1.3209887764467663E-10</v>
      </c>
      <c r="BP213" s="16">
        <f t="shared" si="253"/>
        <v>3</v>
      </c>
      <c r="BQ213" s="17">
        <f>VLOOKUP($A213,Datum!$A:$B,2,0)</f>
        <v>41422</v>
      </c>
      <c r="BR213" s="13">
        <f>VLOOKUP(BQ213,Zeitreihen!$F:$G,2,0)</f>
        <v>7378</v>
      </c>
      <c r="BS213" s="13">
        <f>VLOOKUP(BQ213,Zeitreihen!R:S,2,0)</f>
        <v>1.0207999999999999</v>
      </c>
      <c r="BT213" s="9">
        <f t="shared" si="254"/>
        <v>6.9459977477669237E-3</v>
      </c>
      <c r="BU213" s="9">
        <f t="shared" si="255"/>
        <v>-9.7957584444244747E-5</v>
      </c>
      <c r="BV213" s="9">
        <f t="shared" si="276"/>
        <v>3.7310101209913684E-6</v>
      </c>
      <c r="BW213" s="9">
        <f t="shared" si="222"/>
        <v>1.2614144862791991E-10</v>
      </c>
      <c r="BX213" s="9">
        <f t="shared" si="223"/>
        <v>6.550366029990152E-17</v>
      </c>
      <c r="BY213" s="9">
        <f t="shared" si="256"/>
        <v>9.0899541256602313E-14</v>
      </c>
      <c r="CA213" s="16">
        <f t="shared" si="257"/>
        <v>3</v>
      </c>
      <c r="CB213" s="17">
        <f>VLOOKUP($A213,Datum!$A:$B,2,0)</f>
        <v>41422</v>
      </c>
      <c r="CC213" s="13">
        <f>VLOOKUP(CB213,Zeitreihen!$J:$K,2,0)</f>
        <v>0.26664533503986348</v>
      </c>
      <c r="CD213" s="13">
        <f>VLOOKUP(CB213,Zeitreihen!N:O,2,0)</f>
        <v>1.2856000000000001</v>
      </c>
      <c r="CE213" s="9">
        <f t="shared" si="258"/>
        <v>-2.6664889008965887E-5</v>
      </c>
      <c r="CF213" s="9">
        <f t="shared" si="259"/>
        <v>-5.8169008785030158E-3</v>
      </c>
      <c r="CG213" s="9">
        <f t="shared" si="277"/>
        <v>3.7310101209913684E-6</v>
      </c>
      <c r="CH213" s="9">
        <f t="shared" si="224"/>
        <v>2.6321249918929204E-15</v>
      </c>
      <c r="CI213" s="9">
        <f t="shared" si="225"/>
        <v>1.3833766509576037E-10</v>
      </c>
      <c r="CJ213" s="9">
        <f t="shared" si="260"/>
        <v>6.0342524443270003E-13</v>
      </c>
      <c r="CL213" s="16">
        <f t="shared" si="261"/>
        <v>3</v>
      </c>
      <c r="CM213" s="17">
        <f>VLOOKUP($A213,Datum!$A:$B,2,0)</f>
        <v>41422</v>
      </c>
      <c r="CN213" s="13">
        <f>VLOOKUP(CM213,Zeitreihen!$J:$K,2,0)</f>
        <v>0.26664533503986348</v>
      </c>
      <c r="CO213" s="13">
        <f>VLOOKUP(CM213,Zeitreihen!R:S,2,0)</f>
        <v>1.0207999999999999</v>
      </c>
      <c r="CP213" s="9">
        <f t="shared" si="262"/>
        <v>-2.6664889008965887E-5</v>
      </c>
      <c r="CQ213" s="9">
        <f t="shared" si="263"/>
        <v>-9.7957584444244747E-5</v>
      </c>
      <c r="CR213" s="9">
        <f t="shared" si="278"/>
        <v>3.7310101209913684E-6</v>
      </c>
      <c r="CS213" s="9">
        <f t="shared" si="226"/>
        <v>2.6321249918929204E-15</v>
      </c>
      <c r="CT213" s="9">
        <f t="shared" si="227"/>
        <v>6.550366029990152E-17</v>
      </c>
      <c r="CU213" s="9">
        <f t="shared" si="264"/>
        <v>-4.1522743326499383E-16</v>
      </c>
      <c r="CW213" s="16">
        <f t="shared" si="265"/>
        <v>3</v>
      </c>
      <c r="CX213" s="17">
        <f>VLOOKUP($A213,Datum!$A:$B,2,0)</f>
        <v>41422</v>
      </c>
      <c r="CY213" s="13">
        <f>VLOOKUP(CX213,Zeitreihen!N:O,2,0)</f>
        <v>1.2856000000000001</v>
      </c>
      <c r="CZ213" s="13">
        <f>VLOOKUP(CX213,Zeitreihen!R:S,2,0)</f>
        <v>1.0207999999999999</v>
      </c>
      <c r="DA213" s="9">
        <f t="shared" si="266"/>
        <v>-5.8169008785030158E-3</v>
      </c>
      <c r="DB213" s="9">
        <f t="shared" si="267"/>
        <v>-9.7957584444244747E-5</v>
      </c>
      <c r="DC213" s="9">
        <f t="shared" si="279"/>
        <v>3.7310101209913684E-6</v>
      </c>
      <c r="DD213" s="9">
        <f t="shared" si="228"/>
        <v>1.3833766509576037E-10</v>
      </c>
      <c r="DE213" s="9">
        <f t="shared" si="229"/>
        <v>6.550366029990152E-17</v>
      </c>
      <c r="DF213" s="9">
        <f t="shared" si="268"/>
        <v>-9.5192559694097048E-14</v>
      </c>
    </row>
    <row r="214" spans="1:110" ht="15" x14ac:dyDescent="0.2">
      <c r="A214" s="9">
        <f t="shared" si="269"/>
        <v>205</v>
      </c>
      <c r="B214" s="16">
        <f t="shared" si="230"/>
        <v>2</v>
      </c>
      <c r="C214" s="17">
        <f>VLOOKUP($A214,Datum!$A:$B,2,0)</f>
        <v>41421</v>
      </c>
      <c r="D214" s="13">
        <f>VLOOKUP(C214,Zeitreihen!$B:$C,2,0)</f>
        <v>574.22</v>
      </c>
      <c r="E214" s="13">
        <f>VLOOKUP(C214,Zeitreihen!F:G,2,0)</f>
        <v>7326.93</v>
      </c>
      <c r="F214" s="9">
        <f t="shared" si="231"/>
        <v>4.9756123564594643E-3</v>
      </c>
      <c r="G214" s="9">
        <f t="shared" si="231"/>
        <v>-4.9285126508016924E-3</v>
      </c>
      <c r="H214" s="9">
        <f t="shared" si="270"/>
        <v>3.5071495137318862E-6</v>
      </c>
      <c r="I214" s="9">
        <f t="shared" si="210"/>
        <v>6.0456912379600154E-11</v>
      </c>
      <c r="J214" s="9">
        <f t="shared" si="211"/>
        <v>1.2879370924787996E-10</v>
      </c>
      <c r="K214" s="9">
        <f t="shared" si="232"/>
        <v>-8.8240976847736547E-11</v>
      </c>
      <c r="M214" s="16">
        <f t="shared" si="233"/>
        <v>2</v>
      </c>
      <c r="N214" s="17">
        <f>VLOOKUP($A214,Datum!$A:$B,2,0)</f>
        <v>41421</v>
      </c>
      <c r="O214" s="13">
        <f>VLOOKUP(N214,Zeitreihen!$B:$C,2,0)</f>
        <v>574.22</v>
      </c>
      <c r="P214" s="13">
        <f>VLOOKUP(N214,Zeitreihen!$J:$K,2,0)</f>
        <v>0.26665244520292253</v>
      </c>
      <c r="Q214" s="9">
        <f t="shared" si="234"/>
        <v>4.9756123564594643E-3</v>
      </c>
      <c r="R214" s="9">
        <f t="shared" si="235"/>
        <v>2.6664889008905866E-5</v>
      </c>
      <c r="S214" s="9">
        <f t="shared" si="271"/>
        <v>3.5071495137318862E-6</v>
      </c>
      <c r="T214" s="9">
        <f t="shared" si="212"/>
        <v>6.0456912379600154E-11</v>
      </c>
      <c r="U214" s="9">
        <f t="shared" si="213"/>
        <v>2.5131595861276539E-15</v>
      </c>
      <c r="V214" s="9">
        <f t="shared" si="236"/>
        <v>3.897920841865209E-13</v>
      </c>
      <c r="X214" s="16">
        <f t="shared" si="237"/>
        <v>2</v>
      </c>
      <c r="Y214" s="17">
        <f>VLOOKUP($A214,Datum!$A:$B,2,0)</f>
        <v>41421</v>
      </c>
      <c r="Z214" s="13">
        <f>VLOOKUP(Y214,Zeitreihen!$B:$C,2,0)</f>
        <v>574.22</v>
      </c>
      <c r="AA214" s="13">
        <f>VLOOKUP(Y214,Zeitreihen!N:O,2,0)</f>
        <v>1.2930999999999999</v>
      </c>
      <c r="AB214" s="9">
        <f t="shared" si="238"/>
        <v>4.9756123564594643E-3</v>
      </c>
      <c r="AC214" s="9">
        <f t="shared" si="239"/>
        <v>-7.7330549472242168E-5</v>
      </c>
      <c r="AD214" s="9">
        <f t="shared" si="272"/>
        <v>3.5071495137318862E-6</v>
      </c>
      <c r="AE214" s="9">
        <f t="shared" si="214"/>
        <v>6.0456912379600154E-11</v>
      </c>
      <c r="AF214" s="9">
        <f t="shared" si="215"/>
        <v>4.2860602438129309E-13</v>
      </c>
      <c r="AG214" s="9">
        <f t="shared" si="240"/>
        <v>-5.0904024262712877E-12</v>
      </c>
      <c r="AI214" s="16">
        <f t="shared" si="241"/>
        <v>2</v>
      </c>
      <c r="AJ214" s="17">
        <f>VLOOKUP($A214,Datum!$A:$B,2,0)</f>
        <v>41421</v>
      </c>
      <c r="AK214" s="13">
        <f>VLOOKUP(AJ214,Zeitreihen!$B:$C,2,0)</f>
        <v>574.22</v>
      </c>
      <c r="AL214" s="13">
        <f>VLOOKUP(AJ214,Zeitreihen!$R:$S,2,0)</f>
        <v>1.0208999999999999</v>
      </c>
      <c r="AM214" s="9">
        <f t="shared" si="242"/>
        <v>4.9756123564594643E-3</v>
      </c>
      <c r="AN214" s="9">
        <f t="shared" si="243"/>
        <v>-9.7947989695822016E-5</v>
      </c>
      <c r="AO214" s="9">
        <f t="shared" si="273"/>
        <v>3.5071495137318862E-6</v>
      </c>
      <c r="AP214" s="9">
        <f t="shared" si="216"/>
        <v>6.0456912379600154E-11</v>
      </c>
      <c r="AQ214" s="9">
        <f t="shared" si="217"/>
        <v>6.1855755970211383E-17</v>
      </c>
      <c r="AR214" s="9">
        <f t="shared" si="244"/>
        <v>6.1152334533237565E-14</v>
      </c>
      <c r="AT214" s="16">
        <f t="shared" si="245"/>
        <v>2</v>
      </c>
      <c r="AU214" s="17">
        <f>VLOOKUP($A214,Datum!$A:$B,2,0)</f>
        <v>41421</v>
      </c>
      <c r="AV214" s="13">
        <f>VLOOKUP(AU214,Zeitreihen!$F:$G,2,0)</f>
        <v>7326.93</v>
      </c>
      <c r="AW214" s="13">
        <f>VLOOKUP(AU214,Zeitreihen!$J:$K,2,0)</f>
        <v>0.26665244520292253</v>
      </c>
      <c r="AX214" s="9">
        <f t="shared" si="246"/>
        <v>-4.9285126508016924E-3</v>
      </c>
      <c r="AY214" s="9">
        <f t="shared" si="247"/>
        <v>2.6664889008905866E-5</v>
      </c>
      <c r="AZ214" s="9">
        <f t="shared" si="274"/>
        <v>3.5071495137318862E-6</v>
      </c>
      <c r="BA214" s="9">
        <f t="shared" si="218"/>
        <v>1.2879370924787996E-10</v>
      </c>
      <c r="BB214" s="9">
        <f t="shared" si="219"/>
        <v>2.5131595861276539E-15</v>
      </c>
      <c r="BC214" s="9">
        <f t="shared" si="248"/>
        <v>-5.6892806665627549E-13</v>
      </c>
      <c r="BE214" s="16">
        <f t="shared" si="249"/>
        <v>2</v>
      </c>
      <c r="BF214" s="17">
        <f>VLOOKUP($A214,Datum!$A:$B,2,0)</f>
        <v>41421</v>
      </c>
      <c r="BG214" s="13">
        <f>VLOOKUP(BF214,Zeitreihen!$F:$G,2,0)</f>
        <v>7326.93</v>
      </c>
      <c r="BH214" s="13">
        <f>VLOOKUP(BF214,Zeitreihen!N:O,2,0)</f>
        <v>1.2930999999999999</v>
      </c>
      <c r="BI214" s="9">
        <f t="shared" si="250"/>
        <v>-4.9285126508016924E-3</v>
      </c>
      <c r="BJ214" s="9">
        <f t="shared" si="251"/>
        <v>-7.7330549472242168E-5</v>
      </c>
      <c r="BK214" s="9">
        <f t="shared" si="275"/>
        <v>3.5071495137318862E-6</v>
      </c>
      <c r="BL214" s="9">
        <f t="shared" si="220"/>
        <v>1.2879370924787996E-10</v>
      </c>
      <c r="BM214" s="9">
        <f t="shared" si="221"/>
        <v>4.2860602438129309E-13</v>
      </c>
      <c r="BN214" s="9">
        <f t="shared" si="252"/>
        <v>7.4297886703495151E-12</v>
      </c>
      <c r="BP214" s="16">
        <f t="shared" si="253"/>
        <v>2</v>
      </c>
      <c r="BQ214" s="17">
        <f>VLOOKUP($A214,Datum!$A:$B,2,0)</f>
        <v>41421</v>
      </c>
      <c r="BR214" s="13">
        <f>VLOOKUP(BQ214,Zeitreihen!$F:$G,2,0)</f>
        <v>7326.93</v>
      </c>
      <c r="BS214" s="13">
        <f>VLOOKUP(BQ214,Zeitreihen!R:S,2,0)</f>
        <v>1.0208999999999999</v>
      </c>
      <c r="BT214" s="9">
        <f t="shared" si="254"/>
        <v>-4.9285126508016924E-3</v>
      </c>
      <c r="BU214" s="9">
        <f t="shared" si="255"/>
        <v>-9.7947989695822016E-5</v>
      </c>
      <c r="BV214" s="9">
        <f t="shared" si="276"/>
        <v>3.5071495137318862E-6</v>
      </c>
      <c r="BW214" s="9">
        <f t="shared" si="222"/>
        <v>1.2879370924787996E-10</v>
      </c>
      <c r="BX214" s="9">
        <f t="shared" si="223"/>
        <v>6.1855755970211383E-17</v>
      </c>
      <c r="BY214" s="9">
        <f t="shared" si="256"/>
        <v>-8.9255992794518949E-14</v>
      </c>
      <c r="CA214" s="16">
        <f t="shared" si="257"/>
        <v>2</v>
      </c>
      <c r="CB214" s="17">
        <f>VLOOKUP($A214,Datum!$A:$B,2,0)</f>
        <v>41421</v>
      </c>
      <c r="CC214" s="13">
        <f>VLOOKUP(CB214,Zeitreihen!$J:$K,2,0)</f>
        <v>0.26665244520292253</v>
      </c>
      <c r="CD214" s="13">
        <f>VLOOKUP(CB214,Zeitreihen!N:O,2,0)</f>
        <v>1.2930999999999999</v>
      </c>
      <c r="CE214" s="9">
        <f t="shared" si="258"/>
        <v>2.6664889008905866E-5</v>
      </c>
      <c r="CF214" s="9">
        <f t="shared" si="259"/>
        <v>-7.7330549472242168E-5</v>
      </c>
      <c r="CG214" s="9">
        <f t="shared" si="277"/>
        <v>3.5071495137318862E-6</v>
      </c>
      <c r="CH214" s="9">
        <f t="shared" si="224"/>
        <v>2.5131595861276539E-15</v>
      </c>
      <c r="CI214" s="9">
        <f t="shared" si="225"/>
        <v>4.2860602438129309E-13</v>
      </c>
      <c r="CJ214" s="9">
        <f t="shared" si="260"/>
        <v>-3.2820044772149686E-14</v>
      </c>
      <c r="CL214" s="16">
        <f t="shared" si="261"/>
        <v>2</v>
      </c>
      <c r="CM214" s="17">
        <f>VLOOKUP($A214,Datum!$A:$B,2,0)</f>
        <v>41421</v>
      </c>
      <c r="CN214" s="13">
        <f>VLOOKUP(CM214,Zeitreihen!$J:$K,2,0)</f>
        <v>0.26665244520292253</v>
      </c>
      <c r="CO214" s="13">
        <f>VLOOKUP(CM214,Zeitreihen!R:S,2,0)</f>
        <v>1.0208999999999999</v>
      </c>
      <c r="CP214" s="9">
        <f t="shared" si="262"/>
        <v>2.6664889008905866E-5</v>
      </c>
      <c r="CQ214" s="9">
        <f t="shared" si="263"/>
        <v>-9.7947989695822016E-5</v>
      </c>
      <c r="CR214" s="9">
        <f t="shared" si="278"/>
        <v>3.5071495137318862E-6</v>
      </c>
      <c r="CS214" s="9">
        <f t="shared" si="226"/>
        <v>2.5131595861276539E-15</v>
      </c>
      <c r="CT214" s="9">
        <f t="shared" si="227"/>
        <v>6.1855755970211383E-17</v>
      </c>
      <c r="CU214" s="9">
        <f t="shared" si="264"/>
        <v>3.9427577414001687E-16</v>
      </c>
      <c r="CW214" s="16">
        <f t="shared" si="265"/>
        <v>2</v>
      </c>
      <c r="CX214" s="17">
        <f>VLOOKUP($A214,Datum!$A:$B,2,0)</f>
        <v>41421</v>
      </c>
      <c r="CY214" s="13">
        <f>VLOOKUP(CX214,Zeitreihen!N:O,2,0)</f>
        <v>1.2930999999999999</v>
      </c>
      <c r="CZ214" s="13">
        <f>VLOOKUP(CX214,Zeitreihen!R:S,2,0)</f>
        <v>1.0208999999999999</v>
      </c>
      <c r="DA214" s="9">
        <f t="shared" si="266"/>
        <v>-7.7330549472242168E-5</v>
      </c>
      <c r="DB214" s="9">
        <f t="shared" si="267"/>
        <v>-9.7947989695822016E-5</v>
      </c>
      <c r="DC214" s="9">
        <f t="shared" si="279"/>
        <v>3.5071495137318862E-6</v>
      </c>
      <c r="DD214" s="9">
        <f t="shared" si="228"/>
        <v>4.2860602438129309E-13</v>
      </c>
      <c r="DE214" s="9">
        <f t="shared" si="229"/>
        <v>6.1855755970211383E-17</v>
      </c>
      <c r="DF214" s="9">
        <f t="shared" si="268"/>
        <v>-5.1489561710595032E-15</v>
      </c>
    </row>
    <row r="215" spans="1:110" ht="15" x14ac:dyDescent="0.2">
      <c r="A215" s="9">
        <f t="shared" si="269"/>
        <v>206</v>
      </c>
      <c r="B215" s="16">
        <f t="shared" si="230"/>
        <v>6</v>
      </c>
      <c r="C215" s="17">
        <f>VLOOKUP($A215,Datum!$A:$B,2,0)</f>
        <v>41418</v>
      </c>
      <c r="D215" s="13">
        <f>VLOOKUP(C215,Zeitreihen!$B:$C,2,0)</f>
        <v>571.37</v>
      </c>
      <c r="E215" s="13">
        <f>VLOOKUP(C215,Zeitreihen!F:G,2,0)</f>
        <v>7363.13</v>
      </c>
      <c r="F215" s="9">
        <f t="shared" si="231"/>
        <v>1.4002415439542652E-4</v>
      </c>
      <c r="G215" s="9">
        <f t="shared" si="231"/>
        <v>0</v>
      </c>
      <c r="H215" s="9">
        <f t="shared" si="270"/>
        <v>3.2967205429079731E-6</v>
      </c>
      <c r="I215" s="9">
        <f t="shared" si="210"/>
        <v>1.5410295960517695E-12</v>
      </c>
      <c r="J215" s="9">
        <f t="shared" si="211"/>
        <v>4.2204174834670656E-12</v>
      </c>
      <c r="K215" s="9">
        <f t="shared" si="232"/>
        <v>2.5502525854740503E-12</v>
      </c>
      <c r="M215" s="16">
        <f t="shared" si="233"/>
        <v>6</v>
      </c>
      <c r="N215" s="17">
        <f>VLOOKUP($A215,Datum!$A:$B,2,0)</f>
        <v>41418</v>
      </c>
      <c r="O215" s="13">
        <f>VLOOKUP(N215,Zeitreihen!$B:$C,2,0)</f>
        <v>571.37</v>
      </c>
      <c r="P215" s="13">
        <f>VLOOKUP(N215,Zeitreihen!$J:$K,2,0)</f>
        <v>0.26664533503986348</v>
      </c>
      <c r="Q215" s="9">
        <f t="shared" si="234"/>
        <v>1.4002415439542652E-4</v>
      </c>
      <c r="R215" s="9">
        <f t="shared" si="235"/>
        <v>0</v>
      </c>
      <c r="S215" s="9">
        <f t="shared" si="271"/>
        <v>3.2967205429079731E-6</v>
      </c>
      <c r="T215" s="9">
        <f t="shared" si="212"/>
        <v>1.5410295960517695E-12</v>
      </c>
      <c r="U215" s="9">
        <f t="shared" si="213"/>
        <v>3.576503083719239E-20</v>
      </c>
      <c r="V215" s="9">
        <f t="shared" si="236"/>
        <v>-2.3476577907313852E-16</v>
      </c>
      <c r="X215" s="16">
        <f t="shared" si="237"/>
        <v>6</v>
      </c>
      <c r="Y215" s="17">
        <f>VLOOKUP($A215,Datum!$A:$B,2,0)</f>
        <v>41418</v>
      </c>
      <c r="Z215" s="13">
        <f>VLOOKUP(Y215,Zeitreihen!$B:$C,2,0)</f>
        <v>571.37</v>
      </c>
      <c r="AA215" s="13">
        <f>VLOOKUP(Y215,Zeitreihen!N:O,2,0)</f>
        <v>1.2932000000000001</v>
      </c>
      <c r="AB215" s="9">
        <f t="shared" si="238"/>
        <v>1.4002415439542652E-4</v>
      </c>
      <c r="AC215" s="9">
        <f t="shared" si="239"/>
        <v>-1.5464316121434801E-4</v>
      </c>
      <c r="AD215" s="9">
        <f t="shared" si="272"/>
        <v>3.2967205429079731E-6</v>
      </c>
      <c r="AE215" s="9">
        <f t="shared" si="214"/>
        <v>1.5410295960517695E-12</v>
      </c>
      <c r="AF215" s="9">
        <f t="shared" si="215"/>
        <v>6.0079773055276432E-13</v>
      </c>
      <c r="AG215" s="9">
        <f t="shared" si="240"/>
        <v>9.6220948032252646E-13</v>
      </c>
      <c r="AI215" s="16">
        <f t="shared" si="241"/>
        <v>6</v>
      </c>
      <c r="AJ215" s="17">
        <f>VLOOKUP($A215,Datum!$A:$B,2,0)</f>
        <v>41418</v>
      </c>
      <c r="AK215" s="13">
        <f>VLOOKUP(AJ215,Zeitreihen!$B:$C,2,0)</f>
        <v>571.37</v>
      </c>
      <c r="AL215" s="13">
        <f>VLOOKUP(AJ215,Zeitreihen!$R:$S,2,0)</f>
        <v>1.0209999999999999</v>
      </c>
      <c r="AM215" s="9">
        <f t="shared" si="242"/>
        <v>1.4002415439542652E-4</v>
      </c>
      <c r="AN215" s="9">
        <f t="shared" si="243"/>
        <v>-9.793839682672786E-5</v>
      </c>
      <c r="AO215" s="9">
        <f t="shared" si="273"/>
        <v>3.2967205429079731E-6</v>
      </c>
      <c r="AP215" s="9">
        <f t="shared" si="216"/>
        <v>1.5410295960517695E-12</v>
      </c>
      <c r="AQ215" s="9">
        <f t="shared" si="217"/>
        <v>5.8410341812159916E-17</v>
      </c>
      <c r="AR215" s="9">
        <f t="shared" si="244"/>
        <v>-9.4874688641406667E-15</v>
      </c>
      <c r="AT215" s="16">
        <f t="shared" si="245"/>
        <v>6</v>
      </c>
      <c r="AU215" s="17">
        <f>VLOOKUP($A215,Datum!$A:$B,2,0)</f>
        <v>41418</v>
      </c>
      <c r="AV215" s="13">
        <f>VLOOKUP(AU215,Zeitreihen!$F:$G,2,0)</f>
        <v>7363.13</v>
      </c>
      <c r="AW215" s="13">
        <f>VLOOKUP(AU215,Zeitreihen!$J:$K,2,0)</f>
        <v>0.26664533503986348</v>
      </c>
      <c r="AX215" s="9">
        <f t="shared" si="246"/>
        <v>0</v>
      </c>
      <c r="AY215" s="9">
        <f t="shared" si="247"/>
        <v>0</v>
      </c>
      <c r="AZ215" s="9">
        <f t="shared" si="274"/>
        <v>3.2967205429079731E-6</v>
      </c>
      <c r="BA215" s="9">
        <f t="shared" si="218"/>
        <v>4.2204174834670656E-12</v>
      </c>
      <c r="BB215" s="9">
        <f t="shared" si="219"/>
        <v>3.576503083719239E-20</v>
      </c>
      <c r="BC215" s="9">
        <f t="shared" si="248"/>
        <v>-3.8851430017700189E-16</v>
      </c>
      <c r="BE215" s="16">
        <f t="shared" si="249"/>
        <v>6</v>
      </c>
      <c r="BF215" s="17">
        <f>VLOOKUP($A215,Datum!$A:$B,2,0)</f>
        <v>41418</v>
      </c>
      <c r="BG215" s="13">
        <f>VLOOKUP(BF215,Zeitreihen!$F:$G,2,0)</f>
        <v>7363.13</v>
      </c>
      <c r="BH215" s="13">
        <f>VLOOKUP(BF215,Zeitreihen!N:O,2,0)</f>
        <v>1.2932000000000001</v>
      </c>
      <c r="BI215" s="9">
        <f t="shared" si="250"/>
        <v>0</v>
      </c>
      <c r="BJ215" s="9">
        <f t="shared" si="251"/>
        <v>-1.5464316121434801E-4</v>
      </c>
      <c r="BK215" s="9">
        <f t="shared" si="275"/>
        <v>3.2967205429079731E-6</v>
      </c>
      <c r="BL215" s="9">
        <f t="shared" si="220"/>
        <v>4.2204174834670656E-12</v>
      </c>
      <c r="BM215" s="9">
        <f t="shared" si="221"/>
        <v>6.0079773055276432E-13</v>
      </c>
      <c r="BN215" s="9">
        <f t="shared" si="252"/>
        <v>1.5923621592000426E-12</v>
      </c>
      <c r="BP215" s="16">
        <f t="shared" si="253"/>
        <v>6</v>
      </c>
      <c r="BQ215" s="17">
        <f>VLOOKUP($A215,Datum!$A:$B,2,0)</f>
        <v>41418</v>
      </c>
      <c r="BR215" s="13">
        <f>VLOOKUP(BQ215,Zeitreihen!$F:$G,2,0)</f>
        <v>7363.13</v>
      </c>
      <c r="BS215" s="13">
        <f>VLOOKUP(BQ215,Zeitreihen!R:S,2,0)</f>
        <v>1.0209999999999999</v>
      </c>
      <c r="BT215" s="9">
        <f t="shared" si="254"/>
        <v>0</v>
      </c>
      <c r="BU215" s="9">
        <f t="shared" si="255"/>
        <v>-9.793839682672786E-5</v>
      </c>
      <c r="BV215" s="9">
        <f t="shared" si="276"/>
        <v>3.2967205429079731E-6</v>
      </c>
      <c r="BW215" s="9">
        <f t="shared" si="222"/>
        <v>4.2204174834670656E-12</v>
      </c>
      <c r="BX215" s="9">
        <f t="shared" si="223"/>
        <v>5.8410341812159916E-17</v>
      </c>
      <c r="BY215" s="9">
        <f t="shared" si="256"/>
        <v>-1.5700828888925804E-14</v>
      </c>
      <c r="CA215" s="16">
        <f t="shared" si="257"/>
        <v>6</v>
      </c>
      <c r="CB215" s="17">
        <f>VLOOKUP($A215,Datum!$A:$B,2,0)</f>
        <v>41418</v>
      </c>
      <c r="CC215" s="13">
        <f>VLOOKUP(CB215,Zeitreihen!$J:$K,2,0)</f>
        <v>0.26664533503986348</v>
      </c>
      <c r="CD215" s="13">
        <f>VLOOKUP(CB215,Zeitreihen!N:O,2,0)</f>
        <v>1.2932000000000001</v>
      </c>
      <c r="CE215" s="9">
        <f t="shared" si="258"/>
        <v>0</v>
      </c>
      <c r="CF215" s="9">
        <f t="shared" si="259"/>
        <v>-1.5464316121434801E-4</v>
      </c>
      <c r="CG215" s="9">
        <f t="shared" si="277"/>
        <v>3.2967205429079731E-6</v>
      </c>
      <c r="CH215" s="9">
        <f t="shared" si="224"/>
        <v>3.576503083719239E-20</v>
      </c>
      <c r="CI215" s="9">
        <f t="shared" si="225"/>
        <v>6.0079773055276432E-13</v>
      </c>
      <c r="CJ215" s="9">
        <f t="shared" si="260"/>
        <v>-1.4658632050820712E-16</v>
      </c>
      <c r="CL215" s="16">
        <f t="shared" si="261"/>
        <v>6</v>
      </c>
      <c r="CM215" s="17">
        <f>VLOOKUP($A215,Datum!$A:$B,2,0)</f>
        <v>41418</v>
      </c>
      <c r="CN215" s="13">
        <f>VLOOKUP(CM215,Zeitreihen!$J:$K,2,0)</f>
        <v>0.26664533503986348</v>
      </c>
      <c r="CO215" s="13">
        <f>VLOOKUP(CM215,Zeitreihen!R:S,2,0)</f>
        <v>1.0209999999999999</v>
      </c>
      <c r="CP215" s="9">
        <f t="shared" si="262"/>
        <v>0</v>
      </c>
      <c r="CQ215" s="9">
        <f t="shared" si="263"/>
        <v>-9.793839682672786E-5</v>
      </c>
      <c r="CR215" s="9">
        <f t="shared" si="278"/>
        <v>3.2967205429079731E-6</v>
      </c>
      <c r="CS215" s="9">
        <f t="shared" si="226"/>
        <v>3.576503083719239E-20</v>
      </c>
      <c r="CT215" s="9">
        <f t="shared" si="227"/>
        <v>5.8410341812159916E-17</v>
      </c>
      <c r="CU215" s="9">
        <f t="shared" si="264"/>
        <v>1.4453538238517403E-18</v>
      </c>
      <c r="CW215" s="16">
        <f t="shared" si="265"/>
        <v>6</v>
      </c>
      <c r="CX215" s="17">
        <f>VLOOKUP($A215,Datum!$A:$B,2,0)</f>
        <v>41418</v>
      </c>
      <c r="CY215" s="13">
        <f>VLOOKUP(CX215,Zeitreihen!N:O,2,0)</f>
        <v>1.2932000000000001</v>
      </c>
      <c r="CZ215" s="13">
        <f>VLOOKUP(CX215,Zeitreihen!R:S,2,0)</f>
        <v>1.0209999999999999</v>
      </c>
      <c r="DA215" s="9">
        <f t="shared" si="266"/>
        <v>-1.5464316121434801E-4</v>
      </c>
      <c r="DB215" s="9">
        <f t="shared" si="267"/>
        <v>-9.793839682672786E-5</v>
      </c>
      <c r="DC215" s="9">
        <f t="shared" si="279"/>
        <v>3.2967205429079731E-6</v>
      </c>
      <c r="DD215" s="9">
        <f t="shared" si="228"/>
        <v>6.0079773055276432E-13</v>
      </c>
      <c r="DE215" s="9">
        <f t="shared" si="229"/>
        <v>5.8410341812159916E-17</v>
      </c>
      <c r="DF215" s="9">
        <f t="shared" si="268"/>
        <v>-5.923917690309085E-15</v>
      </c>
    </row>
    <row r="216" spans="1:110" ht="15" x14ac:dyDescent="0.2">
      <c r="A216" s="9">
        <f t="shared" si="269"/>
        <v>207</v>
      </c>
      <c r="B216" s="16">
        <f t="shared" si="230"/>
        <v>5</v>
      </c>
      <c r="C216" s="17">
        <f>VLOOKUP($A216,Datum!$A:$B,2,0)</f>
        <v>41417</v>
      </c>
      <c r="D216" s="13">
        <f>VLOOKUP(C216,Zeitreihen!$B:$C,2,0)</f>
        <v>571.29</v>
      </c>
      <c r="E216" s="13">
        <f>VLOOKUP(C216,Zeitreihen!F:G,2,0)</f>
        <v>7363.13</v>
      </c>
      <c r="F216" s="9">
        <f t="shared" si="231"/>
        <v>-7.2380039202659214E-3</v>
      </c>
      <c r="G216" s="9">
        <f t="shared" si="231"/>
        <v>0</v>
      </c>
      <c r="H216" s="9">
        <f t="shared" si="270"/>
        <v>3.0989173103334947E-6</v>
      </c>
      <c r="I216" s="9">
        <f t="shared" si="210"/>
        <v>2.0140306799243291E-10</v>
      </c>
      <c r="J216" s="9">
        <f t="shared" si="211"/>
        <v>3.9671924344590421E-12</v>
      </c>
      <c r="K216" s="9">
        <f t="shared" si="232"/>
        <v>2.8266671675604467E-11</v>
      </c>
      <c r="M216" s="16">
        <f t="shared" si="233"/>
        <v>5</v>
      </c>
      <c r="N216" s="17">
        <f>VLOOKUP($A216,Datum!$A:$B,2,0)</f>
        <v>41417</v>
      </c>
      <c r="O216" s="13">
        <f>VLOOKUP(N216,Zeitreihen!$B:$C,2,0)</f>
        <v>571.29</v>
      </c>
      <c r="P216" s="13">
        <f>VLOOKUP(N216,Zeitreihen!$J:$K,2,0)</f>
        <v>0.26664533503986348</v>
      </c>
      <c r="Q216" s="9">
        <f t="shared" si="234"/>
        <v>-7.2380039202659214E-3</v>
      </c>
      <c r="R216" s="9">
        <f t="shared" si="235"/>
        <v>0</v>
      </c>
      <c r="S216" s="9">
        <f t="shared" si="271"/>
        <v>3.0989173103334947E-6</v>
      </c>
      <c r="T216" s="9">
        <f t="shared" si="212"/>
        <v>2.0140306799243291E-10</v>
      </c>
      <c r="U216" s="9">
        <f t="shared" si="213"/>
        <v>3.3619128986960847E-20</v>
      </c>
      <c r="V216" s="9">
        <f t="shared" si="236"/>
        <v>-2.6021137025901168E-15</v>
      </c>
      <c r="X216" s="16">
        <f t="shared" si="237"/>
        <v>5</v>
      </c>
      <c r="Y216" s="17">
        <f>VLOOKUP($A216,Datum!$A:$B,2,0)</f>
        <v>41417</v>
      </c>
      <c r="Z216" s="13">
        <f>VLOOKUP(Y216,Zeitreihen!$B:$C,2,0)</f>
        <v>571.29</v>
      </c>
      <c r="AA216" s="13">
        <f>VLOOKUP(Y216,Zeitreihen!N:O,2,0)</f>
        <v>1.2934000000000001</v>
      </c>
      <c r="AB216" s="9">
        <f t="shared" si="238"/>
        <v>-7.2380039202659214E-3</v>
      </c>
      <c r="AC216" s="9">
        <f t="shared" si="239"/>
        <v>5.8933173049062213E-3</v>
      </c>
      <c r="AD216" s="9">
        <f t="shared" si="272"/>
        <v>3.0989173103334947E-6</v>
      </c>
      <c r="AE216" s="9">
        <f t="shared" si="214"/>
        <v>2.0140306799243291E-10</v>
      </c>
      <c r="AF216" s="9">
        <f t="shared" si="215"/>
        <v>9.7914490840350305E-11</v>
      </c>
      <c r="AG216" s="9">
        <f t="shared" si="240"/>
        <v>-1.4042891032890457E-10</v>
      </c>
      <c r="AI216" s="16">
        <f t="shared" si="241"/>
        <v>5</v>
      </c>
      <c r="AJ216" s="17">
        <f>VLOOKUP($A216,Datum!$A:$B,2,0)</f>
        <v>41417</v>
      </c>
      <c r="AK216" s="13">
        <f>VLOOKUP(AJ216,Zeitreihen!$B:$C,2,0)</f>
        <v>571.29</v>
      </c>
      <c r="AL216" s="13">
        <f>VLOOKUP(AJ216,Zeitreihen!$R:$S,2,0)</f>
        <v>1.0210999999999999</v>
      </c>
      <c r="AM216" s="9">
        <f t="shared" si="242"/>
        <v>-7.2380039202659214E-3</v>
      </c>
      <c r="AN216" s="9">
        <f t="shared" si="243"/>
        <v>-9.7928805836629116E-5</v>
      </c>
      <c r="AO216" s="9">
        <f t="shared" si="273"/>
        <v>3.0989173103334947E-6</v>
      </c>
      <c r="AP216" s="9">
        <f t="shared" si="216"/>
        <v>2.0140306799243291E-10</v>
      </c>
      <c r="AQ216" s="9">
        <f t="shared" si="217"/>
        <v>5.5156217844492879E-17</v>
      </c>
      <c r="AR216" s="9">
        <f t="shared" si="244"/>
        <v>-1.0539749281998998E-13</v>
      </c>
      <c r="AT216" s="16">
        <f t="shared" si="245"/>
        <v>5</v>
      </c>
      <c r="AU216" s="17">
        <f>VLOOKUP($A216,Datum!$A:$B,2,0)</f>
        <v>41417</v>
      </c>
      <c r="AV216" s="13">
        <f>VLOOKUP(AU216,Zeitreihen!$F:$G,2,0)</f>
        <v>7363.13</v>
      </c>
      <c r="AW216" s="13">
        <f>VLOOKUP(AU216,Zeitreihen!$J:$K,2,0)</f>
        <v>0.26664533503986348</v>
      </c>
      <c r="AX216" s="9">
        <f t="shared" si="246"/>
        <v>0</v>
      </c>
      <c r="AY216" s="9">
        <f t="shared" si="247"/>
        <v>0</v>
      </c>
      <c r="AZ216" s="9">
        <f t="shared" si="274"/>
        <v>3.0989173103334947E-6</v>
      </c>
      <c r="BA216" s="9">
        <f t="shared" si="218"/>
        <v>3.9671924344590421E-12</v>
      </c>
      <c r="BB216" s="9">
        <f t="shared" si="219"/>
        <v>3.3619128986960847E-20</v>
      </c>
      <c r="BC216" s="9">
        <f t="shared" si="248"/>
        <v>-3.6520344216638182E-16</v>
      </c>
      <c r="BE216" s="16">
        <f t="shared" si="249"/>
        <v>5</v>
      </c>
      <c r="BF216" s="17">
        <f>VLOOKUP($A216,Datum!$A:$B,2,0)</f>
        <v>41417</v>
      </c>
      <c r="BG216" s="13">
        <f>VLOOKUP(BF216,Zeitreihen!$F:$G,2,0)</f>
        <v>7363.13</v>
      </c>
      <c r="BH216" s="13">
        <f>VLOOKUP(BF216,Zeitreihen!N:O,2,0)</f>
        <v>1.2934000000000001</v>
      </c>
      <c r="BI216" s="9">
        <f t="shared" si="250"/>
        <v>0</v>
      </c>
      <c r="BJ216" s="9">
        <f t="shared" si="251"/>
        <v>5.8933173049062213E-3</v>
      </c>
      <c r="BK216" s="9">
        <f t="shared" si="275"/>
        <v>3.0989173103334947E-6</v>
      </c>
      <c r="BL216" s="9">
        <f t="shared" si="220"/>
        <v>3.9671924344590421E-12</v>
      </c>
      <c r="BM216" s="9">
        <f t="shared" si="221"/>
        <v>9.7914490840350305E-11</v>
      </c>
      <c r="BN216" s="9">
        <f t="shared" si="252"/>
        <v>-1.9709024006422716E-11</v>
      </c>
      <c r="BP216" s="16">
        <f t="shared" si="253"/>
        <v>5</v>
      </c>
      <c r="BQ216" s="17">
        <f>VLOOKUP($A216,Datum!$A:$B,2,0)</f>
        <v>41417</v>
      </c>
      <c r="BR216" s="13">
        <f>VLOOKUP(BQ216,Zeitreihen!$F:$G,2,0)</f>
        <v>7363.13</v>
      </c>
      <c r="BS216" s="13">
        <f>VLOOKUP(BQ216,Zeitreihen!R:S,2,0)</f>
        <v>1.0210999999999999</v>
      </c>
      <c r="BT216" s="9">
        <f t="shared" si="254"/>
        <v>0</v>
      </c>
      <c r="BU216" s="9">
        <f t="shared" si="255"/>
        <v>-9.7928805836629116E-5</v>
      </c>
      <c r="BV216" s="9">
        <f t="shared" si="276"/>
        <v>3.0989173103334947E-6</v>
      </c>
      <c r="BW216" s="9">
        <f t="shared" si="222"/>
        <v>3.9671924344590421E-12</v>
      </c>
      <c r="BX216" s="9">
        <f t="shared" si="223"/>
        <v>5.5156217844492879E-17</v>
      </c>
      <c r="BY216" s="9">
        <f t="shared" si="256"/>
        <v>-1.4792407854911482E-14</v>
      </c>
      <c r="CA216" s="16">
        <f t="shared" si="257"/>
        <v>5</v>
      </c>
      <c r="CB216" s="17">
        <f>VLOOKUP($A216,Datum!$A:$B,2,0)</f>
        <v>41417</v>
      </c>
      <c r="CC216" s="13">
        <f>VLOOKUP(CB216,Zeitreihen!$J:$K,2,0)</f>
        <v>0.26664533503986348</v>
      </c>
      <c r="CD216" s="13">
        <f>VLOOKUP(CB216,Zeitreihen!N:O,2,0)</f>
        <v>1.2934000000000001</v>
      </c>
      <c r="CE216" s="9">
        <f t="shared" si="258"/>
        <v>0</v>
      </c>
      <c r="CF216" s="9">
        <f t="shared" si="259"/>
        <v>5.8933173049062213E-3</v>
      </c>
      <c r="CG216" s="9">
        <f t="shared" si="277"/>
        <v>3.0989173103334947E-6</v>
      </c>
      <c r="CH216" s="9">
        <f t="shared" si="224"/>
        <v>3.3619128986960847E-20</v>
      </c>
      <c r="CI216" s="9">
        <f t="shared" si="225"/>
        <v>9.7914490840350305E-11</v>
      </c>
      <c r="CJ216" s="9">
        <f t="shared" si="260"/>
        <v>1.8143318046196331E-15</v>
      </c>
      <c r="CL216" s="16">
        <f t="shared" si="261"/>
        <v>5</v>
      </c>
      <c r="CM216" s="17">
        <f>VLOOKUP($A216,Datum!$A:$B,2,0)</f>
        <v>41417</v>
      </c>
      <c r="CN216" s="13">
        <f>VLOOKUP(CM216,Zeitreihen!$J:$K,2,0)</f>
        <v>0.26664533503986348</v>
      </c>
      <c r="CO216" s="13">
        <f>VLOOKUP(CM216,Zeitreihen!R:S,2,0)</f>
        <v>1.0210999999999999</v>
      </c>
      <c r="CP216" s="9">
        <f t="shared" si="262"/>
        <v>0</v>
      </c>
      <c r="CQ216" s="9">
        <f t="shared" si="263"/>
        <v>-9.7928805836629116E-5</v>
      </c>
      <c r="CR216" s="9">
        <f t="shared" si="278"/>
        <v>3.0989173103334947E-6</v>
      </c>
      <c r="CS216" s="9">
        <f t="shared" si="226"/>
        <v>3.3619128986960847E-20</v>
      </c>
      <c r="CT216" s="9">
        <f t="shared" si="227"/>
        <v>5.5156217844492879E-17</v>
      </c>
      <c r="CU216" s="9">
        <f t="shared" si="264"/>
        <v>1.3617283143663122E-18</v>
      </c>
      <c r="CW216" s="16">
        <f t="shared" si="265"/>
        <v>5</v>
      </c>
      <c r="CX216" s="17">
        <f>VLOOKUP($A216,Datum!$A:$B,2,0)</f>
        <v>41417</v>
      </c>
      <c r="CY216" s="13">
        <f>VLOOKUP(CX216,Zeitreihen!N:O,2,0)</f>
        <v>1.2934000000000001</v>
      </c>
      <c r="CZ216" s="13">
        <f>VLOOKUP(CX216,Zeitreihen!R:S,2,0)</f>
        <v>1.0210999999999999</v>
      </c>
      <c r="DA216" s="9">
        <f t="shared" si="266"/>
        <v>5.8933173049062213E-3</v>
      </c>
      <c r="DB216" s="9">
        <f t="shared" si="267"/>
        <v>-9.7928805836629116E-5</v>
      </c>
      <c r="DC216" s="9">
        <f t="shared" si="279"/>
        <v>3.0989173103334947E-6</v>
      </c>
      <c r="DD216" s="9">
        <f t="shared" si="228"/>
        <v>9.7914490840350305E-11</v>
      </c>
      <c r="DE216" s="9">
        <f t="shared" si="229"/>
        <v>5.5156217844492879E-17</v>
      </c>
      <c r="DF216" s="9">
        <f t="shared" si="268"/>
        <v>7.3488726937694081E-14</v>
      </c>
    </row>
    <row r="217" spans="1:110" ht="15" x14ac:dyDescent="0.2">
      <c r="A217" s="9">
        <f t="shared" si="269"/>
        <v>208</v>
      </c>
      <c r="B217" s="16">
        <f t="shared" si="230"/>
        <v>4</v>
      </c>
      <c r="C217" s="17">
        <f>VLOOKUP($A217,Datum!$A:$B,2,0)</f>
        <v>41416</v>
      </c>
      <c r="D217" s="13">
        <f>VLOOKUP(C217,Zeitreihen!$B:$C,2,0)</f>
        <v>575.44000000000005</v>
      </c>
      <c r="E217" s="13">
        <f>VLOOKUP(C217,Zeitreihen!F:G,2,0)</f>
        <v>7363.13</v>
      </c>
      <c r="F217" s="9">
        <f t="shared" si="231"/>
        <v>-9.3797231173787859E-4</v>
      </c>
      <c r="G217" s="9">
        <f t="shared" si="231"/>
        <v>1.0680509766252111E-3</v>
      </c>
      <c r="H217" s="9">
        <f t="shared" si="270"/>
        <v>2.9129822717134847E-6</v>
      </c>
      <c r="I217" s="9">
        <f t="shared" si="210"/>
        <v>9.040638620220206E-12</v>
      </c>
      <c r="J217" s="9">
        <f t="shared" si="211"/>
        <v>1.17097711101977E-14</v>
      </c>
      <c r="K217" s="9">
        <f t="shared" si="232"/>
        <v>3.2536719092863708E-13</v>
      </c>
      <c r="M217" s="16">
        <f t="shared" si="233"/>
        <v>4</v>
      </c>
      <c r="N217" s="17">
        <f>VLOOKUP($A217,Datum!$A:$B,2,0)</f>
        <v>41416</v>
      </c>
      <c r="O217" s="13">
        <f>VLOOKUP(N217,Zeitreihen!$B:$C,2,0)</f>
        <v>575.44000000000005</v>
      </c>
      <c r="P217" s="13">
        <f>VLOOKUP(N217,Zeitreihen!$J:$K,2,0)</f>
        <v>0.26664533503986348</v>
      </c>
      <c r="Q217" s="9">
        <f t="shared" si="234"/>
        <v>-9.3797231173787859E-4</v>
      </c>
      <c r="R217" s="9">
        <f t="shared" si="235"/>
        <v>5.332764506380537E-5</v>
      </c>
      <c r="S217" s="9">
        <f t="shared" si="271"/>
        <v>2.9129822717134847E-6</v>
      </c>
      <c r="T217" s="9">
        <f t="shared" si="212"/>
        <v>9.040638620220206E-12</v>
      </c>
      <c r="U217" s="9">
        <f t="shared" si="213"/>
        <v>8.3164404847997136E-15</v>
      </c>
      <c r="V217" s="9">
        <f t="shared" si="236"/>
        <v>-2.7420053433507954E-13</v>
      </c>
      <c r="X217" s="16">
        <f t="shared" si="237"/>
        <v>4</v>
      </c>
      <c r="Y217" s="17">
        <f>VLOOKUP($A217,Datum!$A:$B,2,0)</f>
        <v>41416</v>
      </c>
      <c r="Z217" s="13">
        <f>VLOOKUP(Y217,Zeitreihen!$B:$C,2,0)</f>
        <v>575.44000000000005</v>
      </c>
      <c r="AA217" s="13">
        <f>VLOOKUP(Y217,Zeitreihen!N:O,2,0)</f>
        <v>1.2858000000000001</v>
      </c>
      <c r="AB217" s="9">
        <f t="shared" si="238"/>
        <v>-9.3797231173787859E-4</v>
      </c>
      <c r="AC217" s="9">
        <f t="shared" si="239"/>
        <v>-3.7261337941529673E-3</v>
      </c>
      <c r="AD217" s="9">
        <f t="shared" si="272"/>
        <v>2.9129822717134847E-6</v>
      </c>
      <c r="AE217" s="9">
        <f t="shared" si="214"/>
        <v>9.040638620220206E-12</v>
      </c>
      <c r="AF217" s="9">
        <f t="shared" si="215"/>
        <v>4.6570148900225619E-11</v>
      </c>
      <c r="AG217" s="9">
        <f t="shared" si="240"/>
        <v>2.0518866603611062E-11</v>
      </c>
      <c r="AI217" s="16">
        <f t="shared" si="241"/>
        <v>4</v>
      </c>
      <c r="AJ217" s="17">
        <f>VLOOKUP($A217,Datum!$A:$B,2,0)</f>
        <v>41416</v>
      </c>
      <c r="AK217" s="13">
        <f>VLOOKUP(AJ217,Zeitreihen!$B:$C,2,0)</f>
        <v>575.44000000000005</v>
      </c>
      <c r="AL217" s="13">
        <f>VLOOKUP(AJ217,Zeitreihen!$R:$S,2,0)</f>
        <v>1.0212000000000001</v>
      </c>
      <c r="AM217" s="9">
        <f t="shared" si="242"/>
        <v>-9.3797231173787859E-4</v>
      </c>
      <c r="AN217" s="9">
        <f t="shared" si="243"/>
        <v>-9.7919216724526423E-5</v>
      </c>
      <c r="AO217" s="9">
        <f t="shared" si="273"/>
        <v>2.9129822717134847E-6</v>
      </c>
      <c r="AP217" s="9">
        <f t="shared" si="216"/>
        <v>9.040638620220206E-12</v>
      </c>
      <c r="AQ217" s="9">
        <f t="shared" si="217"/>
        <v>5.208280117220085E-17</v>
      </c>
      <c r="AR217" s="9">
        <f t="shared" si="244"/>
        <v>-2.1699349845713103E-14</v>
      </c>
      <c r="AT217" s="16">
        <f t="shared" si="245"/>
        <v>4</v>
      </c>
      <c r="AU217" s="17">
        <f>VLOOKUP($A217,Datum!$A:$B,2,0)</f>
        <v>41416</v>
      </c>
      <c r="AV217" s="13">
        <f>VLOOKUP(AU217,Zeitreihen!$F:$G,2,0)</f>
        <v>7363.13</v>
      </c>
      <c r="AW217" s="13">
        <f>VLOOKUP(AU217,Zeitreihen!$J:$K,2,0)</f>
        <v>0.26664533503986348</v>
      </c>
      <c r="AX217" s="9">
        <f t="shared" si="246"/>
        <v>1.0680509766252111E-3</v>
      </c>
      <c r="AY217" s="9">
        <f t="shared" si="247"/>
        <v>5.332764506380537E-5</v>
      </c>
      <c r="AZ217" s="9">
        <f t="shared" si="274"/>
        <v>2.9129822717134847E-6</v>
      </c>
      <c r="BA217" s="9">
        <f t="shared" si="218"/>
        <v>1.17097711101977E-14</v>
      </c>
      <c r="BB217" s="9">
        <f t="shared" si="219"/>
        <v>8.3164404847997136E-15</v>
      </c>
      <c r="BC217" s="9">
        <f t="shared" si="248"/>
        <v>-9.8683136618464967E-15</v>
      </c>
      <c r="BE217" s="16">
        <f t="shared" si="249"/>
        <v>4</v>
      </c>
      <c r="BF217" s="17">
        <f>VLOOKUP($A217,Datum!$A:$B,2,0)</f>
        <v>41416</v>
      </c>
      <c r="BG217" s="13">
        <f>VLOOKUP(BF217,Zeitreihen!$F:$G,2,0)</f>
        <v>7363.13</v>
      </c>
      <c r="BH217" s="13">
        <f>VLOOKUP(BF217,Zeitreihen!N:O,2,0)</f>
        <v>1.2858000000000001</v>
      </c>
      <c r="BI217" s="9">
        <f t="shared" si="250"/>
        <v>1.0680509766252111E-3</v>
      </c>
      <c r="BJ217" s="9">
        <f t="shared" si="251"/>
        <v>-3.7261337941529673E-3</v>
      </c>
      <c r="BK217" s="9">
        <f t="shared" si="275"/>
        <v>2.9129822717134847E-6</v>
      </c>
      <c r="BL217" s="9">
        <f t="shared" si="220"/>
        <v>1.17097711101977E-14</v>
      </c>
      <c r="BM217" s="9">
        <f t="shared" si="221"/>
        <v>4.6570148900225619E-11</v>
      </c>
      <c r="BN217" s="9">
        <f t="shared" si="252"/>
        <v>7.3846176894235158E-13</v>
      </c>
      <c r="BP217" s="16">
        <f t="shared" si="253"/>
        <v>4</v>
      </c>
      <c r="BQ217" s="17">
        <f>VLOOKUP($A217,Datum!$A:$B,2,0)</f>
        <v>41416</v>
      </c>
      <c r="BR217" s="13">
        <f>VLOOKUP(BQ217,Zeitreihen!$F:$G,2,0)</f>
        <v>7363.13</v>
      </c>
      <c r="BS217" s="13">
        <f>VLOOKUP(BQ217,Zeitreihen!R:S,2,0)</f>
        <v>1.0212000000000001</v>
      </c>
      <c r="BT217" s="9">
        <f t="shared" si="254"/>
        <v>1.0680509766252111E-3</v>
      </c>
      <c r="BU217" s="9">
        <f t="shared" si="255"/>
        <v>-9.7919216724526423E-5</v>
      </c>
      <c r="BV217" s="9">
        <f t="shared" si="276"/>
        <v>2.9129822717134847E-6</v>
      </c>
      <c r="BW217" s="9">
        <f t="shared" si="222"/>
        <v>1.17097711101977E-14</v>
      </c>
      <c r="BX217" s="9">
        <f t="shared" si="223"/>
        <v>5.208280117220085E-17</v>
      </c>
      <c r="BY217" s="9">
        <f t="shared" si="256"/>
        <v>-7.8094665663181391E-16</v>
      </c>
      <c r="CA217" s="16">
        <f t="shared" si="257"/>
        <v>4</v>
      </c>
      <c r="CB217" s="17">
        <f>VLOOKUP($A217,Datum!$A:$B,2,0)</f>
        <v>41416</v>
      </c>
      <c r="CC217" s="13">
        <f>VLOOKUP(CB217,Zeitreihen!$J:$K,2,0)</f>
        <v>0.26664533503986348</v>
      </c>
      <c r="CD217" s="13">
        <f>VLOOKUP(CB217,Zeitreihen!N:O,2,0)</f>
        <v>1.2858000000000001</v>
      </c>
      <c r="CE217" s="9">
        <f t="shared" si="258"/>
        <v>5.332764506380537E-5</v>
      </c>
      <c r="CF217" s="9">
        <f t="shared" si="259"/>
        <v>-3.7261337941529673E-3</v>
      </c>
      <c r="CG217" s="9">
        <f t="shared" si="277"/>
        <v>2.9129822717134847E-6</v>
      </c>
      <c r="CH217" s="9">
        <f t="shared" si="224"/>
        <v>8.3164404847997136E-15</v>
      </c>
      <c r="CI217" s="9">
        <f t="shared" si="225"/>
        <v>4.6570148900225619E-11</v>
      </c>
      <c r="CJ217" s="9">
        <f t="shared" si="260"/>
        <v>-6.22332605362267E-13</v>
      </c>
      <c r="CL217" s="16">
        <f t="shared" si="261"/>
        <v>4</v>
      </c>
      <c r="CM217" s="17">
        <f>VLOOKUP($A217,Datum!$A:$B,2,0)</f>
        <v>41416</v>
      </c>
      <c r="CN217" s="13">
        <f>VLOOKUP(CM217,Zeitreihen!$J:$K,2,0)</f>
        <v>0.26664533503986348</v>
      </c>
      <c r="CO217" s="13">
        <f>VLOOKUP(CM217,Zeitreihen!R:S,2,0)</f>
        <v>1.0212000000000001</v>
      </c>
      <c r="CP217" s="9">
        <f t="shared" si="262"/>
        <v>5.332764506380537E-5</v>
      </c>
      <c r="CQ217" s="9">
        <f t="shared" si="263"/>
        <v>-9.7919216724526423E-5</v>
      </c>
      <c r="CR217" s="9">
        <f t="shared" si="278"/>
        <v>2.9129822717134847E-6</v>
      </c>
      <c r="CS217" s="9">
        <f t="shared" si="226"/>
        <v>8.3164404847997136E-15</v>
      </c>
      <c r="CT217" s="9">
        <f t="shared" si="227"/>
        <v>5.208280117220085E-17</v>
      </c>
      <c r="CU217" s="9">
        <f t="shared" si="264"/>
        <v>6.5813639637256437E-16</v>
      </c>
      <c r="CW217" s="16">
        <f t="shared" si="265"/>
        <v>4</v>
      </c>
      <c r="CX217" s="17">
        <f>VLOOKUP($A217,Datum!$A:$B,2,0)</f>
        <v>41416</v>
      </c>
      <c r="CY217" s="13">
        <f>VLOOKUP(CX217,Zeitreihen!N:O,2,0)</f>
        <v>1.2858000000000001</v>
      </c>
      <c r="CZ217" s="13">
        <f>VLOOKUP(CX217,Zeitreihen!R:S,2,0)</f>
        <v>1.0212000000000001</v>
      </c>
      <c r="DA217" s="9">
        <f t="shared" si="266"/>
        <v>-3.7261337941529673E-3</v>
      </c>
      <c r="DB217" s="9">
        <f t="shared" si="267"/>
        <v>-9.7919216724526423E-5</v>
      </c>
      <c r="DC217" s="9">
        <f t="shared" si="279"/>
        <v>2.9129822717134847E-6</v>
      </c>
      <c r="DD217" s="9">
        <f t="shared" si="228"/>
        <v>4.6570148900225619E-11</v>
      </c>
      <c r="DE217" s="9">
        <f t="shared" si="229"/>
        <v>5.208280117220085E-17</v>
      </c>
      <c r="DF217" s="9">
        <f t="shared" si="268"/>
        <v>-4.9249404115483864E-14</v>
      </c>
    </row>
    <row r="218" spans="1:110" ht="15" x14ac:dyDescent="0.2">
      <c r="A218" s="9">
        <f t="shared" si="269"/>
        <v>209</v>
      </c>
      <c r="B218" s="16">
        <f t="shared" si="230"/>
        <v>3</v>
      </c>
      <c r="C218" s="17">
        <f>VLOOKUP($A218,Datum!$A:$B,2,0)</f>
        <v>41415</v>
      </c>
      <c r="D218" s="13">
        <f>VLOOKUP(C218,Zeitreihen!$B:$C,2,0)</f>
        <v>575.98</v>
      </c>
      <c r="E218" s="13">
        <f>VLOOKUP(C218,Zeitreihen!F:G,2,0)</f>
        <v>7355.27</v>
      </c>
      <c r="F218" s="9">
        <f t="shared" si="231"/>
        <v>7.9834480741660992E-3</v>
      </c>
      <c r="G218" s="9">
        <f t="shared" si="231"/>
        <v>2.8665610673931651E-2</v>
      </c>
      <c r="H218" s="9">
        <f t="shared" si="270"/>
        <v>2.7382033354106753E-6</v>
      </c>
      <c r="I218" s="9">
        <f t="shared" si="210"/>
        <v>1.4036488315360941E-10</v>
      </c>
      <c r="J218" s="9">
        <f t="shared" si="211"/>
        <v>2.07591360566761E-9</v>
      </c>
      <c r="K218" s="9">
        <f t="shared" si="232"/>
        <v>5.398012325815143E-10</v>
      </c>
      <c r="M218" s="16">
        <f t="shared" si="233"/>
        <v>3</v>
      </c>
      <c r="N218" s="17">
        <f>VLOOKUP($A218,Datum!$A:$B,2,0)</f>
        <v>41415</v>
      </c>
      <c r="O218" s="13">
        <f>VLOOKUP(N218,Zeitreihen!$B:$C,2,0)</f>
        <v>575.98</v>
      </c>
      <c r="P218" s="13">
        <f>VLOOKUP(N218,Zeitreihen!$J:$K,2,0)</f>
        <v>0.26663111585121985</v>
      </c>
      <c r="Q218" s="9">
        <f t="shared" si="234"/>
        <v>7.9834480741660992E-3</v>
      </c>
      <c r="R218" s="9">
        <f t="shared" si="235"/>
        <v>-5.332764506381323E-5</v>
      </c>
      <c r="S218" s="9">
        <f t="shared" si="271"/>
        <v>2.7382033354106753E-6</v>
      </c>
      <c r="T218" s="9">
        <f t="shared" si="212"/>
        <v>1.4036488315360941E-10</v>
      </c>
      <c r="U218" s="9">
        <f t="shared" si="213"/>
        <v>7.7566172606483615E-15</v>
      </c>
      <c r="V218" s="9">
        <f t="shared" si="236"/>
        <v>-1.0434350365299112E-12</v>
      </c>
      <c r="X218" s="16">
        <f t="shared" si="237"/>
        <v>3</v>
      </c>
      <c r="Y218" s="17">
        <f>VLOOKUP($A218,Datum!$A:$B,2,0)</f>
        <v>41415</v>
      </c>
      <c r="Z218" s="13">
        <f>VLOOKUP(Y218,Zeitreihen!$B:$C,2,0)</f>
        <v>575.98</v>
      </c>
      <c r="AA218" s="13">
        <f>VLOOKUP(Y218,Zeitreihen!N:O,2,0)</f>
        <v>1.2906</v>
      </c>
      <c r="AB218" s="9">
        <f t="shared" si="238"/>
        <v>7.9834480741660992E-3</v>
      </c>
      <c r="AC218" s="9">
        <f t="shared" si="239"/>
        <v>5.2049059047013261E-3</v>
      </c>
      <c r="AD218" s="9">
        <f t="shared" si="272"/>
        <v>2.7382033354106753E-6</v>
      </c>
      <c r="AE218" s="9">
        <f t="shared" si="214"/>
        <v>1.4036488315360941E-10</v>
      </c>
      <c r="AF218" s="9">
        <f t="shared" si="215"/>
        <v>6.6623380547894399E-11</v>
      </c>
      <c r="AG218" s="9">
        <f t="shared" si="240"/>
        <v>9.6703583314702719E-11</v>
      </c>
      <c r="AI218" s="16">
        <f t="shared" si="241"/>
        <v>3</v>
      </c>
      <c r="AJ218" s="17">
        <f>VLOOKUP($A218,Datum!$A:$B,2,0)</f>
        <v>41415</v>
      </c>
      <c r="AK218" s="13">
        <f>VLOOKUP(AJ218,Zeitreihen!$B:$C,2,0)</f>
        <v>575.98</v>
      </c>
      <c r="AL218" s="13">
        <f>VLOOKUP(AJ218,Zeitreihen!$R:$S,2,0)</f>
        <v>1.0213000000000001</v>
      </c>
      <c r="AM218" s="9">
        <f t="shared" si="242"/>
        <v>7.9834480741660992E-3</v>
      </c>
      <c r="AN218" s="9">
        <f t="shared" si="243"/>
        <v>-1.9580967362345321E-4</v>
      </c>
      <c r="AO218" s="9">
        <f t="shared" si="273"/>
        <v>2.7382033354106753E-6</v>
      </c>
      <c r="AP218" s="9">
        <f t="shared" si="216"/>
        <v>1.4036488315360941E-10</v>
      </c>
      <c r="AQ218" s="9">
        <f t="shared" si="217"/>
        <v>2.4021099390426664E-14</v>
      </c>
      <c r="AR218" s="9">
        <f t="shared" si="244"/>
        <v>-1.8362240628960502E-12</v>
      </c>
      <c r="AT218" s="16">
        <f t="shared" si="245"/>
        <v>3</v>
      </c>
      <c r="AU218" s="17">
        <f>VLOOKUP($A218,Datum!$A:$B,2,0)</f>
        <v>41415</v>
      </c>
      <c r="AV218" s="13">
        <f>VLOOKUP(AU218,Zeitreihen!$F:$G,2,0)</f>
        <v>7355.27</v>
      </c>
      <c r="AW218" s="13">
        <f>VLOOKUP(AU218,Zeitreihen!$J:$K,2,0)</f>
        <v>0.26663111585121985</v>
      </c>
      <c r="AX218" s="9">
        <f t="shared" si="246"/>
        <v>2.8665610673931651E-2</v>
      </c>
      <c r="AY218" s="9">
        <f t="shared" si="247"/>
        <v>-5.332764506381323E-5</v>
      </c>
      <c r="AZ218" s="9">
        <f t="shared" si="274"/>
        <v>2.7382033354106753E-6</v>
      </c>
      <c r="BA218" s="9">
        <f t="shared" si="218"/>
        <v>2.07591360566761E-9</v>
      </c>
      <c r="BB218" s="9">
        <f t="shared" si="219"/>
        <v>7.7566172606483615E-15</v>
      </c>
      <c r="BC218" s="9">
        <f t="shared" si="248"/>
        <v>-4.0127381306703981E-12</v>
      </c>
      <c r="BE218" s="16">
        <f t="shared" si="249"/>
        <v>3</v>
      </c>
      <c r="BF218" s="17">
        <f>VLOOKUP($A218,Datum!$A:$B,2,0)</f>
        <v>41415</v>
      </c>
      <c r="BG218" s="13">
        <f>VLOOKUP(BF218,Zeitreihen!$F:$G,2,0)</f>
        <v>7355.27</v>
      </c>
      <c r="BH218" s="13">
        <f>VLOOKUP(BF218,Zeitreihen!N:O,2,0)</f>
        <v>1.2906</v>
      </c>
      <c r="BI218" s="9">
        <f t="shared" si="250"/>
        <v>2.8665610673931651E-2</v>
      </c>
      <c r="BJ218" s="9">
        <f t="shared" si="251"/>
        <v>5.2049059047013261E-3</v>
      </c>
      <c r="BK218" s="9">
        <f t="shared" si="275"/>
        <v>2.7382033354106753E-6</v>
      </c>
      <c r="BL218" s="9">
        <f t="shared" si="220"/>
        <v>2.07591360566761E-9</v>
      </c>
      <c r="BM218" s="9">
        <f t="shared" si="221"/>
        <v>6.6623380547894399E-11</v>
      </c>
      <c r="BN218" s="9">
        <f t="shared" si="252"/>
        <v>3.718929713438327E-10</v>
      </c>
      <c r="BP218" s="16">
        <f t="shared" si="253"/>
        <v>3</v>
      </c>
      <c r="BQ218" s="17">
        <f>VLOOKUP($A218,Datum!$A:$B,2,0)</f>
        <v>41415</v>
      </c>
      <c r="BR218" s="13">
        <f>VLOOKUP(BQ218,Zeitreihen!$F:$G,2,0)</f>
        <v>7355.27</v>
      </c>
      <c r="BS218" s="13">
        <f>VLOOKUP(BQ218,Zeitreihen!R:S,2,0)</f>
        <v>1.0213000000000001</v>
      </c>
      <c r="BT218" s="9">
        <f t="shared" si="254"/>
        <v>2.8665610673931651E-2</v>
      </c>
      <c r="BU218" s="9">
        <f t="shared" si="255"/>
        <v>-1.9580967362345321E-4</v>
      </c>
      <c r="BV218" s="9">
        <f t="shared" si="276"/>
        <v>2.7382033354106753E-6</v>
      </c>
      <c r="BW218" s="9">
        <f t="shared" si="222"/>
        <v>2.07591360566761E-9</v>
      </c>
      <c r="BX218" s="9">
        <f t="shared" si="223"/>
        <v>2.4021099390426664E-14</v>
      </c>
      <c r="BY218" s="9">
        <f t="shared" si="256"/>
        <v>-7.0615668974867506E-12</v>
      </c>
      <c r="CA218" s="16">
        <f t="shared" si="257"/>
        <v>3</v>
      </c>
      <c r="CB218" s="17">
        <f>VLOOKUP($A218,Datum!$A:$B,2,0)</f>
        <v>41415</v>
      </c>
      <c r="CC218" s="13">
        <f>VLOOKUP(CB218,Zeitreihen!$J:$K,2,0)</f>
        <v>0.26663111585121985</v>
      </c>
      <c r="CD218" s="13">
        <f>VLOOKUP(CB218,Zeitreihen!N:O,2,0)</f>
        <v>1.2906</v>
      </c>
      <c r="CE218" s="9">
        <f t="shared" si="258"/>
        <v>-5.332764506381323E-5</v>
      </c>
      <c r="CF218" s="9">
        <f t="shared" si="259"/>
        <v>5.2049059047013261E-3</v>
      </c>
      <c r="CG218" s="9">
        <f t="shared" si="277"/>
        <v>2.7382033354106753E-6</v>
      </c>
      <c r="CH218" s="9">
        <f t="shared" si="224"/>
        <v>7.7566172606483615E-15</v>
      </c>
      <c r="CI218" s="9">
        <f t="shared" si="225"/>
        <v>6.6623380547894399E-11</v>
      </c>
      <c r="CJ218" s="9">
        <f t="shared" si="260"/>
        <v>-7.188685996206413E-13</v>
      </c>
      <c r="CL218" s="16">
        <f t="shared" si="261"/>
        <v>3</v>
      </c>
      <c r="CM218" s="17">
        <f>VLOOKUP($A218,Datum!$A:$B,2,0)</f>
        <v>41415</v>
      </c>
      <c r="CN218" s="13">
        <f>VLOOKUP(CM218,Zeitreihen!$J:$K,2,0)</f>
        <v>0.26663111585121985</v>
      </c>
      <c r="CO218" s="13">
        <f>VLOOKUP(CM218,Zeitreihen!R:S,2,0)</f>
        <v>1.0213000000000001</v>
      </c>
      <c r="CP218" s="9">
        <f t="shared" si="262"/>
        <v>-5.332764506381323E-5</v>
      </c>
      <c r="CQ218" s="9">
        <f t="shared" si="263"/>
        <v>-1.9580967362345321E-4</v>
      </c>
      <c r="CR218" s="9">
        <f t="shared" si="278"/>
        <v>2.7382033354106753E-6</v>
      </c>
      <c r="CS218" s="9">
        <f t="shared" si="226"/>
        <v>7.7566172606483615E-15</v>
      </c>
      <c r="CT218" s="9">
        <f t="shared" si="227"/>
        <v>2.4021099390426664E-14</v>
      </c>
      <c r="CU218" s="9">
        <f t="shared" si="264"/>
        <v>1.3649999053169685E-14</v>
      </c>
      <c r="CW218" s="16">
        <f t="shared" si="265"/>
        <v>3</v>
      </c>
      <c r="CX218" s="17">
        <f>VLOOKUP($A218,Datum!$A:$B,2,0)</f>
        <v>41415</v>
      </c>
      <c r="CY218" s="13">
        <f>VLOOKUP(CX218,Zeitreihen!N:O,2,0)</f>
        <v>1.2906</v>
      </c>
      <c r="CZ218" s="13">
        <f>VLOOKUP(CX218,Zeitreihen!R:S,2,0)</f>
        <v>1.0213000000000001</v>
      </c>
      <c r="DA218" s="9">
        <f t="shared" si="266"/>
        <v>5.2049059047013261E-3</v>
      </c>
      <c r="DB218" s="9">
        <f t="shared" si="267"/>
        <v>-1.9580967362345321E-4</v>
      </c>
      <c r="DC218" s="9">
        <f t="shared" si="279"/>
        <v>2.7382033354106753E-6</v>
      </c>
      <c r="DD218" s="9">
        <f t="shared" si="228"/>
        <v>6.6623380547894399E-11</v>
      </c>
      <c r="DE218" s="9">
        <f t="shared" si="229"/>
        <v>2.4021099390426664E-14</v>
      </c>
      <c r="DF218" s="9">
        <f t="shared" si="268"/>
        <v>-1.2650560643177795E-12</v>
      </c>
    </row>
    <row r="219" spans="1:110" ht="15" x14ac:dyDescent="0.2">
      <c r="A219" s="9">
        <f t="shared" si="269"/>
        <v>210</v>
      </c>
      <c r="B219" s="16">
        <f t="shared" si="230"/>
        <v>6</v>
      </c>
      <c r="C219" s="17">
        <f>VLOOKUP($A219,Datum!$A:$B,2,0)</f>
        <v>41411</v>
      </c>
      <c r="D219" s="13">
        <f>VLOOKUP(C219,Zeitreihen!$B:$C,2,0)</f>
        <v>571.4</v>
      </c>
      <c r="E219" s="13">
        <f>VLOOKUP(C219,Zeitreihen!F:G,2,0)</f>
        <v>7147.42</v>
      </c>
      <c r="F219" s="9">
        <f t="shared" si="231"/>
        <v>-1.8708425119777143E-3</v>
      </c>
      <c r="G219" s="9">
        <f t="shared" si="231"/>
        <v>0</v>
      </c>
      <c r="H219" s="9">
        <f t="shared" si="270"/>
        <v>2.5739111352860344E-6</v>
      </c>
      <c r="I219" s="9">
        <f t="shared" si="210"/>
        <v>1.8688344332737065E-11</v>
      </c>
      <c r="J219" s="9">
        <f t="shared" si="211"/>
        <v>3.2950865609827277E-12</v>
      </c>
      <c r="K219" s="9">
        <f t="shared" si="232"/>
        <v>7.8472741928531877E-12</v>
      </c>
      <c r="M219" s="16">
        <f t="shared" si="233"/>
        <v>6</v>
      </c>
      <c r="N219" s="17">
        <f>VLOOKUP($A219,Datum!$A:$B,2,0)</f>
        <v>41411</v>
      </c>
      <c r="O219" s="13">
        <f>VLOOKUP(N219,Zeitreihen!$B:$C,2,0)</f>
        <v>571.4</v>
      </c>
      <c r="P219" s="13">
        <f>VLOOKUP(N219,Zeitreihen!$J:$K,2,0)</f>
        <v>0.26664533503986348</v>
      </c>
      <c r="Q219" s="9">
        <f t="shared" si="234"/>
        <v>-1.8708425119777143E-3</v>
      </c>
      <c r="R219" s="9">
        <f t="shared" si="235"/>
        <v>0</v>
      </c>
      <c r="S219" s="9">
        <f t="shared" si="271"/>
        <v>2.5739111352860344E-6</v>
      </c>
      <c r="T219" s="9">
        <f t="shared" si="212"/>
        <v>1.8688344332737065E-11</v>
      </c>
      <c r="U219" s="9">
        <f t="shared" si="213"/>
        <v>2.7923510630505877E-20</v>
      </c>
      <c r="V219" s="9">
        <f t="shared" si="236"/>
        <v>-7.2238783325976484E-16</v>
      </c>
      <c r="X219" s="16">
        <f t="shared" si="237"/>
        <v>6</v>
      </c>
      <c r="Y219" s="17">
        <f>VLOOKUP($A219,Datum!$A:$B,2,0)</f>
        <v>41411</v>
      </c>
      <c r="Z219" s="13">
        <f>VLOOKUP(Y219,Zeitreihen!$B:$C,2,0)</f>
        <v>571.4</v>
      </c>
      <c r="AA219" s="13">
        <f>VLOOKUP(Y219,Zeitreihen!N:O,2,0)</f>
        <v>1.2839</v>
      </c>
      <c r="AB219" s="9">
        <f t="shared" si="238"/>
        <v>-1.8708425119777143E-3</v>
      </c>
      <c r="AC219" s="9">
        <f t="shared" si="239"/>
        <v>-3.3435745157523668E-3</v>
      </c>
      <c r="AD219" s="9">
        <f t="shared" si="272"/>
        <v>2.5739111352860344E-6</v>
      </c>
      <c r="AE219" s="9">
        <f t="shared" si="214"/>
        <v>1.8688344332737065E-11</v>
      </c>
      <c r="AF219" s="9">
        <f t="shared" si="215"/>
        <v>3.3651866257522217E-11</v>
      </c>
      <c r="AG219" s="9">
        <f t="shared" si="240"/>
        <v>2.5077832124404036E-11</v>
      </c>
      <c r="AI219" s="16">
        <f t="shared" si="241"/>
        <v>6</v>
      </c>
      <c r="AJ219" s="17">
        <f>VLOOKUP($A219,Datum!$A:$B,2,0)</f>
        <v>41411</v>
      </c>
      <c r="AK219" s="13">
        <f>VLOOKUP(AJ219,Zeitreihen!$B:$C,2,0)</f>
        <v>571.4</v>
      </c>
      <c r="AL219" s="13">
        <f>VLOOKUP(AJ219,Zeitreihen!$R:$S,2,0)</f>
        <v>1.0215000000000001</v>
      </c>
      <c r="AM219" s="9">
        <f t="shared" si="242"/>
        <v>-1.8708425119777143E-3</v>
      </c>
      <c r="AN219" s="9">
        <f t="shared" si="243"/>
        <v>-9.7890460652752176E-5</v>
      </c>
      <c r="AO219" s="9">
        <f t="shared" si="273"/>
        <v>2.5739111352860344E-6</v>
      </c>
      <c r="AP219" s="9">
        <f t="shared" si="216"/>
        <v>1.8688344332737065E-11</v>
      </c>
      <c r="AQ219" s="9">
        <f t="shared" si="217"/>
        <v>4.664842955844928E-17</v>
      </c>
      <c r="AR219" s="9">
        <f t="shared" si="244"/>
        <v>-2.9525953230500958E-14</v>
      </c>
      <c r="AT219" s="16">
        <f t="shared" si="245"/>
        <v>6</v>
      </c>
      <c r="AU219" s="17">
        <f>VLOOKUP($A219,Datum!$A:$B,2,0)</f>
        <v>41411</v>
      </c>
      <c r="AV219" s="13">
        <f>VLOOKUP(AU219,Zeitreihen!$F:$G,2,0)</f>
        <v>7147.42</v>
      </c>
      <c r="AW219" s="13">
        <f>VLOOKUP(AU219,Zeitreihen!$J:$K,2,0)</f>
        <v>0.26664533503986348</v>
      </c>
      <c r="AX219" s="9">
        <f t="shared" si="246"/>
        <v>0</v>
      </c>
      <c r="AY219" s="9">
        <f t="shared" si="247"/>
        <v>0</v>
      </c>
      <c r="AZ219" s="9">
        <f t="shared" si="274"/>
        <v>2.5739111352860344E-6</v>
      </c>
      <c r="BA219" s="9">
        <f t="shared" si="218"/>
        <v>3.2950865609827277E-12</v>
      </c>
      <c r="BB219" s="9">
        <f t="shared" si="219"/>
        <v>2.7923510630505877E-20</v>
      </c>
      <c r="BC219" s="9">
        <f t="shared" si="248"/>
        <v>-3.0333213580832196E-16</v>
      </c>
      <c r="BE219" s="16">
        <f t="shared" si="249"/>
        <v>6</v>
      </c>
      <c r="BF219" s="17">
        <f>VLOOKUP($A219,Datum!$A:$B,2,0)</f>
        <v>41411</v>
      </c>
      <c r="BG219" s="13">
        <f>VLOOKUP(BF219,Zeitreihen!$F:$G,2,0)</f>
        <v>7147.42</v>
      </c>
      <c r="BH219" s="13">
        <f>VLOOKUP(BF219,Zeitreihen!N:O,2,0)</f>
        <v>1.2839</v>
      </c>
      <c r="BI219" s="9">
        <f t="shared" si="250"/>
        <v>0</v>
      </c>
      <c r="BJ219" s="9">
        <f t="shared" si="251"/>
        <v>-3.3435745157523668E-3</v>
      </c>
      <c r="BK219" s="9">
        <f t="shared" si="275"/>
        <v>2.5739111352860344E-6</v>
      </c>
      <c r="BL219" s="9">
        <f t="shared" si="220"/>
        <v>3.2950865609827277E-12</v>
      </c>
      <c r="BM219" s="9">
        <f t="shared" si="221"/>
        <v>3.3651866257522217E-11</v>
      </c>
      <c r="BN219" s="9">
        <f t="shared" si="252"/>
        <v>1.0530233247993588E-11</v>
      </c>
      <c r="BP219" s="16">
        <f t="shared" si="253"/>
        <v>6</v>
      </c>
      <c r="BQ219" s="17">
        <f>VLOOKUP($A219,Datum!$A:$B,2,0)</f>
        <v>41411</v>
      </c>
      <c r="BR219" s="13">
        <f>VLOOKUP(BQ219,Zeitreihen!$F:$G,2,0)</f>
        <v>7147.42</v>
      </c>
      <c r="BS219" s="13">
        <f>VLOOKUP(BQ219,Zeitreihen!R:S,2,0)</f>
        <v>1.0215000000000001</v>
      </c>
      <c r="BT219" s="9">
        <f t="shared" si="254"/>
        <v>0</v>
      </c>
      <c r="BU219" s="9">
        <f t="shared" si="255"/>
        <v>-9.7890460652752176E-5</v>
      </c>
      <c r="BV219" s="9">
        <f t="shared" si="276"/>
        <v>2.5739111352860344E-6</v>
      </c>
      <c r="BW219" s="9">
        <f t="shared" si="222"/>
        <v>3.2950865609827277E-12</v>
      </c>
      <c r="BX219" s="9">
        <f t="shared" si="223"/>
        <v>4.664842955844928E-17</v>
      </c>
      <c r="BY219" s="9">
        <f t="shared" si="256"/>
        <v>-1.2398008442044055E-14</v>
      </c>
      <c r="CA219" s="16">
        <f t="shared" si="257"/>
        <v>6</v>
      </c>
      <c r="CB219" s="17">
        <f>VLOOKUP($A219,Datum!$A:$B,2,0)</f>
        <v>41411</v>
      </c>
      <c r="CC219" s="13">
        <f>VLOOKUP(CB219,Zeitreihen!$J:$K,2,0)</f>
        <v>0.26664533503986348</v>
      </c>
      <c r="CD219" s="13">
        <f>VLOOKUP(CB219,Zeitreihen!N:O,2,0)</f>
        <v>1.2839</v>
      </c>
      <c r="CE219" s="9">
        <f t="shared" si="258"/>
        <v>0</v>
      </c>
      <c r="CF219" s="9">
        <f t="shared" si="259"/>
        <v>-3.3435745157523668E-3</v>
      </c>
      <c r="CG219" s="9">
        <f t="shared" si="277"/>
        <v>2.5739111352860344E-6</v>
      </c>
      <c r="CH219" s="9">
        <f t="shared" si="224"/>
        <v>2.7923510630505877E-20</v>
      </c>
      <c r="CI219" s="9">
        <f t="shared" si="225"/>
        <v>3.3651866257522217E-11</v>
      </c>
      <c r="CJ219" s="9">
        <f t="shared" si="260"/>
        <v>-9.6937002490188642E-16</v>
      </c>
      <c r="CL219" s="16">
        <f t="shared" si="261"/>
        <v>6</v>
      </c>
      <c r="CM219" s="17">
        <f>VLOOKUP($A219,Datum!$A:$B,2,0)</f>
        <v>41411</v>
      </c>
      <c r="CN219" s="13">
        <f>VLOOKUP(CM219,Zeitreihen!$J:$K,2,0)</f>
        <v>0.26664533503986348</v>
      </c>
      <c r="CO219" s="13">
        <f>VLOOKUP(CM219,Zeitreihen!R:S,2,0)</f>
        <v>1.0215000000000001</v>
      </c>
      <c r="CP219" s="9">
        <f t="shared" si="262"/>
        <v>0</v>
      </c>
      <c r="CQ219" s="9">
        <f t="shared" si="263"/>
        <v>-9.7890460652752176E-5</v>
      </c>
      <c r="CR219" s="9">
        <f t="shared" si="278"/>
        <v>2.5739111352860344E-6</v>
      </c>
      <c r="CS219" s="9">
        <f t="shared" si="226"/>
        <v>2.7923510630505877E-20</v>
      </c>
      <c r="CT219" s="9">
        <f t="shared" si="227"/>
        <v>4.664842955844928E-17</v>
      </c>
      <c r="CU219" s="9">
        <f t="shared" si="264"/>
        <v>1.1413097382708005E-18</v>
      </c>
      <c r="CW219" s="16">
        <f t="shared" si="265"/>
        <v>6</v>
      </c>
      <c r="CX219" s="17">
        <f>VLOOKUP($A219,Datum!$A:$B,2,0)</f>
        <v>41411</v>
      </c>
      <c r="CY219" s="13">
        <f>VLOOKUP(CX219,Zeitreihen!N:O,2,0)</f>
        <v>1.2839</v>
      </c>
      <c r="CZ219" s="13">
        <f>VLOOKUP(CX219,Zeitreihen!R:S,2,0)</f>
        <v>1.0215000000000001</v>
      </c>
      <c r="DA219" s="9">
        <f t="shared" si="266"/>
        <v>-3.3435745157523668E-3</v>
      </c>
      <c r="DB219" s="9">
        <f t="shared" si="267"/>
        <v>-9.7890460652752176E-5</v>
      </c>
      <c r="DC219" s="9">
        <f t="shared" si="279"/>
        <v>2.5739111352860344E-6</v>
      </c>
      <c r="DD219" s="9">
        <f t="shared" si="228"/>
        <v>3.3651866257522217E-11</v>
      </c>
      <c r="DE219" s="9">
        <f t="shared" si="229"/>
        <v>4.664842955844928E-17</v>
      </c>
      <c r="DF219" s="9">
        <f t="shared" si="268"/>
        <v>-3.9620786370595692E-14</v>
      </c>
    </row>
    <row r="220" spans="1:110" ht="15" x14ac:dyDescent="0.2">
      <c r="A220" s="9">
        <f t="shared" si="269"/>
        <v>211</v>
      </c>
      <c r="B220" s="16">
        <f t="shared" si="230"/>
        <v>5</v>
      </c>
      <c r="C220" s="17">
        <f>VLOOKUP($A220,Datum!$A:$B,2,0)</f>
        <v>41410</v>
      </c>
      <c r="D220" s="13">
        <f>VLOOKUP(C220,Zeitreihen!$B:$C,2,0)</f>
        <v>572.47</v>
      </c>
      <c r="E220" s="13">
        <f>VLOOKUP(C220,Zeitreihen!F:G,2,0)</f>
        <v>7147.42</v>
      </c>
      <c r="F220" s="9">
        <f t="shared" si="231"/>
        <v>-2.0242568643273375E-3</v>
      </c>
      <c r="G220" s="9">
        <f t="shared" si="231"/>
        <v>0</v>
      </c>
      <c r="H220" s="9">
        <f t="shared" si="270"/>
        <v>2.4194764671688723E-6</v>
      </c>
      <c r="I220" s="9">
        <f t="shared" si="210"/>
        <v>1.9624338556593959E-11</v>
      </c>
      <c r="J220" s="9">
        <f t="shared" si="211"/>
        <v>3.0973813673237642E-12</v>
      </c>
      <c r="K220" s="9">
        <f t="shared" si="232"/>
        <v>7.7964133158297511E-12</v>
      </c>
      <c r="M220" s="16">
        <f t="shared" si="233"/>
        <v>5</v>
      </c>
      <c r="N220" s="17">
        <f>VLOOKUP($A220,Datum!$A:$B,2,0)</f>
        <v>41410</v>
      </c>
      <c r="O220" s="13">
        <f>VLOOKUP(N220,Zeitreihen!$B:$C,2,0)</f>
        <v>572.47</v>
      </c>
      <c r="P220" s="13">
        <f>VLOOKUP(N220,Zeitreihen!$J:$K,2,0)</f>
        <v>0.26664533503986348</v>
      </c>
      <c r="Q220" s="9">
        <f t="shared" si="234"/>
        <v>-2.0242568643273375E-3</v>
      </c>
      <c r="R220" s="9">
        <f t="shared" si="235"/>
        <v>0</v>
      </c>
      <c r="S220" s="9">
        <f t="shared" si="271"/>
        <v>2.4194764671688723E-6</v>
      </c>
      <c r="T220" s="9">
        <f t="shared" si="212"/>
        <v>1.9624338556593959E-11</v>
      </c>
      <c r="U220" s="9">
        <f t="shared" si="213"/>
        <v>2.6248099992675524E-20</v>
      </c>
      <c r="V220" s="9">
        <f t="shared" si="236"/>
        <v>-7.1770578980777072E-16</v>
      </c>
      <c r="X220" s="16">
        <f t="shared" si="237"/>
        <v>5</v>
      </c>
      <c r="Y220" s="17">
        <f>VLOOKUP($A220,Datum!$A:$B,2,0)</f>
        <v>41410</v>
      </c>
      <c r="Z220" s="13">
        <f>VLOOKUP(Y220,Zeitreihen!$B:$C,2,0)</f>
        <v>572.47</v>
      </c>
      <c r="AA220" s="13">
        <f>VLOOKUP(Y220,Zeitreihen!N:O,2,0)</f>
        <v>1.2882</v>
      </c>
      <c r="AB220" s="9">
        <f t="shared" si="238"/>
        <v>-2.0242568643273375E-3</v>
      </c>
      <c r="AC220" s="9">
        <f t="shared" si="239"/>
        <v>-3.8806318155512387E-4</v>
      </c>
      <c r="AD220" s="9">
        <f t="shared" si="272"/>
        <v>2.4194764671688723E-6</v>
      </c>
      <c r="AE220" s="9">
        <f t="shared" si="214"/>
        <v>1.9624338556593959E-11</v>
      </c>
      <c r="AF220" s="9">
        <f t="shared" si="215"/>
        <v>1.0549365742324079E-12</v>
      </c>
      <c r="AG220" s="9">
        <f t="shared" si="240"/>
        <v>4.5499925811445217E-12</v>
      </c>
      <c r="AI220" s="16">
        <f t="shared" si="241"/>
        <v>5</v>
      </c>
      <c r="AJ220" s="17">
        <f>VLOOKUP($A220,Datum!$A:$B,2,0)</f>
        <v>41410</v>
      </c>
      <c r="AK220" s="13">
        <f>VLOOKUP(AJ220,Zeitreihen!$B:$C,2,0)</f>
        <v>572.47</v>
      </c>
      <c r="AL220" s="13">
        <f>VLOOKUP(AJ220,Zeitreihen!$R:$S,2,0)</f>
        <v>1.0216000000000001</v>
      </c>
      <c r="AM220" s="9">
        <f t="shared" si="242"/>
        <v>-2.0242568643273375E-3</v>
      </c>
      <c r="AN220" s="9">
        <f t="shared" si="243"/>
        <v>-9.7880879048413939E-5</v>
      </c>
      <c r="AO220" s="9">
        <f t="shared" si="273"/>
        <v>2.4194764671688723E-6</v>
      </c>
      <c r="AP220" s="9">
        <f t="shared" si="216"/>
        <v>1.9624338556593959E-11</v>
      </c>
      <c r="AQ220" s="9">
        <f t="shared" si="217"/>
        <v>4.4047129648773118E-17</v>
      </c>
      <c r="AR220" s="9">
        <f t="shared" si="244"/>
        <v>-2.9400608576587514E-14</v>
      </c>
      <c r="AT220" s="16">
        <f t="shared" si="245"/>
        <v>5</v>
      </c>
      <c r="AU220" s="17">
        <f>VLOOKUP($A220,Datum!$A:$B,2,0)</f>
        <v>41410</v>
      </c>
      <c r="AV220" s="13">
        <f>VLOOKUP(AU220,Zeitreihen!$F:$G,2,0)</f>
        <v>7147.42</v>
      </c>
      <c r="AW220" s="13">
        <f>VLOOKUP(AU220,Zeitreihen!$J:$K,2,0)</f>
        <v>0.26664533503986348</v>
      </c>
      <c r="AX220" s="9">
        <f t="shared" si="246"/>
        <v>0</v>
      </c>
      <c r="AY220" s="9">
        <f t="shared" si="247"/>
        <v>0</v>
      </c>
      <c r="AZ220" s="9">
        <f t="shared" si="274"/>
        <v>2.4194764671688723E-6</v>
      </c>
      <c r="BA220" s="9">
        <f t="shared" si="218"/>
        <v>3.0973813673237642E-12</v>
      </c>
      <c r="BB220" s="9">
        <f t="shared" si="219"/>
        <v>2.6248099992675524E-20</v>
      </c>
      <c r="BC220" s="9">
        <f t="shared" si="248"/>
        <v>-2.8513220765982264E-16</v>
      </c>
      <c r="BE220" s="16">
        <f t="shared" si="249"/>
        <v>5</v>
      </c>
      <c r="BF220" s="17">
        <f>VLOOKUP($A220,Datum!$A:$B,2,0)</f>
        <v>41410</v>
      </c>
      <c r="BG220" s="13">
        <f>VLOOKUP(BF220,Zeitreihen!$F:$G,2,0)</f>
        <v>7147.42</v>
      </c>
      <c r="BH220" s="13">
        <f>VLOOKUP(BF220,Zeitreihen!N:O,2,0)</f>
        <v>1.2882</v>
      </c>
      <c r="BI220" s="9">
        <f t="shared" si="250"/>
        <v>0</v>
      </c>
      <c r="BJ220" s="9">
        <f t="shared" si="251"/>
        <v>-3.8806318155512387E-4</v>
      </c>
      <c r="BK220" s="9">
        <f t="shared" si="275"/>
        <v>2.4194764671688723E-6</v>
      </c>
      <c r="BL220" s="9">
        <f t="shared" si="220"/>
        <v>3.0973813673237642E-12</v>
      </c>
      <c r="BM220" s="9">
        <f t="shared" si="221"/>
        <v>1.0549365742324079E-12</v>
      </c>
      <c r="BN220" s="9">
        <f t="shared" si="252"/>
        <v>1.8076340583026818E-12</v>
      </c>
      <c r="BP220" s="16">
        <f t="shared" si="253"/>
        <v>5</v>
      </c>
      <c r="BQ220" s="17">
        <f>VLOOKUP($A220,Datum!$A:$B,2,0)</f>
        <v>41410</v>
      </c>
      <c r="BR220" s="13">
        <f>VLOOKUP(BQ220,Zeitreihen!$F:$G,2,0)</f>
        <v>7147.42</v>
      </c>
      <c r="BS220" s="13">
        <f>VLOOKUP(BQ220,Zeitreihen!R:S,2,0)</f>
        <v>1.0216000000000001</v>
      </c>
      <c r="BT220" s="9">
        <f t="shared" si="254"/>
        <v>0</v>
      </c>
      <c r="BU220" s="9">
        <f t="shared" si="255"/>
        <v>-9.7880879048413939E-5</v>
      </c>
      <c r="BV220" s="9">
        <f t="shared" si="276"/>
        <v>2.4194764671688723E-6</v>
      </c>
      <c r="BW220" s="9">
        <f t="shared" si="222"/>
        <v>3.0973813673237642E-12</v>
      </c>
      <c r="BX220" s="9">
        <f t="shared" si="223"/>
        <v>4.4047129648773118E-17</v>
      </c>
      <c r="BY220" s="9">
        <f t="shared" si="256"/>
        <v>-1.1680357813791664E-14</v>
      </c>
      <c r="CA220" s="16">
        <f t="shared" si="257"/>
        <v>5</v>
      </c>
      <c r="CB220" s="17">
        <f>VLOOKUP($A220,Datum!$A:$B,2,0)</f>
        <v>41410</v>
      </c>
      <c r="CC220" s="13">
        <f>VLOOKUP(CB220,Zeitreihen!$J:$K,2,0)</f>
        <v>0.26664533503986348</v>
      </c>
      <c r="CD220" s="13">
        <f>VLOOKUP(CB220,Zeitreihen!N:O,2,0)</f>
        <v>1.2882</v>
      </c>
      <c r="CE220" s="9">
        <f t="shared" si="258"/>
        <v>0</v>
      </c>
      <c r="CF220" s="9">
        <f t="shared" si="259"/>
        <v>-3.8806318155512387E-4</v>
      </c>
      <c r="CG220" s="9">
        <f t="shared" si="277"/>
        <v>2.4194764671688723E-6</v>
      </c>
      <c r="CH220" s="9">
        <f t="shared" si="224"/>
        <v>2.6248099992675524E-20</v>
      </c>
      <c r="CI220" s="9">
        <f t="shared" si="225"/>
        <v>1.0549365742324079E-12</v>
      </c>
      <c r="CJ220" s="9">
        <f t="shared" si="260"/>
        <v>-1.664033674129908E-16</v>
      </c>
      <c r="CL220" s="16">
        <f t="shared" si="261"/>
        <v>5</v>
      </c>
      <c r="CM220" s="17">
        <f>VLOOKUP($A220,Datum!$A:$B,2,0)</f>
        <v>41410</v>
      </c>
      <c r="CN220" s="13">
        <f>VLOOKUP(CM220,Zeitreihen!$J:$K,2,0)</f>
        <v>0.26664533503986348</v>
      </c>
      <c r="CO220" s="13">
        <f>VLOOKUP(CM220,Zeitreihen!R:S,2,0)</f>
        <v>1.0216000000000001</v>
      </c>
      <c r="CP220" s="9">
        <f t="shared" si="262"/>
        <v>0</v>
      </c>
      <c r="CQ220" s="9">
        <f t="shared" si="263"/>
        <v>-9.7880879048413939E-5</v>
      </c>
      <c r="CR220" s="9">
        <f t="shared" si="278"/>
        <v>2.4194764671688723E-6</v>
      </c>
      <c r="CS220" s="9">
        <f t="shared" si="226"/>
        <v>2.6248099992675524E-20</v>
      </c>
      <c r="CT220" s="9">
        <f t="shared" si="227"/>
        <v>4.4047129648773118E-17</v>
      </c>
      <c r="CU220" s="9">
        <f t="shared" si="264"/>
        <v>1.075245768841403E-18</v>
      </c>
      <c r="CW220" s="16">
        <f t="shared" si="265"/>
        <v>5</v>
      </c>
      <c r="CX220" s="17">
        <f>VLOOKUP($A220,Datum!$A:$B,2,0)</f>
        <v>41410</v>
      </c>
      <c r="CY220" s="13">
        <f>VLOOKUP(CX220,Zeitreihen!N:O,2,0)</f>
        <v>1.2882</v>
      </c>
      <c r="CZ220" s="13">
        <f>VLOOKUP(CX220,Zeitreihen!R:S,2,0)</f>
        <v>1.0216000000000001</v>
      </c>
      <c r="DA220" s="9">
        <f t="shared" si="266"/>
        <v>-3.8806318155512387E-4</v>
      </c>
      <c r="DB220" s="9">
        <f t="shared" si="267"/>
        <v>-9.7880879048413939E-5</v>
      </c>
      <c r="DC220" s="9">
        <f t="shared" si="279"/>
        <v>2.4194764671688723E-6</v>
      </c>
      <c r="DD220" s="9">
        <f t="shared" si="228"/>
        <v>1.0549365742324079E-12</v>
      </c>
      <c r="DE220" s="9">
        <f t="shared" si="229"/>
        <v>4.4047129648773118E-17</v>
      </c>
      <c r="DF220" s="9">
        <f t="shared" si="268"/>
        <v>-6.8166654646129908E-15</v>
      </c>
    </row>
    <row r="221" spans="1:110" ht="15" x14ac:dyDescent="0.2">
      <c r="A221" s="9">
        <f t="shared" si="269"/>
        <v>212</v>
      </c>
      <c r="B221" s="16">
        <f t="shared" si="230"/>
        <v>4</v>
      </c>
      <c r="C221" s="17">
        <f>VLOOKUP($A221,Datum!$A:$B,2,0)</f>
        <v>41409</v>
      </c>
      <c r="D221" s="13">
        <f>VLOOKUP(C221,Zeitreihen!$B:$C,2,0)</f>
        <v>573.63</v>
      </c>
      <c r="E221" s="13">
        <f>VLOOKUP(C221,Zeitreihen!F:G,2,0)</f>
        <v>7147.42</v>
      </c>
      <c r="F221" s="9">
        <f t="shared" si="231"/>
        <v>3.8775986543999334E-3</v>
      </c>
      <c r="G221" s="9">
        <f t="shared" si="231"/>
        <v>1.1367200973132613E-3</v>
      </c>
      <c r="H221" s="9">
        <f t="shared" si="270"/>
        <v>2.2743078791387396E-6</v>
      </c>
      <c r="I221" s="9">
        <f t="shared" si="210"/>
        <v>2.1210560510381172E-11</v>
      </c>
      <c r="J221" s="9">
        <f t="shared" si="211"/>
        <v>6.3086993817049065E-17</v>
      </c>
      <c r="K221" s="9">
        <f t="shared" si="232"/>
        <v>3.6580192724677684E-14</v>
      </c>
      <c r="M221" s="16">
        <f t="shared" si="233"/>
        <v>4</v>
      </c>
      <c r="N221" s="17">
        <f>VLOOKUP($A221,Datum!$A:$B,2,0)</f>
        <v>41409</v>
      </c>
      <c r="O221" s="13">
        <f>VLOOKUP(N221,Zeitreihen!$B:$C,2,0)</f>
        <v>573.63</v>
      </c>
      <c r="P221" s="13">
        <f>VLOOKUP(N221,Zeitreihen!$J:$K,2,0)</f>
        <v>0.26664533503986348</v>
      </c>
      <c r="Q221" s="9">
        <f t="shared" si="234"/>
        <v>3.8775986543999334E-3</v>
      </c>
      <c r="R221" s="9">
        <f t="shared" si="235"/>
        <v>0</v>
      </c>
      <c r="S221" s="9">
        <f t="shared" si="271"/>
        <v>2.2743078791387396E-6</v>
      </c>
      <c r="T221" s="9">
        <f t="shared" si="212"/>
        <v>2.1210560510381172E-11</v>
      </c>
      <c r="U221" s="9">
        <f t="shared" si="213"/>
        <v>2.4673213993114991E-20</v>
      </c>
      <c r="V221" s="9">
        <f t="shared" si="236"/>
        <v>7.2341737495483821E-16</v>
      </c>
      <c r="X221" s="16">
        <f t="shared" si="237"/>
        <v>4</v>
      </c>
      <c r="Y221" s="17">
        <f>VLOOKUP($A221,Datum!$A:$B,2,0)</f>
        <v>41409</v>
      </c>
      <c r="Z221" s="13">
        <f>VLOOKUP(Y221,Zeitreihen!$B:$C,2,0)</f>
        <v>573.63</v>
      </c>
      <c r="AA221" s="13">
        <f>VLOOKUP(Y221,Zeitreihen!N:O,2,0)</f>
        <v>1.2887</v>
      </c>
      <c r="AB221" s="9">
        <f t="shared" si="238"/>
        <v>3.8775986543999334E-3</v>
      </c>
      <c r="AC221" s="9">
        <f t="shared" si="239"/>
        <v>-2.5574470482017781E-3</v>
      </c>
      <c r="AD221" s="9">
        <f t="shared" si="272"/>
        <v>2.2743078791387396E-6</v>
      </c>
      <c r="AE221" s="9">
        <f t="shared" si="214"/>
        <v>2.1210560510381172E-11</v>
      </c>
      <c r="AF221" s="9">
        <f t="shared" si="215"/>
        <v>1.8210853862352473E-11</v>
      </c>
      <c r="AG221" s="9">
        <f t="shared" si="240"/>
        <v>-1.9653559926719021E-11</v>
      </c>
      <c r="AI221" s="16">
        <f t="shared" si="241"/>
        <v>4</v>
      </c>
      <c r="AJ221" s="17">
        <f>VLOOKUP($A221,Datum!$A:$B,2,0)</f>
        <v>41409</v>
      </c>
      <c r="AK221" s="13">
        <f>VLOOKUP(AJ221,Zeitreihen!$B:$C,2,0)</f>
        <v>573.63</v>
      </c>
      <c r="AL221" s="13">
        <f>VLOOKUP(AJ221,Zeitreihen!$R:$S,2,0)</f>
        <v>1.0217000000000001</v>
      </c>
      <c r="AM221" s="9">
        <f t="shared" si="242"/>
        <v>3.8775986543999334E-3</v>
      </c>
      <c r="AN221" s="9">
        <f t="shared" si="243"/>
        <v>-9.7871299319628774E-5</v>
      </c>
      <c r="AO221" s="9">
        <f t="shared" si="273"/>
        <v>2.2743078791387396E-6</v>
      </c>
      <c r="AP221" s="9">
        <f t="shared" si="216"/>
        <v>2.1210560510381172E-11</v>
      </c>
      <c r="AQ221" s="9">
        <f t="shared" si="217"/>
        <v>4.1590432495078023E-17</v>
      </c>
      <c r="AR221" s="9">
        <f t="shared" si="244"/>
        <v>2.9701117573077543E-14</v>
      </c>
      <c r="AT221" s="16">
        <f t="shared" si="245"/>
        <v>4</v>
      </c>
      <c r="AU221" s="17">
        <f>VLOOKUP($A221,Datum!$A:$B,2,0)</f>
        <v>41409</v>
      </c>
      <c r="AV221" s="13">
        <f>VLOOKUP(AU221,Zeitreihen!$F:$G,2,0)</f>
        <v>7147.42</v>
      </c>
      <c r="AW221" s="13">
        <f>VLOOKUP(AU221,Zeitreihen!$J:$K,2,0)</f>
        <v>0.26664533503986348</v>
      </c>
      <c r="AX221" s="9">
        <f t="shared" si="246"/>
        <v>1.1367200973132613E-3</v>
      </c>
      <c r="AY221" s="9">
        <f t="shared" si="247"/>
        <v>0</v>
      </c>
      <c r="AZ221" s="9">
        <f t="shared" si="274"/>
        <v>2.2743078791387396E-6</v>
      </c>
      <c r="BA221" s="9">
        <f t="shared" si="218"/>
        <v>6.3086993817049065E-17</v>
      </c>
      <c r="BB221" s="9">
        <f t="shared" si="219"/>
        <v>2.4673213993114991E-20</v>
      </c>
      <c r="BC221" s="9">
        <f t="shared" si="248"/>
        <v>1.2476212961593649E-18</v>
      </c>
      <c r="BE221" s="16">
        <f t="shared" si="249"/>
        <v>4</v>
      </c>
      <c r="BF221" s="17">
        <f>VLOOKUP($A221,Datum!$A:$B,2,0)</f>
        <v>41409</v>
      </c>
      <c r="BG221" s="13">
        <f>VLOOKUP(BF221,Zeitreihen!$F:$G,2,0)</f>
        <v>7147.42</v>
      </c>
      <c r="BH221" s="13">
        <f>VLOOKUP(BF221,Zeitreihen!N:O,2,0)</f>
        <v>1.2887</v>
      </c>
      <c r="BI221" s="9">
        <f t="shared" si="250"/>
        <v>1.1367200973132613E-3</v>
      </c>
      <c r="BJ221" s="9">
        <f t="shared" si="251"/>
        <v>-2.5574470482017781E-3</v>
      </c>
      <c r="BK221" s="9">
        <f t="shared" si="275"/>
        <v>2.2743078791387396E-6</v>
      </c>
      <c r="BL221" s="9">
        <f t="shared" si="220"/>
        <v>6.3086993817049065E-17</v>
      </c>
      <c r="BM221" s="9">
        <f t="shared" si="221"/>
        <v>1.8210853862352473E-11</v>
      </c>
      <c r="BN221" s="9">
        <f t="shared" si="252"/>
        <v>-3.3894955745913202E-14</v>
      </c>
      <c r="BP221" s="16">
        <f t="shared" si="253"/>
        <v>4</v>
      </c>
      <c r="BQ221" s="17">
        <f>VLOOKUP($A221,Datum!$A:$B,2,0)</f>
        <v>41409</v>
      </c>
      <c r="BR221" s="13">
        <f>VLOOKUP(BQ221,Zeitreihen!$F:$G,2,0)</f>
        <v>7147.42</v>
      </c>
      <c r="BS221" s="13">
        <f>VLOOKUP(BQ221,Zeitreihen!R:S,2,0)</f>
        <v>1.0217000000000001</v>
      </c>
      <c r="BT221" s="9">
        <f t="shared" si="254"/>
        <v>1.1367200973132613E-3</v>
      </c>
      <c r="BU221" s="9">
        <f t="shared" si="255"/>
        <v>-9.7871299319628774E-5</v>
      </c>
      <c r="BV221" s="9">
        <f t="shared" si="276"/>
        <v>2.2743078791387396E-6</v>
      </c>
      <c r="BW221" s="9">
        <f t="shared" si="222"/>
        <v>6.3086993817049065E-17</v>
      </c>
      <c r="BX221" s="9">
        <f t="shared" si="223"/>
        <v>4.1590432495078023E-17</v>
      </c>
      <c r="BY221" s="9">
        <f t="shared" si="256"/>
        <v>5.1223191599756682E-17</v>
      </c>
      <c r="CA221" s="16">
        <f t="shared" si="257"/>
        <v>4</v>
      </c>
      <c r="CB221" s="17">
        <f>VLOOKUP($A221,Datum!$A:$B,2,0)</f>
        <v>41409</v>
      </c>
      <c r="CC221" s="13">
        <f>VLOOKUP(CB221,Zeitreihen!$J:$K,2,0)</f>
        <v>0.26664533503986348</v>
      </c>
      <c r="CD221" s="13">
        <f>VLOOKUP(CB221,Zeitreihen!N:O,2,0)</f>
        <v>1.2887</v>
      </c>
      <c r="CE221" s="9">
        <f t="shared" si="258"/>
        <v>0</v>
      </c>
      <c r="CF221" s="9">
        <f t="shared" si="259"/>
        <v>-2.5574470482017781E-3</v>
      </c>
      <c r="CG221" s="9">
        <f t="shared" si="277"/>
        <v>2.2743078791387396E-6</v>
      </c>
      <c r="CH221" s="9">
        <f t="shared" si="224"/>
        <v>2.4673213993114991E-20</v>
      </c>
      <c r="CI221" s="9">
        <f t="shared" si="225"/>
        <v>1.8210853862352473E-11</v>
      </c>
      <c r="CJ221" s="9">
        <f t="shared" si="260"/>
        <v>-6.7031357911291574E-16</v>
      </c>
      <c r="CL221" s="16">
        <f t="shared" si="261"/>
        <v>4</v>
      </c>
      <c r="CM221" s="17">
        <f>VLOOKUP($A221,Datum!$A:$B,2,0)</f>
        <v>41409</v>
      </c>
      <c r="CN221" s="13">
        <f>VLOOKUP(CM221,Zeitreihen!$J:$K,2,0)</f>
        <v>0.26664533503986348</v>
      </c>
      <c r="CO221" s="13">
        <f>VLOOKUP(CM221,Zeitreihen!R:S,2,0)</f>
        <v>1.0217000000000001</v>
      </c>
      <c r="CP221" s="9">
        <f t="shared" si="262"/>
        <v>0</v>
      </c>
      <c r="CQ221" s="9">
        <f t="shared" si="263"/>
        <v>-9.7871299319628774E-5</v>
      </c>
      <c r="CR221" s="9">
        <f t="shared" si="278"/>
        <v>2.2743078791387396E-6</v>
      </c>
      <c r="CS221" s="9">
        <f t="shared" si="226"/>
        <v>2.4673213993114991E-20</v>
      </c>
      <c r="CT221" s="9">
        <f t="shared" si="227"/>
        <v>4.1590432495078023E-17</v>
      </c>
      <c r="CU221" s="9">
        <f t="shared" si="264"/>
        <v>1.013000316395441E-18</v>
      </c>
      <c r="CW221" s="16">
        <f t="shared" si="265"/>
        <v>4</v>
      </c>
      <c r="CX221" s="17">
        <f>VLOOKUP($A221,Datum!$A:$B,2,0)</f>
        <v>41409</v>
      </c>
      <c r="CY221" s="13">
        <f>VLOOKUP(CX221,Zeitreihen!N:O,2,0)</f>
        <v>1.2887</v>
      </c>
      <c r="CZ221" s="13">
        <f>VLOOKUP(CX221,Zeitreihen!R:S,2,0)</f>
        <v>1.0217000000000001</v>
      </c>
      <c r="DA221" s="9">
        <f t="shared" si="266"/>
        <v>-2.5574470482017781E-3</v>
      </c>
      <c r="DB221" s="9">
        <f t="shared" si="267"/>
        <v>-9.7871299319628774E-5</v>
      </c>
      <c r="DC221" s="9">
        <f t="shared" si="279"/>
        <v>2.2743078791387396E-6</v>
      </c>
      <c r="DD221" s="9">
        <f t="shared" si="228"/>
        <v>1.8210853862352473E-11</v>
      </c>
      <c r="DE221" s="9">
        <f t="shared" si="229"/>
        <v>4.1590432495078023E-17</v>
      </c>
      <c r="DF221" s="9">
        <f t="shared" si="268"/>
        <v>-2.7520851880708587E-14</v>
      </c>
    </row>
    <row r="222" spans="1:110" ht="15" x14ac:dyDescent="0.2">
      <c r="A222" s="9">
        <f t="shared" si="269"/>
        <v>213</v>
      </c>
      <c r="B222" s="16">
        <f t="shared" si="230"/>
        <v>3</v>
      </c>
      <c r="C222" s="17">
        <f>VLOOKUP($A222,Datum!$A:$B,2,0)</f>
        <v>41408</v>
      </c>
      <c r="D222" s="13">
        <f>VLOOKUP(C222,Zeitreihen!$B:$C,2,0)</f>
        <v>571.41</v>
      </c>
      <c r="E222" s="13">
        <f>VLOOKUP(C222,Zeitreihen!F:G,2,0)</f>
        <v>7139.3</v>
      </c>
      <c r="F222" s="9">
        <f t="shared" si="231"/>
        <v>4.2010188088311112E-4</v>
      </c>
      <c r="G222" s="9">
        <f t="shared" si="231"/>
        <v>-2.7206523962812357E-3</v>
      </c>
      <c r="H222" s="9">
        <f t="shared" si="270"/>
        <v>2.1378494063904152E-6</v>
      </c>
      <c r="I222" s="9">
        <f t="shared" si="210"/>
        <v>3.4827591156148107E-13</v>
      </c>
      <c r="J222" s="9">
        <f t="shared" si="211"/>
        <v>3.1722945362255014E-11</v>
      </c>
      <c r="K222" s="9">
        <f t="shared" si="232"/>
        <v>3.3239039867984186E-12</v>
      </c>
      <c r="M222" s="16">
        <f t="shared" si="233"/>
        <v>3</v>
      </c>
      <c r="N222" s="17">
        <f>VLOOKUP($A222,Datum!$A:$B,2,0)</f>
        <v>41408</v>
      </c>
      <c r="O222" s="13">
        <f>VLOOKUP(N222,Zeitreihen!$B:$C,2,0)</f>
        <v>571.41</v>
      </c>
      <c r="P222" s="13">
        <f>VLOOKUP(N222,Zeitreihen!$J:$K,2,0)</f>
        <v>0.26664533503986348</v>
      </c>
      <c r="Q222" s="9">
        <f t="shared" si="234"/>
        <v>4.2010188088311112E-4</v>
      </c>
      <c r="R222" s="9">
        <f t="shared" si="235"/>
        <v>2.6664178011729669E-5</v>
      </c>
      <c r="S222" s="9">
        <f t="shared" si="271"/>
        <v>2.1378494063904152E-6</v>
      </c>
      <c r="T222" s="9">
        <f t="shared" si="212"/>
        <v>3.4827591156148107E-13</v>
      </c>
      <c r="U222" s="9">
        <f t="shared" si="213"/>
        <v>1.5318626442193365E-15</v>
      </c>
      <c r="V222" s="9">
        <f t="shared" si="236"/>
        <v>-2.3097853986950176E-14</v>
      </c>
      <c r="X222" s="16">
        <f t="shared" si="237"/>
        <v>3</v>
      </c>
      <c r="Y222" s="17">
        <f>VLOOKUP($A222,Datum!$A:$B,2,0)</f>
        <v>41408</v>
      </c>
      <c r="Z222" s="13">
        <f>VLOOKUP(Y222,Zeitreihen!$B:$C,2,0)</f>
        <v>571.41</v>
      </c>
      <c r="AA222" s="13">
        <f>VLOOKUP(Y222,Zeitreihen!N:O,2,0)</f>
        <v>1.292</v>
      </c>
      <c r="AB222" s="9">
        <f t="shared" si="238"/>
        <v>4.2010188088311112E-4</v>
      </c>
      <c r="AC222" s="9">
        <f t="shared" si="239"/>
        <v>-4.247930697496561E-3</v>
      </c>
      <c r="AD222" s="9">
        <f t="shared" si="272"/>
        <v>2.1378494063904152E-6</v>
      </c>
      <c r="AE222" s="9">
        <f t="shared" si="214"/>
        <v>3.4827591156148107E-13</v>
      </c>
      <c r="AF222" s="9">
        <f t="shared" si="215"/>
        <v>4.3680684425923865E-11</v>
      </c>
      <c r="AG222" s="9">
        <f t="shared" si="240"/>
        <v>3.9003756467894248E-12</v>
      </c>
      <c r="AI222" s="16">
        <f t="shared" si="241"/>
        <v>3</v>
      </c>
      <c r="AJ222" s="17">
        <f>VLOOKUP($A222,Datum!$A:$B,2,0)</f>
        <v>41408</v>
      </c>
      <c r="AK222" s="13">
        <f>VLOOKUP(AJ222,Zeitreihen!$B:$C,2,0)</f>
        <v>571.41</v>
      </c>
      <c r="AL222" s="13">
        <f>VLOOKUP(AJ222,Zeitreihen!$R:$S,2,0)</f>
        <v>1.0218</v>
      </c>
      <c r="AM222" s="9">
        <f t="shared" si="242"/>
        <v>4.2010188088311112E-4</v>
      </c>
      <c r="AN222" s="9">
        <f t="shared" si="243"/>
        <v>-9.786172146573041E-5</v>
      </c>
      <c r="AO222" s="9">
        <f t="shared" si="273"/>
        <v>2.1378494063904152E-6</v>
      </c>
      <c r="AP222" s="9">
        <f t="shared" si="216"/>
        <v>3.4827591156148107E-13</v>
      </c>
      <c r="AQ222" s="9">
        <f t="shared" si="217"/>
        <v>3.9270327361268707E-17</v>
      </c>
      <c r="AR222" s="9">
        <f t="shared" si="244"/>
        <v>-3.698230530816546E-15</v>
      </c>
      <c r="AT222" s="16">
        <f t="shared" si="245"/>
        <v>3</v>
      </c>
      <c r="AU222" s="17">
        <f>VLOOKUP($A222,Datum!$A:$B,2,0)</f>
        <v>41408</v>
      </c>
      <c r="AV222" s="13">
        <f>VLOOKUP(AU222,Zeitreihen!$F:$G,2,0)</f>
        <v>7139.3</v>
      </c>
      <c r="AW222" s="13">
        <f>VLOOKUP(AU222,Zeitreihen!$J:$K,2,0)</f>
        <v>0.26664533503986348</v>
      </c>
      <c r="AX222" s="9">
        <f t="shared" si="246"/>
        <v>-2.7206523962812357E-3</v>
      </c>
      <c r="AY222" s="9">
        <f t="shared" si="247"/>
        <v>2.6664178011729669E-5</v>
      </c>
      <c r="AZ222" s="9">
        <f t="shared" si="274"/>
        <v>2.1378494063904152E-6</v>
      </c>
      <c r="BA222" s="9">
        <f t="shared" si="218"/>
        <v>3.1722945362255014E-11</v>
      </c>
      <c r="BB222" s="9">
        <f t="shared" si="219"/>
        <v>1.5318626442193365E-15</v>
      </c>
      <c r="BC222" s="9">
        <f t="shared" si="248"/>
        <v>-2.2044317854052438E-13</v>
      </c>
      <c r="BE222" s="16">
        <f t="shared" si="249"/>
        <v>3</v>
      </c>
      <c r="BF222" s="17">
        <f>VLOOKUP($A222,Datum!$A:$B,2,0)</f>
        <v>41408</v>
      </c>
      <c r="BG222" s="13">
        <f>VLOOKUP(BF222,Zeitreihen!$F:$G,2,0)</f>
        <v>7139.3</v>
      </c>
      <c r="BH222" s="13">
        <f>VLOOKUP(BF222,Zeitreihen!N:O,2,0)</f>
        <v>1.292</v>
      </c>
      <c r="BI222" s="9">
        <f t="shared" si="250"/>
        <v>-2.7206523962812357E-3</v>
      </c>
      <c r="BJ222" s="9">
        <f t="shared" si="251"/>
        <v>-4.247930697496561E-3</v>
      </c>
      <c r="BK222" s="9">
        <f t="shared" si="275"/>
        <v>2.1378494063904152E-6</v>
      </c>
      <c r="BL222" s="9">
        <f t="shared" si="220"/>
        <v>3.1722945362255014E-11</v>
      </c>
      <c r="BM222" s="9">
        <f t="shared" si="221"/>
        <v>4.3680684425923865E-11</v>
      </c>
      <c r="BN222" s="9">
        <f t="shared" si="252"/>
        <v>3.7224722503055499E-11</v>
      </c>
      <c r="BP222" s="16">
        <f t="shared" si="253"/>
        <v>3</v>
      </c>
      <c r="BQ222" s="17">
        <f>VLOOKUP($A222,Datum!$A:$B,2,0)</f>
        <v>41408</v>
      </c>
      <c r="BR222" s="13">
        <f>VLOOKUP(BQ222,Zeitreihen!$F:$G,2,0)</f>
        <v>7139.3</v>
      </c>
      <c r="BS222" s="13">
        <f>VLOOKUP(BQ222,Zeitreihen!R:S,2,0)</f>
        <v>1.0218</v>
      </c>
      <c r="BT222" s="9">
        <f t="shared" si="254"/>
        <v>-2.7206523962812357E-3</v>
      </c>
      <c r="BU222" s="9">
        <f t="shared" si="255"/>
        <v>-9.786172146573041E-5</v>
      </c>
      <c r="BV222" s="9">
        <f t="shared" si="276"/>
        <v>2.1378494063904152E-6</v>
      </c>
      <c r="BW222" s="9">
        <f t="shared" si="222"/>
        <v>3.1722945362255014E-11</v>
      </c>
      <c r="BX222" s="9">
        <f t="shared" si="223"/>
        <v>3.9270327361268707E-17</v>
      </c>
      <c r="BY222" s="9">
        <f t="shared" si="256"/>
        <v>-3.5295473495044593E-14</v>
      </c>
      <c r="CA222" s="16">
        <f t="shared" si="257"/>
        <v>3</v>
      </c>
      <c r="CB222" s="17">
        <f>VLOOKUP($A222,Datum!$A:$B,2,0)</f>
        <v>41408</v>
      </c>
      <c r="CC222" s="13">
        <f>VLOOKUP(CB222,Zeitreihen!$J:$K,2,0)</f>
        <v>0.26664533503986348</v>
      </c>
      <c r="CD222" s="13">
        <f>VLOOKUP(CB222,Zeitreihen!N:O,2,0)</f>
        <v>1.292</v>
      </c>
      <c r="CE222" s="9">
        <f t="shared" si="258"/>
        <v>2.6664178011729669E-5</v>
      </c>
      <c r="CF222" s="9">
        <f t="shared" si="259"/>
        <v>-4.247930697496561E-3</v>
      </c>
      <c r="CG222" s="9">
        <f t="shared" si="277"/>
        <v>2.1378494063904152E-6</v>
      </c>
      <c r="CH222" s="9">
        <f t="shared" si="224"/>
        <v>1.5318626442193365E-15</v>
      </c>
      <c r="CI222" s="9">
        <f t="shared" si="225"/>
        <v>4.3680684425923865E-11</v>
      </c>
      <c r="CJ222" s="9">
        <f t="shared" si="260"/>
        <v>-2.5867510267902885E-13</v>
      </c>
      <c r="CL222" s="16">
        <f t="shared" si="261"/>
        <v>3</v>
      </c>
      <c r="CM222" s="17">
        <f>VLOOKUP($A222,Datum!$A:$B,2,0)</f>
        <v>41408</v>
      </c>
      <c r="CN222" s="13">
        <f>VLOOKUP(CM222,Zeitreihen!$J:$K,2,0)</f>
        <v>0.26664533503986348</v>
      </c>
      <c r="CO222" s="13">
        <f>VLOOKUP(CM222,Zeitreihen!R:S,2,0)</f>
        <v>1.0218</v>
      </c>
      <c r="CP222" s="9">
        <f t="shared" si="262"/>
        <v>2.6664178011729669E-5</v>
      </c>
      <c r="CQ222" s="9">
        <f t="shared" si="263"/>
        <v>-9.786172146573041E-5</v>
      </c>
      <c r="CR222" s="9">
        <f t="shared" si="278"/>
        <v>2.1378494063904152E-6</v>
      </c>
      <c r="CS222" s="9">
        <f t="shared" si="226"/>
        <v>1.5318626442193365E-15</v>
      </c>
      <c r="CT222" s="9">
        <f t="shared" si="227"/>
        <v>3.9270327361268707E-17</v>
      </c>
      <c r="CU222" s="9">
        <f t="shared" si="264"/>
        <v>2.452687250975795E-16</v>
      </c>
      <c r="CW222" s="16">
        <f t="shared" si="265"/>
        <v>3</v>
      </c>
      <c r="CX222" s="17">
        <f>VLOOKUP($A222,Datum!$A:$B,2,0)</f>
        <v>41408</v>
      </c>
      <c r="CY222" s="13">
        <f>VLOOKUP(CX222,Zeitreihen!N:O,2,0)</f>
        <v>1.292</v>
      </c>
      <c r="CZ222" s="13">
        <f>VLOOKUP(CX222,Zeitreihen!R:S,2,0)</f>
        <v>1.0218</v>
      </c>
      <c r="DA222" s="9">
        <f t="shared" si="266"/>
        <v>-4.247930697496561E-3</v>
      </c>
      <c r="DB222" s="9">
        <f t="shared" si="267"/>
        <v>-9.786172146573041E-5</v>
      </c>
      <c r="DC222" s="9">
        <f t="shared" si="279"/>
        <v>2.1378494063904152E-6</v>
      </c>
      <c r="DD222" s="9">
        <f t="shared" si="228"/>
        <v>4.3680684425923865E-11</v>
      </c>
      <c r="DE222" s="9">
        <f t="shared" si="229"/>
        <v>3.9270327361268707E-17</v>
      </c>
      <c r="DF222" s="9">
        <f t="shared" si="268"/>
        <v>-4.1416841704435909E-14</v>
      </c>
    </row>
    <row r="223" spans="1:110" ht="15" x14ac:dyDescent="0.2">
      <c r="A223" s="9">
        <f t="shared" si="269"/>
        <v>214</v>
      </c>
      <c r="B223" s="16">
        <f t="shared" si="230"/>
        <v>2</v>
      </c>
      <c r="C223" s="17">
        <f>VLOOKUP($A223,Datum!$A:$B,2,0)</f>
        <v>41407</v>
      </c>
      <c r="D223" s="13">
        <f>VLOOKUP(C223,Zeitreihen!$B:$C,2,0)</f>
        <v>571.16999999999996</v>
      </c>
      <c r="E223" s="13">
        <f>VLOOKUP(C223,Zeitreihen!F:G,2,0)</f>
        <v>7158.75</v>
      </c>
      <c r="F223" s="9">
        <f t="shared" si="231"/>
        <v>4.1931725108748825E-3</v>
      </c>
      <c r="G223" s="9">
        <f t="shared" si="231"/>
        <v>-6.6160956740544691E-3</v>
      </c>
      <c r="H223" s="9">
        <f t="shared" si="270"/>
        <v>2.0095784420069903E-6</v>
      </c>
      <c r="I223" s="9">
        <f t="shared" si="210"/>
        <v>2.2815134923922268E-11</v>
      </c>
      <c r="J223" s="9">
        <f t="shared" si="211"/>
        <v>1.2062397204491124E-10</v>
      </c>
      <c r="K223" s="9">
        <f t="shared" si="232"/>
        <v>-5.2460005692566198E-11</v>
      </c>
      <c r="M223" s="16">
        <f t="shared" si="233"/>
        <v>2</v>
      </c>
      <c r="N223" s="17">
        <f>VLOOKUP($A223,Datum!$A:$B,2,0)</f>
        <v>41407</v>
      </c>
      <c r="O223" s="13">
        <f>VLOOKUP(N223,Zeitreihen!$B:$C,2,0)</f>
        <v>571.16999999999996</v>
      </c>
      <c r="P223" s="13">
        <f>VLOOKUP(N223,Zeitreihen!$J:$K,2,0)</f>
        <v>0.26663822525597269</v>
      </c>
      <c r="Q223" s="9">
        <f t="shared" si="234"/>
        <v>4.1931725108748825E-3</v>
      </c>
      <c r="R223" s="9">
        <f t="shared" si="235"/>
        <v>-2.6664178011620453E-5</v>
      </c>
      <c r="S223" s="9">
        <f t="shared" si="271"/>
        <v>2.0095784420069903E-6</v>
      </c>
      <c r="T223" s="9">
        <f t="shared" si="212"/>
        <v>2.2815134923922268E-11</v>
      </c>
      <c r="U223" s="9">
        <f t="shared" si="213"/>
        <v>1.4176264036260747E-15</v>
      </c>
      <c r="V223" s="9">
        <f t="shared" si="236"/>
        <v>-1.7984253576516203E-13</v>
      </c>
      <c r="X223" s="16">
        <f t="shared" si="237"/>
        <v>2</v>
      </c>
      <c r="Y223" s="17">
        <f>VLOOKUP($A223,Datum!$A:$B,2,0)</f>
        <v>41407</v>
      </c>
      <c r="Z223" s="13">
        <f>VLOOKUP(Y223,Zeitreihen!$B:$C,2,0)</f>
        <v>571.16999999999996</v>
      </c>
      <c r="AA223" s="13">
        <f>VLOOKUP(Y223,Zeitreihen!N:O,2,0)</f>
        <v>1.2975000000000001</v>
      </c>
      <c r="AB223" s="9">
        <f t="shared" si="238"/>
        <v>4.1931725108748825E-3</v>
      </c>
      <c r="AC223" s="9">
        <f t="shared" si="239"/>
        <v>-1.0784163731944864E-3</v>
      </c>
      <c r="AD223" s="9">
        <f t="shared" si="272"/>
        <v>2.0095784420069903E-6</v>
      </c>
      <c r="AE223" s="9">
        <f t="shared" si="214"/>
        <v>2.2815134923922268E-11</v>
      </c>
      <c r="AF223" s="9">
        <f t="shared" si="215"/>
        <v>3.6660939400677726E-12</v>
      </c>
      <c r="AG223" s="9">
        <f t="shared" si="240"/>
        <v>-9.1456234279801846E-12</v>
      </c>
      <c r="AI223" s="16">
        <f t="shared" si="241"/>
        <v>2</v>
      </c>
      <c r="AJ223" s="17">
        <f>VLOOKUP($A223,Datum!$A:$B,2,0)</f>
        <v>41407</v>
      </c>
      <c r="AK223" s="13">
        <f>VLOOKUP(AJ223,Zeitreihen!$B:$C,2,0)</f>
        <v>571.16999999999996</v>
      </c>
      <c r="AL223" s="13">
        <f>VLOOKUP(AJ223,Zeitreihen!$R:$S,2,0)</f>
        <v>1.0219</v>
      </c>
      <c r="AM223" s="9">
        <f t="shared" si="242"/>
        <v>4.1931725108748825E-3</v>
      </c>
      <c r="AN223" s="9">
        <f t="shared" si="243"/>
        <v>-9.7852145486385699E-5</v>
      </c>
      <c r="AO223" s="9">
        <f t="shared" si="273"/>
        <v>2.0095784420069903E-6</v>
      </c>
      <c r="AP223" s="9">
        <f t="shared" si="216"/>
        <v>2.2815134923922268E-11</v>
      </c>
      <c r="AQ223" s="9">
        <f t="shared" si="217"/>
        <v>3.7079245622252321E-17</v>
      </c>
      <c r="AR223" s="9">
        <f t="shared" si="244"/>
        <v>2.9085528906123422E-14</v>
      </c>
      <c r="AT223" s="16">
        <f t="shared" si="245"/>
        <v>2</v>
      </c>
      <c r="AU223" s="17">
        <f>VLOOKUP($A223,Datum!$A:$B,2,0)</f>
        <v>41407</v>
      </c>
      <c r="AV223" s="13">
        <f>VLOOKUP(AU223,Zeitreihen!$F:$G,2,0)</f>
        <v>7158.75</v>
      </c>
      <c r="AW223" s="13">
        <f>VLOOKUP(AU223,Zeitreihen!$J:$K,2,0)</f>
        <v>0.26663822525597269</v>
      </c>
      <c r="AX223" s="9">
        <f t="shared" si="246"/>
        <v>-6.6160956740544691E-3</v>
      </c>
      <c r="AY223" s="9">
        <f t="shared" si="247"/>
        <v>-2.6664178011620453E-5</v>
      </c>
      <c r="AZ223" s="9">
        <f t="shared" si="274"/>
        <v>2.0095784420069903E-6</v>
      </c>
      <c r="BA223" s="9">
        <f t="shared" si="218"/>
        <v>1.2062397204491124E-10</v>
      </c>
      <c r="BB223" s="9">
        <f t="shared" si="219"/>
        <v>1.4176264036260747E-15</v>
      </c>
      <c r="BC223" s="9">
        <f t="shared" si="248"/>
        <v>4.1352113329444205E-13</v>
      </c>
      <c r="BE223" s="16">
        <f t="shared" si="249"/>
        <v>2</v>
      </c>
      <c r="BF223" s="17">
        <f>VLOOKUP($A223,Datum!$A:$B,2,0)</f>
        <v>41407</v>
      </c>
      <c r="BG223" s="13">
        <f>VLOOKUP(BF223,Zeitreihen!$F:$G,2,0)</f>
        <v>7158.75</v>
      </c>
      <c r="BH223" s="13">
        <f>VLOOKUP(BF223,Zeitreihen!N:O,2,0)</f>
        <v>1.2975000000000001</v>
      </c>
      <c r="BI223" s="9">
        <f t="shared" si="250"/>
        <v>-6.6160956740544691E-3</v>
      </c>
      <c r="BJ223" s="9">
        <f t="shared" si="251"/>
        <v>-1.0784163731944864E-3</v>
      </c>
      <c r="BK223" s="9">
        <f t="shared" si="275"/>
        <v>2.0095784420069903E-6</v>
      </c>
      <c r="BL223" s="9">
        <f t="shared" si="220"/>
        <v>1.2062397204491124E-10</v>
      </c>
      <c r="BM223" s="9">
        <f t="shared" si="221"/>
        <v>3.6660939400677726E-12</v>
      </c>
      <c r="BN223" s="9">
        <f t="shared" si="252"/>
        <v>2.1028999332843999E-11</v>
      </c>
      <c r="BP223" s="16">
        <f t="shared" si="253"/>
        <v>2</v>
      </c>
      <c r="BQ223" s="17">
        <f>VLOOKUP($A223,Datum!$A:$B,2,0)</f>
        <v>41407</v>
      </c>
      <c r="BR223" s="13">
        <f>VLOOKUP(BQ223,Zeitreihen!$F:$G,2,0)</f>
        <v>7158.75</v>
      </c>
      <c r="BS223" s="13">
        <f>VLOOKUP(BQ223,Zeitreihen!R:S,2,0)</f>
        <v>1.0219</v>
      </c>
      <c r="BT223" s="9">
        <f t="shared" si="254"/>
        <v>-6.6160956740544691E-3</v>
      </c>
      <c r="BU223" s="9">
        <f t="shared" si="255"/>
        <v>-9.7852145486385699E-5</v>
      </c>
      <c r="BV223" s="9">
        <f t="shared" si="276"/>
        <v>2.0095784420069903E-6</v>
      </c>
      <c r="BW223" s="9">
        <f t="shared" si="222"/>
        <v>1.2062397204491124E-10</v>
      </c>
      <c r="BX223" s="9">
        <f t="shared" si="223"/>
        <v>3.7079245622252321E-17</v>
      </c>
      <c r="BY223" s="9">
        <f t="shared" si="256"/>
        <v>-6.6877843022820072E-14</v>
      </c>
      <c r="CA223" s="16">
        <f t="shared" si="257"/>
        <v>2</v>
      </c>
      <c r="CB223" s="17">
        <f>VLOOKUP($A223,Datum!$A:$B,2,0)</f>
        <v>41407</v>
      </c>
      <c r="CC223" s="13">
        <f>VLOOKUP(CB223,Zeitreihen!$J:$K,2,0)</f>
        <v>0.26663822525597269</v>
      </c>
      <c r="CD223" s="13">
        <f>VLOOKUP(CB223,Zeitreihen!N:O,2,0)</f>
        <v>1.2975000000000001</v>
      </c>
      <c r="CE223" s="9">
        <f t="shared" si="258"/>
        <v>-2.6664178011620453E-5</v>
      </c>
      <c r="CF223" s="9">
        <f t="shared" si="259"/>
        <v>-1.0784163731944864E-3</v>
      </c>
      <c r="CG223" s="9">
        <f t="shared" si="277"/>
        <v>2.0095784420069903E-6</v>
      </c>
      <c r="CH223" s="9">
        <f t="shared" si="224"/>
        <v>1.4176264036260747E-15</v>
      </c>
      <c r="CI223" s="9">
        <f t="shared" si="225"/>
        <v>3.6660939400677726E-12</v>
      </c>
      <c r="CJ223" s="9">
        <f t="shared" si="260"/>
        <v>7.2091272478807189E-14</v>
      </c>
      <c r="CL223" s="16">
        <f t="shared" si="261"/>
        <v>2</v>
      </c>
      <c r="CM223" s="17">
        <f>VLOOKUP($A223,Datum!$A:$B,2,0)</f>
        <v>41407</v>
      </c>
      <c r="CN223" s="13">
        <f>VLOOKUP(CM223,Zeitreihen!$J:$K,2,0)</f>
        <v>0.26663822525597269</v>
      </c>
      <c r="CO223" s="13">
        <f>VLOOKUP(CM223,Zeitreihen!R:S,2,0)</f>
        <v>1.0219</v>
      </c>
      <c r="CP223" s="9">
        <f t="shared" si="262"/>
        <v>-2.6664178011620453E-5</v>
      </c>
      <c r="CQ223" s="9">
        <f t="shared" si="263"/>
        <v>-9.7852145486385699E-5</v>
      </c>
      <c r="CR223" s="9">
        <f t="shared" si="278"/>
        <v>2.0095784420069903E-6</v>
      </c>
      <c r="CS223" s="9">
        <f t="shared" si="226"/>
        <v>1.4176264036260747E-15</v>
      </c>
      <c r="CT223" s="9">
        <f t="shared" si="227"/>
        <v>3.7079245622252321E-17</v>
      </c>
      <c r="CU223" s="9">
        <f t="shared" si="264"/>
        <v>-2.2926953051079736E-16</v>
      </c>
      <c r="CW223" s="16">
        <f t="shared" si="265"/>
        <v>2</v>
      </c>
      <c r="CX223" s="17">
        <f>VLOOKUP($A223,Datum!$A:$B,2,0)</f>
        <v>41407</v>
      </c>
      <c r="CY223" s="13">
        <f>VLOOKUP(CX223,Zeitreihen!N:O,2,0)</f>
        <v>1.2975000000000001</v>
      </c>
      <c r="CZ223" s="13">
        <f>VLOOKUP(CX223,Zeitreihen!R:S,2,0)</f>
        <v>1.0219</v>
      </c>
      <c r="DA223" s="9">
        <f t="shared" si="266"/>
        <v>-1.0784163731944864E-3</v>
      </c>
      <c r="DB223" s="9">
        <f t="shared" si="267"/>
        <v>-9.7852145486385699E-5</v>
      </c>
      <c r="DC223" s="9">
        <f t="shared" si="279"/>
        <v>2.0095784420069903E-6</v>
      </c>
      <c r="DD223" s="9">
        <f t="shared" si="228"/>
        <v>3.6660939400677726E-12</v>
      </c>
      <c r="DE223" s="9">
        <f t="shared" si="229"/>
        <v>3.7079245622252321E-17</v>
      </c>
      <c r="DF223" s="9">
        <f t="shared" si="268"/>
        <v>-1.1659159389854131E-14</v>
      </c>
    </row>
    <row r="224" spans="1:110" ht="15" x14ac:dyDescent="0.2">
      <c r="A224" s="9">
        <f t="shared" si="269"/>
        <v>215</v>
      </c>
      <c r="B224" s="16">
        <f t="shared" si="230"/>
        <v>6</v>
      </c>
      <c r="C224" s="17">
        <f>VLOOKUP($A224,Datum!$A:$B,2,0)</f>
        <v>41404</v>
      </c>
      <c r="D224" s="13">
        <f>VLOOKUP(C224,Zeitreihen!$B:$C,2,0)</f>
        <v>568.78</v>
      </c>
      <c r="E224" s="13">
        <f>VLOOKUP(C224,Zeitreihen!F:G,2,0)</f>
        <v>7206.27</v>
      </c>
      <c r="F224" s="9">
        <f t="shared" si="231"/>
        <v>-1.9320962222108523E-3</v>
      </c>
      <c r="G224" s="9">
        <f t="shared" si="231"/>
        <v>0</v>
      </c>
      <c r="H224" s="9">
        <f t="shared" si="270"/>
        <v>1.8890037354865708E-6</v>
      </c>
      <c r="I224" s="9">
        <f t="shared" si="210"/>
        <v>1.4346106696901198E-11</v>
      </c>
      <c r="J224" s="9">
        <f t="shared" si="211"/>
        <v>2.4182772812614064E-12</v>
      </c>
      <c r="K224" s="9">
        <f t="shared" si="232"/>
        <v>5.8900648468135125E-12</v>
      </c>
      <c r="M224" s="16">
        <f t="shared" si="233"/>
        <v>6</v>
      </c>
      <c r="N224" s="17">
        <f>VLOOKUP($A224,Datum!$A:$B,2,0)</f>
        <v>41404</v>
      </c>
      <c r="O224" s="13">
        <f>VLOOKUP(N224,Zeitreihen!$B:$C,2,0)</f>
        <v>568.78</v>
      </c>
      <c r="P224" s="13">
        <f>VLOOKUP(N224,Zeitreihen!$J:$K,2,0)</f>
        <v>0.26664533503986348</v>
      </c>
      <c r="Q224" s="9">
        <f t="shared" si="234"/>
        <v>-1.9320962222108523E-3</v>
      </c>
      <c r="R224" s="9">
        <f t="shared" si="235"/>
        <v>0</v>
      </c>
      <c r="S224" s="9">
        <f t="shared" si="271"/>
        <v>1.8890037354865708E-6</v>
      </c>
      <c r="T224" s="9">
        <f t="shared" si="212"/>
        <v>1.4346106696901198E-11</v>
      </c>
      <c r="U224" s="9">
        <f t="shared" si="213"/>
        <v>2.0493176771257419E-20</v>
      </c>
      <c r="V224" s="9">
        <f t="shared" si="236"/>
        <v>-5.4221517916682872E-16</v>
      </c>
      <c r="X224" s="16">
        <f t="shared" si="237"/>
        <v>6</v>
      </c>
      <c r="Y224" s="17">
        <f>VLOOKUP($A224,Datum!$A:$B,2,0)</f>
        <v>41404</v>
      </c>
      <c r="Z224" s="13">
        <f>VLOOKUP(Y224,Zeitreihen!$B:$C,2,0)</f>
        <v>568.78</v>
      </c>
      <c r="AA224" s="13">
        <f>VLOOKUP(Y224,Zeitreihen!N:O,2,0)</f>
        <v>1.2988999999999999</v>
      </c>
      <c r="AB224" s="9">
        <f t="shared" si="238"/>
        <v>-1.9320962222108523E-3</v>
      </c>
      <c r="AC224" s="9">
        <f t="shared" si="239"/>
        <v>-1.2547024061494834E-2</v>
      </c>
      <c r="AD224" s="9">
        <f t="shared" si="272"/>
        <v>1.8890037354865708E-6</v>
      </c>
      <c r="AE224" s="9">
        <f t="shared" si="214"/>
        <v>1.4346106696901198E-11</v>
      </c>
      <c r="AF224" s="9">
        <f t="shared" si="215"/>
        <v>3.1042732295825568E-10</v>
      </c>
      <c r="AG224" s="9">
        <f t="shared" si="240"/>
        <v>6.6733975580603202E-11</v>
      </c>
      <c r="AI224" s="16">
        <f t="shared" si="241"/>
        <v>6</v>
      </c>
      <c r="AJ224" s="17">
        <f>VLOOKUP($A224,Datum!$A:$B,2,0)</f>
        <v>41404</v>
      </c>
      <c r="AK224" s="13">
        <f>VLOOKUP(AJ224,Zeitreihen!$B:$C,2,0)</f>
        <v>568.78</v>
      </c>
      <c r="AL224" s="13">
        <f>VLOOKUP(AJ224,Zeitreihen!$R:$S,2,0)</f>
        <v>1.022</v>
      </c>
      <c r="AM224" s="9">
        <f t="shared" si="242"/>
        <v>-1.9320962222108523E-3</v>
      </c>
      <c r="AN224" s="9">
        <f t="shared" si="243"/>
        <v>-1.9567557052937266E-4</v>
      </c>
      <c r="AO224" s="9">
        <f t="shared" si="273"/>
        <v>1.8890037354865708E-6</v>
      </c>
      <c r="AP224" s="9">
        <f t="shared" si="216"/>
        <v>1.4346106696901198E-11</v>
      </c>
      <c r="AQ224" s="9">
        <f t="shared" si="217"/>
        <v>1.6524011381275208E-14</v>
      </c>
      <c r="AR224" s="9">
        <f t="shared" si="244"/>
        <v>4.8688317935269017E-13</v>
      </c>
      <c r="AT224" s="16">
        <f t="shared" si="245"/>
        <v>6</v>
      </c>
      <c r="AU224" s="17">
        <f>VLOOKUP($A224,Datum!$A:$B,2,0)</f>
        <v>41404</v>
      </c>
      <c r="AV224" s="13">
        <f>VLOOKUP(AU224,Zeitreihen!$F:$G,2,0)</f>
        <v>7206.27</v>
      </c>
      <c r="AW224" s="13">
        <f>VLOOKUP(AU224,Zeitreihen!$J:$K,2,0)</f>
        <v>0.26664533503986348</v>
      </c>
      <c r="AX224" s="9">
        <f t="shared" si="246"/>
        <v>0</v>
      </c>
      <c r="AY224" s="9">
        <f t="shared" si="247"/>
        <v>0</v>
      </c>
      <c r="AZ224" s="9">
        <f t="shared" si="274"/>
        <v>1.8890037354865708E-6</v>
      </c>
      <c r="BA224" s="9">
        <f t="shared" si="218"/>
        <v>2.4182772812614064E-12</v>
      </c>
      <c r="BB224" s="9">
        <f t="shared" si="219"/>
        <v>2.0493176771257419E-20</v>
      </c>
      <c r="BC224" s="9">
        <f t="shared" si="248"/>
        <v>-2.2261667459291051E-16</v>
      </c>
      <c r="BE224" s="16">
        <f t="shared" si="249"/>
        <v>6</v>
      </c>
      <c r="BF224" s="17">
        <f>VLOOKUP($A224,Datum!$A:$B,2,0)</f>
        <v>41404</v>
      </c>
      <c r="BG224" s="13">
        <f>VLOOKUP(BF224,Zeitreihen!$F:$G,2,0)</f>
        <v>7206.27</v>
      </c>
      <c r="BH224" s="13">
        <f>VLOOKUP(BF224,Zeitreihen!N:O,2,0)</f>
        <v>1.2988999999999999</v>
      </c>
      <c r="BI224" s="9">
        <f t="shared" si="250"/>
        <v>0</v>
      </c>
      <c r="BJ224" s="9">
        <f t="shared" si="251"/>
        <v>-1.2547024061494834E-2</v>
      </c>
      <c r="BK224" s="9">
        <f t="shared" si="275"/>
        <v>1.8890037354865708E-6</v>
      </c>
      <c r="BL224" s="9">
        <f t="shared" si="220"/>
        <v>2.4182772812614064E-12</v>
      </c>
      <c r="BM224" s="9">
        <f t="shared" si="221"/>
        <v>3.1042732295825568E-10</v>
      </c>
      <c r="BN224" s="9">
        <f t="shared" si="252"/>
        <v>2.7398893090647791E-11</v>
      </c>
      <c r="BP224" s="16">
        <f t="shared" si="253"/>
        <v>6</v>
      </c>
      <c r="BQ224" s="17">
        <f>VLOOKUP($A224,Datum!$A:$B,2,0)</f>
        <v>41404</v>
      </c>
      <c r="BR224" s="13">
        <f>VLOOKUP(BQ224,Zeitreihen!$F:$G,2,0)</f>
        <v>7206.27</v>
      </c>
      <c r="BS224" s="13">
        <f>VLOOKUP(BQ224,Zeitreihen!R:S,2,0)</f>
        <v>1.022</v>
      </c>
      <c r="BT224" s="9">
        <f t="shared" si="254"/>
        <v>0</v>
      </c>
      <c r="BU224" s="9">
        <f t="shared" si="255"/>
        <v>-1.9567557052937266E-4</v>
      </c>
      <c r="BV224" s="9">
        <f t="shared" si="276"/>
        <v>1.8890037354865708E-6</v>
      </c>
      <c r="BW224" s="9">
        <f t="shared" si="222"/>
        <v>2.4182772812614064E-12</v>
      </c>
      <c r="BX224" s="9">
        <f t="shared" si="223"/>
        <v>1.6524011381275208E-14</v>
      </c>
      <c r="BY224" s="9">
        <f t="shared" si="256"/>
        <v>1.9989907783339759E-13</v>
      </c>
      <c r="CA224" s="16">
        <f t="shared" si="257"/>
        <v>6</v>
      </c>
      <c r="CB224" s="17">
        <f>VLOOKUP($A224,Datum!$A:$B,2,0)</f>
        <v>41404</v>
      </c>
      <c r="CC224" s="13">
        <f>VLOOKUP(CB224,Zeitreihen!$J:$K,2,0)</f>
        <v>0.26664533503986348</v>
      </c>
      <c r="CD224" s="13">
        <f>VLOOKUP(CB224,Zeitreihen!N:O,2,0)</f>
        <v>1.2988999999999999</v>
      </c>
      <c r="CE224" s="9">
        <f t="shared" si="258"/>
        <v>0</v>
      </c>
      <c r="CF224" s="9">
        <f t="shared" si="259"/>
        <v>-1.2547024061494834E-2</v>
      </c>
      <c r="CG224" s="9">
        <f t="shared" si="277"/>
        <v>1.8890037354865708E-6</v>
      </c>
      <c r="CH224" s="9">
        <f t="shared" si="224"/>
        <v>2.0493176771257419E-20</v>
      </c>
      <c r="CI224" s="9">
        <f t="shared" si="225"/>
        <v>3.1042732295825568E-10</v>
      </c>
      <c r="CJ224" s="9">
        <f t="shared" si="260"/>
        <v>-2.5222295700454688E-15</v>
      </c>
      <c r="CL224" s="16">
        <f t="shared" si="261"/>
        <v>6</v>
      </c>
      <c r="CM224" s="17">
        <f>VLOOKUP($A224,Datum!$A:$B,2,0)</f>
        <v>41404</v>
      </c>
      <c r="CN224" s="13">
        <f>VLOOKUP(CM224,Zeitreihen!$J:$K,2,0)</f>
        <v>0.26664533503986348</v>
      </c>
      <c r="CO224" s="13">
        <f>VLOOKUP(CM224,Zeitreihen!R:S,2,0)</f>
        <v>1.022</v>
      </c>
      <c r="CP224" s="9">
        <f t="shared" si="262"/>
        <v>0</v>
      </c>
      <c r="CQ224" s="9">
        <f t="shared" si="263"/>
        <v>-1.9567557052937266E-4</v>
      </c>
      <c r="CR224" s="9">
        <f t="shared" si="278"/>
        <v>1.8890037354865708E-6</v>
      </c>
      <c r="CS224" s="9">
        <f t="shared" si="226"/>
        <v>2.0493176771257419E-20</v>
      </c>
      <c r="CT224" s="9">
        <f t="shared" si="227"/>
        <v>1.6524011381275208E-14</v>
      </c>
      <c r="CU224" s="9">
        <f t="shared" si="264"/>
        <v>-1.8401888115265299E-17</v>
      </c>
      <c r="CW224" s="16">
        <f t="shared" si="265"/>
        <v>6</v>
      </c>
      <c r="CX224" s="17">
        <f>VLOOKUP($A224,Datum!$A:$B,2,0)</f>
        <v>41404</v>
      </c>
      <c r="CY224" s="13">
        <f>VLOOKUP(CX224,Zeitreihen!N:O,2,0)</f>
        <v>1.2988999999999999</v>
      </c>
      <c r="CZ224" s="13">
        <f>VLOOKUP(CX224,Zeitreihen!R:S,2,0)</f>
        <v>1.022</v>
      </c>
      <c r="DA224" s="9">
        <f t="shared" si="266"/>
        <v>-1.2547024061494834E-2</v>
      </c>
      <c r="DB224" s="9">
        <f t="shared" si="267"/>
        <v>-1.9567557052937266E-4</v>
      </c>
      <c r="DC224" s="9">
        <f t="shared" si="279"/>
        <v>1.8890037354865708E-6</v>
      </c>
      <c r="DD224" s="9">
        <f t="shared" si="228"/>
        <v>3.1042732295825568E-10</v>
      </c>
      <c r="DE224" s="9">
        <f t="shared" si="229"/>
        <v>1.6524011381275208E-14</v>
      </c>
      <c r="DF224" s="9">
        <f t="shared" si="268"/>
        <v>2.264840969609348E-12</v>
      </c>
    </row>
    <row r="225" spans="1:110" ht="15" x14ac:dyDescent="0.2">
      <c r="A225" s="9">
        <f t="shared" si="269"/>
        <v>216</v>
      </c>
      <c r="B225" s="16">
        <f t="shared" si="230"/>
        <v>4</v>
      </c>
      <c r="C225" s="17">
        <f>VLOOKUP($A225,Datum!$A:$B,2,0)</f>
        <v>41402</v>
      </c>
      <c r="D225" s="13">
        <f>VLOOKUP(C225,Zeitreihen!$B:$C,2,0)</f>
        <v>569.88</v>
      </c>
      <c r="E225" s="13">
        <f>VLOOKUP(C225,Zeitreihen!F:G,2,0)</f>
        <v>7206.27</v>
      </c>
      <c r="F225" s="9">
        <f t="shared" si="231"/>
        <v>1.2290837850878417E-3</v>
      </c>
      <c r="G225" s="9">
        <f t="shared" si="231"/>
        <v>3.3067530783248938E-3</v>
      </c>
      <c r="H225" s="9">
        <f t="shared" si="270"/>
        <v>1.7756635113573764E-6</v>
      </c>
      <c r="I225" s="9">
        <f t="shared" si="210"/>
        <v>2.9177331212041904E-13</v>
      </c>
      <c r="J225" s="9">
        <f t="shared" si="211"/>
        <v>8.4023137632636239E-12</v>
      </c>
      <c r="K225" s="9">
        <f t="shared" si="232"/>
        <v>1.5657493146038449E-12</v>
      </c>
      <c r="M225" s="16">
        <f t="shared" si="233"/>
        <v>4</v>
      </c>
      <c r="N225" s="17">
        <f>VLOOKUP($A225,Datum!$A:$B,2,0)</f>
        <v>41402</v>
      </c>
      <c r="O225" s="13">
        <f>VLOOKUP(N225,Zeitreihen!$B:$C,2,0)</f>
        <v>569.88</v>
      </c>
      <c r="P225" s="13">
        <f>VLOOKUP(N225,Zeitreihen!$J:$K,2,0)</f>
        <v>0.26664533503986348</v>
      </c>
      <c r="Q225" s="9">
        <f t="shared" si="234"/>
        <v>1.2290837850878417E-3</v>
      </c>
      <c r="R225" s="9">
        <f t="shared" si="235"/>
        <v>0</v>
      </c>
      <c r="S225" s="9">
        <f t="shared" si="271"/>
        <v>1.7756635113573764E-6</v>
      </c>
      <c r="T225" s="9">
        <f t="shared" si="212"/>
        <v>2.9177331212041904E-13</v>
      </c>
      <c r="U225" s="9">
        <f t="shared" si="213"/>
        <v>1.9263586164981972E-20</v>
      </c>
      <c r="V225" s="9">
        <f t="shared" si="236"/>
        <v>7.4970663186835101E-17</v>
      </c>
      <c r="X225" s="16">
        <f t="shared" si="237"/>
        <v>4</v>
      </c>
      <c r="Y225" s="17">
        <f>VLOOKUP($A225,Datum!$A:$B,2,0)</f>
        <v>41402</v>
      </c>
      <c r="Z225" s="13">
        <f>VLOOKUP(Y225,Zeitreihen!$B:$C,2,0)</f>
        <v>569.88</v>
      </c>
      <c r="AA225" s="13">
        <f>VLOOKUP(Y225,Zeitreihen!N:O,2,0)</f>
        <v>1.3153000000000001</v>
      </c>
      <c r="AB225" s="9">
        <f t="shared" si="238"/>
        <v>1.2290837850878417E-3</v>
      </c>
      <c r="AC225" s="9">
        <f t="shared" si="239"/>
        <v>5.6419789796263286E-3</v>
      </c>
      <c r="AD225" s="9">
        <f t="shared" si="272"/>
        <v>1.7756635113573764E-6</v>
      </c>
      <c r="AE225" s="9">
        <f t="shared" si="214"/>
        <v>2.9177331212041904E-13</v>
      </c>
      <c r="AF225" s="9">
        <f t="shared" si="215"/>
        <v>5.1199390038063328E-11</v>
      </c>
      <c r="AG225" s="9">
        <f t="shared" si="240"/>
        <v>3.8650505313580215E-12</v>
      </c>
      <c r="AI225" s="16">
        <f t="shared" si="241"/>
        <v>4</v>
      </c>
      <c r="AJ225" s="17">
        <f>VLOOKUP($A225,Datum!$A:$B,2,0)</f>
        <v>41402</v>
      </c>
      <c r="AK225" s="13">
        <f>VLOOKUP(AJ225,Zeitreihen!$B:$C,2,0)</f>
        <v>569.88</v>
      </c>
      <c r="AL225" s="13">
        <f>VLOOKUP(AJ225,Zeitreihen!$R:$S,2,0)</f>
        <v>1.0222</v>
      </c>
      <c r="AM225" s="9">
        <f t="shared" si="242"/>
        <v>1.2290837850878417E-3</v>
      </c>
      <c r="AN225" s="9">
        <f t="shared" si="243"/>
        <v>-9.7823428789122036E-5</v>
      </c>
      <c r="AO225" s="9">
        <f t="shared" si="273"/>
        <v>1.7756635113573764E-6</v>
      </c>
      <c r="AP225" s="9">
        <f t="shared" si="216"/>
        <v>2.9177331212041904E-13</v>
      </c>
      <c r="AQ225" s="9">
        <f t="shared" si="217"/>
        <v>3.3202750289968653E-17</v>
      </c>
      <c r="AR225" s="9">
        <f t="shared" si="244"/>
        <v>3.1125032407390934E-15</v>
      </c>
      <c r="AT225" s="16">
        <f t="shared" si="245"/>
        <v>4</v>
      </c>
      <c r="AU225" s="17">
        <f>VLOOKUP($A225,Datum!$A:$B,2,0)</f>
        <v>41402</v>
      </c>
      <c r="AV225" s="13">
        <f>VLOOKUP(AU225,Zeitreihen!$F:$G,2,0)</f>
        <v>7206.27</v>
      </c>
      <c r="AW225" s="13">
        <f>VLOOKUP(AU225,Zeitreihen!$J:$K,2,0)</f>
        <v>0.26664533503986348</v>
      </c>
      <c r="AX225" s="9">
        <f t="shared" si="246"/>
        <v>3.3067530783248938E-3</v>
      </c>
      <c r="AY225" s="9">
        <f t="shared" si="247"/>
        <v>0</v>
      </c>
      <c r="AZ225" s="9">
        <f t="shared" si="274"/>
        <v>1.7756635113573764E-6</v>
      </c>
      <c r="BA225" s="9">
        <f t="shared" si="218"/>
        <v>8.4023137632636239E-12</v>
      </c>
      <c r="BB225" s="9">
        <f t="shared" si="219"/>
        <v>1.9263586164981972E-20</v>
      </c>
      <c r="BC225" s="9">
        <f t="shared" si="248"/>
        <v>4.0231666031105743E-16</v>
      </c>
      <c r="BE225" s="16">
        <f t="shared" si="249"/>
        <v>4</v>
      </c>
      <c r="BF225" s="17">
        <f>VLOOKUP($A225,Datum!$A:$B,2,0)</f>
        <v>41402</v>
      </c>
      <c r="BG225" s="13">
        <f>VLOOKUP(BF225,Zeitreihen!$F:$G,2,0)</f>
        <v>7206.27</v>
      </c>
      <c r="BH225" s="13">
        <f>VLOOKUP(BF225,Zeitreihen!N:O,2,0)</f>
        <v>1.3153000000000001</v>
      </c>
      <c r="BI225" s="9">
        <f t="shared" si="250"/>
        <v>3.3067530783248938E-3</v>
      </c>
      <c r="BJ225" s="9">
        <f t="shared" si="251"/>
        <v>5.6419789796263286E-3</v>
      </c>
      <c r="BK225" s="9">
        <f t="shared" si="275"/>
        <v>1.7756635113573764E-6</v>
      </c>
      <c r="BL225" s="9">
        <f t="shared" si="220"/>
        <v>8.4023137632636239E-12</v>
      </c>
      <c r="BM225" s="9">
        <f t="shared" si="221"/>
        <v>5.1199390038063328E-11</v>
      </c>
      <c r="BN225" s="9">
        <f t="shared" si="252"/>
        <v>2.0741102660840427E-11</v>
      </c>
      <c r="BP225" s="16">
        <f t="shared" si="253"/>
        <v>4</v>
      </c>
      <c r="BQ225" s="17">
        <f>VLOOKUP($A225,Datum!$A:$B,2,0)</f>
        <v>41402</v>
      </c>
      <c r="BR225" s="13">
        <f>VLOOKUP(BQ225,Zeitreihen!$F:$G,2,0)</f>
        <v>7206.27</v>
      </c>
      <c r="BS225" s="13">
        <f>VLOOKUP(BQ225,Zeitreihen!R:S,2,0)</f>
        <v>1.0222</v>
      </c>
      <c r="BT225" s="9">
        <f t="shared" si="254"/>
        <v>3.3067530783248938E-3</v>
      </c>
      <c r="BU225" s="9">
        <f t="shared" si="255"/>
        <v>-9.7823428789122036E-5</v>
      </c>
      <c r="BV225" s="9">
        <f t="shared" si="276"/>
        <v>1.7756635113573764E-6</v>
      </c>
      <c r="BW225" s="9">
        <f t="shared" si="222"/>
        <v>8.4023137632636239E-12</v>
      </c>
      <c r="BX225" s="9">
        <f t="shared" si="223"/>
        <v>3.3202750289968653E-17</v>
      </c>
      <c r="BY225" s="9">
        <f t="shared" si="256"/>
        <v>1.6702692170413991E-14</v>
      </c>
      <c r="CA225" s="16">
        <f t="shared" si="257"/>
        <v>4</v>
      </c>
      <c r="CB225" s="17">
        <f>VLOOKUP($A225,Datum!$A:$B,2,0)</f>
        <v>41402</v>
      </c>
      <c r="CC225" s="13">
        <f>VLOOKUP(CB225,Zeitreihen!$J:$K,2,0)</f>
        <v>0.26664533503986348</v>
      </c>
      <c r="CD225" s="13">
        <f>VLOOKUP(CB225,Zeitreihen!N:O,2,0)</f>
        <v>1.3153000000000001</v>
      </c>
      <c r="CE225" s="9">
        <f t="shared" si="258"/>
        <v>0</v>
      </c>
      <c r="CF225" s="9">
        <f t="shared" si="259"/>
        <v>5.6419789796263286E-3</v>
      </c>
      <c r="CG225" s="9">
        <f t="shared" si="277"/>
        <v>1.7756635113573764E-6</v>
      </c>
      <c r="CH225" s="9">
        <f t="shared" si="224"/>
        <v>1.9263586164981972E-20</v>
      </c>
      <c r="CI225" s="9">
        <f t="shared" si="225"/>
        <v>5.1199390038063328E-11</v>
      </c>
      <c r="CJ225" s="9">
        <f t="shared" si="260"/>
        <v>9.9311825156561908E-16</v>
      </c>
      <c r="CL225" s="16">
        <f t="shared" si="261"/>
        <v>4</v>
      </c>
      <c r="CM225" s="17">
        <f>VLOOKUP($A225,Datum!$A:$B,2,0)</f>
        <v>41402</v>
      </c>
      <c r="CN225" s="13">
        <f>VLOOKUP(CM225,Zeitreihen!$J:$K,2,0)</f>
        <v>0.26664533503986348</v>
      </c>
      <c r="CO225" s="13">
        <f>VLOOKUP(CM225,Zeitreihen!R:S,2,0)</f>
        <v>1.0222</v>
      </c>
      <c r="CP225" s="9">
        <f t="shared" si="262"/>
        <v>0</v>
      </c>
      <c r="CQ225" s="9">
        <f t="shared" si="263"/>
        <v>-9.7823428789122036E-5</v>
      </c>
      <c r="CR225" s="9">
        <f t="shared" si="278"/>
        <v>1.7756635113573764E-6</v>
      </c>
      <c r="CS225" s="9">
        <f t="shared" si="226"/>
        <v>1.9263586164981972E-20</v>
      </c>
      <c r="CT225" s="9">
        <f t="shared" si="227"/>
        <v>3.3202750289968653E-17</v>
      </c>
      <c r="CU225" s="9">
        <f t="shared" si="264"/>
        <v>7.9975248741419452E-19</v>
      </c>
      <c r="CW225" s="16">
        <f t="shared" si="265"/>
        <v>4</v>
      </c>
      <c r="CX225" s="17">
        <f>VLOOKUP($A225,Datum!$A:$B,2,0)</f>
        <v>41402</v>
      </c>
      <c r="CY225" s="13">
        <f>VLOOKUP(CX225,Zeitreihen!N:O,2,0)</f>
        <v>1.3153000000000001</v>
      </c>
      <c r="CZ225" s="13">
        <f>VLOOKUP(CX225,Zeitreihen!R:S,2,0)</f>
        <v>1.0222</v>
      </c>
      <c r="DA225" s="9">
        <f t="shared" si="266"/>
        <v>5.6419789796263286E-3</v>
      </c>
      <c r="DB225" s="9">
        <f t="shared" si="267"/>
        <v>-9.7823428789122036E-5</v>
      </c>
      <c r="DC225" s="9">
        <f t="shared" si="279"/>
        <v>1.7756635113573764E-6</v>
      </c>
      <c r="DD225" s="9">
        <f t="shared" si="228"/>
        <v>5.1199390038063328E-11</v>
      </c>
      <c r="DE225" s="9">
        <f t="shared" si="229"/>
        <v>3.3202750289968653E-17</v>
      </c>
      <c r="DF225" s="9">
        <f t="shared" si="268"/>
        <v>4.1230578002649022E-14</v>
      </c>
    </row>
    <row r="226" spans="1:110" ht="15" x14ac:dyDescent="0.2">
      <c r="A226" s="9">
        <f t="shared" si="269"/>
        <v>217</v>
      </c>
      <c r="B226" s="16">
        <f t="shared" si="230"/>
        <v>3</v>
      </c>
      <c r="C226" s="17">
        <f>VLOOKUP($A226,Datum!$A:$B,2,0)</f>
        <v>41401</v>
      </c>
      <c r="D226" s="13">
        <f>VLOOKUP(C226,Zeitreihen!$B:$C,2,0)</f>
        <v>569.17999999999995</v>
      </c>
      <c r="E226" s="13">
        <f>VLOOKUP(C226,Zeitreihen!F:G,2,0)</f>
        <v>7182.48</v>
      </c>
      <c r="F226" s="9">
        <f t="shared" si="231"/>
        <v>4.6843442177471467E-3</v>
      </c>
      <c r="G226" s="9">
        <f t="shared" si="231"/>
        <v>-9.2543569921618317E-4</v>
      </c>
      <c r="H226" s="9">
        <f t="shared" si="270"/>
        <v>1.6691237006759338E-6</v>
      </c>
      <c r="I226" s="9">
        <f t="shared" si="210"/>
        <v>2.4877289522079097E-11</v>
      </c>
      <c r="J226" s="9">
        <f t="shared" si="211"/>
        <v>7.0617159021752455E-12</v>
      </c>
      <c r="K226" s="9">
        <f t="shared" si="232"/>
        <v>-1.3254295568648059E-11</v>
      </c>
      <c r="M226" s="16">
        <f t="shared" si="233"/>
        <v>3</v>
      </c>
      <c r="N226" s="17">
        <f>VLOOKUP($A226,Datum!$A:$B,2,0)</f>
        <v>41401</v>
      </c>
      <c r="O226" s="13">
        <f>VLOOKUP(N226,Zeitreihen!$B:$C,2,0)</f>
        <v>569.17999999999995</v>
      </c>
      <c r="P226" s="13">
        <f>VLOOKUP(N226,Zeitreihen!$J:$K,2,0)</f>
        <v>0.26664533503986348</v>
      </c>
      <c r="Q226" s="9">
        <f t="shared" si="234"/>
        <v>4.6843442177471467E-3</v>
      </c>
      <c r="R226" s="9">
        <f t="shared" si="235"/>
        <v>-2.6664889008965887E-5</v>
      </c>
      <c r="S226" s="9">
        <f t="shared" si="271"/>
        <v>1.6691237006759338E-6</v>
      </c>
      <c r="T226" s="9">
        <f t="shared" si="212"/>
        <v>2.4877289522079097E-11</v>
      </c>
      <c r="U226" s="9">
        <f t="shared" si="213"/>
        <v>1.1775208494858135E-15</v>
      </c>
      <c r="V226" s="9">
        <f t="shared" si="236"/>
        <v>-1.7115351907262411E-13</v>
      </c>
      <c r="X226" s="16">
        <f t="shared" si="237"/>
        <v>3</v>
      </c>
      <c r="Y226" s="17">
        <f>VLOOKUP($A226,Datum!$A:$B,2,0)</f>
        <v>41401</v>
      </c>
      <c r="Z226" s="13">
        <f>VLOOKUP(Y226,Zeitreihen!$B:$C,2,0)</f>
        <v>569.17999999999995</v>
      </c>
      <c r="AA226" s="13">
        <f>VLOOKUP(Y226,Zeitreihen!N:O,2,0)</f>
        <v>1.3079000000000001</v>
      </c>
      <c r="AB226" s="9">
        <f t="shared" si="238"/>
        <v>4.6843442177471467E-3</v>
      </c>
      <c r="AC226" s="9">
        <f t="shared" si="239"/>
        <v>2.2940164505134752E-4</v>
      </c>
      <c r="AD226" s="9">
        <f t="shared" si="272"/>
        <v>1.6691237006759338E-6</v>
      </c>
      <c r="AE226" s="9">
        <f t="shared" si="214"/>
        <v>2.4877289522079097E-11</v>
      </c>
      <c r="AF226" s="9">
        <f t="shared" si="215"/>
        <v>3.0650254182727023E-15</v>
      </c>
      <c r="AG226" s="9">
        <f t="shared" si="240"/>
        <v>-2.7613316483700683E-13</v>
      </c>
      <c r="AI226" s="16">
        <f t="shared" si="241"/>
        <v>3</v>
      </c>
      <c r="AJ226" s="17">
        <f>VLOOKUP($A226,Datum!$A:$B,2,0)</f>
        <v>41401</v>
      </c>
      <c r="AK226" s="13">
        <f>VLOOKUP(AJ226,Zeitreihen!$B:$C,2,0)</f>
        <v>569.17999999999995</v>
      </c>
      <c r="AL226" s="13">
        <f>VLOOKUP(AJ226,Zeitreihen!$R:$S,2,0)</f>
        <v>1.0223</v>
      </c>
      <c r="AM226" s="9">
        <f t="shared" si="242"/>
        <v>4.6843442177471467E-3</v>
      </c>
      <c r="AN226" s="9">
        <f t="shared" si="243"/>
        <v>-9.7813860301995624E-5</v>
      </c>
      <c r="AO226" s="9">
        <f t="shared" si="273"/>
        <v>1.6691237006759338E-6</v>
      </c>
      <c r="AP226" s="9">
        <f t="shared" si="216"/>
        <v>2.4877289522079097E-11</v>
      </c>
      <c r="AQ226" s="9">
        <f t="shared" si="217"/>
        <v>3.134886188217378E-17</v>
      </c>
      <c r="AR226" s="9">
        <f t="shared" si="244"/>
        <v>2.7926237004482121E-14</v>
      </c>
      <c r="AT226" s="16">
        <f t="shared" si="245"/>
        <v>3</v>
      </c>
      <c r="AU226" s="17">
        <f>VLOOKUP($A226,Datum!$A:$B,2,0)</f>
        <v>41401</v>
      </c>
      <c r="AV226" s="13">
        <f>VLOOKUP(AU226,Zeitreihen!$F:$G,2,0)</f>
        <v>7182.48</v>
      </c>
      <c r="AW226" s="13">
        <f>VLOOKUP(AU226,Zeitreihen!$J:$K,2,0)</f>
        <v>0.26664533503986348</v>
      </c>
      <c r="AX226" s="9">
        <f t="shared" si="246"/>
        <v>-9.2543569921618317E-4</v>
      </c>
      <c r="AY226" s="9">
        <f t="shared" si="247"/>
        <v>-2.6664889008965887E-5</v>
      </c>
      <c r="AZ226" s="9">
        <f t="shared" si="274"/>
        <v>1.6691237006759338E-6</v>
      </c>
      <c r="BA226" s="9">
        <f t="shared" si="218"/>
        <v>7.0617159021752455E-12</v>
      </c>
      <c r="BB226" s="9">
        <f t="shared" si="219"/>
        <v>1.1775208494858135E-15</v>
      </c>
      <c r="BC226" s="9">
        <f t="shared" si="248"/>
        <v>9.1188363884636469E-14</v>
      </c>
      <c r="BE226" s="16">
        <f t="shared" si="249"/>
        <v>3</v>
      </c>
      <c r="BF226" s="17">
        <f>VLOOKUP($A226,Datum!$A:$B,2,0)</f>
        <v>41401</v>
      </c>
      <c r="BG226" s="13">
        <f>VLOOKUP(BF226,Zeitreihen!$F:$G,2,0)</f>
        <v>7182.48</v>
      </c>
      <c r="BH226" s="13">
        <f>VLOOKUP(BF226,Zeitreihen!N:O,2,0)</f>
        <v>1.3079000000000001</v>
      </c>
      <c r="BI226" s="9">
        <f t="shared" si="250"/>
        <v>-9.2543569921618317E-4</v>
      </c>
      <c r="BJ226" s="9">
        <f t="shared" si="251"/>
        <v>2.2940164505134752E-4</v>
      </c>
      <c r="BK226" s="9">
        <f t="shared" si="275"/>
        <v>1.6691237006759338E-6</v>
      </c>
      <c r="BL226" s="9">
        <f t="shared" si="220"/>
        <v>7.0617159021752455E-12</v>
      </c>
      <c r="BM226" s="9">
        <f t="shared" si="221"/>
        <v>3.0650254182727023E-15</v>
      </c>
      <c r="BN226" s="9">
        <f t="shared" si="252"/>
        <v>1.4712015068231707E-13</v>
      </c>
      <c r="BP226" s="16">
        <f t="shared" si="253"/>
        <v>3</v>
      </c>
      <c r="BQ226" s="17">
        <f>VLOOKUP($A226,Datum!$A:$B,2,0)</f>
        <v>41401</v>
      </c>
      <c r="BR226" s="13">
        <f>VLOOKUP(BQ226,Zeitreihen!$F:$G,2,0)</f>
        <v>7182.48</v>
      </c>
      <c r="BS226" s="13">
        <f>VLOOKUP(BQ226,Zeitreihen!R:S,2,0)</f>
        <v>1.0223</v>
      </c>
      <c r="BT226" s="9">
        <f t="shared" si="254"/>
        <v>-9.2543569921618317E-4</v>
      </c>
      <c r="BU226" s="9">
        <f t="shared" si="255"/>
        <v>-9.7813860301995624E-5</v>
      </c>
      <c r="BV226" s="9">
        <f t="shared" si="276"/>
        <v>1.6691237006759338E-6</v>
      </c>
      <c r="BW226" s="9">
        <f t="shared" si="222"/>
        <v>7.0617159021752455E-12</v>
      </c>
      <c r="BX226" s="9">
        <f t="shared" si="223"/>
        <v>3.134886188217378E-17</v>
      </c>
      <c r="BY226" s="9">
        <f t="shared" si="256"/>
        <v>-1.487873504261844E-14</v>
      </c>
      <c r="CA226" s="16">
        <f t="shared" si="257"/>
        <v>3</v>
      </c>
      <c r="CB226" s="17">
        <f>VLOOKUP($A226,Datum!$A:$B,2,0)</f>
        <v>41401</v>
      </c>
      <c r="CC226" s="13">
        <f>VLOOKUP(CB226,Zeitreihen!$J:$K,2,0)</f>
        <v>0.26664533503986348</v>
      </c>
      <c r="CD226" s="13">
        <f>VLOOKUP(CB226,Zeitreihen!N:O,2,0)</f>
        <v>1.3079000000000001</v>
      </c>
      <c r="CE226" s="9">
        <f t="shared" si="258"/>
        <v>-2.6664889008965887E-5</v>
      </c>
      <c r="CF226" s="9">
        <f t="shared" si="259"/>
        <v>2.2940164505134752E-4</v>
      </c>
      <c r="CG226" s="9">
        <f t="shared" si="277"/>
        <v>1.6691237006759338E-6</v>
      </c>
      <c r="CH226" s="9">
        <f t="shared" si="224"/>
        <v>1.1775208494858135E-15</v>
      </c>
      <c r="CI226" s="9">
        <f t="shared" si="225"/>
        <v>3.0650254182727023E-15</v>
      </c>
      <c r="CJ226" s="9">
        <f t="shared" si="260"/>
        <v>1.899771389988828E-15</v>
      </c>
      <c r="CL226" s="16">
        <f t="shared" si="261"/>
        <v>3</v>
      </c>
      <c r="CM226" s="17">
        <f>VLOOKUP($A226,Datum!$A:$B,2,0)</f>
        <v>41401</v>
      </c>
      <c r="CN226" s="13">
        <f>VLOOKUP(CM226,Zeitreihen!$J:$K,2,0)</f>
        <v>0.26664533503986348</v>
      </c>
      <c r="CO226" s="13">
        <f>VLOOKUP(CM226,Zeitreihen!R:S,2,0)</f>
        <v>1.0223</v>
      </c>
      <c r="CP226" s="9">
        <f t="shared" si="262"/>
        <v>-2.6664889008965887E-5</v>
      </c>
      <c r="CQ226" s="9">
        <f t="shared" si="263"/>
        <v>-9.7813860301995624E-5</v>
      </c>
      <c r="CR226" s="9">
        <f t="shared" si="278"/>
        <v>1.6691237006759338E-6</v>
      </c>
      <c r="CS226" s="9">
        <f t="shared" si="226"/>
        <v>1.1775208494858135E-15</v>
      </c>
      <c r="CT226" s="9">
        <f t="shared" si="227"/>
        <v>3.134886188217378E-17</v>
      </c>
      <c r="CU226" s="9">
        <f t="shared" si="264"/>
        <v>-1.9213000409595246E-16</v>
      </c>
      <c r="CW226" s="16">
        <f t="shared" si="265"/>
        <v>3</v>
      </c>
      <c r="CX226" s="17">
        <f>VLOOKUP($A226,Datum!$A:$B,2,0)</f>
        <v>41401</v>
      </c>
      <c r="CY226" s="13">
        <f>VLOOKUP(CX226,Zeitreihen!N:O,2,0)</f>
        <v>1.3079000000000001</v>
      </c>
      <c r="CZ226" s="13">
        <f>VLOOKUP(CX226,Zeitreihen!R:S,2,0)</f>
        <v>1.0223</v>
      </c>
      <c r="DA226" s="9">
        <f t="shared" si="266"/>
        <v>2.2940164505134752E-4</v>
      </c>
      <c r="DB226" s="9">
        <f t="shared" si="267"/>
        <v>-9.7813860301995624E-5</v>
      </c>
      <c r="DC226" s="9">
        <f t="shared" si="279"/>
        <v>1.6691237006759338E-6</v>
      </c>
      <c r="DD226" s="9">
        <f t="shared" si="228"/>
        <v>3.0650254182727023E-15</v>
      </c>
      <c r="DE226" s="9">
        <f t="shared" si="229"/>
        <v>3.134886188217378E-17</v>
      </c>
      <c r="DF226" s="9">
        <f t="shared" si="268"/>
        <v>-3.0997589987414001E-16</v>
      </c>
    </row>
    <row r="227" spans="1:110" ht="15" x14ac:dyDescent="0.2">
      <c r="A227" s="9">
        <f t="shared" si="269"/>
        <v>218</v>
      </c>
      <c r="B227" s="16">
        <f t="shared" si="230"/>
        <v>2</v>
      </c>
      <c r="C227" s="17">
        <f>VLOOKUP($A227,Datum!$A:$B,2,0)</f>
        <v>41400</v>
      </c>
      <c r="D227" s="13">
        <f>VLOOKUP(C227,Zeitreihen!$B:$C,2,0)</f>
        <v>566.52</v>
      </c>
      <c r="E227" s="13">
        <f>VLOOKUP(C227,Zeitreihen!F:G,2,0)</f>
        <v>7189.13</v>
      </c>
      <c r="F227" s="9">
        <f t="shared" si="231"/>
        <v>2.0496879635966891E-3</v>
      </c>
      <c r="G227" s="9">
        <f t="shared" si="231"/>
        <v>1.2986355019083799E-3</v>
      </c>
      <c r="H227" s="9">
        <f t="shared" si="270"/>
        <v>1.5689762786353777E-6</v>
      </c>
      <c r="I227" s="9">
        <f t="shared" si="210"/>
        <v>2.3581583691110455E-12</v>
      </c>
      <c r="J227" s="9">
        <f t="shared" si="211"/>
        <v>4.3852703881568006E-14</v>
      </c>
      <c r="K227" s="9">
        <f t="shared" si="232"/>
        <v>3.2157677258544034E-13</v>
      </c>
      <c r="M227" s="16">
        <f t="shared" si="233"/>
        <v>2</v>
      </c>
      <c r="N227" s="17">
        <f>VLOOKUP($A227,Datum!$A:$B,2,0)</f>
        <v>41400</v>
      </c>
      <c r="O227" s="13">
        <f>VLOOKUP(N227,Zeitreihen!$B:$C,2,0)</f>
        <v>566.52</v>
      </c>
      <c r="P227" s="13">
        <f>VLOOKUP(N227,Zeitreihen!$J:$K,2,0)</f>
        <v>0.26665244520292253</v>
      </c>
      <c r="Q227" s="9">
        <f t="shared" si="234"/>
        <v>2.0496879635966891E-3</v>
      </c>
      <c r="R227" s="9">
        <f t="shared" si="235"/>
        <v>2.6664889008905866E-5</v>
      </c>
      <c r="S227" s="9">
        <f t="shared" si="271"/>
        <v>1.5689762786353777E-6</v>
      </c>
      <c r="T227" s="9">
        <f t="shared" si="212"/>
        <v>2.3581583691110455E-12</v>
      </c>
      <c r="U227" s="9">
        <f t="shared" si="213"/>
        <v>1.124299879323831E-15</v>
      </c>
      <c r="V227" s="9">
        <f t="shared" si="236"/>
        <v>5.1490554180529377E-14</v>
      </c>
      <c r="X227" s="16">
        <f t="shared" si="237"/>
        <v>2</v>
      </c>
      <c r="Y227" s="17">
        <f>VLOOKUP($A227,Datum!$A:$B,2,0)</f>
        <v>41400</v>
      </c>
      <c r="Z227" s="13">
        <f>VLOOKUP(Y227,Zeitreihen!$B:$C,2,0)</f>
        <v>566.52</v>
      </c>
      <c r="AA227" s="13">
        <f>VLOOKUP(Y227,Zeitreihen!N:O,2,0)</f>
        <v>1.3075999999999999</v>
      </c>
      <c r="AB227" s="9">
        <f t="shared" si="238"/>
        <v>2.0496879635966891E-3</v>
      </c>
      <c r="AC227" s="9">
        <f t="shared" si="239"/>
        <v>-2.9018729794635448E-3</v>
      </c>
      <c r="AD227" s="9">
        <f t="shared" si="272"/>
        <v>1.5689762786353777E-6</v>
      </c>
      <c r="AE227" s="9">
        <f t="shared" si="214"/>
        <v>2.3581583691110455E-12</v>
      </c>
      <c r="AF227" s="9">
        <f t="shared" si="215"/>
        <v>1.5807562909275396E-11</v>
      </c>
      <c r="AG227" s="9">
        <f t="shared" si="240"/>
        <v>-6.1054677764899483E-12</v>
      </c>
      <c r="AI227" s="16">
        <f t="shared" si="241"/>
        <v>2</v>
      </c>
      <c r="AJ227" s="17">
        <f>VLOOKUP($A227,Datum!$A:$B,2,0)</f>
        <v>41400</v>
      </c>
      <c r="AK227" s="13">
        <f>VLOOKUP(AJ227,Zeitreihen!$B:$C,2,0)</f>
        <v>566.52</v>
      </c>
      <c r="AL227" s="13">
        <f>VLOOKUP(AJ227,Zeitreihen!$R:$S,2,0)</f>
        <v>1.0224</v>
      </c>
      <c r="AM227" s="9">
        <f t="shared" si="242"/>
        <v>2.0496879635966891E-3</v>
      </c>
      <c r="AN227" s="9">
        <f t="shared" si="243"/>
        <v>-9.7804293686424708E-5</v>
      </c>
      <c r="AO227" s="9">
        <f t="shared" si="273"/>
        <v>1.5689762786353777E-6</v>
      </c>
      <c r="AP227" s="9">
        <f t="shared" si="216"/>
        <v>2.3581583691110455E-12</v>
      </c>
      <c r="AQ227" s="9">
        <f t="shared" si="217"/>
        <v>2.9598171972659747E-17</v>
      </c>
      <c r="AR227" s="9">
        <f t="shared" si="244"/>
        <v>8.3544704767995662E-15</v>
      </c>
      <c r="AT227" s="16">
        <f t="shared" si="245"/>
        <v>2</v>
      </c>
      <c r="AU227" s="17">
        <f>VLOOKUP($A227,Datum!$A:$B,2,0)</f>
        <v>41400</v>
      </c>
      <c r="AV227" s="13">
        <f>VLOOKUP(AU227,Zeitreihen!$F:$G,2,0)</f>
        <v>7189.13</v>
      </c>
      <c r="AW227" s="13">
        <f>VLOOKUP(AU227,Zeitreihen!$J:$K,2,0)</f>
        <v>0.26665244520292253</v>
      </c>
      <c r="AX227" s="9">
        <f t="shared" si="246"/>
        <v>1.2986355019083799E-3</v>
      </c>
      <c r="AY227" s="9">
        <f t="shared" si="247"/>
        <v>2.6664889008905866E-5</v>
      </c>
      <c r="AZ227" s="9">
        <f t="shared" si="274"/>
        <v>1.5689762786353777E-6</v>
      </c>
      <c r="BA227" s="9">
        <f t="shared" si="218"/>
        <v>4.3852703881568006E-14</v>
      </c>
      <c r="BB227" s="9">
        <f t="shared" si="219"/>
        <v>1.124299879323831E-15</v>
      </c>
      <c r="BC227" s="9">
        <f t="shared" si="248"/>
        <v>7.0216514924959501E-15</v>
      </c>
      <c r="BE227" s="16">
        <f t="shared" si="249"/>
        <v>2</v>
      </c>
      <c r="BF227" s="17">
        <f>VLOOKUP($A227,Datum!$A:$B,2,0)</f>
        <v>41400</v>
      </c>
      <c r="BG227" s="13">
        <f>VLOOKUP(BF227,Zeitreihen!$F:$G,2,0)</f>
        <v>7189.13</v>
      </c>
      <c r="BH227" s="13">
        <f>VLOOKUP(BF227,Zeitreihen!N:O,2,0)</f>
        <v>1.3075999999999999</v>
      </c>
      <c r="BI227" s="9">
        <f t="shared" si="250"/>
        <v>1.2986355019083799E-3</v>
      </c>
      <c r="BJ227" s="9">
        <f t="shared" si="251"/>
        <v>-2.9018729794635448E-3</v>
      </c>
      <c r="BK227" s="9">
        <f t="shared" si="275"/>
        <v>1.5689762786353777E-6</v>
      </c>
      <c r="BL227" s="9">
        <f t="shared" si="220"/>
        <v>4.3852703881568006E-14</v>
      </c>
      <c r="BM227" s="9">
        <f t="shared" si="221"/>
        <v>1.5807562909275396E-11</v>
      </c>
      <c r="BN227" s="9">
        <f t="shared" si="252"/>
        <v>-8.3258895942098082E-13</v>
      </c>
      <c r="BP227" s="16">
        <f t="shared" si="253"/>
        <v>2</v>
      </c>
      <c r="BQ227" s="17">
        <f>VLOOKUP($A227,Datum!$A:$B,2,0)</f>
        <v>41400</v>
      </c>
      <c r="BR227" s="13">
        <f>VLOOKUP(BQ227,Zeitreihen!$F:$G,2,0)</f>
        <v>7189.13</v>
      </c>
      <c r="BS227" s="13">
        <f>VLOOKUP(BQ227,Zeitreihen!R:S,2,0)</f>
        <v>1.0224</v>
      </c>
      <c r="BT227" s="9">
        <f t="shared" si="254"/>
        <v>1.2986355019083799E-3</v>
      </c>
      <c r="BU227" s="9">
        <f t="shared" si="255"/>
        <v>-9.7804293686424708E-5</v>
      </c>
      <c r="BV227" s="9">
        <f t="shared" si="276"/>
        <v>1.5689762786353777E-6</v>
      </c>
      <c r="BW227" s="9">
        <f t="shared" si="222"/>
        <v>4.3852703881568006E-14</v>
      </c>
      <c r="BX227" s="9">
        <f t="shared" si="223"/>
        <v>2.9598171972659747E-17</v>
      </c>
      <c r="BY227" s="9">
        <f t="shared" si="256"/>
        <v>1.1392804180502592E-15</v>
      </c>
      <c r="CA227" s="16">
        <f t="shared" si="257"/>
        <v>2</v>
      </c>
      <c r="CB227" s="17">
        <f>VLOOKUP($A227,Datum!$A:$B,2,0)</f>
        <v>41400</v>
      </c>
      <c r="CC227" s="13">
        <f>VLOOKUP(CB227,Zeitreihen!$J:$K,2,0)</f>
        <v>0.26665244520292253</v>
      </c>
      <c r="CD227" s="13">
        <f>VLOOKUP(CB227,Zeitreihen!N:O,2,0)</f>
        <v>1.3075999999999999</v>
      </c>
      <c r="CE227" s="9">
        <f t="shared" si="258"/>
        <v>2.6664889008905866E-5</v>
      </c>
      <c r="CF227" s="9">
        <f t="shared" si="259"/>
        <v>-2.9018729794635448E-3</v>
      </c>
      <c r="CG227" s="9">
        <f t="shared" si="277"/>
        <v>1.5689762786353777E-6</v>
      </c>
      <c r="CH227" s="9">
        <f t="shared" si="224"/>
        <v>1.124299879323831E-15</v>
      </c>
      <c r="CI227" s="9">
        <f t="shared" si="225"/>
        <v>1.5807562909275396E-11</v>
      </c>
      <c r="CJ227" s="9">
        <f t="shared" si="260"/>
        <v>-1.3331331918192642E-13</v>
      </c>
      <c r="CL227" s="16">
        <f t="shared" si="261"/>
        <v>2</v>
      </c>
      <c r="CM227" s="17">
        <f>VLOOKUP($A227,Datum!$A:$B,2,0)</f>
        <v>41400</v>
      </c>
      <c r="CN227" s="13">
        <f>VLOOKUP(CM227,Zeitreihen!$J:$K,2,0)</f>
        <v>0.26665244520292253</v>
      </c>
      <c r="CO227" s="13">
        <f>VLOOKUP(CM227,Zeitreihen!R:S,2,0)</f>
        <v>1.0224</v>
      </c>
      <c r="CP227" s="9">
        <f t="shared" si="262"/>
        <v>2.6664889008905866E-5</v>
      </c>
      <c r="CQ227" s="9">
        <f t="shared" si="263"/>
        <v>-9.7804293686424708E-5</v>
      </c>
      <c r="CR227" s="9">
        <f t="shared" si="278"/>
        <v>1.5689762786353777E-6</v>
      </c>
      <c r="CS227" s="9">
        <f t="shared" si="226"/>
        <v>1.124299879323831E-15</v>
      </c>
      <c r="CT227" s="9">
        <f t="shared" si="227"/>
        <v>2.9598171972659747E-17</v>
      </c>
      <c r="CU227" s="9">
        <f t="shared" si="264"/>
        <v>1.8242045164144112E-16</v>
      </c>
      <c r="CW227" s="16">
        <f t="shared" si="265"/>
        <v>2</v>
      </c>
      <c r="CX227" s="17">
        <f>VLOOKUP($A227,Datum!$A:$B,2,0)</f>
        <v>41400</v>
      </c>
      <c r="CY227" s="13">
        <f>VLOOKUP(CX227,Zeitreihen!N:O,2,0)</f>
        <v>1.3075999999999999</v>
      </c>
      <c r="CZ227" s="13">
        <f>VLOOKUP(CX227,Zeitreihen!R:S,2,0)</f>
        <v>1.0224</v>
      </c>
      <c r="DA227" s="9">
        <f t="shared" si="266"/>
        <v>-2.9018729794635448E-3</v>
      </c>
      <c r="DB227" s="9">
        <f t="shared" si="267"/>
        <v>-9.7804293686424708E-5</v>
      </c>
      <c r="DC227" s="9">
        <f t="shared" si="279"/>
        <v>1.5689762786353777E-6</v>
      </c>
      <c r="DD227" s="9">
        <f t="shared" si="228"/>
        <v>1.5807562909275396E-11</v>
      </c>
      <c r="DE227" s="9">
        <f t="shared" si="229"/>
        <v>2.9598171972659747E-17</v>
      </c>
      <c r="DF227" s="9">
        <f t="shared" si="268"/>
        <v>-2.163041759784981E-14</v>
      </c>
    </row>
    <row r="228" spans="1:110" ht="15" x14ac:dyDescent="0.2">
      <c r="A228" s="9">
        <f t="shared" si="269"/>
        <v>219</v>
      </c>
      <c r="B228" s="16">
        <f t="shared" si="230"/>
        <v>6</v>
      </c>
      <c r="C228" s="17">
        <f>VLOOKUP($A228,Datum!$A:$B,2,0)</f>
        <v>41397</v>
      </c>
      <c r="D228" s="13">
        <f>VLOOKUP(C228,Zeitreihen!$B:$C,2,0)</f>
        <v>565.36</v>
      </c>
      <c r="E228" s="13">
        <f>VLOOKUP(C228,Zeitreihen!F:G,2,0)</f>
        <v>7179.8</v>
      </c>
      <c r="F228" s="9">
        <f t="shared" si="231"/>
        <v>4.4229392036141199E-4</v>
      </c>
      <c r="G228" s="9">
        <f t="shared" si="231"/>
        <v>0</v>
      </c>
      <c r="H228" s="9">
        <f t="shared" si="270"/>
        <v>1.4748377019172549E-6</v>
      </c>
      <c r="I228" s="9">
        <f t="shared" si="210"/>
        <v>2.1457064720399562E-13</v>
      </c>
      <c r="J228" s="9">
        <f t="shared" si="211"/>
        <v>1.8880674723364698E-12</v>
      </c>
      <c r="K228" s="9">
        <f t="shared" si="232"/>
        <v>6.3649340884572285E-13</v>
      </c>
      <c r="M228" s="16">
        <f t="shared" si="233"/>
        <v>6</v>
      </c>
      <c r="N228" s="17">
        <f>VLOOKUP($A228,Datum!$A:$B,2,0)</f>
        <v>41397</v>
      </c>
      <c r="O228" s="13">
        <f>VLOOKUP(N228,Zeitreihen!$B:$C,2,0)</f>
        <v>565.36</v>
      </c>
      <c r="P228" s="13">
        <f>VLOOKUP(N228,Zeitreihen!$J:$K,2,0)</f>
        <v>0.26664533503986348</v>
      </c>
      <c r="Q228" s="9">
        <f t="shared" si="234"/>
        <v>4.4229392036141199E-4</v>
      </c>
      <c r="R228" s="9">
        <f t="shared" si="235"/>
        <v>-2.6664889008965887E-5</v>
      </c>
      <c r="S228" s="9">
        <f t="shared" si="271"/>
        <v>1.4748377019172549E-6</v>
      </c>
      <c r="T228" s="9">
        <f t="shared" si="212"/>
        <v>2.1457064720399562E-13</v>
      </c>
      <c r="U228" s="9">
        <f t="shared" si="213"/>
        <v>1.0404574226056646E-15</v>
      </c>
      <c r="V228" s="9">
        <f t="shared" si="236"/>
        <v>1.4941607094174933E-14</v>
      </c>
      <c r="X228" s="16">
        <f t="shared" si="237"/>
        <v>6</v>
      </c>
      <c r="Y228" s="17">
        <f>VLOOKUP($A228,Datum!$A:$B,2,0)</f>
        <v>41397</v>
      </c>
      <c r="Z228" s="13">
        <f>VLOOKUP(Y228,Zeitreihen!$B:$C,2,0)</f>
        <v>565.36</v>
      </c>
      <c r="AA228" s="13">
        <f>VLOOKUP(Y228,Zeitreihen!N:O,2,0)</f>
        <v>1.3113999999999999</v>
      </c>
      <c r="AB228" s="9">
        <f t="shared" si="238"/>
        <v>4.4229392036141199E-4</v>
      </c>
      <c r="AC228" s="9">
        <f t="shared" si="239"/>
        <v>3.7434628688516971E-3</v>
      </c>
      <c r="AD228" s="9">
        <f t="shared" si="272"/>
        <v>1.4748377019172549E-6</v>
      </c>
      <c r="AE228" s="9">
        <f t="shared" si="214"/>
        <v>2.1457064720399562E-13</v>
      </c>
      <c r="AF228" s="9">
        <f t="shared" si="215"/>
        <v>1.777075059965589E-11</v>
      </c>
      <c r="AG228" s="9">
        <f t="shared" si="240"/>
        <v>-1.9527113093002146E-12</v>
      </c>
      <c r="AI228" s="16">
        <f t="shared" si="241"/>
        <v>6</v>
      </c>
      <c r="AJ228" s="17">
        <f>VLOOKUP($A228,Datum!$A:$B,2,0)</f>
        <v>41397</v>
      </c>
      <c r="AK228" s="13">
        <f>VLOOKUP(AJ228,Zeitreihen!$B:$C,2,0)</f>
        <v>565.36</v>
      </c>
      <c r="AL228" s="13">
        <f>VLOOKUP(AJ228,Zeitreihen!$R:$S,2,0)</f>
        <v>1.0225</v>
      </c>
      <c r="AM228" s="9">
        <f t="shared" si="242"/>
        <v>4.4229392036141199E-4</v>
      </c>
      <c r="AN228" s="9">
        <f t="shared" si="243"/>
        <v>-9.7794728942076126E-5</v>
      </c>
      <c r="AO228" s="9">
        <f t="shared" si="273"/>
        <v>1.4748377019172549E-6</v>
      </c>
      <c r="AP228" s="9">
        <f t="shared" si="216"/>
        <v>2.1457064720399562E-13</v>
      </c>
      <c r="AQ228" s="9">
        <f t="shared" si="217"/>
        <v>2.7944954878318272E-17</v>
      </c>
      <c r="AR228" s="9">
        <f t="shared" si="244"/>
        <v>-2.4487072210305596E-15</v>
      </c>
      <c r="AT228" s="16">
        <f t="shared" si="245"/>
        <v>6</v>
      </c>
      <c r="AU228" s="17">
        <f>VLOOKUP($A228,Datum!$A:$B,2,0)</f>
        <v>41397</v>
      </c>
      <c r="AV228" s="13">
        <f>VLOOKUP(AU228,Zeitreihen!$F:$G,2,0)</f>
        <v>7179.8</v>
      </c>
      <c r="AW228" s="13">
        <f>VLOOKUP(AU228,Zeitreihen!$J:$K,2,0)</f>
        <v>0.26664533503986348</v>
      </c>
      <c r="AX228" s="9">
        <f t="shared" si="246"/>
        <v>0</v>
      </c>
      <c r="AY228" s="9">
        <f t="shared" si="247"/>
        <v>-2.6664889008965887E-5</v>
      </c>
      <c r="AZ228" s="9">
        <f t="shared" si="274"/>
        <v>1.4748377019172549E-6</v>
      </c>
      <c r="BA228" s="9">
        <f t="shared" si="218"/>
        <v>1.8880674723364698E-12</v>
      </c>
      <c r="BB228" s="9">
        <f t="shared" si="219"/>
        <v>1.0404574226056646E-15</v>
      </c>
      <c r="BC228" s="9">
        <f t="shared" si="248"/>
        <v>4.4322159423620089E-14</v>
      </c>
      <c r="BE228" s="16">
        <f t="shared" si="249"/>
        <v>6</v>
      </c>
      <c r="BF228" s="17">
        <f>VLOOKUP($A228,Datum!$A:$B,2,0)</f>
        <v>41397</v>
      </c>
      <c r="BG228" s="13">
        <f>VLOOKUP(BF228,Zeitreihen!$F:$G,2,0)</f>
        <v>7179.8</v>
      </c>
      <c r="BH228" s="13">
        <f>VLOOKUP(BF228,Zeitreihen!N:O,2,0)</f>
        <v>1.3113999999999999</v>
      </c>
      <c r="BI228" s="9">
        <f t="shared" si="250"/>
        <v>0</v>
      </c>
      <c r="BJ228" s="9">
        <f t="shared" si="251"/>
        <v>3.7434628688516971E-3</v>
      </c>
      <c r="BK228" s="9">
        <f t="shared" si="275"/>
        <v>1.4748377019172549E-6</v>
      </c>
      <c r="BL228" s="9">
        <f t="shared" si="220"/>
        <v>1.8880674723364698E-12</v>
      </c>
      <c r="BM228" s="9">
        <f t="shared" si="221"/>
        <v>1.777075059965589E-11</v>
      </c>
      <c r="BN228" s="9">
        <f t="shared" si="252"/>
        <v>-5.7924412958798383E-12</v>
      </c>
      <c r="BP228" s="16">
        <f t="shared" si="253"/>
        <v>6</v>
      </c>
      <c r="BQ228" s="17">
        <f>VLOOKUP($A228,Datum!$A:$B,2,0)</f>
        <v>41397</v>
      </c>
      <c r="BR228" s="13">
        <f>VLOOKUP(BQ228,Zeitreihen!$F:$G,2,0)</f>
        <v>7179.8</v>
      </c>
      <c r="BS228" s="13">
        <f>VLOOKUP(BQ228,Zeitreihen!R:S,2,0)</f>
        <v>1.0225</v>
      </c>
      <c r="BT228" s="9">
        <f t="shared" si="254"/>
        <v>0</v>
      </c>
      <c r="BU228" s="9">
        <f t="shared" si="255"/>
        <v>-9.7794728942076126E-5</v>
      </c>
      <c r="BV228" s="9">
        <f t="shared" si="276"/>
        <v>1.4748377019172549E-6</v>
      </c>
      <c r="BW228" s="9">
        <f t="shared" si="222"/>
        <v>1.8880674723364698E-12</v>
      </c>
      <c r="BX228" s="9">
        <f t="shared" si="223"/>
        <v>2.7944954878318272E-17</v>
      </c>
      <c r="BY228" s="9">
        <f t="shared" si="256"/>
        <v>-7.2637428589992829E-15</v>
      </c>
      <c r="CA228" s="16">
        <f t="shared" si="257"/>
        <v>6</v>
      </c>
      <c r="CB228" s="17">
        <f>VLOOKUP($A228,Datum!$A:$B,2,0)</f>
        <v>41397</v>
      </c>
      <c r="CC228" s="13">
        <f>VLOOKUP(CB228,Zeitreihen!$J:$K,2,0)</f>
        <v>0.26664533503986348</v>
      </c>
      <c r="CD228" s="13">
        <f>VLOOKUP(CB228,Zeitreihen!N:O,2,0)</f>
        <v>1.3113999999999999</v>
      </c>
      <c r="CE228" s="9">
        <f t="shared" si="258"/>
        <v>-2.6664889008965887E-5</v>
      </c>
      <c r="CF228" s="9">
        <f t="shared" si="259"/>
        <v>3.7434628688516971E-3</v>
      </c>
      <c r="CG228" s="9">
        <f t="shared" si="277"/>
        <v>1.4748377019172549E-6</v>
      </c>
      <c r="CH228" s="9">
        <f t="shared" si="224"/>
        <v>1.0404574226056646E-15</v>
      </c>
      <c r="CI228" s="9">
        <f t="shared" si="225"/>
        <v>1.777075059965589E-11</v>
      </c>
      <c r="CJ228" s="9">
        <f t="shared" si="260"/>
        <v>-1.3597687070485932E-13</v>
      </c>
      <c r="CL228" s="16">
        <f t="shared" si="261"/>
        <v>6</v>
      </c>
      <c r="CM228" s="17">
        <f>VLOOKUP($A228,Datum!$A:$B,2,0)</f>
        <v>41397</v>
      </c>
      <c r="CN228" s="13">
        <f>VLOOKUP(CM228,Zeitreihen!$J:$K,2,0)</f>
        <v>0.26664533503986348</v>
      </c>
      <c r="CO228" s="13">
        <f>VLOOKUP(CM228,Zeitreihen!R:S,2,0)</f>
        <v>1.0225</v>
      </c>
      <c r="CP228" s="9">
        <f t="shared" si="262"/>
        <v>-2.6664889008965887E-5</v>
      </c>
      <c r="CQ228" s="9">
        <f t="shared" si="263"/>
        <v>-9.7794728942076126E-5</v>
      </c>
      <c r="CR228" s="9">
        <f t="shared" si="278"/>
        <v>1.4748377019172549E-6</v>
      </c>
      <c r="CS228" s="9">
        <f t="shared" si="226"/>
        <v>1.0404574226056646E-15</v>
      </c>
      <c r="CT228" s="9">
        <f t="shared" si="227"/>
        <v>2.7944954878318272E-17</v>
      </c>
      <c r="CU228" s="9">
        <f t="shared" si="264"/>
        <v>-1.7051549996269142E-16</v>
      </c>
      <c r="CW228" s="16">
        <f t="shared" si="265"/>
        <v>6</v>
      </c>
      <c r="CX228" s="17">
        <f>VLOOKUP($A228,Datum!$A:$B,2,0)</f>
        <v>41397</v>
      </c>
      <c r="CY228" s="13">
        <f>VLOOKUP(CX228,Zeitreihen!N:O,2,0)</f>
        <v>1.3113999999999999</v>
      </c>
      <c r="CZ228" s="13">
        <f>VLOOKUP(CX228,Zeitreihen!R:S,2,0)</f>
        <v>1.0225</v>
      </c>
      <c r="DA228" s="9">
        <f t="shared" si="266"/>
        <v>3.7434628688516971E-3</v>
      </c>
      <c r="DB228" s="9">
        <f t="shared" si="267"/>
        <v>-9.7794728942076126E-5</v>
      </c>
      <c r="DC228" s="9">
        <f t="shared" si="279"/>
        <v>1.4748377019172549E-6</v>
      </c>
      <c r="DD228" s="9">
        <f t="shared" si="228"/>
        <v>1.777075059965589E-11</v>
      </c>
      <c r="DE228" s="9">
        <f t="shared" si="229"/>
        <v>2.7944954878318272E-17</v>
      </c>
      <c r="DF228" s="9">
        <f t="shared" si="268"/>
        <v>2.2284587132393347E-14</v>
      </c>
    </row>
    <row r="229" spans="1:110" ht="15" x14ac:dyDescent="0.2">
      <c r="A229" s="9">
        <f t="shared" si="269"/>
        <v>220</v>
      </c>
      <c r="B229" s="16">
        <f t="shared" si="230"/>
        <v>5</v>
      </c>
      <c r="C229" s="17">
        <f>VLOOKUP($A229,Datum!$A:$B,2,0)</f>
        <v>41396</v>
      </c>
      <c r="D229" s="13">
        <f>VLOOKUP(C229,Zeitreihen!$B:$C,2,0)</f>
        <v>565.11</v>
      </c>
      <c r="E229" s="13">
        <f>VLOOKUP(C229,Zeitreihen!F:G,2,0)</f>
        <v>7179.8</v>
      </c>
      <c r="F229" s="9">
        <f t="shared" si="231"/>
        <v>3.2968231498836636E-3</v>
      </c>
      <c r="G229" s="9">
        <f t="shared" si="231"/>
        <v>0</v>
      </c>
      <c r="H229" s="9">
        <f t="shared" si="270"/>
        <v>1.3863474398022194E-6</v>
      </c>
      <c r="I229" s="9">
        <f t="shared" si="210"/>
        <v>8.4792165477366201E-12</v>
      </c>
      <c r="J229" s="9">
        <f t="shared" si="211"/>
        <v>1.7747834239962816E-12</v>
      </c>
      <c r="K229" s="9">
        <f t="shared" si="232"/>
        <v>-3.8792748004489097E-12</v>
      </c>
      <c r="M229" s="16">
        <f t="shared" si="233"/>
        <v>5</v>
      </c>
      <c r="N229" s="17">
        <f>VLOOKUP($A229,Datum!$A:$B,2,0)</f>
        <v>41396</v>
      </c>
      <c r="O229" s="13">
        <f>VLOOKUP(N229,Zeitreihen!$B:$C,2,0)</f>
        <v>565.11</v>
      </c>
      <c r="P229" s="13">
        <f>VLOOKUP(N229,Zeitreihen!$J:$K,2,0)</f>
        <v>0.26665244520292253</v>
      </c>
      <c r="Q229" s="9">
        <f t="shared" si="234"/>
        <v>3.2968231498836636E-3</v>
      </c>
      <c r="R229" s="9">
        <f t="shared" si="235"/>
        <v>2.6664889008905866E-5</v>
      </c>
      <c r="S229" s="9">
        <f t="shared" si="271"/>
        <v>1.3863474398022194E-6</v>
      </c>
      <c r="T229" s="9">
        <f t="shared" si="212"/>
        <v>8.4792165477366201E-12</v>
      </c>
      <c r="U229" s="9">
        <f t="shared" si="213"/>
        <v>9.93431373370537E-16</v>
      </c>
      <c r="V229" s="9">
        <f t="shared" si="236"/>
        <v>9.1779734909859999E-14</v>
      </c>
      <c r="X229" s="16">
        <f t="shared" si="237"/>
        <v>5</v>
      </c>
      <c r="Y229" s="17">
        <f>VLOOKUP($A229,Datum!$A:$B,2,0)</f>
        <v>41396</v>
      </c>
      <c r="Z229" s="13">
        <f>VLOOKUP(Y229,Zeitreihen!$B:$C,2,0)</f>
        <v>565.11</v>
      </c>
      <c r="AA229" s="13">
        <f>VLOOKUP(Y229,Zeitreihen!N:O,2,0)</f>
        <v>1.3065</v>
      </c>
      <c r="AB229" s="9">
        <f t="shared" si="238"/>
        <v>3.2968231498836636E-3</v>
      </c>
      <c r="AC229" s="9">
        <f t="shared" si="239"/>
        <v>-7.852744962138206E-3</v>
      </c>
      <c r="AD229" s="9">
        <f t="shared" si="272"/>
        <v>1.3863474398022194E-6</v>
      </c>
      <c r="AE229" s="9">
        <f t="shared" si="214"/>
        <v>8.4792165477366201E-12</v>
      </c>
      <c r="AF229" s="9">
        <f t="shared" si="215"/>
        <v>9.1520565067183927E-11</v>
      </c>
      <c r="AG229" s="9">
        <f t="shared" si="240"/>
        <v>-2.7857183809133904E-11</v>
      </c>
      <c r="AI229" s="16">
        <f t="shared" si="241"/>
        <v>5</v>
      </c>
      <c r="AJ229" s="17">
        <f>VLOOKUP($A229,Datum!$A:$B,2,0)</f>
        <v>41396</v>
      </c>
      <c r="AK229" s="13">
        <f>VLOOKUP(AJ229,Zeitreihen!$B:$C,2,0)</f>
        <v>565.11</v>
      </c>
      <c r="AL229" s="13">
        <f>VLOOKUP(AJ229,Zeitreihen!$R:$S,2,0)</f>
        <v>1.0226</v>
      </c>
      <c r="AM229" s="9">
        <f t="shared" si="242"/>
        <v>3.2968231498836636E-3</v>
      </c>
      <c r="AN229" s="9">
        <f t="shared" si="243"/>
        <v>-1.9556077113265925E-4</v>
      </c>
      <c r="AO229" s="9">
        <f t="shared" si="273"/>
        <v>1.3863474398022194E-6</v>
      </c>
      <c r="AP229" s="9">
        <f t="shared" si="216"/>
        <v>8.4792165477366201E-12</v>
      </c>
      <c r="AQ229" s="9">
        <f t="shared" si="217"/>
        <v>1.2097286402501869E-14</v>
      </c>
      <c r="AR229" s="9">
        <f t="shared" si="244"/>
        <v>-3.2027411860280417E-13</v>
      </c>
      <c r="AT229" s="16">
        <f t="shared" si="245"/>
        <v>5</v>
      </c>
      <c r="AU229" s="17">
        <f>VLOOKUP($A229,Datum!$A:$B,2,0)</f>
        <v>41396</v>
      </c>
      <c r="AV229" s="13">
        <f>VLOOKUP(AU229,Zeitreihen!$F:$G,2,0)</f>
        <v>7179.8</v>
      </c>
      <c r="AW229" s="13">
        <f>VLOOKUP(AU229,Zeitreihen!$J:$K,2,0)</f>
        <v>0.26665244520292253</v>
      </c>
      <c r="AX229" s="9">
        <f t="shared" si="246"/>
        <v>0</v>
      </c>
      <c r="AY229" s="9">
        <f t="shared" si="247"/>
        <v>2.6664889008905866E-5</v>
      </c>
      <c r="AZ229" s="9">
        <f t="shared" si="274"/>
        <v>1.3863474398022194E-6</v>
      </c>
      <c r="BA229" s="9">
        <f t="shared" si="218"/>
        <v>1.7747834239962816E-12</v>
      </c>
      <c r="BB229" s="9">
        <f t="shared" si="219"/>
        <v>9.93431373370537E-16</v>
      </c>
      <c r="BC229" s="9">
        <f t="shared" si="248"/>
        <v>-4.1989588403982837E-14</v>
      </c>
      <c r="BE229" s="16">
        <f t="shared" si="249"/>
        <v>5</v>
      </c>
      <c r="BF229" s="17">
        <f>VLOOKUP($A229,Datum!$A:$B,2,0)</f>
        <v>41396</v>
      </c>
      <c r="BG229" s="13">
        <f>VLOOKUP(BF229,Zeitreihen!$F:$G,2,0)</f>
        <v>7179.8</v>
      </c>
      <c r="BH229" s="13">
        <f>VLOOKUP(BF229,Zeitreihen!N:O,2,0)</f>
        <v>1.3065</v>
      </c>
      <c r="BI229" s="9">
        <f t="shared" si="250"/>
        <v>0</v>
      </c>
      <c r="BJ229" s="9">
        <f t="shared" si="251"/>
        <v>-7.852744962138206E-3</v>
      </c>
      <c r="BK229" s="9">
        <f t="shared" si="275"/>
        <v>1.3863474398022194E-6</v>
      </c>
      <c r="BL229" s="9">
        <f t="shared" si="220"/>
        <v>1.7747834239962816E-12</v>
      </c>
      <c r="BM229" s="9">
        <f t="shared" si="221"/>
        <v>9.1520565067183927E-11</v>
      </c>
      <c r="BN229" s="9">
        <f t="shared" si="252"/>
        <v>1.274477076435709E-11</v>
      </c>
      <c r="BP229" s="16">
        <f t="shared" si="253"/>
        <v>5</v>
      </c>
      <c r="BQ229" s="17">
        <f>VLOOKUP($A229,Datum!$A:$B,2,0)</f>
        <v>41396</v>
      </c>
      <c r="BR229" s="13">
        <f>VLOOKUP(BQ229,Zeitreihen!$F:$G,2,0)</f>
        <v>7179.8</v>
      </c>
      <c r="BS229" s="13">
        <f>VLOOKUP(BQ229,Zeitreihen!R:S,2,0)</f>
        <v>1.0226</v>
      </c>
      <c r="BT229" s="9">
        <f t="shared" si="254"/>
        <v>0</v>
      </c>
      <c r="BU229" s="9">
        <f t="shared" si="255"/>
        <v>-1.9556077113265925E-4</v>
      </c>
      <c r="BV229" s="9">
        <f t="shared" si="276"/>
        <v>1.3863474398022194E-6</v>
      </c>
      <c r="BW229" s="9">
        <f t="shared" si="222"/>
        <v>1.7747834239962816E-12</v>
      </c>
      <c r="BX229" s="9">
        <f t="shared" si="223"/>
        <v>1.2097286402501869E-14</v>
      </c>
      <c r="BY229" s="9">
        <f t="shared" si="256"/>
        <v>1.4652666440786785E-13</v>
      </c>
      <c r="CA229" s="16">
        <f t="shared" si="257"/>
        <v>5</v>
      </c>
      <c r="CB229" s="17">
        <f>VLOOKUP($A229,Datum!$A:$B,2,0)</f>
        <v>41396</v>
      </c>
      <c r="CC229" s="13">
        <f>VLOOKUP(CB229,Zeitreihen!$J:$K,2,0)</f>
        <v>0.26665244520292253</v>
      </c>
      <c r="CD229" s="13">
        <f>VLOOKUP(CB229,Zeitreihen!N:O,2,0)</f>
        <v>1.3065</v>
      </c>
      <c r="CE229" s="9">
        <f t="shared" si="258"/>
        <v>2.6664889008905866E-5</v>
      </c>
      <c r="CF229" s="9">
        <f t="shared" si="259"/>
        <v>-7.852744962138206E-3</v>
      </c>
      <c r="CG229" s="9">
        <f t="shared" si="277"/>
        <v>1.3863474398022194E-6</v>
      </c>
      <c r="CH229" s="9">
        <f t="shared" si="224"/>
        <v>9.93431373370537E-16</v>
      </c>
      <c r="CI229" s="9">
        <f t="shared" si="225"/>
        <v>9.1520565067183927E-11</v>
      </c>
      <c r="CJ229" s="9">
        <f t="shared" si="260"/>
        <v>-3.015284408581388E-13</v>
      </c>
      <c r="CL229" s="16">
        <f t="shared" si="261"/>
        <v>5</v>
      </c>
      <c r="CM229" s="17">
        <f>VLOOKUP($A229,Datum!$A:$B,2,0)</f>
        <v>41396</v>
      </c>
      <c r="CN229" s="13">
        <f>VLOOKUP(CM229,Zeitreihen!$J:$K,2,0)</f>
        <v>0.26665244520292253</v>
      </c>
      <c r="CO229" s="13">
        <f>VLOOKUP(CM229,Zeitreihen!R:S,2,0)</f>
        <v>1.0226</v>
      </c>
      <c r="CP229" s="9">
        <f t="shared" si="262"/>
        <v>2.6664889008905866E-5</v>
      </c>
      <c r="CQ229" s="9">
        <f t="shared" si="263"/>
        <v>-1.9556077113265925E-4</v>
      </c>
      <c r="CR229" s="9">
        <f t="shared" si="278"/>
        <v>1.3863474398022194E-6</v>
      </c>
      <c r="CS229" s="9">
        <f t="shared" si="226"/>
        <v>9.93431373370537E-16</v>
      </c>
      <c r="CT229" s="9">
        <f t="shared" si="227"/>
        <v>1.2097286402501869E-14</v>
      </c>
      <c r="CU229" s="9">
        <f t="shared" si="264"/>
        <v>-3.4666733109559308E-15</v>
      </c>
      <c r="CW229" s="16">
        <f t="shared" si="265"/>
        <v>5</v>
      </c>
      <c r="CX229" s="17">
        <f>VLOOKUP($A229,Datum!$A:$B,2,0)</f>
        <v>41396</v>
      </c>
      <c r="CY229" s="13">
        <f>VLOOKUP(CX229,Zeitreihen!N:O,2,0)</f>
        <v>1.3065</v>
      </c>
      <c r="CZ229" s="13">
        <f>VLOOKUP(CX229,Zeitreihen!R:S,2,0)</f>
        <v>1.0226</v>
      </c>
      <c r="DA229" s="9">
        <f t="shared" si="266"/>
        <v>-7.852744962138206E-3</v>
      </c>
      <c r="DB229" s="9">
        <f t="shared" si="267"/>
        <v>-1.9556077113265925E-4</v>
      </c>
      <c r="DC229" s="9">
        <f t="shared" si="279"/>
        <v>1.3863474398022194E-6</v>
      </c>
      <c r="DD229" s="9">
        <f t="shared" si="228"/>
        <v>9.1520565067183927E-11</v>
      </c>
      <c r="DE229" s="9">
        <f t="shared" si="229"/>
        <v>1.2097286402501869E-14</v>
      </c>
      <c r="DF229" s="9">
        <f t="shared" si="268"/>
        <v>1.0522121874111381E-12</v>
      </c>
    </row>
    <row r="230" spans="1:110" ht="15" x14ac:dyDescent="0.2">
      <c r="A230" s="9">
        <f t="shared" si="269"/>
        <v>221</v>
      </c>
      <c r="B230" s="16">
        <f t="shared" si="230"/>
        <v>3</v>
      </c>
      <c r="C230" s="17">
        <f>VLOOKUP($A230,Datum!$A:$B,2,0)</f>
        <v>41394</v>
      </c>
      <c r="D230" s="13">
        <f>VLOOKUP(C230,Zeitreihen!$B:$C,2,0)</f>
        <v>563.25</v>
      </c>
      <c r="E230" s="13">
        <f>VLOOKUP(C230,Zeitreihen!F:G,2,0)</f>
        <v>7179.8</v>
      </c>
      <c r="F230" s="9">
        <f t="shared" si="231"/>
        <v>1.1724580324134902E-3</v>
      </c>
      <c r="G230" s="9">
        <f t="shared" si="231"/>
        <v>1.7941375424646445E-3</v>
      </c>
      <c r="H230" s="9">
        <f t="shared" si="270"/>
        <v>1.3031665934140862E-6</v>
      </c>
      <c r="I230" s="9">
        <f t="shared" si="210"/>
        <v>1.5848667517778558E-13</v>
      </c>
      <c r="J230" s="9">
        <f t="shared" si="211"/>
        <v>5.7228610997503386E-13</v>
      </c>
      <c r="K230" s="9">
        <f t="shared" si="232"/>
        <v>3.0116394674723544E-13</v>
      </c>
      <c r="M230" s="16">
        <f t="shared" si="233"/>
        <v>3</v>
      </c>
      <c r="N230" s="17">
        <f>VLOOKUP($A230,Datum!$A:$B,2,0)</f>
        <v>41394</v>
      </c>
      <c r="O230" s="13">
        <f>VLOOKUP(N230,Zeitreihen!$B:$C,2,0)</f>
        <v>563.25</v>
      </c>
      <c r="P230" s="13">
        <f>VLOOKUP(N230,Zeitreihen!$J:$K,2,0)</f>
        <v>0.26664533503986348</v>
      </c>
      <c r="Q230" s="9">
        <f t="shared" si="234"/>
        <v>1.1724580324134902E-3</v>
      </c>
      <c r="R230" s="9">
        <f t="shared" si="235"/>
        <v>-2.6664889008965887E-5</v>
      </c>
      <c r="S230" s="9">
        <f t="shared" si="271"/>
        <v>1.3031665934140862E-6</v>
      </c>
      <c r="T230" s="9">
        <f t="shared" si="212"/>
        <v>1.5848667517778558E-13</v>
      </c>
      <c r="U230" s="9">
        <f t="shared" si="213"/>
        <v>9.19348178614365E-16</v>
      </c>
      <c r="V230" s="9">
        <f t="shared" si="236"/>
        <v>-1.2070809258676225E-14</v>
      </c>
      <c r="X230" s="16">
        <f t="shared" si="237"/>
        <v>3</v>
      </c>
      <c r="Y230" s="17">
        <f>VLOOKUP($A230,Datum!$A:$B,2,0)</f>
        <v>41394</v>
      </c>
      <c r="Z230" s="13">
        <f>VLOOKUP(Y230,Zeitreihen!$B:$C,2,0)</f>
        <v>563.25</v>
      </c>
      <c r="AA230" s="13">
        <f>VLOOKUP(Y230,Zeitreihen!N:O,2,0)</f>
        <v>1.3168</v>
      </c>
      <c r="AB230" s="9">
        <f t="shared" si="238"/>
        <v>1.1724580324134902E-3</v>
      </c>
      <c r="AC230" s="9">
        <f t="shared" si="239"/>
        <v>5.2537525192019744E-3</v>
      </c>
      <c r="AD230" s="9">
        <f t="shared" si="272"/>
        <v>1.3031665934140862E-6</v>
      </c>
      <c r="AE230" s="9">
        <f t="shared" si="214"/>
        <v>1.5848667517778558E-13</v>
      </c>
      <c r="AF230" s="9">
        <f t="shared" si="215"/>
        <v>3.233850825210958E-11</v>
      </c>
      <c r="AG230" s="9">
        <f t="shared" si="240"/>
        <v>2.2638954598404563E-12</v>
      </c>
      <c r="AI230" s="16">
        <f t="shared" si="241"/>
        <v>3</v>
      </c>
      <c r="AJ230" s="17">
        <f>VLOOKUP($A230,Datum!$A:$B,2,0)</f>
        <v>41394</v>
      </c>
      <c r="AK230" s="13">
        <f>VLOOKUP(AJ230,Zeitreihen!$B:$C,2,0)</f>
        <v>563.25</v>
      </c>
      <c r="AL230" s="13">
        <f>VLOOKUP(AJ230,Zeitreihen!$R:$S,2,0)</f>
        <v>1.0227999999999999</v>
      </c>
      <c r="AM230" s="9">
        <f t="shared" si="242"/>
        <v>1.1724580324134902E-3</v>
      </c>
      <c r="AN230" s="9">
        <f t="shared" si="243"/>
        <v>-9.7766045930146038E-5</v>
      </c>
      <c r="AO230" s="9">
        <f t="shared" si="273"/>
        <v>1.3031665934140862E-6</v>
      </c>
      <c r="AP230" s="9">
        <f t="shared" si="216"/>
        <v>1.5848667517778558E-13</v>
      </c>
      <c r="AQ230" s="9">
        <f t="shared" si="217"/>
        <v>2.5018646800594545E-17</v>
      </c>
      <c r="AR230" s="9">
        <f t="shared" si="244"/>
        <v>1.9912614466396853E-15</v>
      </c>
      <c r="AT230" s="16">
        <f t="shared" si="245"/>
        <v>3</v>
      </c>
      <c r="AU230" s="17">
        <f>VLOOKUP($A230,Datum!$A:$B,2,0)</f>
        <v>41394</v>
      </c>
      <c r="AV230" s="13">
        <f>VLOOKUP(AU230,Zeitreihen!$F:$G,2,0)</f>
        <v>7179.8</v>
      </c>
      <c r="AW230" s="13">
        <f>VLOOKUP(AU230,Zeitreihen!$J:$K,2,0)</f>
        <v>0.26664533503986348</v>
      </c>
      <c r="AX230" s="9">
        <f t="shared" si="246"/>
        <v>1.7941375424646445E-3</v>
      </c>
      <c r="AY230" s="9">
        <f t="shared" si="247"/>
        <v>-2.6664889008965887E-5</v>
      </c>
      <c r="AZ230" s="9">
        <f t="shared" si="274"/>
        <v>1.3031665934140862E-6</v>
      </c>
      <c r="BA230" s="9">
        <f t="shared" si="218"/>
        <v>5.7228610997503386E-13</v>
      </c>
      <c r="BB230" s="9">
        <f t="shared" si="219"/>
        <v>9.19348178614365E-16</v>
      </c>
      <c r="BC230" s="9">
        <f t="shared" si="248"/>
        <v>-2.2937528045799694E-14</v>
      </c>
      <c r="BE230" s="16">
        <f t="shared" si="249"/>
        <v>3</v>
      </c>
      <c r="BF230" s="17">
        <f>VLOOKUP($A230,Datum!$A:$B,2,0)</f>
        <v>41394</v>
      </c>
      <c r="BG230" s="13">
        <f>VLOOKUP(BF230,Zeitreihen!$F:$G,2,0)</f>
        <v>7179.8</v>
      </c>
      <c r="BH230" s="13">
        <f>VLOOKUP(BF230,Zeitreihen!N:O,2,0)</f>
        <v>1.3168</v>
      </c>
      <c r="BI230" s="9">
        <f t="shared" si="250"/>
        <v>1.7941375424646445E-3</v>
      </c>
      <c r="BJ230" s="9">
        <f t="shared" si="251"/>
        <v>5.2537525192019744E-3</v>
      </c>
      <c r="BK230" s="9">
        <f t="shared" si="275"/>
        <v>1.3031665934140862E-6</v>
      </c>
      <c r="BL230" s="9">
        <f t="shared" si="220"/>
        <v>5.7228610997503386E-13</v>
      </c>
      <c r="BM230" s="9">
        <f t="shared" si="221"/>
        <v>3.233850825210958E-11</v>
      </c>
      <c r="BN230" s="9">
        <f t="shared" si="252"/>
        <v>4.3019622371651902E-12</v>
      </c>
      <c r="BP230" s="16">
        <f t="shared" si="253"/>
        <v>3</v>
      </c>
      <c r="BQ230" s="17">
        <f>VLOOKUP($A230,Datum!$A:$B,2,0)</f>
        <v>41394</v>
      </c>
      <c r="BR230" s="13">
        <f>VLOOKUP(BQ230,Zeitreihen!$F:$G,2,0)</f>
        <v>7179.8</v>
      </c>
      <c r="BS230" s="13">
        <f>VLOOKUP(BQ230,Zeitreihen!R:S,2,0)</f>
        <v>1.0227999999999999</v>
      </c>
      <c r="BT230" s="9">
        <f t="shared" si="254"/>
        <v>1.7941375424646445E-3</v>
      </c>
      <c r="BU230" s="9">
        <f t="shared" si="255"/>
        <v>-9.7766045930146038E-5</v>
      </c>
      <c r="BV230" s="9">
        <f t="shared" si="276"/>
        <v>1.3031665934140862E-6</v>
      </c>
      <c r="BW230" s="9">
        <f t="shared" si="222"/>
        <v>5.7228610997503386E-13</v>
      </c>
      <c r="BX230" s="9">
        <f t="shared" si="223"/>
        <v>2.5018646800594545E-17</v>
      </c>
      <c r="BY230" s="9">
        <f t="shared" si="256"/>
        <v>3.7838900690098778E-15</v>
      </c>
      <c r="CA230" s="16">
        <f t="shared" si="257"/>
        <v>3</v>
      </c>
      <c r="CB230" s="17">
        <f>VLOOKUP($A230,Datum!$A:$B,2,0)</f>
        <v>41394</v>
      </c>
      <c r="CC230" s="13">
        <f>VLOOKUP(CB230,Zeitreihen!$J:$K,2,0)</f>
        <v>0.26664533503986348</v>
      </c>
      <c r="CD230" s="13">
        <f>VLOOKUP(CB230,Zeitreihen!N:O,2,0)</f>
        <v>1.3168</v>
      </c>
      <c r="CE230" s="9">
        <f t="shared" si="258"/>
        <v>-2.6664889008965887E-5</v>
      </c>
      <c r="CF230" s="9">
        <f t="shared" si="259"/>
        <v>5.2537525192019744E-3</v>
      </c>
      <c r="CG230" s="9">
        <f t="shared" si="277"/>
        <v>1.3031665934140862E-6</v>
      </c>
      <c r="CH230" s="9">
        <f t="shared" si="224"/>
        <v>9.19348178614365E-16</v>
      </c>
      <c r="CI230" s="9">
        <f t="shared" si="225"/>
        <v>3.233850825210958E-11</v>
      </c>
      <c r="CJ230" s="9">
        <f t="shared" si="260"/>
        <v>-1.7242490730947939E-13</v>
      </c>
      <c r="CL230" s="16">
        <f t="shared" si="261"/>
        <v>3</v>
      </c>
      <c r="CM230" s="17">
        <f>VLOOKUP($A230,Datum!$A:$B,2,0)</f>
        <v>41394</v>
      </c>
      <c r="CN230" s="13">
        <f>VLOOKUP(CM230,Zeitreihen!$J:$K,2,0)</f>
        <v>0.26664533503986348</v>
      </c>
      <c r="CO230" s="13">
        <f>VLOOKUP(CM230,Zeitreihen!R:S,2,0)</f>
        <v>1.0227999999999999</v>
      </c>
      <c r="CP230" s="9">
        <f t="shared" si="262"/>
        <v>-2.6664889008965887E-5</v>
      </c>
      <c r="CQ230" s="9">
        <f t="shared" si="263"/>
        <v>-9.7766045930146038E-5</v>
      </c>
      <c r="CR230" s="9">
        <f t="shared" si="278"/>
        <v>1.3031665934140862E-6</v>
      </c>
      <c r="CS230" s="9">
        <f t="shared" si="226"/>
        <v>9.19348178614365E-16</v>
      </c>
      <c r="CT230" s="9">
        <f t="shared" si="227"/>
        <v>2.5018646800594545E-17</v>
      </c>
      <c r="CU230" s="9">
        <f t="shared" si="264"/>
        <v>-1.5166030254329148E-16</v>
      </c>
      <c r="CW230" s="16">
        <f t="shared" si="265"/>
        <v>3</v>
      </c>
      <c r="CX230" s="17">
        <f>VLOOKUP($A230,Datum!$A:$B,2,0)</f>
        <v>41394</v>
      </c>
      <c r="CY230" s="13">
        <f>VLOOKUP(CX230,Zeitreihen!N:O,2,0)</f>
        <v>1.3168</v>
      </c>
      <c r="CZ230" s="13">
        <f>VLOOKUP(CX230,Zeitreihen!R:S,2,0)</f>
        <v>1.0227999999999999</v>
      </c>
      <c r="DA230" s="9">
        <f t="shared" si="266"/>
        <v>5.2537525192019744E-3</v>
      </c>
      <c r="DB230" s="9">
        <f t="shared" si="267"/>
        <v>-9.7766045930146038E-5</v>
      </c>
      <c r="DC230" s="9">
        <f t="shared" si="279"/>
        <v>1.3031665934140862E-6</v>
      </c>
      <c r="DD230" s="9">
        <f t="shared" si="228"/>
        <v>3.233850825210958E-11</v>
      </c>
      <c r="DE230" s="9">
        <f t="shared" si="229"/>
        <v>2.5018646800594545E-17</v>
      </c>
      <c r="DF230" s="9">
        <f t="shared" si="268"/>
        <v>2.8444080509266633E-14</v>
      </c>
    </row>
    <row r="231" spans="1:110" ht="15" x14ac:dyDescent="0.2">
      <c r="A231" s="9">
        <f t="shared" si="269"/>
        <v>222</v>
      </c>
      <c r="B231" s="16">
        <f t="shared" si="230"/>
        <v>2</v>
      </c>
      <c r="C231" s="17">
        <f>VLOOKUP($A231,Datum!$A:$B,2,0)</f>
        <v>41393</v>
      </c>
      <c r="D231" s="13">
        <f>VLOOKUP(C231,Zeitreihen!$B:$C,2,0)</f>
        <v>562.59</v>
      </c>
      <c r="E231" s="13">
        <f>VLOOKUP(C231,Zeitreihen!F:G,2,0)</f>
        <v>7166.93</v>
      </c>
      <c r="F231" s="9">
        <f t="shared" si="231"/>
        <v>3.5791592470211832E-3</v>
      </c>
      <c r="G231" s="9">
        <f t="shared" si="231"/>
        <v>5.4915941939593484E-3</v>
      </c>
      <c r="H231" s="9">
        <f t="shared" si="270"/>
        <v>1.2249765978092409E-6</v>
      </c>
      <c r="I231" s="9">
        <f t="shared" si="210"/>
        <v>9.3005522429122303E-12</v>
      </c>
      <c r="J231" s="9">
        <f t="shared" si="211"/>
        <v>2.3287819987977631E-11</v>
      </c>
      <c r="K231" s="9">
        <f t="shared" si="232"/>
        <v>1.4716982925237143E-11</v>
      </c>
      <c r="M231" s="16">
        <f t="shared" si="233"/>
        <v>2</v>
      </c>
      <c r="N231" s="17">
        <f>VLOOKUP($A231,Datum!$A:$B,2,0)</f>
        <v>41393</v>
      </c>
      <c r="O231" s="13">
        <f>VLOOKUP(N231,Zeitreihen!$B:$C,2,0)</f>
        <v>562.59</v>
      </c>
      <c r="P231" s="13">
        <f>VLOOKUP(N231,Zeitreihen!$J:$K,2,0)</f>
        <v>0.26665244520292253</v>
      </c>
      <c r="Q231" s="9">
        <f t="shared" si="234"/>
        <v>3.5791592470211832E-3</v>
      </c>
      <c r="R231" s="9">
        <f t="shared" si="235"/>
        <v>0</v>
      </c>
      <c r="S231" s="9">
        <f t="shared" si="271"/>
        <v>1.2249765978092409E-6</v>
      </c>
      <c r="T231" s="9">
        <f t="shared" si="212"/>
        <v>9.3005522429122303E-12</v>
      </c>
      <c r="U231" s="9">
        <f t="shared" si="213"/>
        <v>1.3289365969989499E-20</v>
      </c>
      <c r="V231" s="9">
        <f t="shared" si="236"/>
        <v>3.5156570151120727E-16</v>
      </c>
      <c r="X231" s="16">
        <f t="shared" si="237"/>
        <v>2</v>
      </c>
      <c r="Y231" s="17">
        <f>VLOOKUP($A231,Datum!$A:$B,2,0)</f>
        <v>41393</v>
      </c>
      <c r="Z231" s="13">
        <f>VLOOKUP(Y231,Zeitreihen!$B:$C,2,0)</f>
        <v>562.59</v>
      </c>
      <c r="AA231" s="13">
        <f>VLOOKUP(Y231,Zeitreihen!N:O,2,0)</f>
        <v>1.3099000000000001</v>
      </c>
      <c r="AB231" s="9">
        <f t="shared" si="238"/>
        <v>3.5791592470211832E-3</v>
      </c>
      <c r="AC231" s="9">
        <f t="shared" si="239"/>
        <v>5.2815002787581977E-3</v>
      </c>
      <c r="AD231" s="9">
        <f t="shared" si="272"/>
        <v>1.2249765978092409E-6</v>
      </c>
      <c r="AE231" s="9">
        <f t="shared" si="214"/>
        <v>9.3005522429122303E-12</v>
      </c>
      <c r="AF231" s="9">
        <f t="shared" si="215"/>
        <v>3.0737786743197143E-11</v>
      </c>
      <c r="AG231" s="9">
        <f t="shared" si="240"/>
        <v>1.6907938710457878E-11</v>
      </c>
      <c r="AI231" s="16">
        <f t="shared" si="241"/>
        <v>2</v>
      </c>
      <c r="AJ231" s="17">
        <f>VLOOKUP($A231,Datum!$A:$B,2,0)</f>
        <v>41393</v>
      </c>
      <c r="AK231" s="13">
        <f>VLOOKUP(AJ231,Zeitreihen!$B:$C,2,0)</f>
        <v>562.59</v>
      </c>
      <c r="AL231" s="13">
        <f>VLOOKUP(AJ231,Zeitreihen!$R:$S,2,0)</f>
        <v>1.0228999999999999</v>
      </c>
      <c r="AM231" s="9">
        <f t="shared" si="242"/>
        <v>3.5791592470211832E-3</v>
      </c>
      <c r="AN231" s="9">
        <f t="shared" si="243"/>
        <v>-9.7756488664801526E-5</v>
      </c>
      <c r="AO231" s="9">
        <f t="shared" si="273"/>
        <v>1.2249765978092409E-6</v>
      </c>
      <c r="AP231" s="9">
        <f t="shared" si="216"/>
        <v>9.3005522429122303E-12</v>
      </c>
      <c r="AQ231" s="9">
        <f t="shared" si="217"/>
        <v>2.3620234216041514E-17</v>
      </c>
      <c r="AR231" s="9">
        <f t="shared" si="244"/>
        <v>1.4821647085129139E-14</v>
      </c>
      <c r="AT231" s="16">
        <f t="shared" si="245"/>
        <v>2</v>
      </c>
      <c r="AU231" s="17">
        <f>VLOOKUP($A231,Datum!$A:$B,2,0)</f>
        <v>41393</v>
      </c>
      <c r="AV231" s="13">
        <f>VLOOKUP(AU231,Zeitreihen!$F:$G,2,0)</f>
        <v>7166.93</v>
      </c>
      <c r="AW231" s="13">
        <f>VLOOKUP(AU231,Zeitreihen!$J:$K,2,0)</f>
        <v>0.26665244520292253</v>
      </c>
      <c r="AX231" s="9">
        <f t="shared" si="246"/>
        <v>5.4915941939593484E-3</v>
      </c>
      <c r="AY231" s="9">
        <f t="shared" si="247"/>
        <v>0</v>
      </c>
      <c r="AZ231" s="9">
        <f t="shared" si="274"/>
        <v>1.2249765978092409E-6</v>
      </c>
      <c r="BA231" s="9">
        <f t="shared" si="218"/>
        <v>2.3287819987977631E-11</v>
      </c>
      <c r="BB231" s="9">
        <f t="shared" si="219"/>
        <v>1.3289365969989499E-20</v>
      </c>
      <c r="BC231" s="9">
        <f t="shared" si="248"/>
        <v>5.5630959228065736E-16</v>
      </c>
      <c r="BE231" s="16">
        <f t="shared" si="249"/>
        <v>2</v>
      </c>
      <c r="BF231" s="17">
        <f>VLOOKUP($A231,Datum!$A:$B,2,0)</f>
        <v>41393</v>
      </c>
      <c r="BG231" s="13">
        <f>VLOOKUP(BF231,Zeitreihen!$F:$G,2,0)</f>
        <v>7166.93</v>
      </c>
      <c r="BH231" s="13">
        <f>VLOOKUP(BF231,Zeitreihen!N:O,2,0)</f>
        <v>1.3099000000000001</v>
      </c>
      <c r="BI231" s="9">
        <f t="shared" si="250"/>
        <v>5.4915941939593484E-3</v>
      </c>
      <c r="BJ231" s="9">
        <f t="shared" si="251"/>
        <v>5.2815002787581977E-3</v>
      </c>
      <c r="BK231" s="9">
        <f t="shared" si="275"/>
        <v>1.2249765978092409E-6</v>
      </c>
      <c r="BL231" s="9">
        <f t="shared" si="220"/>
        <v>2.3287819987977631E-11</v>
      </c>
      <c r="BM231" s="9">
        <f t="shared" si="221"/>
        <v>3.0737786743197143E-11</v>
      </c>
      <c r="BN231" s="9">
        <f t="shared" si="252"/>
        <v>2.6754738729885221E-11</v>
      </c>
      <c r="BP231" s="16">
        <f t="shared" si="253"/>
        <v>2</v>
      </c>
      <c r="BQ231" s="17">
        <f>VLOOKUP($A231,Datum!$A:$B,2,0)</f>
        <v>41393</v>
      </c>
      <c r="BR231" s="13">
        <f>VLOOKUP(BQ231,Zeitreihen!$F:$G,2,0)</f>
        <v>7166.93</v>
      </c>
      <c r="BS231" s="13">
        <f>VLOOKUP(BQ231,Zeitreihen!R:S,2,0)</f>
        <v>1.0228999999999999</v>
      </c>
      <c r="BT231" s="9">
        <f t="shared" si="254"/>
        <v>5.4915941939593484E-3</v>
      </c>
      <c r="BU231" s="9">
        <f t="shared" si="255"/>
        <v>-9.7756488664801526E-5</v>
      </c>
      <c r="BV231" s="9">
        <f t="shared" si="276"/>
        <v>1.2249765978092409E-6</v>
      </c>
      <c r="BW231" s="9">
        <f t="shared" si="222"/>
        <v>2.3287819987977631E-11</v>
      </c>
      <c r="BX231" s="9">
        <f t="shared" si="223"/>
        <v>2.3620234216041514E-17</v>
      </c>
      <c r="BY231" s="9">
        <f t="shared" si="256"/>
        <v>2.3453438180724048E-14</v>
      </c>
      <c r="CA231" s="16">
        <f t="shared" si="257"/>
        <v>2</v>
      </c>
      <c r="CB231" s="17">
        <f>VLOOKUP($A231,Datum!$A:$B,2,0)</f>
        <v>41393</v>
      </c>
      <c r="CC231" s="13">
        <f>VLOOKUP(CB231,Zeitreihen!$J:$K,2,0)</f>
        <v>0.26665244520292253</v>
      </c>
      <c r="CD231" s="13">
        <f>VLOOKUP(CB231,Zeitreihen!N:O,2,0)</f>
        <v>1.3099000000000001</v>
      </c>
      <c r="CE231" s="9">
        <f t="shared" si="258"/>
        <v>0</v>
      </c>
      <c r="CF231" s="9">
        <f t="shared" si="259"/>
        <v>5.2815002787581977E-3</v>
      </c>
      <c r="CG231" s="9">
        <f t="shared" si="277"/>
        <v>1.2249765978092409E-6</v>
      </c>
      <c r="CH231" s="9">
        <f t="shared" si="224"/>
        <v>1.3289365969989499E-20</v>
      </c>
      <c r="CI231" s="9">
        <f t="shared" si="225"/>
        <v>3.0737786743197143E-11</v>
      </c>
      <c r="CJ231" s="9">
        <f t="shared" si="260"/>
        <v>6.3912885800739622E-16</v>
      </c>
      <c r="CL231" s="16">
        <f t="shared" si="261"/>
        <v>2</v>
      </c>
      <c r="CM231" s="17">
        <f>VLOOKUP($A231,Datum!$A:$B,2,0)</f>
        <v>41393</v>
      </c>
      <c r="CN231" s="13">
        <f>VLOOKUP(CM231,Zeitreihen!$J:$K,2,0)</f>
        <v>0.26665244520292253</v>
      </c>
      <c r="CO231" s="13">
        <f>VLOOKUP(CM231,Zeitreihen!R:S,2,0)</f>
        <v>1.0228999999999999</v>
      </c>
      <c r="CP231" s="9">
        <f t="shared" si="262"/>
        <v>0</v>
      </c>
      <c r="CQ231" s="9">
        <f t="shared" si="263"/>
        <v>-9.7756488664801526E-5</v>
      </c>
      <c r="CR231" s="9">
        <f t="shared" si="278"/>
        <v>1.2249765978092409E-6</v>
      </c>
      <c r="CS231" s="9">
        <f t="shared" si="226"/>
        <v>1.3289365969989499E-20</v>
      </c>
      <c r="CT231" s="9">
        <f t="shared" si="227"/>
        <v>2.3620234216041514E-17</v>
      </c>
      <c r="CU231" s="9">
        <f t="shared" si="264"/>
        <v>5.6026595184237611E-19</v>
      </c>
      <c r="CW231" s="16">
        <f t="shared" si="265"/>
        <v>2</v>
      </c>
      <c r="CX231" s="17">
        <f>VLOOKUP($A231,Datum!$A:$B,2,0)</f>
        <v>41393</v>
      </c>
      <c r="CY231" s="13">
        <f>VLOOKUP(CX231,Zeitreihen!N:O,2,0)</f>
        <v>1.3099000000000001</v>
      </c>
      <c r="CZ231" s="13">
        <f>VLOOKUP(CX231,Zeitreihen!R:S,2,0)</f>
        <v>1.0228999999999999</v>
      </c>
      <c r="DA231" s="9">
        <f t="shared" si="266"/>
        <v>5.2815002787581977E-3</v>
      </c>
      <c r="DB231" s="9">
        <f t="shared" si="267"/>
        <v>-9.7756488664801526E-5</v>
      </c>
      <c r="DC231" s="9">
        <f t="shared" si="279"/>
        <v>1.2249765978092409E-6</v>
      </c>
      <c r="DD231" s="9">
        <f t="shared" si="228"/>
        <v>3.0737786743197143E-11</v>
      </c>
      <c r="DE231" s="9">
        <f t="shared" si="229"/>
        <v>2.3620234216041514E-17</v>
      </c>
      <c r="DF231" s="9">
        <f t="shared" si="268"/>
        <v>2.6945012936665153E-14</v>
      </c>
    </row>
    <row r="232" spans="1:110" ht="15" x14ac:dyDescent="0.2">
      <c r="A232" s="9">
        <f t="shared" si="269"/>
        <v>223</v>
      </c>
      <c r="B232" s="16">
        <f t="shared" si="230"/>
        <v>6</v>
      </c>
      <c r="C232" s="17">
        <f>VLOOKUP($A232,Datum!$A:$B,2,0)</f>
        <v>41390</v>
      </c>
      <c r="D232" s="13">
        <f>VLOOKUP(C232,Zeitreihen!$B:$C,2,0)</f>
        <v>560.58000000000004</v>
      </c>
      <c r="E232" s="13">
        <f>VLOOKUP(C232,Zeitreihen!F:G,2,0)</f>
        <v>7127.68</v>
      </c>
      <c r="F232" s="9">
        <f t="shared" si="231"/>
        <v>3.3899212613989788E-4</v>
      </c>
      <c r="G232" s="9">
        <f t="shared" si="231"/>
        <v>0</v>
      </c>
      <c r="H232" s="9">
        <f t="shared" si="270"/>
        <v>1.1514780019406865E-6</v>
      </c>
      <c r="I232" s="9">
        <f t="shared" si="210"/>
        <v>2.7055515525040548E-13</v>
      </c>
      <c r="J232" s="9">
        <f t="shared" si="211"/>
        <v>1.4741067154365273E-12</v>
      </c>
      <c r="K232" s="9">
        <f t="shared" si="232"/>
        <v>6.3152764884096324E-13</v>
      </c>
      <c r="M232" s="16">
        <f t="shared" si="233"/>
        <v>6</v>
      </c>
      <c r="N232" s="17">
        <f>VLOOKUP($A232,Datum!$A:$B,2,0)</f>
        <v>41390</v>
      </c>
      <c r="O232" s="13">
        <f>VLOOKUP(N232,Zeitreihen!$B:$C,2,0)</f>
        <v>560.58000000000004</v>
      </c>
      <c r="P232" s="13">
        <f>VLOOKUP(N232,Zeitreihen!$J:$K,2,0)</f>
        <v>0.26665244520292253</v>
      </c>
      <c r="Q232" s="9">
        <f t="shared" si="234"/>
        <v>3.3899212613989788E-4</v>
      </c>
      <c r="R232" s="9">
        <f t="shared" si="235"/>
        <v>2.6664889008905866E-5</v>
      </c>
      <c r="S232" s="9">
        <f t="shared" si="271"/>
        <v>1.1514780019406865E-6</v>
      </c>
      <c r="T232" s="9">
        <f t="shared" si="212"/>
        <v>2.7055515525040548E-13</v>
      </c>
      <c r="U232" s="9">
        <f t="shared" si="213"/>
        <v>8.2512820381959389E-16</v>
      </c>
      <c r="V232" s="9">
        <f t="shared" si="236"/>
        <v>-1.4941308151761628E-14</v>
      </c>
      <c r="X232" s="16">
        <f t="shared" si="237"/>
        <v>6</v>
      </c>
      <c r="Y232" s="17">
        <f>VLOOKUP($A232,Datum!$A:$B,2,0)</f>
        <v>41390</v>
      </c>
      <c r="Z232" s="13">
        <f>VLOOKUP(Y232,Zeitreihen!$B:$C,2,0)</f>
        <v>560.58000000000004</v>
      </c>
      <c r="AA232" s="13">
        <f>VLOOKUP(Y232,Zeitreihen!N:O,2,0)</f>
        <v>1.3029999999999999</v>
      </c>
      <c r="AB232" s="9">
        <f t="shared" si="238"/>
        <v>3.3899212613989788E-4</v>
      </c>
      <c r="AC232" s="9">
        <f t="shared" si="239"/>
        <v>1.4592376154147855E-3</v>
      </c>
      <c r="AD232" s="9">
        <f t="shared" si="272"/>
        <v>1.1514780019406865E-6</v>
      </c>
      <c r="AE232" s="9">
        <f t="shared" si="214"/>
        <v>2.7055515525040548E-13</v>
      </c>
      <c r="AF232" s="9">
        <f t="shared" si="215"/>
        <v>1.6223525367747709E-12</v>
      </c>
      <c r="AG232" s="9">
        <f t="shared" si="240"/>
        <v>-6.6252233355411293E-13</v>
      </c>
      <c r="AI232" s="16">
        <f t="shared" si="241"/>
        <v>6</v>
      </c>
      <c r="AJ232" s="17">
        <f>VLOOKUP($A232,Datum!$A:$B,2,0)</f>
        <v>41390</v>
      </c>
      <c r="AK232" s="13">
        <f>VLOOKUP(AJ232,Zeitreihen!$B:$C,2,0)</f>
        <v>560.58000000000004</v>
      </c>
      <c r="AL232" s="13">
        <f>VLOOKUP(AJ232,Zeitreihen!$R:$S,2,0)</f>
        <v>1.0229999999999999</v>
      </c>
      <c r="AM232" s="9">
        <f t="shared" si="242"/>
        <v>3.3899212613989788E-4</v>
      </c>
      <c r="AN232" s="9">
        <f t="shared" si="243"/>
        <v>-9.7746933267792212E-5</v>
      </c>
      <c r="AO232" s="9">
        <f t="shared" si="273"/>
        <v>1.1514780019406865E-6</v>
      </c>
      <c r="AP232" s="9">
        <f t="shared" si="216"/>
        <v>2.7055515525040548E-13</v>
      </c>
      <c r="AQ232" s="9">
        <f t="shared" si="217"/>
        <v>2.2299755433307306E-17</v>
      </c>
      <c r="AR232" s="9">
        <f t="shared" si="244"/>
        <v>-2.4562804793639774E-15</v>
      </c>
      <c r="AT232" s="16">
        <f t="shared" si="245"/>
        <v>6</v>
      </c>
      <c r="AU232" s="17">
        <f>VLOOKUP($A232,Datum!$A:$B,2,0)</f>
        <v>41390</v>
      </c>
      <c r="AV232" s="13">
        <f>VLOOKUP(AU232,Zeitreihen!$F:$G,2,0)</f>
        <v>7127.68</v>
      </c>
      <c r="AW232" s="13">
        <f>VLOOKUP(AU232,Zeitreihen!$J:$K,2,0)</f>
        <v>0.26665244520292253</v>
      </c>
      <c r="AX232" s="9">
        <f t="shared" si="246"/>
        <v>0</v>
      </c>
      <c r="AY232" s="9">
        <f t="shared" si="247"/>
        <v>2.6664889008905866E-5</v>
      </c>
      <c r="AZ232" s="9">
        <f t="shared" si="274"/>
        <v>1.1514780019406865E-6</v>
      </c>
      <c r="BA232" s="9">
        <f t="shared" si="218"/>
        <v>1.4741067154365273E-12</v>
      </c>
      <c r="BB232" s="9">
        <f t="shared" si="219"/>
        <v>8.2512820381959389E-16</v>
      </c>
      <c r="BC232" s="9">
        <f t="shared" si="248"/>
        <v>-3.4875880294933676E-14</v>
      </c>
      <c r="BE232" s="16">
        <f t="shared" si="249"/>
        <v>6</v>
      </c>
      <c r="BF232" s="17">
        <f>VLOOKUP($A232,Datum!$A:$B,2,0)</f>
        <v>41390</v>
      </c>
      <c r="BG232" s="13">
        <f>VLOOKUP(BF232,Zeitreihen!$F:$G,2,0)</f>
        <v>7127.68</v>
      </c>
      <c r="BH232" s="13">
        <f>VLOOKUP(BF232,Zeitreihen!N:O,2,0)</f>
        <v>1.3029999999999999</v>
      </c>
      <c r="BI232" s="9">
        <f t="shared" si="250"/>
        <v>0</v>
      </c>
      <c r="BJ232" s="9">
        <f t="shared" si="251"/>
        <v>1.4592376154147855E-3</v>
      </c>
      <c r="BK232" s="9">
        <f t="shared" si="275"/>
        <v>1.1514780019406865E-6</v>
      </c>
      <c r="BL232" s="9">
        <f t="shared" si="220"/>
        <v>1.4741067154365273E-12</v>
      </c>
      <c r="BM232" s="9">
        <f t="shared" si="221"/>
        <v>1.6223525367747709E-12</v>
      </c>
      <c r="BN232" s="9">
        <f t="shared" si="252"/>
        <v>-1.5464542570878635E-12</v>
      </c>
      <c r="BP232" s="16">
        <f t="shared" si="253"/>
        <v>6</v>
      </c>
      <c r="BQ232" s="17">
        <f>VLOOKUP($A232,Datum!$A:$B,2,0)</f>
        <v>41390</v>
      </c>
      <c r="BR232" s="13">
        <f>VLOOKUP(BQ232,Zeitreihen!$F:$G,2,0)</f>
        <v>7127.68</v>
      </c>
      <c r="BS232" s="13">
        <f>VLOOKUP(BQ232,Zeitreihen!R:S,2,0)</f>
        <v>1.0229999999999999</v>
      </c>
      <c r="BT232" s="9">
        <f t="shared" si="254"/>
        <v>0</v>
      </c>
      <c r="BU232" s="9">
        <f t="shared" si="255"/>
        <v>-9.7746933267792212E-5</v>
      </c>
      <c r="BV232" s="9">
        <f t="shared" si="276"/>
        <v>1.1514780019406865E-6</v>
      </c>
      <c r="BW232" s="9">
        <f t="shared" si="222"/>
        <v>1.4741067154365273E-12</v>
      </c>
      <c r="BX232" s="9">
        <f t="shared" si="223"/>
        <v>2.2299755433307306E-17</v>
      </c>
      <c r="BY232" s="9">
        <f t="shared" si="256"/>
        <v>-5.7334299713897692E-15</v>
      </c>
      <c r="CA232" s="16">
        <f t="shared" si="257"/>
        <v>6</v>
      </c>
      <c r="CB232" s="17">
        <f>VLOOKUP($A232,Datum!$A:$B,2,0)</f>
        <v>41390</v>
      </c>
      <c r="CC232" s="13">
        <f>VLOOKUP(CB232,Zeitreihen!$J:$K,2,0)</f>
        <v>0.26665244520292253</v>
      </c>
      <c r="CD232" s="13">
        <f>VLOOKUP(CB232,Zeitreihen!N:O,2,0)</f>
        <v>1.3029999999999999</v>
      </c>
      <c r="CE232" s="9">
        <f t="shared" si="258"/>
        <v>2.6664889008905866E-5</v>
      </c>
      <c r="CF232" s="9">
        <f t="shared" si="259"/>
        <v>1.4592376154147855E-3</v>
      </c>
      <c r="CG232" s="9">
        <f t="shared" si="277"/>
        <v>1.1514780019406865E-6</v>
      </c>
      <c r="CH232" s="9">
        <f t="shared" si="224"/>
        <v>8.2512820381959389E-16</v>
      </c>
      <c r="CI232" s="9">
        <f t="shared" si="225"/>
        <v>1.6223525367747709E-12</v>
      </c>
      <c r="CJ232" s="9">
        <f t="shared" si="260"/>
        <v>3.65875502682419E-14</v>
      </c>
      <c r="CL232" s="16">
        <f t="shared" si="261"/>
        <v>6</v>
      </c>
      <c r="CM232" s="17">
        <f>VLOOKUP($A232,Datum!$A:$B,2,0)</f>
        <v>41390</v>
      </c>
      <c r="CN232" s="13">
        <f>VLOOKUP(CM232,Zeitreihen!$J:$K,2,0)</f>
        <v>0.26665244520292253</v>
      </c>
      <c r="CO232" s="13">
        <f>VLOOKUP(CM232,Zeitreihen!R:S,2,0)</f>
        <v>1.0229999999999999</v>
      </c>
      <c r="CP232" s="9">
        <f t="shared" si="262"/>
        <v>2.6664889008905866E-5</v>
      </c>
      <c r="CQ232" s="9">
        <f t="shared" si="263"/>
        <v>-9.7746933267792212E-5</v>
      </c>
      <c r="CR232" s="9">
        <f t="shared" si="278"/>
        <v>1.1514780019406865E-6</v>
      </c>
      <c r="CS232" s="9">
        <f t="shared" si="226"/>
        <v>8.2512820381959389E-16</v>
      </c>
      <c r="CT232" s="9">
        <f t="shared" si="227"/>
        <v>2.2299755433307306E-17</v>
      </c>
      <c r="CU232" s="9">
        <f t="shared" si="264"/>
        <v>1.3564717891021946E-16</v>
      </c>
      <c r="CW232" s="16">
        <f t="shared" si="265"/>
        <v>6</v>
      </c>
      <c r="CX232" s="17">
        <f>VLOOKUP($A232,Datum!$A:$B,2,0)</f>
        <v>41390</v>
      </c>
      <c r="CY232" s="13">
        <f>VLOOKUP(CX232,Zeitreihen!N:O,2,0)</f>
        <v>1.3029999999999999</v>
      </c>
      <c r="CZ232" s="13">
        <f>VLOOKUP(CX232,Zeitreihen!R:S,2,0)</f>
        <v>1.0229999999999999</v>
      </c>
      <c r="DA232" s="9">
        <f t="shared" si="266"/>
        <v>1.4592376154147855E-3</v>
      </c>
      <c r="DB232" s="9">
        <f t="shared" si="267"/>
        <v>-9.7746933267792212E-5</v>
      </c>
      <c r="DC232" s="9">
        <f t="shared" si="279"/>
        <v>1.1514780019406865E-6</v>
      </c>
      <c r="DD232" s="9">
        <f t="shared" si="228"/>
        <v>1.6223525367747709E-12</v>
      </c>
      <c r="DE232" s="9">
        <f t="shared" si="229"/>
        <v>2.2299755433307306E-17</v>
      </c>
      <c r="DF232" s="9">
        <f t="shared" si="268"/>
        <v>6.014820429296546E-15</v>
      </c>
    </row>
    <row r="233" spans="1:110" ht="15" x14ac:dyDescent="0.2">
      <c r="A233" s="9">
        <f t="shared" si="269"/>
        <v>224</v>
      </c>
      <c r="B233" s="16">
        <f t="shared" si="230"/>
        <v>5</v>
      </c>
      <c r="C233" s="17">
        <f>VLOOKUP($A233,Datum!$A:$B,2,0)</f>
        <v>41389</v>
      </c>
      <c r="D233" s="13">
        <f>VLOOKUP(C233,Zeitreihen!$B:$C,2,0)</f>
        <v>560.39</v>
      </c>
      <c r="E233" s="13">
        <f>VLOOKUP(C233,Zeitreihen!F:G,2,0)</f>
        <v>7127.68</v>
      </c>
      <c r="F233" s="9">
        <f t="shared" si="231"/>
        <v>1.6430628953145918E-3</v>
      </c>
      <c r="G233" s="9">
        <f t="shared" si="231"/>
        <v>0</v>
      </c>
      <c r="H233" s="9">
        <f t="shared" si="270"/>
        <v>1.0823893218242451E-6</v>
      </c>
      <c r="I233" s="9">
        <f t="shared" si="210"/>
        <v>7.2662847149643727E-13</v>
      </c>
      <c r="J233" s="9">
        <f t="shared" si="211"/>
        <v>1.3856603125103355E-12</v>
      </c>
      <c r="K233" s="9">
        <f t="shared" si="232"/>
        <v>-1.0034242546862522E-12</v>
      </c>
      <c r="M233" s="16">
        <f t="shared" si="233"/>
        <v>5</v>
      </c>
      <c r="N233" s="17">
        <f>VLOOKUP($A233,Datum!$A:$B,2,0)</f>
        <v>41389</v>
      </c>
      <c r="O233" s="13">
        <f>VLOOKUP(N233,Zeitreihen!$B:$C,2,0)</f>
        <v>560.39</v>
      </c>
      <c r="P233" s="13">
        <f>VLOOKUP(N233,Zeitreihen!$J:$K,2,0)</f>
        <v>0.26664533503986348</v>
      </c>
      <c r="Q233" s="9">
        <f t="shared" si="234"/>
        <v>1.6430628953145918E-3</v>
      </c>
      <c r="R233" s="9">
        <f t="shared" si="235"/>
        <v>-2.6664889008965887E-5</v>
      </c>
      <c r="S233" s="9">
        <f t="shared" si="271"/>
        <v>1.0823893218242451E-6</v>
      </c>
      <c r="T233" s="9">
        <f t="shared" si="212"/>
        <v>7.2662847149643727E-13</v>
      </c>
      <c r="U233" s="9">
        <f t="shared" si="213"/>
        <v>7.6359588758623361E-16</v>
      </c>
      <c r="V233" s="9">
        <f t="shared" si="236"/>
        <v>-2.3555265072542705E-14</v>
      </c>
      <c r="X233" s="16">
        <f t="shared" si="237"/>
        <v>5</v>
      </c>
      <c r="Y233" s="17">
        <f>VLOOKUP($A233,Datum!$A:$B,2,0)</f>
        <v>41389</v>
      </c>
      <c r="Z233" s="13">
        <f>VLOOKUP(Y233,Zeitreihen!$B:$C,2,0)</f>
        <v>560.39</v>
      </c>
      <c r="AA233" s="13">
        <f>VLOOKUP(Y233,Zeitreihen!N:O,2,0)</f>
        <v>1.3010999999999999</v>
      </c>
      <c r="AB233" s="9">
        <f t="shared" si="238"/>
        <v>1.6430628953145918E-3</v>
      </c>
      <c r="AC233" s="9">
        <f t="shared" si="239"/>
        <v>-3.0738492518977918E-4</v>
      </c>
      <c r="AD233" s="9">
        <f t="shared" si="272"/>
        <v>1.0823893218242451E-6</v>
      </c>
      <c r="AE233" s="9">
        <f t="shared" si="214"/>
        <v>7.2662847149643727E-13</v>
      </c>
      <c r="AF233" s="9">
        <f t="shared" si="215"/>
        <v>3.6366231656377483E-13</v>
      </c>
      <c r="AG233" s="9">
        <f t="shared" si="240"/>
        <v>-5.1404999097907703E-13</v>
      </c>
      <c r="AI233" s="16">
        <f t="shared" si="241"/>
        <v>5</v>
      </c>
      <c r="AJ233" s="17">
        <f>VLOOKUP($A233,Datum!$A:$B,2,0)</f>
        <v>41389</v>
      </c>
      <c r="AK233" s="13">
        <f>VLOOKUP(AJ233,Zeitreihen!$B:$C,2,0)</f>
        <v>560.39</v>
      </c>
      <c r="AL233" s="13">
        <f>VLOOKUP(AJ233,Zeitreihen!$R:$S,2,0)</f>
        <v>1.0230999999999999</v>
      </c>
      <c r="AM233" s="9">
        <f t="shared" si="242"/>
        <v>1.6430628953145918E-3</v>
      </c>
      <c r="AN233" s="9">
        <f t="shared" si="243"/>
        <v>-9.7737379738895998E-5</v>
      </c>
      <c r="AO233" s="9">
        <f t="shared" si="273"/>
        <v>1.0823893218242451E-6</v>
      </c>
      <c r="AP233" s="9">
        <f t="shared" si="216"/>
        <v>7.2662847149643727E-13</v>
      </c>
      <c r="AQ233" s="9">
        <f t="shared" si="217"/>
        <v>2.1052881082447873E-17</v>
      </c>
      <c r="AR233" s="9">
        <f t="shared" si="244"/>
        <v>3.9112175599850433E-15</v>
      </c>
      <c r="AT233" s="16">
        <f t="shared" si="245"/>
        <v>5</v>
      </c>
      <c r="AU233" s="17">
        <f>VLOOKUP($A233,Datum!$A:$B,2,0)</f>
        <v>41389</v>
      </c>
      <c r="AV233" s="13">
        <f>VLOOKUP(AU233,Zeitreihen!$F:$G,2,0)</f>
        <v>7127.68</v>
      </c>
      <c r="AW233" s="13">
        <f>VLOOKUP(AU233,Zeitreihen!$J:$K,2,0)</f>
        <v>0.26664533503986348</v>
      </c>
      <c r="AX233" s="9">
        <f t="shared" si="246"/>
        <v>0</v>
      </c>
      <c r="AY233" s="9">
        <f t="shared" si="247"/>
        <v>-2.6664889008965887E-5</v>
      </c>
      <c r="AZ233" s="9">
        <f t="shared" si="274"/>
        <v>1.0823893218242451E-6</v>
      </c>
      <c r="BA233" s="9">
        <f t="shared" si="218"/>
        <v>1.3856603125103355E-12</v>
      </c>
      <c r="BB233" s="9">
        <f t="shared" si="219"/>
        <v>7.6359588758623361E-16</v>
      </c>
      <c r="BC233" s="9">
        <f t="shared" si="248"/>
        <v>3.252821108244884E-14</v>
      </c>
      <c r="BE233" s="16">
        <f t="shared" si="249"/>
        <v>5</v>
      </c>
      <c r="BF233" s="17">
        <f>VLOOKUP($A233,Datum!$A:$B,2,0)</f>
        <v>41389</v>
      </c>
      <c r="BG233" s="13">
        <f>VLOOKUP(BF233,Zeitreihen!$F:$G,2,0)</f>
        <v>7127.68</v>
      </c>
      <c r="BH233" s="13">
        <f>VLOOKUP(BF233,Zeitreihen!N:O,2,0)</f>
        <v>1.3010999999999999</v>
      </c>
      <c r="BI233" s="9">
        <f t="shared" si="250"/>
        <v>0</v>
      </c>
      <c r="BJ233" s="9">
        <f t="shared" si="251"/>
        <v>-3.0738492518977918E-4</v>
      </c>
      <c r="BK233" s="9">
        <f t="shared" si="275"/>
        <v>1.0823893218242451E-6</v>
      </c>
      <c r="BL233" s="9">
        <f t="shared" si="220"/>
        <v>1.3856603125103355E-12</v>
      </c>
      <c r="BM233" s="9">
        <f t="shared" si="221"/>
        <v>3.6366231656377483E-13</v>
      </c>
      <c r="BN233" s="9">
        <f t="shared" si="252"/>
        <v>7.098679026537211E-13</v>
      </c>
      <c r="BP233" s="16">
        <f t="shared" si="253"/>
        <v>5</v>
      </c>
      <c r="BQ233" s="17">
        <f>VLOOKUP($A233,Datum!$A:$B,2,0)</f>
        <v>41389</v>
      </c>
      <c r="BR233" s="13">
        <f>VLOOKUP(BQ233,Zeitreihen!$F:$G,2,0)</f>
        <v>7127.68</v>
      </c>
      <c r="BS233" s="13">
        <f>VLOOKUP(BQ233,Zeitreihen!R:S,2,0)</f>
        <v>1.0230999999999999</v>
      </c>
      <c r="BT233" s="9">
        <f t="shared" si="254"/>
        <v>0</v>
      </c>
      <c r="BU233" s="9">
        <f t="shared" si="255"/>
        <v>-9.7737379738895998E-5</v>
      </c>
      <c r="BV233" s="9">
        <f t="shared" si="276"/>
        <v>1.0823893218242451E-6</v>
      </c>
      <c r="BW233" s="9">
        <f t="shared" si="222"/>
        <v>1.3856603125103355E-12</v>
      </c>
      <c r="BX233" s="9">
        <f t="shared" si="223"/>
        <v>2.1052881082447873E-17</v>
      </c>
      <c r="BY233" s="9">
        <f t="shared" si="256"/>
        <v>-5.4011241218794127E-15</v>
      </c>
      <c r="CA233" s="16">
        <f t="shared" si="257"/>
        <v>5</v>
      </c>
      <c r="CB233" s="17">
        <f>VLOOKUP($A233,Datum!$A:$B,2,0)</f>
        <v>41389</v>
      </c>
      <c r="CC233" s="13">
        <f>VLOOKUP(CB233,Zeitreihen!$J:$K,2,0)</f>
        <v>0.26664533503986348</v>
      </c>
      <c r="CD233" s="13">
        <f>VLOOKUP(CB233,Zeitreihen!N:O,2,0)</f>
        <v>1.3010999999999999</v>
      </c>
      <c r="CE233" s="9">
        <f t="shared" si="258"/>
        <v>-2.6664889008965887E-5</v>
      </c>
      <c r="CF233" s="9">
        <f t="shared" si="259"/>
        <v>-3.0738492518977918E-4</v>
      </c>
      <c r="CG233" s="9">
        <f t="shared" si="277"/>
        <v>1.0823893218242451E-6</v>
      </c>
      <c r="CH233" s="9">
        <f t="shared" si="224"/>
        <v>7.6359588758623361E-16</v>
      </c>
      <c r="CI233" s="9">
        <f t="shared" si="225"/>
        <v>3.6366231656377483E-13</v>
      </c>
      <c r="CJ233" s="9">
        <f t="shared" si="260"/>
        <v>1.6664064612158147E-14</v>
      </c>
      <c r="CL233" s="16">
        <f t="shared" si="261"/>
        <v>5</v>
      </c>
      <c r="CM233" s="17">
        <f>VLOOKUP($A233,Datum!$A:$B,2,0)</f>
        <v>41389</v>
      </c>
      <c r="CN233" s="13">
        <f>VLOOKUP(CM233,Zeitreihen!$J:$K,2,0)</f>
        <v>0.26664533503986348</v>
      </c>
      <c r="CO233" s="13">
        <f>VLOOKUP(CM233,Zeitreihen!R:S,2,0)</f>
        <v>1.0230999999999999</v>
      </c>
      <c r="CP233" s="9">
        <f t="shared" si="262"/>
        <v>-2.6664889008965887E-5</v>
      </c>
      <c r="CQ233" s="9">
        <f t="shared" si="263"/>
        <v>-9.7737379738895998E-5</v>
      </c>
      <c r="CR233" s="9">
        <f t="shared" si="278"/>
        <v>1.0823893218242451E-6</v>
      </c>
      <c r="CS233" s="9">
        <f t="shared" si="226"/>
        <v>7.6359588758623361E-16</v>
      </c>
      <c r="CT233" s="9">
        <f t="shared" si="227"/>
        <v>2.1052881082447873E-17</v>
      </c>
      <c r="CU233" s="9">
        <f t="shared" si="264"/>
        <v>-1.267907465724499E-16</v>
      </c>
      <c r="CW233" s="16">
        <f t="shared" si="265"/>
        <v>5</v>
      </c>
      <c r="CX233" s="17">
        <f>VLOOKUP($A233,Datum!$A:$B,2,0)</f>
        <v>41389</v>
      </c>
      <c r="CY233" s="13">
        <f>VLOOKUP(CX233,Zeitreihen!N:O,2,0)</f>
        <v>1.3010999999999999</v>
      </c>
      <c r="CZ233" s="13">
        <f>VLOOKUP(CX233,Zeitreihen!R:S,2,0)</f>
        <v>1.0230999999999999</v>
      </c>
      <c r="DA233" s="9">
        <f t="shared" si="266"/>
        <v>-3.0738492518977918E-4</v>
      </c>
      <c r="DB233" s="9">
        <f t="shared" si="267"/>
        <v>-9.7737379738895998E-5</v>
      </c>
      <c r="DC233" s="9">
        <f t="shared" si="279"/>
        <v>1.0823893218242451E-6</v>
      </c>
      <c r="DD233" s="9">
        <f t="shared" si="228"/>
        <v>3.6366231656377483E-13</v>
      </c>
      <c r="DE233" s="9">
        <f t="shared" si="229"/>
        <v>2.1052881082447873E-17</v>
      </c>
      <c r="DF233" s="9">
        <f t="shared" si="268"/>
        <v>-2.7669729859152336E-15</v>
      </c>
    </row>
    <row r="234" spans="1:110" ht="15" x14ac:dyDescent="0.2">
      <c r="A234" s="9">
        <f t="shared" si="269"/>
        <v>225</v>
      </c>
      <c r="B234" s="16">
        <f t="shared" si="230"/>
        <v>4</v>
      </c>
      <c r="C234" s="17">
        <f>VLOOKUP($A234,Datum!$A:$B,2,0)</f>
        <v>41388</v>
      </c>
      <c r="D234" s="13">
        <f>VLOOKUP(C234,Zeitreihen!$B:$C,2,0)</f>
        <v>559.47</v>
      </c>
      <c r="E234" s="13">
        <f>VLOOKUP(C234,Zeitreihen!F:G,2,0)</f>
        <v>7127.68</v>
      </c>
      <c r="F234" s="9">
        <f t="shared" si="231"/>
        <v>7.175304790664189E-3</v>
      </c>
      <c r="G234" s="9">
        <f t="shared" si="231"/>
        <v>4.6028370005074374E-4</v>
      </c>
      <c r="H234" s="9">
        <f t="shared" si="270"/>
        <v>1.0174459625147903E-6</v>
      </c>
      <c r="I234" s="9">
        <f t="shared" si="210"/>
        <v>4.1046415205053791E-11</v>
      </c>
      <c r="J234" s="9">
        <f t="shared" si="211"/>
        <v>4.5832751257106585E-13</v>
      </c>
      <c r="K234" s="9">
        <f t="shared" si="232"/>
        <v>-4.3373611079654737E-12</v>
      </c>
      <c r="M234" s="16">
        <f t="shared" si="233"/>
        <v>4</v>
      </c>
      <c r="N234" s="17">
        <f>VLOOKUP($A234,Datum!$A:$B,2,0)</f>
        <v>41388</v>
      </c>
      <c r="O234" s="13">
        <f>VLOOKUP(N234,Zeitreihen!$B:$C,2,0)</f>
        <v>559.47</v>
      </c>
      <c r="P234" s="13">
        <f>VLOOKUP(N234,Zeitreihen!$J:$K,2,0)</f>
        <v>0.26665244520292253</v>
      </c>
      <c r="Q234" s="9">
        <f t="shared" si="234"/>
        <v>7.175304790664189E-3</v>
      </c>
      <c r="R234" s="9">
        <f t="shared" si="235"/>
        <v>0</v>
      </c>
      <c r="S234" s="9">
        <f t="shared" si="271"/>
        <v>1.0174459625147903E-6</v>
      </c>
      <c r="T234" s="9">
        <f t="shared" si="212"/>
        <v>4.1046415205053791E-11</v>
      </c>
      <c r="U234" s="9">
        <f t="shared" si="213"/>
        <v>1.1037934744817754E-20</v>
      </c>
      <c r="V234" s="9">
        <f t="shared" si="236"/>
        <v>6.7310300292160275E-16</v>
      </c>
      <c r="X234" s="16">
        <f t="shared" si="237"/>
        <v>4</v>
      </c>
      <c r="Y234" s="17">
        <f>VLOOKUP($A234,Datum!$A:$B,2,0)</f>
        <v>41388</v>
      </c>
      <c r="Z234" s="13">
        <f>VLOOKUP(Y234,Zeitreihen!$B:$C,2,0)</f>
        <v>559.47</v>
      </c>
      <c r="AA234" s="13">
        <f>VLOOKUP(Y234,Zeitreihen!N:O,2,0)</f>
        <v>1.3014999999999999</v>
      </c>
      <c r="AB234" s="9">
        <f t="shared" si="238"/>
        <v>7.175304790664189E-3</v>
      </c>
      <c r="AC234" s="9">
        <f t="shared" si="239"/>
        <v>1.4609206396748698E-3</v>
      </c>
      <c r="AD234" s="9">
        <f t="shared" si="272"/>
        <v>1.0174459625147903E-6</v>
      </c>
      <c r="AE234" s="9">
        <f t="shared" si="214"/>
        <v>4.1046415205053791E-11</v>
      </c>
      <c r="AF234" s="9">
        <f t="shared" si="215"/>
        <v>1.4375787329450872E-12</v>
      </c>
      <c r="AG234" s="9">
        <f t="shared" si="240"/>
        <v>7.6816309181331537E-12</v>
      </c>
      <c r="AI234" s="16">
        <f t="shared" si="241"/>
        <v>4</v>
      </c>
      <c r="AJ234" s="17">
        <f>VLOOKUP($A234,Datum!$A:$B,2,0)</f>
        <v>41388</v>
      </c>
      <c r="AK234" s="13">
        <f>VLOOKUP(AJ234,Zeitreihen!$B:$C,2,0)</f>
        <v>559.47</v>
      </c>
      <c r="AL234" s="13">
        <f>VLOOKUP(AJ234,Zeitreihen!$R:$S,2,0)</f>
        <v>1.0232000000000001</v>
      </c>
      <c r="AM234" s="9">
        <f t="shared" si="242"/>
        <v>7.175304790664189E-3</v>
      </c>
      <c r="AN234" s="9">
        <f t="shared" si="243"/>
        <v>-9.7727828076780426E-5</v>
      </c>
      <c r="AO234" s="9">
        <f t="shared" si="273"/>
        <v>1.0174459625147903E-6</v>
      </c>
      <c r="AP234" s="9">
        <f t="shared" si="216"/>
        <v>4.1046415205053791E-11</v>
      </c>
      <c r="AQ234" s="9">
        <f t="shared" si="217"/>
        <v>1.9875521469021934E-17</v>
      </c>
      <c r="AR234" s="9">
        <f t="shared" si="244"/>
        <v>2.8562543770372325E-14</v>
      </c>
      <c r="AT234" s="16">
        <f t="shared" si="245"/>
        <v>4</v>
      </c>
      <c r="AU234" s="17">
        <f>VLOOKUP($A234,Datum!$A:$B,2,0)</f>
        <v>41388</v>
      </c>
      <c r="AV234" s="13">
        <f>VLOOKUP(AU234,Zeitreihen!$F:$G,2,0)</f>
        <v>7127.68</v>
      </c>
      <c r="AW234" s="13">
        <f>VLOOKUP(AU234,Zeitreihen!$J:$K,2,0)</f>
        <v>0.26665244520292253</v>
      </c>
      <c r="AX234" s="9">
        <f t="shared" si="246"/>
        <v>4.6028370005074374E-4</v>
      </c>
      <c r="AY234" s="9">
        <f t="shared" si="247"/>
        <v>0</v>
      </c>
      <c r="AZ234" s="9">
        <f t="shared" si="274"/>
        <v>1.0174459625147903E-6</v>
      </c>
      <c r="BA234" s="9">
        <f t="shared" si="218"/>
        <v>4.5832751257106585E-13</v>
      </c>
      <c r="BB234" s="9">
        <f t="shared" si="219"/>
        <v>1.1037934744817754E-20</v>
      </c>
      <c r="BC234" s="9">
        <f t="shared" si="248"/>
        <v>-7.1126571515250644E-17</v>
      </c>
      <c r="BE234" s="16">
        <f t="shared" si="249"/>
        <v>4</v>
      </c>
      <c r="BF234" s="17">
        <f>VLOOKUP($A234,Datum!$A:$B,2,0)</f>
        <v>41388</v>
      </c>
      <c r="BG234" s="13">
        <f>VLOOKUP(BF234,Zeitreihen!$F:$G,2,0)</f>
        <v>7127.68</v>
      </c>
      <c r="BH234" s="13">
        <f>VLOOKUP(BF234,Zeitreihen!N:O,2,0)</f>
        <v>1.3014999999999999</v>
      </c>
      <c r="BI234" s="9">
        <f t="shared" si="250"/>
        <v>4.6028370005074374E-4</v>
      </c>
      <c r="BJ234" s="9">
        <f t="shared" si="251"/>
        <v>1.4609206396748698E-3</v>
      </c>
      <c r="BK234" s="9">
        <f t="shared" si="275"/>
        <v>1.0174459625147903E-6</v>
      </c>
      <c r="BL234" s="9">
        <f t="shared" si="220"/>
        <v>4.5832751257106585E-13</v>
      </c>
      <c r="BM234" s="9">
        <f t="shared" si="221"/>
        <v>1.4375787329450872E-12</v>
      </c>
      <c r="BN234" s="9">
        <f t="shared" si="252"/>
        <v>-8.1171539642647309E-13</v>
      </c>
      <c r="BP234" s="16">
        <f t="shared" si="253"/>
        <v>4</v>
      </c>
      <c r="BQ234" s="17">
        <f>VLOOKUP($A234,Datum!$A:$B,2,0)</f>
        <v>41388</v>
      </c>
      <c r="BR234" s="13">
        <f>VLOOKUP(BQ234,Zeitreihen!$F:$G,2,0)</f>
        <v>7127.68</v>
      </c>
      <c r="BS234" s="13">
        <f>VLOOKUP(BQ234,Zeitreihen!R:S,2,0)</f>
        <v>1.0232000000000001</v>
      </c>
      <c r="BT234" s="9">
        <f t="shared" si="254"/>
        <v>4.6028370005074374E-4</v>
      </c>
      <c r="BU234" s="9">
        <f t="shared" si="255"/>
        <v>-9.7727828076780426E-5</v>
      </c>
      <c r="BV234" s="9">
        <f t="shared" si="276"/>
        <v>1.0174459625147903E-6</v>
      </c>
      <c r="BW234" s="9">
        <f t="shared" si="222"/>
        <v>4.5832751257106585E-13</v>
      </c>
      <c r="BX234" s="9">
        <f t="shared" si="223"/>
        <v>1.9875521469021934E-17</v>
      </c>
      <c r="BY234" s="9">
        <f t="shared" si="256"/>
        <v>-3.0181945457424773E-15</v>
      </c>
      <c r="CA234" s="16">
        <f t="shared" si="257"/>
        <v>4</v>
      </c>
      <c r="CB234" s="17">
        <f>VLOOKUP($A234,Datum!$A:$B,2,0)</f>
        <v>41388</v>
      </c>
      <c r="CC234" s="13">
        <f>VLOOKUP(CB234,Zeitreihen!$J:$K,2,0)</f>
        <v>0.26665244520292253</v>
      </c>
      <c r="CD234" s="13">
        <f>VLOOKUP(CB234,Zeitreihen!N:O,2,0)</f>
        <v>1.3014999999999999</v>
      </c>
      <c r="CE234" s="9">
        <f t="shared" si="258"/>
        <v>0</v>
      </c>
      <c r="CF234" s="9">
        <f t="shared" si="259"/>
        <v>1.4609206396748698E-3</v>
      </c>
      <c r="CG234" s="9">
        <f t="shared" si="277"/>
        <v>1.0174459625147903E-6</v>
      </c>
      <c r="CH234" s="9">
        <f t="shared" si="224"/>
        <v>1.1037934744817754E-20</v>
      </c>
      <c r="CI234" s="9">
        <f t="shared" si="225"/>
        <v>1.4375787329450872E-12</v>
      </c>
      <c r="CJ234" s="9">
        <f t="shared" si="260"/>
        <v>1.2596785401357627E-16</v>
      </c>
      <c r="CL234" s="16">
        <f t="shared" si="261"/>
        <v>4</v>
      </c>
      <c r="CM234" s="17">
        <f>VLOOKUP($A234,Datum!$A:$B,2,0)</f>
        <v>41388</v>
      </c>
      <c r="CN234" s="13">
        <f>VLOOKUP(CM234,Zeitreihen!$J:$K,2,0)</f>
        <v>0.26665244520292253</v>
      </c>
      <c r="CO234" s="13">
        <f>VLOOKUP(CM234,Zeitreihen!R:S,2,0)</f>
        <v>1.0232000000000001</v>
      </c>
      <c r="CP234" s="9">
        <f t="shared" si="262"/>
        <v>0</v>
      </c>
      <c r="CQ234" s="9">
        <f t="shared" si="263"/>
        <v>-9.7727828076780426E-5</v>
      </c>
      <c r="CR234" s="9">
        <f t="shared" si="278"/>
        <v>1.0174459625147903E-6</v>
      </c>
      <c r="CS234" s="9">
        <f t="shared" si="226"/>
        <v>1.1037934744817754E-20</v>
      </c>
      <c r="CT234" s="9">
        <f t="shared" si="227"/>
        <v>1.9875521469021934E-17</v>
      </c>
      <c r="CU234" s="9">
        <f t="shared" si="264"/>
        <v>4.6838521432074313E-19</v>
      </c>
      <c r="CW234" s="16">
        <f t="shared" si="265"/>
        <v>4</v>
      </c>
      <c r="CX234" s="17">
        <f>VLOOKUP($A234,Datum!$A:$B,2,0)</f>
        <v>41388</v>
      </c>
      <c r="CY234" s="13">
        <f>VLOOKUP(CX234,Zeitreihen!N:O,2,0)</f>
        <v>1.3014999999999999</v>
      </c>
      <c r="CZ234" s="13">
        <f>VLOOKUP(CX234,Zeitreihen!R:S,2,0)</f>
        <v>1.0232000000000001</v>
      </c>
      <c r="DA234" s="9">
        <f t="shared" si="266"/>
        <v>1.4609206396748698E-3</v>
      </c>
      <c r="DB234" s="9">
        <f t="shared" si="267"/>
        <v>-9.7727828076780426E-5</v>
      </c>
      <c r="DC234" s="9">
        <f t="shared" si="279"/>
        <v>1.0174459625147903E-6</v>
      </c>
      <c r="DD234" s="9">
        <f t="shared" si="228"/>
        <v>1.4375787329450872E-12</v>
      </c>
      <c r="DE234" s="9">
        <f t="shared" si="229"/>
        <v>1.9875521469021934E-17</v>
      </c>
      <c r="DF234" s="9">
        <f t="shared" si="268"/>
        <v>5.3453369370002704E-15</v>
      </c>
    </row>
    <row r="235" spans="1:110" ht="15" x14ac:dyDescent="0.2">
      <c r="A235" s="9">
        <f t="shared" si="269"/>
        <v>226</v>
      </c>
      <c r="B235" s="16">
        <f t="shared" si="230"/>
        <v>3</v>
      </c>
      <c r="C235" s="17">
        <f>VLOOKUP($A235,Datum!$A:$B,2,0)</f>
        <v>41387</v>
      </c>
      <c r="D235" s="13">
        <f>VLOOKUP(C235,Zeitreihen!$B:$C,2,0)</f>
        <v>555.47</v>
      </c>
      <c r="E235" s="13">
        <f>VLOOKUP(C235,Zeitreihen!F:G,2,0)</f>
        <v>7124.4</v>
      </c>
      <c r="F235" s="9">
        <f t="shared" si="231"/>
        <v>3.0651641321822569E-3</v>
      </c>
      <c r="G235" s="9">
        <f t="shared" si="231"/>
        <v>1.4036368230197196E-5</v>
      </c>
      <c r="H235" s="9">
        <f t="shared" si="270"/>
        <v>9.5639920476390274E-7</v>
      </c>
      <c r="I235" s="9">
        <f t="shared" si="210"/>
        <v>4.8050082714585156E-12</v>
      </c>
      <c r="J235" s="9">
        <f t="shared" si="211"/>
        <v>1.1941797824541841E-12</v>
      </c>
      <c r="K235" s="9">
        <f t="shared" si="232"/>
        <v>-2.3954214101700115E-12</v>
      </c>
      <c r="M235" s="16">
        <f t="shared" si="233"/>
        <v>3</v>
      </c>
      <c r="N235" s="17">
        <f>VLOOKUP($A235,Datum!$A:$B,2,0)</f>
        <v>41387</v>
      </c>
      <c r="O235" s="13">
        <f>VLOOKUP(N235,Zeitreihen!$B:$C,2,0)</f>
        <v>555.47</v>
      </c>
      <c r="P235" s="13">
        <f>VLOOKUP(N235,Zeitreihen!$J:$K,2,0)</f>
        <v>0.26665244520292253</v>
      </c>
      <c r="Q235" s="9">
        <f t="shared" si="234"/>
        <v>3.0651641321822569E-3</v>
      </c>
      <c r="R235" s="9">
        <f t="shared" si="235"/>
        <v>0</v>
      </c>
      <c r="S235" s="9">
        <f t="shared" si="271"/>
        <v>9.5639920476390274E-7</v>
      </c>
      <c r="T235" s="9">
        <f t="shared" si="212"/>
        <v>4.8050082714585156E-12</v>
      </c>
      <c r="U235" s="9">
        <f t="shared" si="213"/>
        <v>1.0375658660128688E-20</v>
      </c>
      <c r="V235" s="9">
        <f t="shared" si="236"/>
        <v>2.2328261393075039E-16</v>
      </c>
      <c r="X235" s="16">
        <f t="shared" si="237"/>
        <v>3</v>
      </c>
      <c r="Y235" s="17">
        <f>VLOOKUP($A235,Datum!$A:$B,2,0)</f>
        <v>41387</v>
      </c>
      <c r="Z235" s="13">
        <f>VLOOKUP(Y235,Zeitreihen!$B:$C,2,0)</f>
        <v>555.47</v>
      </c>
      <c r="AA235" s="13">
        <f>VLOOKUP(Y235,Zeitreihen!N:O,2,0)</f>
        <v>1.2995999999999999</v>
      </c>
      <c r="AB235" s="9">
        <f t="shared" si="238"/>
        <v>3.0651641321822569E-3</v>
      </c>
      <c r="AC235" s="9">
        <f t="shared" si="239"/>
        <v>-5.3718186117047888E-3</v>
      </c>
      <c r="AD235" s="9">
        <f t="shared" si="272"/>
        <v>9.5639920476390274E-7</v>
      </c>
      <c r="AE235" s="9">
        <f t="shared" si="214"/>
        <v>4.8050082714585156E-12</v>
      </c>
      <c r="AF235" s="9">
        <f t="shared" si="215"/>
        <v>3.0466626047091777E-11</v>
      </c>
      <c r="AG235" s="9">
        <f t="shared" si="240"/>
        <v>-1.2099272298766957E-11</v>
      </c>
      <c r="AI235" s="16">
        <f t="shared" si="241"/>
        <v>3</v>
      </c>
      <c r="AJ235" s="17">
        <f>VLOOKUP($A235,Datum!$A:$B,2,0)</f>
        <v>41387</v>
      </c>
      <c r="AK235" s="13">
        <f>VLOOKUP(AJ235,Zeitreihen!$B:$C,2,0)</f>
        <v>555.47</v>
      </c>
      <c r="AL235" s="13">
        <f>VLOOKUP(AJ235,Zeitreihen!$R:$S,2,0)</f>
        <v>1.0233000000000001</v>
      </c>
      <c r="AM235" s="9">
        <f t="shared" si="242"/>
        <v>3.0651641321822569E-3</v>
      </c>
      <c r="AN235" s="9">
        <f t="shared" si="243"/>
        <v>-9.7718278281667487E-5</v>
      </c>
      <c r="AO235" s="9">
        <f t="shared" si="273"/>
        <v>9.5639920476390274E-7</v>
      </c>
      <c r="AP235" s="9">
        <f t="shared" si="216"/>
        <v>4.8050082714585156E-12</v>
      </c>
      <c r="AQ235" s="9">
        <f t="shared" si="217"/>
        <v>1.8763813331905833E-17</v>
      </c>
      <c r="AR235" s="9">
        <f t="shared" si="244"/>
        <v>9.495276629140991E-15</v>
      </c>
      <c r="AT235" s="16">
        <f t="shared" si="245"/>
        <v>3</v>
      </c>
      <c r="AU235" s="17">
        <f>VLOOKUP($A235,Datum!$A:$B,2,0)</f>
        <v>41387</v>
      </c>
      <c r="AV235" s="13">
        <f>VLOOKUP(AU235,Zeitreihen!$F:$G,2,0)</f>
        <v>7124.4</v>
      </c>
      <c r="AW235" s="13">
        <f>VLOOKUP(AU235,Zeitreihen!$J:$K,2,0)</f>
        <v>0.26665244520292253</v>
      </c>
      <c r="AX235" s="9">
        <f t="shared" si="246"/>
        <v>1.4036368230197196E-5</v>
      </c>
      <c r="AY235" s="9">
        <f t="shared" si="247"/>
        <v>0</v>
      </c>
      <c r="AZ235" s="9">
        <f t="shared" si="274"/>
        <v>9.5639920476390274E-7</v>
      </c>
      <c r="BA235" s="9">
        <f t="shared" si="218"/>
        <v>1.1941797824541841E-12</v>
      </c>
      <c r="BB235" s="9">
        <f t="shared" si="219"/>
        <v>1.0375658660128688E-20</v>
      </c>
      <c r="BC235" s="9">
        <f t="shared" si="248"/>
        <v>-1.1131218173035398E-16</v>
      </c>
      <c r="BE235" s="16">
        <f t="shared" si="249"/>
        <v>3</v>
      </c>
      <c r="BF235" s="17">
        <f>VLOOKUP($A235,Datum!$A:$B,2,0)</f>
        <v>41387</v>
      </c>
      <c r="BG235" s="13">
        <f>VLOOKUP(BF235,Zeitreihen!$F:$G,2,0)</f>
        <v>7124.4</v>
      </c>
      <c r="BH235" s="13">
        <f>VLOOKUP(BF235,Zeitreihen!N:O,2,0)</f>
        <v>1.2995999999999999</v>
      </c>
      <c r="BI235" s="9">
        <f t="shared" si="250"/>
        <v>1.4036368230197196E-5</v>
      </c>
      <c r="BJ235" s="9">
        <f t="shared" si="251"/>
        <v>-5.3718186117047888E-3</v>
      </c>
      <c r="BK235" s="9">
        <f t="shared" si="275"/>
        <v>9.5639920476390274E-7</v>
      </c>
      <c r="BL235" s="9">
        <f t="shared" si="220"/>
        <v>1.1941797824541841E-12</v>
      </c>
      <c r="BM235" s="9">
        <f t="shared" si="221"/>
        <v>3.0466626047091777E-11</v>
      </c>
      <c r="BN235" s="9">
        <f t="shared" si="252"/>
        <v>6.0318014610088953E-12</v>
      </c>
      <c r="BP235" s="16">
        <f t="shared" si="253"/>
        <v>3</v>
      </c>
      <c r="BQ235" s="17">
        <f>VLOOKUP($A235,Datum!$A:$B,2,0)</f>
        <v>41387</v>
      </c>
      <c r="BR235" s="13">
        <f>VLOOKUP(BQ235,Zeitreihen!$F:$G,2,0)</f>
        <v>7124.4</v>
      </c>
      <c r="BS235" s="13">
        <f>VLOOKUP(BQ235,Zeitreihen!R:S,2,0)</f>
        <v>1.0233000000000001</v>
      </c>
      <c r="BT235" s="9">
        <f t="shared" si="254"/>
        <v>1.4036368230197196E-5</v>
      </c>
      <c r="BU235" s="9">
        <f t="shared" si="255"/>
        <v>-9.7718278281667487E-5</v>
      </c>
      <c r="BV235" s="9">
        <f t="shared" si="276"/>
        <v>9.5639920476390274E-7</v>
      </c>
      <c r="BW235" s="9">
        <f t="shared" si="222"/>
        <v>1.1941797824541841E-12</v>
      </c>
      <c r="BX235" s="9">
        <f t="shared" si="223"/>
        <v>1.8763813331905833E-17</v>
      </c>
      <c r="BY235" s="9">
        <f t="shared" si="256"/>
        <v>-4.733641993508405E-15</v>
      </c>
      <c r="CA235" s="16">
        <f t="shared" si="257"/>
        <v>3</v>
      </c>
      <c r="CB235" s="17">
        <f>VLOOKUP($A235,Datum!$A:$B,2,0)</f>
        <v>41387</v>
      </c>
      <c r="CC235" s="13">
        <f>VLOOKUP(CB235,Zeitreihen!$J:$K,2,0)</f>
        <v>0.26665244520292253</v>
      </c>
      <c r="CD235" s="13">
        <f>VLOOKUP(CB235,Zeitreihen!N:O,2,0)</f>
        <v>1.2995999999999999</v>
      </c>
      <c r="CE235" s="9">
        <f t="shared" si="258"/>
        <v>0</v>
      </c>
      <c r="CF235" s="9">
        <f t="shared" si="259"/>
        <v>-5.3718186117047888E-3</v>
      </c>
      <c r="CG235" s="9">
        <f t="shared" si="277"/>
        <v>9.5639920476390274E-7</v>
      </c>
      <c r="CH235" s="9">
        <f t="shared" si="224"/>
        <v>1.0375658660128688E-20</v>
      </c>
      <c r="CI235" s="9">
        <f t="shared" si="225"/>
        <v>3.0466626047091777E-11</v>
      </c>
      <c r="CJ235" s="9">
        <f t="shared" si="260"/>
        <v>-5.6223777211284033E-16</v>
      </c>
      <c r="CL235" s="16">
        <f t="shared" si="261"/>
        <v>3</v>
      </c>
      <c r="CM235" s="17">
        <f>VLOOKUP($A235,Datum!$A:$B,2,0)</f>
        <v>41387</v>
      </c>
      <c r="CN235" s="13">
        <f>VLOOKUP(CM235,Zeitreihen!$J:$K,2,0)</f>
        <v>0.26665244520292253</v>
      </c>
      <c r="CO235" s="13">
        <f>VLOOKUP(CM235,Zeitreihen!R:S,2,0)</f>
        <v>1.0233000000000001</v>
      </c>
      <c r="CP235" s="9">
        <f t="shared" si="262"/>
        <v>0</v>
      </c>
      <c r="CQ235" s="9">
        <f t="shared" si="263"/>
        <v>-9.7718278281667487E-5</v>
      </c>
      <c r="CR235" s="9">
        <f t="shared" si="278"/>
        <v>9.5639920476390274E-7</v>
      </c>
      <c r="CS235" s="9">
        <f t="shared" si="226"/>
        <v>1.0375658660128688E-20</v>
      </c>
      <c r="CT235" s="9">
        <f t="shared" si="227"/>
        <v>1.8763813331905833E-17</v>
      </c>
      <c r="CU235" s="9">
        <f t="shared" si="264"/>
        <v>4.4123341021983699E-19</v>
      </c>
      <c r="CW235" s="16">
        <f t="shared" si="265"/>
        <v>3</v>
      </c>
      <c r="CX235" s="17">
        <f>VLOOKUP($A235,Datum!$A:$B,2,0)</f>
        <v>41387</v>
      </c>
      <c r="CY235" s="13">
        <f>VLOOKUP(CX235,Zeitreihen!N:O,2,0)</f>
        <v>1.2995999999999999</v>
      </c>
      <c r="CZ235" s="13">
        <f>VLOOKUP(CX235,Zeitreihen!R:S,2,0)</f>
        <v>1.0233000000000001</v>
      </c>
      <c r="DA235" s="9">
        <f t="shared" si="266"/>
        <v>-5.3718186117047888E-3</v>
      </c>
      <c r="DB235" s="9">
        <f t="shared" si="267"/>
        <v>-9.7718278281667487E-5</v>
      </c>
      <c r="DC235" s="9">
        <f t="shared" si="279"/>
        <v>9.5639920476390274E-7</v>
      </c>
      <c r="DD235" s="9">
        <f t="shared" si="228"/>
        <v>3.0466626047091777E-11</v>
      </c>
      <c r="DE235" s="9">
        <f t="shared" si="229"/>
        <v>1.8763813331905833E-17</v>
      </c>
      <c r="DF235" s="9">
        <f t="shared" si="268"/>
        <v>-2.3909623250913222E-14</v>
      </c>
    </row>
    <row r="236" spans="1:110" ht="15" x14ac:dyDescent="0.2">
      <c r="A236" s="9">
        <f t="shared" si="269"/>
        <v>227</v>
      </c>
      <c r="B236" s="16">
        <f t="shared" si="230"/>
        <v>2</v>
      </c>
      <c r="C236" s="17">
        <f>VLOOKUP($A236,Datum!$A:$B,2,0)</f>
        <v>41386</v>
      </c>
      <c r="D236" s="13">
        <f>VLOOKUP(C236,Zeitreihen!$B:$C,2,0)</f>
        <v>553.77</v>
      </c>
      <c r="E236" s="13">
        <f>VLOOKUP(C236,Zeitreihen!F:G,2,0)</f>
        <v>7124.3</v>
      </c>
      <c r="F236" s="9">
        <f t="shared" si="231"/>
        <v>-2.1667298714309803E-4</v>
      </c>
      <c r="G236" s="9">
        <f t="shared" si="231"/>
        <v>9.0607585027825937E-3</v>
      </c>
      <c r="H236" s="9">
        <f t="shared" si="270"/>
        <v>8.9901525247806851E-7</v>
      </c>
      <c r="I236" s="9">
        <f t="shared" si="210"/>
        <v>9.7311426627107594E-13</v>
      </c>
      <c r="J236" s="9">
        <f t="shared" si="211"/>
        <v>5.6524577772817089E-11</v>
      </c>
      <c r="K236" s="9">
        <f t="shared" si="232"/>
        <v>-7.4165270191429405E-12</v>
      </c>
      <c r="M236" s="16">
        <f t="shared" si="233"/>
        <v>2</v>
      </c>
      <c r="N236" s="17">
        <f>VLOOKUP($A236,Datum!$A:$B,2,0)</f>
        <v>41386</v>
      </c>
      <c r="O236" s="13">
        <f>VLOOKUP(N236,Zeitreihen!$B:$C,2,0)</f>
        <v>553.77</v>
      </c>
      <c r="P236" s="13">
        <f>VLOOKUP(N236,Zeitreihen!$J:$K,2,0)</f>
        <v>0.26665244520292253</v>
      </c>
      <c r="Q236" s="9">
        <f t="shared" si="234"/>
        <v>-2.1667298714309803E-4</v>
      </c>
      <c r="R236" s="9">
        <f t="shared" si="235"/>
        <v>2.6664889008905866E-5</v>
      </c>
      <c r="S236" s="9">
        <f t="shared" si="271"/>
        <v>8.9901525247806851E-7</v>
      </c>
      <c r="T236" s="9">
        <f t="shared" si="212"/>
        <v>9.7311426627107594E-13</v>
      </c>
      <c r="U236" s="9">
        <f t="shared" si="213"/>
        <v>6.4421798699881567E-16</v>
      </c>
      <c r="V236" s="9">
        <f t="shared" si="236"/>
        <v>-2.5037925507856718E-14</v>
      </c>
      <c r="X236" s="16">
        <f t="shared" si="237"/>
        <v>2</v>
      </c>
      <c r="Y236" s="17">
        <f>VLOOKUP($A236,Datum!$A:$B,2,0)</f>
        <v>41386</v>
      </c>
      <c r="Z236" s="13">
        <f>VLOOKUP(Y236,Zeitreihen!$B:$C,2,0)</f>
        <v>553.77</v>
      </c>
      <c r="AA236" s="13">
        <f>VLOOKUP(Y236,Zeitreihen!N:O,2,0)</f>
        <v>1.3066</v>
      </c>
      <c r="AB236" s="9">
        <f t="shared" si="238"/>
        <v>-2.1667298714309803E-4</v>
      </c>
      <c r="AC236" s="9">
        <f t="shared" si="239"/>
        <v>1.0720576874843431E-3</v>
      </c>
      <c r="AD236" s="9">
        <f t="shared" si="272"/>
        <v>8.9901525247806851E-7</v>
      </c>
      <c r="AE236" s="9">
        <f t="shared" si="214"/>
        <v>9.7311426627107594E-13</v>
      </c>
      <c r="AF236" s="9">
        <f t="shared" si="215"/>
        <v>5.7508768728879632E-13</v>
      </c>
      <c r="AG236" s="9">
        <f t="shared" si="240"/>
        <v>-7.4808156831829975E-13</v>
      </c>
      <c r="AI236" s="16">
        <f t="shared" si="241"/>
        <v>2</v>
      </c>
      <c r="AJ236" s="17">
        <f>VLOOKUP($A236,Datum!$A:$B,2,0)</f>
        <v>41386</v>
      </c>
      <c r="AK236" s="13">
        <f>VLOOKUP(AJ236,Zeitreihen!$B:$C,2,0)</f>
        <v>553.77</v>
      </c>
      <c r="AL236" s="13">
        <f>VLOOKUP(AJ236,Zeitreihen!$R:$S,2,0)</f>
        <v>1.0234000000000001</v>
      </c>
      <c r="AM236" s="9">
        <f t="shared" si="242"/>
        <v>-2.1667298714309803E-4</v>
      </c>
      <c r="AN236" s="9">
        <f t="shared" si="243"/>
        <v>-9.7708730352779929E-5</v>
      </c>
      <c r="AO236" s="9">
        <f t="shared" si="273"/>
        <v>8.9901525247806851E-7</v>
      </c>
      <c r="AP236" s="9">
        <f t="shared" si="216"/>
        <v>9.7311426627107594E-13</v>
      </c>
      <c r="AQ236" s="9">
        <f t="shared" si="217"/>
        <v>1.7714107376904538E-17</v>
      </c>
      <c r="AR236" s="9">
        <f t="shared" si="244"/>
        <v>-4.1518490582779521E-15</v>
      </c>
      <c r="AT236" s="16">
        <f t="shared" si="245"/>
        <v>2</v>
      </c>
      <c r="AU236" s="17">
        <f>VLOOKUP($A236,Datum!$A:$B,2,0)</f>
        <v>41386</v>
      </c>
      <c r="AV236" s="13">
        <f>VLOOKUP(AU236,Zeitreihen!$F:$G,2,0)</f>
        <v>7124.3</v>
      </c>
      <c r="AW236" s="13">
        <f>VLOOKUP(AU236,Zeitreihen!$J:$K,2,0)</f>
        <v>0.26665244520292253</v>
      </c>
      <c r="AX236" s="9">
        <f t="shared" si="246"/>
        <v>9.0607585027825937E-3</v>
      </c>
      <c r="AY236" s="9">
        <f t="shared" si="247"/>
        <v>2.6664889008905866E-5</v>
      </c>
      <c r="AZ236" s="9">
        <f t="shared" si="274"/>
        <v>8.9901525247806851E-7</v>
      </c>
      <c r="BA236" s="9">
        <f t="shared" si="218"/>
        <v>5.6524577772817089E-11</v>
      </c>
      <c r="BB236" s="9">
        <f t="shared" si="219"/>
        <v>6.4421798699881567E-16</v>
      </c>
      <c r="BC236" s="9">
        <f t="shared" si="248"/>
        <v>1.9082491899320231E-13</v>
      </c>
      <c r="BE236" s="16">
        <f t="shared" si="249"/>
        <v>2</v>
      </c>
      <c r="BF236" s="17">
        <f>VLOOKUP($A236,Datum!$A:$B,2,0)</f>
        <v>41386</v>
      </c>
      <c r="BG236" s="13">
        <f>VLOOKUP(BF236,Zeitreihen!$F:$G,2,0)</f>
        <v>7124.3</v>
      </c>
      <c r="BH236" s="13">
        <f>VLOOKUP(BF236,Zeitreihen!N:O,2,0)</f>
        <v>1.3066</v>
      </c>
      <c r="BI236" s="9">
        <f t="shared" si="250"/>
        <v>9.0607585027825937E-3</v>
      </c>
      <c r="BJ236" s="9">
        <f t="shared" si="251"/>
        <v>1.0720576874843431E-3</v>
      </c>
      <c r="BK236" s="9">
        <f t="shared" si="275"/>
        <v>8.9901525247806851E-7</v>
      </c>
      <c r="BL236" s="9">
        <f t="shared" si="220"/>
        <v>5.6524577772817089E-11</v>
      </c>
      <c r="BM236" s="9">
        <f t="shared" si="221"/>
        <v>5.7508768728879632E-13</v>
      </c>
      <c r="BN236" s="9">
        <f t="shared" si="252"/>
        <v>5.7014549639846387E-12</v>
      </c>
      <c r="BP236" s="16">
        <f t="shared" si="253"/>
        <v>2</v>
      </c>
      <c r="BQ236" s="17">
        <f>VLOOKUP($A236,Datum!$A:$B,2,0)</f>
        <v>41386</v>
      </c>
      <c r="BR236" s="13">
        <f>VLOOKUP(BQ236,Zeitreihen!$F:$G,2,0)</f>
        <v>7124.3</v>
      </c>
      <c r="BS236" s="13">
        <f>VLOOKUP(BQ236,Zeitreihen!R:S,2,0)</f>
        <v>1.0234000000000001</v>
      </c>
      <c r="BT236" s="9">
        <f t="shared" si="254"/>
        <v>9.0607585027825937E-3</v>
      </c>
      <c r="BU236" s="9">
        <f t="shared" si="255"/>
        <v>-9.7708730352779929E-5</v>
      </c>
      <c r="BV236" s="9">
        <f t="shared" si="276"/>
        <v>8.9901525247806851E-7</v>
      </c>
      <c r="BW236" s="9">
        <f t="shared" si="222"/>
        <v>5.6524577772817089E-11</v>
      </c>
      <c r="BX236" s="9">
        <f t="shared" si="223"/>
        <v>1.7714107376904538E-17</v>
      </c>
      <c r="BY236" s="9">
        <f t="shared" si="256"/>
        <v>3.1643047263212079E-14</v>
      </c>
      <c r="CA236" s="16">
        <f t="shared" si="257"/>
        <v>2</v>
      </c>
      <c r="CB236" s="17">
        <f>VLOOKUP($A236,Datum!$A:$B,2,0)</f>
        <v>41386</v>
      </c>
      <c r="CC236" s="13">
        <f>VLOOKUP(CB236,Zeitreihen!$J:$K,2,0)</f>
        <v>0.26665244520292253</v>
      </c>
      <c r="CD236" s="13">
        <f>VLOOKUP(CB236,Zeitreihen!N:O,2,0)</f>
        <v>1.3066</v>
      </c>
      <c r="CE236" s="9">
        <f t="shared" si="258"/>
        <v>2.6664889008905866E-5</v>
      </c>
      <c r="CF236" s="9">
        <f t="shared" si="259"/>
        <v>1.0720576874843431E-3</v>
      </c>
      <c r="CG236" s="9">
        <f t="shared" si="277"/>
        <v>8.9901525247806851E-7</v>
      </c>
      <c r="CH236" s="9">
        <f t="shared" si="224"/>
        <v>6.4421798699881567E-16</v>
      </c>
      <c r="CI236" s="9">
        <f t="shared" si="225"/>
        <v>5.7508768728879632E-13</v>
      </c>
      <c r="CJ236" s="9">
        <f t="shared" si="260"/>
        <v>1.9247904619801938E-14</v>
      </c>
      <c r="CL236" s="16">
        <f t="shared" si="261"/>
        <v>2</v>
      </c>
      <c r="CM236" s="17">
        <f>VLOOKUP($A236,Datum!$A:$B,2,0)</f>
        <v>41386</v>
      </c>
      <c r="CN236" s="13">
        <f>VLOOKUP(CM236,Zeitreihen!$J:$K,2,0)</f>
        <v>0.26665244520292253</v>
      </c>
      <c r="CO236" s="13">
        <f>VLOOKUP(CM236,Zeitreihen!R:S,2,0)</f>
        <v>1.0234000000000001</v>
      </c>
      <c r="CP236" s="9">
        <f t="shared" si="262"/>
        <v>2.6664889008905866E-5</v>
      </c>
      <c r="CQ236" s="9">
        <f t="shared" si="263"/>
        <v>-9.7708730352779929E-5</v>
      </c>
      <c r="CR236" s="9">
        <f t="shared" si="278"/>
        <v>8.9901525247806851E-7</v>
      </c>
      <c r="CS236" s="9">
        <f t="shared" si="226"/>
        <v>6.4421798699881567E-16</v>
      </c>
      <c r="CT236" s="9">
        <f t="shared" si="227"/>
        <v>1.7714107376904538E-17</v>
      </c>
      <c r="CU236" s="9">
        <f t="shared" si="264"/>
        <v>1.0682577683232785E-16</v>
      </c>
      <c r="CW236" s="16">
        <f t="shared" si="265"/>
        <v>2</v>
      </c>
      <c r="CX236" s="17">
        <f>VLOOKUP($A236,Datum!$A:$B,2,0)</f>
        <v>41386</v>
      </c>
      <c r="CY236" s="13">
        <f>VLOOKUP(CX236,Zeitreihen!N:O,2,0)</f>
        <v>1.3066</v>
      </c>
      <c r="CZ236" s="13">
        <f>VLOOKUP(CX236,Zeitreihen!R:S,2,0)</f>
        <v>1.0234000000000001</v>
      </c>
      <c r="DA236" s="9">
        <f t="shared" si="266"/>
        <v>1.0720576874843431E-3</v>
      </c>
      <c r="DB236" s="9">
        <f t="shared" si="267"/>
        <v>-9.7708730352779929E-5</v>
      </c>
      <c r="DC236" s="9">
        <f t="shared" si="279"/>
        <v>8.9901525247806851E-7</v>
      </c>
      <c r="DD236" s="9">
        <f t="shared" si="228"/>
        <v>5.7508768728879632E-13</v>
      </c>
      <c r="DE236" s="9">
        <f t="shared" si="229"/>
        <v>1.7714107376904538E-17</v>
      </c>
      <c r="DF236" s="9">
        <f t="shared" si="268"/>
        <v>3.1917338616760383E-15</v>
      </c>
    </row>
    <row r="237" spans="1:110" ht="15" x14ac:dyDescent="0.2">
      <c r="A237" s="9">
        <f t="shared" si="269"/>
        <v>228</v>
      </c>
      <c r="B237" s="16">
        <f t="shared" si="230"/>
        <v>6</v>
      </c>
      <c r="C237" s="17">
        <f>VLOOKUP($A237,Datum!$A:$B,2,0)</f>
        <v>41383</v>
      </c>
      <c r="D237" s="13">
        <f>VLOOKUP(C237,Zeitreihen!$B:$C,2,0)</f>
        <v>553.89</v>
      </c>
      <c r="E237" s="13">
        <f>VLOOKUP(C237,Zeitreihen!F:G,2,0)</f>
        <v>7060.04</v>
      </c>
      <c r="F237" s="9">
        <f t="shared" si="231"/>
        <v>5.4177051926499668E-4</v>
      </c>
      <c r="G237" s="9">
        <f t="shared" si="231"/>
        <v>0</v>
      </c>
      <c r="H237" s="9">
        <f t="shared" si="270"/>
        <v>8.4507433732938437E-7</v>
      </c>
      <c r="I237" s="9">
        <f t="shared" si="210"/>
        <v>6.718072670703969E-14</v>
      </c>
      <c r="J237" s="9">
        <f t="shared" si="211"/>
        <v>1.081852847905719E-12</v>
      </c>
      <c r="K237" s="9">
        <f t="shared" si="232"/>
        <v>2.6959165512379401E-13</v>
      </c>
      <c r="M237" s="16">
        <f t="shared" si="233"/>
        <v>6</v>
      </c>
      <c r="N237" s="17">
        <f>VLOOKUP($A237,Datum!$A:$B,2,0)</f>
        <v>41383</v>
      </c>
      <c r="O237" s="13">
        <f>VLOOKUP(N237,Zeitreihen!$B:$C,2,0)</f>
        <v>553.89</v>
      </c>
      <c r="P237" s="13">
        <f>VLOOKUP(N237,Zeitreihen!$J:$K,2,0)</f>
        <v>0.26664533503986348</v>
      </c>
      <c r="Q237" s="9">
        <f t="shared" si="234"/>
        <v>5.4177051926499668E-4</v>
      </c>
      <c r="R237" s="9">
        <f t="shared" si="235"/>
        <v>-2.6664889008965887E-5</v>
      </c>
      <c r="S237" s="9">
        <f t="shared" si="271"/>
        <v>8.4507433732938437E-7</v>
      </c>
      <c r="T237" s="9">
        <f t="shared" si="212"/>
        <v>6.718072670703969E-14</v>
      </c>
      <c r="U237" s="9">
        <f t="shared" si="213"/>
        <v>5.9617669509322863E-16</v>
      </c>
      <c r="V237" s="9">
        <f t="shared" si="236"/>
        <v>6.3286320498322796E-15</v>
      </c>
      <c r="X237" s="16">
        <f t="shared" si="237"/>
        <v>6</v>
      </c>
      <c r="Y237" s="17">
        <f>VLOOKUP($A237,Datum!$A:$B,2,0)</f>
        <v>41383</v>
      </c>
      <c r="Z237" s="13">
        <f>VLOOKUP(Y237,Zeitreihen!$B:$C,2,0)</f>
        <v>553.89</v>
      </c>
      <c r="AA237" s="13">
        <f>VLOOKUP(Y237,Zeitreihen!N:O,2,0)</f>
        <v>1.3052000000000001</v>
      </c>
      <c r="AB237" s="9">
        <f t="shared" si="238"/>
        <v>5.4177051926499668E-4</v>
      </c>
      <c r="AC237" s="9">
        <f t="shared" si="239"/>
        <v>7.6619545683656633E-5</v>
      </c>
      <c r="AD237" s="9">
        <f t="shared" si="272"/>
        <v>8.4507433732938437E-7</v>
      </c>
      <c r="AE237" s="9">
        <f t="shared" si="214"/>
        <v>6.718072670703969E-14</v>
      </c>
      <c r="AF237" s="9">
        <f t="shared" si="215"/>
        <v>3.234333217336811E-14</v>
      </c>
      <c r="AG237" s="9">
        <f t="shared" si="240"/>
        <v>4.6613823695702619E-14</v>
      </c>
      <c r="AI237" s="16">
        <f t="shared" si="241"/>
        <v>6</v>
      </c>
      <c r="AJ237" s="17">
        <f>VLOOKUP($A237,Datum!$A:$B,2,0)</f>
        <v>41383</v>
      </c>
      <c r="AK237" s="13">
        <f>VLOOKUP(AJ237,Zeitreihen!$B:$C,2,0)</f>
        <v>553.89</v>
      </c>
      <c r="AL237" s="13">
        <f>VLOOKUP(AJ237,Zeitreihen!$R:$S,2,0)</f>
        <v>1.0235000000000001</v>
      </c>
      <c r="AM237" s="9">
        <f t="shared" si="242"/>
        <v>5.4177051926499668E-4</v>
      </c>
      <c r="AN237" s="9">
        <f t="shared" si="243"/>
        <v>-9.7699184289562507E-5</v>
      </c>
      <c r="AO237" s="9">
        <f t="shared" si="273"/>
        <v>8.4507433732938437E-7</v>
      </c>
      <c r="AP237" s="9">
        <f t="shared" si="216"/>
        <v>6.718072670703969E-14</v>
      </c>
      <c r="AQ237" s="9">
        <f t="shared" si="217"/>
        <v>1.67229564603074E-17</v>
      </c>
      <c r="AR237" s="9">
        <f t="shared" si="244"/>
        <v>-1.0599341336581416E-15</v>
      </c>
      <c r="AT237" s="16">
        <f t="shared" si="245"/>
        <v>6</v>
      </c>
      <c r="AU237" s="17">
        <f>VLOOKUP($A237,Datum!$A:$B,2,0)</f>
        <v>41383</v>
      </c>
      <c r="AV237" s="13">
        <f>VLOOKUP(AU237,Zeitreihen!$F:$G,2,0)</f>
        <v>7060.04</v>
      </c>
      <c r="AW237" s="13">
        <f>VLOOKUP(AU237,Zeitreihen!$J:$K,2,0)</f>
        <v>0.26664533503986348</v>
      </c>
      <c r="AX237" s="9">
        <f t="shared" si="246"/>
        <v>0</v>
      </c>
      <c r="AY237" s="9">
        <f t="shared" si="247"/>
        <v>-2.6664889008965887E-5</v>
      </c>
      <c r="AZ237" s="9">
        <f t="shared" si="274"/>
        <v>8.4507433732938437E-7</v>
      </c>
      <c r="BA237" s="9">
        <f t="shared" si="218"/>
        <v>1.081852847905719E-12</v>
      </c>
      <c r="BB237" s="9">
        <f t="shared" si="219"/>
        <v>5.9617669509322863E-16</v>
      </c>
      <c r="BC237" s="9">
        <f t="shared" si="248"/>
        <v>2.5396366973282397E-14</v>
      </c>
      <c r="BE237" s="16">
        <f t="shared" si="249"/>
        <v>6</v>
      </c>
      <c r="BF237" s="17">
        <f>VLOOKUP($A237,Datum!$A:$B,2,0)</f>
        <v>41383</v>
      </c>
      <c r="BG237" s="13">
        <f>VLOOKUP(BF237,Zeitreihen!$F:$G,2,0)</f>
        <v>7060.04</v>
      </c>
      <c r="BH237" s="13">
        <f>VLOOKUP(BF237,Zeitreihen!N:O,2,0)</f>
        <v>1.3052000000000001</v>
      </c>
      <c r="BI237" s="9">
        <f t="shared" si="250"/>
        <v>0</v>
      </c>
      <c r="BJ237" s="9">
        <f t="shared" si="251"/>
        <v>7.6619545683656633E-5</v>
      </c>
      <c r="BK237" s="9">
        <f t="shared" si="275"/>
        <v>8.4507433732938437E-7</v>
      </c>
      <c r="BL237" s="9">
        <f t="shared" si="220"/>
        <v>1.081852847905719E-12</v>
      </c>
      <c r="BM237" s="9">
        <f t="shared" si="221"/>
        <v>3.234333217336811E-14</v>
      </c>
      <c r="BN237" s="9">
        <f t="shared" si="252"/>
        <v>1.8705808194921426E-13</v>
      </c>
      <c r="BP237" s="16">
        <f t="shared" si="253"/>
        <v>6</v>
      </c>
      <c r="BQ237" s="17">
        <f>VLOOKUP($A237,Datum!$A:$B,2,0)</f>
        <v>41383</v>
      </c>
      <c r="BR237" s="13">
        <f>VLOOKUP(BQ237,Zeitreihen!$F:$G,2,0)</f>
        <v>7060.04</v>
      </c>
      <c r="BS237" s="13">
        <f>VLOOKUP(BQ237,Zeitreihen!R:S,2,0)</f>
        <v>1.0235000000000001</v>
      </c>
      <c r="BT237" s="9">
        <f t="shared" si="254"/>
        <v>0</v>
      </c>
      <c r="BU237" s="9">
        <f t="shared" si="255"/>
        <v>-9.7699184289562507E-5</v>
      </c>
      <c r="BV237" s="9">
        <f t="shared" si="276"/>
        <v>8.4507433732938437E-7</v>
      </c>
      <c r="BW237" s="9">
        <f t="shared" si="222"/>
        <v>1.081852847905719E-12</v>
      </c>
      <c r="BX237" s="9">
        <f t="shared" si="223"/>
        <v>1.67229564603074E-17</v>
      </c>
      <c r="BY237" s="9">
        <f t="shared" si="256"/>
        <v>-4.2534430843714019E-15</v>
      </c>
      <c r="CA237" s="16">
        <f t="shared" si="257"/>
        <v>6</v>
      </c>
      <c r="CB237" s="17">
        <f>VLOOKUP($A237,Datum!$A:$B,2,0)</f>
        <v>41383</v>
      </c>
      <c r="CC237" s="13">
        <f>VLOOKUP(CB237,Zeitreihen!$J:$K,2,0)</f>
        <v>0.26664533503986348</v>
      </c>
      <c r="CD237" s="13">
        <f>VLOOKUP(CB237,Zeitreihen!N:O,2,0)</f>
        <v>1.3052000000000001</v>
      </c>
      <c r="CE237" s="9">
        <f t="shared" si="258"/>
        <v>-2.6664889008965887E-5</v>
      </c>
      <c r="CF237" s="9">
        <f t="shared" si="259"/>
        <v>7.6619545683656633E-5</v>
      </c>
      <c r="CG237" s="9">
        <f t="shared" si="277"/>
        <v>8.4507433732938437E-7</v>
      </c>
      <c r="CH237" s="9">
        <f t="shared" si="224"/>
        <v>5.9617669509322863E-16</v>
      </c>
      <c r="CI237" s="9">
        <f t="shared" si="225"/>
        <v>3.234333217336811E-14</v>
      </c>
      <c r="CJ237" s="9">
        <f t="shared" si="260"/>
        <v>4.3911662327246378E-15</v>
      </c>
      <c r="CL237" s="16">
        <f t="shared" si="261"/>
        <v>6</v>
      </c>
      <c r="CM237" s="17">
        <f>VLOOKUP($A237,Datum!$A:$B,2,0)</f>
        <v>41383</v>
      </c>
      <c r="CN237" s="13">
        <f>VLOOKUP(CM237,Zeitreihen!$J:$K,2,0)</f>
        <v>0.26664533503986348</v>
      </c>
      <c r="CO237" s="13">
        <f>VLOOKUP(CM237,Zeitreihen!R:S,2,0)</f>
        <v>1.0235000000000001</v>
      </c>
      <c r="CP237" s="9">
        <f t="shared" si="262"/>
        <v>-2.6664889008965887E-5</v>
      </c>
      <c r="CQ237" s="9">
        <f t="shared" si="263"/>
        <v>-9.7699184289562507E-5</v>
      </c>
      <c r="CR237" s="9">
        <f t="shared" si="278"/>
        <v>8.4507433732938437E-7</v>
      </c>
      <c r="CS237" s="9">
        <f t="shared" si="226"/>
        <v>5.9617669509322863E-16</v>
      </c>
      <c r="CT237" s="9">
        <f t="shared" si="227"/>
        <v>1.67229564603074E-17</v>
      </c>
      <c r="CU237" s="9">
        <f t="shared" si="264"/>
        <v>-9.9849070675164644E-17</v>
      </c>
      <c r="CW237" s="16">
        <f t="shared" si="265"/>
        <v>6</v>
      </c>
      <c r="CX237" s="17">
        <f>VLOOKUP($A237,Datum!$A:$B,2,0)</f>
        <v>41383</v>
      </c>
      <c r="CY237" s="13">
        <f>VLOOKUP(CX237,Zeitreihen!N:O,2,0)</f>
        <v>1.3052000000000001</v>
      </c>
      <c r="CZ237" s="13">
        <f>VLOOKUP(CX237,Zeitreihen!R:S,2,0)</f>
        <v>1.0235000000000001</v>
      </c>
      <c r="DA237" s="9">
        <f t="shared" si="266"/>
        <v>7.6619545683656633E-5</v>
      </c>
      <c r="DB237" s="9">
        <f t="shared" si="267"/>
        <v>-9.7699184289562507E-5</v>
      </c>
      <c r="DC237" s="9">
        <f t="shared" si="279"/>
        <v>8.4507433732938437E-7</v>
      </c>
      <c r="DD237" s="9">
        <f t="shared" si="228"/>
        <v>3.234333217336811E-14</v>
      </c>
      <c r="DE237" s="9">
        <f t="shared" si="229"/>
        <v>1.67229564603074E-17</v>
      </c>
      <c r="DF237" s="9">
        <f t="shared" si="268"/>
        <v>-7.3544281607511433E-16</v>
      </c>
    </row>
    <row r="238" spans="1:110" ht="15" x14ac:dyDescent="0.2">
      <c r="A238" s="9">
        <f t="shared" si="269"/>
        <v>229</v>
      </c>
      <c r="B238" s="16">
        <f t="shared" si="230"/>
        <v>5</v>
      </c>
      <c r="C238" s="17">
        <f>VLOOKUP($A238,Datum!$A:$B,2,0)</f>
        <v>41382</v>
      </c>
      <c r="D238" s="13">
        <f>VLOOKUP(C238,Zeitreihen!$B:$C,2,0)</f>
        <v>553.59</v>
      </c>
      <c r="E238" s="13">
        <f>VLOOKUP(C238,Zeitreihen!F:G,2,0)</f>
        <v>7060.04</v>
      </c>
      <c r="F238" s="9">
        <f t="shared" si="231"/>
        <v>1.625884078047918E-4</v>
      </c>
      <c r="G238" s="9">
        <f t="shared" si="231"/>
        <v>0</v>
      </c>
      <c r="H238" s="9">
        <f t="shared" si="270"/>
        <v>7.9436987708962124E-7</v>
      </c>
      <c r="I238" s="9">
        <f t="shared" si="210"/>
        <v>3.4721753729464716E-13</v>
      </c>
      <c r="J238" s="9">
        <f t="shared" si="211"/>
        <v>1.0169416770313757E-12</v>
      </c>
      <c r="K238" s="9">
        <f t="shared" si="232"/>
        <v>5.9422216777155217E-13</v>
      </c>
      <c r="M238" s="16">
        <f t="shared" si="233"/>
        <v>5</v>
      </c>
      <c r="N238" s="17">
        <f>VLOOKUP($A238,Datum!$A:$B,2,0)</f>
        <v>41382</v>
      </c>
      <c r="O238" s="13">
        <f>VLOOKUP(N238,Zeitreihen!$B:$C,2,0)</f>
        <v>553.59</v>
      </c>
      <c r="P238" s="13">
        <f>VLOOKUP(N238,Zeitreihen!$J:$K,2,0)</f>
        <v>0.26665244520292253</v>
      </c>
      <c r="Q238" s="9">
        <f t="shared" si="234"/>
        <v>1.625884078047918E-4</v>
      </c>
      <c r="R238" s="9">
        <f t="shared" si="235"/>
        <v>0</v>
      </c>
      <c r="S238" s="9">
        <f t="shared" si="271"/>
        <v>7.9436987708962124E-7</v>
      </c>
      <c r="T238" s="9">
        <f t="shared" si="212"/>
        <v>3.4721753729464716E-13</v>
      </c>
      <c r="U238" s="9">
        <f t="shared" si="213"/>
        <v>8.6178560725643248E-21</v>
      </c>
      <c r="V238" s="9">
        <f t="shared" si="236"/>
        <v>-5.4701652281037227E-17</v>
      </c>
      <c r="X238" s="16">
        <f t="shared" si="237"/>
        <v>5</v>
      </c>
      <c r="Y238" s="17">
        <f>VLOOKUP($A238,Datum!$A:$B,2,0)</f>
        <v>41382</v>
      </c>
      <c r="Z238" s="13">
        <f>VLOOKUP(Y238,Zeitreihen!$B:$C,2,0)</f>
        <v>553.59</v>
      </c>
      <c r="AA238" s="13">
        <f>VLOOKUP(Y238,Zeitreihen!N:O,2,0)</f>
        <v>1.3050999999999999</v>
      </c>
      <c r="AB238" s="9">
        <f t="shared" si="238"/>
        <v>1.625884078047918E-4</v>
      </c>
      <c r="AC238" s="9">
        <f t="shared" si="239"/>
        <v>1.4568878856465049E-3</v>
      </c>
      <c r="AD238" s="9">
        <f t="shared" si="272"/>
        <v>7.9436987708962124E-7</v>
      </c>
      <c r="AE238" s="9">
        <f t="shared" si="214"/>
        <v>3.4721753729464716E-13</v>
      </c>
      <c r="AF238" s="9">
        <f t="shared" si="215"/>
        <v>1.1147852352040879E-12</v>
      </c>
      <c r="AG238" s="9">
        <f t="shared" si="240"/>
        <v>-6.2215189783524513E-13</v>
      </c>
      <c r="AI238" s="16">
        <f t="shared" si="241"/>
        <v>5</v>
      </c>
      <c r="AJ238" s="17">
        <f>VLOOKUP($A238,Datum!$A:$B,2,0)</f>
        <v>41382</v>
      </c>
      <c r="AK238" s="13">
        <f>VLOOKUP(AJ238,Zeitreihen!$B:$C,2,0)</f>
        <v>553.59</v>
      </c>
      <c r="AL238" s="13">
        <f>VLOOKUP(AJ238,Zeitreihen!$R:$S,2,0)</f>
        <v>1.0236000000000001</v>
      </c>
      <c r="AM238" s="9">
        <f t="shared" si="242"/>
        <v>1.625884078047918E-4</v>
      </c>
      <c r="AN238" s="9">
        <f t="shared" si="243"/>
        <v>-9.7689640091348976E-5</v>
      </c>
      <c r="AO238" s="9">
        <f t="shared" si="273"/>
        <v>7.9436987708962124E-7</v>
      </c>
      <c r="AP238" s="9">
        <f t="shared" si="216"/>
        <v>3.4721753729464716E-13</v>
      </c>
      <c r="AQ238" s="9">
        <f t="shared" si="217"/>
        <v>1.5787104435669281E-17</v>
      </c>
      <c r="AR238" s="9">
        <f t="shared" si="244"/>
        <v>-2.3412730560886073E-15</v>
      </c>
      <c r="AT238" s="16">
        <f t="shared" si="245"/>
        <v>5</v>
      </c>
      <c r="AU238" s="17">
        <f>VLOOKUP($A238,Datum!$A:$B,2,0)</f>
        <v>41382</v>
      </c>
      <c r="AV238" s="13">
        <f>VLOOKUP(AU238,Zeitreihen!$F:$G,2,0)</f>
        <v>7060.04</v>
      </c>
      <c r="AW238" s="13">
        <f>VLOOKUP(AU238,Zeitreihen!$J:$K,2,0)</f>
        <v>0.26665244520292253</v>
      </c>
      <c r="AX238" s="9">
        <f t="shared" si="246"/>
        <v>0</v>
      </c>
      <c r="AY238" s="9">
        <f t="shared" si="247"/>
        <v>0</v>
      </c>
      <c r="AZ238" s="9">
        <f t="shared" si="274"/>
        <v>7.9436987708962124E-7</v>
      </c>
      <c r="BA238" s="9">
        <f t="shared" si="218"/>
        <v>1.0169416770313757E-12</v>
      </c>
      <c r="BB238" s="9">
        <f t="shared" si="219"/>
        <v>8.6178560725643248E-21</v>
      </c>
      <c r="BC238" s="9">
        <f t="shared" si="248"/>
        <v>-9.3615474184819423E-17</v>
      </c>
      <c r="BE238" s="16">
        <f t="shared" si="249"/>
        <v>5</v>
      </c>
      <c r="BF238" s="17">
        <f>VLOOKUP($A238,Datum!$A:$B,2,0)</f>
        <v>41382</v>
      </c>
      <c r="BG238" s="13">
        <f>VLOOKUP(BF238,Zeitreihen!$F:$G,2,0)</f>
        <v>7060.04</v>
      </c>
      <c r="BH238" s="13">
        <f>VLOOKUP(BF238,Zeitreihen!N:O,2,0)</f>
        <v>1.3050999999999999</v>
      </c>
      <c r="BI238" s="9">
        <f t="shared" si="250"/>
        <v>0</v>
      </c>
      <c r="BJ238" s="9">
        <f t="shared" si="251"/>
        <v>1.4568878856465049E-3</v>
      </c>
      <c r="BK238" s="9">
        <f t="shared" si="275"/>
        <v>7.9436987708962124E-7</v>
      </c>
      <c r="BL238" s="9">
        <f t="shared" si="220"/>
        <v>1.0169416770313757E-12</v>
      </c>
      <c r="BM238" s="9">
        <f t="shared" si="221"/>
        <v>1.1147852352040879E-12</v>
      </c>
      <c r="BN238" s="9">
        <f t="shared" si="252"/>
        <v>-1.0647401404184318E-12</v>
      </c>
      <c r="BP238" s="16">
        <f t="shared" si="253"/>
        <v>5</v>
      </c>
      <c r="BQ238" s="17">
        <f>VLOOKUP($A238,Datum!$A:$B,2,0)</f>
        <v>41382</v>
      </c>
      <c r="BR238" s="13">
        <f>VLOOKUP(BQ238,Zeitreihen!$F:$G,2,0)</f>
        <v>7060.04</v>
      </c>
      <c r="BS238" s="13">
        <f>VLOOKUP(BQ238,Zeitreihen!R:S,2,0)</f>
        <v>1.0236000000000001</v>
      </c>
      <c r="BT238" s="9">
        <f t="shared" si="254"/>
        <v>0</v>
      </c>
      <c r="BU238" s="9">
        <f t="shared" si="255"/>
        <v>-9.7689640091348976E-5</v>
      </c>
      <c r="BV238" s="9">
        <f t="shared" si="276"/>
        <v>7.9436987708962124E-7</v>
      </c>
      <c r="BW238" s="9">
        <f t="shared" si="222"/>
        <v>1.0169416770313757E-12</v>
      </c>
      <c r="BX238" s="9">
        <f t="shared" si="223"/>
        <v>1.5787104435669281E-17</v>
      </c>
      <c r="BY238" s="9">
        <f t="shared" si="256"/>
        <v>-4.0068147524285407E-15</v>
      </c>
      <c r="CA238" s="16">
        <f t="shared" si="257"/>
        <v>5</v>
      </c>
      <c r="CB238" s="17">
        <f>VLOOKUP($A238,Datum!$A:$B,2,0)</f>
        <v>41382</v>
      </c>
      <c r="CC238" s="13">
        <f>VLOOKUP(CB238,Zeitreihen!$J:$K,2,0)</f>
        <v>0.26665244520292253</v>
      </c>
      <c r="CD238" s="13">
        <f>VLOOKUP(CB238,Zeitreihen!N:O,2,0)</f>
        <v>1.3050999999999999</v>
      </c>
      <c r="CE238" s="9">
        <f t="shared" si="258"/>
        <v>0</v>
      </c>
      <c r="CF238" s="9">
        <f t="shared" si="259"/>
        <v>1.4568878856465049E-3</v>
      </c>
      <c r="CG238" s="9">
        <f t="shared" si="277"/>
        <v>7.9436987708962124E-7</v>
      </c>
      <c r="CH238" s="9">
        <f t="shared" si="224"/>
        <v>8.6178560725643248E-21</v>
      </c>
      <c r="CI238" s="9">
        <f t="shared" si="225"/>
        <v>1.1147852352040879E-12</v>
      </c>
      <c r="CJ238" s="9">
        <f t="shared" si="260"/>
        <v>9.8015604414851198E-17</v>
      </c>
      <c r="CL238" s="16">
        <f t="shared" si="261"/>
        <v>5</v>
      </c>
      <c r="CM238" s="17">
        <f>VLOOKUP($A238,Datum!$A:$B,2,0)</f>
        <v>41382</v>
      </c>
      <c r="CN238" s="13">
        <f>VLOOKUP(CM238,Zeitreihen!$J:$K,2,0)</f>
        <v>0.26665244520292253</v>
      </c>
      <c r="CO238" s="13">
        <f>VLOOKUP(CM238,Zeitreihen!R:S,2,0)</f>
        <v>1.0236000000000001</v>
      </c>
      <c r="CP238" s="9">
        <f t="shared" si="262"/>
        <v>0</v>
      </c>
      <c r="CQ238" s="9">
        <f t="shared" si="263"/>
        <v>-9.7689640091348976E-5</v>
      </c>
      <c r="CR238" s="9">
        <f t="shared" si="278"/>
        <v>7.9436987708962124E-7</v>
      </c>
      <c r="CS238" s="9">
        <f t="shared" si="226"/>
        <v>8.6178560725643248E-21</v>
      </c>
      <c r="CT238" s="9">
        <f t="shared" si="227"/>
        <v>1.5787104435669281E-17</v>
      </c>
      <c r="CU238" s="9">
        <f t="shared" si="264"/>
        <v>3.6885091002888911E-19</v>
      </c>
      <c r="CW238" s="16">
        <f t="shared" si="265"/>
        <v>5</v>
      </c>
      <c r="CX238" s="17">
        <f>VLOOKUP($A238,Datum!$A:$B,2,0)</f>
        <v>41382</v>
      </c>
      <c r="CY238" s="13">
        <f>VLOOKUP(CX238,Zeitreihen!N:O,2,0)</f>
        <v>1.3050999999999999</v>
      </c>
      <c r="CZ238" s="13">
        <f>VLOOKUP(CX238,Zeitreihen!R:S,2,0)</f>
        <v>1.0236000000000001</v>
      </c>
      <c r="DA238" s="9">
        <f t="shared" si="266"/>
        <v>1.4568878856465049E-3</v>
      </c>
      <c r="DB238" s="9">
        <f t="shared" si="267"/>
        <v>-9.7689640091348976E-5</v>
      </c>
      <c r="DC238" s="9">
        <f t="shared" si="279"/>
        <v>7.9436987708962124E-7</v>
      </c>
      <c r="DD238" s="9">
        <f t="shared" si="228"/>
        <v>1.1147852352040879E-12</v>
      </c>
      <c r="DE238" s="9">
        <f t="shared" si="229"/>
        <v>1.5787104435669281E-17</v>
      </c>
      <c r="DF238" s="9">
        <f t="shared" si="268"/>
        <v>4.1951437319249349E-15</v>
      </c>
    </row>
    <row r="239" spans="1:110" ht="15" x14ac:dyDescent="0.2">
      <c r="A239" s="9">
        <f t="shared" si="269"/>
        <v>230</v>
      </c>
      <c r="B239" s="16">
        <f t="shared" si="230"/>
        <v>4</v>
      </c>
      <c r="C239" s="17">
        <f>VLOOKUP($A239,Datum!$A:$B,2,0)</f>
        <v>41381</v>
      </c>
      <c r="D239" s="13">
        <f>VLOOKUP(C239,Zeitreihen!$B:$C,2,0)</f>
        <v>553.5</v>
      </c>
      <c r="E239" s="13">
        <f>VLOOKUP(C239,Zeitreihen!F:G,2,0)</f>
        <v>7060.04</v>
      </c>
      <c r="F239" s="9">
        <f t="shared" si="231"/>
        <v>-3.6133041864012393E-5</v>
      </c>
      <c r="G239" s="9">
        <f t="shared" si="231"/>
        <v>-5.2200332842971082E-3</v>
      </c>
      <c r="H239" s="9">
        <f t="shared" si="270"/>
        <v>7.4670768446424395E-7</v>
      </c>
      <c r="I239" s="9">
        <f t="shared" si="210"/>
        <v>5.520792709931881E-13</v>
      </c>
      <c r="J239" s="9">
        <f t="shared" si="211"/>
        <v>3.0123219966211326E-11</v>
      </c>
      <c r="K239" s="9">
        <f t="shared" si="232"/>
        <v>4.078039396439592E-12</v>
      </c>
      <c r="M239" s="16">
        <f t="shared" si="233"/>
        <v>4</v>
      </c>
      <c r="N239" s="17">
        <f>VLOOKUP($A239,Datum!$A:$B,2,0)</f>
        <v>41381</v>
      </c>
      <c r="O239" s="13">
        <f>VLOOKUP(N239,Zeitreihen!$B:$C,2,0)</f>
        <v>553.5</v>
      </c>
      <c r="P239" s="13">
        <f>VLOOKUP(N239,Zeitreihen!$J:$K,2,0)</f>
        <v>0.26665244520292253</v>
      </c>
      <c r="Q239" s="9">
        <f t="shared" si="234"/>
        <v>-3.6133041864012393E-5</v>
      </c>
      <c r="R239" s="9">
        <f t="shared" si="235"/>
        <v>0</v>
      </c>
      <c r="S239" s="9">
        <f t="shared" si="271"/>
        <v>7.4670768446424395E-7</v>
      </c>
      <c r="T239" s="9">
        <f t="shared" si="212"/>
        <v>5.520792709931881E-13</v>
      </c>
      <c r="U239" s="9">
        <f t="shared" si="213"/>
        <v>8.1007847082104643E-21</v>
      </c>
      <c r="V239" s="9">
        <f t="shared" si="236"/>
        <v>-6.6875072457393266E-17</v>
      </c>
      <c r="X239" s="16">
        <f t="shared" si="237"/>
        <v>4</v>
      </c>
      <c r="Y239" s="17">
        <f>VLOOKUP($A239,Datum!$A:$B,2,0)</f>
        <v>41381</v>
      </c>
      <c r="Z239" s="13">
        <f>VLOOKUP(Y239,Zeitreihen!$B:$C,2,0)</f>
        <v>553.5</v>
      </c>
      <c r="AA239" s="13">
        <f>VLOOKUP(Y239,Zeitreihen!N:O,2,0)</f>
        <v>1.3031999999999999</v>
      </c>
      <c r="AB239" s="9">
        <f t="shared" si="238"/>
        <v>-3.6133041864012393E-5</v>
      </c>
      <c r="AC239" s="9">
        <f t="shared" si="239"/>
        <v>-1.1065014263371099E-2</v>
      </c>
      <c r="AD239" s="9">
        <f t="shared" si="272"/>
        <v>7.4670768446424395E-7</v>
      </c>
      <c r="AE239" s="9">
        <f t="shared" si="214"/>
        <v>5.520792709931881E-13</v>
      </c>
      <c r="AF239" s="9">
        <f t="shared" si="215"/>
        <v>9.597706221875374E-11</v>
      </c>
      <c r="AG239" s="9">
        <f t="shared" si="240"/>
        <v>7.2792133188825716E-12</v>
      </c>
      <c r="AI239" s="16">
        <f t="shared" si="241"/>
        <v>4</v>
      </c>
      <c r="AJ239" s="17">
        <f>VLOOKUP($A239,Datum!$A:$B,2,0)</f>
        <v>41381</v>
      </c>
      <c r="AK239" s="13">
        <f>VLOOKUP(AJ239,Zeitreihen!$B:$C,2,0)</f>
        <v>553.5</v>
      </c>
      <c r="AL239" s="13">
        <f>VLOOKUP(AJ239,Zeitreihen!$R:$S,2,0)</f>
        <v>1.0237000000000001</v>
      </c>
      <c r="AM239" s="9">
        <f t="shared" si="242"/>
        <v>-3.6133041864012393E-5</v>
      </c>
      <c r="AN239" s="9">
        <f t="shared" si="243"/>
        <v>-9.768009775780619E-5</v>
      </c>
      <c r="AO239" s="9">
        <f t="shared" si="273"/>
        <v>7.4670768446424395E-7</v>
      </c>
      <c r="AP239" s="9">
        <f t="shared" si="216"/>
        <v>5.520792709931881E-13</v>
      </c>
      <c r="AQ239" s="9">
        <f t="shared" si="217"/>
        <v>1.490347560761789E-17</v>
      </c>
      <c r="AR239" s="9">
        <f t="shared" si="244"/>
        <v>-2.8684316182747751E-15</v>
      </c>
      <c r="AT239" s="16">
        <f t="shared" si="245"/>
        <v>4</v>
      </c>
      <c r="AU239" s="17">
        <f>VLOOKUP($A239,Datum!$A:$B,2,0)</f>
        <v>41381</v>
      </c>
      <c r="AV239" s="13">
        <f>VLOOKUP(AU239,Zeitreihen!$F:$G,2,0)</f>
        <v>7060.04</v>
      </c>
      <c r="AW239" s="13">
        <f>VLOOKUP(AU239,Zeitreihen!$J:$K,2,0)</f>
        <v>0.26665244520292253</v>
      </c>
      <c r="AX239" s="9">
        <f t="shared" si="246"/>
        <v>-5.2200332842971082E-3</v>
      </c>
      <c r="AY239" s="9">
        <f t="shared" si="247"/>
        <v>0</v>
      </c>
      <c r="AZ239" s="9">
        <f t="shared" si="274"/>
        <v>7.4670768446424395E-7</v>
      </c>
      <c r="BA239" s="9">
        <f t="shared" si="218"/>
        <v>3.0123219966211326E-11</v>
      </c>
      <c r="BB239" s="9">
        <f t="shared" si="219"/>
        <v>8.1007847082104643E-21</v>
      </c>
      <c r="BC239" s="9">
        <f t="shared" si="248"/>
        <v>-4.9398554600751715E-16</v>
      </c>
      <c r="BE239" s="16">
        <f t="shared" si="249"/>
        <v>4</v>
      </c>
      <c r="BF239" s="17">
        <f>VLOOKUP($A239,Datum!$A:$B,2,0)</f>
        <v>41381</v>
      </c>
      <c r="BG239" s="13">
        <f>VLOOKUP(BF239,Zeitreihen!$F:$G,2,0)</f>
        <v>7060.04</v>
      </c>
      <c r="BH239" s="13">
        <f>VLOOKUP(BF239,Zeitreihen!N:O,2,0)</f>
        <v>1.3031999999999999</v>
      </c>
      <c r="BI239" s="9">
        <f t="shared" si="250"/>
        <v>-5.2200332842971082E-3</v>
      </c>
      <c r="BJ239" s="9">
        <f t="shared" si="251"/>
        <v>-1.1065014263371099E-2</v>
      </c>
      <c r="BK239" s="9">
        <f t="shared" si="275"/>
        <v>7.4670768446424395E-7</v>
      </c>
      <c r="BL239" s="9">
        <f t="shared" si="220"/>
        <v>3.0123219966211326E-11</v>
      </c>
      <c r="BM239" s="9">
        <f t="shared" si="221"/>
        <v>9.597706221875374E-11</v>
      </c>
      <c r="BN239" s="9">
        <f t="shared" si="252"/>
        <v>5.3769304969715475E-11</v>
      </c>
      <c r="BP239" s="16">
        <f t="shared" si="253"/>
        <v>4</v>
      </c>
      <c r="BQ239" s="17">
        <f>VLOOKUP($A239,Datum!$A:$B,2,0)</f>
        <v>41381</v>
      </c>
      <c r="BR239" s="13">
        <f>VLOOKUP(BQ239,Zeitreihen!$F:$G,2,0)</f>
        <v>7060.04</v>
      </c>
      <c r="BS239" s="13">
        <f>VLOOKUP(BQ239,Zeitreihen!R:S,2,0)</f>
        <v>1.0237000000000001</v>
      </c>
      <c r="BT239" s="9">
        <f t="shared" si="254"/>
        <v>-5.2200332842971082E-3</v>
      </c>
      <c r="BU239" s="9">
        <f t="shared" si="255"/>
        <v>-9.768009775780619E-5</v>
      </c>
      <c r="BV239" s="9">
        <f t="shared" si="276"/>
        <v>7.4670768446424395E-7</v>
      </c>
      <c r="BW239" s="9">
        <f t="shared" si="222"/>
        <v>3.0123219966211326E-11</v>
      </c>
      <c r="BX239" s="9">
        <f t="shared" si="223"/>
        <v>1.490347560761789E-17</v>
      </c>
      <c r="BY239" s="9">
        <f t="shared" si="256"/>
        <v>-2.1188220170399841E-14</v>
      </c>
      <c r="CA239" s="16">
        <f t="shared" si="257"/>
        <v>4</v>
      </c>
      <c r="CB239" s="17">
        <f>VLOOKUP($A239,Datum!$A:$B,2,0)</f>
        <v>41381</v>
      </c>
      <c r="CC239" s="13">
        <f>VLOOKUP(CB239,Zeitreihen!$J:$K,2,0)</f>
        <v>0.26665244520292253</v>
      </c>
      <c r="CD239" s="13">
        <f>VLOOKUP(CB239,Zeitreihen!N:O,2,0)</f>
        <v>1.3031999999999999</v>
      </c>
      <c r="CE239" s="9">
        <f t="shared" si="258"/>
        <v>0</v>
      </c>
      <c r="CF239" s="9">
        <f t="shared" si="259"/>
        <v>-1.1065014263371099E-2</v>
      </c>
      <c r="CG239" s="9">
        <f t="shared" si="277"/>
        <v>7.4670768446424395E-7</v>
      </c>
      <c r="CH239" s="9">
        <f t="shared" si="224"/>
        <v>8.1007847082104643E-21</v>
      </c>
      <c r="CI239" s="9">
        <f t="shared" si="225"/>
        <v>9.597706221875374E-11</v>
      </c>
      <c r="CJ239" s="9">
        <f t="shared" si="260"/>
        <v>-8.8175366058817382E-16</v>
      </c>
      <c r="CL239" s="16">
        <f t="shared" si="261"/>
        <v>4</v>
      </c>
      <c r="CM239" s="17">
        <f>VLOOKUP($A239,Datum!$A:$B,2,0)</f>
        <v>41381</v>
      </c>
      <c r="CN239" s="13">
        <f>VLOOKUP(CM239,Zeitreihen!$J:$K,2,0)</f>
        <v>0.26665244520292253</v>
      </c>
      <c r="CO239" s="13">
        <f>VLOOKUP(CM239,Zeitreihen!R:S,2,0)</f>
        <v>1.0237000000000001</v>
      </c>
      <c r="CP239" s="9">
        <f t="shared" si="262"/>
        <v>0</v>
      </c>
      <c r="CQ239" s="9">
        <f t="shared" si="263"/>
        <v>-9.768009775780619E-5</v>
      </c>
      <c r="CR239" s="9">
        <f t="shared" si="278"/>
        <v>7.4670768446424395E-7</v>
      </c>
      <c r="CS239" s="9">
        <f t="shared" si="226"/>
        <v>8.1007847082104643E-21</v>
      </c>
      <c r="CT239" s="9">
        <f t="shared" si="227"/>
        <v>1.490347560761789E-17</v>
      </c>
      <c r="CU239" s="9">
        <f t="shared" si="264"/>
        <v>3.4746200842880457E-19</v>
      </c>
      <c r="CW239" s="16">
        <f t="shared" si="265"/>
        <v>4</v>
      </c>
      <c r="CX239" s="17">
        <f>VLOOKUP($A239,Datum!$A:$B,2,0)</f>
        <v>41381</v>
      </c>
      <c r="CY239" s="13">
        <f>VLOOKUP(CX239,Zeitreihen!N:O,2,0)</f>
        <v>1.3031999999999999</v>
      </c>
      <c r="CZ239" s="13">
        <f>VLOOKUP(CX239,Zeitreihen!R:S,2,0)</f>
        <v>1.0237000000000001</v>
      </c>
      <c r="DA239" s="9">
        <f t="shared" si="266"/>
        <v>-1.1065014263371099E-2</v>
      </c>
      <c r="DB239" s="9">
        <f t="shared" si="267"/>
        <v>-9.768009775780619E-5</v>
      </c>
      <c r="DC239" s="9">
        <f t="shared" si="279"/>
        <v>7.4670768446424395E-7</v>
      </c>
      <c r="DD239" s="9">
        <f t="shared" si="228"/>
        <v>9.597706221875374E-11</v>
      </c>
      <c r="DE239" s="9">
        <f t="shared" si="229"/>
        <v>1.490347560761789E-17</v>
      </c>
      <c r="DF239" s="9">
        <f t="shared" si="268"/>
        <v>-3.7820520959764961E-14</v>
      </c>
    </row>
    <row r="240" spans="1:110" ht="15" x14ac:dyDescent="0.2">
      <c r="A240" s="9">
        <f t="shared" si="269"/>
        <v>231</v>
      </c>
      <c r="B240" s="16">
        <f t="shared" si="230"/>
        <v>3</v>
      </c>
      <c r="C240" s="17">
        <f>VLOOKUP($A240,Datum!$A:$B,2,0)</f>
        <v>41380</v>
      </c>
      <c r="D240" s="13">
        <f>VLOOKUP(C240,Zeitreihen!$B:$C,2,0)</f>
        <v>553.52</v>
      </c>
      <c r="E240" s="13">
        <f>VLOOKUP(C240,Zeitreihen!F:G,2,0)</f>
        <v>7096.99</v>
      </c>
      <c r="F240" s="9">
        <f t="shared" si="231"/>
        <v>1.4463410100160829E-3</v>
      </c>
      <c r="G240" s="9">
        <f t="shared" si="231"/>
        <v>-6.8260321679243976E-3</v>
      </c>
      <c r="H240" s="9">
        <f t="shared" si="270"/>
        <v>7.0190522339638929E-7</v>
      </c>
      <c r="I240" s="9">
        <f t="shared" si="210"/>
        <v>2.7209637979673126E-13</v>
      </c>
      <c r="J240" s="9">
        <f t="shared" si="211"/>
        <v>4.4445744405071972E-11</v>
      </c>
      <c r="K240" s="9">
        <f t="shared" si="232"/>
        <v>-3.4775747511722745E-12</v>
      </c>
      <c r="M240" s="16">
        <f t="shared" si="233"/>
        <v>3</v>
      </c>
      <c r="N240" s="17">
        <f>VLOOKUP($A240,Datum!$A:$B,2,0)</f>
        <v>41380</v>
      </c>
      <c r="O240" s="13">
        <f>VLOOKUP(N240,Zeitreihen!$B:$C,2,0)</f>
        <v>553.52</v>
      </c>
      <c r="P240" s="13">
        <f>VLOOKUP(N240,Zeitreihen!$J:$K,2,0)</f>
        <v>0.26665244520292253</v>
      </c>
      <c r="Q240" s="9">
        <f t="shared" si="234"/>
        <v>1.4463410100160829E-3</v>
      </c>
      <c r="R240" s="9">
        <f t="shared" si="235"/>
        <v>0</v>
      </c>
      <c r="S240" s="9">
        <f t="shared" si="271"/>
        <v>7.0190522339638929E-7</v>
      </c>
      <c r="T240" s="9">
        <f t="shared" si="212"/>
        <v>2.7209637979673126E-13</v>
      </c>
      <c r="U240" s="9">
        <f t="shared" si="213"/>
        <v>7.6147376257178375E-21</v>
      </c>
      <c r="V240" s="9">
        <f t="shared" si="236"/>
        <v>4.5518595552364977E-17</v>
      </c>
      <c r="X240" s="16">
        <f t="shared" si="237"/>
        <v>3</v>
      </c>
      <c r="Y240" s="17">
        <f>VLOOKUP($A240,Datum!$A:$B,2,0)</f>
        <v>41380</v>
      </c>
      <c r="Z240" s="13">
        <f>VLOOKUP(Y240,Zeitreihen!$B:$C,2,0)</f>
        <v>553.52</v>
      </c>
      <c r="AA240" s="13">
        <f>VLOOKUP(Y240,Zeitreihen!N:O,2,0)</f>
        <v>1.3176999999999999</v>
      </c>
      <c r="AB240" s="9">
        <f t="shared" si="238"/>
        <v>1.4463410100160829E-3</v>
      </c>
      <c r="AC240" s="9">
        <f t="shared" si="239"/>
        <v>1.0758124587800122E-2</v>
      </c>
      <c r="AD240" s="9">
        <f t="shared" si="272"/>
        <v>7.0190522339638929E-7</v>
      </c>
      <c r="AE240" s="9">
        <f t="shared" si="214"/>
        <v>2.7209637979673126E-13</v>
      </c>
      <c r="AF240" s="9">
        <f t="shared" si="215"/>
        <v>7.7176926117099909E-11</v>
      </c>
      <c r="AG240" s="9">
        <f t="shared" si="240"/>
        <v>4.5825279268437289E-12</v>
      </c>
      <c r="AI240" s="16">
        <f t="shared" si="241"/>
        <v>3</v>
      </c>
      <c r="AJ240" s="17">
        <f>VLOOKUP($A240,Datum!$A:$B,2,0)</f>
        <v>41380</v>
      </c>
      <c r="AK240" s="13">
        <f>VLOOKUP(AJ240,Zeitreihen!$B:$C,2,0)</f>
        <v>553.52</v>
      </c>
      <c r="AL240" s="13">
        <f>VLOOKUP(AJ240,Zeitreihen!$R:$S,2,0)</f>
        <v>1.0238</v>
      </c>
      <c r="AM240" s="9">
        <f t="shared" si="242"/>
        <v>1.4463410100160829E-3</v>
      </c>
      <c r="AN240" s="9">
        <f t="shared" si="243"/>
        <v>-9.767055728815687E-5</v>
      </c>
      <c r="AO240" s="9">
        <f t="shared" si="273"/>
        <v>7.0190522339638929E-7</v>
      </c>
      <c r="AP240" s="9">
        <f t="shared" si="216"/>
        <v>2.7209637979673126E-13</v>
      </c>
      <c r="AQ240" s="9">
        <f t="shared" si="217"/>
        <v>1.4069164773988151E-17</v>
      </c>
      <c r="AR240" s="9">
        <f t="shared" si="244"/>
        <v>1.9565706738489853E-15</v>
      </c>
      <c r="AT240" s="16">
        <f t="shared" si="245"/>
        <v>3</v>
      </c>
      <c r="AU240" s="17">
        <f>VLOOKUP($A240,Datum!$A:$B,2,0)</f>
        <v>41380</v>
      </c>
      <c r="AV240" s="13">
        <f>VLOOKUP(AU240,Zeitreihen!$F:$G,2,0)</f>
        <v>7096.99</v>
      </c>
      <c r="AW240" s="13">
        <f>VLOOKUP(AU240,Zeitreihen!$J:$K,2,0)</f>
        <v>0.26665244520292253</v>
      </c>
      <c r="AX240" s="9">
        <f t="shared" si="246"/>
        <v>-6.8260321679243976E-3</v>
      </c>
      <c r="AY240" s="9">
        <f t="shared" si="247"/>
        <v>0</v>
      </c>
      <c r="AZ240" s="9">
        <f t="shared" si="274"/>
        <v>7.0190522339638929E-7</v>
      </c>
      <c r="BA240" s="9">
        <f t="shared" si="218"/>
        <v>4.4445744405071972E-11</v>
      </c>
      <c r="BB240" s="9">
        <f t="shared" si="219"/>
        <v>7.6147376257178375E-21</v>
      </c>
      <c r="BC240" s="9">
        <f t="shared" si="248"/>
        <v>-5.8175826786074947E-16</v>
      </c>
      <c r="BE240" s="16">
        <f t="shared" si="249"/>
        <v>3</v>
      </c>
      <c r="BF240" s="17">
        <f>VLOOKUP($A240,Datum!$A:$B,2,0)</f>
        <v>41380</v>
      </c>
      <c r="BG240" s="13">
        <f>VLOOKUP(BF240,Zeitreihen!$F:$G,2,0)</f>
        <v>7096.99</v>
      </c>
      <c r="BH240" s="13">
        <f>VLOOKUP(BF240,Zeitreihen!N:O,2,0)</f>
        <v>1.3176999999999999</v>
      </c>
      <c r="BI240" s="9">
        <f t="shared" si="250"/>
        <v>-6.8260321679243976E-3</v>
      </c>
      <c r="BJ240" s="9">
        <f t="shared" si="251"/>
        <v>1.0758124587800122E-2</v>
      </c>
      <c r="BK240" s="9">
        <f t="shared" si="275"/>
        <v>7.0190522339638929E-7</v>
      </c>
      <c r="BL240" s="9">
        <f t="shared" si="220"/>
        <v>4.4445744405071972E-11</v>
      </c>
      <c r="BM240" s="9">
        <f t="shared" si="221"/>
        <v>7.7176926117099909E-11</v>
      </c>
      <c r="BN240" s="9">
        <f t="shared" si="252"/>
        <v>-5.8567789203364558E-11</v>
      </c>
      <c r="BP240" s="16">
        <f t="shared" si="253"/>
        <v>3</v>
      </c>
      <c r="BQ240" s="17">
        <f>VLOOKUP($A240,Datum!$A:$B,2,0)</f>
        <v>41380</v>
      </c>
      <c r="BR240" s="13">
        <f>VLOOKUP(BQ240,Zeitreihen!$F:$G,2,0)</f>
        <v>7096.99</v>
      </c>
      <c r="BS240" s="13">
        <f>VLOOKUP(BQ240,Zeitreihen!R:S,2,0)</f>
        <v>1.0238</v>
      </c>
      <c r="BT240" s="9">
        <f t="shared" si="254"/>
        <v>-6.8260321679243976E-3</v>
      </c>
      <c r="BU240" s="9">
        <f t="shared" si="255"/>
        <v>-9.767055728815687E-5</v>
      </c>
      <c r="BV240" s="9">
        <f t="shared" si="276"/>
        <v>7.0190522339638929E-7</v>
      </c>
      <c r="BW240" s="9">
        <f t="shared" si="222"/>
        <v>4.4445744405071972E-11</v>
      </c>
      <c r="BX240" s="9">
        <f t="shared" si="223"/>
        <v>1.4069164773988151E-17</v>
      </c>
      <c r="BY240" s="9">
        <f t="shared" si="256"/>
        <v>-2.500628923965968E-14</v>
      </c>
      <c r="CA240" s="16">
        <f t="shared" si="257"/>
        <v>3</v>
      </c>
      <c r="CB240" s="17">
        <f>VLOOKUP($A240,Datum!$A:$B,2,0)</f>
        <v>41380</v>
      </c>
      <c r="CC240" s="13">
        <f>VLOOKUP(CB240,Zeitreihen!$J:$K,2,0)</f>
        <v>0.26665244520292253</v>
      </c>
      <c r="CD240" s="13">
        <f>VLOOKUP(CB240,Zeitreihen!N:O,2,0)</f>
        <v>1.3176999999999999</v>
      </c>
      <c r="CE240" s="9">
        <f t="shared" si="258"/>
        <v>0</v>
      </c>
      <c r="CF240" s="9">
        <f t="shared" si="259"/>
        <v>1.0758124587800122E-2</v>
      </c>
      <c r="CG240" s="9">
        <f t="shared" si="277"/>
        <v>7.0190522339638929E-7</v>
      </c>
      <c r="CH240" s="9">
        <f t="shared" si="224"/>
        <v>7.6147376257178375E-21</v>
      </c>
      <c r="CI240" s="9">
        <f t="shared" si="225"/>
        <v>7.7176926117099909E-11</v>
      </c>
      <c r="CJ240" s="9">
        <f t="shared" si="260"/>
        <v>7.6660422849155112E-16</v>
      </c>
      <c r="CL240" s="16">
        <f t="shared" si="261"/>
        <v>3</v>
      </c>
      <c r="CM240" s="17">
        <f>VLOOKUP($A240,Datum!$A:$B,2,0)</f>
        <v>41380</v>
      </c>
      <c r="CN240" s="13">
        <f>VLOOKUP(CM240,Zeitreihen!$J:$K,2,0)</f>
        <v>0.26665244520292253</v>
      </c>
      <c r="CO240" s="13">
        <f>VLOOKUP(CM240,Zeitreihen!R:S,2,0)</f>
        <v>1.0238</v>
      </c>
      <c r="CP240" s="9">
        <f t="shared" si="262"/>
        <v>0</v>
      </c>
      <c r="CQ240" s="9">
        <f t="shared" si="263"/>
        <v>-9.767055728815687E-5</v>
      </c>
      <c r="CR240" s="9">
        <f t="shared" si="278"/>
        <v>7.0190522339638929E-7</v>
      </c>
      <c r="CS240" s="9">
        <f t="shared" si="226"/>
        <v>7.6147376257178375E-21</v>
      </c>
      <c r="CT240" s="9">
        <f t="shared" si="227"/>
        <v>1.4069164773988151E-17</v>
      </c>
      <c r="CU240" s="9">
        <f t="shared" si="264"/>
        <v>3.2731177547853604E-19</v>
      </c>
      <c r="CW240" s="16">
        <f t="shared" si="265"/>
        <v>3</v>
      </c>
      <c r="CX240" s="17">
        <f>VLOOKUP($A240,Datum!$A:$B,2,0)</f>
        <v>41380</v>
      </c>
      <c r="CY240" s="13">
        <f>VLOOKUP(CX240,Zeitreihen!N:O,2,0)</f>
        <v>1.3176999999999999</v>
      </c>
      <c r="CZ240" s="13">
        <f>VLOOKUP(CX240,Zeitreihen!R:S,2,0)</f>
        <v>1.0238</v>
      </c>
      <c r="DA240" s="9">
        <f t="shared" si="266"/>
        <v>1.0758124587800122E-2</v>
      </c>
      <c r="DB240" s="9">
        <f t="shared" si="267"/>
        <v>-9.767055728815687E-5</v>
      </c>
      <c r="DC240" s="9">
        <f t="shared" si="279"/>
        <v>7.0190522339638929E-7</v>
      </c>
      <c r="DD240" s="9">
        <f t="shared" si="228"/>
        <v>7.7176926117099909E-11</v>
      </c>
      <c r="DE240" s="9">
        <f t="shared" si="229"/>
        <v>1.4069164773988151E-17</v>
      </c>
      <c r="DF240" s="9">
        <f t="shared" si="268"/>
        <v>3.2951705423109563E-14</v>
      </c>
    </row>
    <row r="241" spans="1:110" ht="15" x14ac:dyDescent="0.2">
      <c r="A241" s="9">
        <f t="shared" si="269"/>
        <v>232</v>
      </c>
      <c r="B241" s="16">
        <f t="shared" si="230"/>
        <v>2</v>
      </c>
      <c r="C241" s="17">
        <f>VLOOKUP($A241,Datum!$A:$B,2,0)</f>
        <v>41379</v>
      </c>
      <c r="D241" s="13">
        <f>VLOOKUP(C241,Zeitreihen!$B:$C,2,0)</f>
        <v>552.72</v>
      </c>
      <c r="E241" s="13">
        <f>VLOOKUP(C241,Zeitreihen!F:G,2,0)</f>
        <v>7145.6</v>
      </c>
      <c r="F241" s="9">
        <f t="shared" si="231"/>
        <v>-3.1070511646128841E-3</v>
      </c>
      <c r="G241" s="9">
        <f t="shared" si="231"/>
        <v>-1.2823273420343452E-2</v>
      </c>
      <c r="H241" s="9">
        <f t="shared" si="270"/>
        <v>6.597909099926059E-7</v>
      </c>
      <c r="I241" s="9">
        <f t="shared" si="210"/>
        <v>1.0194416343045372E-11</v>
      </c>
      <c r="J241" s="9">
        <f t="shared" si="211"/>
        <v>1.2848398585141178E-10</v>
      </c>
      <c r="K241" s="9">
        <f t="shared" si="232"/>
        <v>3.6191425022831615E-11</v>
      </c>
      <c r="M241" s="16">
        <f t="shared" si="233"/>
        <v>2</v>
      </c>
      <c r="N241" s="17">
        <f>VLOOKUP($A241,Datum!$A:$B,2,0)</f>
        <v>41379</v>
      </c>
      <c r="O241" s="13">
        <f>VLOOKUP(N241,Zeitreihen!$B:$C,2,0)</f>
        <v>552.72</v>
      </c>
      <c r="P241" s="13">
        <f>VLOOKUP(N241,Zeitreihen!$J:$K,2,0)</f>
        <v>0.26665244520292253</v>
      </c>
      <c r="Q241" s="9">
        <f t="shared" si="234"/>
        <v>-3.1070511646128841E-3</v>
      </c>
      <c r="R241" s="9">
        <f t="shared" si="235"/>
        <v>0</v>
      </c>
      <c r="S241" s="9">
        <f t="shared" si="271"/>
        <v>6.597909099926059E-7</v>
      </c>
      <c r="T241" s="9">
        <f t="shared" si="212"/>
        <v>1.0194416343045372E-11</v>
      </c>
      <c r="U241" s="9">
        <f t="shared" si="213"/>
        <v>7.1578533681747662E-21</v>
      </c>
      <c r="V241" s="9">
        <f t="shared" si="236"/>
        <v>-2.7012985277018751E-16</v>
      </c>
      <c r="X241" s="16">
        <f t="shared" si="237"/>
        <v>2</v>
      </c>
      <c r="Y241" s="17">
        <f>VLOOKUP($A241,Datum!$A:$B,2,0)</f>
        <v>41379</v>
      </c>
      <c r="Z241" s="13">
        <f>VLOOKUP(Y241,Zeitreihen!$B:$C,2,0)</f>
        <v>552.72</v>
      </c>
      <c r="AA241" s="13">
        <f>VLOOKUP(Y241,Zeitreihen!N:O,2,0)</f>
        <v>1.3035999999999999</v>
      </c>
      <c r="AB241" s="9">
        <f t="shared" si="238"/>
        <v>-3.1070511646128841E-3</v>
      </c>
      <c r="AC241" s="9">
        <f t="shared" si="239"/>
        <v>-5.8893435739722578E-3</v>
      </c>
      <c r="AD241" s="9">
        <f t="shared" si="272"/>
        <v>6.597909099926059E-7</v>
      </c>
      <c r="AE241" s="9">
        <f t="shared" si="214"/>
        <v>1.0194416343045372E-11</v>
      </c>
      <c r="AF241" s="9">
        <f t="shared" si="215"/>
        <v>2.5049148179751907E-11</v>
      </c>
      <c r="AG241" s="9">
        <f t="shared" si="240"/>
        <v>1.5980032715330341E-11</v>
      </c>
      <c r="AI241" s="16">
        <f t="shared" si="241"/>
        <v>2</v>
      </c>
      <c r="AJ241" s="17">
        <f>VLOOKUP($A241,Datum!$A:$B,2,0)</f>
        <v>41379</v>
      </c>
      <c r="AK241" s="13">
        <f>VLOOKUP(AJ241,Zeitreihen!$B:$C,2,0)</f>
        <v>552.72</v>
      </c>
      <c r="AL241" s="13">
        <f>VLOOKUP(AJ241,Zeitreihen!$R:$S,2,0)</f>
        <v>1.0239</v>
      </c>
      <c r="AM241" s="9">
        <f t="shared" si="242"/>
        <v>-3.1070511646128841E-3</v>
      </c>
      <c r="AN241" s="9">
        <f t="shared" si="243"/>
        <v>-9.7661018682067841E-5</v>
      </c>
      <c r="AO241" s="9">
        <f t="shared" si="273"/>
        <v>6.597909099926059E-7</v>
      </c>
      <c r="AP241" s="9">
        <f t="shared" si="216"/>
        <v>1.0194416343045372E-11</v>
      </c>
      <c r="AQ241" s="9">
        <f t="shared" si="217"/>
        <v>1.3281427804145501E-17</v>
      </c>
      <c r="AR241" s="9">
        <f t="shared" si="244"/>
        <v>-1.1635996075349892E-14</v>
      </c>
      <c r="AT241" s="16">
        <f t="shared" si="245"/>
        <v>2</v>
      </c>
      <c r="AU241" s="17">
        <f>VLOOKUP($A241,Datum!$A:$B,2,0)</f>
        <v>41379</v>
      </c>
      <c r="AV241" s="13">
        <f>VLOOKUP(AU241,Zeitreihen!$F:$G,2,0)</f>
        <v>7145.6</v>
      </c>
      <c r="AW241" s="13">
        <f>VLOOKUP(AU241,Zeitreihen!$J:$K,2,0)</f>
        <v>0.26665244520292253</v>
      </c>
      <c r="AX241" s="9">
        <f t="shared" si="246"/>
        <v>-1.2823273420343452E-2</v>
      </c>
      <c r="AY241" s="9">
        <f t="shared" si="247"/>
        <v>0</v>
      </c>
      <c r="AZ241" s="9">
        <f t="shared" si="274"/>
        <v>6.597909099926059E-7</v>
      </c>
      <c r="BA241" s="9">
        <f t="shared" si="218"/>
        <v>1.2848398585141178E-10</v>
      </c>
      <c r="BB241" s="9">
        <f t="shared" si="219"/>
        <v>7.1578533681747662E-21</v>
      </c>
      <c r="BC241" s="9">
        <f t="shared" si="248"/>
        <v>-9.5899402025406123E-16</v>
      </c>
      <c r="BE241" s="16">
        <f t="shared" si="249"/>
        <v>2</v>
      </c>
      <c r="BF241" s="17">
        <f>VLOOKUP($A241,Datum!$A:$B,2,0)</f>
        <v>41379</v>
      </c>
      <c r="BG241" s="13">
        <f>VLOOKUP(BF241,Zeitreihen!$F:$G,2,0)</f>
        <v>7145.6</v>
      </c>
      <c r="BH241" s="13">
        <f>VLOOKUP(BF241,Zeitreihen!N:O,2,0)</f>
        <v>1.3035999999999999</v>
      </c>
      <c r="BI241" s="9">
        <f t="shared" si="250"/>
        <v>-1.2823273420343452E-2</v>
      </c>
      <c r="BJ241" s="9">
        <f t="shared" si="251"/>
        <v>-5.8893435739722578E-3</v>
      </c>
      <c r="BK241" s="9">
        <f t="shared" si="275"/>
        <v>6.597909099926059E-7</v>
      </c>
      <c r="BL241" s="9">
        <f t="shared" si="220"/>
        <v>1.2848398585141178E-10</v>
      </c>
      <c r="BM241" s="9">
        <f t="shared" si="221"/>
        <v>2.5049148179751907E-11</v>
      </c>
      <c r="BN241" s="9">
        <f t="shared" si="252"/>
        <v>5.6731070854666239E-11</v>
      </c>
      <c r="BP241" s="16">
        <f t="shared" si="253"/>
        <v>2</v>
      </c>
      <c r="BQ241" s="17">
        <f>VLOOKUP($A241,Datum!$A:$B,2,0)</f>
        <v>41379</v>
      </c>
      <c r="BR241" s="13">
        <f>VLOOKUP(BQ241,Zeitreihen!$F:$G,2,0)</f>
        <v>7145.6</v>
      </c>
      <c r="BS241" s="13">
        <f>VLOOKUP(BQ241,Zeitreihen!R:S,2,0)</f>
        <v>1.0239</v>
      </c>
      <c r="BT241" s="9">
        <f t="shared" si="254"/>
        <v>-1.2823273420343452E-2</v>
      </c>
      <c r="BU241" s="9">
        <f t="shared" si="255"/>
        <v>-9.7661018682067841E-5</v>
      </c>
      <c r="BV241" s="9">
        <f t="shared" si="276"/>
        <v>6.597909099926059E-7</v>
      </c>
      <c r="BW241" s="9">
        <f t="shared" si="222"/>
        <v>1.2848398585141178E-10</v>
      </c>
      <c r="BX241" s="9">
        <f t="shared" si="223"/>
        <v>1.3281427804145501E-17</v>
      </c>
      <c r="BY241" s="9">
        <f t="shared" si="256"/>
        <v>-4.1309209409941238E-14</v>
      </c>
      <c r="CA241" s="16">
        <f t="shared" si="257"/>
        <v>2</v>
      </c>
      <c r="CB241" s="17">
        <f>VLOOKUP($A241,Datum!$A:$B,2,0)</f>
        <v>41379</v>
      </c>
      <c r="CC241" s="13">
        <f>VLOOKUP(CB241,Zeitreihen!$J:$K,2,0)</f>
        <v>0.26665244520292253</v>
      </c>
      <c r="CD241" s="13">
        <f>VLOOKUP(CB241,Zeitreihen!N:O,2,0)</f>
        <v>1.3035999999999999</v>
      </c>
      <c r="CE241" s="9">
        <f t="shared" si="258"/>
        <v>0</v>
      </c>
      <c r="CF241" s="9">
        <f t="shared" si="259"/>
        <v>-5.8893435739722578E-3</v>
      </c>
      <c r="CG241" s="9">
        <f t="shared" si="277"/>
        <v>6.597909099926059E-7</v>
      </c>
      <c r="CH241" s="9">
        <f t="shared" si="224"/>
        <v>7.1578533681747662E-21</v>
      </c>
      <c r="CI241" s="9">
        <f t="shared" si="225"/>
        <v>2.5049148179751907E-11</v>
      </c>
      <c r="CJ241" s="9">
        <f t="shared" si="260"/>
        <v>-4.2343609868355109E-16</v>
      </c>
      <c r="CL241" s="16">
        <f t="shared" si="261"/>
        <v>2</v>
      </c>
      <c r="CM241" s="17">
        <f>VLOOKUP($A241,Datum!$A:$B,2,0)</f>
        <v>41379</v>
      </c>
      <c r="CN241" s="13">
        <f>VLOOKUP(CM241,Zeitreihen!$J:$K,2,0)</f>
        <v>0.26665244520292253</v>
      </c>
      <c r="CO241" s="13">
        <f>VLOOKUP(CM241,Zeitreihen!R:S,2,0)</f>
        <v>1.0239</v>
      </c>
      <c r="CP241" s="9">
        <f t="shared" si="262"/>
        <v>0</v>
      </c>
      <c r="CQ241" s="9">
        <f t="shared" si="263"/>
        <v>-9.7661018682067841E-5</v>
      </c>
      <c r="CR241" s="9">
        <f t="shared" si="278"/>
        <v>6.597909099926059E-7</v>
      </c>
      <c r="CS241" s="9">
        <f t="shared" si="226"/>
        <v>7.1578533681747662E-21</v>
      </c>
      <c r="CT241" s="9">
        <f t="shared" si="227"/>
        <v>1.3281427804145501E-17</v>
      </c>
      <c r="CU241" s="9">
        <f t="shared" si="264"/>
        <v>3.0832857918472766E-19</v>
      </c>
      <c r="CW241" s="16">
        <f t="shared" si="265"/>
        <v>2</v>
      </c>
      <c r="CX241" s="17">
        <f>VLOOKUP($A241,Datum!$A:$B,2,0)</f>
        <v>41379</v>
      </c>
      <c r="CY241" s="13">
        <f>VLOOKUP(CX241,Zeitreihen!N:O,2,0)</f>
        <v>1.3035999999999999</v>
      </c>
      <c r="CZ241" s="13">
        <f>VLOOKUP(CX241,Zeitreihen!R:S,2,0)</f>
        <v>1.0239</v>
      </c>
      <c r="DA241" s="9">
        <f t="shared" si="266"/>
        <v>-5.8893435739722578E-3</v>
      </c>
      <c r="DB241" s="9">
        <f t="shared" si="267"/>
        <v>-9.7661018682067841E-5</v>
      </c>
      <c r="DC241" s="9">
        <f t="shared" si="279"/>
        <v>6.597909099926059E-7</v>
      </c>
      <c r="DD241" s="9">
        <f t="shared" si="228"/>
        <v>2.5049148179751907E-11</v>
      </c>
      <c r="DE241" s="9">
        <f t="shared" si="229"/>
        <v>1.3281427804145501E-17</v>
      </c>
      <c r="DF241" s="9">
        <f t="shared" si="268"/>
        <v>-1.8239749261015558E-14</v>
      </c>
    </row>
    <row r="242" spans="1:110" ht="15" x14ac:dyDescent="0.2">
      <c r="A242" s="9">
        <f t="shared" si="269"/>
        <v>233</v>
      </c>
      <c r="B242" s="16">
        <f t="shared" si="230"/>
        <v>6</v>
      </c>
      <c r="C242" s="17">
        <f>VLOOKUP($A242,Datum!$A:$B,2,0)</f>
        <v>41376</v>
      </c>
      <c r="D242" s="13">
        <f>VLOOKUP(C242,Zeitreihen!$B:$C,2,0)</f>
        <v>554.44000000000005</v>
      </c>
      <c r="E242" s="13">
        <f>VLOOKUP(C242,Zeitreihen!F:G,2,0)</f>
        <v>7237.82</v>
      </c>
      <c r="F242" s="9">
        <f t="shared" si="231"/>
        <v>3.607308407251641E-5</v>
      </c>
      <c r="G242" s="9">
        <f t="shared" si="231"/>
        <v>0</v>
      </c>
      <c r="H242" s="9">
        <f t="shared" si="270"/>
        <v>6.2020345539304949E-7</v>
      </c>
      <c r="I242" s="9">
        <f t="shared" si="210"/>
        <v>3.8476885188777149E-13</v>
      </c>
      <c r="J242" s="9">
        <f t="shared" si="211"/>
        <v>7.9397615672290237E-13</v>
      </c>
      <c r="K242" s="9">
        <f t="shared" si="232"/>
        <v>5.5271809654518869E-13</v>
      </c>
      <c r="M242" s="16">
        <f t="shared" si="233"/>
        <v>6</v>
      </c>
      <c r="N242" s="17">
        <f>VLOOKUP($A242,Datum!$A:$B,2,0)</f>
        <v>41376</v>
      </c>
      <c r="O242" s="13">
        <f>VLOOKUP(N242,Zeitreihen!$B:$C,2,0)</f>
        <v>554.44000000000005</v>
      </c>
      <c r="P242" s="13">
        <f>VLOOKUP(N242,Zeitreihen!$J:$K,2,0)</f>
        <v>0.26665244520292253</v>
      </c>
      <c r="Q242" s="9">
        <f t="shared" si="234"/>
        <v>3.607308407251641E-5</v>
      </c>
      <c r="R242" s="9">
        <f t="shared" si="235"/>
        <v>2.6664889008905866E-5</v>
      </c>
      <c r="S242" s="9">
        <f t="shared" si="271"/>
        <v>6.2020345539304949E-7</v>
      </c>
      <c r="T242" s="9">
        <f t="shared" si="212"/>
        <v>3.8476885188777149E-13</v>
      </c>
      <c r="U242" s="9">
        <f t="shared" si="213"/>
        <v>4.4442652164320993E-16</v>
      </c>
      <c r="V242" s="9">
        <f t="shared" si="236"/>
        <v>-1.3076753514582037E-14</v>
      </c>
      <c r="X242" s="16">
        <f t="shared" si="237"/>
        <v>6</v>
      </c>
      <c r="Y242" s="17">
        <f>VLOOKUP($A242,Datum!$A:$B,2,0)</f>
        <v>41376</v>
      </c>
      <c r="Z242" s="13">
        <f>VLOOKUP(Y242,Zeitreihen!$B:$C,2,0)</f>
        <v>554.44000000000005</v>
      </c>
      <c r="AA242" s="13">
        <f>VLOOKUP(Y242,Zeitreihen!N:O,2,0)</f>
        <v>1.3113000000000001</v>
      </c>
      <c r="AB242" s="9">
        <f t="shared" si="238"/>
        <v>3.607308407251641E-5</v>
      </c>
      <c r="AC242" s="9">
        <f t="shared" si="239"/>
        <v>1.0682131337753974E-3</v>
      </c>
      <c r="AD242" s="9">
        <f t="shared" si="272"/>
        <v>6.2020345539304949E-7</v>
      </c>
      <c r="AE242" s="9">
        <f t="shared" si="214"/>
        <v>3.8476885188777149E-13</v>
      </c>
      <c r="AF242" s="9">
        <f t="shared" si="215"/>
        <v>3.9293067037740344E-13</v>
      </c>
      <c r="AG242" s="9">
        <f t="shared" si="240"/>
        <v>-3.8882834633370796E-13</v>
      </c>
      <c r="AI242" s="16">
        <f t="shared" si="241"/>
        <v>6</v>
      </c>
      <c r="AJ242" s="17">
        <f>VLOOKUP($A242,Datum!$A:$B,2,0)</f>
        <v>41376</v>
      </c>
      <c r="AK242" s="13">
        <f>VLOOKUP(AJ242,Zeitreihen!$B:$C,2,0)</f>
        <v>554.44000000000005</v>
      </c>
      <c r="AL242" s="13">
        <f>VLOOKUP(AJ242,Zeitreihen!$R:$S,2,0)</f>
        <v>1.024</v>
      </c>
      <c r="AM242" s="9">
        <f t="shared" si="242"/>
        <v>3.607308407251641E-5</v>
      </c>
      <c r="AN242" s="9">
        <f t="shared" si="243"/>
        <v>-9.765148193887286E-5</v>
      </c>
      <c r="AO242" s="9">
        <f t="shared" si="273"/>
        <v>6.2020345539304949E-7</v>
      </c>
      <c r="AP242" s="9">
        <f t="shared" si="216"/>
        <v>3.8476885188777149E-13</v>
      </c>
      <c r="AQ242" s="9">
        <f t="shared" si="217"/>
        <v>1.2537672746448334E-17</v>
      </c>
      <c r="AR242" s="9">
        <f t="shared" si="244"/>
        <v>-2.1963847449833392E-15</v>
      </c>
      <c r="AT242" s="16">
        <f t="shared" si="245"/>
        <v>6</v>
      </c>
      <c r="AU242" s="17">
        <f>VLOOKUP($A242,Datum!$A:$B,2,0)</f>
        <v>41376</v>
      </c>
      <c r="AV242" s="13">
        <f>VLOOKUP(AU242,Zeitreihen!$F:$G,2,0)</f>
        <v>7237.82</v>
      </c>
      <c r="AW242" s="13">
        <f>VLOOKUP(AU242,Zeitreihen!$J:$K,2,0)</f>
        <v>0.26665244520292253</v>
      </c>
      <c r="AX242" s="9">
        <f t="shared" si="246"/>
        <v>0</v>
      </c>
      <c r="AY242" s="9">
        <f t="shared" si="247"/>
        <v>2.6664889008905866E-5</v>
      </c>
      <c r="AZ242" s="9">
        <f t="shared" si="274"/>
        <v>6.2020345539304949E-7</v>
      </c>
      <c r="BA242" s="9">
        <f t="shared" si="218"/>
        <v>7.9397615672290237E-13</v>
      </c>
      <c r="BB242" s="9">
        <f t="shared" si="219"/>
        <v>4.4442652164320993E-16</v>
      </c>
      <c r="BC242" s="9">
        <f t="shared" si="248"/>
        <v>-1.8784676244215752E-14</v>
      </c>
      <c r="BE242" s="16">
        <f t="shared" si="249"/>
        <v>6</v>
      </c>
      <c r="BF242" s="17">
        <f>VLOOKUP($A242,Datum!$A:$B,2,0)</f>
        <v>41376</v>
      </c>
      <c r="BG242" s="13">
        <f>VLOOKUP(BF242,Zeitreihen!$F:$G,2,0)</f>
        <v>7237.82</v>
      </c>
      <c r="BH242" s="13">
        <f>VLOOKUP(BF242,Zeitreihen!N:O,2,0)</f>
        <v>1.3113000000000001</v>
      </c>
      <c r="BI242" s="9">
        <f t="shared" si="250"/>
        <v>0</v>
      </c>
      <c r="BJ242" s="9">
        <f t="shared" si="251"/>
        <v>1.0682131337753974E-3</v>
      </c>
      <c r="BK242" s="9">
        <f t="shared" si="275"/>
        <v>6.2020345539304949E-7</v>
      </c>
      <c r="BL242" s="9">
        <f t="shared" si="220"/>
        <v>7.9397615672290237E-13</v>
      </c>
      <c r="BM242" s="9">
        <f t="shared" si="221"/>
        <v>3.9293067037740344E-13</v>
      </c>
      <c r="BN242" s="9">
        <f t="shared" si="252"/>
        <v>-5.5854953542618259E-13</v>
      </c>
      <c r="BP242" s="16">
        <f t="shared" si="253"/>
        <v>6</v>
      </c>
      <c r="BQ242" s="17">
        <f>VLOOKUP($A242,Datum!$A:$B,2,0)</f>
        <v>41376</v>
      </c>
      <c r="BR242" s="13">
        <f>VLOOKUP(BQ242,Zeitreihen!$F:$G,2,0)</f>
        <v>7237.82</v>
      </c>
      <c r="BS242" s="13">
        <f>VLOOKUP(BQ242,Zeitreihen!R:S,2,0)</f>
        <v>1.024</v>
      </c>
      <c r="BT242" s="9">
        <f t="shared" si="254"/>
        <v>0</v>
      </c>
      <c r="BU242" s="9">
        <f t="shared" si="255"/>
        <v>-9.765148193887286E-5</v>
      </c>
      <c r="BV242" s="9">
        <f t="shared" si="276"/>
        <v>6.2020345539304949E-7</v>
      </c>
      <c r="BW242" s="9">
        <f t="shared" si="222"/>
        <v>7.9397615672290237E-13</v>
      </c>
      <c r="BX242" s="9">
        <f t="shared" si="223"/>
        <v>1.2537672746448334E-17</v>
      </c>
      <c r="BY242" s="9">
        <f t="shared" si="256"/>
        <v>-3.1550932191417935E-15</v>
      </c>
      <c r="CA242" s="16">
        <f t="shared" si="257"/>
        <v>6</v>
      </c>
      <c r="CB242" s="17">
        <f>VLOOKUP($A242,Datum!$A:$B,2,0)</f>
        <v>41376</v>
      </c>
      <c r="CC242" s="13">
        <f>VLOOKUP(CB242,Zeitreihen!$J:$K,2,0)</f>
        <v>0.26665244520292253</v>
      </c>
      <c r="CD242" s="13">
        <f>VLOOKUP(CB242,Zeitreihen!N:O,2,0)</f>
        <v>1.3113000000000001</v>
      </c>
      <c r="CE242" s="9">
        <f t="shared" si="258"/>
        <v>2.6664889008905866E-5</v>
      </c>
      <c r="CF242" s="9">
        <f t="shared" si="259"/>
        <v>1.0682131337753974E-3</v>
      </c>
      <c r="CG242" s="9">
        <f t="shared" si="277"/>
        <v>6.2020345539304949E-7</v>
      </c>
      <c r="CH242" s="9">
        <f t="shared" si="224"/>
        <v>4.4442652164320993E-16</v>
      </c>
      <c r="CI242" s="9">
        <f t="shared" si="225"/>
        <v>3.9293067037740344E-13</v>
      </c>
      <c r="CJ242" s="9">
        <f t="shared" si="260"/>
        <v>1.321471948558743E-14</v>
      </c>
      <c r="CL242" s="16">
        <f t="shared" si="261"/>
        <v>6</v>
      </c>
      <c r="CM242" s="17">
        <f>VLOOKUP($A242,Datum!$A:$B,2,0)</f>
        <v>41376</v>
      </c>
      <c r="CN242" s="13">
        <f>VLOOKUP(CM242,Zeitreihen!$J:$K,2,0)</f>
        <v>0.26665244520292253</v>
      </c>
      <c r="CO242" s="13">
        <f>VLOOKUP(CM242,Zeitreihen!R:S,2,0)</f>
        <v>1.024</v>
      </c>
      <c r="CP242" s="9">
        <f t="shared" si="262"/>
        <v>2.6664889008905866E-5</v>
      </c>
      <c r="CQ242" s="9">
        <f t="shared" si="263"/>
        <v>-9.765148193887286E-5</v>
      </c>
      <c r="CR242" s="9">
        <f t="shared" si="278"/>
        <v>6.2020345539304949E-7</v>
      </c>
      <c r="CS242" s="9">
        <f t="shared" si="226"/>
        <v>4.4442652164320993E-16</v>
      </c>
      <c r="CT242" s="9">
        <f t="shared" si="227"/>
        <v>1.2537672746448334E-17</v>
      </c>
      <c r="CU242" s="9">
        <f t="shared" si="264"/>
        <v>7.4646328028945287E-17</v>
      </c>
      <c r="CW242" s="16">
        <f t="shared" si="265"/>
        <v>6</v>
      </c>
      <c r="CX242" s="17">
        <f>VLOOKUP($A242,Datum!$A:$B,2,0)</f>
        <v>41376</v>
      </c>
      <c r="CY242" s="13">
        <f>VLOOKUP(CX242,Zeitreihen!N:O,2,0)</f>
        <v>1.3113000000000001</v>
      </c>
      <c r="CZ242" s="13">
        <f>VLOOKUP(CX242,Zeitreihen!R:S,2,0)</f>
        <v>1.024</v>
      </c>
      <c r="DA242" s="9">
        <f t="shared" si="266"/>
        <v>1.0682131337753974E-3</v>
      </c>
      <c r="DB242" s="9">
        <f t="shared" si="267"/>
        <v>-9.765148193887286E-5</v>
      </c>
      <c r="DC242" s="9">
        <f t="shared" si="279"/>
        <v>6.2020345539304949E-7</v>
      </c>
      <c r="DD242" s="9">
        <f t="shared" si="228"/>
        <v>3.9293067037740344E-13</v>
      </c>
      <c r="DE242" s="9">
        <f t="shared" si="229"/>
        <v>1.2537672746448334E-17</v>
      </c>
      <c r="DF242" s="9">
        <f t="shared" si="268"/>
        <v>2.2195576490000085E-15</v>
      </c>
    </row>
    <row r="243" spans="1:110" ht="15" x14ac:dyDescent="0.2">
      <c r="A243" s="9">
        <f t="shared" si="269"/>
        <v>234</v>
      </c>
      <c r="B243" s="16">
        <f t="shared" si="230"/>
        <v>5</v>
      </c>
      <c r="C243" s="17">
        <f>VLOOKUP($A243,Datum!$A:$B,2,0)</f>
        <v>41375</v>
      </c>
      <c r="D243" s="13">
        <f>VLOOKUP(C243,Zeitreihen!$B:$C,2,0)</f>
        <v>554.41999999999996</v>
      </c>
      <c r="E243" s="13">
        <f>VLOOKUP(C243,Zeitreihen!F:G,2,0)</f>
        <v>7237.82</v>
      </c>
      <c r="F243" s="9">
        <f t="shared" si="231"/>
        <v>1.6246370705243741E-3</v>
      </c>
      <c r="G243" s="9">
        <f t="shared" si="231"/>
        <v>0</v>
      </c>
      <c r="H243" s="9">
        <f t="shared" si="270"/>
        <v>5.8299124806946653E-7</v>
      </c>
      <c r="I243" s="9">
        <f t="shared" si="210"/>
        <v>3.7396814137674891E-13</v>
      </c>
      <c r="J243" s="9">
        <f t="shared" si="211"/>
        <v>7.4633758731952826E-13</v>
      </c>
      <c r="K243" s="9">
        <f t="shared" si="232"/>
        <v>-5.2830529087781344E-13</v>
      </c>
      <c r="M243" s="16">
        <f t="shared" si="233"/>
        <v>5</v>
      </c>
      <c r="N243" s="17">
        <f>VLOOKUP($A243,Datum!$A:$B,2,0)</f>
        <v>41375</v>
      </c>
      <c r="O243" s="13">
        <f>VLOOKUP(N243,Zeitreihen!$B:$C,2,0)</f>
        <v>554.41999999999996</v>
      </c>
      <c r="P243" s="13">
        <f>VLOOKUP(N243,Zeitreihen!$J:$K,2,0)</f>
        <v>0.26664533503986348</v>
      </c>
      <c r="Q243" s="9">
        <f t="shared" si="234"/>
        <v>1.6246370705243741E-3</v>
      </c>
      <c r="R243" s="9">
        <f t="shared" si="235"/>
        <v>-2.6664889008965887E-5</v>
      </c>
      <c r="S243" s="9">
        <f t="shared" si="271"/>
        <v>5.8299124806946653E-7</v>
      </c>
      <c r="T243" s="9">
        <f t="shared" si="212"/>
        <v>3.7396814137674891E-13</v>
      </c>
      <c r="U243" s="9">
        <f t="shared" si="213"/>
        <v>4.1128428611465515E-16</v>
      </c>
      <c r="V243" s="9">
        <f t="shared" si="236"/>
        <v>-1.2401903888345556E-14</v>
      </c>
      <c r="X243" s="16">
        <f t="shared" si="237"/>
        <v>5</v>
      </c>
      <c r="Y243" s="17">
        <f>VLOOKUP($A243,Datum!$A:$B,2,0)</f>
        <v>41375</v>
      </c>
      <c r="Z243" s="13">
        <f>VLOOKUP(Y243,Zeitreihen!$B:$C,2,0)</f>
        <v>554.41999999999996</v>
      </c>
      <c r="AA243" s="13">
        <f>VLOOKUP(Y243,Zeitreihen!N:O,2,0)</f>
        <v>1.3099000000000001</v>
      </c>
      <c r="AB243" s="9">
        <f t="shared" si="238"/>
        <v>1.6246370705243741E-3</v>
      </c>
      <c r="AC243" s="9">
        <f t="shared" si="239"/>
        <v>2.2163637793813284E-3</v>
      </c>
      <c r="AD243" s="9">
        <f t="shared" si="272"/>
        <v>5.8299124806946653E-7</v>
      </c>
      <c r="AE243" s="9">
        <f t="shared" si="214"/>
        <v>3.7396814137674891E-13</v>
      </c>
      <c r="AF243" s="9">
        <f t="shared" si="215"/>
        <v>2.2034524823010245E-12</v>
      </c>
      <c r="AG243" s="9">
        <f t="shared" si="240"/>
        <v>9.0775604069490928E-13</v>
      </c>
      <c r="AI243" s="16">
        <f t="shared" si="241"/>
        <v>5</v>
      </c>
      <c r="AJ243" s="17">
        <f>VLOOKUP($A243,Datum!$A:$B,2,0)</f>
        <v>41375</v>
      </c>
      <c r="AK243" s="13">
        <f>VLOOKUP(AJ243,Zeitreihen!$B:$C,2,0)</f>
        <v>554.41999999999996</v>
      </c>
      <c r="AL243" s="13">
        <f>VLOOKUP(AJ243,Zeitreihen!$R:$S,2,0)</f>
        <v>1.0241</v>
      </c>
      <c r="AM243" s="9">
        <f t="shared" si="242"/>
        <v>1.6246370705243741E-3</v>
      </c>
      <c r="AN243" s="9">
        <f t="shared" si="243"/>
        <v>-9.7641947058016708E-5</v>
      </c>
      <c r="AO243" s="9">
        <f t="shared" si="273"/>
        <v>5.8299124806946653E-7</v>
      </c>
      <c r="AP243" s="9">
        <f t="shared" si="216"/>
        <v>3.7396814137674891E-13</v>
      </c>
      <c r="AQ243" s="9">
        <f t="shared" si="217"/>
        <v>1.1835451417166133E-17</v>
      </c>
      <c r="AR243" s="9">
        <f t="shared" si="244"/>
        <v>2.1038255081713476E-15</v>
      </c>
      <c r="AT243" s="16">
        <f t="shared" si="245"/>
        <v>5</v>
      </c>
      <c r="AU243" s="17">
        <f>VLOOKUP($A243,Datum!$A:$B,2,0)</f>
        <v>41375</v>
      </c>
      <c r="AV243" s="13">
        <f>VLOOKUP(AU243,Zeitreihen!$F:$G,2,0)</f>
        <v>7237.82</v>
      </c>
      <c r="AW243" s="13">
        <f>VLOOKUP(AU243,Zeitreihen!$J:$K,2,0)</f>
        <v>0.26664533503986348</v>
      </c>
      <c r="AX243" s="9">
        <f t="shared" si="246"/>
        <v>0</v>
      </c>
      <c r="AY243" s="9">
        <f t="shared" si="247"/>
        <v>-2.6664889008965887E-5</v>
      </c>
      <c r="AZ243" s="9">
        <f t="shared" si="274"/>
        <v>5.8299124806946653E-7</v>
      </c>
      <c r="BA243" s="9">
        <f t="shared" si="218"/>
        <v>7.4633758731952826E-13</v>
      </c>
      <c r="BB243" s="9">
        <f t="shared" si="219"/>
        <v>4.1128428611465515E-16</v>
      </c>
      <c r="BC243" s="9">
        <f t="shared" si="248"/>
        <v>1.7520186123476152E-14</v>
      </c>
      <c r="BE243" s="16">
        <f t="shared" si="249"/>
        <v>5</v>
      </c>
      <c r="BF243" s="17">
        <f>VLOOKUP($A243,Datum!$A:$B,2,0)</f>
        <v>41375</v>
      </c>
      <c r="BG243" s="13">
        <f>VLOOKUP(BF243,Zeitreihen!$F:$G,2,0)</f>
        <v>7237.82</v>
      </c>
      <c r="BH243" s="13">
        <f>VLOOKUP(BF243,Zeitreihen!N:O,2,0)</f>
        <v>1.3099000000000001</v>
      </c>
      <c r="BI243" s="9">
        <f t="shared" si="250"/>
        <v>0</v>
      </c>
      <c r="BJ243" s="9">
        <f t="shared" si="251"/>
        <v>2.2163637793813284E-3</v>
      </c>
      <c r="BK243" s="9">
        <f t="shared" si="275"/>
        <v>5.8299124806946653E-7</v>
      </c>
      <c r="BL243" s="9">
        <f t="shared" si="220"/>
        <v>7.4633758731952826E-13</v>
      </c>
      <c r="BM243" s="9">
        <f t="shared" si="221"/>
        <v>2.2034524823010245E-12</v>
      </c>
      <c r="BN243" s="9">
        <f t="shared" si="252"/>
        <v>-1.2823881664354876E-12</v>
      </c>
      <c r="BP243" s="16">
        <f t="shared" si="253"/>
        <v>5</v>
      </c>
      <c r="BQ243" s="17">
        <f>VLOOKUP($A243,Datum!$A:$B,2,0)</f>
        <v>41375</v>
      </c>
      <c r="BR243" s="13">
        <f>VLOOKUP(BQ243,Zeitreihen!$F:$G,2,0)</f>
        <v>7237.82</v>
      </c>
      <c r="BS243" s="13">
        <f>VLOOKUP(BQ243,Zeitreihen!R:S,2,0)</f>
        <v>1.0241</v>
      </c>
      <c r="BT243" s="9">
        <f t="shared" si="254"/>
        <v>0</v>
      </c>
      <c r="BU243" s="9">
        <f t="shared" si="255"/>
        <v>-9.7641947058016708E-5</v>
      </c>
      <c r="BV243" s="9">
        <f t="shared" si="276"/>
        <v>5.8299124806946653E-7</v>
      </c>
      <c r="BW243" s="9">
        <f t="shared" si="222"/>
        <v>7.4633758731952826E-13</v>
      </c>
      <c r="BX243" s="9">
        <f t="shared" si="223"/>
        <v>1.1835451417166133E-17</v>
      </c>
      <c r="BY243" s="9">
        <f t="shared" si="256"/>
        <v>-2.9720770944787528E-15</v>
      </c>
      <c r="CA243" s="16">
        <f t="shared" si="257"/>
        <v>5</v>
      </c>
      <c r="CB243" s="17">
        <f>VLOOKUP($A243,Datum!$A:$B,2,0)</f>
        <v>41375</v>
      </c>
      <c r="CC243" s="13">
        <f>VLOOKUP(CB243,Zeitreihen!$J:$K,2,0)</f>
        <v>0.26664533503986348</v>
      </c>
      <c r="CD243" s="13">
        <f>VLOOKUP(CB243,Zeitreihen!N:O,2,0)</f>
        <v>1.3099000000000001</v>
      </c>
      <c r="CE243" s="9">
        <f t="shared" si="258"/>
        <v>-2.6664889008965887E-5</v>
      </c>
      <c r="CF243" s="9">
        <f t="shared" si="259"/>
        <v>2.2163637793813284E-3</v>
      </c>
      <c r="CG243" s="9">
        <f t="shared" si="277"/>
        <v>5.8299124806946653E-7</v>
      </c>
      <c r="CH243" s="9">
        <f t="shared" si="224"/>
        <v>4.1128428611465515E-16</v>
      </c>
      <c r="CI243" s="9">
        <f t="shared" si="225"/>
        <v>2.2034524823010245E-12</v>
      </c>
      <c r="CJ243" s="9">
        <f t="shared" si="260"/>
        <v>-3.0103909732304566E-14</v>
      </c>
      <c r="CL243" s="16">
        <f t="shared" si="261"/>
        <v>5</v>
      </c>
      <c r="CM243" s="17">
        <f>VLOOKUP($A243,Datum!$A:$B,2,0)</f>
        <v>41375</v>
      </c>
      <c r="CN243" s="13">
        <f>VLOOKUP(CM243,Zeitreihen!$J:$K,2,0)</f>
        <v>0.26664533503986348</v>
      </c>
      <c r="CO243" s="13">
        <f>VLOOKUP(CM243,Zeitreihen!R:S,2,0)</f>
        <v>1.0241</v>
      </c>
      <c r="CP243" s="9">
        <f t="shared" si="262"/>
        <v>-2.6664889008965887E-5</v>
      </c>
      <c r="CQ243" s="9">
        <f t="shared" si="263"/>
        <v>-9.7641947058016708E-5</v>
      </c>
      <c r="CR243" s="9">
        <f t="shared" si="278"/>
        <v>5.8299124806946653E-7</v>
      </c>
      <c r="CS243" s="9">
        <f t="shared" si="226"/>
        <v>4.1128428611465515E-16</v>
      </c>
      <c r="CT243" s="9">
        <f t="shared" si="227"/>
        <v>1.1835451417166133E-17</v>
      </c>
      <c r="CU243" s="9">
        <f t="shared" si="264"/>
        <v>-6.9769156415667349E-17</v>
      </c>
      <c r="CW243" s="16">
        <f t="shared" si="265"/>
        <v>5</v>
      </c>
      <c r="CX243" s="17">
        <f>VLOOKUP($A243,Datum!$A:$B,2,0)</f>
        <v>41375</v>
      </c>
      <c r="CY243" s="13">
        <f>VLOOKUP(CX243,Zeitreihen!N:O,2,0)</f>
        <v>1.3099000000000001</v>
      </c>
      <c r="CZ243" s="13">
        <f>VLOOKUP(CX243,Zeitreihen!R:S,2,0)</f>
        <v>1.0241</v>
      </c>
      <c r="DA243" s="9">
        <f t="shared" si="266"/>
        <v>2.2163637793813284E-3</v>
      </c>
      <c r="DB243" s="9">
        <f t="shared" si="267"/>
        <v>-9.7641947058016708E-5</v>
      </c>
      <c r="DC243" s="9">
        <f t="shared" si="279"/>
        <v>5.8299124806946653E-7</v>
      </c>
      <c r="DD243" s="9">
        <f t="shared" si="228"/>
        <v>2.2034524823010245E-12</v>
      </c>
      <c r="DE243" s="9">
        <f t="shared" si="229"/>
        <v>1.1835451417166133E-17</v>
      </c>
      <c r="DF243" s="9">
        <f t="shared" si="268"/>
        <v>5.1067460093789562E-15</v>
      </c>
    </row>
    <row r="244" spans="1:110" ht="15" x14ac:dyDescent="0.2">
      <c r="A244" s="9">
        <f t="shared" si="269"/>
        <v>235</v>
      </c>
      <c r="B244" s="16">
        <f t="shared" si="230"/>
        <v>4</v>
      </c>
      <c r="C244" s="17">
        <f>VLOOKUP($A244,Datum!$A:$B,2,0)</f>
        <v>41374</v>
      </c>
      <c r="D244" s="13">
        <f>VLOOKUP(C244,Zeitreihen!$B:$C,2,0)</f>
        <v>553.52</v>
      </c>
      <c r="E244" s="13">
        <f>VLOOKUP(C244,Zeitreihen!F:G,2,0)</f>
        <v>7237.82</v>
      </c>
      <c r="F244" s="9">
        <f t="shared" si="231"/>
        <v>6.3251680537266901E-4</v>
      </c>
      <c r="G244" s="9">
        <f t="shared" si="231"/>
        <v>6.5857698424251253E-3</v>
      </c>
      <c r="H244" s="9">
        <f t="shared" si="270"/>
        <v>5.4801177318529854E-7</v>
      </c>
      <c r="I244" s="9">
        <f t="shared" si="210"/>
        <v>2.0035065802592728E-14</v>
      </c>
      <c r="J244" s="9">
        <f t="shared" si="211"/>
        <v>1.6303113933572953E-11</v>
      </c>
      <c r="K244" s="9">
        <f t="shared" si="232"/>
        <v>-5.7151899395059523E-13</v>
      </c>
      <c r="M244" s="16">
        <f t="shared" si="233"/>
        <v>4</v>
      </c>
      <c r="N244" s="17">
        <f>VLOOKUP($A244,Datum!$A:$B,2,0)</f>
        <v>41374</v>
      </c>
      <c r="O244" s="13">
        <f>VLOOKUP(N244,Zeitreihen!$B:$C,2,0)</f>
        <v>553.52</v>
      </c>
      <c r="P244" s="13">
        <f>VLOOKUP(N244,Zeitreihen!$J:$K,2,0)</f>
        <v>0.26665244520292253</v>
      </c>
      <c r="Q244" s="9">
        <f t="shared" si="234"/>
        <v>6.3251680537266901E-4</v>
      </c>
      <c r="R244" s="9">
        <f t="shared" si="235"/>
        <v>2.6664889008905866E-5</v>
      </c>
      <c r="S244" s="9">
        <f t="shared" si="271"/>
        <v>5.4801177318529854E-7</v>
      </c>
      <c r="T244" s="9">
        <f t="shared" si="212"/>
        <v>2.0035065802592728E-14</v>
      </c>
      <c r="U244" s="9">
        <f t="shared" si="213"/>
        <v>3.9269527452394026E-16</v>
      </c>
      <c r="V244" s="9">
        <f t="shared" si="236"/>
        <v>-2.8049377293363145E-15</v>
      </c>
      <c r="X244" s="16">
        <f t="shared" si="237"/>
        <v>4</v>
      </c>
      <c r="Y244" s="17">
        <f>VLOOKUP($A244,Datum!$A:$B,2,0)</f>
        <v>41374</v>
      </c>
      <c r="Z244" s="13">
        <f>VLOOKUP(Y244,Zeitreihen!$B:$C,2,0)</f>
        <v>553.52</v>
      </c>
      <c r="AA244" s="13">
        <f>VLOOKUP(Y244,Zeitreihen!N:O,2,0)</f>
        <v>1.3069999999999999</v>
      </c>
      <c r="AB244" s="9">
        <f t="shared" si="238"/>
        <v>6.3251680537266901E-4</v>
      </c>
      <c r="AC244" s="9">
        <f t="shared" si="239"/>
        <v>-9.9414989260858551E-4</v>
      </c>
      <c r="AD244" s="9">
        <f t="shared" si="272"/>
        <v>5.4801177318529854E-7</v>
      </c>
      <c r="AE244" s="9">
        <f t="shared" si="214"/>
        <v>2.0035065802592728E-14</v>
      </c>
      <c r="AF244" s="9">
        <f t="shared" si="215"/>
        <v>8.7888941220625836E-13</v>
      </c>
      <c r="AG244" s="9">
        <f t="shared" si="240"/>
        <v>1.3269742728008871E-13</v>
      </c>
      <c r="AI244" s="16">
        <f t="shared" si="241"/>
        <v>4</v>
      </c>
      <c r="AJ244" s="17">
        <f>VLOOKUP($A244,Datum!$A:$B,2,0)</f>
        <v>41374</v>
      </c>
      <c r="AK244" s="13">
        <f>VLOOKUP(AJ244,Zeitreihen!$B:$C,2,0)</f>
        <v>553.52</v>
      </c>
      <c r="AL244" s="13">
        <f>VLOOKUP(AJ244,Zeitreihen!$R:$S,2,0)</f>
        <v>1.0242</v>
      </c>
      <c r="AM244" s="9">
        <f t="shared" si="242"/>
        <v>6.3251680537266901E-4</v>
      </c>
      <c r="AN244" s="9">
        <f t="shared" si="243"/>
        <v>-9.7632414038944178E-5</v>
      </c>
      <c r="AO244" s="9">
        <f t="shared" si="273"/>
        <v>5.4801177318529854E-7</v>
      </c>
      <c r="AP244" s="9">
        <f t="shared" si="216"/>
        <v>2.0035065802592728E-14</v>
      </c>
      <c r="AQ244" s="9">
        <f t="shared" si="217"/>
        <v>1.1172451455762379E-17</v>
      </c>
      <c r="AR244" s="9">
        <f t="shared" si="244"/>
        <v>-4.7311816715538643E-16</v>
      </c>
      <c r="AT244" s="16">
        <f t="shared" si="245"/>
        <v>4</v>
      </c>
      <c r="AU244" s="17">
        <f>VLOOKUP($A244,Datum!$A:$B,2,0)</f>
        <v>41374</v>
      </c>
      <c r="AV244" s="13">
        <f>VLOOKUP(AU244,Zeitreihen!$F:$G,2,0)</f>
        <v>7237.82</v>
      </c>
      <c r="AW244" s="13">
        <f>VLOOKUP(AU244,Zeitreihen!$J:$K,2,0)</f>
        <v>0.26665244520292253</v>
      </c>
      <c r="AX244" s="9">
        <f t="shared" si="246"/>
        <v>6.5857698424251253E-3</v>
      </c>
      <c r="AY244" s="9">
        <f t="shared" si="247"/>
        <v>2.6664889008905866E-5</v>
      </c>
      <c r="AZ244" s="9">
        <f t="shared" si="274"/>
        <v>5.4801177318529854E-7</v>
      </c>
      <c r="BA244" s="9">
        <f t="shared" si="218"/>
        <v>1.6303113933572953E-11</v>
      </c>
      <c r="BB244" s="9">
        <f t="shared" si="219"/>
        <v>3.9269527452394026E-16</v>
      </c>
      <c r="BC244" s="9">
        <f t="shared" si="248"/>
        <v>8.001347262642403E-14</v>
      </c>
      <c r="BE244" s="16">
        <f t="shared" si="249"/>
        <v>4</v>
      </c>
      <c r="BF244" s="17">
        <f>VLOOKUP($A244,Datum!$A:$B,2,0)</f>
        <v>41374</v>
      </c>
      <c r="BG244" s="13">
        <f>VLOOKUP(BF244,Zeitreihen!$F:$G,2,0)</f>
        <v>7237.82</v>
      </c>
      <c r="BH244" s="13">
        <f>VLOOKUP(BF244,Zeitreihen!N:O,2,0)</f>
        <v>1.3069999999999999</v>
      </c>
      <c r="BI244" s="9">
        <f t="shared" si="250"/>
        <v>6.5857698424251253E-3</v>
      </c>
      <c r="BJ244" s="9">
        <f t="shared" si="251"/>
        <v>-9.9414989260858551E-4</v>
      </c>
      <c r="BK244" s="9">
        <f t="shared" si="275"/>
        <v>5.4801177318529854E-7</v>
      </c>
      <c r="BL244" s="9">
        <f t="shared" si="220"/>
        <v>1.6303113933572953E-11</v>
      </c>
      <c r="BM244" s="9">
        <f t="shared" si="221"/>
        <v>8.7888941220625836E-13</v>
      </c>
      <c r="BN244" s="9">
        <f t="shared" si="252"/>
        <v>-3.7853182458294831E-12</v>
      </c>
      <c r="BP244" s="16">
        <f t="shared" si="253"/>
        <v>4</v>
      </c>
      <c r="BQ244" s="17">
        <f>VLOOKUP($A244,Datum!$A:$B,2,0)</f>
        <v>41374</v>
      </c>
      <c r="BR244" s="13">
        <f>VLOOKUP(BQ244,Zeitreihen!$F:$G,2,0)</f>
        <v>7237.82</v>
      </c>
      <c r="BS244" s="13">
        <f>VLOOKUP(BQ244,Zeitreihen!R:S,2,0)</f>
        <v>1.0242</v>
      </c>
      <c r="BT244" s="9">
        <f t="shared" si="254"/>
        <v>6.5857698424251253E-3</v>
      </c>
      <c r="BU244" s="9">
        <f t="shared" si="255"/>
        <v>-9.7632414038944178E-5</v>
      </c>
      <c r="BV244" s="9">
        <f t="shared" si="276"/>
        <v>5.4801177318529854E-7</v>
      </c>
      <c r="BW244" s="9">
        <f t="shared" si="222"/>
        <v>1.6303113933572953E-11</v>
      </c>
      <c r="BX244" s="9">
        <f t="shared" si="223"/>
        <v>1.1172451455762379E-17</v>
      </c>
      <c r="BY244" s="9">
        <f t="shared" si="256"/>
        <v>1.349613829955099E-14</v>
      </c>
      <c r="CA244" s="16">
        <f t="shared" si="257"/>
        <v>4</v>
      </c>
      <c r="CB244" s="17">
        <f>VLOOKUP($A244,Datum!$A:$B,2,0)</f>
        <v>41374</v>
      </c>
      <c r="CC244" s="13">
        <f>VLOOKUP(CB244,Zeitreihen!$J:$K,2,0)</f>
        <v>0.26665244520292253</v>
      </c>
      <c r="CD244" s="13">
        <f>VLOOKUP(CB244,Zeitreihen!N:O,2,0)</f>
        <v>1.3069999999999999</v>
      </c>
      <c r="CE244" s="9">
        <f t="shared" si="258"/>
        <v>2.6664889008905866E-5</v>
      </c>
      <c r="CF244" s="9">
        <f t="shared" si="259"/>
        <v>-9.9414989260858551E-4</v>
      </c>
      <c r="CG244" s="9">
        <f t="shared" si="277"/>
        <v>5.4801177318529854E-7</v>
      </c>
      <c r="CH244" s="9">
        <f t="shared" si="224"/>
        <v>3.9269527452394026E-16</v>
      </c>
      <c r="CI244" s="9">
        <f t="shared" si="225"/>
        <v>8.7888941220625836E-13</v>
      </c>
      <c r="CJ244" s="9">
        <f t="shared" si="260"/>
        <v>-1.8577828694508977E-14</v>
      </c>
      <c r="CL244" s="16">
        <f t="shared" si="261"/>
        <v>4</v>
      </c>
      <c r="CM244" s="17">
        <f>VLOOKUP($A244,Datum!$A:$B,2,0)</f>
        <v>41374</v>
      </c>
      <c r="CN244" s="13">
        <f>VLOOKUP(CM244,Zeitreihen!$J:$K,2,0)</f>
        <v>0.26665244520292253</v>
      </c>
      <c r="CO244" s="13">
        <f>VLOOKUP(CM244,Zeitreihen!R:S,2,0)</f>
        <v>1.0242</v>
      </c>
      <c r="CP244" s="9">
        <f t="shared" si="262"/>
        <v>2.6664889008905866E-5</v>
      </c>
      <c r="CQ244" s="9">
        <f t="shared" si="263"/>
        <v>-9.7632414038944178E-5</v>
      </c>
      <c r="CR244" s="9">
        <f t="shared" si="278"/>
        <v>5.4801177318529854E-7</v>
      </c>
      <c r="CS244" s="9">
        <f t="shared" si="226"/>
        <v>3.9269527452394026E-16</v>
      </c>
      <c r="CT244" s="9">
        <f t="shared" si="227"/>
        <v>1.1172451455762379E-17</v>
      </c>
      <c r="CU244" s="9">
        <f t="shared" si="264"/>
        <v>6.62372168159714E-17</v>
      </c>
      <c r="CW244" s="16">
        <f t="shared" si="265"/>
        <v>4</v>
      </c>
      <c r="CX244" s="17">
        <f>VLOOKUP($A244,Datum!$A:$B,2,0)</f>
        <v>41374</v>
      </c>
      <c r="CY244" s="13">
        <f>VLOOKUP(CX244,Zeitreihen!N:O,2,0)</f>
        <v>1.3069999999999999</v>
      </c>
      <c r="CZ244" s="13">
        <f>VLOOKUP(CX244,Zeitreihen!R:S,2,0)</f>
        <v>1.0242</v>
      </c>
      <c r="DA244" s="9">
        <f t="shared" si="266"/>
        <v>-9.9414989260858551E-4</v>
      </c>
      <c r="DB244" s="9">
        <f t="shared" si="267"/>
        <v>-9.7632414038944178E-5</v>
      </c>
      <c r="DC244" s="9">
        <f t="shared" si="279"/>
        <v>5.4801177318529854E-7</v>
      </c>
      <c r="DD244" s="9">
        <f t="shared" si="228"/>
        <v>8.7888941220625836E-13</v>
      </c>
      <c r="DE244" s="9">
        <f t="shared" si="229"/>
        <v>1.1172451455762379E-17</v>
      </c>
      <c r="DF244" s="9">
        <f t="shared" si="268"/>
        <v>-3.1335840969819136E-15</v>
      </c>
    </row>
    <row r="245" spans="1:110" ht="15" x14ac:dyDescent="0.2">
      <c r="A245" s="9">
        <f t="shared" si="269"/>
        <v>236</v>
      </c>
      <c r="B245" s="16">
        <f t="shared" si="230"/>
        <v>3</v>
      </c>
      <c r="C245" s="17">
        <f>VLOOKUP($A245,Datum!$A:$B,2,0)</f>
        <v>41373</v>
      </c>
      <c r="D245" s="13">
        <f>VLOOKUP(C245,Zeitreihen!$B:$C,2,0)</f>
        <v>553.16999999999996</v>
      </c>
      <c r="E245" s="13">
        <f>VLOOKUP(C245,Zeitreihen!F:G,2,0)</f>
        <v>7190.31</v>
      </c>
      <c r="F245" s="9">
        <f t="shared" si="231"/>
        <v>6.6020009453221845E-3</v>
      </c>
      <c r="G245" s="9">
        <f t="shared" si="231"/>
        <v>4.1516822078601903E-3</v>
      </c>
      <c r="H245" s="9">
        <f t="shared" si="270"/>
        <v>5.1513106679418062E-7</v>
      </c>
      <c r="I245" s="9">
        <f t="shared" si="210"/>
        <v>1.7199455543609009E-11</v>
      </c>
      <c r="J245" s="9">
        <f t="shared" si="211"/>
        <v>4.6989135808977051E-12</v>
      </c>
      <c r="K245" s="9">
        <f t="shared" si="232"/>
        <v>8.9899252075815787E-12</v>
      </c>
      <c r="M245" s="16">
        <f t="shared" si="233"/>
        <v>3</v>
      </c>
      <c r="N245" s="17">
        <f>VLOOKUP($A245,Datum!$A:$B,2,0)</f>
        <v>41373</v>
      </c>
      <c r="O245" s="13">
        <f>VLOOKUP(N245,Zeitreihen!$B:$C,2,0)</f>
        <v>553.16999999999996</v>
      </c>
      <c r="P245" s="13">
        <f>VLOOKUP(N245,Zeitreihen!$J:$K,2,0)</f>
        <v>0.26664533503986348</v>
      </c>
      <c r="Q245" s="9">
        <f t="shared" si="234"/>
        <v>6.6020009453221845E-3</v>
      </c>
      <c r="R245" s="9">
        <f t="shared" si="235"/>
        <v>-2.6664889008965887E-5</v>
      </c>
      <c r="S245" s="9">
        <f t="shared" si="271"/>
        <v>5.1513106679418062E-7</v>
      </c>
      <c r="T245" s="9">
        <f t="shared" si="212"/>
        <v>1.7199455543609009E-11</v>
      </c>
      <c r="U245" s="9">
        <f t="shared" si="213"/>
        <v>3.6341079521090929E-16</v>
      </c>
      <c r="V245" s="9">
        <f t="shared" si="236"/>
        <v>-7.9059900178900008E-14</v>
      </c>
      <c r="X245" s="16">
        <f t="shared" si="237"/>
        <v>3</v>
      </c>
      <c r="Y245" s="17">
        <f>VLOOKUP($A245,Datum!$A:$B,2,0)</f>
        <v>41373</v>
      </c>
      <c r="Z245" s="13">
        <f>VLOOKUP(Y245,Zeitreihen!$B:$C,2,0)</f>
        <v>553.16999999999996</v>
      </c>
      <c r="AA245" s="13">
        <f>VLOOKUP(Y245,Zeitreihen!N:O,2,0)</f>
        <v>1.3083</v>
      </c>
      <c r="AB245" s="9">
        <f t="shared" si="238"/>
        <v>6.6020009453221845E-3</v>
      </c>
      <c r="AC245" s="9">
        <f t="shared" si="239"/>
        <v>5.672251909317077E-3</v>
      </c>
      <c r="AD245" s="9">
        <f t="shared" si="272"/>
        <v>5.1513106679418062E-7</v>
      </c>
      <c r="AE245" s="9">
        <f t="shared" si="214"/>
        <v>1.7199455543609009E-11</v>
      </c>
      <c r="AF245" s="9">
        <f t="shared" si="215"/>
        <v>1.5021211327766645E-11</v>
      </c>
      <c r="AG245" s="9">
        <f t="shared" si="240"/>
        <v>1.6073476800091461E-11</v>
      </c>
      <c r="AI245" s="16">
        <f t="shared" si="241"/>
        <v>3</v>
      </c>
      <c r="AJ245" s="17">
        <f>VLOOKUP($A245,Datum!$A:$B,2,0)</f>
        <v>41373</v>
      </c>
      <c r="AK245" s="13">
        <f>VLOOKUP(AJ245,Zeitreihen!$B:$C,2,0)</f>
        <v>553.16999999999996</v>
      </c>
      <c r="AL245" s="13">
        <f>VLOOKUP(AJ245,Zeitreihen!$R:$S,2,0)</f>
        <v>1.0243</v>
      </c>
      <c r="AM245" s="9">
        <f t="shared" si="242"/>
        <v>6.6020009453221845E-3</v>
      </c>
      <c r="AN245" s="9">
        <f t="shared" si="243"/>
        <v>-9.762288288121106E-5</v>
      </c>
      <c r="AO245" s="9">
        <f t="shared" si="273"/>
        <v>5.1513106679418062E-7</v>
      </c>
      <c r="AP245" s="9">
        <f t="shared" si="216"/>
        <v>1.7199455543609009E-11</v>
      </c>
      <c r="AQ245" s="9">
        <f t="shared" si="217"/>
        <v>1.054648881627617E-17</v>
      </c>
      <c r="AR245" s="9">
        <f t="shared" si="244"/>
        <v>1.3468253989909441E-14</v>
      </c>
      <c r="AT245" s="16">
        <f t="shared" si="245"/>
        <v>3</v>
      </c>
      <c r="AU245" s="17">
        <f>VLOOKUP($A245,Datum!$A:$B,2,0)</f>
        <v>41373</v>
      </c>
      <c r="AV245" s="13">
        <f>VLOOKUP(AU245,Zeitreihen!$F:$G,2,0)</f>
        <v>7190.31</v>
      </c>
      <c r="AW245" s="13">
        <f>VLOOKUP(AU245,Zeitreihen!$J:$K,2,0)</f>
        <v>0.26664533503986348</v>
      </c>
      <c r="AX245" s="9">
        <f t="shared" si="246"/>
        <v>4.1516822078601903E-3</v>
      </c>
      <c r="AY245" s="9">
        <f t="shared" si="247"/>
        <v>-2.6664889008965887E-5</v>
      </c>
      <c r="AZ245" s="9">
        <f t="shared" si="274"/>
        <v>5.1513106679418062E-7</v>
      </c>
      <c r="BA245" s="9">
        <f t="shared" si="218"/>
        <v>4.6989135808977051E-12</v>
      </c>
      <c r="BB245" s="9">
        <f t="shared" si="219"/>
        <v>3.6341079521090929E-16</v>
      </c>
      <c r="BC245" s="9">
        <f t="shared" si="248"/>
        <v>-4.1323551651102989E-14</v>
      </c>
      <c r="BE245" s="16">
        <f t="shared" si="249"/>
        <v>3</v>
      </c>
      <c r="BF245" s="17">
        <f>VLOOKUP($A245,Datum!$A:$B,2,0)</f>
        <v>41373</v>
      </c>
      <c r="BG245" s="13">
        <f>VLOOKUP(BF245,Zeitreihen!$F:$G,2,0)</f>
        <v>7190.31</v>
      </c>
      <c r="BH245" s="13">
        <f>VLOOKUP(BF245,Zeitreihen!N:O,2,0)</f>
        <v>1.3083</v>
      </c>
      <c r="BI245" s="9">
        <f t="shared" si="250"/>
        <v>4.1516822078601903E-3</v>
      </c>
      <c r="BJ245" s="9">
        <f t="shared" si="251"/>
        <v>5.672251909317077E-3</v>
      </c>
      <c r="BK245" s="9">
        <f t="shared" si="275"/>
        <v>5.1513106679418062E-7</v>
      </c>
      <c r="BL245" s="9">
        <f t="shared" si="220"/>
        <v>4.6989135808977051E-12</v>
      </c>
      <c r="BM245" s="9">
        <f t="shared" si="221"/>
        <v>1.5021211327766645E-11</v>
      </c>
      <c r="BN245" s="9">
        <f t="shared" si="252"/>
        <v>8.4013911889387194E-12</v>
      </c>
      <c r="BP245" s="16">
        <f t="shared" si="253"/>
        <v>3</v>
      </c>
      <c r="BQ245" s="17">
        <f>VLOOKUP($A245,Datum!$A:$B,2,0)</f>
        <v>41373</v>
      </c>
      <c r="BR245" s="13">
        <f>VLOOKUP(BQ245,Zeitreihen!$F:$G,2,0)</f>
        <v>7190.31</v>
      </c>
      <c r="BS245" s="13">
        <f>VLOOKUP(BQ245,Zeitreihen!R:S,2,0)</f>
        <v>1.0243</v>
      </c>
      <c r="BT245" s="9">
        <f t="shared" si="254"/>
        <v>4.1516822078601903E-3</v>
      </c>
      <c r="BU245" s="9">
        <f t="shared" si="255"/>
        <v>-9.762288288121106E-5</v>
      </c>
      <c r="BV245" s="9">
        <f t="shared" si="276"/>
        <v>5.1513106679418062E-7</v>
      </c>
      <c r="BW245" s="9">
        <f t="shared" si="222"/>
        <v>4.6989135808977051E-12</v>
      </c>
      <c r="BX245" s="9">
        <f t="shared" si="223"/>
        <v>1.054648881627617E-17</v>
      </c>
      <c r="BY245" s="9">
        <f t="shared" si="256"/>
        <v>7.0396760955022535E-15</v>
      </c>
      <c r="CA245" s="16">
        <f t="shared" si="257"/>
        <v>3</v>
      </c>
      <c r="CB245" s="17">
        <f>VLOOKUP($A245,Datum!$A:$B,2,0)</f>
        <v>41373</v>
      </c>
      <c r="CC245" s="13">
        <f>VLOOKUP(CB245,Zeitreihen!$J:$K,2,0)</f>
        <v>0.26664533503986348</v>
      </c>
      <c r="CD245" s="13">
        <f>VLOOKUP(CB245,Zeitreihen!N:O,2,0)</f>
        <v>1.3083</v>
      </c>
      <c r="CE245" s="9">
        <f t="shared" si="258"/>
        <v>-2.6664889008965887E-5</v>
      </c>
      <c r="CF245" s="9">
        <f t="shared" si="259"/>
        <v>5.672251909317077E-3</v>
      </c>
      <c r="CG245" s="9">
        <f t="shared" si="277"/>
        <v>5.1513106679418062E-7</v>
      </c>
      <c r="CH245" s="9">
        <f t="shared" si="224"/>
        <v>3.6341079521090929E-16</v>
      </c>
      <c r="CI245" s="9">
        <f t="shared" si="225"/>
        <v>1.5021211327766645E-11</v>
      </c>
      <c r="CJ245" s="9">
        <f t="shared" si="260"/>
        <v>-7.3884168491326986E-14</v>
      </c>
      <c r="CL245" s="16">
        <f t="shared" si="261"/>
        <v>3</v>
      </c>
      <c r="CM245" s="17">
        <f>VLOOKUP($A245,Datum!$A:$B,2,0)</f>
        <v>41373</v>
      </c>
      <c r="CN245" s="13">
        <f>VLOOKUP(CM245,Zeitreihen!$J:$K,2,0)</f>
        <v>0.26664533503986348</v>
      </c>
      <c r="CO245" s="13">
        <f>VLOOKUP(CM245,Zeitreihen!R:S,2,0)</f>
        <v>1.0243</v>
      </c>
      <c r="CP245" s="9">
        <f t="shared" si="262"/>
        <v>-2.6664889008965887E-5</v>
      </c>
      <c r="CQ245" s="9">
        <f t="shared" si="263"/>
        <v>-9.762288288121106E-5</v>
      </c>
      <c r="CR245" s="9">
        <f t="shared" si="278"/>
        <v>5.1513106679418062E-7</v>
      </c>
      <c r="CS245" s="9">
        <f t="shared" si="226"/>
        <v>3.6341079521090929E-16</v>
      </c>
      <c r="CT245" s="9">
        <f t="shared" si="227"/>
        <v>1.054648881627617E-17</v>
      </c>
      <c r="CU245" s="9">
        <f t="shared" si="264"/>
        <v>-6.1908867599124155E-17</v>
      </c>
      <c r="CW245" s="16">
        <f t="shared" si="265"/>
        <v>3</v>
      </c>
      <c r="CX245" s="17">
        <f>VLOOKUP($A245,Datum!$A:$B,2,0)</f>
        <v>41373</v>
      </c>
      <c r="CY245" s="13">
        <f>VLOOKUP(CX245,Zeitreihen!N:O,2,0)</f>
        <v>1.3083</v>
      </c>
      <c r="CZ245" s="13">
        <f>VLOOKUP(CX245,Zeitreihen!R:S,2,0)</f>
        <v>1.0243</v>
      </c>
      <c r="DA245" s="9">
        <f t="shared" si="266"/>
        <v>5.672251909317077E-3</v>
      </c>
      <c r="DB245" s="9">
        <f t="shared" si="267"/>
        <v>-9.762288288121106E-5</v>
      </c>
      <c r="DC245" s="9">
        <f t="shared" si="279"/>
        <v>5.1513106679418062E-7</v>
      </c>
      <c r="DD245" s="9">
        <f t="shared" si="228"/>
        <v>1.5021211327766645E-11</v>
      </c>
      <c r="DE245" s="9">
        <f t="shared" si="229"/>
        <v>1.054648881627617E-17</v>
      </c>
      <c r="DF245" s="9">
        <f t="shared" si="268"/>
        <v>1.2586541910914683E-14</v>
      </c>
    </row>
    <row r="246" spans="1:110" ht="15" x14ac:dyDescent="0.2">
      <c r="A246" s="9">
        <f t="shared" si="269"/>
        <v>237</v>
      </c>
      <c r="B246" s="16">
        <f t="shared" si="230"/>
        <v>2</v>
      </c>
      <c r="C246" s="17">
        <f>VLOOKUP($A246,Datum!$A:$B,2,0)</f>
        <v>41372</v>
      </c>
      <c r="D246" s="13">
        <f>VLOOKUP(C246,Zeitreihen!$B:$C,2,0)</f>
        <v>549.53</v>
      </c>
      <c r="E246" s="13">
        <f>VLOOKUP(C246,Zeitreihen!F:G,2,0)</f>
        <v>7160.52</v>
      </c>
      <c r="F246" s="9">
        <f t="shared" si="231"/>
        <v>-1.1639539369925588E-3</v>
      </c>
      <c r="G246" s="9">
        <f t="shared" si="231"/>
        <v>-2.4521200518441257E-3</v>
      </c>
      <c r="H246" s="9">
        <f t="shared" si="270"/>
        <v>4.8422320278652975E-7</v>
      </c>
      <c r="I246" s="9">
        <f t="shared" si="210"/>
        <v>1.9130966072435771E-12</v>
      </c>
      <c r="J246" s="9">
        <f t="shared" si="211"/>
        <v>6.2183934416840743E-12</v>
      </c>
      <c r="K246" s="9">
        <f t="shared" si="232"/>
        <v>3.4491140015649687E-12</v>
      </c>
      <c r="M246" s="16">
        <f t="shared" si="233"/>
        <v>2</v>
      </c>
      <c r="N246" s="17">
        <f>VLOOKUP($A246,Datum!$A:$B,2,0)</f>
        <v>41372</v>
      </c>
      <c r="O246" s="13">
        <f>VLOOKUP(N246,Zeitreihen!$B:$C,2,0)</f>
        <v>549.53</v>
      </c>
      <c r="P246" s="13">
        <f>VLOOKUP(N246,Zeitreihen!$J:$K,2,0)</f>
        <v>0.26665244520292253</v>
      </c>
      <c r="Q246" s="9">
        <f t="shared" si="234"/>
        <v>-1.1639539369925588E-3</v>
      </c>
      <c r="R246" s="9">
        <f t="shared" si="235"/>
        <v>0</v>
      </c>
      <c r="S246" s="9">
        <f t="shared" si="271"/>
        <v>4.8422320278652975E-7</v>
      </c>
      <c r="T246" s="9">
        <f t="shared" si="212"/>
        <v>1.9130966072435771E-12</v>
      </c>
      <c r="U246" s="9">
        <f t="shared" si="213"/>
        <v>5.2531773786528486E-21</v>
      </c>
      <c r="V246" s="9">
        <f t="shared" si="236"/>
        <v>-1.0024886942180181E-16</v>
      </c>
      <c r="X246" s="16">
        <f t="shared" si="237"/>
        <v>2</v>
      </c>
      <c r="Y246" s="17">
        <f>VLOOKUP($A246,Datum!$A:$B,2,0)</f>
        <v>41372</v>
      </c>
      <c r="Z246" s="13">
        <f>VLOOKUP(Y246,Zeitreihen!$B:$C,2,0)</f>
        <v>549.53</v>
      </c>
      <c r="AA246" s="13">
        <f>VLOOKUP(Y246,Zeitreihen!N:O,2,0)</f>
        <v>1.3008999999999999</v>
      </c>
      <c r="AB246" s="9">
        <f t="shared" si="238"/>
        <v>-1.1639539369925588E-3</v>
      </c>
      <c r="AC246" s="9">
        <f t="shared" si="239"/>
        <v>1.3846156058262926E-3</v>
      </c>
      <c r="AD246" s="9">
        <f t="shared" si="272"/>
        <v>4.8422320278652975E-7</v>
      </c>
      <c r="AE246" s="9">
        <f t="shared" si="214"/>
        <v>1.9130966072435771E-12</v>
      </c>
      <c r="AF246" s="9">
        <f t="shared" si="215"/>
        <v>5.9915298076527573E-13</v>
      </c>
      <c r="AG246" s="9">
        <f t="shared" si="240"/>
        <v>-1.070624833787226E-12</v>
      </c>
      <c r="AI246" s="16">
        <f t="shared" si="241"/>
        <v>2</v>
      </c>
      <c r="AJ246" s="17">
        <f>VLOOKUP($A246,Datum!$A:$B,2,0)</f>
        <v>41372</v>
      </c>
      <c r="AK246" s="13">
        <f>VLOOKUP(AJ246,Zeitreihen!$B:$C,2,0)</f>
        <v>549.53</v>
      </c>
      <c r="AL246" s="13">
        <f>VLOOKUP(AJ246,Zeitreihen!$R:$S,2,0)</f>
        <v>1.0244</v>
      </c>
      <c r="AM246" s="9">
        <f t="shared" si="242"/>
        <v>-1.1639539369925588E-3</v>
      </c>
      <c r="AN246" s="9">
        <f t="shared" si="243"/>
        <v>-9.7613353584262159E-5</v>
      </c>
      <c r="AO246" s="9">
        <f t="shared" si="273"/>
        <v>4.8422320278652975E-7</v>
      </c>
      <c r="AP246" s="9">
        <f t="shared" si="216"/>
        <v>1.9130966072435771E-12</v>
      </c>
      <c r="AQ246" s="9">
        <f t="shared" si="217"/>
        <v>9.9555006737345577E-18</v>
      </c>
      <c r="AR246" s="9">
        <f t="shared" si="244"/>
        <v>-4.3641533614588664E-15</v>
      </c>
      <c r="AT246" s="16">
        <f t="shared" si="245"/>
        <v>2</v>
      </c>
      <c r="AU246" s="17">
        <f>VLOOKUP($A246,Datum!$A:$B,2,0)</f>
        <v>41372</v>
      </c>
      <c r="AV246" s="13">
        <f>VLOOKUP(AU246,Zeitreihen!$F:$G,2,0)</f>
        <v>7160.52</v>
      </c>
      <c r="AW246" s="13">
        <f>VLOOKUP(AU246,Zeitreihen!$J:$K,2,0)</f>
        <v>0.26665244520292253</v>
      </c>
      <c r="AX246" s="9">
        <f t="shared" si="246"/>
        <v>-2.4521200518441257E-3</v>
      </c>
      <c r="AY246" s="9">
        <f t="shared" si="247"/>
        <v>0</v>
      </c>
      <c r="AZ246" s="9">
        <f t="shared" si="274"/>
        <v>4.8422320278652975E-7</v>
      </c>
      <c r="BA246" s="9">
        <f t="shared" si="218"/>
        <v>6.2183934416840743E-12</v>
      </c>
      <c r="BB246" s="9">
        <f t="shared" si="219"/>
        <v>5.2531773786528486E-21</v>
      </c>
      <c r="BC246" s="9">
        <f t="shared" si="248"/>
        <v>-1.8073827419619234E-16</v>
      </c>
      <c r="BE246" s="16">
        <f t="shared" si="249"/>
        <v>2</v>
      </c>
      <c r="BF246" s="17">
        <f>VLOOKUP($A246,Datum!$A:$B,2,0)</f>
        <v>41372</v>
      </c>
      <c r="BG246" s="13">
        <f>VLOOKUP(BF246,Zeitreihen!$F:$G,2,0)</f>
        <v>7160.52</v>
      </c>
      <c r="BH246" s="13">
        <f>VLOOKUP(BF246,Zeitreihen!N:O,2,0)</f>
        <v>1.3008999999999999</v>
      </c>
      <c r="BI246" s="9">
        <f t="shared" si="250"/>
        <v>-2.4521200518441257E-3</v>
      </c>
      <c r="BJ246" s="9">
        <f t="shared" si="251"/>
        <v>1.3846156058262926E-3</v>
      </c>
      <c r="BK246" s="9">
        <f t="shared" si="275"/>
        <v>4.8422320278652975E-7</v>
      </c>
      <c r="BL246" s="9">
        <f t="shared" si="220"/>
        <v>6.2183934416840743E-12</v>
      </c>
      <c r="BM246" s="9">
        <f t="shared" si="221"/>
        <v>5.9915298076527573E-13</v>
      </c>
      <c r="BN246" s="9">
        <f t="shared" si="252"/>
        <v>-1.930225107638033E-12</v>
      </c>
      <c r="BP246" s="16">
        <f t="shared" si="253"/>
        <v>2</v>
      </c>
      <c r="BQ246" s="17">
        <f>VLOOKUP($A246,Datum!$A:$B,2,0)</f>
        <v>41372</v>
      </c>
      <c r="BR246" s="13">
        <f>VLOOKUP(BQ246,Zeitreihen!$F:$G,2,0)</f>
        <v>7160.52</v>
      </c>
      <c r="BS246" s="13">
        <f>VLOOKUP(BQ246,Zeitreihen!R:S,2,0)</f>
        <v>1.0244</v>
      </c>
      <c r="BT246" s="9">
        <f t="shared" si="254"/>
        <v>-2.4521200518441257E-3</v>
      </c>
      <c r="BU246" s="9">
        <f t="shared" si="255"/>
        <v>-9.7613353584262159E-5</v>
      </c>
      <c r="BV246" s="9">
        <f t="shared" si="276"/>
        <v>4.8422320278652975E-7</v>
      </c>
      <c r="BW246" s="9">
        <f t="shared" si="222"/>
        <v>6.2183934416840743E-12</v>
      </c>
      <c r="BX246" s="9">
        <f t="shared" si="223"/>
        <v>9.9555006737345577E-18</v>
      </c>
      <c r="BY246" s="9">
        <f t="shared" si="256"/>
        <v>-7.8681141386124008E-15</v>
      </c>
      <c r="CA246" s="16">
        <f t="shared" si="257"/>
        <v>2</v>
      </c>
      <c r="CB246" s="17">
        <f>VLOOKUP($A246,Datum!$A:$B,2,0)</f>
        <v>41372</v>
      </c>
      <c r="CC246" s="13">
        <f>VLOOKUP(CB246,Zeitreihen!$J:$K,2,0)</f>
        <v>0.26665244520292253</v>
      </c>
      <c r="CD246" s="13">
        <f>VLOOKUP(CB246,Zeitreihen!N:O,2,0)</f>
        <v>1.3008999999999999</v>
      </c>
      <c r="CE246" s="9">
        <f t="shared" si="258"/>
        <v>0</v>
      </c>
      <c r="CF246" s="9">
        <f t="shared" si="259"/>
        <v>1.3846156058262926E-3</v>
      </c>
      <c r="CG246" s="9">
        <f t="shared" si="277"/>
        <v>4.8422320278652975E-7</v>
      </c>
      <c r="CH246" s="9">
        <f t="shared" si="224"/>
        <v>5.2531773786528486E-21</v>
      </c>
      <c r="CI246" s="9">
        <f t="shared" si="225"/>
        <v>5.9915298076527573E-13</v>
      </c>
      <c r="CJ246" s="9">
        <f t="shared" si="260"/>
        <v>5.6102200357103391E-17</v>
      </c>
      <c r="CL246" s="16">
        <f t="shared" si="261"/>
        <v>2</v>
      </c>
      <c r="CM246" s="17">
        <f>VLOOKUP($A246,Datum!$A:$B,2,0)</f>
        <v>41372</v>
      </c>
      <c r="CN246" s="13">
        <f>VLOOKUP(CM246,Zeitreihen!$J:$K,2,0)</f>
        <v>0.26665244520292253</v>
      </c>
      <c r="CO246" s="13">
        <f>VLOOKUP(CM246,Zeitreihen!R:S,2,0)</f>
        <v>1.0244</v>
      </c>
      <c r="CP246" s="9">
        <f t="shared" si="262"/>
        <v>0</v>
      </c>
      <c r="CQ246" s="9">
        <f t="shared" si="263"/>
        <v>-9.7613353584262159E-5</v>
      </c>
      <c r="CR246" s="9">
        <f t="shared" si="278"/>
        <v>4.8422320278652975E-7</v>
      </c>
      <c r="CS246" s="9">
        <f t="shared" si="226"/>
        <v>5.2531773786528486E-21</v>
      </c>
      <c r="CT246" s="9">
        <f t="shared" si="227"/>
        <v>9.9555006737345577E-18</v>
      </c>
      <c r="CU246" s="9">
        <f t="shared" si="264"/>
        <v>2.2868758368662163E-19</v>
      </c>
      <c r="CW246" s="16">
        <f t="shared" si="265"/>
        <v>2</v>
      </c>
      <c r="CX246" s="17">
        <f>VLOOKUP($A246,Datum!$A:$B,2,0)</f>
        <v>41372</v>
      </c>
      <c r="CY246" s="13">
        <f>VLOOKUP(CX246,Zeitreihen!N:O,2,0)</f>
        <v>1.3008999999999999</v>
      </c>
      <c r="CZ246" s="13">
        <f>VLOOKUP(CX246,Zeitreihen!R:S,2,0)</f>
        <v>1.0244</v>
      </c>
      <c r="DA246" s="9">
        <f t="shared" si="266"/>
        <v>1.3846156058262926E-3</v>
      </c>
      <c r="DB246" s="9">
        <f t="shared" si="267"/>
        <v>-9.7613353584262159E-5</v>
      </c>
      <c r="DC246" s="9">
        <f t="shared" si="279"/>
        <v>4.8422320278652975E-7</v>
      </c>
      <c r="DD246" s="9">
        <f t="shared" si="228"/>
        <v>5.9915298076527573E-13</v>
      </c>
      <c r="DE246" s="9">
        <f t="shared" si="229"/>
        <v>9.9555006737345577E-18</v>
      </c>
      <c r="DF246" s="9">
        <f t="shared" si="268"/>
        <v>2.4423079051746877E-15</v>
      </c>
    </row>
    <row r="247" spans="1:110" ht="15" x14ac:dyDescent="0.2">
      <c r="A247" s="9">
        <f t="shared" si="269"/>
        <v>238</v>
      </c>
      <c r="B247" s="16">
        <f t="shared" si="230"/>
        <v>6</v>
      </c>
      <c r="C247" s="17">
        <f>VLOOKUP($A247,Datum!$A:$B,2,0)</f>
        <v>41369</v>
      </c>
      <c r="D247" s="13">
        <f>VLOOKUP(C247,Zeitreihen!$B:$C,2,0)</f>
        <v>550.16999999999996</v>
      </c>
      <c r="E247" s="13">
        <f>VLOOKUP(C247,Zeitreihen!F:G,2,0)</f>
        <v>7178.1</v>
      </c>
      <c r="F247" s="9">
        <f t="shared" si="231"/>
        <v>2.5114667055369739E-3</v>
      </c>
      <c r="G247" s="9">
        <f t="shared" si="231"/>
        <v>0</v>
      </c>
      <c r="H247" s="9">
        <f t="shared" si="270"/>
        <v>4.5516981061933796E-7</v>
      </c>
      <c r="I247" s="9">
        <f t="shared" si="210"/>
        <v>1.2965425885631534E-12</v>
      </c>
      <c r="J247" s="9">
        <f t="shared" si="211"/>
        <v>5.8270229510863077E-13</v>
      </c>
      <c r="K247" s="9">
        <f t="shared" si="232"/>
        <v>-8.6919407617737193E-13</v>
      </c>
      <c r="M247" s="16">
        <f t="shared" si="233"/>
        <v>6</v>
      </c>
      <c r="N247" s="17">
        <f>VLOOKUP($A247,Datum!$A:$B,2,0)</f>
        <v>41369</v>
      </c>
      <c r="O247" s="13">
        <f>VLOOKUP(N247,Zeitreihen!$B:$C,2,0)</f>
        <v>550.16999999999996</v>
      </c>
      <c r="P247" s="13">
        <f>VLOOKUP(N247,Zeitreihen!$J:$K,2,0)</f>
        <v>0.26665244520292253</v>
      </c>
      <c r="Q247" s="9">
        <f t="shared" si="234"/>
        <v>2.5114667055369739E-3</v>
      </c>
      <c r="R247" s="9">
        <f t="shared" si="235"/>
        <v>2.6664889008905866E-5</v>
      </c>
      <c r="S247" s="9">
        <f t="shared" si="271"/>
        <v>4.5516981061933796E-7</v>
      </c>
      <c r="T247" s="9">
        <f t="shared" si="212"/>
        <v>1.2965425885631534E-12</v>
      </c>
      <c r="U247" s="9">
        <f t="shared" si="213"/>
        <v>3.2616641189519236E-16</v>
      </c>
      <c r="V247" s="9">
        <f t="shared" si="236"/>
        <v>2.0564256465550817E-14</v>
      </c>
      <c r="X247" s="16">
        <f t="shared" si="237"/>
        <v>6</v>
      </c>
      <c r="Y247" s="17">
        <f>VLOOKUP($A247,Datum!$A:$B,2,0)</f>
        <v>41369</v>
      </c>
      <c r="Z247" s="13">
        <f>VLOOKUP(Y247,Zeitreihen!$B:$C,2,0)</f>
        <v>550.16999999999996</v>
      </c>
      <c r="AA247" s="13">
        <f>VLOOKUP(Y247,Zeitreihen!N:O,2,0)</f>
        <v>1.2990999999999999</v>
      </c>
      <c r="AB247" s="9">
        <f t="shared" si="238"/>
        <v>2.5114667055369739E-3</v>
      </c>
      <c r="AC247" s="9">
        <f t="shared" si="239"/>
        <v>4.2426877387899973E-3</v>
      </c>
      <c r="AD247" s="9">
        <f t="shared" si="272"/>
        <v>4.5516981061933796E-7</v>
      </c>
      <c r="AE247" s="9">
        <f t="shared" si="214"/>
        <v>1.2965425885631534E-12</v>
      </c>
      <c r="AF247" s="9">
        <f t="shared" si="215"/>
        <v>7.1754541898201565E-12</v>
      </c>
      <c r="AG247" s="9">
        <f t="shared" si="240"/>
        <v>3.050128185730192E-12</v>
      </c>
      <c r="AI247" s="16">
        <f t="shared" si="241"/>
        <v>6</v>
      </c>
      <c r="AJ247" s="17">
        <f>VLOOKUP($A247,Datum!$A:$B,2,0)</f>
        <v>41369</v>
      </c>
      <c r="AK247" s="13">
        <f>VLOOKUP(AJ247,Zeitreihen!$B:$C,2,0)</f>
        <v>550.16999999999996</v>
      </c>
      <c r="AL247" s="13">
        <f>VLOOKUP(AJ247,Zeitreihen!$R:$S,2,0)</f>
        <v>1.0245</v>
      </c>
      <c r="AM247" s="9">
        <f t="shared" si="242"/>
        <v>2.5114667055369739E-3</v>
      </c>
      <c r="AN247" s="9">
        <f t="shared" si="243"/>
        <v>-9.7603826147431221E-5</v>
      </c>
      <c r="AO247" s="9">
        <f t="shared" si="273"/>
        <v>4.5516981061933796E-7</v>
      </c>
      <c r="AP247" s="9">
        <f t="shared" si="216"/>
        <v>1.2965425885631534E-12</v>
      </c>
      <c r="AQ247" s="9">
        <f t="shared" si="217"/>
        <v>9.3975387200090987E-18</v>
      </c>
      <c r="AR247" s="9">
        <f t="shared" si="244"/>
        <v>3.4906029820309068E-15</v>
      </c>
      <c r="AT247" s="16">
        <f t="shared" si="245"/>
        <v>6</v>
      </c>
      <c r="AU247" s="17">
        <f>VLOOKUP($A247,Datum!$A:$B,2,0)</f>
        <v>41369</v>
      </c>
      <c r="AV247" s="13">
        <f>VLOOKUP(AU247,Zeitreihen!$F:$G,2,0)</f>
        <v>7178.1</v>
      </c>
      <c r="AW247" s="13">
        <f>VLOOKUP(AU247,Zeitreihen!$J:$K,2,0)</f>
        <v>0.26665244520292253</v>
      </c>
      <c r="AX247" s="9">
        <f t="shared" si="246"/>
        <v>0</v>
      </c>
      <c r="AY247" s="9">
        <f t="shared" si="247"/>
        <v>2.6664889008905866E-5</v>
      </c>
      <c r="AZ247" s="9">
        <f t="shared" si="274"/>
        <v>4.5516981061933796E-7</v>
      </c>
      <c r="BA247" s="9">
        <f t="shared" si="218"/>
        <v>5.8270229510863077E-13</v>
      </c>
      <c r="BB247" s="9">
        <f t="shared" si="219"/>
        <v>3.2616641189519236E-16</v>
      </c>
      <c r="BC247" s="9">
        <f t="shared" si="248"/>
        <v>-1.3786149455111664E-14</v>
      </c>
      <c r="BE247" s="16">
        <f t="shared" si="249"/>
        <v>6</v>
      </c>
      <c r="BF247" s="17">
        <f>VLOOKUP($A247,Datum!$A:$B,2,0)</f>
        <v>41369</v>
      </c>
      <c r="BG247" s="13">
        <f>VLOOKUP(BF247,Zeitreihen!$F:$G,2,0)</f>
        <v>7178.1</v>
      </c>
      <c r="BH247" s="13">
        <f>VLOOKUP(BF247,Zeitreihen!N:O,2,0)</f>
        <v>1.2990999999999999</v>
      </c>
      <c r="BI247" s="9">
        <f t="shared" si="250"/>
        <v>0</v>
      </c>
      <c r="BJ247" s="9">
        <f t="shared" si="251"/>
        <v>4.2426877387899973E-3</v>
      </c>
      <c r="BK247" s="9">
        <f t="shared" si="275"/>
        <v>4.5516981061933796E-7</v>
      </c>
      <c r="BL247" s="9">
        <f t="shared" si="220"/>
        <v>5.8270229510863077E-13</v>
      </c>
      <c r="BM247" s="9">
        <f t="shared" si="221"/>
        <v>7.1754541898201565E-12</v>
      </c>
      <c r="BN247" s="9">
        <f t="shared" si="252"/>
        <v>-2.0447869387432634E-12</v>
      </c>
      <c r="BP247" s="16">
        <f t="shared" si="253"/>
        <v>6</v>
      </c>
      <c r="BQ247" s="17">
        <f>VLOOKUP($A247,Datum!$A:$B,2,0)</f>
        <v>41369</v>
      </c>
      <c r="BR247" s="13">
        <f>VLOOKUP(BQ247,Zeitreihen!$F:$G,2,0)</f>
        <v>7178.1</v>
      </c>
      <c r="BS247" s="13">
        <f>VLOOKUP(BQ247,Zeitreihen!R:S,2,0)</f>
        <v>1.0245</v>
      </c>
      <c r="BT247" s="9">
        <f t="shared" si="254"/>
        <v>0</v>
      </c>
      <c r="BU247" s="9">
        <f t="shared" si="255"/>
        <v>-9.7603826147431221E-5</v>
      </c>
      <c r="BV247" s="9">
        <f t="shared" si="276"/>
        <v>4.5516981061933796E-7</v>
      </c>
      <c r="BW247" s="9">
        <f t="shared" si="222"/>
        <v>5.8270229510863077E-13</v>
      </c>
      <c r="BX247" s="9">
        <f t="shared" si="223"/>
        <v>9.3975387200090987E-18</v>
      </c>
      <c r="BY247" s="9">
        <f t="shared" si="256"/>
        <v>-2.3400784987947576E-15</v>
      </c>
      <c r="CA247" s="16">
        <f t="shared" si="257"/>
        <v>6</v>
      </c>
      <c r="CB247" s="17">
        <f>VLOOKUP($A247,Datum!$A:$B,2,0)</f>
        <v>41369</v>
      </c>
      <c r="CC247" s="13">
        <f>VLOOKUP(CB247,Zeitreihen!$J:$K,2,0)</f>
        <v>0.26665244520292253</v>
      </c>
      <c r="CD247" s="13">
        <f>VLOOKUP(CB247,Zeitreihen!N:O,2,0)</f>
        <v>1.2990999999999999</v>
      </c>
      <c r="CE247" s="9">
        <f t="shared" si="258"/>
        <v>2.6664889008905866E-5</v>
      </c>
      <c r="CF247" s="9">
        <f t="shared" si="259"/>
        <v>4.2426877387899973E-3</v>
      </c>
      <c r="CG247" s="9">
        <f t="shared" si="277"/>
        <v>4.5516981061933796E-7</v>
      </c>
      <c r="CH247" s="9">
        <f t="shared" si="224"/>
        <v>3.2616641189519236E-16</v>
      </c>
      <c r="CI247" s="9">
        <f t="shared" si="225"/>
        <v>7.1754541898201565E-12</v>
      </c>
      <c r="CJ247" s="9">
        <f t="shared" si="260"/>
        <v>4.8377599638799418E-14</v>
      </c>
      <c r="CL247" s="16">
        <f t="shared" si="261"/>
        <v>6</v>
      </c>
      <c r="CM247" s="17">
        <f>VLOOKUP($A247,Datum!$A:$B,2,0)</f>
        <v>41369</v>
      </c>
      <c r="CN247" s="13">
        <f>VLOOKUP(CM247,Zeitreihen!$J:$K,2,0)</f>
        <v>0.26665244520292253</v>
      </c>
      <c r="CO247" s="13">
        <f>VLOOKUP(CM247,Zeitreihen!R:S,2,0)</f>
        <v>1.0245</v>
      </c>
      <c r="CP247" s="9">
        <f t="shared" si="262"/>
        <v>2.6664889008905866E-5</v>
      </c>
      <c r="CQ247" s="9">
        <f t="shared" si="263"/>
        <v>-9.7603826147431221E-5</v>
      </c>
      <c r="CR247" s="9">
        <f t="shared" si="278"/>
        <v>4.5516981061933796E-7</v>
      </c>
      <c r="CS247" s="9">
        <f t="shared" si="226"/>
        <v>3.2616641189519236E-16</v>
      </c>
      <c r="CT247" s="9">
        <f t="shared" si="227"/>
        <v>9.3975387200090987E-18</v>
      </c>
      <c r="CU247" s="9">
        <f t="shared" si="264"/>
        <v>5.5363900557597156E-17</v>
      </c>
      <c r="CW247" s="16">
        <f t="shared" si="265"/>
        <v>6</v>
      </c>
      <c r="CX247" s="17">
        <f>VLOOKUP($A247,Datum!$A:$B,2,0)</f>
        <v>41369</v>
      </c>
      <c r="CY247" s="13">
        <f>VLOOKUP(CX247,Zeitreihen!N:O,2,0)</f>
        <v>1.2990999999999999</v>
      </c>
      <c r="CZ247" s="13">
        <f>VLOOKUP(CX247,Zeitreihen!R:S,2,0)</f>
        <v>1.0245</v>
      </c>
      <c r="DA247" s="9">
        <f t="shared" si="266"/>
        <v>4.2426877387899973E-3</v>
      </c>
      <c r="DB247" s="9">
        <f t="shared" si="267"/>
        <v>-9.7603826147431221E-5</v>
      </c>
      <c r="DC247" s="9">
        <f t="shared" si="279"/>
        <v>4.5516981061933796E-7</v>
      </c>
      <c r="DD247" s="9">
        <f t="shared" si="228"/>
        <v>7.1754541898201565E-12</v>
      </c>
      <c r="DE247" s="9">
        <f t="shared" si="229"/>
        <v>9.3975387200090987E-18</v>
      </c>
      <c r="DF247" s="9">
        <f t="shared" si="268"/>
        <v>8.2116751386356274E-15</v>
      </c>
    </row>
    <row r="248" spans="1:110" ht="15" x14ac:dyDescent="0.2">
      <c r="A248" s="9">
        <f t="shared" si="269"/>
        <v>239</v>
      </c>
      <c r="B248" s="16">
        <f t="shared" si="230"/>
        <v>5</v>
      </c>
      <c r="C248" s="17">
        <f>VLOOKUP($A248,Datum!$A:$B,2,0)</f>
        <v>41368</v>
      </c>
      <c r="D248" s="13">
        <f>VLOOKUP(C248,Zeitreihen!$B:$C,2,0)</f>
        <v>548.79</v>
      </c>
      <c r="E248" s="13">
        <f>VLOOKUP(C248,Zeitreihen!F:G,2,0)</f>
        <v>7178.1</v>
      </c>
      <c r="F248" s="9">
        <f t="shared" si="231"/>
        <v>3.9802864306848311E-3</v>
      </c>
      <c r="G248" s="9">
        <f t="shared" si="231"/>
        <v>0</v>
      </c>
      <c r="H248" s="9">
        <f t="shared" si="270"/>
        <v>4.2785962198217766E-7</v>
      </c>
      <c r="I248" s="9">
        <f t="shared" si="210"/>
        <v>4.2631491635821469E-12</v>
      </c>
      <c r="J248" s="9">
        <f t="shared" si="211"/>
        <v>5.4774015740211299E-13</v>
      </c>
      <c r="K248" s="9">
        <f t="shared" si="232"/>
        <v>-1.5281027432372378E-12</v>
      </c>
      <c r="M248" s="16">
        <f t="shared" si="233"/>
        <v>5</v>
      </c>
      <c r="N248" s="17">
        <f>VLOOKUP($A248,Datum!$A:$B,2,0)</f>
        <v>41368</v>
      </c>
      <c r="O248" s="13">
        <f>VLOOKUP(N248,Zeitreihen!$B:$C,2,0)</f>
        <v>548.79</v>
      </c>
      <c r="P248" s="13">
        <f>VLOOKUP(N248,Zeitreihen!$J:$K,2,0)</f>
        <v>0.26664533503986348</v>
      </c>
      <c r="Q248" s="9">
        <f t="shared" si="234"/>
        <v>3.9802864306848311E-3</v>
      </c>
      <c r="R248" s="9">
        <f t="shared" si="235"/>
        <v>0</v>
      </c>
      <c r="S248" s="9">
        <f t="shared" si="271"/>
        <v>4.2785962198217766E-7</v>
      </c>
      <c r="T248" s="9">
        <f t="shared" si="212"/>
        <v>4.2631491635821469E-12</v>
      </c>
      <c r="U248" s="9">
        <f t="shared" si="213"/>
        <v>4.6417075317776565E-21</v>
      </c>
      <c r="V248" s="9">
        <f t="shared" si="236"/>
        <v>1.4067086258955999E-16</v>
      </c>
      <c r="X248" s="16">
        <f t="shared" si="237"/>
        <v>5</v>
      </c>
      <c r="Y248" s="17">
        <f>VLOOKUP($A248,Datum!$A:$B,2,0)</f>
        <v>41368</v>
      </c>
      <c r="Z248" s="13">
        <f>VLOOKUP(Y248,Zeitreihen!$B:$C,2,0)</f>
        <v>548.79</v>
      </c>
      <c r="AA248" s="13">
        <f>VLOOKUP(Y248,Zeitreihen!N:O,2,0)</f>
        <v>1.2936000000000001</v>
      </c>
      <c r="AB248" s="9">
        <f t="shared" si="238"/>
        <v>3.9802864306848311E-3</v>
      </c>
      <c r="AC248" s="9">
        <f t="shared" si="239"/>
        <v>6.6703109335769376E-3</v>
      </c>
      <c r="AD248" s="9">
        <f t="shared" si="272"/>
        <v>4.2785962198217766E-7</v>
      </c>
      <c r="AE248" s="9">
        <f t="shared" si="214"/>
        <v>4.2631491635821469E-12</v>
      </c>
      <c r="AF248" s="9">
        <f t="shared" si="215"/>
        <v>1.7514491362725885E-11</v>
      </c>
      <c r="AG248" s="9">
        <f t="shared" si="240"/>
        <v>8.641000474688772E-12</v>
      </c>
      <c r="AI248" s="16">
        <f t="shared" si="241"/>
        <v>5</v>
      </c>
      <c r="AJ248" s="17">
        <f>VLOOKUP($A248,Datum!$A:$B,2,0)</f>
        <v>41368</v>
      </c>
      <c r="AK248" s="13">
        <f>VLOOKUP(AJ248,Zeitreihen!$B:$C,2,0)</f>
        <v>548.79</v>
      </c>
      <c r="AL248" s="13">
        <f>VLOOKUP(AJ248,Zeitreihen!$R:$S,2,0)</f>
        <v>1.0246</v>
      </c>
      <c r="AM248" s="9">
        <f t="shared" si="242"/>
        <v>3.9802864306848311E-3</v>
      </c>
      <c r="AN248" s="9">
        <f t="shared" si="243"/>
        <v>-9.7594300570274034E-5</v>
      </c>
      <c r="AO248" s="9">
        <f t="shared" si="273"/>
        <v>4.2785962198217766E-7</v>
      </c>
      <c r="AP248" s="9">
        <f t="shared" si="216"/>
        <v>4.2631491635821469E-12</v>
      </c>
      <c r="AQ248" s="9">
        <f t="shared" si="217"/>
        <v>8.8707628277032628E-18</v>
      </c>
      <c r="AR248" s="9">
        <f t="shared" si="244"/>
        <v>6.1495841427903699E-15</v>
      </c>
      <c r="AT248" s="16">
        <f t="shared" si="245"/>
        <v>5</v>
      </c>
      <c r="AU248" s="17">
        <f>VLOOKUP($A248,Datum!$A:$B,2,0)</f>
        <v>41368</v>
      </c>
      <c r="AV248" s="13">
        <f>VLOOKUP(AU248,Zeitreihen!$F:$G,2,0)</f>
        <v>7178.1</v>
      </c>
      <c r="AW248" s="13">
        <f>VLOOKUP(AU248,Zeitreihen!$J:$K,2,0)</f>
        <v>0.26664533503986348</v>
      </c>
      <c r="AX248" s="9">
        <f t="shared" si="246"/>
        <v>0</v>
      </c>
      <c r="AY248" s="9">
        <f t="shared" si="247"/>
        <v>0</v>
      </c>
      <c r="AZ248" s="9">
        <f t="shared" si="274"/>
        <v>4.2785962198217766E-7</v>
      </c>
      <c r="BA248" s="9">
        <f t="shared" si="218"/>
        <v>5.4774015740211299E-13</v>
      </c>
      <c r="BB248" s="9">
        <f t="shared" si="219"/>
        <v>4.6417075317776565E-21</v>
      </c>
      <c r="BC248" s="9">
        <f t="shared" si="248"/>
        <v>-5.0422709309104637E-17</v>
      </c>
      <c r="BE248" s="16">
        <f t="shared" si="249"/>
        <v>5</v>
      </c>
      <c r="BF248" s="17">
        <f>VLOOKUP($A248,Datum!$A:$B,2,0)</f>
        <v>41368</v>
      </c>
      <c r="BG248" s="13">
        <f>VLOOKUP(BF248,Zeitreihen!$F:$G,2,0)</f>
        <v>7178.1</v>
      </c>
      <c r="BH248" s="13">
        <f>VLOOKUP(BF248,Zeitreihen!N:O,2,0)</f>
        <v>1.2936000000000001</v>
      </c>
      <c r="BI248" s="9">
        <f t="shared" si="250"/>
        <v>0</v>
      </c>
      <c r="BJ248" s="9">
        <f t="shared" si="251"/>
        <v>6.6703109335769376E-3</v>
      </c>
      <c r="BK248" s="9">
        <f t="shared" si="275"/>
        <v>4.2785962198217766E-7</v>
      </c>
      <c r="BL248" s="9">
        <f t="shared" si="220"/>
        <v>5.4774015740211299E-13</v>
      </c>
      <c r="BM248" s="9">
        <f t="shared" si="221"/>
        <v>1.7514491362725885E-11</v>
      </c>
      <c r="BN248" s="9">
        <f t="shared" si="252"/>
        <v>-3.0973198504251097E-12</v>
      </c>
      <c r="BP248" s="16">
        <f t="shared" si="253"/>
        <v>5</v>
      </c>
      <c r="BQ248" s="17">
        <f>VLOOKUP($A248,Datum!$A:$B,2,0)</f>
        <v>41368</v>
      </c>
      <c r="BR248" s="13">
        <f>VLOOKUP(BQ248,Zeitreihen!$F:$G,2,0)</f>
        <v>7178.1</v>
      </c>
      <c r="BS248" s="13">
        <f>VLOOKUP(BQ248,Zeitreihen!R:S,2,0)</f>
        <v>1.0246</v>
      </c>
      <c r="BT248" s="9">
        <f t="shared" si="254"/>
        <v>0</v>
      </c>
      <c r="BU248" s="9">
        <f t="shared" si="255"/>
        <v>-9.7594300570274034E-5</v>
      </c>
      <c r="BV248" s="9">
        <f t="shared" si="276"/>
        <v>4.2785962198217766E-7</v>
      </c>
      <c r="BW248" s="9">
        <f t="shared" si="222"/>
        <v>5.4774015740211299E-13</v>
      </c>
      <c r="BX248" s="9">
        <f t="shared" si="223"/>
        <v>8.8707628277032628E-18</v>
      </c>
      <c r="BY248" s="9">
        <f t="shared" si="256"/>
        <v>-2.2042851511369843E-15</v>
      </c>
      <c r="CA248" s="16">
        <f t="shared" si="257"/>
        <v>5</v>
      </c>
      <c r="CB248" s="17">
        <f>VLOOKUP($A248,Datum!$A:$B,2,0)</f>
        <v>41368</v>
      </c>
      <c r="CC248" s="13">
        <f>VLOOKUP(CB248,Zeitreihen!$J:$K,2,0)</f>
        <v>0.26664533503986348</v>
      </c>
      <c r="CD248" s="13">
        <f>VLOOKUP(CB248,Zeitreihen!N:O,2,0)</f>
        <v>1.2936000000000001</v>
      </c>
      <c r="CE248" s="9">
        <f t="shared" si="258"/>
        <v>0</v>
      </c>
      <c r="CF248" s="9">
        <f t="shared" si="259"/>
        <v>6.6703109335769376E-3</v>
      </c>
      <c r="CG248" s="9">
        <f t="shared" si="277"/>
        <v>4.2785962198217766E-7</v>
      </c>
      <c r="CH248" s="9">
        <f t="shared" si="224"/>
        <v>4.6417075317776565E-21</v>
      </c>
      <c r="CI248" s="9">
        <f t="shared" si="225"/>
        <v>1.7514491362725885E-11</v>
      </c>
      <c r="CJ248" s="9">
        <f t="shared" si="260"/>
        <v>2.8512654466678376E-16</v>
      </c>
      <c r="CL248" s="16">
        <f t="shared" si="261"/>
        <v>5</v>
      </c>
      <c r="CM248" s="17">
        <f>VLOOKUP($A248,Datum!$A:$B,2,0)</f>
        <v>41368</v>
      </c>
      <c r="CN248" s="13">
        <f>VLOOKUP(CM248,Zeitreihen!$J:$K,2,0)</f>
        <v>0.26664533503986348</v>
      </c>
      <c r="CO248" s="13">
        <f>VLOOKUP(CM248,Zeitreihen!R:S,2,0)</f>
        <v>1.0246</v>
      </c>
      <c r="CP248" s="9">
        <f t="shared" si="262"/>
        <v>0</v>
      </c>
      <c r="CQ248" s="9">
        <f t="shared" si="263"/>
        <v>-9.7594300570274034E-5</v>
      </c>
      <c r="CR248" s="9">
        <f t="shared" si="278"/>
        <v>4.2785962198217766E-7</v>
      </c>
      <c r="CS248" s="9">
        <f t="shared" si="226"/>
        <v>4.6417075317776565E-21</v>
      </c>
      <c r="CT248" s="9">
        <f t="shared" si="227"/>
        <v>8.8707628277032628E-18</v>
      </c>
      <c r="CU248" s="9">
        <f t="shared" si="264"/>
        <v>2.0291743796422103E-19</v>
      </c>
      <c r="CW248" s="16">
        <f t="shared" si="265"/>
        <v>5</v>
      </c>
      <c r="CX248" s="17">
        <f>VLOOKUP($A248,Datum!$A:$B,2,0)</f>
        <v>41368</v>
      </c>
      <c r="CY248" s="13">
        <f>VLOOKUP(CX248,Zeitreihen!N:O,2,0)</f>
        <v>1.2936000000000001</v>
      </c>
      <c r="CZ248" s="13">
        <f>VLOOKUP(CX248,Zeitreihen!R:S,2,0)</f>
        <v>1.0246</v>
      </c>
      <c r="DA248" s="9">
        <f t="shared" si="266"/>
        <v>6.6703109335769376E-3</v>
      </c>
      <c r="DB248" s="9">
        <f t="shared" si="267"/>
        <v>-9.7594300570274034E-5</v>
      </c>
      <c r="DC248" s="9">
        <f t="shared" si="279"/>
        <v>4.2785962198217766E-7</v>
      </c>
      <c r="DD248" s="9">
        <f t="shared" si="228"/>
        <v>1.7514491362725885E-11</v>
      </c>
      <c r="DE248" s="9">
        <f t="shared" si="229"/>
        <v>8.8707628277032628E-18</v>
      </c>
      <c r="DF248" s="9">
        <f t="shared" si="268"/>
        <v>1.2464625903997224E-14</v>
      </c>
    </row>
    <row r="249" spans="1:110" ht="15" x14ac:dyDescent="0.2">
      <c r="A249" s="9">
        <f t="shared" si="269"/>
        <v>240</v>
      </c>
      <c r="B249" s="16">
        <f t="shared" si="230"/>
        <v>4</v>
      </c>
      <c r="C249" s="17">
        <f>VLOOKUP($A249,Datum!$A:$B,2,0)</f>
        <v>41367</v>
      </c>
      <c r="D249" s="13">
        <f>VLOOKUP(C249,Zeitreihen!$B:$C,2,0)</f>
        <v>546.61</v>
      </c>
      <c r="E249" s="13">
        <f>VLOOKUP(C249,Zeitreihen!F:G,2,0)</f>
        <v>7178.1</v>
      </c>
      <c r="F249" s="9">
        <f t="shared" si="231"/>
        <v>-6.5838807038215441E-4</v>
      </c>
      <c r="G249" s="9">
        <f t="shared" si="231"/>
        <v>7.7069576176210712E-4</v>
      </c>
      <c r="H249" s="9">
        <f t="shared" si="270"/>
        <v>4.02188044663247E-7</v>
      </c>
      <c r="I249" s="9">
        <f t="shared" si="210"/>
        <v>8.8346686959861641E-13</v>
      </c>
      <c r="J249" s="9">
        <f t="shared" si="211"/>
        <v>5.2343170455749126E-14</v>
      </c>
      <c r="K249" s="9">
        <f t="shared" si="232"/>
        <v>2.1504291884972048E-13</v>
      </c>
      <c r="M249" s="16">
        <f t="shared" si="233"/>
        <v>4</v>
      </c>
      <c r="N249" s="17">
        <f>VLOOKUP($A249,Datum!$A:$B,2,0)</f>
        <v>41367</v>
      </c>
      <c r="O249" s="13">
        <f>VLOOKUP(N249,Zeitreihen!$B:$C,2,0)</f>
        <v>546.61</v>
      </c>
      <c r="P249" s="13">
        <f>VLOOKUP(N249,Zeitreihen!$J:$K,2,0)</f>
        <v>0.26664533503986348</v>
      </c>
      <c r="Q249" s="9">
        <f t="shared" si="234"/>
        <v>-6.5838807038215441E-4</v>
      </c>
      <c r="R249" s="9">
        <f t="shared" si="235"/>
        <v>-2.6664889008965887E-5</v>
      </c>
      <c r="S249" s="9">
        <f t="shared" si="271"/>
        <v>4.02188044663247E-7</v>
      </c>
      <c r="T249" s="9">
        <f t="shared" si="212"/>
        <v>8.8346686959861641E-13</v>
      </c>
      <c r="U249" s="9">
        <f t="shared" si="213"/>
        <v>2.837326004136904E-16</v>
      </c>
      <c r="V249" s="9">
        <f t="shared" si="236"/>
        <v>1.5832509349138502E-14</v>
      </c>
      <c r="X249" s="16">
        <f t="shared" si="237"/>
        <v>4</v>
      </c>
      <c r="Y249" s="17">
        <f>VLOOKUP($A249,Datum!$A:$B,2,0)</f>
        <v>41367</v>
      </c>
      <c r="Z249" s="13">
        <f>VLOOKUP(Y249,Zeitreihen!$B:$C,2,0)</f>
        <v>546.61</v>
      </c>
      <c r="AA249" s="13">
        <f>VLOOKUP(Y249,Zeitreihen!N:O,2,0)</f>
        <v>1.2849999999999999</v>
      </c>
      <c r="AB249" s="9">
        <f t="shared" si="238"/>
        <v>-6.5838807038215441E-4</v>
      </c>
      <c r="AC249" s="9">
        <f t="shared" si="239"/>
        <v>2.3373598487047721E-3</v>
      </c>
      <c r="AD249" s="9">
        <f t="shared" si="272"/>
        <v>4.02188044663247E-7</v>
      </c>
      <c r="AE249" s="9">
        <f t="shared" si="214"/>
        <v>8.8346686959861641E-13</v>
      </c>
      <c r="AF249" s="9">
        <f t="shared" si="215"/>
        <v>1.7151964517573084E-12</v>
      </c>
      <c r="AG249" s="9">
        <f t="shared" si="240"/>
        <v>-1.230983038055636E-12</v>
      </c>
      <c r="AI249" s="16">
        <f t="shared" si="241"/>
        <v>4</v>
      </c>
      <c r="AJ249" s="17">
        <f>VLOOKUP($A249,Datum!$A:$B,2,0)</f>
        <v>41367</v>
      </c>
      <c r="AK249" s="13">
        <f>VLOOKUP(AJ249,Zeitreihen!$B:$C,2,0)</f>
        <v>546.61</v>
      </c>
      <c r="AL249" s="13">
        <f>VLOOKUP(AJ249,Zeitreihen!$R:$S,2,0)</f>
        <v>1.0246999999999999</v>
      </c>
      <c r="AM249" s="9">
        <f t="shared" si="242"/>
        <v>-6.5838807038215441E-4</v>
      </c>
      <c r="AN249" s="9">
        <f t="shared" si="243"/>
        <v>-9.7584776852235406E-5</v>
      </c>
      <c r="AO249" s="9">
        <f t="shared" si="273"/>
        <v>4.02188044663247E-7</v>
      </c>
      <c r="AP249" s="9">
        <f t="shared" si="216"/>
        <v>8.8346686959861641E-13</v>
      </c>
      <c r="AQ249" s="9">
        <f t="shared" si="217"/>
        <v>8.37343506600665E-18</v>
      </c>
      <c r="AR249" s="9">
        <f t="shared" si="244"/>
        <v>-2.7198625821081802E-15</v>
      </c>
      <c r="AT249" s="16">
        <f t="shared" si="245"/>
        <v>4</v>
      </c>
      <c r="AU249" s="17">
        <f>VLOOKUP($A249,Datum!$A:$B,2,0)</f>
        <v>41367</v>
      </c>
      <c r="AV249" s="13">
        <f>VLOOKUP(AU249,Zeitreihen!$F:$G,2,0)</f>
        <v>7178.1</v>
      </c>
      <c r="AW249" s="13">
        <f>VLOOKUP(AU249,Zeitreihen!$J:$K,2,0)</f>
        <v>0.26664533503986348</v>
      </c>
      <c r="AX249" s="9">
        <f t="shared" si="246"/>
        <v>7.7069576176210712E-4</v>
      </c>
      <c r="AY249" s="9">
        <f t="shared" si="247"/>
        <v>-2.6664889008965887E-5</v>
      </c>
      <c r="AZ249" s="9">
        <f t="shared" si="274"/>
        <v>4.02188044663247E-7</v>
      </c>
      <c r="BA249" s="9">
        <f t="shared" si="218"/>
        <v>5.2343170455749126E-14</v>
      </c>
      <c r="BB249" s="9">
        <f t="shared" si="219"/>
        <v>2.837326004136904E-16</v>
      </c>
      <c r="BC249" s="9">
        <f t="shared" si="248"/>
        <v>3.8537597054443801E-15</v>
      </c>
      <c r="BE249" s="16">
        <f t="shared" si="249"/>
        <v>4</v>
      </c>
      <c r="BF249" s="17">
        <f>VLOOKUP($A249,Datum!$A:$B,2,0)</f>
        <v>41367</v>
      </c>
      <c r="BG249" s="13">
        <f>VLOOKUP(BF249,Zeitreihen!$F:$G,2,0)</f>
        <v>7178.1</v>
      </c>
      <c r="BH249" s="13">
        <f>VLOOKUP(BF249,Zeitreihen!N:O,2,0)</f>
        <v>1.2849999999999999</v>
      </c>
      <c r="BI249" s="9">
        <f t="shared" si="250"/>
        <v>7.7069576176210712E-4</v>
      </c>
      <c r="BJ249" s="9">
        <f t="shared" si="251"/>
        <v>2.3373598487047721E-3</v>
      </c>
      <c r="BK249" s="9">
        <f t="shared" si="275"/>
        <v>4.02188044663247E-7</v>
      </c>
      <c r="BL249" s="9">
        <f t="shared" si="220"/>
        <v>5.2343170455749126E-14</v>
      </c>
      <c r="BM249" s="9">
        <f t="shared" si="221"/>
        <v>1.7151964517573084E-12</v>
      </c>
      <c r="BN249" s="9">
        <f t="shared" si="252"/>
        <v>-2.9963114030325502E-13</v>
      </c>
      <c r="BP249" s="16">
        <f t="shared" si="253"/>
        <v>4</v>
      </c>
      <c r="BQ249" s="17">
        <f>VLOOKUP($A249,Datum!$A:$B,2,0)</f>
        <v>41367</v>
      </c>
      <c r="BR249" s="13">
        <f>VLOOKUP(BQ249,Zeitreihen!$F:$G,2,0)</f>
        <v>7178.1</v>
      </c>
      <c r="BS249" s="13">
        <f>VLOOKUP(BQ249,Zeitreihen!R:S,2,0)</f>
        <v>1.0246999999999999</v>
      </c>
      <c r="BT249" s="9">
        <f t="shared" si="254"/>
        <v>7.7069576176210712E-4</v>
      </c>
      <c r="BU249" s="9">
        <f t="shared" si="255"/>
        <v>-9.7584776852235406E-5</v>
      </c>
      <c r="BV249" s="9">
        <f t="shared" si="276"/>
        <v>4.02188044663247E-7</v>
      </c>
      <c r="BW249" s="9">
        <f t="shared" si="222"/>
        <v>5.2343170455749126E-14</v>
      </c>
      <c r="BX249" s="9">
        <f t="shared" si="223"/>
        <v>8.37343506600665E-18</v>
      </c>
      <c r="BY249" s="9">
        <f t="shared" si="256"/>
        <v>-6.620363577328159E-16</v>
      </c>
      <c r="CA249" s="16">
        <f t="shared" si="257"/>
        <v>4</v>
      </c>
      <c r="CB249" s="17">
        <f>VLOOKUP($A249,Datum!$A:$B,2,0)</f>
        <v>41367</v>
      </c>
      <c r="CC249" s="13">
        <f>VLOOKUP(CB249,Zeitreihen!$J:$K,2,0)</f>
        <v>0.26664533503986348</v>
      </c>
      <c r="CD249" s="13">
        <f>VLOOKUP(CB249,Zeitreihen!N:O,2,0)</f>
        <v>1.2849999999999999</v>
      </c>
      <c r="CE249" s="9">
        <f t="shared" si="258"/>
        <v>-2.6664889008965887E-5</v>
      </c>
      <c r="CF249" s="9">
        <f t="shared" si="259"/>
        <v>2.3373598487047721E-3</v>
      </c>
      <c r="CG249" s="9">
        <f t="shared" si="277"/>
        <v>4.02188044663247E-7</v>
      </c>
      <c r="CH249" s="9">
        <f t="shared" si="224"/>
        <v>2.837326004136904E-16</v>
      </c>
      <c r="CI249" s="9">
        <f t="shared" si="225"/>
        <v>1.7151964517573084E-12</v>
      </c>
      <c r="CJ249" s="9">
        <f t="shared" si="260"/>
        <v>-2.2060307102971981E-14</v>
      </c>
      <c r="CL249" s="16">
        <f t="shared" si="261"/>
        <v>4</v>
      </c>
      <c r="CM249" s="17">
        <f>VLOOKUP($A249,Datum!$A:$B,2,0)</f>
        <v>41367</v>
      </c>
      <c r="CN249" s="13">
        <f>VLOOKUP(CM249,Zeitreihen!$J:$K,2,0)</f>
        <v>0.26664533503986348</v>
      </c>
      <c r="CO249" s="13">
        <f>VLOOKUP(CM249,Zeitreihen!R:S,2,0)</f>
        <v>1.0246999999999999</v>
      </c>
      <c r="CP249" s="9">
        <f t="shared" si="262"/>
        <v>-2.6664889008965887E-5</v>
      </c>
      <c r="CQ249" s="9">
        <f t="shared" si="263"/>
        <v>-9.7584776852235406E-5</v>
      </c>
      <c r="CR249" s="9">
        <f t="shared" si="278"/>
        <v>4.02188044663247E-7</v>
      </c>
      <c r="CS249" s="9">
        <f t="shared" si="226"/>
        <v>2.837326004136904E-16</v>
      </c>
      <c r="CT249" s="9">
        <f t="shared" si="227"/>
        <v>8.37343506600665E-18</v>
      </c>
      <c r="CU249" s="9">
        <f t="shared" si="264"/>
        <v>-4.8742348175618783E-17</v>
      </c>
      <c r="CW249" s="16">
        <f t="shared" si="265"/>
        <v>4</v>
      </c>
      <c r="CX249" s="17">
        <f>VLOOKUP($A249,Datum!$A:$B,2,0)</f>
        <v>41367</v>
      </c>
      <c r="CY249" s="13">
        <f>VLOOKUP(CX249,Zeitreihen!N:O,2,0)</f>
        <v>1.2849999999999999</v>
      </c>
      <c r="CZ249" s="13">
        <f>VLOOKUP(CX249,Zeitreihen!R:S,2,0)</f>
        <v>1.0246999999999999</v>
      </c>
      <c r="DA249" s="9">
        <f t="shared" si="266"/>
        <v>2.3373598487047721E-3</v>
      </c>
      <c r="DB249" s="9">
        <f t="shared" si="267"/>
        <v>-9.7584776852235406E-5</v>
      </c>
      <c r="DC249" s="9">
        <f t="shared" si="279"/>
        <v>4.02188044663247E-7</v>
      </c>
      <c r="DD249" s="9">
        <f t="shared" si="228"/>
        <v>1.7151964517573084E-12</v>
      </c>
      <c r="DE249" s="9">
        <f t="shared" si="229"/>
        <v>8.37343506600665E-18</v>
      </c>
      <c r="DF249" s="9">
        <f t="shared" si="268"/>
        <v>3.7897343065490524E-15</v>
      </c>
    </row>
    <row r="250" spans="1:110" ht="15" x14ac:dyDescent="0.2">
      <c r="A250" s="9">
        <f t="shared" si="269"/>
        <v>241</v>
      </c>
      <c r="B250" s="16">
        <f t="shared" si="230"/>
        <v>3</v>
      </c>
      <c r="C250" s="17">
        <f>VLOOKUP($A250,Datum!$A:$B,2,0)</f>
        <v>41366</v>
      </c>
      <c r="D250" s="13">
        <f>VLOOKUP(C250,Zeitreihen!$B:$C,2,0)</f>
        <v>546.97</v>
      </c>
      <c r="E250" s="13">
        <f>VLOOKUP(C250,Zeitreihen!F:G,2,0)</f>
        <v>7172.57</v>
      </c>
      <c r="F250" s="9">
        <f t="shared" si="231"/>
        <v>-7.3127479511113765E-5</v>
      </c>
      <c r="G250" s="9">
        <f t="shared" si="231"/>
        <v>-7.0382346275104106E-4</v>
      </c>
      <c r="H250" s="9">
        <f t="shared" si="270"/>
        <v>3.7805676198345214E-7</v>
      </c>
      <c r="I250" s="9">
        <f t="shared" si="210"/>
        <v>3.040860191720429E-13</v>
      </c>
      <c r="J250" s="9">
        <f t="shared" si="211"/>
        <v>1.2733862310351287E-12</v>
      </c>
      <c r="K250" s="9">
        <f t="shared" si="232"/>
        <v>6.222691940502627E-13</v>
      </c>
      <c r="M250" s="16">
        <f t="shared" si="233"/>
        <v>3</v>
      </c>
      <c r="N250" s="17">
        <f>VLOOKUP($A250,Datum!$A:$B,2,0)</f>
        <v>41366</v>
      </c>
      <c r="O250" s="13">
        <f>VLOOKUP(N250,Zeitreihen!$B:$C,2,0)</f>
        <v>546.97</v>
      </c>
      <c r="P250" s="13">
        <f>VLOOKUP(N250,Zeitreihen!$J:$K,2,0)</f>
        <v>0.26665244520292253</v>
      </c>
      <c r="Q250" s="9">
        <f t="shared" si="234"/>
        <v>-7.3127479511113765E-5</v>
      </c>
      <c r="R250" s="9">
        <f t="shared" si="235"/>
        <v>0</v>
      </c>
      <c r="S250" s="9">
        <f t="shared" si="271"/>
        <v>3.7805676198345214E-7</v>
      </c>
      <c r="T250" s="9">
        <f t="shared" si="212"/>
        <v>3.040860191720429E-13</v>
      </c>
      <c r="U250" s="9">
        <f t="shared" si="213"/>
        <v>4.1014127750787366E-21</v>
      </c>
      <c r="V250" s="9">
        <f t="shared" si="236"/>
        <v>-3.531546805232878E-17</v>
      </c>
      <c r="X250" s="16">
        <f t="shared" si="237"/>
        <v>3</v>
      </c>
      <c r="Y250" s="17">
        <f>VLOOKUP($A250,Datum!$A:$B,2,0)</f>
        <v>41366</v>
      </c>
      <c r="Z250" s="13">
        <f>VLOOKUP(Y250,Zeitreihen!$B:$C,2,0)</f>
        <v>546.97</v>
      </c>
      <c r="AA250" s="13">
        <f>VLOOKUP(Y250,Zeitreihen!N:O,2,0)</f>
        <v>1.282</v>
      </c>
      <c r="AB250" s="9">
        <f t="shared" si="238"/>
        <v>-7.3127479511113765E-5</v>
      </c>
      <c r="AC250" s="9">
        <f t="shared" si="239"/>
        <v>3.1206116652063076E-4</v>
      </c>
      <c r="AD250" s="9">
        <f t="shared" si="272"/>
        <v>3.7805676198345214E-7</v>
      </c>
      <c r="AE250" s="9">
        <f t="shared" si="214"/>
        <v>3.040860191720429E-13</v>
      </c>
      <c r="AF250" s="9">
        <f t="shared" si="215"/>
        <v>5.9907840518210692E-16</v>
      </c>
      <c r="AG250" s="9">
        <f t="shared" si="240"/>
        <v>-1.3497087367419797E-14</v>
      </c>
      <c r="AI250" s="16">
        <f t="shared" si="241"/>
        <v>3</v>
      </c>
      <c r="AJ250" s="17">
        <f>VLOOKUP($A250,Datum!$A:$B,2,0)</f>
        <v>41366</v>
      </c>
      <c r="AK250" s="13">
        <f>VLOOKUP(AJ250,Zeitreihen!$B:$C,2,0)</f>
        <v>546.97</v>
      </c>
      <c r="AL250" s="13">
        <f>VLOOKUP(AJ250,Zeitreihen!$R:$S,2,0)</f>
        <v>1.0247999999999999</v>
      </c>
      <c r="AM250" s="9">
        <f t="shared" si="242"/>
        <v>-7.3127479511113765E-5</v>
      </c>
      <c r="AN250" s="9">
        <f t="shared" si="243"/>
        <v>-2.9269720683132829E-4</v>
      </c>
      <c r="AO250" s="9">
        <f t="shared" si="273"/>
        <v>3.7805676198345214E-7</v>
      </c>
      <c r="AP250" s="9">
        <f t="shared" si="216"/>
        <v>3.040860191720429E-13</v>
      </c>
      <c r="AQ250" s="9">
        <f t="shared" si="217"/>
        <v>1.3726915215860265E-14</v>
      </c>
      <c r="AR250" s="9">
        <f t="shared" si="244"/>
        <v>6.4607762718601331E-14</v>
      </c>
      <c r="AT250" s="16">
        <f t="shared" si="245"/>
        <v>3</v>
      </c>
      <c r="AU250" s="17">
        <f>VLOOKUP($A250,Datum!$A:$B,2,0)</f>
        <v>41366</v>
      </c>
      <c r="AV250" s="13">
        <f>VLOOKUP(AU250,Zeitreihen!$F:$G,2,0)</f>
        <v>7172.57</v>
      </c>
      <c r="AW250" s="13">
        <f>VLOOKUP(AU250,Zeitreihen!$J:$K,2,0)</f>
        <v>0.26665244520292253</v>
      </c>
      <c r="AX250" s="9">
        <f t="shared" si="246"/>
        <v>-7.0382346275104106E-4</v>
      </c>
      <c r="AY250" s="9">
        <f t="shared" si="247"/>
        <v>0</v>
      </c>
      <c r="AZ250" s="9">
        <f t="shared" si="274"/>
        <v>3.7805676198345214E-7</v>
      </c>
      <c r="BA250" s="9">
        <f t="shared" si="218"/>
        <v>1.2733862310351287E-12</v>
      </c>
      <c r="BB250" s="9">
        <f t="shared" si="219"/>
        <v>4.1014127750787366E-21</v>
      </c>
      <c r="BC250" s="9">
        <f t="shared" si="248"/>
        <v>-7.2268129597885961E-17</v>
      </c>
      <c r="BE250" s="16">
        <f t="shared" si="249"/>
        <v>3</v>
      </c>
      <c r="BF250" s="17">
        <f>VLOOKUP($A250,Datum!$A:$B,2,0)</f>
        <v>41366</v>
      </c>
      <c r="BG250" s="13">
        <f>VLOOKUP(BF250,Zeitreihen!$F:$G,2,0)</f>
        <v>7172.57</v>
      </c>
      <c r="BH250" s="13">
        <f>VLOOKUP(BF250,Zeitreihen!N:O,2,0)</f>
        <v>1.282</v>
      </c>
      <c r="BI250" s="9">
        <f t="shared" si="250"/>
        <v>-7.0382346275104106E-4</v>
      </c>
      <c r="BJ250" s="9">
        <f t="shared" si="251"/>
        <v>3.1206116652063076E-4</v>
      </c>
      <c r="BK250" s="9">
        <f t="shared" si="275"/>
        <v>3.7805676198345214E-7</v>
      </c>
      <c r="BL250" s="9">
        <f t="shared" si="220"/>
        <v>1.2733862310351287E-12</v>
      </c>
      <c r="BM250" s="9">
        <f t="shared" si="221"/>
        <v>5.9907840518210692E-16</v>
      </c>
      <c r="BN250" s="9">
        <f t="shared" si="252"/>
        <v>-2.7619887625936836E-14</v>
      </c>
      <c r="BP250" s="16">
        <f t="shared" si="253"/>
        <v>3</v>
      </c>
      <c r="BQ250" s="17">
        <f>VLOOKUP($A250,Datum!$A:$B,2,0)</f>
        <v>41366</v>
      </c>
      <c r="BR250" s="13">
        <f>VLOOKUP(BQ250,Zeitreihen!$F:$G,2,0)</f>
        <v>7172.57</v>
      </c>
      <c r="BS250" s="13">
        <f>VLOOKUP(BQ250,Zeitreihen!R:S,2,0)</f>
        <v>1.0247999999999999</v>
      </c>
      <c r="BT250" s="9">
        <f t="shared" si="254"/>
        <v>-7.0382346275104106E-4</v>
      </c>
      <c r="BU250" s="9">
        <f t="shared" si="255"/>
        <v>-2.9269720683132829E-4</v>
      </c>
      <c r="BV250" s="9">
        <f t="shared" si="276"/>
        <v>3.7805676198345214E-7</v>
      </c>
      <c r="BW250" s="9">
        <f t="shared" si="222"/>
        <v>1.2733862310351287E-12</v>
      </c>
      <c r="BX250" s="9">
        <f t="shared" si="223"/>
        <v>1.3726915215860265E-14</v>
      </c>
      <c r="BY250" s="9">
        <f t="shared" si="256"/>
        <v>1.3221068349593788E-13</v>
      </c>
      <c r="CA250" s="16">
        <f t="shared" si="257"/>
        <v>3</v>
      </c>
      <c r="CB250" s="17">
        <f>VLOOKUP($A250,Datum!$A:$B,2,0)</f>
        <v>41366</v>
      </c>
      <c r="CC250" s="13">
        <f>VLOOKUP(CB250,Zeitreihen!$J:$K,2,0)</f>
        <v>0.26665244520292253</v>
      </c>
      <c r="CD250" s="13">
        <f>VLOOKUP(CB250,Zeitreihen!N:O,2,0)</f>
        <v>1.282</v>
      </c>
      <c r="CE250" s="9">
        <f t="shared" si="258"/>
        <v>0</v>
      </c>
      <c r="CF250" s="9">
        <f t="shared" si="259"/>
        <v>3.1206116652063076E-4</v>
      </c>
      <c r="CG250" s="9">
        <f t="shared" si="277"/>
        <v>3.7805676198345214E-7</v>
      </c>
      <c r="CH250" s="9">
        <f t="shared" si="224"/>
        <v>4.1014127750787366E-21</v>
      </c>
      <c r="CI250" s="9">
        <f t="shared" si="225"/>
        <v>5.9907840518210692E-16</v>
      </c>
      <c r="CJ250" s="9">
        <f t="shared" si="260"/>
        <v>1.567503691953448E-18</v>
      </c>
      <c r="CL250" s="16">
        <f t="shared" si="261"/>
        <v>3</v>
      </c>
      <c r="CM250" s="17">
        <f>VLOOKUP($A250,Datum!$A:$B,2,0)</f>
        <v>41366</v>
      </c>
      <c r="CN250" s="13">
        <f>VLOOKUP(CM250,Zeitreihen!$J:$K,2,0)</f>
        <v>0.26665244520292253</v>
      </c>
      <c r="CO250" s="13">
        <f>VLOOKUP(CM250,Zeitreihen!R:S,2,0)</f>
        <v>1.0247999999999999</v>
      </c>
      <c r="CP250" s="9">
        <f t="shared" si="262"/>
        <v>0</v>
      </c>
      <c r="CQ250" s="9">
        <f t="shared" si="263"/>
        <v>-2.9269720683132829E-4</v>
      </c>
      <c r="CR250" s="9">
        <f t="shared" si="278"/>
        <v>3.7805676198345214E-7</v>
      </c>
      <c r="CS250" s="9">
        <f t="shared" si="226"/>
        <v>4.1014127750787366E-21</v>
      </c>
      <c r="CT250" s="9">
        <f t="shared" si="227"/>
        <v>1.3726915215860265E-14</v>
      </c>
      <c r="CU250" s="9">
        <f t="shared" si="264"/>
        <v>-7.5033156290237448E-18</v>
      </c>
      <c r="CW250" s="16">
        <f t="shared" si="265"/>
        <v>3</v>
      </c>
      <c r="CX250" s="17">
        <f>VLOOKUP($A250,Datum!$A:$B,2,0)</f>
        <v>41366</v>
      </c>
      <c r="CY250" s="13">
        <f>VLOOKUP(CX250,Zeitreihen!N:O,2,0)</f>
        <v>1.282</v>
      </c>
      <c r="CZ250" s="13">
        <f>VLOOKUP(CX250,Zeitreihen!R:S,2,0)</f>
        <v>1.0247999999999999</v>
      </c>
      <c r="DA250" s="9">
        <f t="shared" si="266"/>
        <v>3.1206116652063076E-4</v>
      </c>
      <c r="DB250" s="9">
        <f t="shared" si="267"/>
        <v>-2.9269720683132829E-4</v>
      </c>
      <c r="DC250" s="9">
        <f t="shared" si="279"/>
        <v>3.7805676198345214E-7</v>
      </c>
      <c r="DD250" s="9">
        <f t="shared" si="228"/>
        <v>5.9907840518210692E-16</v>
      </c>
      <c r="DE250" s="9">
        <f t="shared" si="229"/>
        <v>1.3726915215860265E-14</v>
      </c>
      <c r="DF250" s="9">
        <f t="shared" si="268"/>
        <v>-2.8676642892060365E-15</v>
      </c>
    </row>
    <row r="251" spans="1:110" ht="15" x14ac:dyDescent="0.2">
      <c r="A251" s="9">
        <f t="shared" si="269"/>
        <v>242</v>
      </c>
      <c r="B251" s="16">
        <f t="shared" si="230"/>
        <v>5</v>
      </c>
      <c r="C251" s="17">
        <f>VLOOKUP($A251,Datum!$A:$B,2,0)</f>
        <v>41361</v>
      </c>
      <c r="D251" s="13">
        <f>VLOOKUP(C251,Zeitreihen!$B:$C,2,0)</f>
        <v>547.01</v>
      </c>
      <c r="E251" s="13">
        <f>VLOOKUP(C251,Zeitreihen!F:G,2,0)</f>
        <v>7177.62</v>
      </c>
      <c r="F251" s="9">
        <f t="shared" si="231"/>
        <v>2.3768386329896021E-4</v>
      </c>
      <c r="G251" s="9">
        <f t="shared" si="231"/>
        <v>0</v>
      </c>
      <c r="H251" s="9">
        <f t="shared" si="270"/>
        <v>3.5537335626444499E-7</v>
      </c>
      <c r="I251" s="9">
        <f t="shared" si="210"/>
        <v>1.2204981191287884E-13</v>
      </c>
      <c r="J251" s="9">
        <f t="shared" si="211"/>
        <v>4.5494421089567652E-13</v>
      </c>
      <c r="K251" s="9">
        <f t="shared" si="232"/>
        <v>2.3563924836637551E-13</v>
      </c>
      <c r="M251" s="16">
        <f t="shared" si="233"/>
        <v>5</v>
      </c>
      <c r="N251" s="17">
        <f>VLOOKUP($A251,Datum!$A:$B,2,0)</f>
        <v>41361</v>
      </c>
      <c r="O251" s="13">
        <f>VLOOKUP(N251,Zeitreihen!$B:$C,2,0)</f>
        <v>547.01</v>
      </c>
      <c r="P251" s="13">
        <f>VLOOKUP(N251,Zeitreihen!$J:$K,2,0)</f>
        <v>0.26665244520292253</v>
      </c>
      <c r="Q251" s="9">
        <f t="shared" si="234"/>
        <v>2.3768386329896021E-4</v>
      </c>
      <c r="R251" s="9">
        <f t="shared" si="235"/>
        <v>5.332906702068653E-5</v>
      </c>
      <c r="S251" s="9">
        <f t="shared" si="271"/>
        <v>3.5537335626444499E-7</v>
      </c>
      <c r="T251" s="9">
        <f t="shared" si="212"/>
        <v>1.2204981191287884E-13</v>
      </c>
      <c r="U251" s="9">
        <f t="shared" si="213"/>
        <v>1.0146298182980548E-15</v>
      </c>
      <c r="V251" s="9">
        <f t="shared" si="236"/>
        <v>-1.1128134546476154E-14</v>
      </c>
      <c r="X251" s="16">
        <f t="shared" si="237"/>
        <v>5</v>
      </c>
      <c r="Y251" s="17">
        <f>VLOOKUP($A251,Datum!$A:$B,2,0)</f>
        <v>41361</v>
      </c>
      <c r="Z251" s="13">
        <f>VLOOKUP(Y251,Zeitreihen!$B:$C,2,0)</f>
        <v>547.01</v>
      </c>
      <c r="AA251" s="13">
        <f>VLOOKUP(Y251,Zeitreihen!N:O,2,0)</f>
        <v>1.2816000000000001</v>
      </c>
      <c r="AB251" s="9">
        <f t="shared" si="238"/>
        <v>2.3768386329896021E-4</v>
      </c>
      <c r="AC251" s="9">
        <f t="shared" si="239"/>
        <v>2.8129413766146577E-3</v>
      </c>
      <c r="AD251" s="9">
        <f t="shared" si="272"/>
        <v>3.5537335626444499E-7</v>
      </c>
      <c r="AE251" s="9">
        <f t="shared" si="214"/>
        <v>1.2204981191287884E-13</v>
      </c>
      <c r="AF251" s="9">
        <f t="shared" si="215"/>
        <v>2.2939681731450111E-12</v>
      </c>
      <c r="AG251" s="9">
        <f t="shared" si="240"/>
        <v>-5.2912983668139421E-13</v>
      </c>
      <c r="AI251" s="16">
        <f t="shared" si="241"/>
        <v>5</v>
      </c>
      <c r="AJ251" s="17">
        <f>VLOOKUP($A251,Datum!$A:$B,2,0)</f>
        <v>41361</v>
      </c>
      <c r="AK251" s="13">
        <f>VLOOKUP(AJ251,Zeitreihen!$B:$C,2,0)</f>
        <v>547.01</v>
      </c>
      <c r="AL251" s="13">
        <f>VLOOKUP(AJ251,Zeitreihen!$R:$S,2,0)</f>
        <v>1.0250999999999999</v>
      </c>
      <c r="AM251" s="9">
        <f t="shared" si="242"/>
        <v>2.3768386329896021E-4</v>
      </c>
      <c r="AN251" s="9">
        <f t="shared" si="243"/>
        <v>-9.7546700560162037E-5</v>
      </c>
      <c r="AO251" s="9">
        <f t="shared" si="273"/>
        <v>3.5537335626444499E-7</v>
      </c>
      <c r="AP251" s="9">
        <f t="shared" si="216"/>
        <v>1.2204981191287884E-13</v>
      </c>
      <c r="AQ251" s="9">
        <f t="shared" si="217"/>
        <v>7.5227653286445976E-18</v>
      </c>
      <c r="AR251" s="9">
        <f t="shared" si="244"/>
        <v>-9.5820253257116749E-16</v>
      </c>
      <c r="AT251" s="16">
        <f t="shared" si="245"/>
        <v>5</v>
      </c>
      <c r="AU251" s="17">
        <f>VLOOKUP($A251,Datum!$A:$B,2,0)</f>
        <v>41361</v>
      </c>
      <c r="AV251" s="13">
        <f>VLOOKUP(AU251,Zeitreihen!$F:$G,2,0)</f>
        <v>7177.62</v>
      </c>
      <c r="AW251" s="13">
        <f>VLOOKUP(AU251,Zeitreihen!$J:$K,2,0)</f>
        <v>0.26665244520292253</v>
      </c>
      <c r="AX251" s="9">
        <f t="shared" si="246"/>
        <v>0</v>
      </c>
      <c r="AY251" s="9">
        <f t="shared" si="247"/>
        <v>5.332906702068653E-5</v>
      </c>
      <c r="AZ251" s="9">
        <f t="shared" si="274"/>
        <v>3.5537335626444499E-7</v>
      </c>
      <c r="BA251" s="9">
        <f t="shared" si="218"/>
        <v>4.5494421089567652E-13</v>
      </c>
      <c r="BB251" s="9">
        <f t="shared" si="219"/>
        <v>1.0146298182980548E-15</v>
      </c>
      <c r="BC251" s="9">
        <f t="shared" si="248"/>
        <v>-2.148487751970749E-14</v>
      </c>
      <c r="BE251" s="16">
        <f t="shared" si="249"/>
        <v>5</v>
      </c>
      <c r="BF251" s="17">
        <f>VLOOKUP($A251,Datum!$A:$B,2,0)</f>
        <v>41361</v>
      </c>
      <c r="BG251" s="13">
        <f>VLOOKUP(BF251,Zeitreihen!$F:$G,2,0)</f>
        <v>7177.62</v>
      </c>
      <c r="BH251" s="13">
        <f>VLOOKUP(BF251,Zeitreihen!N:O,2,0)</f>
        <v>1.2816000000000001</v>
      </c>
      <c r="BI251" s="9">
        <f t="shared" si="250"/>
        <v>0</v>
      </c>
      <c r="BJ251" s="9">
        <f t="shared" si="251"/>
        <v>2.8129413766146577E-3</v>
      </c>
      <c r="BK251" s="9">
        <f t="shared" si="275"/>
        <v>3.5537335626444499E-7</v>
      </c>
      <c r="BL251" s="9">
        <f t="shared" si="220"/>
        <v>4.5494421089567652E-13</v>
      </c>
      <c r="BM251" s="9">
        <f t="shared" si="221"/>
        <v>2.2939681731450111E-12</v>
      </c>
      <c r="BN251" s="9">
        <f t="shared" si="252"/>
        <v>-1.0215809024992851E-12</v>
      </c>
      <c r="BP251" s="16">
        <f t="shared" si="253"/>
        <v>5</v>
      </c>
      <c r="BQ251" s="17">
        <f>VLOOKUP($A251,Datum!$A:$B,2,0)</f>
        <v>41361</v>
      </c>
      <c r="BR251" s="13">
        <f>VLOOKUP(BQ251,Zeitreihen!$F:$G,2,0)</f>
        <v>7177.62</v>
      </c>
      <c r="BS251" s="13">
        <f>VLOOKUP(BQ251,Zeitreihen!R:S,2,0)</f>
        <v>1.0250999999999999</v>
      </c>
      <c r="BT251" s="9">
        <f t="shared" si="254"/>
        <v>0</v>
      </c>
      <c r="BU251" s="9">
        <f t="shared" si="255"/>
        <v>-9.7546700560162037E-5</v>
      </c>
      <c r="BV251" s="9">
        <f t="shared" si="276"/>
        <v>3.5537335626444499E-7</v>
      </c>
      <c r="BW251" s="9">
        <f t="shared" si="222"/>
        <v>4.5494421089567652E-13</v>
      </c>
      <c r="BX251" s="9">
        <f t="shared" si="223"/>
        <v>7.5227653286445976E-18</v>
      </c>
      <c r="BY251" s="9">
        <f t="shared" si="256"/>
        <v>-1.8499833880858419E-15</v>
      </c>
      <c r="CA251" s="16">
        <f t="shared" si="257"/>
        <v>5</v>
      </c>
      <c r="CB251" s="17">
        <f>VLOOKUP($A251,Datum!$A:$B,2,0)</f>
        <v>41361</v>
      </c>
      <c r="CC251" s="13">
        <f>VLOOKUP(CB251,Zeitreihen!$J:$K,2,0)</f>
        <v>0.26665244520292253</v>
      </c>
      <c r="CD251" s="13">
        <f>VLOOKUP(CB251,Zeitreihen!N:O,2,0)</f>
        <v>1.2816000000000001</v>
      </c>
      <c r="CE251" s="9">
        <f t="shared" si="258"/>
        <v>5.332906702068653E-5</v>
      </c>
      <c r="CF251" s="9">
        <f t="shared" si="259"/>
        <v>2.8129413766146577E-3</v>
      </c>
      <c r="CG251" s="9">
        <f t="shared" si="277"/>
        <v>3.5537335626444499E-7</v>
      </c>
      <c r="CH251" s="9">
        <f t="shared" si="224"/>
        <v>1.0146298182980548E-15</v>
      </c>
      <c r="CI251" s="9">
        <f t="shared" si="225"/>
        <v>2.2939681731450111E-12</v>
      </c>
      <c r="CJ251" s="9">
        <f t="shared" si="260"/>
        <v>4.8244466114774688E-14</v>
      </c>
      <c r="CL251" s="16">
        <f t="shared" si="261"/>
        <v>5</v>
      </c>
      <c r="CM251" s="17">
        <f>VLOOKUP($A251,Datum!$A:$B,2,0)</f>
        <v>41361</v>
      </c>
      <c r="CN251" s="13">
        <f>VLOOKUP(CM251,Zeitreihen!$J:$K,2,0)</f>
        <v>0.26665244520292253</v>
      </c>
      <c r="CO251" s="13">
        <f>VLOOKUP(CM251,Zeitreihen!R:S,2,0)</f>
        <v>1.0250999999999999</v>
      </c>
      <c r="CP251" s="9">
        <f t="shared" si="262"/>
        <v>5.332906702068653E-5</v>
      </c>
      <c r="CQ251" s="9">
        <f t="shared" si="263"/>
        <v>-9.7546700560162037E-5</v>
      </c>
      <c r="CR251" s="9">
        <f t="shared" si="278"/>
        <v>3.5537335626444499E-7</v>
      </c>
      <c r="CS251" s="9">
        <f t="shared" si="226"/>
        <v>1.0146298182980548E-15</v>
      </c>
      <c r="CT251" s="9">
        <f t="shared" si="227"/>
        <v>7.5227653286445976E-18</v>
      </c>
      <c r="CU251" s="9">
        <f t="shared" si="264"/>
        <v>8.7366023249897171E-17</v>
      </c>
      <c r="CW251" s="16">
        <f t="shared" si="265"/>
        <v>5</v>
      </c>
      <c r="CX251" s="17">
        <f>VLOOKUP($A251,Datum!$A:$B,2,0)</f>
        <v>41361</v>
      </c>
      <c r="CY251" s="13">
        <f>VLOOKUP(CX251,Zeitreihen!N:O,2,0)</f>
        <v>1.2816000000000001</v>
      </c>
      <c r="CZ251" s="13">
        <f>VLOOKUP(CX251,Zeitreihen!R:S,2,0)</f>
        <v>1.0250999999999999</v>
      </c>
      <c r="DA251" s="9">
        <f t="shared" si="266"/>
        <v>2.8129413766146577E-3</v>
      </c>
      <c r="DB251" s="9">
        <f t="shared" si="267"/>
        <v>-9.7546700560162037E-5</v>
      </c>
      <c r="DC251" s="9">
        <f t="shared" si="279"/>
        <v>3.5537335626444499E-7</v>
      </c>
      <c r="DD251" s="9">
        <f t="shared" si="228"/>
        <v>2.2939681731450111E-12</v>
      </c>
      <c r="DE251" s="9">
        <f t="shared" si="229"/>
        <v>7.5227653286445976E-18</v>
      </c>
      <c r="DF251" s="9">
        <f t="shared" si="268"/>
        <v>4.1541526498131332E-15</v>
      </c>
    </row>
    <row r="252" spans="1:110" ht="15" x14ac:dyDescent="0.2">
      <c r="A252" s="9">
        <f t="shared" si="269"/>
        <v>243</v>
      </c>
      <c r="B252" s="16">
        <f t="shared" si="230"/>
        <v>4</v>
      </c>
      <c r="C252" s="17">
        <f>VLOOKUP($A252,Datum!$A:$B,2,0)</f>
        <v>41360</v>
      </c>
      <c r="D252" s="13">
        <f>VLOOKUP(C252,Zeitreihen!$B:$C,2,0)</f>
        <v>546.88</v>
      </c>
      <c r="E252" s="13">
        <f>VLOOKUP(C252,Zeitreihen!F:G,2,0)</f>
        <v>7177.62</v>
      </c>
      <c r="F252" s="9">
        <f t="shared" si="231"/>
        <v>-1.1147967564429258E-3</v>
      </c>
      <c r="G252" s="9">
        <f t="shared" si="231"/>
        <v>1.0310355646739047E-4</v>
      </c>
      <c r="H252" s="9">
        <f t="shared" si="270"/>
        <v>3.340509548885783E-7</v>
      </c>
      <c r="I252" s="9">
        <f t="shared" si="210"/>
        <v>1.2553154714164405E-12</v>
      </c>
      <c r="J252" s="9">
        <f t="shared" si="211"/>
        <v>3.5325996306627377E-13</v>
      </c>
      <c r="K252" s="9">
        <f t="shared" si="232"/>
        <v>6.6592244073097116E-13</v>
      </c>
      <c r="M252" s="16">
        <f t="shared" si="233"/>
        <v>4</v>
      </c>
      <c r="N252" s="17">
        <f>VLOOKUP($A252,Datum!$A:$B,2,0)</f>
        <v>41360</v>
      </c>
      <c r="O252" s="13">
        <f>VLOOKUP(N252,Zeitreihen!$B:$C,2,0)</f>
        <v>546.88</v>
      </c>
      <c r="P252" s="13">
        <f>VLOOKUP(N252,Zeitreihen!$J:$K,2,0)</f>
        <v>0.26663822525597269</v>
      </c>
      <c r="Q252" s="9">
        <f t="shared" si="234"/>
        <v>-1.1147967564429258E-3</v>
      </c>
      <c r="R252" s="9">
        <f t="shared" si="235"/>
        <v>-5.3329067020699168E-5</v>
      </c>
      <c r="S252" s="9">
        <f t="shared" si="271"/>
        <v>3.340509548885783E-7</v>
      </c>
      <c r="T252" s="9">
        <f t="shared" si="212"/>
        <v>1.2553154714164405E-12</v>
      </c>
      <c r="U252" s="9">
        <f t="shared" si="213"/>
        <v>9.4632996119214587E-16</v>
      </c>
      <c r="V252" s="9">
        <f t="shared" si="236"/>
        <v>3.4466543797564333E-14</v>
      </c>
      <c r="X252" s="16">
        <f t="shared" si="237"/>
        <v>4</v>
      </c>
      <c r="Y252" s="17">
        <f>VLOOKUP($A252,Datum!$A:$B,2,0)</f>
        <v>41360</v>
      </c>
      <c r="Z252" s="13">
        <f>VLOOKUP(Y252,Zeitreihen!$B:$C,2,0)</f>
        <v>546.88</v>
      </c>
      <c r="AA252" s="13">
        <f>VLOOKUP(Y252,Zeitreihen!N:O,2,0)</f>
        <v>1.278</v>
      </c>
      <c r="AB252" s="9">
        <f t="shared" si="238"/>
        <v>-1.1147967564429258E-3</v>
      </c>
      <c r="AC252" s="9">
        <f t="shared" si="239"/>
        <v>-6.31802733456098E-3</v>
      </c>
      <c r="AD252" s="9">
        <f t="shared" si="272"/>
        <v>3.340509548885783E-7</v>
      </c>
      <c r="AE252" s="9">
        <f t="shared" si="214"/>
        <v>1.2553154714164405E-12</v>
      </c>
      <c r="AF252" s="9">
        <f t="shared" si="215"/>
        <v>1.450843612579128E-11</v>
      </c>
      <c r="AG252" s="9">
        <f t="shared" si="240"/>
        <v>4.2676298263512726E-12</v>
      </c>
      <c r="AI252" s="16">
        <f t="shared" si="241"/>
        <v>4</v>
      </c>
      <c r="AJ252" s="17">
        <f>VLOOKUP($A252,Datum!$A:$B,2,0)</f>
        <v>41360</v>
      </c>
      <c r="AK252" s="13">
        <f>VLOOKUP(AJ252,Zeitreihen!$B:$C,2,0)</f>
        <v>546.88</v>
      </c>
      <c r="AL252" s="13">
        <f>VLOOKUP(AJ252,Zeitreihen!$R:$S,2,0)</f>
        <v>1.0251999999999999</v>
      </c>
      <c r="AM252" s="9">
        <f t="shared" si="242"/>
        <v>-1.1147967564429258E-3</v>
      </c>
      <c r="AN252" s="9">
        <f t="shared" si="243"/>
        <v>-9.7537186129720982E-5</v>
      </c>
      <c r="AO252" s="9">
        <f t="shared" si="273"/>
        <v>3.340509548885783E-7</v>
      </c>
      <c r="AP252" s="9">
        <f t="shared" si="216"/>
        <v>1.2553154714164405E-12</v>
      </c>
      <c r="AQ252" s="9">
        <f t="shared" si="217"/>
        <v>7.100676009507899E-18</v>
      </c>
      <c r="AR252" s="9">
        <f t="shared" si="244"/>
        <v>-2.9855633391791939E-15</v>
      </c>
      <c r="AT252" s="16">
        <f t="shared" si="245"/>
        <v>4</v>
      </c>
      <c r="AU252" s="17">
        <f>VLOOKUP($A252,Datum!$A:$B,2,0)</f>
        <v>41360</v>
      </c>
      <c r="AV252" s="13">
        <f>VLOOKUP(AU252,Zeitreihen!$F:$G,2,0)</f>
        <v>7177.62</v>
      </c>
      <c r="AW252" s="13">
        <f>VLOOKUP(AU252,Zeitreihen!$J:$K,2,0)</f>
        <v>0.26663822525597269</v>
      </c>
      <c r="AX252" s="9">
        <f t="shared" si="246"/>
        <v>1.0310355646739047E-4</v>
      </c>
      <c r="AY252" s="9">
        <f t="shared" si="247"/>
        <v>-5.3329067020699168E-5</v>
      </c>
      <c r="AZ252" s="9">
        <f t="shared" si="274"/>
        <v>3.340509548885783E-7</v>
      </c>
      <c r="BA252" s="9">
        <f t="shared" si="218"/>
        <v>3.5325996306627377E-13</v>
      </c>
      <c r="BB252" s="9">
        <f t="shared" si="219"/>
        <v>9.4632996119214587E-16</v>
      </c>
      <c r="BC252" s="9">
        <f t="shared" si="248"/>
        <v>1.8283885996670559E-14</v>
      </c>
      <c r="BE252" s="16">
        <f t="shared" si="249"/>
        <v>4</v>
      </c>
      <c r="BF252" s="17">
        <f>VLOOKUP($A252,Datum!$A:$B,2,0)</f>
        <v>41360</v>
      </c>
      <c r="BG252" s="13">
        <f>VLOOKUP(BF252,Zeitreihen!$F:$G,2,0)</f>
        <v>7177.62</v>
      </c>
      <c r="BH252" s="13">
        <f>VLOOKUP(BF252,Zeitreihen!N:O,2,0)</f>
        <v>1.278</v>
      </c>
      <c r="BI252" s="9">
        <f t="shared" si="250"/>
        <v>1.0310355646739047E-4</v>
      </c>
      <c r="BJ252" s="9">
        <f t="shared" si="251"/>
        <v>-6.31802733456098E-3</v>
      </c>
      <c r="BK252" s="9">
        <f t="shared" si="275"/>
        <v>3.340509548885783E-7</v>
      </c>
      <c r="BL252" s="9">
        <f t="shared" si="220"/>
        <v>3.5325996306627377E-13</v>
      </c>
      <c r="BM252" s="9">
        <f t="shared" si="221"/>
        <v>1.450843612579128E-11</v>
      </c>
      <c r="BN252" s="9">
        <f t="shared" si="252"/>
        <v>2.2639014134777203E-12</v>
      </c>
      <c r="BP252" s="16">
        <f t="shared" si="253"/>
        <v>4</v>
      </c>
      <c r="BQ252" s="17">
        <f>VLOOKUP($A252,Datum!$A:$B,2,0)</f>
        <v>41360</v>
      </c>
      <c r="BR252" s="13">
        <f>VLOOKUP(BQ252,Zeitreihen!$F:$G,2,0)</f>
        <v>7177.62</v>
      </c>
      <c r="BS252" s="13">
        <f>VLOOKUP(BQ252,Zeitreihen!R:S,2,0)</f>
        <v>1.0251999999999999</v>
      </c>
      <c r="BT252" s="9">
        <f t="shared" si="254"/>
        <v>1.0310355646739047E-4</v>
      </c>
      <c r="BU252" s="9">
        <f t="shared" si="255"/>
        <v>-9.7537186129720982E-5</v>
      </c>
      <c r="BV252" s="9">
        <f t="shared" si="276"/>
        <v>3.340509548885783E-7</v>
      </c>
      <c r="BW252" s="9">
        <f t="shared" si="222"/>
        <v>3.5325996306627377E-13</v>
      </c>
      <c r="BX252" s="9">
        <f t="shared" si="223"/>
        <v>7.100676009507899E-18</v>
      </c>
      <c r="BY252" s="9">
        <f t="shared" si="256"/>
        <v>-1.5837880365959129E-15</v>
      </c>
      <c r="CA252" s="16">
        <f t="shared" si="257"/>
        <v>4</v>
      </c>
      <c r="CB252" s="17">
        <f>VLOOKUP($A252,Datum!$A:$B,2,0)</f>
        <v>41360</v>
      </c>
      <c r="CC252" s="13">
        <f>VLOOKUP(CB252,Zeitreihen!$J:$K,2,0)</f>
        <v>0.26663822525597269</v>
      </c>
      <c r="CD252" s="13">
        <f>VLOOKUP(CB252,Zeitreihen!N:O,2,0)</f>
        <v>1.278</v>
      </c>
      <c r="CE252" s="9">
        <f t="shared" si="258"/>
        <v>-5.3329067020699168E-5</v>
      </c>
      <c r="CF252" s="9">
        <f t="shared" si="259"/>
        <v>-6.31802733456098E-3</v>
      </c>
      <c r="CG252" s="9">
        <f t="shared" si="277"/>
        <v>3.340509548885783E-7</v>
      </c>
      <c r="CH252" s="9">
        <f t="shared" si="224"/>
        <v>9.4632996119214587E-16</v>
      </c>
      <c r="CI252" s="9">
        <f t="shared" si="225"/>
        <v>1.450843612579128E-11</v>
      </c>
      <c r="CJ252" s="9">
        <f t="shared" si="260"/>
        <v>1.1717409182869219E-13</v>
      </c>
      <c r="CL252" s="16">
        <f t="shared" si="261"/>
        <v>4</v>
      </c>
      <c r="CM252" s="17">
        <f>VLOOKUP($A252,Datum!$A:$B,2,0)</f>
        <v>41360</v>
      </c>
      <c r="CN252" s="13">
        <f>VLOOKUP(CM252,Zeitreihen!$J:$K,2,0)</f>
        <v>0.26663822525597269</v>
      </c>
      <c r="CO252" s="13">
        <f>VLOOKUP(CM252,Zeitreihen!R:S,2,0)</f>
        <v>1.0251999999999999</v>
      </c>
      <c r="CP252" s="9">
        <f t="shared" si="262"/>
        <v>-5.3329067020699168E-5</v>
      </c>
      <c r="CQ252" s="9">
        <f t="shared" si="263"/>
        <v>-9.7537186129720982E-5</v>
      </c>
      <c r="CR252" s="9">
        <f t="shared" si="278"/>
        <v>3.340509548885783E-7</v>
      </c>
      <c r="CS252" s="9">
        <f t="shared" si="226"/>
        <v>9.4632996119214587E-16</v>
      </c>
      <c r="CT252" s="9">
        <f t="shared" si="227"/>
        <v>7.100676009507899E-18</v>
      </c>
      <c r="CU252" s="9">
        <f t="shared" si="264"/>
        <v>-8.1973059309236544E-17</v>
      </c>
      <c r="CW252" s="16">
        <f t="shared" si="265"/>
        <v>4</v>
      </c>
      <c r="CX252" s="17">
        <f>VLOOKUP($A252,Datum!$A:$B,2,0)</f>
        <v>41360</v>
      </c>
      <c r="CY252" s="13">
        <f>VLOOKUP(CX252,Zeitreihen!N:O,2,0)</f>
        <v>1.278</v>
      </c>
      <c r="CZ252" s="13">
        <f>VLOOKUP(CX252,Zeitreihen!R:S,2,0)</f>
        <v>1.0251999999999999</v>
      </c>
      <c r="DA252" s="9">
        <f t="shared" si="266"/>
        <v>-6.31802733456098E-3</v>
      </c>
      <c r="DB252" s="9">
        <f t="shared" si="267"/>
        <v>-9.7537186129720982E-5</v>
      </c>
      <c r="DC252" s="9">
        <f t="shared" si="279"/>
        <v>3.340509548885783E-7</v>
      </c>
      <c r="DD252" s="9">
        <f t="shared" si="228"/>
        <v>1.450843612579128E-11</v>
      </c>
      <c r="DE252" s="9">
        <f t="shared" si="229"/>
        <v>7.100676009507899E-18</v>
      </c>
      <c r="DF252" s="9">
        <f t="shared" si="268"/>
        <v>-1.0149862281523029E-14</v>
      </c>
    </row>
    <row r="253" spans="1:110" ht="15" x14ac:dyDescent="0.2">
      <c r="A253" s="9">
        <f t="shared" si="269"/>
        <v>244</v>
      </c>
      <c r="B253" s="16">
        <f t="shared" si="230"/>
        <v>3</v>
      </c>
      <c r="C253" s="17">
        <f>VLOOKUP($A253,Datum!$A:$B,2,0)</f>
        <v>41359</v>
      </c>
      <c r="D253" s="13">
        <f>VLOOKUP(C253,Zeitreihen!$B:$C,2,0)</f>
        <v>547.49</v>
      </c>
      <c r="E253" s="13">
        <f>VLOOKUP(C253,Zeitreihen!F:G,2,0)</f>
        <v>7176.88</v>
      </c>
      <c r="F253" s="9">
        <f t="shared" si="231"/>
        <v>1.2976689475786775E-3</v>
      </c>
      <c r="G253" s="9">
        <f t="shared" si="231"/>
        <v>1.951217409849272E-3</v>
      </c>
      <c r="H253" s="9">
        <f t="shared" si="270"/>
        <v>3.1400789759526356E-7</v>
      </c>
      <c r="I253" s="9">
        <f t="shared" si="210"/>
        <v>7.0534147691675155E-14</v>
      </c>
      <c r="J253" s="9">
        <f t="shared" si="211"/>
        <v>2.1101744254758608E-13</v>
      </c>
      <c r="K253" s="9">
        <f t="shared" si="232"/>
        <v>1.2199973548402068E-13</v>
      </c>
      <c r="M253" s="16">
        <f t="shared" si="233"/>
        <v>3</v>
      </c>
      <c r="N253" s="17">
        <f>VLOOKUP($A253,Datum!$A:$B,2,0)</f>
        <v>41359</v>
      </c>
      <c r="O253" s="13">
        <f>VLOOKUP(N253,Zeitreihen!$B:$C,2,0)</f>
        <v>547.49</v>
      </c>
      <c r="P253" s="13">
        <f>VLOOKUP(N253,Zeitreihen!$J:$K,2,0)</f>
        <v>0.26665244520292253</v>
      </c>
      <c r="Q253" s="9">
        <f t="shared" si="234"/>
        <v>1.2976689475786775E-3</v>
      </c>
      <c r="R253" s="9">
        <f t="shared" si="235"/>
        <v>7.9992534072813239E-5</v>
      </c>
      <c r="S253" s="9">
        <f t="shared" si="271"/>
        <v>3.1400789759526356E-7</v>
      </c>
      <c r="T253" s="9">
        <f t="shared" si="212"/>
        <v>7.0534147691675155E-14</v>
      </c>
      <c r="U253" s="9">
        <f t="shared" si="213"/>
        <v>2.014511359251004E-15</v>
      </c>
      <c r="V253" s="9">
        <f t="shared" si="236"/>
        <v>1.1920228258719194E-14</v>
      </c>
      <c r="X253" s="16">
        <f t="shared" si="237"/>
        <v>3</v>
      </c>
      <c r="Y253" s="17">
        <f>VLOOKUP($A253,Datum!$A:$B,2,0)</f>
        <v>41359</v>
      </c>
      <c r="Z253" s="13">
        <f>VLOOKUP(Y253,Zeitreihen!$B:$C,2,0)</f>
        <v>547.49</v>
      </c>
      <c r="AA253" s="13">
        <f>VLOOKUP(Y253,Zeitreihen!N:O,2,0)</f>
        <v>1.2861</v>
      </c>
      <c r="AB253" s="9">
        <f t="shared" si="238"/>
        <v>1.2976689475786775E-3</v>
      </c>
      <c r="AC253" s="9">
        <f t="shared" si="239"/>
        <v>6.222291559550995E-4</v>
      </c>
      <c r="AD253" s="9">
        <f t="shared" si="272"/>
        <v>3.1400789759526356E-7</v>
      </c>
      <c r="AE253" s="9">
        <f t="shared" si="214"/>
        <v>7.0534147691675155E-14</v>
      </c>
      <c r="AF253" s="9">
        <f t="shared" si="215"/>
        <v>3.8460548327126756E-14</v>
      </c>
      <c r="AG253" s="9">
        <f t="shared" si="240"/>
        <v>5.2084373817953974E-14</v>
      </c>
      <c r="AI253" s="16">
        <f t="shared" si="241"/>
        <v>3</v>
      </c>
      <c r="AJ253" s="17">
        <f>VLOOKUP($A253,Datum!$A:$B,2,0)</f>
        <v>41359</v>
      </c>
      <c r="AK253" s="13">
        <f>VLOOKUP(AJ253,Zeitreihen!$B:$C,2,0)</f>
        <v>547.49</v>
      </c>
      <c r="AL253" s="13">
        <f>VLOOKUP(AJ253,Zeitreihen!$R:$S,2,0)</f>
        <v>1.0253000000000001</v>
      </c>
      <c r="AM253" s="9">
        <f t="shared" si="242"/>
        <v>1.2976689475786775E-3</v>
      </c>
      <c r="AN253" s="9">
        <f t="shared" si="243"/>
        <v>-9.7527673554623036E-5</v>
      </c>
      <c r="AO253" s="9">
        <f t="shared" si="273"/>
        <v>3.1400789759526356E-7</v>
      </c>
      <c r="AP253" s="9">
        <f t="shared" si="216"/>
        <v>7.0534147691675155E-14</v>
      </c>
      <c r="AQ253" s="9">
        <f t="shared" si="217"/>
        <v>6.7022069211158386E-18</v>
      </c>
      <c r="AR253" s="9">
        <f t="shared" si="244"/>
        <v>6.8755687243612953E-16</v>
      </c>
      <c r="AT253" s="16">
        <f t="shared" si="245"/>
        <v>3</v>
      </c>
      <c r="AU253" s="17">
        <f>VLOOKUP($A253,Datum!$A:$B,2,0)</f>
        <v>41359</v>
      </c>
      <c r="AV253" s="13">
        <f>VLOOKUP(AU253,Zeitreihen!$F:$G,2,0)</f>
        <v>7176.88</v>
      </c>
      <c r="AW253" s="13">
        <f>VLOOKUP(AU253,Zeitreihen!$J:$K,2,0)</f>
        <v>0.26665244520292253</v>
      </c>
      <c r="AX253" s="9">
        <f t="shared" si="246"/>
        <v>1.951217409849272E-3</v>
      </c>
      <c r="AY253" s="9">
        <f t="shared" si="247"/>
        <v>7.9992534072813239E-5</v>
      </c>
      <c r="AZ253" s="9">
        <f t="shared" si="274"/>
        <v>3.1400789759526356E-7</v>
      </c>
      <c r="BA253" s="9">
        <f t="shared" si="218"/>
        <v>2.1101744254758608E-13</v>
      </c>
      <c r="BB253" s="9">
        <f t="shared" si="219"/>
        <v>2.014511359251004E-15</v>
      </c>
      <c r="BC253" s="9">
        <f t="shared" si="248"/>
        <v>2.0617881438504011E-14</v>
      </c>
      <c r="BE253" s="16">
        <f t="shared" si="249"/>
        <v>3</v>
      </c>
      <c r="BF253" s="17">
        <f>VLOOKUP($A253,Datum!$A:$B,2,0)</f>
        <v>41359</v>
      </c>
      <c r="BG253" s="13">
        <f>VLOOKUP(BF253,Zeitreihen!$F:$G,2,0)</f>
        <v>7176.88</v>
      </c>
      <c r="BH253" s="13">
        <f>VLOOKUP(BF253,Zeitreihen!N:O,2,0)</f>
        <v>1.2861</v>
      </c>
      <c r="BI253" s="9">
        <f t="shared" si="250"/>
        <v>1.951217409849272E-3</v>
      </c>
      <c r="BJ253" s="9">
        <f t="shared" si="251"/>
        <v>6.222291559550995E-4</v>
      </c>
      <c r="BK253" s="9">
        <f t="shared" si="275"/>
        <v>3.1400789759526356E-7</v>
      </c>
      <c r="BL253" s="9">
        <f t="shared" si="220"/>
        <v>2.1101744254758608E-13</v>
      </c>
      <c r="BM253" s="9">
        <f t="shared" si="221"/>
        <v>3.8460548327126756E-14</v>
      </c>
      <c r="BN253" s="9">
        <f t="shared" si="252"/>
        <v>9.0087993356318739E-14</v>
      </c>
      <c r="BP253" s="16">
        <f t="shared" si="253"/>
        <v>3</v>
      </c>
      <c r="BQ253" s="17">
        <f>VLOOKUP($A253,Datum!$A:$B,2,0)</f>
        <v>41359</v>
      </c>
      <c r="BR253" s="13">
        <f>VLOOKUP(BQ253,Zeitreihen!$F:$G,2,0)</f>
        <v>7176.88</v>
      </c>
      <c r="BS253" s="13">
        <f>VLOOKUP(BQ253,Zeitreihen!R:S,2,0)</f>
        <v>1.0253000000000001</v>
      </c>
      <c r="BT253" s="9">
        <f t="shared" si="254"/>
        <v>1.951217409849272E-3</v>
      </c>
      <c r="BU253" s="9">
        <f t="shared" si="255"/>
        <v>-9.7527673554623036E-5</v>
      </c>
      <c r="BV253" s="9">
        <f t="shared" si="276"/>
        <v>3.1400789759526356E-7</v>
      </c>
      <c r="BW253" s="9">
        <f t="shared" si="222"/>
        <v>2.1101744254758608E-13</v>
      </c>
      <c r="BX253" s="9">
        <f t="shared" si="223"/>
        <v>6.7022069211158386E-18</v>
      </c>
      <c r="BY253" s="9">
        <f t="shared" si="256"/>
        <v>1.1892361262249794E-15</v>
      </c>
      <c r="CA253" s="16">
        <f t="shared" si="257"/>
        <v>3</v>
      </c>
      <c r="CB253" s="17">
        <f>VLOOKUP($A253,Datum!$A:$B,2,0)</f>
        <v>41359</v>
      </c>
      <c r="CC253" s="13">
        <f>VLOOKUP(CB253,Zeitreihen!$J:$K,2,0)</f>
        <v>0.26665244520292253</v>
      </c>
      <c r="CD253" s="13">
        <f>VLOOKUP(CB253,Zeitreihen!N:O,2,0)</f>
        <v>1.2861</v>
      </c>
      <c r="CE253" s="9">
        <f t="shared" si="258"/>
        <v>7.9992534072813239E-5</v>
      </c>
      <c r="CF253" s="9">
        <f t="shared" si="259"/>
        <v>6.222291559550995E-4</v>
      </c>
      <c r="CG253" s="9">
        <f t="shared" si="277"/>
        <v>3.1400789759526356E-7</v>
      </c>
      <c r="CH253" s="9">
        <f t="shared" si="224"/>
        <v>2.014511359251004E-15</v>
      </c>
      <c r="CI253" s="9">
        <f t="shared" si="225"/>
        <v>3.8460548327126756E-14</v>
      </c>
      <c r="CJ253" s="9">
        <f t="shared" si="260"/>
        <v>8.8022276435013361E-15</v>
      </c>
      <c r="CL253" s="16">
        <f t="shared" si="261"/>
        <v>3</v>
      </c>
      <c r="CM253" s="17">
        <f>VLOOKUP($A253,Datum!$A:$B,2,0)</f>
        <v>41359</v>
      </c>
      <c r="CN253" s="13">
        <f>VLOOKUP(CM253,Zeitreihen!$J:$K,2,0)</f>
        <v>0.26665244520292253</v>
      </c>
      <c r="CO253" s="13">
        <f>VLOOKUP(CM253,Zeitreihen!R:S,2,0)</f>
        <v>1.0253000000000001</v>
      </c>
      <c r="CP253" s="9">
        <f t="shared" si="262"/>
        <v>7.9992534072813239E-5</v>
      </c>
      <c r="CQ253" s="9">
        <f t="shared" si="263"/>
        <v>-9.7527673554623036E-5</v>
      </c>
      <c r="CR253" s="9">
        <f t="shared" si="278"/>
        <v>3.1400789759526356E-7</v>
      </c>
      <c r="CS253" s="9">
        <f t="shared" si="226"/>
        <v>2.014511359251004E-15</v>
      </c>
      <c r="CT253" s="9">
        <f t="shared" si="227"/>
        <v>6.7022069211158386E-18</v>
      </c>
      <c r="CU253" s="9">
        <f t="shared" si="264"/>
        <v>1.1619669519671612E-16</v>
      </c>
      <c r="CW253" s="16">
        <f t="shared" si="265"/>
        <v>3</v>
      </c>
      <c r="CX253" s="17">
        <f>VLOOKUP($A253,Datum!$A:$B,2,0)</f>
        <v>41359</v>
      </c>
      <c r="CY253" s="13">
        <f>VLOOKUP(CX253,Zeitreihen!N:O,2,0)</f>
        <v>1.2861</v>
      </c>
      <c r="CZ253" s="13">
        <f>VLOOKUP(CX253,Zeitreihen!R:S,2,0)</f>
        <v>1.0253000000000001</v>
      </c>
      <c r="DA253" s="9">
        <f t="shared" si="266"/>
        <v>6.222291559550995E-4</v>
      </c>
      <c r="DB253" s="9">
        <f t="shared" si="267"/>
        <v>-9.7527673554623036E-5</v>
      </c>
      <c r="DC253" s="9">
        <f t="shared" si="279"/>
        <v>3.1400789759526356E-7</v>
      </c>
      <c r="DD253" s="9">
        <f t="shared" si="228"/>
        <v>3.8460548327126756E-14</v>
      </c>
      <c r="DE253" s="9">
        <f t="shared" si="229"/>
        <v>6.7022069211158386E-18</v>
      </c>
      <c r="DF253" s="9">
        <f t="shared" si="268"/>
        <v>5.0771109224437783E-16</v>
      </c>
    </row>
    <row r="254" spans="1:110" ht="15" x14ac:dyDescent="0.2">
      <c r="A254" s="9">
        <f t="shared" si="269"/>
        <v>245</v>
      </c>
      <c r="B254" s="16">
        <f t="shared" si="230"/>
        <v>2</v>
      </c>
      <c r="C254" s="17">
        <f>VLOOKUP($A254,Datum!$A:$B,2,0)</f>
        <v>41358</v>
      </c>
      <c r="D254" s="13">
        <f>VLOOKUP(C254,Zeitreihen!$B:$C,2,0)</f>
        <v>546.78</v>
      </c>
      <c r="E254" s="13">
        <f>VLOOKUP(C254,Zeitreihen!F:G,2,0)</f>
        <v>7162.89</v>
      </c>
      <c r="F254" s="9">
        <f t="shared" si="231"/>
        <v>-4.9076495307775305E-3</v>
      </c>
      <c r="G254" s="9">
        <f t="shared" si="231"/>
        <v>9.4555692196946952E-3</v>
      </c>
      <c r="H254" s="9">
        <f t="shared" si="270"/>
        <v>2.9516742373954773E-7</v>
      </c>
      <c r="I254" s="9">
        <f t="shared" si="210"/>
        <v>9.6958435528330944E-12</v>
      </c>
      <c r="J254" s="9">
        <f t="shared" si="211"/>
        <v>2.045241808823632E-11</v>
      </c>
      <c r="K254" s="9">
        <f t="shared" si="232"/>
        <v>-1.4082025637694071E-11</v>
      </c>
      <c r="M254" s="16">
        <f t="shared" si="233"/>
        <v>2</v>
      </c>
      <c r="N254" s="17">
        <f>VLOOKUP($A254,Datum!$A:$B,2,0)</f>
        <v>41358</v>
      </c>
      <c r="O254" s="13">
        <f>VLOOKUP(N254,Zeitreihen!$B:$C,2,0)</f>
        <v>546.78</v>
      </c>
      <c r="P254" s="13">
        <f>VLOOKUP(N254,Zeitreihen!$J:$K,2,0)</f>
        <v>0.26663111585121985</v>
      </c>
      <c r="Q254" s="9">
        <f t="shared" si="234"/>
        <v>-4.9076495307775305E-3</v>
      </c>
      <c r="R254" s="9">
        <f t="shared" si="235"/>
        <v>-5.332764506381323E-5</v>
      </c>
      <c r="S254" s="9">
        <f t="shared" si="271"/>
        <v>2.9516742373954773E-7</v>
      </c>
      <c r="T254" s="9">
        <f t="shared" si="212"/>
        <v>9.6958435528330944E-12</v>
      </c>
      <c r="U254" s="9">
        <f t="shared" si="213"/>
        <v>8.3613247568260163E-16</v>
      </c>
      <c r="V254" s="9">
        <f t="shared" si="236"/>
        <v>9.0038934209937915E-14</v>
      </c>
      <c r="X254" s="16">
        <f t="shared" si="237"/>
        <v>2</v>
      </c>
      <c r="Y254" s="17">
        <f>VLOOKUP($A254,Datum!$A:$B,2,0)</f>
        <v>41358</v>
      </c>
      <c r="Z254" s="13">
        <f>VLOOKUP(Y254,Zeitreihen!$B:$C,2,0)</f>
        <v>546.78</v>
      </c>
      <c r="AA254" s="13">
        <f>VLOOKUP(Y254,Zeitreihen!N:O,2,0)</f>
        <v>1.2852999999999999</v>
      </c>
      <c r="AB254" s="9">
        <f t="shared" si="238"/>
        <v>-4.9076495307775305E-3</v>
      </c>
      <c r="AC254" s="9">
        <f t="shared" si="239"/>
        <v>-1.0525598297152133E-2</v>
      </c>
      <c r="AD254" s="9">
        <f t="shared" si="272"/>
        <v>2.9516742373954773E-7</v>
      </c>
      <c r="AE254" s="9">
        <f t="shared" si="214"/>
        <v>9.6958435528330944E-12</v>
      </c>
      <c r="AF254" s="9">
        <f t="shared" si="215"/>
        <v>3.4414635532444613E-11</v>
      </c>
      <c r="AG254" s="9">
        <f t="shared" si="240"/>
        <v>1.8266880468496908E-11</v>
      </c>
      <c r="AI254" s="16">
        <f t="shared" si="241"/>
        <v>2</v>
      </c>
      <c r="AJ254" s="17">
        <f>VLOOKUP($A254,Datum!$A:$B,2,0)</f>
        <v>41358</v>
      </c>
      <c r="AK254" s="13">
        <f>VLOOKUP(AJ254,Zeitreihen!$B:$C,2,0)</f>
        <v>546.78</v>
      </c>
      <c r="AL254" s="13">
        <f>VLOOKUP(AJ254,Zeitreihen!$R:$S,2,0)</f>
        <v>1.0254000000000001</v>
      </c>
      <c r="AM254" s="9">
        <f t="shared" si="242"/>
        <v>-4.9076495307775305E-3</v>
      </c>
      <c r="AN254" s="9">
        <f t="shared" si="243"/>
        <v>-9.7518162835090203E-5</v>
      </c>
      <c r="AO254" s="9">
        <f t="shared" si="273"/>
        <v>2.9516742373954773E-7</v>
      </c>
      <c r="AP254" s="9">
        <f t="shared" si="216"/>
        <v>9.6958435528330944E-12</v>
      </c>
      <c r="AQ254" s="9">
        <f t="shared" si="217"/>
        <v>6.3260400374067262E-18</v>
      </c>
      <c r="AR254" s="9">
        <f t="shared" si="244"/>
        <v>-7.8317491348774722E-15</v>
      </c>
      <c r="AT254" s="16">
        <f t="shared" si="245"/>
        <v>2</v>
      </c>
      <c r="AU254" s="17">
        <f>VLOOKUP($A254,Datum!$A:$B,2,0)</f>
        <v>41358</v>
      </c>
      <c r="AV254" s="13">
        <f>VLOOKUP(AU254,Zeitreihen!$F:$G,2,0)</f>
        <v>7162.89</v>
      </c>
      <c r="AW254" s="13">
        <f>VLOOKUP(AU254,Zeitreihen!$J:$K,2,0)</f>
        <v>0.26663111585121985</v>
      </c>
      <c r="AX254" s="9">
        <f t="shared" si="246"/>
        <v>9.4555692196946952E-3</v>
      </c>
      <c r="AY254" s="9">
        <f t="shared" si="247"/>
        <v>-5.332764506381323E-5</v>
      </c>
      <c r="AZ254" s="9">
        <f t="shared" si="274"/>
        <v>2.9516742373954773E-7</v>
      </c>
      <c r="BA254" s="9">
        <f t="shared" si="218"/>
        <v>2.045241808823632E-11</v>
      </c>
      <c r="BB254" s="9">
        <f t="shared" si="219"/>
        <v>8.3613247568260163E-16</v>
      </c>
      <c r="BC254" s="9">
        <f t="shared" si="248"/>
        <v>-1.3077052790981865E-13</v>
      </c>
      <c r="BE254" s="16">
        <f t="shared" si="249"/>
        <v>2</v>
      </c>
      <c r="BF254" s="17">
        <f>VLOOKUP($A254,Datum!$A:$B,2,0)</f>
        <v>41358</v>
      </c>
      <c r="BG254" s="13">
        <f>VLOOKUP(BF254,Zeitreihen!$F:$G,2,0)</f>
        <v>7162.89</v>
      </c>
      <c r="BH254" s="13">
        <f>VLOOKUP(BF254,Zeitreihen!N:O,2,0)</f>
        <v>1.2852999999999999</v>
      </c>
      <c r="BI254" s="9">
        <f t="shared" si="250"/>
        <v>9.4555692196946952E-3</v>
      </c>
      <c r="BJ254" s="9">
        <f t="shared" si="251"/>
        <v>-1.0525598297152133E-2</v>
      </c>
      <c r="BK254" s="9">
        <f t="shared" si="275"/>
        <v>2.9516742373954773E-7</v>
      </c>
      <c r="BL254" s="9">
        <f t="shared" si="220"/>
        <v>2.045241808823632E-11</v>
      </c>
      <c r="BM254" s="9">
        <f t="shared" si="221"/>
        <v>3.4414635532444613E-11</v>
      </c>
      <c r="BN254" s="9">
        <f t="shared" si="252"/>
        <v>-2.6530407352014604E-11</v>
      </c>
      <c r="BP254" s="16">
        <f t="shared" si="253"/>
        <v>2</v>
      </c>
      <c r="BQ254" s="17">
        <f>VLOOKUP($A254,Datum!$A:$B,2,0)</f>
        <v>41358</v>
      </c>
      <c r="BR254" s="13">
        <f>VLOOKUP(BQ254,Zeitreihen!$F:$G,2,0)</f>
        <v>7162.89</v>
      </c>
      <c r="BS254" s="13">
        <f>VLOOKUP(BQ254,Zeitreihen!R:S,2,0)</f>
        <v>1.0254000000000001</v>
      </c>
      <c r="BT254" s="9">
        <f t="shared" si="254"/>
        <v>9.4555692196946952E-3</v>
      </c>
      <c r="BU254" s="9">
        <f t="shared" si="255"/>
        <v>-9.7518162835090203E-5</v>
      </c>
      <c r="BV254" s="9">
        <f t="shared" si="276"/>
        <v>2.9516742373954773E-7</v>
      </c>
      <c r="BW254" s="9">
        <f t="shared" si="222"/>
        <v>2.045241808823632E-11</v>
      </c>
      <c r="BX254" s="9">
        <f t="shared" si="223"/>
        <v>6.3260400374067262E-18</v>
      </c>
      <c r="BY254" s="9">
        <f t="shared" si="256"/>
        <v>1.1374656728357321E-14</v>
      </c>
      <c r="CA254" s="16">
        <f t="shared" si="257"/>
        <v>2</v>
      </c>
      <c r="CB254" s="17">
        <f>VLOOKUP($A254,Datum!$A:$B,2,0)</f>
        <v>41358</v>
      </c>
      <c r="CC254" s="13">
        <f>VLOOKUP(CB254,Zeitreihen!$J:$K,2,0)</f>
        <v>0.26663111585121985</v>
      </c>
      <c r="CD254" s="13">
        <f>VLOOKUP(CB254,Zeitreihen!N:O,2,0)</f>
        <v>1.2852999999999999</v>
      </c>
      <c r="CE254" s="9">
        <f t="shared" si="258"/>
        <v>-5.332764506381323E-5</v>
      </c>
      <c r="CF254" s="9">
        <f t="shared" si="259"/>
        <v>-1.0525598297152133E-2</v>
      </c>
      <c r="CG254" s="9">
        <f t="shared" si="277"/>
        <v>2.9516742373954773E-7</v>
      </c>
      <c r="CH254" s="9">
        <f t="shared" si="224"/>
        <v>8.3613247568260163E-16</v>
      </c>
      <c r="CI254" s="9">
        <f t="shared" si="225"/>
        <v>3.4414635532444613E-11</v>
      </c>
      <c r="CJ254" s="9">
        <f t="shared" si="260"/>
        <v>1.6963252756313378E-13</v>
      </c>
      <c r="CL254" s="16">
        <f t="shared" si="261"/>
        <v>2</v>
      </c>
      <c r="CM254" s="17">
        <f>VLOOKUP($A254,Datum!$A:$B,2,0)</f>
        <v>41358</v>
      </c>
      <c r="CN254" s="13">
        <f>VLOOKUP(CM254,Zeitreihen!$J:$K,2,0)</f>
        <v>0.26663111585121985</v>
      </c>
      <c r="CO254" s="13">
        <f>VLOOKUP(CM254,Zeitreihen!R:S,2,0)</f>
        <v>1.0254000000000001</v>
      </c>
      <c r="CP254" s="9">
        <f t="shared" si="262"/>
        <v>-5.332764506381323E-5</v>
      </c>
      <c r="CQ254" s="9">
        <f t="shared" si="263"/>
        <v>-9.7518162835090203E-5</v>
      </c>
      <c r="CR254" s="9">
        <f t="shared" si="278"/>
        <v>2.9516742373954773E-7</v>
      </c>
      <c r="CS254" s="9">
        <f t="shared" si="226"/>
        <v>8.3613247568260163E-16</v>
      </c>
      <c r="CT254" s="9">
        <f t="shared" si="227"/>
        <v>6.3260400374067262E-18</v>
      </c>
      <c r="CU254" s="9">
        <f t="shared" si="264"/>
        <v>-7.2728313040686863E-17</v>
      </c>
      <c r="CW254" s="16">
        <f t="shared" si="265"/>
        <v>2</v>
      </c>
      <c r="CX254" s="17">
        <f>VLOOKUP($A254,Datum!$A:$B,2,0)</f>
        <v>41358</v>
      </c>
      <c r="CY254" s="13">
        <f>VLOOKUP(CX254,Zeitreihen!N:O,2,0)</f>
        <v>1.2852999999999999</v>
      </c>
      <c r="CZ254" s="13">
        <f>VLOOKUP(CX254,Zeitreihen!R:S,2,0)</f>
        <v>1.0254000000000001</v>
      </c>
      <c r="DA254" s="9">
        <f t="shared" si="266"/>
        <v>-1.0525598297152133E-2</v>
      </c>
      <c r="DB254" s="9">
        <f t="shared" si="267"/>
        <v>-9.7518162835090203E-5</v>
      </c>
      <c r="DC254" s="9">
        <f t="shared" si="279"/>
        <v>2.9516742373954773E-7</v>
      </c>
      <c r="DD254" s="9">
        <f t="shared" si="228"/>
        <v>3.4414635532444613E-11</v>
      </c>
      <c r="DE254" s="9">
        <f t="shared" si="229"/>
        <v>6.3260400374067262E-18</v>
      </c>
      <c r="DF254" s="9">
        <f t="shared" si="268"/>
        <v>-1.4754943654619789E-14</v>
      </c>
    </row>
    <row r="255" spans="1:110" ht="15" x14ac:dyDescent="0.2">
      <c r="A255" s="9">
        <f t="shared" si="269"/>
        <v>246</v>
      </c>
      <c r="B255" s="16">
        <f t="shared" si="230"/>
        <v>6</v>
      </c>
      <c r="C255" s="17">
        <f>VLOOKUP($A255,Datum!$A:$B,2,0)</f>
        <v>41355</v>
      </c>
      <c r="D255" s="13">
        <f>VLOOKUP(C255,Zeitreihen!$B:$C,2,0)</f>
        <v>549.47</v>
      </c>
      <c r="E255" s="13">
        <f>VLOOKUP(C255,Zeitreihen!F:G,2,0)</f>
        <v>7095.48</v>
      </c>
      <c r="F255" s="9">
        <f t="shared" si="231"/>
        <v>7.6466522314572064E-4</v>
      </c>
      <c r="G255" s="9">
        <f t="shared" si="231"/>
        <v>0</v>
      </c>
      <c r="H255" s="9">
        <f t="shared" si="270"/>
        <v>2.7745737831517483E-7</v>
      </c>
      <c r="I255" s="9">
        <f t="shared" si="210"/>
        <v>9.6769979822876623E-16</v>
      </c>
      <c r="J255" s="9">
        <f t="shared" si="211"/>
        <v>3.5519721951482001E-13</v>
      </c>
      <c r="K255" s="9">
        <f t="shared" si="232"/>
        <v>1.8539802524727981E-14</v>
      </c>
      <c r="M255" s="16">
        <f t="shared" si="233"/>
        <v>6</v>
      </c>
      <c r="N255" s="17">
        <f>VLOOKUP($A255,Datum!$A:$B,2,0)</f>
        <v>41355</v>
      </c>
      <c r="O255" s="13">
        <f>VLOOKUP(N255,Zeitreihen!$B:$C,2,0)</f>
        <v>549.47</v>
      </c>
      <c r="P255" s="13">
        <f>VLOOKUP(N255,Zeitreihen!$J:$K,2,0)</f>
        <v>0.26664533503986348</v>
      </c>
      <c r="Q255" s="9">
        <f t="shared" si="234"/>
        <v>7.6466522314572064E-4</v>
      </c>
      <c r="R255" s="9">
        <f t="shared" si="235"/>
        <v>0</v>
      </c>
      <c r="S255" s="9">
        <f t="shared" si="271"/>
        <v>2.7745737831517483E-7</v>
      </c>
      <c r="T255" s="9">
        <f t="shared" si="212"/>
        <v>9.6769979822876623E-16</v>
      </c>
      <c r="U255" s="9">
        <f t="shared" si="213"/>
        <v>3.0100433331530305E-21</v>
      </c>
      <c r="V255" s="9">
        <f t="shared" si="236"/>
        <v>-1.7066980770341397E-18</v>
      </c>
      <c r="X255" s="16">
        <f t="shared" si="237"/>
        <v>6</v>
      </c>
      <c r="Y255" s="17">
        <f>VLOOKUP($A255,Datum!$A:$B,2,0)</f>
        <v>41355</v>
      </c>
      <c r="Z255" s="13">
        <f>VLOOKUP(Y255,Zeitreihen!$B:$C,2,0)</f>
        <v>549.47</v>
      </c>
      <c r="AA255" s="13">
        <f>VLOOKUP(Y255,Zeitreihen!N:O,2,0)</f>
        <v>1.2988999999999999</v>
      </c>
      <c r="AB255" s="9">
        <f t="shared" si="238"/>
        <v>7.6466522314572064E-4</v>
      </c>
      <c r="AC255" s="9">
        <f t="shared" si="239"/>
        <v>6.9530564421478123E-3</v>
      </c>
      <c r="AD255" s="9">
        <f t="shared" si="272"/>
        <v>2.7745737831517483E-7</v>
      </c>
      <c r="AE255" s="9">
        <f t="shared" si="214"/>
        <v>9.6769979822876623E-16</v>
      </c>
      <c r="AF255" s="9">
        <f t="shared" si="215"/>
        <v>1.2383789514484881E-11</v>
      </c>
      <c r="AG255" s="9">
        <f t="shared" si="240"/>
        <v>-1.0947050111548101E-13</v>
      </c>
      <c r="AI255" s="16">
        <f t="shared" si="241"/>
        <v>6</v>
      </c>
      <c r="AJ255" s="17">
        <f>VLOOKUP($A255,Datum!$A:$B,2,0)</f>
        <v>41355</v>
      </c>
      <c r="AK255" s="13">
        <f>VLOOKUP(AJ255,Zeitreihen!$B:$C,2,0)</f>
        <v>549.47</v>
      </c>
      <c r="AL255" s="13">
        <f>VLOOKUP(AJ255,Zeitreihen!$R:$S,2,0)</f>
        <v>1.0255000000000001</v>
      </c>
      <c r="AM255" s="9">
        <f t="shared" si="242"/>
        <v>7.6466522314572064E-4</v>
      </c>
      <c r="AN255" s="9">
        <f t="shared" si="243"/>
        <v>-9.7508653970234169E-5</v>
      </c>
      <c r="AO255" s="9">
        <f t="shared" si="273"/>
        <v>2.7745737831517483E-7</v>
      </c>
      <c r="AP255" s="9">
        <f t="shared" si="216"/>
        <v>9.6769979822876623E-16</v>
      </c>
      <c r="AQ255" s="9">
        <f t="shared" si="217"/>
        <v>5.9709306545819406E-18</v>
      </c>
      <c r="AR255" s="9">
        <f t="shared" si="244"/>
        <v>-7.6013606608796687E-17</v>
      </c>
      <c r="AT255" s="16">
        <f t="shared" si="245"/>
        <v>6</v>
      </c>
      <c r="AU255" s="17">
        <f>VLOOKUP($A255,Datum!$A:$B,2,0)</f>
        <v>41355</v>
      </c>
      <c r="AV255" s="13">
        <f>VLOOKUP(AU255,Zeitreihen!$F:$G,2,0)</f>
        <v>7095.48</v>
      </c>
      <c r="AW255" s="13">
        <f>VLOOKUP(AU255,Zeitreihen!$J:$K,2,0)</f>
        <v>0.26664533503986348</v>
      </c>
      <c r="AX255" s="9">
        <f t="shared" si="246"/>
        <v>0</v>
      </c>
      <c r="AY255" s="9">
        <f t="shared" si="247"/>
        <v>0</v>
      </c>
      <c r="AZ255" s="9">
        <f t="shared" si="274"/>
        <v>2.7745737831517483E-7</v>
      </c>
      <c r="BA255" s="9">
        <f t="shared" si="218"/>
        <v>3.5519721951482001E-13</v>
      </c>
      <c r="BB255" s="9">
        <f t="shared" si="219"/>
        <v>3.0100433331530305E-21</v>
      </c>
      <c r="BC255" s="9">
        <f t="shared" si="248"/>
        <v>-3.2697997225442993E-17</v>
      </c>
      <c r="BE255" s="16">
        <f t="shared" si="249"/>
        <v>6</v>
      </c>
      <c r="BF255" s="17">
        <f>VLOOKUP($A255,Datum!$A:$B,2,0)</f>
        <v>41355</v>
      </c>
      <c r="BG255" s="13">
        <f>VLOOKUP(BF255,Zeitreihen!$F:$G,2,0)</f>
        <v>7095.48</v>
      </c>
      <c r="BH255" s="13">
        <f>VLOOKUP(BF255,Zeitreihen!N:O,2,0)</f>
        <v>1.2988999999999999</v>
      </c>
      <c r="BI255" s="9">
        <f t="shared" si="250"/>
        <v>0</v>
      </c>
      <c r="BJ255" s="9">
        <f t="shared" si="251"/>
        <v>6.9530564421478123E-3</v>
      </c>
      <c r="BK255" s="9">
        <f t="shared" si="275"/>
        <v>2.7745737831517483E-7</v>
      </c>
      <c r="BL255" s="9">
        <f t="shared" si="220"/>
        <v>3.5519721951482001E-13</v>
      </c>
      <c r="BM255" s="9">
        <f t="shared" si="221"/>
        <v>1.2383789514484881E-11</v>
      </c>
      <c r="BN255" s="9">
        <f t="shared" si="252"/>
        <v>-2.0973048425543227E-12</v>
      </c>
      <c r="BP255" s="16">
        <f t="shared" si="253"/>
        <v>6</v>
      </c>
      <c r="BQ255" s="17">
        <f>VLOOKUP($A255,Datum!$A:$B,2,0)</f>
        <v>41355</v>
      </c>
      <c r="BR255" s="13">
        <f>VLOOKUP(BQ255,Zeitreihen!$F:$G,2,0)</f>
        <v>7095.48</v>
      </c>
      <c r="BS255" s="13">
        <f>VLOOKUP(BQ255,Zeitreihen!R:S,2,0)</f>
        <v>1.0255000000000001</v>
      </c>
      <c r="BT255" s="9">
        <f t="shared" si="254"/>
        <v>0</v>
      </c>
      <c r="BU255" s="9">
        <f t="shared" si="255"/>
        <v>-9.7508653970234169E-5</v>
      </c>
      <c r="BV255" s="9">
        <f t="shared" si="276"/>
        <v>2.7745737831517483E-7</v>
      </c>
      <c r="BW255" s="9">
        <f t="shared" si="222"/>
        <v>3.5519721951482001E-13</v>
      </c>
      <c r="BX255" s="9">
        <f t="shared" si="223"/>
        <v>5.9709306545819406E-18</v>
      </c>
      <c r="BY255" s="9">
        <f t="shared" si="256"/>
        <v>-1.4563165749325624E-15</v>
      </c>
      <c r="CA255" s="16">
        <f t="shared" si="257"/>
        <v>6</v>
      </c>
      <c r="CB255" s="17">
        <f>VLOOKUP($A255,Datum!$A:$B,2,0)</f>
        <v>41355</v>
      </c>
      <c r="CC255" s="13">
        <f>VLOOKUP(CB255,Zeitreihen!$J:$K,2,0)</f>
        <v>0.26664533503986348</v>
      </c>
      <c r="CD255" s="13">
        <f>VLOOKUP(CB255,Zeitreihen!N:O,2,0)</f>
        <v>1.2988999999999999</v>
      </c>
      <c r="CE255" s="9">
        <f t="shared" si="258"/>
        <v>0</v>
      </c>
      <c r="CF255" s="9">
        <f t="shared" si="259"/>
        <v>6.9530564421478123E-3</v>
      </c>
      <c r="CG255" s="9">
        <f t="shared" si="277"/>
        <v>2.7745737831517483E-7</v>
      </c>
      <c r="CH255" s="9">
        <f t="shared" si="224"/>
        <v>3.0100433331530305E-21</v>
      </c>
      <c r="CI255" s="9">
        <f t="shared" si="225"/>
        <v>1.2383789514484881E-11</v>
      </c>
      <c r="CJ255" s="9">
        <f t="shared" si="260"/>
        <v>1.9306927012667142E-16</v>
      </c>
      <c r="CL255" s="16">
        <f t="shared" si="261"/>
        <v>6</v>
      </c>
      <c r="CM255" s="17">
        <f>VLOOKUP($A255,Datum!$A:$B,2,0)</f>
        <v>41355</v>
      </c>
      <c r="CN255" s="13">
        <f>VLOOKUP(CM255,Zeitreihen!$J:$K,2,0)</f>
        <v>0.26664533503986348</v>
      </c>
      <c r="CO255" s="13">
        <f>VLOOKUP(CM255,Zeitreihen!R:S,2,0)</f>
        <v>1.0255000000000001</v>
      </c>
      <c r="CP255" s="9">
        <f t="shared" si="262"/>
        <v>0</v>
      </c>
      <c r="CQ255" s="9">
        <f t="shared" si="263"/>
        <v>-9.7508653970234169E-5</v>
      </c>
      <c r="CR255" s="9">
        <f t="shared" si="278"/>
        <v>2.7745737831517483E-7</v>
      </c>
      <c r="CS255" s="9">
        <f t="shared" si="226"/>
        <v>3.0100433331530305E-21</v>
      </c>
      <c r="CT255" s="9">
        <f t="shared" si="227"/>
        <v>5.9709306545819406E-18</v>
      </c>
      <c r="CU255" s="9">
        <f t="shared" si="264"/>
        <v>1.3406252276286399E-19</v>
      </c>
      <c r="CW255" s="16">
        <f t="shared" si="265"/>
        <v>6</v>
      </c>
      <c r="CX255" s="17">
        <f>VLOOKUP($A255,Datum!$A:$B,2,0)</f>
        <v>41355</v>
      </c>
      <c r="CY255" s="13">
        <f>VLOOKUP(CX255,Zeitreihen!N:O,2,0)</f>
        <v>1.2988999999999999</v>
      </c>
      <c r="CZ255" s="13">
        <f>VLOOKUP(CX255,Zeitreihen!R:S,2,0)</f>
        <v>1.0255000000000001</v>
      </c>
      <c r="DA255" s="9">
        <f t="shared" si="266"/>
        <v>6.9530564421478123E-3</v>
      </c>
      <c r="DB255" s="9">
        <f t="shared" si="267"/>
        <v>-9.7508653970234169E-5</v>
      </c>
      <c r="DC255" s="9">
        <f t="shared" si="279"/>
        <v>2.7745737831517483E-7</v>
      </c>
      <c r="DD255" s="9">
        <f t="shared" si="228"/>
        <v>1.2383789514484881E-11</v>
      </c>
      <c r="DE255" s="9">
        <f t="shared" si="229"/>
        <v>5.9709306545819406E-18</v>
      </c>
      <c r="DF255" s="9">
        <f t="shared" si="268"/>
        <v>8.5989969433607889E-15</v>
      </c>
    </row>
    <row r="256" spans="1:110" ht="15" x14ac:dyDescent="0.2">
      <c r="A256" s="9">
        <f t="shared" si="269"/>
        <v>247</v>
      </c>
      <c r="B256" s="16">
        <f t="shared" si="230"/>
        <v>5</v>
      </c>
      <c r="C256" s="17">
        <f>VLOOKUP($A256,Datum!$A:$B,2,0)</f>
        <v>41354</v>
      </c>
      <c r="D256" s="13">
        <f>VLOOKUP(C256,Zeitreihen!$B:$C,2,0)</f>
        <v>549.04999999999995</v>
      </c>
      <c r="E256" s="13">
        <f>VLOOKUP(C256,Zeitreihen!F:G,2,0)</f>
        <v>7095.48</v>
      </c>
      <c r="F256" s="9">
        <f t="shared" si="231"/>
        <v>-1.1103932114500206E-3</v>
      </c>
      <c r="G256" s="9">
        <f t="shared" si="231"/>
        <v>0</v>
      </c>
      <c r="H256" s="9">
        <f t="shared" si="270"/>
        <v>2.6080993561626432E-7</v>
      </c>
      <c r="I256" s="9">
        <f t="shared" si="210"/>
        <v>9.7563857326808176E-13</v>
      </c>
      <c r="J256" s="9">
        <f t="shared" si="211"/>
        <v>3.3388538634393075E-13</v>
      </c>
      <c r="K256" s="9">
        <f t="shared" si="232"/>
        <v>5.7074640775711844E-13</v>
      </c>
      <c r="M256" s="16">
        <f t="shared" si="233"/>
        <v>5</v>
      </c>
      <c r="N256" s="17">
        <f>VLOOKUP($A256,Datum!$A:$B,2,0)</f>
        <v>41354</v>
      </c>
      <c r="O256" s="13">
        <f>VLOOKUP(N256,Zeitreihen!$B:$C,2,0)</f>
        <v>549.04999999999995</v>
      </c>
      <c r="P256" s="13">
        <f>VLOOKUP(N256,Zeitreihen!$J:$K,2,0)</f>
        <v>0.26664533503986348</v>
      </c>
      <c r="Q256" s="9">
        <f t="shared" si="234"/>
        <v>-1.1103932114500206E-3</v>
      </c>
      <c r="R256" s="9">
        <f t="shared" si="235"/>
        <v>0</v>
      </c>
      <c r="S256" s="9">
        <f t="shared" si="271"/>
        <v>2.6080993561626432E-7</v>
      </c>
      <c r="T256" s="9">
        <f t="shared" si="212"/>
        <v>9.7563857326808176E-13</v>
      </c>
      <c r="U256" s="9">
        <f t="shared" si="213"/>
        <v>2.8294407331638483E-21</v>
      </c>
      <c r="V256" s="9">
        <f t="shared" si="236"/>
        <v>-5.2540570229590887E-17</v>
      </c>
      <c r="X256" s="16">
        <f t="shared" si="237"/>
        <v>5</v>
      </c>
      <c r="Y256" s="17">
        <f>VLOOKUP($A256,Datum!$A:$B,2,0)</f>
        <v>41354</v>
      </c>
      <c r="Z256" s="13">
        <f>VLOOKUP(Y256,Zeitreihen!$B:$C,2,0)</f>
        <v>549.04999999999995</v>
      </c>
      <c r="AA256" s="13">
        <f>VLOOKUP(Y256,Zeitreihen!N:O,2,0)</f>
        <v>1.2899</v>
      </c>
      <c r="AB256" s="9">
        <f t="shared" si="238"/>
        <v>-1.1103932114500206E-3</v>
      </c>
      <c r="AC256" s="9">
        <f t="shared" si="239"/>
        <v>-2.6323954501080516E-3</v>
      </c>
      <c r="AD256" s="9">
        <f t="shared" si="272"/>
        <v>2.6080993561626432E-7</v>
      </c>
      <c r="AE256" s="9">
        <f t="shared" si="214"/>
        <v>9.7563857326808176E-13</v>
      </c>
      <c r="AF256" s="9">
        <f t="shared" si="215"/>
        <v>2.2004501223745954E-12</v>
      </c>
      <c r="AG256" s="9">
        <f t="shared" si="240"/>
        <v>1.4652112536904452E-12</v>
      </c>
      <c r="AI256" s="16">
        <f t="shared" si="241"/>
        <v>5</v>
      </c>
      <c r="AJ256" s="17">
        <f>VLOOKUP($A256,Datum!$A:$B,2,0)</f>
        <v>41354</v>
      </c>
      <c r="AK256" s="13">
        <f>VLOOKUP(AJ256,Zeitreihen!$B:$C,2,0)</f>
        <v>549.04999999999995</v>
      </c>
      <c r="AL256" s="13">
        <f>VLOOKUP(AJ256,Zeitreihen!$R:$S,2,0)</f>
        <v>1.0256000000000001</v>
      </c>
      <c r="AM256" s="9">
        <f t="shared" si="242"/>
        <v>-1.1103932114500206E-3</v>
      </c>
      <c r="AN256" s="9">
        <f t="shared" si="243"/>
        <v>-9.7499146959721799E-5</v>
      </c>
      <c r="AO256" s="9">
        <f t="shared" si="273"/>
        <v>2.6080993561626432E-7</v>
      </c>
      <c r="AP256" s="9">
        <f t="shared" si="216"/>
        <v>9.7563857326808176E-13</v>
      </c>
      <c r="AQ256" s="9">
        <f t="shared" si="217"/>
        <v>5.6357033213415037E-18</v>
      </c>
      <c r="AR256" s="9">
        <f t="shared" si="244"/>
        <v>-2.3448687698453008E-15</v>
      </c>
      <c r="AT256" s="16">
        <f t="shared" si="245"/>
        <v>5</v>
      </c>
      <c r="AU256" s="17">
        <f>VLOOKUP($A256,Datum!$A:$B,2,0)</f>
        <v>41354</v>
      </c>
      <c r="AV256" s="13">
        <f>VLOOKUP(AU256,Zeitreihen!$F:$G,2,0)</f>
        <v>7095.48</v>
      </c>
      <c r="AW256" s="13">
        <f>VLOOKUP(AU256,Zeitreihen!$J:$K,2,0)</f>
        <v>0.26664533503986348</v>
      </c>
      <c r="AX256" s="9">
        <f t="shared" si="246"/>
        <v>0</v>
      </c>
      <c r="AY256" s="9">
        <f t="shared" si="247"/>
        <v>0</v>
      </c>
      <c r="AZ256" s="9">
        <f t="shared" si="274"/>
        <v>2.6080993561626432E-7</v>
      </c>
      <c r="BA256" s="9">
        <f t="shared" si="218"/>
        <v>3.3388538634393075E-13</v>
      </c>
      <c r="BB256" s="9">
        <f t="shared" si="219"/>
        <v>2.8294407331638483E-21</v>
      </c>
      <c r="BC256" s="9">
        <f t="shared" si="248"/>
        <v>-3.0736117391916409E-17</v>
      </c>
      <c r="BE256" s="16">
        <f t="shared" si="249"/>
        <v>5</v>
      </c>
      <c r="BF256" s="17">
        <f>VLOOKUP($A256,Datum!$A:$B,2,0)</f>
        <v>41354</v>
      </c>
      <c r="BG256" s="13">
        <f>VLOOKUP(BF256,Zeitreihen!$F:$G,2,0)</f>
        <v>7095.48</v>
      </c>
      <c r="BH256" s="13">
        <f>VLOOKUP(BF256,Zeitreihen!N:O,2,0)</f>
        <v>1.2899</v>
      </c>
      <c r="BI256" s="9">
        <f t="shared" si="250"/>
        <v>0</v>
      </c>
      <c r="BJ256" s="9">
        <f t="shared" si="251"/>
        <v>-2.6323954501080516E-3</v>
      </c>
      <c r="BK256" s="9">
        <f t="shared" si="275"/>
        <v>2.6080993561626432E-7</v>
      </c>
      <c r="BL256" s="9">
        <f t="shared" si="220"/>
        <v>3.3388538634393075E-13</v>
      </c>
      <c r="BM256" s="9">
        <f t="shared" si="221"/>
        <v>2.2004501223745954E-12</v>
      </c>
      <c r="BN256" s="9">
        <f t="shared" si="252"/>
        <v>8.5714534312425188E-13</v>
      </c>
      <c r="BP256" s="16">
        <f t="shared" si="253"/>
        <v>5</v>
      </c>
      <c r="BQ256" s="17">
        <f>VLOOKUP($A256,Datum!$A:$B,2,0)</f>
        <v>41354</v>
      </c>
      <c r="BR256" s="13">
        <f>VLOOKUP(BQ256,Zeitreihen!$F:$G,2,0)</f>
        <v>7095.48</v>
      </c>
      <c r="BS256" s="13">
        <f>VLOOKUP(BQ256,Zeitreihen!R:S,2,0)</f>
        <v>1.0256000000000001</v>
      </c>
      <c r="BT256" s="9">
        <f t="shared" si="254"/>
        <v>0</v>
      </c>
      <c r="BU256" s="9">
        <f t="shared" si="255"/>
        <v>-9.7499146959721799E-5</v>
      </c>
      <c r="BV256" s="9">
        <f t="shared" si="276"/>
        <v>2.6080993561626432E-7</v>
      </c>
      <c r="BW256" s="9">
        <f t="shared" si="222"/>
        <v>3.3388538634393075E-13</v>
      </c>
      <c r="BX256" s="9">
        <f t="shared" si="223"/>
        <v>5.6357033213415037E-18</v>
      </c>
      <c r="BY256" s="9">
        <f t="shared" si="256"/>
        <v>-1.3717430447302738E-15</v>
      </c>
      <c r="CA256" s="16">
        <f t="shared" si="257"/>
        <v>5</v>
      </c>
      <c r="CB256" s="17">
        <f>VLOOKUP($A256,Datum!$A:$B,2,0)</f>
        <v>41354</v>
      </c>
      <c r="CC256" s="13">
        <f>VLOOKUP(CB256,Zeitreihen!$J:$K,2,0)</f>
        <v>0.26664533503986348</v>
      </c>
      <c r="CD256" s="13">
        <f>VLOOKUP(CB256,Zeitreihen!N:O,2,0)</f>
        <v>1.2899</v>
      </c>
      <c r="CE256" s="9">
        <f t="shared" si="258"/>
        <v>0</v>
      </c>
      <c r="CF256" s="9">
        <f t="shared" si="259"/>
        <v>-2.6323954501080516E-3</v>
      </c>
      <c r="CG256" s="9">
        <f t="shared" si="277"/>
        <v>2.6080993561626432E-7</v>
      </c>
      <c r="CH256" s="9">
        <f t="shared" si="224"/>
        <v>2.8294407331638483E-21</v>
      </c>
      <c r="CI256" s="9">
        <f t="shared" si="225"/>
        <v>2.2004501223745954E-12</v>
      </c>
      <c r="CJ256" s="9">
        <f t="shared" si="260"/>
        <v>-7.8905279972521838E-17</v>
      </c>
      <c r="CL256" s="16">
        <f t="shared" si="261"/>
        <v>5</v>
      </c>
      <c r="CM256" s="17">
        <f>VLOOKUP($A256,Datum!$A:$B,2,0)</f>
        <v>41354</v>
      </c>
      <c r="CN256" s="13">
        <f>VLOOKUP(CM256,Zeitreihen!$J:$K,2,0)</f>
        <v>0.26664533503986348</v>
      </c>
      <c r="CO256" s="13">
        <f>VLOOKUP(CM256,Zeitreihen!R:S,2,0)</f>
        <v>1.0256000000000001</v>
      </c>
      <c r="CP256" s="9">
        <f t="shared" si="262"/>
        <v>0</v>
      </c>
      <c r="CQ256" s="9">
        <f t="shared" si="263"/>
        <v>-9.7499146959721799E-5</v>
      </c>
      <c r="CR256" s="9">
        <f t="shared" si="278"/>
        <v>2.6080993561626432E-7</v>
      </c>
      <c r="CS256" s="9">
        <f t="shared" si="226"/>
        <v>2.8294407331638483E-21</v>
      </c>
      <c r="CT256" s="9">
        <f t="shared" si="227"/>
        <v>5.6357033213415037E-18</v>
      </c>
      <c r="CU256" s="9">
        <f t="shared" si="264"/>
        <v>1.2627703091786105E-19</v>
      </c>
      <c r="CW256" s="16">
        <f t="shared" si="265"/>
        <v>5</v>
      </c>
      <c r="CX256" s="17">
        <f>VLOOKUP($A256,Datum!$A:$B,2,0)</f>
        <v>41354</v>
      </c>
      <c r="CY256" s="13">
        <f>VLOOKUP(CX256,Zeitreihen!N:O,2,0)</f>
        <v>1.2899</v>
      </c>
      <c r="CZ256" s="13">
        <f>VLOOKUP(CX256,Zeitreihen!R:S,2,0)</f>
        <v>1.0256000000000001</v>
      </c>
      <c r="DA256" s="9">
        <f t="shared" si="266"/>
        <v>-2.6323954501080516E-3</v>
      </c>
      <c r="DB256" s="9">
        <f t="shared" si="267"/>
        <v>-9.7499146959721799E-5</v>
      </c>
      <c r="DC256" s="9">
        <f t="shared" si="279"/>
        <v>2.6080993561626432E-7</v>
      </c>
      <c r="DD256" s="9">
        <f t="shared" si="228"/>
        <v>2.2004501223745954E-12</v>
      </c>
      <c r="DE256" s="9">
        <f t="shared" si="229"/>
        <v>5.6357033213415037E-18</v>
      </c>
      <c r="DF256" s="9">
        <f t="shared" si="268"/>
        <v>-3.5215172955862114E-15</v>
      </c>
    </row>
    <row r="257" spans="1:110" ht="15" x14ac:dyDescent="0.2">
      <c r="A257" s="9">
        <f t="shared" si="269"/>
        <v>248</v>
      </c>
      <c r="B257" s="16">
        <f t="shared" si="230"/>
        <v>4</v>
      </c>
      <c r="C257" s="17">
        <f>VLOOKUP($A257,Datum!$A:$B,2,0)</f>
        <v>41353</v>
      </c>
      <c r="D257" s="13">
        <f>VLOOKUP(C257,Zeitreihen!$B:$C,2,0)</f>
        <v>549.66</v>
      </c>
      <c r="E257" s="13">
        <f>VLOOKUP(C257,Zeitreihen!F:G,2,0)</f>
        <v>7095.48</v>
      </c>
      <c r="F257" s="9">
        <f t="shared" si="231"/>
        <v>-2.561937570910318E-3</v>
      </c>
      <c r="G257" s="9">
        <f t="shared" si="231"/>
        <v>2.7435324077714086E-3</v>
      </c>
      <c r="H257" s="9">
        <f t="shared" si="270"/>
        <v>2.4516133947928845E-7</v>
      </c>
      <c r="I257" s="9">
        <f t="shared" si="210"/>
        <v>2.8102091654402065E-12</v>
      </c>
      <c r="J257" s="9">
        <f t="shared" si="211"/>
        <v>6.3712504344316274E-13</v>
      </c>
      <c r="K257" s="9">
        <f t="shared" si="232"/>
        <v>-1.3380787109193036E-12</v>
      </c>
      <c r="M257" s="16">
        <f t="shared" si="233"/>
        <v>4</v>
      </c>
      <c r="N257" s="17">
        <f>VLOOKUP($A257,Datum!$A:$B,2,0)</f>
        <v>41353</v>
      </c>
      <c r="O257" s="13">
        <f>VLOOKUP(N257,Zeitreihen!$B:$C,2,0)</f>
        <v>549.66</v>
      </c>
      <c r="P257" s="13">
        <f>VLOOKUP(N257,Zeitreihen!$J:$K,2,0)</f>
        <v>0.26664533503986348</v>
      </c>
      <c r="Q257" s="9">
        <f t="shared" si="234"/>
        <v>-2.561937570910318E-3</v>
      </c>
      <c r="R257" s="9">
        <f t="shared" si="235"/>
        <v>-2.6664889008965887E-5</v>
      </c>
      <c r="S257" s="9">
        <f t="shared" si="271"/>
        <v>2.4516133947928845E-7</v>
      </c>
      <c r="T257" s="9">
        <f t="shared" si="212"/>
        <v>2.8102091654402065E-12</v>
      </c>
      <c r="U257" s="9">
        <f t="shared" si="213"/>
        <v>1.7295458006367399E-16</v>
      </c>
      <c r="V257" s="9">
        <f t="shared" si="236"/>
        <v>2.2046281911011632E-14</v>
      </c>
      <c r="X257" s="16">
        <f t="shared" si="237"/>
        <v>4</v>
      </c>
      <c r="Y257" s="17">
        <f>VLOOKUP($A257,Datum!$A:$B,2,0)</f>
        <v>41353</v>
      </c>
      <c r="Z257" s="13">
        <f>VLOOKUP(Y257,Zeitreihen!$B:$C,2,0)</f>
        <v>549.66</v>
      </c>
      <c r="AA257" s="13">
        <f>VLOOKUP(Y257,Zeitreihen!N:O,2,0)</f>
        <v>1.2932999999999999</v>
      </c>
      <c r="AB257" s="9">
        <f t="shared" si="238"/>
        <v>-2.561937570910318E-3</v>
      </c>
      <c r="AC257" s="9">
        <f t="shared" si="239"/>
        <v>3.951196308408257E-3</v>
      </c>
      <c r="AD257" s="9">
        <f t="shared" si="272"/>
        <v>2.4516133947928845E-7</v>
      </c>
      <c r="AE257" s="9">
        <f t="shared" si="214"/>
        <v>2.8102091654402065E-12</v>
      </c>
      <c r="AF257" s="9">
        <f t="shared" si="215"/>
        <v>3.3181650534843503E-12</v>
      </c>
      <c r="AG257" s="9">
        <f t="shared" si="240"/>
        <v>-3.0536433723906129E-12</v>
      </c>
      <c r="AI257" s="16">
        <f t="shared" si="241"/>
        <v>4</v>
      </c>
      <c r="AJ257" s="17">
        <f>VLOOKUP($A257,Datum!$A:$B,2,0)</f>
        <v>41353</v>
      </c>
      <c r="AK257" s="13">
        <f>VLOOKUP(AJ257,Zeitreihen!$B:$C,2,0)</f>
        <v>549.66</v>
      </c>
      <c r="AL257" s="13">
        <f>VLOOKUP(AJ257,Zeitreihen!$R:$S,2,0)</f>
        <v>1.0257000000000001</v>
      </c>
      <c r="AM257" s="9">
        <f t="shared" si="242"/>
        <v>-2.561937570910318E-3</v>
      </c>
      <c r="AN257" s="9">
        <f t="shared" si="243"/>
        <v>-9.7489641802775775E-5</v>
      </c>
      <c r="AO257" s="9">
        <f t="shared" si="273"/>
        <v>2.4516133947928845E-7</v>
      </c>
      <c r="AP257" s="9">
        <f t="shared" si="216"/>
        <v>2.8102091654402065E-12</v>
      </c>
      <c r="AQ257" s="9">
        <f t="shared" si="217"/>
        <v>5.3192480012899107E-18</v>
      </c>
      <c r="AR257" s="9">
        <f t="shared" si="244"/>
        <v>-3.8662901451487586E-15</v>
      </c>
      <c r="AT257" s="16">
        <f t="shared" si="245"/>
        <v>4</v>
      </c>
      <c r="AU257" s="17">
        <f>VLOOKUP($A257,Datum!$A:$B,2,0)</f>
        <v>41353</v>
      </c>
      <c r="AV257" s="13">
        <f>VLOOKUP(AU257,Zeitreihen!$F:$G,2,0)</f>
        <v>7095.48</v>
      </c>
      <c r="AW257" s="13">
        <f>VLOOKUP(AU257,Zeitreihen!$J:$K,2,0)</f>
        <v>0.26664533503986348</v>
      </c>
      <c r="AX257" s="9">
        <f t="shared" si="246"/>
        <v>2.7435324077714086E-3</v>
      </c>
      <c r="AY257" s="9">
        <f t="shared" si="247"/>
        <v>-2.6664889008965887E-5</v>
      </c>
      <c r="AZ257" s="9">
        <f t="shared" si="274"/>
        <v>2.4516133947928845E-7</v>
      </c>
      <c r="BA257" s="9">
        <f t="shared" si="218"/>
        <v>6.3712504344316274E-13</v>
      </c>
      <c r="BB257" s="9">
        <f t="shared" si="219"/>
        <v>1.7295458006367399E-16</v>
      </c>
      <c r="BC257" s="9">
        <f t="shared" si="248"/>
        <v>-1.0497318435522583E-14</v>
      </c>
      <c r="BE257" s="16">
        <f t="shared" si="249"/>
        <v>4</v>
      </c>
      <c r="BF257" s="17">
        <f>VLOOKUP($A257,Datum!$A:$B,2,0)</f>
        <v>41353</v>
      </c>
      <c r="BG257" s="13">
        <f>VLOOKUP(BF257,Zeitreihen!$F:$G,2,0)</f>
        <v>7095.48</v>
      </c>
      <c r="BH257" s="13">
        <f>VLOOKUP(BF257,Zeitreihen!N:O,2,0)</f>
        <v>1.2932999999999999</v>
      </c>
      <c r="BI257" s="9">
        <f t="shared" si="250"/>
        <v>2.7435324077714086E-3</v>
      </c>
      <c r="BJ257" s="9">
        <f t="shared" si="251"/>
        <v>3.951196308408257E-3</v>
      </c>
      <c r="BK257" s="9">
        <f t="shared" si="275"/>
        <v>2.4516133947928845E-7</v>
      </c>
      <c r="BL257" s="9">
        <f t="shared" si="220"/>
        <v>6.3712504344316274E-13</v>
      </c>
      <c r="BM257" s="9">
        <f t="shared" si="221"/>
        <v>3.3181650534843503E-12</v>
      </c>
      <c r="BN257" s="9">
        <f t="shared" si="252"/>
        <v>1.4539897021137395E-12</v>
      </c>
      <c r="BP257" s="16">
        <f t="shared" si="253"/>
        <v>4</v>
      </c>
      <c r="BQ257" s="17">
        <f>VLOOKUP($A257,Datum!$A:$B,2,0)</f>
        <v>41353</v>
      </c>
      <c r="BR257" s="13">
        <f>VLOOKUP(BQ257,Zeitreihen!$F:$G,2,0)</f>
        <v>7095.48</v>
      </c>
      <c r="BS257" s="13">
        <f>VLOOKUP(BQ257,Zeitreihen!R:S,2,0)</f>
        <v>1.0257000000000001</v>
      </c>
      <c r="BT257" s="9">
        <f t="shared" si="254"/>
        <v>2.7435324077714086E-3</v>
      </c>
      <c r="BU257" s="9">
        <f t="shared" si="255"/>
        <v>-9.7489641802775775E-5</v>
      </c>
      <c r="BV257" s="9">
        <f t="shared" si="276"/>
        <v>2.4516133947928845E-7</v>
      </c>
      <c r="BW257" s="9">
        <f t="shared" si="222"/>
        <v>6.3712504344316274E-13</v>
      </c>
      <c r="BX257" s="9">
        <f t="shared" si="223"/>
        <v>5.3192480012899107E-18</v>
      </c>
      <c r="BY257" s="9">
        <f t="shared" si="256"/>
        <v>1.8409307737953624E-15</v>
      </c>
      <c r="CA257" s="16">
        <f t="shared" si="257"/>
        <v>4</v>
      </c>
      <c r="CB257" s="17">
        <f>VLOOKUP($A257,Datum!$A:$B,2,0)</f>
        <v>41353</v>
      </c>
      <c r="CC257" s="13">
        <f>VLOOKUP(CB257,Zeitreihen!$J:$K,2,0)</f>
        <v>0.26664533503986348</v>
      </c>
      <c r="CD257" s="13">
        <f>VLOOKUP(CB257,Zeitreihen!N:O,2,0)</f>
        <v>1.2932999999999999</v>
      </c>
      <c r="CE257" s="9">
        <f t="shared" si="258"/>
        <v>-2.6664889008965887E-5</v>
      </c>
      <c r="CF257" s="9">
        <f t="shared" si="259"/>
        <v>3.951196308408257E-3</v>
      </c>
      <c r="CG257" s="9">
        <f t="shared" si="277"/>
        <v>2.4516133947928845E-7</v>
      </c>
      <c r="CH257" s="9">
        <f t="shared" si="224"/>
        <v>1.7295458006367399E-16</v>
      </c>
      <c r="CI257" s="9">
        <f t="shared" si="225"/>
        <v>3.3181650534843503E-12</v>
      </c>
      <c r="CJ257" s="9">
        <f t="shared" si="260"/>
        <v>-2.3956039810606096E-14</v>
      </c>
      <c r="CL257" s="16">
        <f t="shared" si="261"/>
        <v>4</v>
      </c>
      <c r="CM257" s="17">
        <f>VLOOKUP($A257,Datum!$A:$B,2,0)</f>
        <v>41353</v>
      </c>
      <c r="CN257" s="13">
        <f>VLOOKUP(CM257,Zeitreihen!$J:$K,2,0)</f>
        <v>0.26664533503986348</v>
      </c>
      <c r="CO257" s="13">
        <f>VLOOKUP(CM257,Zeitreihen!R:S,2,0)</f>
        <v>1.0257000000000001</v>
      </c>
      <c r="CP257" s="9">
        <f t="shared" si="262"/>
        <v>-2.6664889008965887E-5</v>
      </c>
      <c r="CQ257" s="9">
        <f t="shared" si="263"/>
        <v>-9.7489641802775775E-5</v>
      </c>
      <c r="CR257" s="9">
        <f t="shared" si="278"/>
        <v>2.4516133947928845E-7</v>
      </c>
      <c r="CS257" s="9">
        <f t="shared" si="226"/>
        <v>1.7295458006367399E-16</v>
      </c>
      <c r="CT257" s="9">
        <f t="shared" si="227"/>
        <v>5.3192480012899107E-18</v>
      </c>
      <c r="CU257" s="9">
        <f t="shared" si="264"/>
        <v>-3.0331308977979073E-17</v>
      </c>
      <c r="CW257" s="16">
        <f t="shared" si="265"/>
        <v>4</v>
      </c>
      <c r="CX257" s="17">
        <f>VLOOKUP($A257,Datum!$A:$B,2,0)</f>
        <v>41353</v>
      </c>
      <c r="CY257" s="13">
        <f>VLOOKUP(CX257,Zeitreihen!N:O,2,0)</f>
        <v>1.2932999999999999</v>
      </c>
      <c r="CZ257" s="13">
        <f>VLOOKUP(CX257,Zeitreihen!R:S,2,0)</f>
        <v>1.0257000000000001</v>
      </c>
      <c r="DA257" s="9">
        <f t="shared" si="266"/>
        <v>3.951196308408257E-3</v>
      </c>
      <c r="DB257" s="9">
        <f t="shared" si="267"/>
        <v>-9.7489641802775775E-5</v>
      </c>
      <c r="DC257" s="9">
        <f t="shared" si="279"/>
        <v>2.4516133947928845E-7</v>
      </c>
      <c r="DD257" s="9">
        <f t="shared" si="228"/>
        <v>3.3181650534843503E-12</v>
      </c>
      <c r="DE257" s="9">
        <f t="shared" si="229"/>
        <v>5.3192480012899107E-18</v>
      </c>
      <c r="DF257" s="9">
        <f t="shared" si="268"/>
        <v>4.2012073060843666E-15</v>
      </c>
    </row>
    <row r="258" spans="1:110" ht="15" x14ac:dyDescent="0.2">
      <c r="A258" s="9">
        <f t="shared" si="269"/>
        <v>249</v>
      </c>
      <c r="B258" s="16">
        <f t="shared" si="230"/>
        <v>3</v>
      </c>
      <c r="C258" s="17">
        <f>VLOOKUP($A258,Datum!$A:$B,2,0)</f>
        <v>41352</v>
      </c>
      <c r="D258" s="13">
        <f>VLOOKUP(C258,Zeitreihen!$B:$C,2,0)</f>
        <v>551.07000000000005</v>
      </c>
      <c r="E258" s="13">
        <f>VLOOKUP(C258,Zeitreihen!F:G,2,0)</f>
        <v>7076.04</v>
      </c>
      <c r="F258" s="9">
        <f t="shared" si="231"/>
        <v>-2.1773447367064486E-4</v>
      </c>
      <c r="G258" s="9">
        <f t="shared" si="231"/>
        <v>2.6320496774909544E-3</v>
      </c>
      <c r="H258" s="9">
        <f t="shared" si="270"/>
        <v>2.3045165911053114E-7</v>
      </c>
      <c r="I258" s="9">
        <f t="shared" si="210"/>
        <v>2.4995530825971087E-13</v>
      </c>
      <c r="J258" s="9">
        <f t="shared" si="211"/>
        <v>5.1892861246510402E-13</v>
      </c>
      <c r="K258" s="9">
        <f t="shared" si="232"/>
        <v>-3.601513033344446E-13</v>
      </c>
      <c r="M258" s="16">
        <f t="shared" si="233"/>
        <v>3</v>
      </c>
      <c r="N258" s="17">
        <f>VLOOKUP($A258,Datum!$A:$B,2,0)</f>
        <v>41352</v>
      </c>
      <c r="O258" s="13">
        <f>VLOOKUP(N258,Zeitreihen!$B:$C,2,0)</f>
        <v>551.07000000000005</v>
      </c>
      <c r="P258" s="13">
        <f>VLOOKUP(N258,Zeitreihen!$J:$K,2,0)</f>
        <v>0.26665244520292253</v>
      </c>
      <c r="Q258" s="9">
        <f t="shared" si="234"/>
        <v>-2.1773447367064486E-4</v>
      </c>
      <c r="R258" s="9">
        <f t="shared" si="235"/>
        <v>2.6664889008905866E-5</v>
      </c>
      <c r="S258" s="9">
        <f t="shared" si="271"/>
        <v>2.3045165911053114E-7</v>
      </c>
      <c r="T258" s="9">
        <f t="shared" si="212"/>
        <v>2.4995530825971087E-13</v>
      </c>
      <c r="U258" s="9">
        <f t="shared" si="213"/>
        <v>1.651374696074418E-16</v>
      </c>
      <c r="V258" s="9">
        <f t="shared" si="236"/>
        <v>-6.4247168903350708E-15</v>
      </c>
      <c r="X258" s="16">
        <f t="shared" si="237"/>
        <v>3</v>
      </c>
      <c r="Y258" s="17">
        <f>VLOOKUP($A258,Datum!$A:$B,2,0)</f>
        <v>41352</v>
      </c>
      <c r="Z258" s="13">
        <f>VLOOKUP(Y258,Zeitreihen!$B:$C,2,0)</f>
        <v>551.07000000000005</v>
      </c>
      <c r="AA258" s="13">
        <f>VLOOKUP(Y258,Zeitreihen!N:O,2,0)</f>
        <v>1.2882</v>
      </c>
      <c r="AB258" s="9">
        <f t="shared" si="238"/>
        <v>-2.1773447367064486E-4</v>
      </c>
      <c r="AC258" s="9">
        <f t="shared" si="239"/>
        <v>-5.8051945219747833E-3</v>
      </c>
      <c r="AD258" s="9">
        <f t="shared" si="272"/>
        <v>2.3045165911053114E-7</v>
      </c>
      <c r="AE258" s="9">
        <f t="shared" si="214"/>
        <v>2.4995530825971087E-13</v>
      </c>
      <c r="AF258" s="9">
        <f t="shared" si="215"/>
        <v>8.5118191953289045E-12</v>
      </c>
      <c r="AG258" s="9">
        <f t="shared" si="240"/>
        <v>1.4586207152030167E-12</v>
      </c>
      <c r="AI258" s="16">
        <f t="shared" si="241"/>
        <v>3</v>
      </c>
      <c r="AJ258" s="17">
        <f>VLOOKUP($A258,Datum!$A:$B,2,0)</f>
        <v>41352</v>
      </c>
      <c r="AK258" s="13">
        <f>VLOOKUP(AJ258,Zeitreihen!$B:$C,2,0)</f>
        <v>551.07000000000005</v>
      </c>
      <c r="AL258" s="13">
        <f>VLOOKUP(AJ258,Zeitreihen!$R:$S,2,0)</f>
        <v>1.0258</v>
      </c>
      <c r="AM258" s="9">
        <f t="shared" si="242"/>
        <v>-2.1773447367064486E-4</v>
      </c>
      <c r="AN258" s="9">
        <f t="shared" si="243"/>
        <v>-9.748013849895194E-5</v>
      </c>
      <c r="AO258" s="9">
        <f t="shared" si="273"/>
        <v>2.3045165911053114E-7</v>
      </c>
      <c r="AP258" s="9">
        <f t="shared" si="216"/>
        <v>2.4995530825971087E-13</v>
      </c>
      <c r="AQ258" s="9">
        <f t="shared" si="217"/>
        <v>5.0205164428250872E-18</v>
      </c>
      <c r="AR258" s="9">
        <f t="shared" si="244"/>
        <v>-1.1202253055030009E-15</v>
      </c>
      <c r="AT258" s="16">
        <f t="shared" si="245"/>
        <v>3</v>
      </c>
      <c r="AU258" s="17">
        <f>VLOOKUP($A258,Datum!$A:$B,2,0)</f>
        <v>41352</v>
      </c>
      <c r="AV258" s="13">
        <f>VLOOKUP(AU258,Zeitreihen!$F:$G,2,0)</f>
        <v>7076.04</v>
      </c>
      <c r="AW258" s="13">
        <f>VLOOKUP(AU258,Zeitreihen!$J:$K,2,0)</f>
        <v>0.26665244520292253</v>
      </c>
      <c r="AX258" s="9">
        <f t="shared" si="246"/>
        <v>2.6320496774909544E-3</v>
      </c>
      <c r="AY258" s="9">
        <f t="shared" si="247"/>
        <v>2.6664889008905866E-5</v>
      </c>
      <c r="AZ258" s="9">
        <f t="shared" si="274"/>
        <v>2.3045165911053114E-7</v>
      </c>
      <c r="BA258" s="9">
        <f t="shared" si="218"/>
        <v>5.1892861246510402E-13</v>
      </c>
      <c r="BB258" s="9">
        <f t="shared" si="219"/>
        <v>1.651374696074418E-16</v>
      </c>
      <c r="BC258" s="9">
        <f t="shared" si="248"/>
        <v>9.257135516421269E-15</v>
      </c>
      <c r="BE258" s="16">
        <f t="shared" si="249"/>
        <v>3</v>
      </c>
      <c r="BF258" s="17">
        <f>VLOOKUP($A258,Datum!$A:$B,2,0)</f>
        <v>41352</v>
      </c>
      <c r="BG258" s="13">
        <f>VLOOKUP(BF258,Zeitreihen!$F:$G,2,0)</f>
        <v>7076.04</v>
      </c>
      <c r="BH258" s="13">
        <f>VLOOKUP(BF258,Zeitreihen!N:O,2,0)</f>
        <v>1.2882</v>
      </c>
      <c r="BI258" s="9">
        <f t="shared" si="250"/>
        <v>2.6320496774909544E-3</v>
      </c>
      <c r="BJ258" s="9">
        <f t="shared" si="251"/>
        <v>-5.8051945219747833E-3</v>
      </c>
      <c r="BK258" s="9">
        <f t="shared" si="275"/>
        <v>2.3045165911053114E-7</v>
      </c>
      <c r="BL258" s="9">
        <f t="shared" si="220"/>
        <v>5.1892861246510402E-13</v>
      </c>
      <c r="BM258" s="9">
        <f t="shared" si="221"/>
        <v>8.5118191953289045E-12</v>
      </c>
      <c r="BN258" s="9">
        <f t="shared" si="252"/>
        <v>-2.1016723161772544E-12</v>
      </c>
      <c r="BP258" s="16">
        <f t="shared" si="253"/>
        <v>3</v>
      </c>
      <c r="BQ258" s="17">
        <f>VLOOKUP($A258,Datum!$A:$B,2,0)</f>
        <v>41352</v>
      </c>
      <c r="BR258" s="13">
        <f>VLOOKUP(BQ258,Zeitreihen!$F:$G,2,0)</f>
        <v>7076.04</v>
      </c>
      <c r="BS258" s="13">
        <f>VLOOKUP(BQ258,Zeitreihen!R:S,2,0)</f>
        <v>1.0258</v>
      </c>
      <c r="BT258" s="9">
        <f t="shared" si="254"/>
        <v>2.6320496774909544E-3</v>
      </c>
      <c r="BU258" s="9">
        <f t="shared" si="255"/>
        <v>-9.748013849895194E-5</v>
      </c>
      <c r="BV258" s="9">
        <f t="shared" si="276"/>
        <v>2.3045165911053114E-7</v>
      </c>
      <c r="BW258" s="9">
        <f t="shared" si="222"/>
        <v>5.1892861246510402E-13</v>
      </c>
      <c r="BX258" s="9">
        <f t="shared" si="223"/>
        <v>5.0205164428250872E-18</v>
      </c>
      <c r="BY258" s="9">
        <f t="shared" si="256"/>
        <v>1.6140909613567204E-15</v>
      </c>
      <c r="CA258" s="16">
        <f t="shared" si="257"/>
        <v>3</v>
      </c>
      <c r="CB258" s="17">
        <f>VLOOKUP($A258,Datum!$A:$B,2,0)</f>
        <v>41352</v>
      </c>
      <c r="CC258" s="13">
        <f>VLOOKUP(CB258,Zeitreihen!$J:$K,2,0)</f>
        <v>0.26665244520292253</v>
      </c>
      <c r="CD258" s="13">
        <f>VLOOKUP(CB258,Zeitreihen!N:O,2,0)</f>
        <v>1.2882</v>
      </c>
      <c r="CE258" s="9">
        <f t="shared" si="258"/>
        <v>2.6664889008905866E-5</v>
      </c>
      <c r="CF258" s="9">
        <f t="shared" si="259"/>
        <v>-5.8051945219747833E-3</v>
      </c>
      <c r="CG258" s="9">
        <f t="shared" si="277"/>
        <v>2.3045165911053114E-7</v>
      </c>
      <c r="CH258" s="9">
        <f t="shared" si="224"/>
        <v>1.651374696074418E-16</v>
      </c>
      <c r="CI258" s="9">
        <f t="shared" si="225"/>
        <v>8.5118191953289045E-12</v>
      </c>
      <c r="CJ258" s="9">
        <f t="shared" si="260"/>
        <v>-3.7491602842138755E-14</v>
      </c>
      <c r="CL258" s="16">
        <f t="shared" si="261"/>
        <v>3</v>
      </c>
      <c r="CM258" s="17">
        <f>VLOOKUP($A258,Datum!$A:$B,2,0)</f>
        <v>41352</v>
      </c>
      <c r="CN258" s="13">
        <f>VLOOKUP(CM258,Zeitreihen!$J:$K,2,0)</f>
        <v>0.26665244520292253</v>
      </c>
      <c r="CO258" s="13">
        <f>VLOOKUP(CM258,Zeitreihen!R:S,2,0)</f>
        <v>1.0258</v>
      </c>
      <c r="CP258" s="9">
        <f t="shared" si="262"/>
        <v>2.6664889008905866E-5</v>
      </c>
      <c r="CQ258" s="9">
        <f t="shared" si="263"/>
        <v>-9.748013849895194E-5</v>
      </c>
      <c r="CR258" s="9">
        <f t="shared" si="278"/>
        <v>2.3045165911053114E-7</v>
      </c>
      <c r="CS258" s="9">
        <f t="shared" si="226"/>
        <v>1.651374696074418E-16</v>
      </c>
      <c r="CT258" s="9">
        <f t="shared" si="227"/>
        <v>5.0205164428250872E-18</v>
      </c>
      <c r="CU258" s="9">
        <f t="shared" si="264"/>
        <v>2.8793669121713016E-17</v>
      </c>
      <c r="CW258" s="16">
        <f t="shared" si="265"/>
        <v>3</v>
      </c>
      <c r="CX258" s="17">
        <f>VLOOKUP($A258,Datum!$A:$B,2,0)</f>
        <v>41352</v>
      </c>
      <c r="CY258" s="13">
        <f>VLOOKUP(CX258,Zeitreihen!N:O,2,0)</f>
        <v>1.2882</v>
      </c>
      <c r="CZ258" s="13">
        <f>VLOOKUP(CX258,Zeitreihen!R:S,2,0)</f>
        <v>1.0258</v>
      </c>
      <c r="DA258" s="9">
        <f t="shared" si="266"/>
        <v>-5.8051945219747833E-3</v>
      </c>
      <c r="DB258" s="9">
        <f t="shared" si="267"/>
        <v>-9.748013849895194E-5</v>
      </c>
      <c r="DC258" s="9">
        <f t="shared" si="279"/>
        <v>2.3045165911053114E-7</v>
      </c>
      <c r="DD258" s="9">
        <f t="shared" si="228"/>
        <v>8.5118191953289045E-12</v>
      </c>
      <c r="DE258" s="9">
        <f t="shared" si="229"/>
        <v>5.0205164428250872E-18</v>
      </c>
      <c r="DF258" s="9">
        <f t="shared" si="268"/>
        <v>-6.5371039634155245E-15</v>
      </c>
    </row>
    <row r="259" spans="1:110" ht="15" x14ac:dyDescent="0.2">
      <c r="A259" s="9">
        <f t="shared" si="269"/>
        <v>250</v>
      </c>
      <c r="B259" s="16">
        <f t="shared" si="230"/>
        <v>2</v>
      </c>
      <c r="C259" s="17">
        <f>VLOOKUP($A259,Datum!$A:$B,2,0)</f>
        <v>41351</v>
      </c>
      <c r="D259" s="13">
        <f>VLOOKUP(C259,Zeitreihen!$B:$C,2,0)</f>
        <v>551.19000000000005</v>
      </c>
      <c r="E259" s="13">
        <f>VLOOKUP(C259,Zeitreihen!F:G,2,0)</f>
        <v>7057.44</v>
      </c>
      <c r="F259" s="9">
        <f t="shared" si="231"/>
        <v>-1.8307221963009227E-3</v>
      </c>
      <c r="G259" s="9">
        <f t="shared" si="231"/>
        <v>4.5544966433294391E-3</v>
      </c>
      <c r="H259" s="9">
        <f t="shared" si="270"/>
        <v>2.1662455956389925E-7</v>
      </c>
      <c r="I259" s="9">
        <f t="shared" si="210"/>
        <v>1.5263530574300218E-12</v>
      </c>
      <c r="J259" s="9">
        <f t="shared" si="211"/>
        <v>2.5382388394580949E-12</v>
      </c>
      <c r="K259" s="9">
        <f t="shared" si="232"/>
        <v>-1.9683111067853306E-12</v>
      </c>
      <c r="M259" s="16">
        <f t="shared" si="233"/>
        <v>2</v>
      </c>
      <c r="N259" s="17">
        <f>VLOOKUP($A259,Datum!$A:$B,2,0)</f>
        <v>41351</v>
      </c>
      <c r="O259" s="13">
        <f>VLOOKUP(N259,Zeitreihen!$B:$C,2,0)</f>
        <v>551.19000000000005</v>
      </c>
      <c r="P259" s="13">
        <f>VLOOKUP(N259,Zeitreihen!$J:$K,2,0)</f>
        <v>0.26664533503986348</v>
      </c>
      <c r="Q259" s="9">
        <f t="shared" si="234"/>
        <v>-1.8307221963009227E-3</v>
      </c>
      <c r="R259" s="9">
        <f t="shared" si="235"/>
        <v>-2.6664889008965887E-5</v>
      </c>
      <c r="S259" s="9">
        <f t="shared" si="271"/>
        <v>2.1662455956389925E-7</v>
      </c>
      <c r="T259" s="9">
        <f t="shared" si="212"/>
        <v>1.5263530574300218E-12</v>
      </c>
      <c r="U259" s="9">
        <f t="shared" si="213"/>
        <v>1.5282266694426233E-16</v>
      </c>
      <c r="V259" s="9">
        <f t="shared" si="236"/>
        <v>1.5272895761281969E-14</v>
      </c>
      <c r="X259" s="16">
        <f t="shared" si="237"/>
        <v>2</v>
      </c>
      <c r="Y259" s="17">
        <f>VLOOKUP($A259,Datum!$A:$B,2,0)</f>
        <v>41351</v>
      </c>
      <c r="Z259" s="13">
        <f>VLOOKUP(Y259,Zeitreihen!$B:$C,2,0)</f>
        <v>551.19000000000005</v>
      </c>
      <c r="AA259" s="13">
        <f>VLOOKUP(Y259,Zeitreihen!N:O,2,0)</f>
        <v>1.2957000000000001</v>
      </c>
      <c r="AB259" s="9">
        <f t="shared" si="238"/>
        <v>-1.8307221963009227E-3</v>
      </c>
      <c r="AC259" s="9">
        <f t="shared" si="239"/>
        <v>-9.1423062152902711E-3</v>
      </c>
      <c r="AD259" s="9">
        <f t="shared" si="272"/>
        <v>2.1662455956389925E-7</v>
      </c>
      <c r="AE259" s="9">
        <f t="shared" si="214"/>
        <v>1.5263530574300218E-12</v>
      </c>
      <c r="AF259" s="9">
        <f t="shared" si="215"/>
        <v>1.9200288320834964E-11</v>
      </c>
      <c r="AG259" s="9">
        <f t="shared" si="240"/>
        <v>5.413540318686505E-12</v>
      </c>
      <c r="AI259" s="16">
        <f t="shared" si="241"/>
        <v>2</v>
      </c>
      <c r="AJ259" s="17">
        <f>VLOOKUP($A259,Datum!$A:$B,2,0)</f>
        <v>41351</v>
      </c>
      <c r="AK259" s="13">
        <f>VLOOKUP(AJ259,Zeitreihen!$B:$C,2,0)</f>
        <v>551.19000000000005</v>
      </c>
      <c r="AL259" s="13">
        <f>VLOOKUP(AJ259,Zeitreihen!$R:$S,2,0)</f>
        <v>1.0259</v>
      </c>
      <c r="AM259" s="9">
        <f t="shared" si="242"/>
        <v>-1.8307221963009227E-3</v>
      </c>
      <c r="AN259" s="9">
        <f t="shared" si="243"/>
        <v>-9.7470637047806095E-5</v>
      </c>
      <c r="AO259" s="9">
        <f t="shared" si="273"/>
        <v>2.1662455956389925E-7</v>
      </c>
      <c r="AP259" s="9">
        <f t="shared" si="216"/>
        <v>1.5263530574300218E-12</v>
      </c>
      <c r="AQ259" s="9">
        <f t="shared" si="217"/>
        <v>4.7385187524110713E-18</v>
      </c>
      <c r="AR259" s="9">
        <f t="shared" si="244"/>
        <v>-2.6893591402845644E-15</v>
      </c>
      <c r="AT259" s="16">
        <f t="shared" si="245"/>
        <v>2</v>
      </c>
      <c r="AU259" s="17">
        <f>VLOOKUP($A259,Datum!$A:$B,2,0)</f>
        <v>41351</v>
      </c>
      <c r="AV259" s="13">
        <f>VLOOKUP(AU259,Zeitreihen!$F:$G,2,0)</f>
        <v>7057.44</v>
      </c>
      <c r="AW259" s="13">
        <f>VLOOKUP(AU259,Zeitreihen!$J:$K,2,0)</f>
        <v>0.26664533503986348</v>
      </c>
      <c r="AX259" s="9">
        <f t="shared" si="246"/>
        <v>4.5544966433294391E-3</v>
      </c>
      <c r="AY259" s="9">
        <f t="shared" si="247"/>
        <v>-2.6664889008965887E-5</v>
      </c>
      <c r="AZ259" s="9">
        <f t="shared" si="274"/>
        <v>2.1662455956389925E-7</v>
      </c>
      <c r="BA259" s="9">
        <f t="shared" si="218"/>
        <v>2.5382388394580949E-12</v>
      </c>
      <c r="BB259" s="9">
        <f t="shared" si="219"/>
        <v>1.5282266694426233E-16</v>
      </c>
      <c r="BC259" s="9">
        <f t="shared" si="248"/>
        <v>-1.9695187960197164E-14</v>
      </c>
      <c r="BE259" s="16">
        <f t="shared" si="249"/>
        <v>2</v>
      </c>
      <c r="BF259" s="17">
        <f>VLOOKUP($A259,Datum!$A:$B,2,0)</f>
        <v>41351</v>
      </c>
      <c r="BG259" s="13">
        <f>VLOOKUP(BF259,Zeitreihen!$F:$G,2,0)</f>
        <v>7057.44</v>
      </c>
      <c r="BH259" s="13">
        <f>VLOOKUP(BF259,Zeitreihen!N:O,2,0)</f>
        <v>1.2957000000000001</v>
      </c>
      <c r="BI259" s="9">
        <f t="shared" si="250"/>
        <v>4.5544966433294391E-3</v>
      </c>
      <c r="BJ259" s="9">
        <f t="shared" si="251"/>
        <v>-9.1423062152902711E-3</v>
      </c>
      <c r="BK259" s="9">
        <f t="shared" si="275"/>
        <v>2.1662455956389925E-7</v>
      </c>
      <c r="BL259" s="9">
        <f t="shared" si="220"/>
        <v>2.5382388394580949E-12</v>
      </c>
      <c r="BM259" s="9">
        <f t="shared" si="221"/>
        <v>1.9200288320834964E-11</v>
      </c>
      <c r="BN259" s="9">
        <f t="shared" si="252"/>
        <v>-6.9810398612768974E-12</v>
      </c>
      <c r="BP259" s="16">
        <f t="shared" si="253"/>
        <v>2</v>
      </c>
      <c r="BQ259" s="17">
        <f>VLOOKUP($A259,Datum!$A:$B,2,0)</f>
        <v>41351</v>
      </c>
      <c r="BR259" s="13">
        <f>VLOOKUP(BQ259,Zeitreihen!$F:$G,2,0)</f>
        <v>7057.44</v>
      </c>
      <c r="BS259" s="13">
        <f>VLOOKUP(BQ259,Zeitreihen!R:S,2,0)</f>
        <v>1.0259</v>
      </c>
      <c r="BT259" s="9">
        <f t="shared" si="254"/>
        <v>4.5544966433294391E-3</v>
      </c>
      <c r="BU259" s="9">
        <f t="shared" si="255"/>
        <v>-9.7470637047806095E-5</v>
      </c>
      <c r="BV259" s="9">
        <f t="shared" si="276"/>
        <v>2.1662455956389925E-7</v>
      </c>
      <c r="BW259" s="9">
        <f t="shared" si="222"/>
        <v>2.5382388394580949E-12</v>
      </c>
      <c r="BX259" s="9">
        <f t="shared" si="223"/>
        <v>4.7385187524110713E-18</v>
      </c>
      <c r="BY259" s="9">
        <f t="shared" si="256"/>
        <v>3.468067522247843E-15</v>
      </c>
      <c r="CA259" s="16">
        <f t="shared" si="257"/>
        <v>2</v>
      </c>
      <c r="CB259" s="17">
        <f>VLOOKUP($A259,Datum!$A:$B,2,0)</f>
        <v>41351</v>
      </c>
      <c r="CC259" s="13">
        <f>VLOOKUP(CB259,Zeitreihen!$J:$K,2,0)</f>
        <v>0.26664533503986348</v>
      </c>
      <c r="CD259" s="13">
        <f>VLOOKUP(CB259,Zeitreihen!N:O,2,0)</f>
        <v>1.2957000000000001</v>
      </c>
      <c r="CE259" s="9">
        <f t="shared" si="258"/>
        <v>-2.6664889008965887E-5</v>
      </c>
      <c r="CF259" s="9">
        <f t="shared" si="259"/>
        <v>-9.1423062152902711E-3</v>
      </c>
      <c r="CG259" s="9">
        <f t="shared" si="277"/>
        <v>2.1662455956389925E-7</v>
      </c>
      <c r="CH259" s="9">
        <f t="shared" si="224"/>
        <v>1.5282266694426233E-16</v>
      </c>
      <c r="CI259" s="9">
        <f t="shared" si="225"/>
        <v>1.9200288320834964E-11</v>
      </c>
      <c r="CJ259" s="9">
        <f t="shared" si="260"/>
        <v>5.416861884235901E-14</v>
      </c>
      <c r="CL259" s="16">
        <f t="shared" si="261"/>
        <v>2</v>
      </c>
      <c r="CM259" s="17">
        <f>VLOOKUP($A259,Datum!$A:$B,2,0)</f>
        <v>41351</v>
      </c>
      <c r="CN259" s="13">
        <f>VLOOKUP(CM259,Zeitreihen!$J:$K,2,0)</f>
        <v>0.26664533503986348</v>
      </c>
      <c r="CO259" s="13">
        <f>VLOOKUP(CM259,Zeitreihen!R:S,2,0)</f>
        <v>1.0259</v>
      </c>
      <c r="CP259" s="9">
        <f t="shared" si="262"/>
        <v>-2.6664889008965887E-5</v>
      </c>
      <c r="CQ259" s="9">
        <f t="shared" si="263"/>
        <v>-9.7470637047806095E-5</v>
      </c>
      <c r="CR259" s="9">
        <f t="shared" si="278"/>
        <v>2.1662455956389925E-7</v>
      </c>
      <c r="CS259" s="9">
        <f t="shared" si="226"/>
        <v>1.5282266694426233E-16</v>
      </c>
      <c r="CT259" s="9">
        <f t="shared" si="227"/>
        <v>4.7385187524110713E-18</v>
      </c>
      <c r="CU259" s="9">
        <f t="shared" si="264"/>
        <v>-2.6910092402458574E-17</v>
      </c>
      <c r="CW259" s="16">
        <f t="shared" si="265"/>
        <v>2</v>
      </c>
      <c r="CX259" s="17">
        <f>VLOOKUP($A259,Datum!$A:$B,2,0)</f>
        <v>41351</v>
      </c>
      <c r="CY259" s="13">
        <f>VLOOKUP(CX259,Zeitreihen!N:O,2,0)</f>
        <v>1.2957000000000001</v>
      </c>
      <c r="CZ259" s="13">
        <f>VLOOKUP(CX259,Zeitreihen!R:S,2,0)</f>
        <v>1.0259</v>
      </c>
      <c r="DA259" s="9">
        <f t="shared" si="266"/>
        <v>-9.1423062152902711E-3</v>
      </c>
      <c r="DB259" s="9">
        <f t="shared" si="267"/>
        <v>-9.7470637047806095E-5</v>
      </c>
      <c r="DC259" s="9">
        <f t="shared" si="279"/>
        <v>2.1662455956389925E-7</v>
      </c>
      <c r="DD259" s="9">
        <f t="shared" si="228"/>
        <v>1.9200288320834964E-11</v>
      </c>
      <c r="DE259" s="9">
        <f t="shared" si="229"/>
        <v>4.7385187524110713E-18</v>
      </c>
      <c r="DF259" s="9">
        <f t="shared" si="268"/>
        <v>-9.538392226155086E-15</v>
      </c>
    </row>
    <row r="260" spans="1:110" ht="15" x14ac:dyDescent="0.2">
      <c r="A260" s="9">
        <f t="shared" si="269"/>
        <v>251</v>
      </c>
      <c r="B260" s="16">
        <f t="shared" si="230"/>
        <v>6</v>
      </c>
      <c r="C260" s="17">
        <f>VLOOKUP($A260,Datum!$A:$B,2,0)</f>
        <v>41348</v>
      </c>
      <c r="D260" s="13">
        <f>VLOOKUP(C260,Zeitreihen!$B:$C,2,0)</f>
        <v>552.20000000000005</v>
      </c>
      <c r="E260" s="13">
        <f>VLOOKUP(C260,Zeitreihen!F:G,2,0)</f>
        <v>7025.37</v>
      </c>
      <c r="F260" s="9">
        <f t="shared" si="231"/>
        <v>9.9651228973907601E-4</v>
      </c>
      <c r="G260" s="9">
        <f t="shared" si="231"/>
        <v>0</v>
      </c>
      <c r="H260" s="9">
        <f t="shared" si="270"/>
        <v>2.0362708599006528E-7</v>
      </c>
      <c r="I260" s="9">
        <f t="shared" si="210"/>
        <v>6.0795654816816419E-15</v>
      </c>
      <c r="J260" s="9">
        <f t="shared" si="211"/>
        <v>2.6068066814722211E-13</v>
      </c>
      <c r="K260" s="9">
        <f t="shared" si="232"/>
        <v>-3.9809862996618799E-14</v>
      </c>
      <c r="M260" s="16">
        <f t="shared" si="233"/>
        <v>6</v>
      </c>
      <c r="N260" s="17">
        <f>VLOOKUP($A260,Datum!$A:$B,2,0)</f>
        <v>41348</v>
      </c>
      <c r="O260" s="13">
        <f>VLOOKUP(N260,Zeitreihen!$B:$C,2,0)</f>
        <v>552.20000000000005</v>
      </c>
      <c r="P260" s="13">
        <f>VLOOKUP(N260,Zeitreihen!$J:$K,2,0)</f>
        <v>0.26665244520292253</v>
      </c>
      <c r="Q260" s="9">
        <f t="shared" si="234"/>
        <v>9.9651228973907601E-4</v>
      </c>
      <c r="R260" s="9">
        <f t="shared" si="235"/>
        <v>0</v>
      </c>
      <c r="S260" s="9">
        <f t="shared" si="271"/>
        <v>2.0362708599006528E-7</v>
      </c>
      <c r="T260" s="9">
        <f t="shared" si="212"/>
        <v>6.0795654816816419E-15</v>
      </c>
      <c r="U260" s="9">
        <f t="shared" si="213"/>
        <v>2.2090829097993116E-21</v>
      </c>
      <c r="V260" s="9">
        <f t="shared" si="236"/>
        <v>3.6647324874523566E-18</v>
      </c>
      <c r="X260" s="16">
        <f t="shared" si="237"/>
        <v>6</v>
      </c>
      <c r="Y260" s="17">
        <f>VLOOKUP($A260,Datum!$A:$B,2,0)</f>
        <v>41348</v>
      </c>
      <c r="Z260" s="13">
        <f>VLOOKUP(Y260,Zeitreihen!$B:$C,2,0)</f>
        <v>552.20000000000005</v>
      </c>
      <c r="AA260" s="13">
        <f>VLOOKUP(Y260,Zeitreihen!N:O,2,0)</f>
        <v>1.3075999999999999</v>
      </c>
      <c r="AB260" s="9">
        <f t="shared" si="238"/>
        <v>9.9651228973907601E-4</v>
      </c>
      <c r="AC260" s="9">
        <f t="shared" si="239"/>
        <v>5.4445899613491553E-3</v>
      </c>
      <c r="AD260" s="9">
        <f t="shared" si="272"/>
        <v>2.0362708599006528E-7</v>
      </c>
      <c r="AE260" s="9">
        <f t="shared" si="214"/>
        <v>6.0795654816816419E-15</v>
      </c>
      <c r="AF260" s="9">
        <f t="shared" si="215"/>
        <v>5.4476479040626593E-12</v>
      </c>
      <c r="AG260" s="9">
        <f t="shared" si="240"/>
        <v>1.819871757951496E-13</v>
      </c>
      <c r="AI260" s="16">
        <f t="shared" si="241"/>
        <v>6</v>
      </c>
      <c r="AJ260" s="17">
        <f>VLOOKUP($A260,Datum!$A:$B,2,0)</f>
        <v>41348</v>
      </c>
      <c r="AK260" s="13">
        <f>VLOOKUP(AJ260,Zeitreihen!$B:$C,2,0)</f>
        <v>552.20000000000005</v>
      </c>
      <c r="AL260" s="13">
        <f>VLOOKUP(AJ260,Zeitreihen!$R:$S,2,0)</f>
        <v>1.026</v>
      </c>
      <c r="AM260" s="9">
        <f t="shared" si="242"/>
        <v>9.9651228973907601E-4</v>
      </c>
      <c r="AN260" s="9">
        <f t="shared" si="243"/>
        <v>-9.7461137448560963E-5</v>
      </c>
      <c r="AO260" s="9">
        <f t="shared" si="273"/>
        <v>2.0362708599006528E-7</v>
      </c>
      <c r="AP260" s="9">
        <f t="shared" si="216"/>
        <v>6.0795654816816419E-15</v>
      </c>
      <c r="AQ260" s="9">
        <f t="shared" si="217"/>
        <v>4.4723201570385265E-18</v>
      </c>
      <c r="AR260" s="9">
        <f t="shared" si="244"/>
        <v>1.6489318739644899E-16</v>
      </c>
      <c r="AT260" s="16">
        <f t="shared" si="245"/>
        <v>6</v>
      </c>
      <c r="AU260" s="17">
        <f>VLOOKUP($A260,Datum!$A:$B,2,0)</f>
        <v>41348</v>
      </c>
      <c r="AV260" s="13">
        <f>VLOOKUP(AU260,Zeitreihen!$F:$G,2,0)</f>
        <v>7025.37</v>
      </c>
      <c r="AW260" s="13">
        <f>VLOOKUP(AU260,Zeitreihen!$J:$K,2,0)</f>
        <v>0.26665244520292253</v>
      </c>
      <c r="AX260" s="9">
        <f t="shared" si="246"/>
        <v>0</v>
      </c>
      <c r="AY260" s="9">
        <f t="shared" si="247"/>
        <v>0</v>
      </c>
      <c r="AZ260" s="9">
        <f t="shared" si="274"/>
        <v>2.0362708599006528E-7</v>
      </c>
      <c r="BA260" s="9">
        <f t="shared" si="218"/>
        <v>2.6068066814722211E-13</v>
      </c>
      <c r="BB260" s="9">
        <f t="shared" si="219"/>
        <v>2.2090829097993116E-21</v>
      </c>
      <c r="BC260" s="9">
        <f t="shared" si="248"/>
        <v>-2.3997191688176644E-17</v>
      </c>
      <c r="BE260" s="16">
        <f t="shared" si="249"/>
        <v>6</v>
      </c>
      <c r="BF260" s="17">
        <f>VLOOKUP($A260,Datum!$A:$B,2,0)</f>
        <v>41348</v>
      </c>
      <c r="BG260" s="13">
        <f>VLOOKUP(BF260,Zeitreihen!$F:$G,2,0)</f>
        <v>7025.37</v>
      </c>
      <c r="BH260" s="13">
        <f>VLOOKUP(BF260,Zeitreihen!N:O,2,0)</f>
        <v>1.3075999999999999</v>
      </c>
      <c r="BI260" s="9">
        <f t="shared" si="250"/>
        <v>0</v>
      </c>
      <c r="BJ260" s="9">
        <f t="shared" si="251"/>
        <v>5.4445899613491553E-3</v>
      </c>
      <c r="BK260" s="9">
        <f t="shared" si="275"/>
        <v>2.0362708599006528E-7</v>
      </c>
      <c r="BL260" s="9">
        <f t="shared" si="220"/>
        <v>2.6068066814722211E-13</v>
      </c>
      <c r="BM260" s="9">
        <f t="shared" si="221"/>
        <v>5.4476479040626593E-12</v>
      </c>
      <c r="BN260" s="9">
        <f t="shared" si="252"/>
        <v>-1.1916780166898557E-12</v>
      </c>
      <c r="BP260" s="16">
        <f t="shared" si="253"/>
        <v>6</v>
      </c>
      <c r="BQ260" s="17">
        <f>VLOOKUP($A260,Datum!$A:$B,2,0)</f>
        <v>41348</v>
      </c>
      <c r="BR260" s="13">
        <f>VLOOKUP(BQ260,Zeitreihen!$F:$G,2,0)</f>
        <v>7025.37</v>
      </c>
      <c r="BS260" s="13">
        <f>VLOOKUP(BQ260,Zeitreihen!R:S,2,0)</f>
        <v>1.026</v>
      </c>
      <c r="BT260" s="9">
        <f t="shared" si="254"/>
        <v>0</v>
      </c>
      <c r="BU260" s="9">
        <f t="shared" si="255"/>
        <v>-9.7461137448560963E-5</v>
      </c>
      <c r="BV260" s="9">
        <f t="shared" si="276"/>
        <v>2.0362708599006528E-7</v>
      </c>
      <c r="BW260" s="9">
        <f t="shared" si="222"/>
        <v>2.6068066814722211E-13</v>
      </c>
      <c r="BX260" s="9">
        <f t="shared" si="223"/>
        <v>4.4723201570385265E-18</v>
      </c>
      <c r="BY260" s="9">
        <f t="shared" si="256"/>
        <v>-1.0797441394631844E-15</v>
      </c>
      <c r="CA260" s="16">
        <f t="shared" si="257"/>
        <v>6</v>
      </c>
      <c r="CB260" s="17">
        <f>VLOOKUP($A260,Datum!$A:$B,2,0)</f>
        <v>41348</v>
      </c>
      <c r="CC260" s="13">
        <f>VLOOKUP(CB260,Zeitreihen!$J:$K,2,0)</f>
        <v>0.26665244520292253</v>
      </c>
      <c r="CD260" s="13">
        <f>VLOOKUP(CB260,Zeitreihen!N:O,2,0)</f>
        <v>1.3075999999999999</v>
      </c>
      <c r="CE260" s="9">
        <f t="shared" si="258"/>
        <v>0</v>
      </c>
      <c r="CF260" s="9">
        <f t="shared" si="259"/>
        <v>5.4445899613491553E-3</v>
      </c>
      <c r="CG260" s="9">
        <f t="shared" si="277"/>
        <v>2.0362708599006528E-7</v>
      </c>
      <c r="CH260" s="9">
        <f t="shared" si="224"/>
        <v>2.2090829097993116E-21</v>
      </c>
      <c r="CI260" s="9">
        <f t="shared" si="225"/>
        <v>5.4476479040626593E-12</v>
      </c>
      <c r="CJ260" s="9">
        <f t="shared" si="260"/>
        <v>1.0970098396764206E-16</v>
      </c>
      <c r="CL260" s="16">
        <f t="shared" si="261"/>
        <v>6</v>
      </c>
      <c r="CM260" s="17">
        <f>VLOOKUP($A260,Datum!$A:$B,2,0)</f>
        <v>41348</v>
      </c>
      <c r="CN260" s="13">
        <f>VLOOKUP(CM260,Zeitreihen!$J:$K,2,0)</f>
        <v>0.26665244520292253</v>
      </c>
      <c r="CO260" s="13">
        <f>VLOOKUP(CM260,Zeitreihen!R:S,2,0)</f>
        <v>1.026</v>
      </c>
      <c r="CP260" s="9">
        <f t="shared" si="262"/>
        <v>0</v>
      </c>
      <c r="CQ260" s="9">
        <f t="shared" si="263"/>
        <v>-9.7461137448560963E-5</v>
      </c>
      <c r="CR260" s="9">
        <f t="shared" si="278"/>
        <v>2.0362708599006528E-7</v>
      </c>
      <c r="CS260" s="9">
        <f t="shared" si="226"/>
        <v>2.2090829097993116E-21</v>
      </c>
      <c r="CT260" s="9">
        <f t="shared" si="227"/>
        <v>4.4723201570385265E-18</v>
      </c>
      <c r="CU260" s="9">
        <f t="shared" si="264"/>
        <v>9.9396810945144424E-20</v>
      </c>
      <c r="CW260" s="16">
        <f t="shared" si="265"/>
        <v>6</v>
      </c>
      <c r="CX260" s="17">
        <f>VLOOKUP($A260,Datum!$A:$B,2,0)</f>
        <v>41348</v>
      </c>
      <c r="CY260" s="13">
        <f>VLOOKUP(CX260,Zeitreihen!N:O,2,0)</f>
        <v>1.3075999999999999</v>
      </c>
      <c r="CZ260" s="13">
        <f>VLOOKUP(CX260,Zeitreihen!R:S,2,0)</f>
        <v>1.026</v>
      </c>
      <c r="DA260" s="9">
        <f t="shared" si="266"/>
        <v>5.4445899613491553E-3</v>
      </c>
      <c r="DB260" s="9">
        <f t="shared" si="267"/>
        <v>-9.7461137448560963E-5</v>
      </c>
      <c r="DC260" s="9">
        <f t="shared" si="279"/>
        <v>2.0362708599006528E-7</v>
      </c>
      <c r="DD260" s="9">
        <f t="shared" si="228"/>
        <v>5.4476479040626593E-12</v>
      </c>
      <c r="DE260" s="9">
        <f t="shared" si="229"/>
        <v>4.4723201570385265E-18</v>
      </c>
      <c r="DF260" s="9">
        <f t="shared" si="268"/>
        <v>4.9359523427387456E-15</v>
      </c>
    </row>
    <row r="261" spans="1:110" ht="15" x14ac:dyDescent="0.2">
      <c r="A261" s="9">
        <f t="shared" si="269"/>
        <v>252</v>
      </c>
      <c r="B261" s="16">
        <f t="shared" si="230"/>
        <v>5</v>
      </c>
      <c r="C261" s="17">
        <f>VLOOKUP($A261,Datum!$A:$B,2,0)</f>
        <v>41347</v>
      </c>
      <c r="D261" s="13">
        <f>VLOOKUP(C261,Zeitreihen!$B:$C,2,0)</f>
        <v>551.65</v>
      </c>
      <c r="E261" s="13">
        <f>VLOOKUP(C261,Zeitreihen!F:G,2,0)</f>
        <v>7025.37</v>
      </c>
      <c r="F261" s="9">
        <f t="shared" si="231"/>
        <v>1.2697262725288737E-3</v>
      </c>
      <c r="G261" s="9">
        <f t="shared" si="231"/>
        <v>0</v>
      </c>
      <c r="H261" s="9">
        <f t="shared" si="270"/>
        <v>1.9140946083066135E-7</v>
      </c>
      <c r="I261" s="9">
        <f t="shared" si="210"/>
        <v>3.8075077018995067E-14</v>
      </c>
      <c r="J261" s="9">
        <f t="shared" si="211"/>
        <v>2.4503982805838877E-13</v>
      </c>
      <c r="K261" s="9">
        <f t="shared" si="232"/>
        <v>-9.6591460937520049E-14</v>
      </c>
      <c r="M261" s="16">
        <f t="shared" si="233"/>
        <v>5</v>
      </c>
      <c r="N261" s="17">
        <f>VLOOKUP($A261,Datum!$A:$B,2,0)</f>
        <v>41347</v>
      </c>
      <c r="O261" s="13">
        <f>VLOOKUP(N261,Zeitreihen!$B:$C,2,0)</f>
        <v>551.65</v>
      </c>
      <c r="P261" s="13">
        <f>VLOOKUP(N261,Zeitreihen!$J:$K,2,0)</f>
        <v>0.26665244520292253</v>
      </c>
      <c r="Q261" s="9">
        <f t="shared" si="234"/>
        <v>1.2697262725288737E-3</v>
      </c>
      <c r="R261" s="9">
        <f t="shared" si="235"/>
        <v>0</v>
      </c>
      <c r="S261" s="9">
        <f t="shared" si="271"/>
        <v>1.9140946083066135E-7</v>
      </c>
      <c r="T261" s="9">
        <f t="shared" si="212"/>
        <v>3.8075077018995067E-14</v>
      </c>
      <c r="U261" s="9">
        <f t="shared" si="213"/>
        <v>2.0765379352113528E-21</v>
      </c>
      <c r="V261" s="9">
        <f t="shared" si="236"/>
        <v>8.8918131905723956E-18</v>
      </c>
      <c r="X261" s="16">
        <f t="shared" si="237"/>
        <v>5</v>
      </c>
      <c r="Y261" s="17">
        <f>VLOOKUP($A261,Datum!$A:$B,2,0)</f>
        <v>41347</v>
      </c>
      <c r="Z261" s="13">
        <f>VLOOKUP(Y261,Zeitreihen!$B:$C,2,0)</f>
        <v>551.65</v>
      </c>
      <c r="AA261" s="13">
        <f>VLOOKUP(Y261,Zeitreihen!N:O,2,0)</f>
        <v>1.3005</v>
      </c>
      <c r="AB261" s="9">
        <f t="shared" si="238"/>
        <v>1.2697262725288737E-3</v>
      </c>
      <c r="AC261" s="9">
        <f t="shared" si="239"/>
        <v>3.3890504593767383E-3</v>
      </c>
      <c r="AD261" s="9">
        <f t="shared" si="272"/>
        <v>1.9140946083066135E-7</v>
      </c>
      <c r="AE261" s="9">
        <f t="shared" si="214"/>
        <v>3.8075077018995067E-14</v>
      </c>
      <c r="AF261" s="9">
        <f t="shared" si="215"/>
        <v>1.8594321523530634E-12</v>
      </c>
      <c r="AG261" s="9">
        <f t="shared" si="240"/>
        <v>2.6607897777246261E-13</v>
      </c>
      <c r="AI261" s="16">
        <f t="shared" si="241"/>
        <v>5</v>
      </c>
      <c r="AJ261" s="17">
        <f>VLOOKUP($A261,Datum!$A:$B,2,0)</f>
        <v>41347</v>
      </c>
      <c r="AK261" s="13">
        <f>VLOOKUP(AJ261,Zeitreihen!$B:$C,2,0)</f>
        <v>551.65</v>
      </c>
      <c r="AL261" s="13">
        <f>VLOOKUP(AJ261,Zeitreihen!$R:$S,2,0)</f>
        <v>1.0261</v>
      </c>
      <c r="AM261" s="9">
        <f t="shared" si="242"/>
        <v>1.2697262725288737E-3</v>
      </c>
      <c r="AN261" s="9">
        <f t="shared" si="243"/>
        <v>-9.7451639700994418E-5</v>
      </c>
      <c r="AO261" s="9">
        <f t="shared" si="273"/>
        <v>1.9140946083066135E-7</v>
      </c>
      <c r="AP261" s="9">
        <f t="shared" si="216"/>
        <v>3.8075077018995067E-14</v>
      </c>
      <c r="AQ261" s="9">
        <f t="shared" si="217"/>
        <v>4.2210379433001164E-18</v>
      </c>
      <c r="AR261" s="9">
        <f t="shared" si="244"/>
        <v>4.0089443098059176E-16</v>
      </c>
      <c r="AT261" s="16">
        <f t="shared" si="245"/>
        <v>5</v>
      </c>
      <c r="AU261" s="17">
        <f>VLOOKUP($A261,Datum!$A:$B,2,0)</f>
        <v>41347</v>
      </c>
      <c r="AV261" s="13">
        <f>VLOOKUP(AU261,Zeitreihen!$F:$G,2,0)</f>
        <v>7025.37</v>
      </c>
      <c r="AW261" s="13">
        <f>VLOOKUP(AU261,Zeitreihen!$J:$K,2,0)</f>
        <v>0.26665244520292253</v>
      </c>
      <c r="AX261" s="9">
        <f t="shared" si="246"/>
        <v>0</v>
      </c>
      <c r="AY261" s="9">
        <f t="shared" si="247"/>
        <v>0</v>
      </c>
      <c r="AZ261" s="9">
        <f t="shared" si="274"/>
        <v>1.9140946083066135E-7</v>
      </c>
      <c r="BA261" s="9">
        <f t="shared" si="218"/>
        <v>2.4503982805838877E-13</v>
      </c>
      <c r="BB261" s="9">
        <f t="shared" si="219"/>
        <v>2.0765379352113528E-21</v>
      </c>
      <c r="BC261" s="9">
        <f t="shared" si="248"/>
        <v>-2.2557360186886043E-17</v>
      </c>
      <c r="BE261" s="16">
        <f t="shared" si="249"/>
        <v>5</v>
      </c>
      <c r="BF261" s="17">
        <f>VLOOKUP($A261,Datum!$A:$B,2,0)</f>
        <v>41347</v>
      </c>
      <c r="BG261" s="13">
        <f>VLOOKUP(BF261,Zeitreihen!$F:$G,2,0)</f>
        <v>7025.37</v>
      </c>
      <c r="BH261" s="13">
        <f>VLOOKUP(BF261,Zeitreihen!N:O,2,0)</f>
        <v>1.3005</v>
      </c>
      <c r="BI261" s="9">
        <f t="shared" si="250"/>
        <v>0</v>
      </c>
      <c r="BJ261" s="9">
        <f t="shared" si="251"/>
        <v>3.3890504593767383E-3</v>
      </c>
      <c r="BK261" s="9">
        <f t="shared" si="275"/>
        <v>1.9140946083066135E-7</v>
      </c>
      <c r="BL261" s="9">
        <f t="shared" si="220"/>
        <v>2.4503982805838877E-13</v>
      </c>
      <c r="BM261" s="9">
        <f t="shared" si="221"/>
        <v>1.8594321523530634E-12</v>
      </c>
      <c r="BN261" s="9">
        <f t="shared" si="252"/>
        <v>-6.7500735914420546E-13</v>
      </c>
      <c r="BP261" s="16">
        <f t="shared" si="253"/>
        <v>5</v>
      </c>
      <c r="BQ261" s="17">
        <f>VLOOKUP($A261,Datum!$A:$B,2,0)</f>
        <v>41347</v>
      </c>
      <c r="BR261" s="13">
        <f>VLOOKUP(BQ261,Zeitreihen!$F:$G,2,0)</f>
        <v>7025.37</v>
      </c>
      <c r="BS261" s="13">
        <f>VLOOKUP(BQ261,Zeitreihen!R:S,2,0)</f>
        <v>1.0261</v>
      </c>
      <c r="BT261" s="9">
        <f t="shared" si="254"/>
        <v>0</v>
      </c>
      <c r="BU261" s="9">
        <f t="shared" si="255"/>
        <v>-9.7451639700994418E-5</v>
      </c>
      <c r="BV261" s="9">
        <f t="shared" si="276"/>
        <v>1.9140946083066135E-7</v>
      </c>
      <c r="BW261" s="9">
        <f t="shared" si="222"/>
        <v>2.4503982805838877E-13</v>
      </c>
      <c r="BX261" s="9">
        <f t="shared" si="223"/>
        <v>4.2210379433001164E-18</v>
      </c>
      <c r="BY261" s="9">
        <f t="shared" si="256"/>
        <v>-1.0170164265409855E-15</v>
      </c>
      <c r="CA261" s="16">
        <f t="shared" si="257"/>
        <v>5</v>
      </c>
      <c r="CB261" s="17">
        <f>VLOOKUP($A261,Datum!$A:$B,2,0)</f>
        <v>41347</v>
      </c>
      <c r="CC261" s="13">
        <f>VLOOKUP(CB261,Zeitreihen!$J:$K,2,0)</f>
        <v>0.26665244520292253</v>
      </c>
      <c r="CD261" s="13">
        <f>VLOOKUP(CB261,Zeitreihen!N:O,2,0)</f>
        <v>1.3005</v>
      </c>
      <c r="CE261" s="9">
        <f t="shared" si="258"/>
        <v>0</v>
      </c>
      <c r="CF261" s="9">
        <f t="shared" si="259"/>
        <v>3.3890504593767383E-3</v>
      </c>
      <c r="CG261" s="9">
        <f t="shared" si="277"/>
        <v>1.9140946083066135E-7</v>
      </c>
      <c r="CH261" s="9">
        <f t="shared" si="224"/>
        <v>2.0765379352113528E-21</v>
      </c>
      <c r="CI261" s="9">
        <f t="shared" si="225"/>
        <v>1.8594321523530634E-12</v>
      </c>
      <c r="CJ261" s="9">
        <f t="shared" si="260"/>
        <v>6.2138405212178021E-17</v>
      </c>
      <c r="CL261" s="16">
        <f t="shared" si="261"/>
        <v>5</v>
      </c>
      <c r="CM261" s="17">
        <f>VLOOKUP($A261,Datum!$A:$B,2,0)</f>
        <v>41347</v>
      </c>
      <c r="CN261" s="13">
        <f>VLOOKUP(CM261,Zeitreihen!$J:$K,2,0)</f>
        <v>0.26665244520292253</v>
      </c>
      <c r="CO261" s="13">
        <f>VLOOKUP(CM261,Zeitreihen!R:S,2,0)</f>
        <v>1.0261</v>
      </c>
      <c r="CP261" s="9">
        <f t="shared" si="262"/>
        <v>0</v>
      </c>
      <c r="CQ261" s="9">
        <f t="shared" si="263"/>
        <v>-9.7451639700994418E-5</v>
      </c>
      <c r="CR261" s="9">
        <f t="shared" si="278"/>
        <v>1.9140946083066135E-7</v>
      </c>
      <c r="CS261" s="9">
        <f t="shared" si="226"/>
        <v>2.0765379352113528E-21</v>
      </c>
      <c r="CT261" s="9">
        <f t="shared" si="227"/>
        <v>4.2210379433001164E-18</v>
      </c>
      <c r="CU261" s="9">
        <f t="shared" si="264"/>
        <v>9.3622355317676119E-20</v>
      </c>
      <c r="CW261" s="16">
        <f t="shared" si="265"/>
        <v>5</v>
      </c>
      <c r="CX261" s="17">
        <f>VLOOKUP($A261,Datum!$A:$B,2,0)</f>
        <v>41347</v>
      </c>
      <c r="CY261" s="13">
        <f>VLOOKUP(CX261,Zeitreihen!N:O,2,0)</f>
        <v>1.3005</v>
      </c>
      <c r="CZ261" s="13">
        <f>VLOOKUP(CX261,Zeitreihen!R:S,2,0)</f>
        <v>1.0261</v>
      </c>
      <c r="DA261" s="9">
        <f t="shared" si="266"/>
        <v>3.3890504593767383E-3</v>
      </c>
      <c r="DB261" s="9">
        <f t="shared" si="267"/>
        <v>-9.7451639700994418E-5</v>
      </c>
      <c r="DC261" s="9">
        <f t="shared" si="279"/>
        <v>1.9140946083066135E-7</v>
      </c>
      <c r="DD261" s="9">
        <f t="shared" si="228"/>
        <v>1.8594321523530634E-12</v>
      </c>
      <c r="DE261" s="9">
        <f t="shared" si="229"/>
        <v>4.2210379433001164E-18</v>
      </c>
      <c r="DF261" s="9">
        <f t="shared" si="268"/>
        <v>2.8015591494870289E-15</v>
      </c>
    </row>
    <row r="262" spans="1:110" ht="15" x14ac:dyDescent="0.2">
      <c r="A262" s="9">
        <f t="shared" si="269"/>
        <v>253</v>
      </c>
      <c r="B262" s="16">
        <f t="shared" si="230"/>
        <v>4</v>
      </c>
      <c r="C262" s="17">
        <f>VLOOKUP($A262,Datum!$A:$B,2,0)</f>
        <v>41346</v>
      </c>
      <c r="D262" s="13">
        <f>VLOOKUP(C262,Zeitreihen!$B:$C,2,0)</f>
        <v>550.95000000000005</v>
      </c>
      <c r="E262" s="13">
        <f>VLOOKUP(C262,Zeitreihen!F:G,2,0)</f>
        <v>7025.37</v>
      </c>
      <c r="F262" s="9">
        <f t="shared" si="231"/>
        <v>-3.4245678020399361E-3</v>
      </c>
      <c r="G262" s="9">
        <f t="shared" si="231"/>
        <v>5.5553240185051735E-3</v>
      </c>
      <c r="H262" s="9">
        <f t="shared" si="270"/>
        <v>1.7992489318082166E-7</v>
      </c>
      <c r="I262" s="9">
        <f t="shared" si="210"/>
        <v>3.247278906589797E-12</v>
      </c>
      <c r="J262" s="9">
        <f t="shared" si="211"/>
        <v>3.5212438707791957E-12</v>
      </c>
      <c r="K262" s="9">
        <f t="shared" si="232"/>
        <v>-3.3814879781746808E-12</v>
      </c>
      <c r="M262" s="16">
        <f t="shared" si="233"/>
        <v>4</v>
      </c>
      <c r="N262" s="17">
        <f>VLOOKUP($A262,Datum!$A:$B,2,0)</f>
        <v>41346</v>
      </c>
      <c r="O262" s="13">
        <f>VLOOKUP(N262,Zeitreihen!$B:$C,2,0)</f>
        <v>550.95000000000005</v>
      </c>
      <c r="P262" s="13">
        <f>VLOOKUP(N262,Zeitreihen!$J:$K,2,0)</f>
        <v>0.26665244520292253</v>
      </c>
      <c r="Q262" s="9">
        <f t="shared" si="234"/>
        <v>-3.4245678020399361E-3</v>
      </c>
      <c r="R262" s="9">
        <f t="shared" si="235"/>
        <v>2.6664889008905866E-5</v>
      </c>
      <c r="S262" s="9">
        <f t="shared" si="271"/>
        <v>1.7992489318082166E-7</v>
      </c>
      <c r="T262" s="9">
        <f t="shared" si="212"/>
        <v>3.247278906589797E-12</v>
      </c>
      <c r="U262" s="9">
        <f t="shared" si="213"/>
        <v>1.2893090765304174E-16</v>
      </c>
      <c r="V262" s="9">
        <f t="shared" si="236"/>
        <v>-2.0461539942760896E-14</v>
      </c>
      <c r="X262" s="16">
        <f t="shared" si="237"/>
        <v>4</v>
      </c>
      <c r="Y262" s="17">
        <f>VLOOKUP($A262,Datum!$A:$B,2,0)</f>
        <v>41346</v>
      </c>
      <c r="Z262" s="13">
        <f>VLOOKUP(Y262,Zeitreihen!$B:$C,2,0)</f>
        <v>550.95000000000005</v>
      </c>
      <c r="AA262" s="13">
        <f>VLOOKUP(Y262,Zeitreihen!N:O,2,0)</f>
        <v>1.2961</v>
      </c>
      <c r="AB262" s="9">
        <f t="shared" si="238"/>
        <v>-3.4245678020399361E-3</v>
      </c>
      <c r="AC262" s="9">
        <f t="shared" si="239"/>
        <v>-5.6164794689505622E-3</v>
      </c>
      <c r="AD262" s="9">
        <f t="shared" si="272"/>
        <v>1.7992489318082166E-7</v>
      </c>
      <c r="AE262" s="9">
        <f t="shared" si="214"/>
        <v>3.247278906589797E-12</v>
      </c>
      <c r="AF262" s="9">
        <f t="shared" si="215"/>
        <v>6.2392878430090573E-12</v>
      </c>
      <c r="AG262" s="9">
        <f t="shared" si="240"/>
        <v>4.5011895988444504E-12</v>
      </c>
      <c r="AI262" s="16">
        <f t="shared" si="241"/>
        <v>4</v>
      </c>
      <c r="AJ262" s="17">
        <f>VLOOKUP($A262,Datum!$A:$B,2,0)</f>
        <v>41346</v>
      </c>
      <c r="AK262" s="13">
        <f>VLOOKUP(AJ262,Zeitreihen!$B:$C,2,0)</f>
        <v>550.95000000000005</v>
      </c>
      <c r="AL262" s="13">
        <f>VLOOKUP(AJ262,Zeitreihen!$R:$S,2,0)</f>
        <v>1.0262</v>
      </c>
      <c r="AM262" s="9">
        <f t="shared" si="242"/>
        <v>-3.4245678020399361E-3</v>
      </c>
      <c r="AN262" s="9">
        <f t="shared" si="243"/>
        <v>-9.7442143804218147E-5</v>
      </c>
      <c r="AO262" s="9">
        <f t="shared" si="273"/>
        <v>1.7992489318082166E-7</v>
      </c>
      <c r="AP262" s="9">
        <f t="shared" si="216"/>
        <v>3.247278906589797E-12</v>
      </c>
      <c r="AQ262" s="9">
        <f t="shared" si="217"/>
        <v>3.9838385697995638E-18</v>
      </c>
      <c r="AR262" s="9">
        <f t="shared" si="244"/>
        <v>-3.5967533909025501E-15</v>
      </c>
      <c r="AT262" s="16">
        <f t="shared" si="245"/>
        <v>4</v>
      </c>
      <c r="AU262" s="17">
        <f>VLOOKUP($A262,Datum!$A:$B,2,0)</f>
        <v>41346</v>
      </c>
      <c r="AV262" s="13">
        <f>VLOOKUP(AU262,Zeitreihen!$F:$G,2,0)</f>
        <v>7025.37</v>
      </c>
      <c r="AW262" s="13">
        <f>VLOOKUP(AU262,Zeitreihen!$J:$K,2,0)</f>
        <v>0.26665244520292253</v>
      </c>
      <c r="AX262" s="9">
        <f t="shared" si="246"/>
        <v>5.5553240185051735E-3</v>
      </c>
      <c r="AY262" s="9">
        <f t="shared" si="247"/>
        <v>2.6664889008905866E-5</v>
      </c>
      <c r="AZ262" s="9">
        <f t="shared" si="274"/>
        <v>1.7992489318082166E-7</v>
      </c>
      <c r="BA262" s="9">
        <f t="shared" si="218"/>
        <v>3.5212438707791957E-12</v>
      </c>
      <c r="BB262" s="9">
        <f t="shared" si="219"/>
        <v>1.2893090765304174E-16</v>
      </c>
      <c r="BC262" s="9">
        <f t="shared" si="248"/>
        <v>2.1307209304065884E-14</v>
      </c>
      <c r="BE262" s="16">
        <f t="shared" si="249"/>
        <v>4</v>
      </c>
      <c r="BF262" s="17">
        <f>VLOOKUP($A262,Datum!$A:$B,2,0)</f>
        <v>41346</v>
      </c>
      <c r="BG262" s="13">
        <f>VLOOKUP(BF262,Zeitreihen!$F:$G,2,0)</f>
        <v>7025.37</v>
      </c>
      <c r="BH262" s="13">
        <f>VLOOKUP(BF262,Zeitreihen!N:O,2,0)</f>
        <v>1.2961</v>
      </c>
      <c r="BI262" s="9">
        <f t="shared" si="250"/>
        <v>5.5553240185051735E-3</v>
      </c>
      <c r="BJ262" s="9">
        <f t="shared" si="251"/>
        <v>-5.6164794689505622E-3</v>
      </c>
      <c r="BK262" s="9">
        <f t="shared" si="275"/>
        <v>1.7992489318082166E-7</v>
      </c>
      <c r="BL262" s="9">
        <f t="shared" si="220"/>
        <v>3.5212438707791957E-12</v>
      </c>
      <c r="BM262" s="9">
        <f t="shared" si="221"/>
        <v>6.2392878430090573E-12</v>
      </c>
      <c r="BN262" s="9">
        <f t="shared" si="252"/>
        <v>-4.6872224264720774E-12</v>
      </c>
      <c r="BP262" s="16">
        <f t="shared" si="253"/>
        <v>4</v>
      </c>
      <c r="BQ262" s="17">
        <f>VLOOKUP($A262,Datum!$A:$B,2,0)</f>
        <v>41346</v>
      </c>
      <c r="BR262" s="13">
        <f>VLOOKUP(BQ262,Zeitreihen!$F:$G,2,0)</f>
        <v>7025.37</v>
      </c>
      <c r="BS262" s="13">
        <f>VLOOKUP(BQ262,Zeitreihen!R:S,2,0)</f>
        <v>1.0262</v>
      </c>
      <c r="BT262" s="9">
        <f t="shared" si="254"/>
        <v>5.5553240185051735E-3</v>
      </c>
      <c r="BU262" s="9">
        <f t="shared" si="255"/>
        <v>-9.7442143804218147E-5</v>
      </c>
      <c r="BV262" s="9">
        <f t="shared" si="276"/>
        <v>1.7992489318082166E-7</v>
      </c>
      <c r="BW262" s="9">
        <f t="shared" si="222"/>
        <v>3.5212438707791957E-12</v>
      </c>
      <c r="BX262" s="9">
        <f t="shared" si="223"/>
        <v>3.9838385697995638E-18</v>
      </c>
      <c r="BY262" s="9">
        <f t="shared" si="256"/>
        <v>3.7454061390028815E-15</v>
      </c>
      <c r="CA262" s="16">
        <f t="shared" si="257"/>
        <v>4</v>
      </c>
      <c r="CB262" s="17">
        <f>VLOOKUP($A262,Datum!$A:$B,2,0)</f>
        <v>41346</v>
      </c>
      <c r="CC262" s="13">
        <f>VLOOKUP(CB262,Zeitreihen!$J:$K,2,0)</f>
        <v>0.26665244520292253</v>
      </c>
      <c r="CD262" s="13">
        <f>VLOOKUP(CB262,Zeitreihen!N:O,2,0)</f>
        <v>1.2961</v>
      </c>
      <c r="CE262" s="9">
        <f t="shared" si="258"/>
        <v>2.6664889008905866E-5</v>
      </c>
      <c r="CF262" s="9">
        <f t="shared" si="259"/>
        <v>-5.6164794689505622E-3</v>
      </c>
      <c r="CG262" s="9">
        <f t="shared" si="277"/>
        <v>1.7992489318082166E-7</v>
      </c>
      <c r="CH262" s="9">
        <f t="shared" si="224"/>
        <v>1.2893090765304174E-16</v>
      </c>
      <c r="CI262" s="9">
        <f t="shared" si="225"/>
        <v>6.2392878430090573E-12</v>
      </c>
      <c r="CJ262" s="9">
        <f t="shared" si="260"/>
        <v>-2.8362599399697959E-14</v>
      </c>
      <c r="CL262" s="16">
        <f t="shared" si="261"/>
        <v>4</v>
      </c>
      <c r="CM262" s="17">
        <f>VLOOKUP($A262,Datum!$A:$B,2,0)</f>
        <v>41346</v>
      </c>
      <c r="CN262" s="13">
        <f>VLOOKUP(CM262,Zeitreihen!$J:$K,2,0)</f>
        <v>0.26665244520292253</v>
      </c>
      <c r="CO262" s="13">
        <f>VLOOKUP(CM262,Zeitreihen!R:S,2,0)</f>
        <v>1.0262</v>
      </c>
      <c r="CP262" s="9">
        <f t="shared" si="262"/>
        <v>2.6664889008905866E-5</v>
      </c>
      <c r="CQ262" s="9">
        <f t="shared" si="263"/>
        <v>-9.7442143804218147E-5</v>
      </c>
      <c r="CR262" s="9">
        <f t="shared" si="278"/>
        <v>1.7992489318082166E-7</v>
      </c>
      <c r="CS262" s="9">
        <f t="shared" si="226"/>
        <v>1.2893090765304174E-16</v>
      </c>
      <c r="CT262" s="9">
        <f t="shared" si="227"/>
        <v>3.9838385697995638E-18</v>
      </c>
      <c r="CU262" s="9">
        <f t="shared" si="264"/>
        <v>2.2663625542870528E-17</v>
      </c>
      <c r="CW262" s="16">
        <f t="shared" si="265"/>
        <v>4</v>
      </c>
      <c r="CX262" s="17">
        <f>VLOOKUP($A262,Datum!$A:$B,2,0)</f>
        <v>41346</v>
      </c>
      <c r="CY262" s="13">
        <f>VLOOKUP(CX262,Zeitreihen!N:O,2,0)</f>
        <v>1.2961</v>
      </c>
      <c r="CZ262" s="13">
        <f>VLOOKUP(CX262,Zeitreihen!R:S,2,0)</f>
        <v>1.0262</v>
      </c>
      <c r="DA262" s="9">
        <f t="shared" si="266"/>
        <v>-5.6164794689505622E-3</v>
      </c>
      <c r="DB262" s="9">
        <f t="shared" si="267"/>
        <v>-9.7442143804218147E-5</v>
      </c>
      <c r="DC262" s="9">
        <f t="shared" si="279"/>
        <v>1.7992489318082166E-7</v>
      </c>
      <c r="DD262" s="9">
        <f t="shared" si="228"/>
        <v>6.2392878430090573E-12</v>
      </c>
      <c r="DE262" s="9">
        <f t="shared" si="229"/>
        <v>3.9838385697995638E-18</v>
      </c>
      <c r="DF262" s="9">
        <f t="shared" si="268"/>
        <v>-4.9856108509450483E-15</v>
      </c>
    </row>
    <row r="263" spans="1:110" ht="15" x14ac:dyDescent="0.2">
      <c r="A263" s="9">
        <f t="shared" si="269"/>
        <v>254</v>
      </c>
      <c r="B263" s="16">
        <f t="shared" si="230"/>
        <v>3</v>
      </c>
      <c r="C263" s="17">
        <f>VLOOKUP($A263,Datum!$A:$B,2,0)</f>
        <v>41345</v>
      </c>
      <c r="D263" s="13">
        <f>VLOOKUP(C263,Zeitreihen!$B:$C,2,0)</f>
        <v>552.84</v>
      </c>
      <c r="E263" s="13">
        <f>VLOOKUP(C263,Zeitreihen!F:G,2,0)</f>
        <v>6986.45</v>
      </c>
      <c r="F263" s="9">
        <f t="shared" si="231"/>
        <v>2.2273539019661841E-3</v>
      </c>
      <c r="G263" s="9">
        <f t="shared" si="231"/>
        <v>-6.3464284044354455E-3</v>
      </c>
      <c r="H263" s="9">
        <f t="shared" si="270"/>
        <v>1.6912939958997234E-7</v>
      </c>
      <c r="I263" s="9">
        <f t="shared" si="210"/>
        <v>3.3321562817080641E-13</v>
      </c>
      <c r="J263" s="9">
        <f t="shared" si="211"/>
        <v>9.457498697910911E-12</v>
      </c>
      <c r="K263" s="9">
        <f t="shared" si="232"/>
        <v>-1.7752144573400047E-12</v>
      </c>
      <c r="M263" s="16">
        <f t="shared" si="233"/>
        <v>3</v>
      </c>
      <c r="N263" s="17">
        <f>VLOOKUP($A263,Datum!$A:$B,2,0)</f>
        <v>41345</v>
      </c>
      <c r="O263" s="13">
        <f>VLOOKUP(N263,Zeitreihen!$B:$C,2,0)</f>
        <v>552.84</v>
      </c>
      <c r="P263" s="13">
        <f>VLOOKUP(N263,Zeitreihen!$J:$K,2,0)</f>
        <v>0.26664533503986348</v>
      </c>
      <c r="Q263" s="9">
        <f t="shared" si="234"/>
        <v>2.2273539019661841E-3</v>
      </c>
      <c r="R263" s="9">
        <f t="shared" si="235"/>
        <v>0</v>
      </c>
      <c r="S263" s="9">
        <f t="shared" si="271"/>
        <v>1.6912939958997234E-7</v>
      </c>
      <c r="T263" s="9">
        <f t="shared" si="212"/>
        <v>3.3321562817080641E-13</v>
      </c>
      <c r="U263" s="9">
        <f t="shared" si="213"/>
        <v>1.8348289195527511E-21</v>
      </c>
      <c r="V263" s="9">
        <f t="shared" si="236"/>
        <v>2.4726376018631034E-17</v>
      </c>
      <c r="X263" s="16">
        <f t="shared" si="237"/>
        <v>3</v>
      </c>
      <c r="Y263" s="17">
        <f>VLOOKUP($A263,Datum!$A:$B,2,0)</f>
        <v>41345</v>
      </c>
      <c r="Z263" s="13">
        <f>VLOOKUP(Y263,Zeitreihen!$B:$C,2,0)</f>
        <v>552.84</v>
      </c>
      <c r="AA263" s="13">
        <f>VLOOKUP(Y263,Zeitreihen!N:O,2,0)</f>
        <v>1.3033999999999999</v>
      </c>
      <c r="AB263" s="9">
        <f t="shared" si="238"/>
        <v>2.2273539019661841E-3</v>
      </c>
      <c r="AC263" s="9">
        <f t="shared" si="239"/>
        <v>-9.2024546371573647E-4</v>
      </c>
      <c r="AD263" s="9">
        <f t="shared" si="272"/>
        <v>1.6912939958997234E-7</v>
      </c>
      <c r="AE263" s="9">
        <f t="shared" si="214"/>
        <v>3.3321562817080641E-13</v>
      </c>
      <c r="AF263" s="9">
        <f t="shared" si="215"/>
        <v>2.4051122719255899E-13</v>
      </c>
      <c r="AG263" s="9">
        <f t="shared" si="240"/>
        <v>-2.8309380009300817E-13</v>
      </c>
      <c r="AI263" s="16">
        <f t="shared" si="241"/>
        <v>3</v>
      </c>
      <c r="AJ263" s="17">
        <f>VLOOKUP($A263,Datum!$A:$B,2,0)</f>
        <v>41345</v>
      </c>
      <c r="AK263" s="13">
        <f>VLOOKUP(AJ263,Zeitreihen!$B:$C,2,0)</f>
        <v>552.84</v>
      </c>
      <c r="AL263" s="13">
        <f>VLOOKUP(AJ263,Zeitreihen!$R:$S,2,0)</f>
        <v>1.0263</v>
      </c>
      <c r="AM263" s="9">
        <f t="shared" si="242"/>
        <v>2.2273539019661841E-3</v>
      </c>
      <c r="AN263" s="9">
        <f t="shared" si="243"/>
        <v>-9.7432649758010022E-5</v>
      </c>
      <c r="AO263" s="9">
        <f t="shared" si="273"/>
        <v>1.6912939958997234E-7</v>
      </c>
      <c r="AP263" s="9">
        <f t="shared" si="216"/>
        <v>3.3321562817080641E-13</v>
      </c>
      <c r="AQ263" s="9">
        <f t="shared" si="217"/>
        <v>3.7599349345681658E-18</v>
      </c>
      <c r="AR263" s="9">
        <f t="shared" si="244"/>
        <v>1.1193163454106669E-15</v>
      </c>
      <c r="AT263" s="16">
        <f t="shared" si="245"/>
        <v>3</v>
      </c>
      <c r="AU263" s="17">
        <f>VLOOKUP($A263,Datum!$A:$B,2,0)</f>
        <v>41345</v>
      </c>
      <c r="AV263" s="13">
        <f>VLOOKUP(AU263,Zeitreihen!$F:$G,2,0)</f>
        <v>6986.45</v>
      </c>
      <c r="AW263" s="13">
        <f>VLOOKUP(AU263,Zeitreihen!$J:$K,2,0)</f>
        <v>0.26664533503986348</v>
      </c>
      <c r="AX263" s="9">
        <f t="shared" si="246"/>
        <v>-6.3464284044354455E-3</v>
      </c>
      <c r="AY263" s="9">
        <f t="shared" si="247"/>
        <v>0</v>
      </c>
      <c r="AZ263" s="9">
        <f t="shared" si="274"/>
        <v>1.6912939958997234E-7</v>
      </c>
      <c r="BA263" s="9">
        <f t="shared" si="218"/>
        <v>9.457498697910911E-12</v>
      </c>
      <c r="BB263" s="9">
        <f t="shared" si="219"/>
        <v>1.8348289195527511E-21</v>
      </c>
      <c r="BC263" s="9">
        <f t="shared" si="248"/>
        <v>-1.3173037659385713E-16</v>
      </c>
      <c r="BE263" s="16">
        <f t="shared" si="249"/>
        <v>3</v>
      </c>
      <c r="BF263" s="17">
        <f>VLOOKUP($A263,Datum!$A:$B,2,0)</f>
        <v>41345</v>
      </c>
      <c r="BG263" s="13">
        <f>VLOOKUP(BF263,Zeitreihen!$F:$G,2,0)</f>
        <v>6986.45</v>
      </c>
      <c r="BH263" s="13">
        <f>VLOOKUP(BF263,Zeitreihen!N:O,2,0)</f>
        <v>1.3033999999999999</v>
      </c>
      <c r="BI263" s="9">
        <f t="shared" si="250"/>
        <v>-6.3464284044354455E-3</v>
      </c>
      <c r="BJ263" s="9">
        <f t="shared" si="251"/>
        <v>-9.2024546371573647E-4</v>
      </c>
      <c r="BK263" s="9">
        <f t="shared" si="275"/>
        <v>1.6912939958997234E-7</v>
      </c>
      <c r="BL263" s="9">
        <f t="shared" si="220"/>
        <v>9.457498697910911E-12</v>
      </c>
      <c r="BM263" s="9">
        <f t="shared" si="221"/>
        <v>2.4051122719255899E-13</v>
      </c>
      <c r="BN263" s="9">
        <f t="shared" si="252"/>
        <v>1.5081891850847433E-12</v>
      </c>
      <c r="BP263" s="16">
        <f t="shared" si="253"/>
        <v>3</v>
      </c>
      <c r="BQ263" s="17">
        <f>VLOOKUP($A263,Datum!$A:$B,2,0)</f>
        <v>41345</v>
      </c>
      <c r="BR263" s="13">
        <f>VLOOKUP(BQ263,Zeitreihen!$F:$G,2,0)</f>
        <v>6986.45</v>
      </c>
      <c r="BS263" s="13">
        <f>VLOOKUP(BQ263,Zeitreihen!R:S,2,0)</f>
        <v>1.0263</v>
      </c>
      <c r="BT263" s="9">
        <f t="shared" si="254"/>
        <v>-6.3464284044354455E-3</v>
      </c>
      <c r="BU263" s="9">
        <f t="shared" si="255"/>
        <v>-9.7432649758010022E-5</v>
      </c>
      <c r="BV263" s="9">
        <f t="shared" si="276"/>
        <v>1.6912939958997234E-7</v>
      </c>
      <c r="BW263" s="9">
        <f t="shared" si="222"/>
        <v>9.457498697910911E-12</v>
      </c>
      <c r="BX263" s="9">
        <f t="shared" si="223"/>
        <v>3.7599349345681658E-18</v>
      </c>
      <c r="BY263" s="9">
        <f t="shared" si="256"/>
        <v>-5.9631853692391766E-15</v>
      </c>
      <c r="CA263" s="16">
        <f t="shared" si="257"/>
        <v>3</v>
      </c>
      <c r="CB263" s="17">
        <f>VLOOKUP($A263,Datum!$A:$B,2,0)</f>
        <v>41345</v>
      </c>
      <c r="CC263" s="13">
        <f>VLOOKUP(CB263,Zeitreihen!$J:$K,2,0)</f>
        <v>0.26664533503986348</v>
      </c>
      <c r="CD263" s="13">
        <f>VLOOKUP(CB263,Zeitreihen!N:O,2,0)</f>
        <v>1.3033999999999999</v>
      </c>
      <c r="CE263" s="9">
        <f t="shared" si="258"/>
        <v>0</v>
      </c>
      <c r="CF263" s="9">
        <f t="shared" si="259"/>
        <v>-9.2024546371573647E-4</v>
      </c>
      <c r="CG263" s="9">
        <f t="shared" si="277"/>
        <v>1.6912939958997234E-7</v>
      </c>
      <c r="CH263" s="9">
        <f t="shared" si="224"/>
        <v>1.8348289195527511E-21</v>
      </c>
      <c r="CI263" s="9">
        <f t="shared" si="225"/>
        <v>2.4051122719255899E-13</v>
      </c>
      <c r="CJ263" s="9">
        <f t="shared" si="260"/>
        <v>-2.1007069170401404E-17</v>
      </c>
      <c r="CL263" s="16">
        <f t="shared" si="261"/>
        <v>3</v>
      </c>
      <c r="CM263" s="17">
        <f>VLOOKUP($A263,Datum!$A:$B,2,0)</f>
        <v>41345</v>
      </c>
      <c r="CN263" s="13">
        <f>VLOOKUP(CM263,Zeitreihen!$J:$K,2,0)</f>
        <v>0.26664533503986348</v>
      </c>
      <c r="CO263" s="13">
        <f>VLOOKUP(CM263,Zeitreihen!R:S,2,0)</f>
        <v>1.0263</v>
      </c>
      <c r="CP263" s="9">
        <f t="shared" si="262"/>
        <v>0</v>
      </c>
      <c r="CQ263" s="9">
        <f t="shared" si="263"/>
        <v>-9.7432649758010022E-5</v>
      </c>
      <c r="CR263" s="9">
        <f t="shared" si="278"/>
        <v>1.6912939958997234E-7</v>
      </c>
      <c r="CS263" s="9">
        <f t="shared" si="226"/>
        <v>1.8348289195527511E-21</v>
      </c>
      <c r="CT263" s="9">
        <f t="shared" si="227"/>
        <v>3.7599349345681658E-18</v>
      </c>
      <c r="CU263" s="9">
        <f t="shared" si="264"/>
        <v>8.3059240025311766E-20</v>
      </c>
      <c r="CW263" s="16">
        <f t="shared" si="265"/>
        <v>3</v>
      </c>
      <c r="CX263" s="17">
        <f>VLOOKUP($A263,Datum!$A:$B,2,0)</f>
        <v>41345</v>
      </c>
      <c r="CY263" s="13">
        <f>VLOOKUP(CX263,Zeitreihen!N:O,2,0)</f>
        <v>1.3033999999999999</v>
      </c>
      <c r="CZ263" s="13">
        <f>VLOOKUP(CX263,Zeitreihen!R:S,2,0)</f>
        <v>1.0263</v>
      </c>
      <c r="DA263" s="9">
        <f t="shared" si="266"/>
        <v>-9.2024546371573647E-4</v>
      </c>
      <c r="DB263" s="9">
        <f t="shared" si="267"/>
        <v>-9.7432649758010022E-5</v>
      </c>
      <c r="DC263" s="9">
        <f t="shared" si="279"/>
        <v>1.6912939958997234E-7</v>
      </c>
      <c r="DD263" s="9">
        <f t="shared" si="228"/>
        <v>2.4051122719255899E-13</v>
      </c>
      <c r="DE263" s="9">
        <f t="shared" si="229"/>
        <v>3.7599349345681658E-18</v>
      </c>
      <c r="DF263" s="9">
        <f t="shared" si="268"/>
        <v>-9.5095034848154071E-16</v>
      </c>
    </row>
    <row r="264" spans="1:110" ht="15" x14ac:dyDescent="0.2">
      <c r="A264" s="9">
        <f t="shared" si="269"/>
        <v>255</v>
      </c>
      <c r="B264" s="16">
        <f t="shared" si="230"/>
        <v>2</v>
      </c>
      <c r="C264" s="17">
        <f>VLOOKUP($A264,Datum!$A:$B,2,0)</f>
        <v>41344</v>
      </c>
      <c r="D264" s="13">
        <f>VLOOKUP(C264,Zeitreihen!$B:$C,2,0)</f>
        <v>551.61</v>
      </c>
      <c r="E264" s="13">
        <f>VLOOKUP(C264,Zeitreihen!F:G,2,0)</f>
        <v>7030.93</v>
      </c>
      <c r="F264" s="9">
        <f t="shared" si="231"/>
        <v>5.7451569765164983E-3</v>
      </c>
      <c r="G264" s="9">
        <f t="shared" si="231"/>
        <v>4.4759833139326579E-3</v>
      </c>
      <c r="H264" s="9">
        <f t="shared" si="270"/>
        <v>1.5898163561457398E-7</v>
      </c>
      <c r="I264" s="9">
        <f t="shared" si="210"/>
        <v>3.8506177189128113E-12</v>
      </c>
      <c r="J264" s="9">
        <f t="shared" si="211"/>
        <v>1.778349642429724E-12</v>
      </c>
      <c r="K264" s="9">
        <f t="shared" si="232"/>
        <v>2.6168195664894742E-12</v>
      </c>
      <c r="M264" s="16">
        <f t="shared" si="233"/>
        <v>2</v>
      </c>
      <c r="N264" s="17">
        <f>VLOOKUP($A264,Datum!$A:$B,2,0)</f>
        <v>41344</v>
      </c>
      <c r="O264" s="13">
        <f>VLOOKUP(N264,Zeitreihen!$B:$C,2,0)</f>
        <v>551.61</v>
      </c>
      <c r="P264" s="13">
        <f>VLOOKUP(N264,Zeitreihen!$J:$K,2,0)</f>
        <v>0.26664533503986348</v>
      </c>
      <c r="Q264" s="9">
        <f t="shared" si="234"/>
        <v>5.7451569765164983E-3</v>
      </c>
      <c r="R264" s="9">
        <f t="shared" si="235"/>
        <v>0</v>
      </c>
      <c r="S264" s="9">
        <f t="shared" si="271"/>
        <v>1.5898163561457398E-7</v>
      </c>
      <c r="T264" s="9">
        <f t="shared" si="212"/>
        <v>3.8506177189128113E-12</v>
      </c>
      <c r="U264" s="9">
        <f t="shared" si="213"/>
        <v>1.7247391843795856E-21</v>
      </c>
      <c r="V264" s="9">
        <f t="shared" si="236"/>
        <v>8.1494240679174758E-17</v>
      </c>
      <c r="X264" s="16">
        <f t="shared" si="237"/>
        <v>2</v>
      </c>
      <c r="Y264" s="17">
        <f>VLOOKUP($A264,Datum!$A:$B,2,0)</f>
        <v>41344</v>
      </c>
      <c r="Z264" s="13">
        <f>VLOOKUP(Y264,Zeitreihen!$B:$C,2,0)</f>
        <v>551.61</v>
      </c>
      <c r="AA264" s="13">
        <f>VLOOKUP(Y264,Zeitreihen!N:O,2,0)</f>
        <v>1.3046</v>
      </c>
      <c r="AB264" s="9">
        <f t="shared" si="238"/>
        <v>5.7451569765164983E-3</v>
      </c>
      <c r="AC264" s="9">
        <f t="shared" si="239"/>
        <v>3.1476744732893379E-3</v>
      </c>
      <c r="AD264" s="9">
        <f t="shared" si="272"/>
        <v>1.5898163561457398E-7</v>
      </c>
      <c r="AE264" s="9">
        <f t="shared" si="214"/>
        <v>3.8506177189128113E-12</v>
      </c>
      <c r="AF264" s="9">
        <f t="shared" si="215"/>
        <v>1.3144671560710539E-12</v>
      </c>
      <c r="AG264" s="9">
        <f t="shared" si="240"/>
        <v>2.2497801052760982E-12</v>
      </c>
      <c r="AI264" s="16">
        <f t="shared" si="241"/>
        <v>2</v>
      </c>
      <c r="AJ264" s="17">
        <f>VLOOKUP($A264,Datum!$A:$B,2,0)</f>
        <v>41344</v>
      </c>
      <c r="AK264" s="13">
        <f>VLOOKUP(AJ264,Zeitreihen!$B:$C,2,0)</f>
        <v>551.61</v>
      </c>
      <c r="AL264" s="13">
        <f>VLOOKUP(AJ264,Zeitreihen!$R:$S,2,0)</f>
        <v>1.0264</v>
      </c>
      <c r="AM264" s="9">
        <f t="shared" si="242"/>
        <v>5.7451569765164983E-3</v>
      </c>
      <c r="AN264" s="9">
        <f t="shared" si="243"/>
        <v>-9.742315756159278E-5</v>
      </c>
      <c r="AO264" s="9">
        <f t="shared" si="273"/>
        <v>1.5898163561457398E-7</v>
      </c>
      <c r="AP264" s="9">
        <f t="shared" si="216"/>
        <v>3.8506177189128113E-12</v>
      </c>
      <c r="AQ264" s="9">
        <f t="shared" si="217"/>
        <v>3.5485837981638921E-18</v>
      </c>
      <c r="AR264" s="9">
        <f t="shared" si="244"/>
        <v>3.6965172325118152E-15</v>
      </c>
      <c r="AT264" s="16">
        <f t="shared" si="245"/>
        <v>2</v>
      </c>
      <c r="AU264" s="17">
        <f>VLOOKUP($A264,Datum!$A:$B,2,0)</f>
        <v>41344</v>
      </c>
      <c r="AV264" s="13">
        <f>VLOOKUP(AU264,Zeitreihen!$F:$G,2,0)</f>
        <v>7030.93</v>
      </c>
      <c r="AW264" s="13">
        <f>VLOOKUP(AU264,Zeitreihen!$J:$K,2,0)</f>
        <v>0.26664533503986348</v>
      </c>
      <c r="AX264" s="9">
        <f t="shared" si="246"/>
        <v>4.4759833139326579E-3</v>
      </c>
      <c r="AY264" s="9">
        <f t="shared" si="247"/>
        <v>0</v>
      </c>
      <c r="AZ264" s="9">
        <f t="shared" si="274"/>
        <v>1.5898163561457398E-7</v>
      </c>
      <c r="BA264" s="9">
        <f t="shared" si="218"/>
        <v>1.778349642429724E-12</v>
      </c>
      <c r="BB264" s="9">
        <f t="shared" si="219"/>
        <v>1.7247391843795856E-21</v>
      </c>
      <c r="BC264" s="9">
        <f t="shared" si="248"/>
        <v>5.5382211149664032E-17</v>
      </c>
      <c r="BE264" s="16">
        <f t="shared" si="249"/>
        <v>2</v>
      </c>
      <c r="BF264" s="17">
        <f>VLOOKUP($A264,Datum!$A:$B,2,0)</f>
        <v>41344</v>
      </c>
      <c r="BG264" s="13">
        <f>VLOOKUP(BF264,Zeitreihen!$F:$G,2,0)</f>
        <v>7030.93</v>
      </c>
      <c r="BH264" s="13">
        <f>VLOOKUP(BF264,Zeitreihen!N:O,2,0)</f>
        <v>1.3046</v>
      </c>
      <c r="BI264" s="9">
        <f t="shared" si="250"/>
        <v>4.4759833139326579E-3</v>
      </c>
      <c r="BJ264" s="9">
        <f t="shared" si="251"/>
        <v>3.1476744732893379E-3</v>
      </c>
      <c r="BK264" s="9">
        <f t="shared" si="275"/>
        <v>1.5898163561457398E-7</v>
      </c>
      <c r="BL264" s="9">
        <f t="shared" si="220"/>
        <v>1.778349642429724E-12</v>
      </c>
      <c r="BM264" s="9">
        <f t="shared" si="221"/>
        <v>1.3144671560710539E-12</v>
      </c>
      <c r="BN264" s="9">
        <f t="shared" si="252"/>
        <v>1.5289153661941445E-12</v>
      </c>
      <c r="BP264" s="16">
        <f t="shared" si="253"/>
        <v>2</v>
      </c>
      <c r="BQ264" s="17">
        <f>VLOOKUP($A264,Datum!$A:$B,2,0)</f>
        <v>41344</v>
      </c>
      <c r="BR264" s="13">
        <f>VLOOKUP(BQ264,Zeitreihen!$F:$G,2,0)</f>
        <v>7030.93</v>
      </c>
      <c r="BS264" s="13">
        <f>VLOOKUP(BQ264,Zeitreihen!R:S,2,0)</f>
        <v>1.0264</v>
      </c>
      <c r="BT264" s="9">
        <f t="shared" si="254"/>
        <v>4.4759833139326579E-3</v>
      </c>
      <c r="BU264" s="9">
        <f t="shared" si="255"/>
        <v>-9.742315756159278E-5</v>
      </c>
      <c r="BV264" s="9">
        <f t="shared" si="276"/>
        <v>1.5898163561457398E-7</v>
      </c>
      <c r="BW264" s="9">
        <f t="shared" si="222"/>
        <v>1.778349642429724E-12</v>
      </c>
      <c r="BX264" s="9">
        <f t="shared" si="223"/>
        <v>3.5485837981638921E-18</v>
      </c>
      <c r="BY264" s="9">
        <f t="shared" si="256"/>
        <v>2.5120952865280946E-15</v>
      </c>
      <c r="CA264" s="16">
        <f t="shared" si="257"/>
        <v>2</v>
      </c>
      <c r="CB264" s="17">
        <f>VLOOKUP($A264,Datum!$A:$B,2,0)</f>
        <v>41344</v>
      </c>
      <c r="CC264" s="13">
        <f>VLOOKUP(CB264,Zeitreihen!$J:$K,2,0)</f>
        <v>0.26664533503986348</v>
      </c>
      <c r="CD264" s="13">
        <f>VLOOKUP(CB264,Zeitreihen!N:O,2,0)</f>
        <v>1.3046</v>
      </c>
      <c r="CE264" s="9">
        <f t="shared" si="258"/>
        <v>0</v>
      </c>
      <c r="CF264" s="9">
        <f t="shared" si="259"/>
        <v>3.1476744732893379E-3</v>
      </c>
      <c r="CG264" s="9">
        <f t="shared" si="277"/>
        <v>1.5898163561457398E-7</v>
      </c>
      <c r="CH264" s="9">
        <f t="shared" si="224"/>
        <v>1.7247391843795856E-21</v>
      </c>
      <c r="CI264" s="9">
        <f t="shared" si="225"/>
        <v>1.3144671560710539E-12</v>
      </c>
      <c r="CJ264" s="9">
        <f t="shared" si="260"/>
        <v>4.7614210175700098E-17</v>
      </c>
      <c r="CL264" s="16">
        <f t="shared" si="261"/>
        <v>2</v>
      </c>
      <c r="CM264" s="17">
        <f>VLOOKUP($A264,Datum!$A:$B,2,0)</f>
        <v>41344</v>
      </c>
      <c r="CN264" s="13">
        <f>VLOOKUP(CM264,Zeitreihen!$J:$K,2,0)</f>
        <v>0.26664533503986348</v>
      </c>
      <c r="CO264" s="13">
        <f>VLOOKUP(CM264,Zeitreihen!R:S,2,0)</f>
        <v>1.0264</v>
      </c>
      <c r="CP264" s="9">
        <f t="shared" si="262"/>
        <v>0</v>
      </c>
      <c r="CQ264" s="9">
        <f t="shared" si="263"/>
        <v>-9.742315756159278E-5</v>
      </c>
      <c r="CR264" s="9">
        <f t="shared" si="278"/>
        <v>1.5898163561457398E-7</v>
      </c>
      <c r="CS264" s="9">
        <f t="shared" si="226"/>
        <v>1.7247391843795856E-21</v>
      </c>
      <c r="CT264" s="9">
        <f t="shared" si="227"/>
        <v>3.5485837981638921E-18</v>
      </c>
      <c r="CU264" s="9">
        <f t="shared" si="264"/>
        <v>7.823286729851977E-20</v>
      </c>
      <c r="CW264" s="16">
        <f t="shared" si="265"/>
        <v>2</v>
      </c>
      <c r="CX264" s="17">
        <f>VLOOKUP($A264,Datum!$A:$B,2,0)</f>
        <v>41344</v>
      </c>
      <c r="CY264" s="13">
        <f>VLOOKUP(CX264,Zeitreihen!N:O,2,0)</f>
        <v>1.3046</v>
      </c>
      <c r="CZ264" s="13">
        <f>VLOOKUP(CX264,Zeitreihen!R:S,2,0)</f>
        <v>1.0264</v>
      </c>
      <c r="DA264" s="9">
        <f t="shared" si="266"/>
        <v>3.1476744732893379E-3</v>
      </c>
      <c r="DB264" s="9">
        <f t="shared" si="267"/>
        <v>-9.742315756159278E-5</v>
      </c>
      <c r="DC264" s="9">
        <f t="shared" si="279"/>
        <v>1.5898163561457398E-7</v>
      </c>
      <c r="DD264" s="9">
        <f t="shared" si="228"/>
        <v>1.3144671560710539E-12</v>
      </c>
      <c r="DE264" s="9">
        <f t="shared" si="229"/>
        <v>3.5485837981638921E-18</v>
      </c>
      <c r="DF264" s="9">
        <f t="shared" si="268"/>
        <v>2.1597446268603863E-15</v>
      </c>
    </row>
    <row r="265" spans="1:110" ht="15" x14ac:dyDescent="0.2">
      <c r="A265" s="9">
        <f t="shared" si="269"/>
        <v>256</v>
      </c>
      <c r="B265" s="16">
        <f t="shared" si="230"/>
        <v>6</v>
      </c>
      <c r="C265" s="17">
        <f>VLOOKUP($A265,Datum!$A:$B,2,0)</f>
        <v>41341</v>
      </c>
      <c r="D265" s="13">
        <f>VLOOKUP(C265,Zeitreihen!$B:$C,2,0)</f>
        <v>548.45000000000005</v>
      </c>
      <c r="E265" s="13">
        <f>VLOOKUP(C265,Zeitreihen!F:G,2,0)</f>
        <v>6999.53</v>
      </c>
      <c r="F265" s="9">
        <f t="shared" si="231"/>
        <v>-1.1480325261156599E-3</v>
      </c>
      <c r="G265" s="9">
        <f t="shared" si="231"/>
        <v>0</v>
      </c>
      <c r="H265" s="9">
        <f t="shared" si="270"/>
        <v>1.4944273747769953E-7</v>
      </c>
      <c r="I265" s="9">
        <f t="shared" si="210"/>
        <v>5.8100604855409536E-13</v>
      </c>
      <c r="J265" s="9">
        <f t="shared" si="211"/>
        <v>1.9131459091516575E-13</v>
      </c>
      <c r="K265" s="9">
        <f t="shared" si="232"/>
        <v>3.3339906193383883E-13</v>
      </c>
      <c r="M265" s="16">
        <f t="shared" si="233"/>
        <v>6</v>
      </c>
      <c r="N265" s="17">
        <f>VLOOKUP($A265,Datum!$A:$B,2,0)</f>
        <v>41341</v>
      </c>
      <c r="O265" s="13">
        <f>VLOOKUP(N265,Zeitreihen!$B:$C,2,0)</f>
        <v>548.45000000000005</v>
      </c>
      <c r="P265" s="13">
        <f>VLOOKUP(N265,Zeitreihen!$J:$K,2,0)</f>
        <v>0.26664533503986348</v>
      </c>
      <c r="Q265" s="9">
        <f t="shared" si="234"/>
        <v>-1.1480325261156599E-3</v>
      </c>
      <c r="R265" s="9">
        <f t="shared" si="235"/>
        <v>0</v>
      </c>
      <c r="S265" s="9">
        <f t="shared" si="271"/>
        <v>1.4944273747769953E-7</v>
      </c>
      <c r="T265" s="9">
        <f t="shared" si="212"/>
        <v>5.8100604855409536E-13</v>
      </c>
      <c r="U265" s="9">
        <f t="shared" si="213"/>
        <v>1.6212548333168104E-21</v>
      </c>
      <c r="V265" s="9">
        <f t="shared" si="236"/>
        <v>-3.0691348364068799E-17</v>
      </c>
      <c r="X265" s="16">
        <f t="shared" si="237"/>
        <v>6</v>
      </c>
      <c r="Y265" s="17">
        <f>VLOOKUP($A265,Datum!$A:$B,2,0)</f>
        <v>41341</v>
      </c>
      <c r="Z265" s="13">
        <f>VLOOKUP(Y265,Zeitreihen!$B:$C,2,0)</f>
        <v>548.45000000000005</v>
      </c>
      <c r="AA265" s="13">
        <f>VLOOKUP(Y265,Zeitreihen!N:O,2,0)</f>
        <v>1.3005</v>
      </c>
      <c r="AB265" s="9">
        <f t="shared" si="238"/>
        <v>-1.1480325261156599E-3</v>
      </c>
      <c r="AC265" s="9">
        <f t="shared" si="239"/>
        <v>-7.8125397367936247E-3</v>
      </c>
      <c r="AD265" s="9">
        <f t="shared" si="272"/>
        <v>1.4944273747769953E-7</v>
      </c>
      <c r="AE265" s="9">
        <f t="shared" si="214"/>
        <v>5.8100604855409536E-13</v>
      </c>
      <c r="AF265" s="9">
        <f t="shared" si="215"/>
        <v>9.7681581622351616E-12</v>
      </c>
      <c r="AG265" s="9">
        <f t="shared" si="240"/>
        <v>2.3823011932775596E-12</v>
      </c>
      <c r="AI265" s="16">
        <f t="shared" si="241"/>
        <v>6</v>
      </c>
      <c r="AJ265" s="17">
        <f>VLOOKUP($A265,Datum!$A:$B,2,0)</f>
        <v>41341</v>
      </c>
      <c r="AK265" s="13">
        <f>VLOOKUP(AJ265,Zeitreihen!$B:$C,2,0)</f>
        <v>548.45000000000005</v>
      </c>
      <c r="AL265" s="13">
        <f>VLOOKUP(AJ265,Zeitreihen!$R:$S,2,0)</f>
        <v>1.0265</v>
      </c>
      <c r="AM265" s="9">
        <f t="shared" si="242"/>
        <v>-1.1480325261156599E-3</v>
      </c>
      <c r="AN265" s="9">
        <f t="shared" si="243"/>
        <v>-9.7413667214522209E-5</v>
      </c>
      <c r="AO265" s="9">
        <f t="shared" si="273"/>
        <v>1.4944273747769953E-7</v>
      </c>
      <c r="AP265" s="9">
        <f t="shared" si="216"/>
        <v>5.8100604855409536E-13</v>
      </c>
      <c r="AQ265" s="9">
        <f t="shared" si="217"/>
        <v>3.3490833458117917E-18</v>
      </c>
      <c r="AR265" s="9">
        <f t="shared" si="244"/>
        <v>-1.3949328589679282E-15</v>
      </c>
      <c r="AT265" s="16">
        <f t="shared" si="245"/>
        <v>6</v>
      </c>
      <c r="AU265" s="17">
        <f>VLOOKUP($A265,Datum!$A:$B,2,0)</f>
        <v>41341</v>
      </c>
      <c r="AV265" s="13">
        <f>VLOOKUP(AU265,Zeitreihen!$F:$G,2,0)</f>
        <v>6999.53</v>
      </c>
      <c r="AW265" s="13">
        <f>VLOOKUP(AU265,Zeitreihen!$J:$K,2,0)</f>
        <v>0.26664533503986348</v>
      </c>
      <c r="AX265" s="9">
        <f t="shared" si="246"/>
        <v>0</v>
      </c>
      <c r="AY265" s="9">
        <f t="shared" si="247"/>
        <v>0</v>
      </c>
      <c r="AZ265" s="9">
        <f t="shared" si="274"/>
        <v>1.4944273747769953E-7</v>
      </c>
      <c r="BA265" s="9">
        <f t="shared" si="218"/>
        <v>1.9131459091516575E-13</v>
      </c>
      <c r="BB265" s="9">
        <f t="shared" si="219"/>
        <v>1.6212548333168104E-21</v>
      </c>
      <c r="BC265" s="9">
        <f t="shared" si="248"/>
        <v>-1.7611635506256678E-17</v>
      </c>
      <c r="BE265" s="16">
        <f t="shared" si="249"/>
        <v>6</v>
      </c>
      <c r="BF265" s="17">
        <f>VLOOKUP($A265,Datum!$A:$B,2,0)</f>
        <v>41341</v>
      </c>
      <c r="BG265" s="13">
        <f>VLOOKUP(BF265,Zeitreihen!$F:$G,2,0)</f>
        <v>6999.53</v>
      </c>
      <c r="BH265" s="13">
        <f>VLOOKUP(BF265,Zeitreihen!N:O,2,0)</f>
        <v>1.3005</v>
      </c>
      <c r="BI265" s="9">
        <f t="shared" si="250"/>
        <v>0</v>
      </c>
      <c r="BJ265" s="9">
        <f t="shared" si="251"/>
        <v>-7.8125397367936247E-3</v>
      </c>
      <c r="BK265" s="9">
        <f t="shared" si="275"/>
        <v>1.4944273747769953E-7</v>
      </c>
      <c r="BL265" s="9">
        <f t="shared" si="220"/>
        <v>1.9131459091516575E-13</v>
      </c>
      <c r="BM265" s="9">
        <f t="shared" si="221"/>
        <v>9.7681581622351616E-12</v>
      </c>
      <c r="BN265" s="9">
        <f t="shared" si="252"/>
        <v>1.3670373743254634E-12</v>
      </c>
      <c r="BP265" s="16">
        <f t="shared" si="253"/>
        <v>6</v>
      </c>
      <c r="BQ265" s="17">
        <f>VLOOKUP($A265,Datum!$A:$B,2,0)</f>
        <v>41341</v>
      </c>
      <c r="BR265" s="13">
        <f>VLOOKUP(BQ265,Zeitreihen!$F:$G,2,0)</f>
        <v>6999.53</v>
      </c>
      <c r="BS265" s="13">
        <f>VLOOKUP(BQ265,Zeitreihen!R:S,2,0)</f>
        <v>1.0265</v>
      </c>
      <c r="BT265" s="9">
        <f t="shared" si="254"/>
        <v>0</v>
      </c>
      <c r="BU265" s="9">
        <f t="shared" si="255"/>
        <v>-9.7413667214522209E-5</v>
      </c>
      <c r="BV265" s="9">
        <f t="shared" si="276"/>
        <v>1.4944273747769953E-7</v>
      </c>
      <c r="BW265" s="9">
        <f t="shared" si="222"/>
        <v>1.9131459091516575E-13</v>
      </c>
      <c r="BX265" s="9">
        <f t="shared" si="223"/>
        <v>3.3490833458117917E-18</v>
      </c>
      <c r="BY265" s="9">
        <f t="shared" si="256"/>
        <v>-8.004551894046147E-16</v>
      </c>
      <c r="CA265" s="16">
        <f t="shared" si="257"/>
        <v>6</v>
      </c>
      <c r="CB265" s="17">
        <f>VLOOKUP($A265,Datum!$A:$B,2,0)</f>
        <v>41341</v>
      </c>
      <c r="CC265" s="13">
        <f>VLOOKUP(CB265,Zeitreihen!$J:$K,2,0)</f>
        <v>0.26664533503986348</v>
      </c>
      <c r="CD265" s="13">
        <f>VLOOKUP(CB265,Zeitreihen!N:O,2,0)</f>
        <v>1.3005</v>
      </c>
      <c r="CE265" s="9">
        <f t="shared" si="258"/>
        <v>0</v>
      </c>
      <c r="CF265" s="9">
        <f t="shared" si="259"/>
        <v>-7.8125397367936247E-3</v>
      </c>
      <c r="CG265" s="9">
        <f t="shared" si="277"/>
        <v>1.4944273747769953E-7</v>
      </c>
      <c r="CH265" s="9">
        <f t="shared" si="224"/>
        <v>1.6212548333168104E-21</v>
      </c>
      <c r="CI265" s="9">
        <f t="shared" si="225"/>
        <v>9.7681581622351616E-12</v>
      </c>
      <c r="CJ265" s="9">
        <f t="shared" si="260"/>
        <v>-1.2584384622669004E-16</v>
      </c>
      <c r="CL265" s="16">
        <f t="shared" si="261"/>
        <v>6</v>
      </c>
      <c r="CM265" s="17">
        <f>VLOOKUP($A265,Datum!$A:$B,2,0)</f>
        <v>41341</v>
      </c>
      <c r="CN265" s="13">
        <f>VLOOKUP(CM265,Zeitreihen!$J:$K,2,0)</f>
        <v>0.26664533503986348</v>
      </c>
      <c r="CO265" s="13">
        <f>VLOOKUP(CM265,Zeitreihen!R:S,2,0)</f>
        <v>1.0265</v>
      </c>
      <c r="CP265" s="9">
        <f t="shared" si="262"/>
        <v>0</v>
      </c>
      <c r="CQ265" s="9">
        <f t="shared" si="263"/>
        <v>-9.7413667214522209E-5</v>
      </c>
      <c r="CR265" s="9">
        <f t="shared" si="278"/>
        <v>1.4944273747769953E-7</v>
      </c>
      <c r="CS265" s="9">
        <f t="shared" si="226"/>
        <v>1.6212548333168104E-21</v>
      </c>
      <c r="CT265" s="9">
        <f t="shared" si="227"/>
        <v>3.3490833458117917E-18</v>
      </c>
      <c r="CU265" s="9">
        <f t="shared" si="264"/>
        <v>7.3686617248847851E-20</v>
      </c>
      <c r="CW265" s="16">
        <f t="shared" si="265"/>
        <v>6</v>
      </c>
      <c r="CX265" s="17">
        <f>VLOOKUP($A265,Datum!$A:$B,2,0)</f>
        <v>41341</v>
      </c>
      <c r="CY265" s="13">
        <f>VLOOKUP(CX265,Zeitreihen!N:O,2,0)</f>
        <v>1.3005</v>
      </c>
      <c r="CZ265" s="13">
        <f>VLOOKUP(CX265,Zeitreihen!R:S,2,0)</f>
        <v>1.0265</v>
      </c>
      <c r="DA265" s="9">
        <f t="shared" si="266"/>
        <v>-7.8125397367936247E-3</v>
      </c>
      <c r="DB265" s="9">
        <f t="shared" si="267"/>
        <v>-9.7413667214522209E-5</v>
      </c>
      <c r="DC265" s="9">
        <f t="shared" si="279"/>
        <v>1.4944273747769953E-7</v>
      </c>
      <c r="DD265" s="9">
        <f t="shared" si="228"/>
        <v>9.7681581622351616E-12</v>
      </c>
      <c r="DE265" s="9">
        <f t="shared" si="229"/>
        <v>3.3490833458117917E-18</v>
      </c>
      <c r="DF265" s="9">
        <f t="shared" si="268"/>
        <v>-5.7196482252318013E-15</v>
      </c>
    </row>
    <row r="266" spans="1:110" ht="15" x14ac:dyDescent="0.2">
      <c r="A266" s="9">
        <f t="shared" si="269"/>
        <v>257</v>
      </c>
      <c r="B266" s="16">
        <f t="shared" si="230"/>
        <v>5</v>
      </c>
      <c r="C266" s="17">
        <f>VLOOKUP($A266,Datum!$A:$B,2,0)</f>
        <v>41340</v>
      </c>
      <c r="D266" s="13">
        <f>VLOOKUP(C266,Zeitreihen!$B:$C,2,0)</f>
        <v>549.08000000000004</v>
      </c>
      <c r="E266" s="13">
        <f>VLOOKUP(C266,Zeitreihen!F:G,2,0)</f>
        <v>6999.53</v>
      </c>
      <c r="F266" s="9">
        <f t="shared" si="231"/>
        <v>3.6491063701083949E-3</v>
      </c>
      <c r="G266" s="9">
        <f t="shared" si="231"/>
        <v>0</v>
      </c>
      <c r="H266" s="9">
        <f t="shared" si="270"/>
        <v>1.4047617322903754E-7</v>
      </c>
      <c r="I266" s="9">
        <f t="shared" si="210"/>
        <v>1.1213924876293398E-12</v>
      </c>
      <c r="J266" s="9">
        <f t="shared" si="211"/>
        <v>1.798357154602558E-13</v>
      </c>
      <c r="K266" s="9">
        <f t="shared" si="232"/>
        <v>-4.4907284523179355E-13</v>
      </c>
      <c r="M266" s="16">
        <f t="shared" si="233"/>
        <v>5</v>
      </c>
      <c r="N266" s="17">
        <f>VLOOKUP($A266,Datum!$A:$B,2,0)</f>
        <v>41340</v>
      </c>
      <c r="O266" s="13">
        <f>VLOOKUP(N266,Zeitreihen!$B:$C,2,0)</f>
        <v>549.08000000000004</v>
      </c>
      <c r="P266" s="13">
        <f>VLOOKUP(N266,Zeitreihen!$J:$K,2,0)</f>
        <v>0.26664533503986348</v>
      </c>
      <c r="Q266" s="9">
        <f t="shared" si="234"/>
        <v>3.6491063701083949E-3</v>
      </c>
      <c r="R266" s="9">
        <f t="shared" si="235"/>
        <v>0</v>
      </c>
      <c r="S266" s="9">
        <f t="shared" si="271"/>
        <v>1.4047617322903754E-7</v>
      </c>
      <c r="T266" s="9">
        <f t="shared" si="212"/>
        <v>1.1213924876293398E-12</v>
      </c>
      <c r="U266" s="9">
        <f t="shared" si="213"/>
        <v>1.5239795433178016E-21</v>
      </c>
      <c r="V266" s="9">
        <f t="shared" si="236"/>
        <v>4.133980177960913E-17</v>
      </c>
      <c r="X266" s="16">
        <f t="shared" si="237"/>
        <v>5</v>
      </c>
      <c r="Y266" s="17">
        <f>VLOOKUP($A266,Datum!$A:$B,2,0)</f>
        <v>41340</v>
      </c>
      <c r="Z266" s="13">
        <f>VLOOKUP(Y266,Zeitreihen!$B:$C,2,0)</f>
        <v>549.08000000000004</v>
      </c>
      <c r="AA266" s="13">
        <f>VLOOKUP(Y266,Zeitreihen!N:O,2,0)</f>
        <v>1.3107</v>
      </c>
      <c r="AB266" s="9">
        <f t="shared" si="238"/>
        <v>3.6491063701083949E-3</v>
      </c>
      <c r="AC266" s="9">
        <f t="shared" si="239"/>
        <v>1.0738770070661282E-2</v>
      </c>
      <c r="AD266" s="9">
        <f t="shared" si="272"/>
        <v>1.4047617322903754E-7</v>
      </c>
      <c r="AE266" s="9">
        <f t="shared" si="214"/>
        <v>1.1213924876293398E-12</v>
      </c>
      <c r="AF266" s="9">
        <f t="shared" si="215"/>
        <v>1.5388878572964322E-11</v>
      </c>
      <c r="AG266" s="9">
        <f t="shared" si="240"/>
        <v>4.1541512761047001E-12</v>
      </c>
      <c r="AI266" s="16">
        <f t="shared" si="241"/>
        <v>5</v>
      </c>
      <c r="AJ266" s="17">
        <f>VLOOKUP($A266,Datum!$A:$B,2,0)</f>
        <v>41340</v>
      </c>
      <c r="AK266" s="13">
        <f>VLOOKUP(AJ266,Zeitreihen!$B:$C,2,0)</f>
        <v>549.08000000000004</v>
      </c>
      <c r="AL266" s="13">
        <f>VLOOKUP(AJ266,Zeitreihen!$R:$S,2,0)</f>
        <v>1.0266</v>
      </c>
      <c r="AM266" s="9">
        <f t="shared" si="242"/>
        <v>3.6491063701083949E-3</v>
      </c>
      <c r="AN266" s="9">
        <f t="shared" si="243"/>
        <v>-9.7404178716243103E-5</v>
      </c>
      <c r="AO266" s="9">
        <f t="shared" si="273"/>
        <v>1.4047617322903754E-7</v>
      </c>
      <c r="AP266" s="9">
        <f t="shared" si="216"/>
        <v>1.1213924876293398E-12</v>
      </c>
      <c r="AQ266" s="9">
        <f t="shared" si="217"/>
        <v>3.1607708866567529E-18</v>
      </c>
      <c r="AR266" s="9">
        <f t="shared" si="244"/>
        <v>1.8826748862760162E-15</v>
      </c>
      <c r="AT266" s="16">
        <f t="shared" si="245"/>
        <v>5</v>
      </c>
      <c r="AU266" s="17">
        <f>VLOOKUP($A266,Datum!$A:$B,2,0)</f>
        <v>41340</v>
      </c>
      <c r="AV266" s="13">
        <f>VLOOKUP(AU266,Zeitreihen!$F:$G,2,0)</f>
        <v>6999.53</v>
      </c>
      <c r="AW266" s="13">
        <f>VLOOKUP(AU266,Zeitreihen!$J:$K,2,0)</f>
        <v>0.26664533503986348</v>
      </c>
      <c r="AX266" s="9">
        <f t="shared" si="246"/>
        <v>0</v>
      </c>
      <c r="AY266" s="9">
        <f t="shared" si="247"/>
        <v>0</v>
      </c>
      <c r="AZ266" s="9">
        <f t="shared" si="274"/>
        <v>1.4047617322903754E-7</v>
      </c>
      <c r="BA266" s="9">
        <f t="shared" si="218"/>
        <v>1.798357154602558E-13</v>
      </c>
      <c r="BB266" s="9">
        <f t="shared" si="219"/>
        <v>1.5239795433178016E-21</v>
      </c>
      <c r="BC266" s="9">
        <f t="shared" si="248"/>
        <v>-1.6554937375881273E-17</v>
      </c>
      <c r="BE266" s="16">
        <f t="shared" si="249"/>
        <v>5</v>
      </c>
      <c r="BF266" s="17">
        <f>VLOOKUP($A266,Datum!$A:$B,2,0)</f>
        <v>41340</v>
      </c>
      <c r="BG266" s="13">
        <f>VLOOKUP(BF266,Zeitreihen!$F:$G,2,0)</f>
        <v>6999.53</v>
      </c>
      <c r="BH266" s="13">
        <f>VLOOKUP(BF266,Zeitreihen!N:O,2,0)</f>
        <v>1.3107</v>
      </c>
      <c r="BI266" s="9">
        <f t="shared" si="250"/>
        <v>0</v>
      </c>
      <c r="BJ266" s="9">
        <f t="shared" si="251"/>
        <v>1.0738770070661282E-2</v>
      </c>
      <c r="BK266" s="9">
        <f t="shared" si="275"/>
        <v>1.4047617322903754E-7</v>
      </c>
      <c r="BL266" s="9">
        <f t="shared" si="220"/>
        <v>1.798357154602558E-13</v>
      </c>
      <c r="BM266" s="9">
        <f t="shared" si="221"/>
        <v>1.5388878572964322E-11</v>
      </c>
      <c r="BN266" s="9">
        <f t="shared" si="252"/>
        <v>-1.6635714557241116E-12</v>
      </c>
      <c r="BP266" s="16">
        <f t="shared" si="253"/>
        <v>5</v>
      </c>
      <c r="BQ266" s="17">
        <f>VLOOKUP($A266,Datum!$A:$B,2,0)</f>
        <v>41340</v>
      </c>
      <c r="BR266" s="13">
        <f>VLOOKUP(BQ266,Zeitreihen!$F:$G,2,0)</f>
        <v>6999.53</v>
      </c>
      <c r="BS266" s="13">
        <f>VLOOKUP(BQ266,Zeitreihen!R:S,2,0)</f>
        <v>1.0266</v>
      </c>
      <c r="BT266" s="9">
        <f t="shared" si="254"/>
        <v>0</v>
      </c>
      <c r="BU266" s="9">
        <f t="shared" si="255"/>
        <v>-9.7404178716243103E-5</v>
      </c>
      <c r="BV266" s="9">
        <f t="shared" si="276"/>
        <v>1.4047617322903754E-7</v>
      </c>
      <c r="BW266" s="9">
        <f t="shared" si="222"/>
        <v>1.798357154602558E-13</v>
      </c>
      <c r="BX266" s="9">
        <f t="shared" si="223"/>
        <v>3.1607708866567529E-18</v>
      </c>
      <c r="BY266" s="9">
        <f t="shared" si="256"/>
        <v>-7.5393600113528484E-16</v>
      </c>
      <c r="CA266" s="16">
        <f t="shared" si="257"/>
        <v>5</v>
      </c>
      <c r="CB266" s="17">
        <f>VLOOKUP($A266,Datum!$A:$B,2,0)</f>
        <v>41340</v>
      </c>
      <c r="CC266" s="13">
        <f>VLOOKUP(CB266,Zeitreihen!$J:$K,2,0)</f>
        <v>0.26664533503986348</v>
      </c>
      <c r="CD266" s="13">
        <f>VLOOKUP(CB266,Zeitreihen!N:O,2,0)</f>
        <v>1.3107</v>
      </c>
      <c r="CE266" s="9">
        <f t="shared" si="258"/>
        <v>0</v>
      </c>
      <c r="CF266" s="9">
        <f t="shared" si="259"/>
        <v>1.0738770070661282E-2</v>
      </c>
      <c r="CG266" s="9">
        <f t="shared" si="277"/>
        <v>1.4047617322903754E-7</v>
      </c>
      <c r="CH266" s="9">
        <f t="shared" si="224"/>
        <v>1.5239795433178016E-21</v>
      </c>
      <c r="CI266" s="9">
        <f t="shared" si="225"/>
        <v>1.5388878572964322E-11</v>
      </c>
      <c r="CJ266" s="9">
        <f t="shared" si="260"/>
        <v>1.5314155588800603E-16</v>
      </c>
      <c r="CL266" s="16">
        <f t="shared" si="261"/>
        <v>5</v>
      </c>
      <c r="CM266" s="17">
        <f>VLOOKUP($A266,Datum!$A:$B,2,0)</f>
        <v>41340</v>
      </c>
      <c r="CN266" s="13">
        <f>VLOOKUP(CM266,Zeitreihen!$J:$K,2,0)</f>
        <v>0.26664533503986348</v>
      </c>
      <c r="CO266" s="13">
        <f>VLOOKUP(CM266,Zeitreihen!R:S,2,0)</f>
        <v>1.0266</v>
      </c>
      <c r="CP266" s="9">
        <f t="shared" si="262"/>
        <v>0</v>
      </c>
      <c r="CQ266" s="9">
        <f t="shared" si="263"/>
        <v>-9.7404178716243103E-5</v>
      </c>
      <c r="CR266" s="9">
        <f t="shared" si="278"/>
        <v>1.4047617322903754E-7</v>
      </c>
      <c r="CS266" s="9">
        <f t="shared" si="226"/>
        <v>1.5239795433178016E-21</v>
      </c>
      <c r="CT266" s="9">
        <f t="shared" si="227"/>
        <v>3.1607708866567529E-18</v>
      </c>
      <c r="CU266" s="9">
        <f t="shared" si="264"/>
        <v>6.9404251832141827E-20</v>
      </c>
      <c r="CW266" s="16">
        <f t="shared" si="265"/>
        <v>5</v>
      </c>
      <c r="CX266" s="17">
        <f>VLOOKUP($A266,Datum!$A:$B,2,0)</f>
        <v>41340</v>
      </c>
      <c r="CY266" s="13">
        <f>VLOOKUP(CX266,Zeitreihen!N:O,2,0)</f>
        <v>1.3107</v>
      </c>
      <c r="CZ266" s="13">
        <f>VLOOKUP(CX266,Zeitreihen!R:S,2,0)</f>
        <v>1.0266</v>
      </c>
      <c r="DA266" s="9">
        <f t="shared" si="266"/>
        <v>1.0738770070661282E-2</v>
      </c>
      <c r="DB266" s="9">
        <f t="shared" si="267"/>
        <v>-9.7404178716243103E-5</v>
      </c>
      <c r="DC266" s="9">
        <f t="shared" si="279"/>
        <v>1.4047617322903754E-7</v>
      </c>
      <c r="DD266" s="9">
        <f t="shared" si="228"/>
        <v>1.5388878572964322E-11</v>
      </c>
      <c r="DE266" s="9">
        <f t="shared" si="229"/>
        <v>3.1607708866567529E-18</v>
      </c>
      <c r="DF266" s="9">
        <f t="shared" si="268"/>
        <v>6.9742898829717108E-15</v>
      </c>
    </row>
    <row r="267" spans="1:110" ht="15" x14ac:dyDescent="0.2">
      <c r="A267" s="9">
        <f t="shared" si="269"/>
        <v>258</v>
      </c>
      <c r="B267" s="16">
        <f t="shared" si="230"/>
        <v>4</v>
      </c>
      <c r="C267" s="17">
        <f>VLOOKUP($A267,Datum!$A:$B,2,0)</f>
        <v>41339</v>
      </c>
      <c r="D267" s="13">
        <f>VLOOKUP(C267,Zeitreihen!$B:$C,2,0)</f>
        <v>547.08000000000004</v>
      </c>
      <c r="E267" s="13">
        <f>VLOOKUP(C267,Zeitreihen!F:G,2,0)</f>
        <v>6999.53</v>
      </c>
      <c r="K267" s="9">
        <f t="shared" si="232"/>
        <v>0</v>
      </c>
      <c r="M267" s="16">
        <f t="shared" si="233"/>
        <v>4</v>
      </c>
      <c r="N267" s="17">
        <f>VLOOKUP($A267,Datum!$A:$B,2,0)</f>
        <v>41339</v>
      </c>
      <c r="O267" s="13">
        <f>VLOOKUP(N267,Zeitreihen!$B:$C,2,0)</f>
        <v>547.08000000000004</v>
      </c>
      <c r="P267" s="13">
        <f>VLOOKUP(N267,Zeitreihen!$J:$K,2,0)</f>
        <v>0.26664533503986348</v>
      </c>
      <c r="V267" s="9">
        <f t="shared" si="236"/>
        <v>0</v>
      </c>
      <c r="X267" s="16">
        <f t="shared" si="237"/>
        <v>4</v>
      </c>
      <c r="Y267" s="17">
        <f>VLOOKUP($A267,Datum!$A:$B,2,0)</f>
        <v>41339</v>
      </c>
      <c r="Z267" s="13">
        <f>VLOOKUP(Y267,Zeitreihen!$B:$C,2,0)</f>
        <v>547.08000000000004</v>
      </c>
      <c r="AA267" s="13">
        <f>VLOOKUP(Y267,Zeitreihen!N:O,2,0)</f>
        <v>1.2967</v>
      </c>
      <c r="AG267" s="9">
        <f t="shared" si="240"/>
        <v>0</v>
      </c>
      <c r="AI267" s="16">
        <f t="shared" si="241"/>
        <v>4</v>
      </c>
      <c r="AJ267" s="17">
        <f>VLOOKUP($A267,Datum!$A:$B,2,0)</f>
        <v>41339</v>
      </c>
      <c r="AK267" s="13">
        <f>VLOOKUP(AJ267,Zeitreihen!$B:$C,2,0)</f>
        <v>547.08000000000004</v>
      </c>
      <c r="AL267" s="13">
        <f>VLOOKUP(AJ267,Zeitreihen!$R:$S,2,0)</f>
        <v>1.0266999999999999</v>
      </c>
      <c r="AR267" s="9">
        <f t="shared" si="244"/>
        <v>0</v>
      </c>
      <c r="AT267" s="16">
        <f t="shared" si="245"/>
        <v>4</v>
      </c>
      <c r="AU267" s="17">
        <f>VLOOKUP($A267,Datum!$A:$B,2,0)</f>
        <v>41339</v>
      </c>
      <c r="AV267" s="13">
        <f>VLOOKUP(AU267,Zeitreihen!$F:$G,2,0)</f>
        <v>6999.53</v>
      </c>
      <c r="AW267" s="13">
        <f>VLOOKUP(AU267,Zeitreihen!$J:$K,2,0)</f>
        <v>0.26664533503986348</v>
      </c>
      <c r="BC267" s="9">
        <f t="shared" si="248"/>
        <v>0</v>
      </c>
      <c r="BE267" s="16">
        <f t="shared" si="249"/>
        <v>4</v>
      </c>
      <c r="BF267" s="17">
        <f>VLOOKUP($A267,Datum!$A:$B,2,0)</f>
        <v>41339</v>
      </c>
      <c r="BG267" s="13">
        <f>VLOOKUP(BF267,Zeitreihen!$F:$G,2,0)</f>
        <v>6999.53</v>
      </c>
      <c r="BH267" s="13">
        <f>VLOOKUP(BF267,Zeitreihen!N:O,2,0)</f>
        <v>1.2967</v>
      </c>
      <c r="BN267" s="9">
        <f t="shared" si="252"/>
        <v>0</v>
      </c>
      <c r="BP267" s="16">
        <f t="shared" si="253"/>
        <v>4</v>
      </c>
      <c r="BQ267" s="17">
        <f>VLOOKUP($A267,Datum!$A:$B,2,0)</f>
        <v>41339</v>
      </c>
      <c r="BR267" s="13">
        <f>VLOOKUP(BQ267,Zeitreihen!$F:$G,2,0)</f>
        <v>6999.53</v>
      </c>
      <c r="BS267" s="13">
        <f>VLOOKUP(BQ267,Zeitreihen!R:S,2,0)</f>
        <v>1.0266999999999999</v>
      </c>
      <c r="BY267" s="9">
        <f t="shared" si="256"/>
        <v>0</v>
      </c>
      <c r="CA267" s="16">
        <f t="shared" si="257"/>
        <v>4</v>
      </c>
      <c r="CB267" s="17">
        <f>VLOOKUP($A267,Datum!$A:$B,2,0)</f>
        <v>41339</v>
      </c>
      <c r="CC267" s="13">
        <f>VLOOKUP(CB267,Zeitreihen!$J:$K,2,0)</f>
        <v>0.26664533503986348</v>
      </c>
      <c r="CD267" s="13">
        <f>VLOOKUP(CB267,Zeitreihen!N:O,2,0)</f>
        <v>1.2967</v>
      </c>
      <c r="CJ267" s="9">
        <f t="shared" si="260"/>
        <v>0</v>
      </c>
      <c r="CL267" s="16">
        <f t="shared" si="261"/>
        <v>4</v>
      </c>
      <c r="CM267" s="17">
        <f>VLOOKUP($A267,Datum!$A:$B,2,0)</f>
        <v>41339</v>
      </c>
      <c r="CN267" s="13">
        <f>VLOOKUP(CM267,Zeitreihen!$J:$K,2,0)</f>
        <v>0.26664533503986348</v>
      </c>
      <c r="CO267" s="13">
        <f>VLOOKUP(CM267,Zeitreihen!R:S,2,0)</f>
        <v>1.0266999999999999</v>
      </c>
      <c r="CU267" s="9">
        <f t="shared" si="264"/>
        <v>0</v>
      </c>
      <c r="CW267" s="16">
        <f t="shared" si="265"/>
        <v>4</v>
      </c>
      <c r="CX267" s="17">
        <f>VLOOKUP($A267,Datum!$A:$B,2,0)</f>
        <v>41339</v>
      </c>
      <c r="CY267" s="13">
        <f>VLOOKUP(CX267,Zeitreihen!N:O,2,0)</f>
        <v>1.2967</v>
      </c>
      <c r="CZ267" s="13">
        <f>VLOOKUP(CX267,Zeitreihen!R:S,2,0)</f>
        <v>1.0266999999999999</v>
      </c>
      <c r="DF267" s="9">
        <f t="shared" si="268"/>
        <v>0</v>
      </c>
    </row>
    <row r="268" spans="1:110" x14ac:dyDescent="0.15">
      <c r="B268" s="15"/>
      <c r="E268" s="15"/>
      <c r="M268" s="15"/>
      <c r="P268" s="15"/>
      <c r="X268" s="15"/>
      <c r="AA268" s="15"/>
      <c r="AI268" s="15"/>
      <c r="AL268" s="15"/>
      <c r="AT268" s="15"/>
      <c r="AW268" s="15"/>
      <c r="BE268" s="15"/>
      <c r="BH268" s="15"/>
      <c r="BP268" s="15"/>
      <c r="BS268" s="15"/>
      <c r="CA268" s="15"/>
      <c r="CD268" s="15"/>
      <c r="CL268" s="15"/>
      <c r="CO268" s="15"/>
      <c r="CW268" s="15"/>
      <c r="CZ268" s="15"/>
    </row>
    <row r="269" spans="1:110" x14ac:dyDescent="0.15">
      <c r="B269" s="15"/>
      <c r="E269" s="15"/>
      <c r="M269" s="15"/>
      <c r="P269" s="15"/>
      <c r="X269" s="15"/>
      <c r="AA269" s="15"/>
      <c r="AI269" s="15"/>
      <c r="AL269" s="15"/>
      <c r="AT269" s="15"/>
      <c r="AW269" s="15"/>
      <c r="BE269" s="15"/>
      <c r="BH269" s="15"/>
      <c r="BP269" s="15"/>
      <c r="BS269" s="15"/>
      <c r="CA269" s="15"/>
      <c r="CD269" s="15"/>
      <c r="CL269" s="15"/>
      <c r="CO269" s="15"/>
      <c r="CW269" s="15"/>
      <c r="CZ269" s="15"/>
    </row>
    <row r="270" spans="1:110" x14ac:dyDescent="0.15">
      <c r="B270" s="15"/>
      <c r="E270" s="15"/>
      <c r="M270" s="15"/>
      <c r="P270" s="15"/>
      <c r="X270" s="15"/>
      <c r="AA270" s="15"/>
      <c r="AI270" s="15"/>
      <c r="AL270" s="15"/>
      <c r="AT270" s="15"/>
      <c r="AW270" s="15"/>
      <c r="BE270" s="15"/>
      <c r="BH270" s="15"/>
      <c r="BP270" s="15"/>
      <c r="BS270" s="15"/>
      <c r="CA270" s="15"/>
      <c r="CD270" s="15"/>
      <c r="CL270" s="15"/>
      <c r="CO270" s="15"/>
      <c r="CW270" s="15"/>
      <c r="CZ270" s="15"/>
    </row>
    <row r="271" spans="1:110" x14ac:dyDescent="0.15">
      <c r="B271" s="15"/>
      <c r="E271" s="15"/>
      <c r="M271" s="15"/>
      <c r="P271" s="15"/>
      <c r="X271" s="15"/>
      <c r="AA271" s="15"/>
      <c r="AI271" s="15"/>
      <c r="AL271" s="15"/>
      <c r="AT271" s="15"/>
      <c r="AW271" s="15"/>
      <c r="BE271" s="15"/>
      <c r="BH271" s="15"/>
      <c r="BP271" s="15"/>
      <c r="BS271" s="15"/>
      <c r="CA271" s="15"/>
      <c r="CD271" s="15"/>
      <c r="CL271" s="15"/>
      <c r="CO271" s="15"/>
      <c r="CW271" s="15"/>
      <c r="CZ271" s="15"/>
    </row>
    <row r="272" spans="1:110" x14ac:dyDescent="0.15">
      <c r="B272" s="15"/>
      <c r="E272" s="15"/>
      <c r="M272" s="15"/>
      <c r="P272" s="15"/>
      <c r="X272" s="15"/>
      <c r="AA272" s="15"/>
      <c r="AI272" s="15"/>
      <c r="AL272" s="15"/>
      <c r="AT272" s="15"/>
      <c r="AW272" s="15"/>
      <c r="BE272" s="15"/>
      <c r="BH272" s="15"/>
      <c r="BP272" s="15"/>
      <c r="BS272" s="15"/>
      <c r="CA272" s="15"/>
      <c r="CD272" s="15"/>
      <c r="CL272" s="15"/>
      <c r="CO272" s="15"/>
      <c r="CW272" s="15"/>
      <c r="CZ272" s="15"/>
    </row>
    <row r="273" spans="2:104" x14ac:dyDescent="0.15">
      <c r="B273" s="15"/>
      <c r="E273" s="15"/>
      <c r="M273" s="15"/>
      <c r="P273" s="15"/>
      <c r="X273" s="15"/>
      <c r="AA273" s="15"/>
      <c r="AI273" s="15"/>
      <c r="AL273" s="15"/>
      <c r="AT273" s="15"/>
      <c r="AW273" s="15"/>
      <c r="BE273" s="15"/>
      <c r="BH273" s="15"/>
      <c r="BP273" s="15"/>
      <c r="BS273" s="15"/>
      <c r="CA273" s="15"/>
      <c r="CD273" s="15"/>
      <c r="CL273" s="15"/>
      <c r="CO273" s="15"/>
      <c r="CW273" s="15"/>
      <c r="CZ273" s="15"/>
    </row>
    <row r="274" spans="2:104" x14ac:dyDescent="0.15">
      <c r="B274" s="15"/>
      <c r="E274" s="15"/>
      <c r="M274" s="15"/>
      <c r="P274" s="15"/>
      <c r="X274" s="15"/>
      <c r="AA274" s="15"/>
      <c r="AI274" s="15"/>
      <c r="AL274" s="15"/>
      <c r="AT274" s="15"/>
      <c r="AW274" s="15"/>
      <c r="BE274" s="15"/>
      <c r="BH274" s="15"/>
      <c r="BP274" s="15"/>
      <c r="BS274" s="15"/>
      <c r="CA274" s="15"/>
      <c r="CD274" s="15"/>
      <c r="CL274" s="15"/>
      <c r="CO274" s="15"/>
      <c r="CW274" s="15"/>
      <c r="CZ274" s="15"/>
    </row>
    <row r="275" spans="2:104" x14ac:dyDescent="0.15">
      <c r="B275" s="15"/>
      <c r="E275" s="15"/>
      <c r="M275" s="15"/>
      <c r="P275" s="15"/>
      <c r="X275" s="15"/>
      <c r="AA275" s="15"/>
      <c r="AI275" s="15"/>
      <c r="AL275" s="15"/>
      <c r="AT275" s="15"/>
      <c r="AW275" s="15"/>
      <c r="BE275" s="15"/>
      <c r="BH275" s="15"/>
      <c r="BP275" s="15"/>
      <c r="BS275" s="15"/>
      <c r="CA275" s="15"/>
      <c r="CD275" s="15"/>
      <c r="CL275" s="15"/>
      <c r="CO275" s="15"/>
      <c r="CW275" s="15"/>
      <c r="CZ275" s="15"/>
    </row>
    <row r="276" spans="2:104" x14ac:dyDescent="0.15">
      <c r="B276" s="15"/>
      <c r="E276" s="15"/>
      <c r="M276" s="15"/>
      <c r="P276" s="15"/>
      <c r="X276" s="15"/>
      <c r="AA276" s="15"/>
      <c r="AI276" s="15"/>
      <c r="AL276" s="15"/>
      <c r="AT276" s="15"/>
      <c r="AW276" s="15"/>
      <c r="BE276" s="15"/>
      <c r="BH276" s="15"/>
      <c r="BP276" s="15"/>
      <c r="BS276" s="15"/>
      <c r="CA276" s="15"/>
      <c r="CD276" s="15"/>
      <c r="CL276" s="15"/>
      <c r="CO276" s="15"/>
      <c r="CW276" s="15"/>
      <c r="CZ276" s="15"/>
    </row>
    <row r="277" spans="2:104" x14ac:dyDescent="0.15">
      <c r="B277" s="15"/>
      <c r="E277" s="15"/>
      <c r="M277" s="15"/>
      <c r="P277" s="15"/>
      <c r="X277" s="15"/>
      <c r="AA277" s="15"/>
      <c r="AI277" s="15"/>
      <c r="AL277" s="15"/>
      <c r="AT277" s="15"/>
      <c r="AW277" s="15"/>
      <c r="BE277" s="15"/>
      <c r="BH277" s="15"/>
      <c r="BP277" s="15"/>
      <c r="BS277" s="15"/>
      <c r="CA277" s="15"/>
      <c r="CD277" s="15"/>
      <c r="CL277" s="15"/>
      <c r="CO277" s="15"/>
      <c r="CW277" s="15"/>
      <c r="CZ277" s="15"/>
    </row>
    <row r="278" spans="2:104" x14ac:dyDescent="0.15">
      <c r="B278" s="15"/>
      <c r="E278" s="15"/>
      <c r="M278" s="15"/>
      <c r="P278" s="15"/>
      <c r="X278" s="15"/>
      <c r="AA278" s="15"/>
      <c r="AI278" s="15"/>
      <c r="AL278" s="15"/>
      <c r="AT278" s="15"/>
      <c r="AW278" s="15"/>
      <c r="BE278" s="15"/>
      <c r="BH278" s="15"/>
      <c r="BP278" s="15"/>
      <c r="BS278" s="15"/>
      <c r="CA278" s="15"/>
      <c r="CD278" s="15"/>
      <c r="CL278" s="15"/>
      <c r="CO278" s="15"/>
      <c r="CW278" s="15"/>
      <c r="CZ278" s="15"/>
    </row>
    <row r="279" spans="2:104" x14ac:dyDescent="0.15">
      <c r="B279" s="15"/>
      <c r="E279" s="15"/>
      <c r="M279" s="15"/>
      <c r="P279" s="15"/>
      <c r="X279" s="15"/>
      <c r="AA279" s="15"/>
      <c r="AI279" s="15"/>
      <c r="AL279" s="15"/>
      <c r="AT279" s="15"/>
      <c r="AW279" s="15"/>
      <c r="BE279" s="15"/>
      <c r="BH279" s="15"/>
      <c r="BP279" s="15"/>
      <c r="BS279" s="15"/>
      <c r="CA279" s="15"/>
      <c r="CD279" s="15"/>
      <c r="CL279" s="15"/>
      <c r="CO279" s="15"/>
      <c r="CW279" s="15"/>
      <c r="CZ279" s="15"/>
    </row>
    <row r="280" spans="2:104" x14ac:dyDescent="0.15">
      <c r="B280" s="15"/>
      <c r="E280" s="15"/>
      <c r="M280" s="15"/>
      <c r="P280" s="15"/>
      <c r="X280" s="15"/>
      <c r="AA280" s="15"/>
      <c r="AI280" s="15"/>
      <c r="AL280" s="15"/>
      <c r="AT280" s="15"/>
      <c r="AW280" s="15"/>
      <c r="BE280" s="15"/>
      <c r="BH280" s="15"/>
      <c r="BP280" s="15"/>
      <c r="BS280" s="15"/>
      <c r="CA280" s="15"/>
      <c r="CD280" s="15"/>
      <c r="CL280" s="15"/>
      <c r="CO280" s="15"/>
      <c r="CW280" s="15"/>
      <c r="CZ280" s="15"/>
    </row>
    <row r="281" spans="2:104" x14ac:dyDescent="0.15">
      <c r="B281" s="15"/>
      <c r="E281" s="15"/>
      <c r="M281" s="15"/>
      <c r="P281" s="15"/>
      <c r="X281" s="15"/>
      <c r="AA281" s="15"/>
      <c r="AI281" s="15"/>
      <c r="AL281" s="15"/>
      <c r="AT281" s="15"/>
      <c r="AW281" s="15"/>
      <c r="BE281" s="15"/>
      <c r="BH281" s="15"/>
      <c r="BP281" s="15"/>
      <c r="BS281" s="15"/>
      <c r="CA281" s="15"/>
      <c r="CD281" s="15"/>
      <c r="CL281" s="15"/>
      <c r="CO281" s="15"/>
      <c r="CW281" s="15"/>
      <c r="CZ281" s="15"/>
    </row>
    <row r="282" spans="2:104" x14ac:dyDescent="0.15">
      <c r="B282" s="15"/>
      <c r="E282" s="15"/>
      <c r="M282" s="15"/>
      <c r="P282" s="15"/>
      <c r="X282" s="15"/>
      <c r="AA282" s="15"/>
      <c r="AI282" s="15"/>
      <c r="AL282" s="15"/>
      <c r="AT282" s="15"/>
      <c r="AW282" s="15"/>
      <c r="BE282" s="15"/>
      <c r="BH282" s="15"/>
      <c r="BP282" s="15"/>
      <c r="BS282" s="15"/>
      <c r="CA282" s="15"/>
      <c r="CD282" s="15"/>
      <c r="CL282" s="15"/>
      <c r="CO282" s="15"/>
      <c r="CW282" s="15"/>
      <c r="CZ282" s="15"/>
    </row>
    <row r="283" spans="2:104" x14ac:dyDescent="0.15">
      <c r="B283" s="15"/>
      <c r="E283" s="15"/>
      <c r="M283" s="15"/>
      <c r="P283" s="15"/>
      <c r="X283" s="15"/>
      <c r="AA283" s="15"/>
      <c r="AI283" s="15"/>
      <c r="AL283" s="15"/>
      <c r="AT283" s="15"/>
      <c r="AW283" s="15"/>
      <c r="BE283" s="15"/>
      <c r="BH283" s="15"/>
      <c r="BP283" s="15"/>
      <c r="BS283" s="15"/>
      <c r="CA283" s="15"/>
      <c r="CD283" s="15"/>
      <c r="CL283" s="15"/>
      <c r="CO283" s="15"/>
      <c r="CW283" s="15"/>
      <c r="CZ283" s="15"/>
    </row>
    <row r="284" spans="2:104" x14ac:dyDescent="0.15">
      <c r="B284" s="15"/>
      <c r="E284" s="15"/>
      <c r="M284" s="15"/>
      <c r="P284" s="15"/>
      <c r="X284" s="15"/>
      <c r="AA284" s="15"/>
      <c r="AI284" s="15"/>
      <c r="AL284" s="15"/>
      <c r="AT284" s="15"/>
      <c r="AW284" s="15"/>
      <c r="BE284" s="15"/>
      <c r="BH284" s="15"/>
      <c r="BP284" s="15"/>
      <c r="BS284" s="15"/>
      <c r="CA284" s="15"/>
      <c r="CD284" s="15"/>
      <c r="CL284" s="15"/>
      <c r="CO284" s="15"/>
      <c r="CW284" s="15"/>
      <c r="CZ284" s="15"/>
    </row>
    <row r="285" spans="2:104" x14ac:dyDescent="0.15">
      <c r="B285" s="15"/>
      <c r="E285" s="15"/>
      <c r="M285" s="15"/>
      <c r="P285" s="15"/>
      <c r="X285" s="15"/>
      <c r="AA285" s="15"/>
      <c r="AI285" s="15"/>
      <c r="AL285" s="15"/>
      <c r="AT285" s="15"/>
      <c r="AW285" s="15"/>
      <c r="BE285" s="15"/>
      <c r="BH285" s="15"/>
      <c r="BP285" s="15"/>
      <c r="BS285" s="15"/>
      <c r="CA285" s="15"/>
      <c r="CD285" s="15"/>
      <c r="CL285" s="15"/>
      <c r="CO285" s="15"/>
      <c r="CW285" s="15"/>
      <c r="CZ285" s="15"/>
    </row>
    <row r="286" spans="2:104" x14ac:dyDescent="0.15">
      <c r="B286" s="15"/>
      <c r="E286" s="15"/>
      <c r="M286" s="15"/>
      <c r="P286" s="15"/>
      <c r="X286" s="15"/>
      <c r="AA286" s="15"/>
      <c r="AI286" s="15"/>
      <c r="AL286" s="15"/>
      <c r="AT286" s="15"/>
      <c r="AW286" s="15"/>
      <c r="BE286" s="15"/>
      <c r="BH286" s="15"/>
      <c r="BP286" s="15"/>
      <c r="BS286" s="15"/>
      <c r="CA286" s="15"/>
      <c r="CD286" s="15"/>
      <c r="CL286" s="15"/>
      <c r="CO286" s="15"/>
      <c r="CW286" s="15"/>
      <c r="CZ286" s="15"/>
    </row>
    <row r="287" spans="2:104" x14ac:dyDescent="0.15">
      <c r="B287" s="15"/>
      <c r="E287" s="15"/>
      <c r="M287" s="15"/>
      <c r="P287" s="15"/>
      <c r="X287" s="15"/>
      <c r="AA287" s="15"/>
      <c r="AI287" s="15"/>
      <c r="AL287" s="15"/>
      <c r="AT287" s="15"/>
      <c r="AW287" s="15"/>
      <c r="BE287" s="15"/>
      <c r="BH287" s="15"/>
      <c r="BP287" s="15"/>
      <c r="BS287" s="15"/>
      <c r="CA287" s="15"/>
      <c r="CD287" s="15"/>
      <c r="CL287" s="15"/>
      <c r="CO287" s="15"/>
      <c r="CW287" s="15"/>
      <c r="CZ287" s="15"/>
    </row>
    <row r="288" spans="2:104" x14ac:dyDescent="0.15">
      <c r="B288" s="15"/>
      <c r="E288" s="15"/>
      <c r="M288" s="15"/>
      <c r="P288" s="15"/>
      <c r="X288" s="15"/>
      <c r="AA288" s="15"/>
      <c r="AI288" s="15"/>
      <c r="AL288" s="15"/>
      <c r="AT288" s="15"/>
      <c r="AW288" s="15"/>
      <c r="BE288" s="15"/>
      <c r="BH288" s="15"/>
      <c r="BP288" s="15"/>
      <c r="BS288" s="15"/>
      <c r="CA288" s="15"/>
      <c r="CD288" s="15"/>
      <c r="CL288" s="15"/>
      <c r="CO288" s="15"/>
      <c r="CW288" s="15"/>
      <c r="CZ288" s="15"/>
    </row>
    <row r="289" spans="2:104" x14ac:dyDescent="0.15">
      <c r="B289" s="15"/>
      <c r="E289" s="15"/>
      <c r="M289" s="15"/>
      <c r="P289" s="15"/>
      <c r="X289" s="15"/>
      <c r="AA289" s="15"/>
      <c r="AI289" s="15"/>
      <c r="AL289" s="15"/>
      <c r="AT289" s="15"/>
      <c r="AW289" s="15"/>
      <c r="BE289" s="15"/>
      <c r="BH289" s="15"/>
      <c r="BP289" s="15"/>
      <c r="BS289" s="15"/>
      <c r="CA289" s="15"/>
      <c r="CD289" s="15"/>
      <c r="CL289" s="15"/>
      <c r="CO289" s="15"/>
      <c r="CW289" s="15"/>
      <c r="CZ289" s="15"/>
    </row>
    <row r="290" spans="2:104" x14ac:dyDescent="0.15">
      <c r="B290" s="15"/>
      <c r="E290" s="15"/>
      <c r="M290" s="15"/>
      <c r="P290" s="15"/>
      <c r="X290" s="15"/>
      <c r="AA290" s="15"/>
      <c r="AI290" s="15"/>
      <c r="AL290" s="15"/>
      <c r="AT290" s="15"/>
      <c r="AW290" s="15"/>
      <c r="BE290" s="15"/>
      <c r="BH290" s="15"/>
      <c r="BP290" s="15"/>
      <c r="BS290" s="15"/>
      <c r="CA290" s="15"/>
      <c r="CD290" s="15"/>
      <c r="CL290" s="15"/>
      <c r="CO290" s="15"/>
      <c r="CW290" s="15"/>
      <c r="CZ290" s="15"/>
    </row>
    <row r="291" spans="2:104" x14ac:dyDescent="0.15">
      <c r="B291" s="15"/>
      <c r="E291" s="15"/>
      <c r="M291" s="15"/>
      <c r="P291" s="15"/>
      <c r="X291" s="15"/>
      <c r="AA291" s="15"/>
      <c r="AI291" s="15"/>
      <c r="AL291" s="15"/>
      <c r="AT291" s="15"/>
      <c r="AW291" s="15"/>
      <c r="BE291" s="15"/>
      <c r="BH291" s="15"/>
      <c r="BP291" s="15"/>
      <c r="BS291" s="15"/>
      <c r="CA291" s="15"/>
      <c r="CD291" s="15"/>
      <c r="CL291" s="15"/>
      <c r="CO291" s="15"/>
      <c r="CW291" s="15"/>
      <c r="CZ291" s="15"/>
    </row>
    <row r="292" spans="2:104" x14ac:dyDescent="0.15">
      <c r="B292" s="15"/>
      <c r="E292" s="15"/>
      <c r="M292" s="15"/>
      <c r="P292" s="15"/>
      <c r="X292" s="15"/>
      <c r="AA292" s="15"/>
      <c r="AI292" s="15"/>
      <c r="AL292" s="15"/>
      <c r="AT292" s="15"/>
      <c r="AW292" s="15"/>
      <c r="BE292" s="15"/>
      <c r="BH292" s="15"/>
      <c r="BP292" s="15"/>
      <c r="BS292" s="15"/>
      <c r="CA292" s="15"/>
      <c r="CD292" s="15"/>
      <c r="CL292" s="15"/>
      <c r="CO292" s="15"/>
      <c r="CW292" s="15"/>
      <c r="CZ292" s="15"/>
    </row>
    <row r="293" spans="2:104" x14ac:dyDescent="0.15">
      <c r="B293" s="15"/>
      <c r="E293" s="15"/>
      <c r="M293" s="15"/>
      <c r="P293" s="15"/>
      <c r="X293" s="15"/>
      <c r="AA293" s="15"/>
      <c r="AI293" s="15"/>
      <c r="AL293" s="15"/>
      <c r="AT293" s="15"/>
      <c r="AW293" s="15"/>
      <c r="BE293" s="15"/>
      <c r="BH293" s="15"/>
      <c r="BP293" s="15"/>
      <c r="BS293" s="15"/>
      <c r="CA293" s="15"/>
      <c r="CD293" s="15"/>
      <c r="CL293" s="15"/>
      <c r="CO293" s="15"/>
      <c r="CW293" s="15"/>
      <c r="CZ293" s="15"/>
    </row>
    <row r="294" spans="2:104" x14ac:dyDescent="0.15">
      <c r="B294" s="15"/>
      <c r="E294" s="15"/>
      <c r="M294" s="15"/>
      <c r="P294" s="15"/>
      <c r="X294" s="15"/>
      <c r="AA294" s="15"/>
      <c r="AI294" s="15"/>
      <c r="AL294" s="15"/>
      <c r="AT294" s="15"/>
      <c r="AW294" s="15"/>
      <c r="BE294" s="15"/>
      <c r="BH294" s="15"/>
      <c r="BP294" s="15"/>
      <c r="BS294" s="15"/>
      <c r="CA294" s="15"/>
      <c r="CD294" s="15"/>
      <c r="CL294" s="15"/>
      <c r="CO294" s="15"/>
      <c r="CW294" s="15"/>
      <c r="CZ294" s="15"/>
    </row>
    <row r="295" spans="2:104" x14ac:dyDescent="0.15">
      <c r="B295" s="15"/>
      <c r="E295" s="15"/>
      <c r="M295" s="15"/>
      <c r="P295" s="15"/>
      <c r="X295" s="15"/>
      <c r="AA295" s="15"/>
      <c r="AI295" s="15"/>
      <c r="AL295" s="15"/>
      <c r="AT295" s="15"/>
      <c r="AW295" s="15"/>
      <c r="BE295" s="15"/>
      <c r="BH295" s="15"/>
      <c r="BP295" s="15"/>
      <c r="BS295" s="15"/>
      <c r="CA295" s="15"/>
      <c r="CD295" s="15"/>
      <c r="CL295" s="15"/>
      <c r="CO295" s="15"/>
      <c r="CW295" s="15"/>
      <c r="CZ295" s="15"/>
    </row>
    <row r="296" spans="2:104" x14ac:dyDescent="0.15">
      <c r="B296" s="15"/>
      <c r="E296" s="15"/>
      <c r="M296" s="15"/>
      <c r="P296" s="15"/>
      <c r="X296" s="15"/>
      <c r="AA296" s="15"/>
      <c r="AI296" s="15"/>
      <c r="AL296" s="15"/>
      <c r="AT296" s="15"/>
      <c r="AW296" s="15"/>
      <c r="BE296" s="15"/>
      <c r="BH296" s="15"/>
      <c r="BP296" s="15"/>
      <c r="BS296" s="15"/>
      <c r="CA296" s="15"/>
      <c r="CD296" s="15"/>
      <c r="CL296" s="15"/>
      <c r="CO296" s="15"/>
      <c r="CW296" s="15"/>
      <c r="CZ296" s="15"/>
    </row>
    <row r="297" spans="2:104" x14ac:dyDescent="0.15">
      <c r="B297" s="15"/>
      <c r="E297" s="15"/>
      <c r="M297" s="15"/>
      <c r="P297" s="15"/>
      <c r="X297" s="15"/>
      <c r="AA297" s="15"/>
      <c r="AI297" s="15"/>
      <c r="AL297" s="15"/>
      <c r="AT297" s="15"/>
      <c r="AW297" s="15"/>
      <c r="BE297" s="15"/>
      <c r="BH297" s="15"/>
      <c r="BP297" s="15"/>
      <c r="BS297" s="15"/>
      <c r="CA297" s="15"/>
      <c r="CD297" s="15"/>
      <c r="CL297" s="15"/>
      <c r="CO297" s="15"/>
      <c r="CW297" s="15"/>
      <c r="CZ297" s="15"/>
    </row>
    <row r="298" spans="2:104" x14ac:dyDescent="0.15">
      <c r="B298" s="15"/>
      <c r="E298" s="15"/>
      <c r="M298" s="15"/>
      <c r="P298" s="15"/>
      <c r="X298" s="15"/>
      <c r="AA298" s="15"/>
      <c r="AI298" s="15"/>
      <c r="AL298" s="15"/>
      <c r="AT298" s="15"/>
      <c r="AW298" s="15"/>
      <c r="BE298" s="15"/>
      <c r="BH298" s="15"/>
      <c r="BP298" s="15"/>
      <c r="BS298" s="15"/>
      <c r="CA298" s="15"/>
      <c r="CD298" s="15"/>
      <c r="CL298" s="15"/>
      <c r="CO298" s="15"/>
      <c r="CW298" s="15"/>
      <c r="CZ298" s="15"/>
    </row>
    <row r="299" spans="2:104" x14ac:dyDescent="0.15">
      <c r="B299" s="15"/>
      <c r="E299" s="15"/>
      <c r="M299" s="15"/>
      <c r="P299" s="15"/>
      <c r="X299" s="15"/>
      <c r="AA299" s="15"/>
      <c r="AI299" s="15"/>
      <c r="AL299" s="15"/>
      <c r="AT299" s="15"/>
      <c r="AW299" s="15"/>
      <c r="BE299" s="15"/>
      <c r="BH299" s="15"/>
      <c r="BP299" s="15"/>
      <c r="BS299" s="15"/>
      <c r="CA299" s="15"/>
      <c r="CD299" s="15"/>
      <c r="CL299" s="15"/>
      <c r="CO299" s="15"/>
      <c r="CW299" s="15"/>
      <c r="CZ299" s="15"/>
    </row>
    <row r="300" spans="2:104" x14ac:dyDescent="0.15">
      <c r="B300" s="15"/>
      <c r="E300" s="15"/>
      <c r="M300" s="15"/>
      <c r="P300" s="15"/>
      <c r="X300" s="15"/>
      <c r="AA300" s="15"/>
      <c r="AI300" s="15"/>
      <c r="AL300" s="15"/>
      <c r="AT300" s="15"/>
      <c r="AW300" s="15"/>
      <c r="BE300" s="15"/>
      <c r="BH300" s="15"/>
      <c r="BP300" s="15"/>
      <c r="BS300" s="15"/>
      <c r="CA300" s="15"/>
      <c r="CD300" s="15"/>
      <c r="CL300" s="15"/>
      <c r="CO300" s="15"/>
      <c r="CW300" s="15"/>
      <c r="CZ300" s="15"/>
    </row>
    <row r="301" spans="2:104" x14ac:dyDescent="0.15">
      <c r="B301" s="15"/>
      <c r="E301" s="15"/>
      <c r="M301" s="15"/>
      <c r="P301" s="15"/>
      <c r="X301" s="15"/>
      <c r="AA301" s="15"/>
      <c r="AI301" s="15"/>
      <c r="AL301" s="15"/>
      <c r="AT301" s="15"/>
      <c r="AW301" s="15"/>
      <c r="BE301" s="15"/>
      <c r="BH301" s="15"/>
      <c r="BP301" s="15"/>
      <c r="BS301" s="15"/>
      <c r="CA301" s="15"/>
      <c r="CD301" s="15"/>
      <c r="CL301" s="15"/>
      <c r="CO301" s="15"/>
      <c r="CW301" s="15"/>
      <c r="CZ301" s="15"/>
    </row>
    <row r="302" spans="2:104" x14ac:dyDescent="0.15">
      <c r="B302" s="15"/>
      <c r="E302" s="15"/>
      <c r="M302" s="15"/>
      <c r="P302" s="15"/>
      <c r="X302" s="15"/>
      <c r="AA302" s="15"/>
      <c r="AI302" s="15"/>
      <c r="AL302" s="15"/>
      <c r="AT302" s="15"/>
      <c r="AW302" s="15"/>
      <c r="BE302" s="15"/>
      <c r="BH302" s="15"/>
      <c r="BP302" s="15"/>
      <c r="BS302" s="15"/>
      <c r="CA302" s="15"/>
      <c r="CD302" s="15"/>
      <c r="CL302" s="15"/>
      <c r="CO302" s="15"/>
      <c r="CW302" s="15"/>
      <c r="CZ302" s="15"/>
    </row>
    <row r="303" spans="2:104" x14ac:dyDescent="0.15">
      <c r="B303" s="15"/>
      <c r="E303" s="15"/>
      <c r="M303" s="15"/>
      <c r="P303" s="15"/>
      <c r="X303" s="15"/>
      <c r="AA303" s="15"/>
      <c r="AI303" s="15"/>
      <c r="AL303" s="15"/>
      <c r="AT303" s="15"/>
      <c r="AW303" s="15"/>
      <c r="BE303" s="15"/>
      <c r="BH303" s="15"/>
      <c r="BP303" s="15"/>
      <c r="BS303" s="15"/>
      <c r="CA303" s="15"/>
      <c r="CD303" s="15"/>
      <c r="CL303" s="15"/>
      <c r="CO303" s="15"/>
      <c r="CW303" s="15"/>
      <c r="CZ303" s="15"/>
    </row>
    <row r="304" spans="2:104" x14ac:dyDescent="0.15">
      <c r="B304" s="15"/>
      <c r="E304" s="15"/>
      <c r="M304" s="15"/>
      <c r="P304" s="15"/>
      <c r="X304" s="15"/>
      <c r="AA304" s="15"/>
      <c r="AI304" s="15"/>
      <c r="AL304" s="15"/>
      <c r="AT304" s="15"/>
      <c r="AW304" s="15"/>
      <c r="BE304" s="15"/>
      <c r="BH304" s="15"/>
      <c r="BP304" s="15"/>
      <c r="BS304" s="15"/>
      <c r="CA304" s="15"/>
      <c r="CD304" s="15"/>
      <c r="CL304" s="15"/>
      <c r="CO304" s="15"/>
      <c r="CW304" s="15"/>
      <c r="CZ304" s="15"/>
    </row>
    <row r="305" spans="2:104" x14ac:dyDescent="0.15">
      <c r="B305" s="15"/>
      <c r="E305" s="15"/>
      <c r="M305" s="15"/>
      <c r="P305" s="15"/>
      <c r="X305" s="15"/>
      <c r="AA305" s="15"/>
      <c r="AI305" s="15"/>
      <c r="AL305" s="15"/>
      <c r="AT305" s="15"/>
      <c r="AW305" s="15"/>
      <c r="BE305" s="15"/>
      <c r="BH305" s="15"/>
      <c r="BP305" s="15"/>
      <c r="BS305" s="15"/>
      <c r="CA305" s="15"/>
      <c r="CD305" s="15"/>
      <c r="CL305" s="15"/>
      <c r="CO305" s="15"/>
      <c r="CW305" s="15"/>
      <c r="CZ305" s="15"/>
    </row>
    <row r="306" spans="2:104" x14ac:dyDescent="0.15">
      <c r="B306" s="15"/>
      <c r="E306" s="15"/>
      <c r="M306" s="15"/>
      <c r="P306" s="15"/>
      <c r="X306" s="15"/>
      <c r="AA306" s="15"/>
      <c r="AI306" s="15"/>
      <c r="AL306" s="15"/>
      <c r="AT306" s="15"/>
      <c r="AW306" s="15"/>
      <c r="BE306" s="15"/>
      <c r="BH306" s="15"/>
      <c r="BP306" s="15"/>
      <c r="BS306" s="15"/>
      <c r="CA306" s="15"/>
      <c r="CD306" s="15"/>
      <c r="CL306" s="15"/>
      <c r="CO306" s="15"/>
      <c r="CW306" s="15"/>
      <c r="CZ306" s="15"/>
    </row>
    <row r="307" spans="2:104" x14ac:dyDescent="0.15">
      <c r="B307" s="15"/>
      <c r="E307" s="15"/>
      <c r="M307" s="15"/>
      <c r="P307" s="15"/>
      <c r="X307" s="15"/>
      <c r="AA307" s="15"/>
      <c r="AI307" s="15"/>
      <c r="AL307" s="15"/>
      <c r="AT307" s="15"/>
      <c r="AW307" s="15"/>
      <c r="BE307" s="15"/>
      <c r="BH307" s="15"/>
      <c r="BP307" s="15"/>
      <c r="BS307" s="15"/>
      <c r="CA307" s="15"/>
      <c r="CD307" s="15"/>
      <c r="CL307" s="15"/>
      <c r="CO307" s="15"/>
      <c r="CW307" s="15"/>
      <c r="CZ307" s="15"/>
    </row>
    <row r="308" spans="2:104" x14ac:dyDescent="0.15">
      <c r="B308" s="15"/>
      <c r="E308" s="15"/>
      <c r="M308" s="15"/>
      <c r="P308" s="15"/>
      <c r="X308" s="15"/>
      <c r="AA308" s="15"/>
      <c r="AI308" s="15"/>
      <c r="AL308" s="15"/>
      <c r="AT308" s="15"/>
      <c r="AW308" s="15"/>
      <c r="BE308" s="15"/>
      <c r="BH308" s="15"/>
      <c r="BP308" s="15"/>
      <c r="BS308" s="15"/>
      <c r="CA308" s="15"/>
      <c r="CD308" s="15"/>
      <c r="CL308" s="15"/>
      <c r="CO308" s="15"/>
      <c r="CW308" s="15"/>
      <c r="CZ308" s="15"/>
    </row>
    <row r="309" spans="2:104" x14ac:dyDescent="0.15">
      <c r="B309" s="15"/>
      <c r="E309" s="15"/>
      <c r="M309" s="15"/>
      <c r="P309" s="15"/>
      <c r="X309" s="15"/>
      <c r="AA309" s="15"/>
      <c r="AI309" s="15"/>
      <c r="AL309" s="15"/>
      <c r="AT309" s="15"/>
      <c r="AW309" s="15"/>
      <c r="BE309" s="15"/>
      <c r="BH309" s="15"/>
      <c r="BP309" s="15"/>
      <c r="BS309" s="15"/>
      <c r="CA309" s="15"/>
      <c r="CD309" s="15"/>
      <c r="CL309" s="15"/>
      <c r="CO309" s="15"/>
      <c r="CW309" s="15"/>
      <c r="CZ309" s="15"/>
    </row>
    <row r="310" spans="2:104" x14ac:dyDescent="0.15">
      <c r="E310" s="15"/>
      <c r="P310" s="15"/>
      <c r="AA310" s="15"/>
      <c r="AL310" s="15"/>
      <c r="AW310" s="15"/>
      <c r="BH310" s="15"/>
      <c r="BS310" s="15"/>
      <c r="CD310" s="15"/>
      <c r="CO310" s="15"/>
      <c r="CZ310" s="15"/>
    </row>
    <row r="311" spans="2:104" x14ac:dyDescent="0.15">
      <c r="E311" s="15"/>
      <c r="P311" s="15"/>
      <c r="AA311" s="15"/>
      <c r="AL311" s="15"/>
      <c r="AW311" s="15"/>
      <c r="BH311" s="15"/>
      <c r="BS311" s="15"/>
      <c r="CD311" s="15"/>
      <c r="CO311" s="15"/>
      <c r="CZ311" s="15"/>
    </row>
    <row r="312" spans="2:104" x14ac:dyDescent="0.15">
      <c r="E312" s="15"/>
      <c r="P312" s="15"/>
      <c r="AA312" s="15"/>
      <c r="AL312" s="15"/>
      <c r="AW312" s="15"/>
      <c r="BH312" s="15"/>
      <c r="BS312" s="15"/>
      <c r="CD312" s="15"/>
      <c r="CO312" s="15"/>
      <c r="CZ312" s="15"/>
    </row>
    <row r="313" spans="2:104" x14ac:dyDescent="0.15">
      <c r="E313" s="15"/>
      <c r="P313" s="15"/>
      <c r="AA313" s="15"/>
      <c r="AL313" s="15"/>
      <c r="AW313" s="15"/>
      <c r="BH313" s="15"/>
      <c r="BS313" s="15"/>
      <c r="CD313" s="15"/>
      <c r="CO313" s="15"/>
      <c r="CZ313" s="15"/>
    </row>
    <row r="314" spans="2:104" x14ac:dyDescent="0.15">
      <c r="E314" s="15"/>
      <c r="P314" s="15"/>
      <c r="AA314" s="15"/>
      <c r="AL314" s="15"/>
      <c r="AW314" s="15"/>
      <c r="BH314" s="15"/>
      <c r="BS314" s="15"/>
      <c r="CD314" s="15"/>
      <c r="CO314" s="15"/>
      <c r="CZ314" s="15"/>
    </row>
    <row r="315" spans="2:104" x14ac:dyDescent="0.15">
      <c r="E315" s="15"/>
      <c r="P315" s="15"/>
      <c r="AA315" s="15"/>
      <c r="AL315" s="15"/>
      <c r="AW315" s="15"/>
      <c r="BH315" s="15"/>
      <c r="BS315" s="15"/>
      <c r="CD315" s="15"/>
      <c r="CO315" s="15"/>
      <c r="CZ315" s="15"/>
    </row>
    <row r="316" spans="2:104" x14ac:dyDescent="0.15">
      <c r="E316" s="15"/>
      <c r="P316" s="15"/>
      <c r="AA316" s="15"/>
      <c r="AL316" s="15"/>
      <c r="AW316" s="15"/>
      <c r="BH316" s="15"/>
      <c r="BS316" s="15"/>
      <c r="CD316" s="15"/>
      <c r="CO316" s="15"/>
      <c r="CZ316" s="15"/>
    </row>
    <row r="317" spans="2:104" x14ac:dyDescent="0.15">
      <c r="E317" s="15"/>
      <c r="P317" s="15"/>
      <c r="AA317" s="15"/>
      <c r="AL317" s="15"/>
      <c r="AW317" s="15"/>
      <c r="BH317" s="15"/>
      <c r="BS317" s="15"/>
      <c r="CD317" s="15"/>
      <c r="CO317" s="15"/>
      <c r="CZ317" s="15"/>
    </row>
    <row r="318" spans="2:104" x14ac:dyDescent="0.15">
      <c r="E318" s="15"/>
      <c r="P318" s="15"/>
      <c r="AA318" s="15"/>
      <c r="AL318" s="15"/>
      <c r="AW318" s="15"/>
      <c r="BH318" s="15"/>
      <c r="BS318" s="15"/>
      <c r="CD318" s="15"/>
      <c r="CO318" s="15"/>
      <c r="CZ318" s="15"/>
    </row>
    <row r="319" spans="2:104" x14ac:dyDescent="0.15">
      <c r="E319" s="15"/>
      <c r="P319" s="15"/>
      <c r="AA319" s="15"/>
      <c r="AL319" s="15"/>
      <c r="AW319" s="15"/>
      <c r="BH319" s="15"/>
      <c r="BS319" s="15"/>
      <c r="CD319" s="15"/>
      <c r="CO319" s="15"/>
      <c r="CZ319" s="15"/>
    </row>
    <row r="320" spans="2:104" x14ac:dyDescent="0.15">
      <c r="E320" s="15"/>
      <c r="P320" s="15"/>
      <c r="AA320" s="15"/>
      <c r="AL320" s="15"/>
      <c r="AW320" s="15"/>
      <c r="BH320" s="15"/>
      <c r="BS320" s="15"/>
      <c r="CD320" s="15"/>
      <c r="CO320" s="15"/>
      <c r="CZ320" s="15"/>
    </row>
    <row r="321" spans="5:104" x14ac:dyDescent="0.15">
      <c r="E321" s="15"/>
      <c r="P321" s="15"/>
      <c r="AA321" s="15"/>
      <c r="AL321" s="15"/>
      <c r="AW321" s="15"/>
      <c r="BH321" s="15"/>
      <c r="BS321" s="15"/>
      <c r="CD321" s="15"/>
      <c r="CO321" s="15"/>
      <c r="CZ321" s="15"/>
    </row>
    <row r="322" spans="5:104" x14ac:dyDescent="0.15">
      <c r="E322" s="15"/>
      <c r="P322" s="15"/>
      <c r="AA322" s="15"/>
      <c r="AL322" s="15"/>
      <c r="AW322" s="15"/>
      <c r="BH322" s="15"/>
      <c r="BS322" s="15"/>
      <c r="CD322" s="15"/>
      <c r="CO322" s="15"/>
      <c r="CZ322" s="15"/>
    </row>
    <row r="323" spans="5:104" x14ac:dyDescent="0.15">
      <c r="E323" s="15"/>
      <c r="P323" s="15"/>
      <c r="AA323" s="15"/>
      <c r="AL323" s="15"/>
      <c r="AW323" s="15"/>
      <c r="BH323" s="15"/>
      <c r="BS323" s="15"/>
      <c r="CD323" s="15"/>
      <c r="CO323" s="15"/>
      <c r="CZ323" s="15"/>
    </row>
    <row r="324" spans="5:104" x14ac:dyDescent="0.15">
      <c r="E324" s="15"/>
      <c r="P324" s="15"/>
      <c r="AA324" s="15"/>
      <c r="AL324" s="15"/>
      <c r="AW324" s="15"/>
      <c r="BH324" s="15"/>
      <c r="BS324" s="15"/>
      <c r="CD324" s="15"/>
      <c r="CO324" s="15"/>
      <c r="CZ324" s="15"/>
    </row>
    <row r="325" spans="5:104" x14ac:dyDescent="0.15">
      <c r="E325" s="15"/>
      <c r="P325" s="15"/>
      <c r="AA325" s="15"/>
      <c r="AL325" s="15"/>
      <c r="AW325" s="15"/>
      <c r="BH325" s="15"/>
      <c r="BS325" s="15"/>
      <c r="CD325" s="15"/>
      <c r="CO325" s="15"/>
      <c r="CZ325" s="15"/>
    </row>
    <row r="326" spans="5:104" x14ac:dyDescent="0.15">
      <c r="E326" s="15"/>
      <c r="P326" s="15"/>
      <c r="AA326" s="15"/>
      <c r="AL326" s="15"/>
      <c r="AW326" s="15"/>
      <c r="BH326" s="15"/>
      <c r="BS326" s="15"/>
      <c r="CD326" s="15"/>
      <c r="CO326" s="15"/>
      <c r="CZ326" s="15"/>
    </row>
    <row r="327" spans="5:104" x14ac:dyDescent="0.15">
      <c r="E327" s="15"/>
      <c r="P327" s="15"/>
      <c r="AA327" s="15"/>
      <c r="AL327" s="15"/>
      <c r="AW327" s="15"/>
      <c r="BH327" s="15"/>
      <c r="BS327" s="15"/>
      <c r="CD327" s="15"/>
      <c r="CO327" s="15"/>
      <c r="CZ327" s="15"/>
    </row>
    <row r="328" spans="5:104" x14ac:dyDescent="0.15">
      <c r="E328" s="15"/>
      <c r="P328" s="15"/>
      <c r="AA328" s="15"/>
      <c r="AL328" s="15"/>
      <c r="AW328" s="15"/>
      <c r="BH328" s="15"/>
      <c r="BS328" s="15"/>
      <c r="CD328" s="15"/>
      <c r="CO328" s="15"/>
      <c r="CZ328" s="15"/>
    </row>
    <row r="329" spans="5:104" x14ac:dyDescent="0.15">
      <c r="E329" s="15"/>
      <c r="P329" s="15"/>
      <c r="AA329" s="15"/>
      <c r="AL329" s="15"/>
      <c r="AW329" s="15"/>
      <c r="BH329" s="15"/>
      <c r="BS329" s="15"/>
      <c r="CD329" s="15"/>
      <c r="CO329" s="15"/>
      <c r="CZ329" s="15"/>
    </row>
    <row r="330" spans="5:104" x14ac:dyDescent="0.15">
      <c r="E330" s="15"/>
      <c r="P330" s="15"/>
      <c r="AA330" s="15"/>
      <c r="AL330" s="15"/>
      <c r="AW330" s="15"/>
      <c r="BH330" s="15"/>
      <c r="BS330" s="15"/>
      <c r="CD330" s="15"/>
      <c r="CO330" s="15"/>
      <c r="CZ330" s="15"/>
    </row>
    <row r="331" spans="5:104" x14ac:dyDescent="0.15">
      <c r="E331" s="15"/>
      <c r="P331" s="15"/>
      <c r="AA331" s="15"/>
      <c r="AL331" s="15"/>
      <c r="AW331" s="15"/>
      <c r="BH331" s="15"/>
      <c r="BS331" s="15"/>
      <c r="CD331" s="15"/>
      <c r="CO331" s="15"/>
      <c r="CZ331" s="15"/>
    </row>
    <row r="332" spans="5:104" x14ac:dyDescent="0.15">
      <c r="E332" s="15"/>
      <c r="P332" s="15"/>
      <c r="AA332" s="15"/>
      <c r="AL332" s="15"/>
      <c r="AW332" s="15"/>
      <c r="BH332" s="15"/>
      <c r="BS332" s="15"/>
      <c r="CD332" s="15"/>
      <c r="CO332" s="15"/>
      <c r="CZ332" s="15"/>
    </row>
    <row r="333" spans="5:104" x14ac:dyDescent="0.15">
      <c r="E333" s="15"/>
      <c r="P333" s="15"/>
      <c r="AA333" s="15"/>
      <c r="AL333" s="15"/>
      <c r="AW333" s="15"/>
      <c r="BH333" s="15"/>
      <c r="BS333" s="15"/>
      <c r="CD333" s="15"/>
      <c r="CO333" s="15"/>
      <c r="CZ333" s="15"/>
    </row>
    <row r="334" spans="5:104" x14ac:dyDescent="0.15">
      <c r="E334" s="15"/>
      <c r="P334" s="15"/>
      <c r="AA334" s="15"/>
      <c r="AL334" s="15"/>
      <c r="AW334" s="15"/>
      <c r="BH334" s="15"/>
      <c r="BS334" s="15"/>
      <c r="CD334" s="15"/>
      <c r="CO334" s="15"/>
      <c r="CZ334" s="15"/>
    </row>
    <row r="335" spans="5:104" x14ac:dyDescent="0.15">
      <c r="E335" s="15"/>
      <c r="P335" s="15"/>
      <c r="AA335" s="15"/>
      <c r="AL335" s="15"/>
      <c r="AW335" s="15"/>
      <c r="BH335" s="15"/>
      <c r="BS335" s="15"/>
      <c r="CD335" s="15"/>
      <c r="CO335" s="15"/>
      <c r="CZ335" s="15"/>
    </row>
    <row r="336" spans="5:104" x14ac:dyDescent="0.15">
      <c r="E336" s="15"/>
      <c r="P336" s="15"/>
      <c r="AA336" s="15"/>
      <c r="AL336" s="15"/>
      <c r="AW336" s="15"/>
      <c r="BH336" s="15"/>
      <c r="BS336" s="15"/>
      <c r="CD336" s="15"/>
      <c r="CO336" s="15"/>
      <c r="CZ336" s="15"/>
    </row>
    <row r="337" spans="5:104" x14ac:dyDescent="0.15">
      <c r="E337" s="15"/>
      <c r="P337" s="15"/>
      <c r="AA337" s="15"/>
      <c r="AL337" s="15"/>
      <c r="AW337" s="15"/>
      <c r="BH337" s="15"/>
      <c r="BS337" s="15"/>
      <c r="CD337" s="15"/>
      <c r="CO337" s="15"/>
      <c r="CZ337" s="15"/>
    </row>
    <row r="338" spans="5:104" x14ac:dyDescent="0.15">
      <c r="E338" s="15"/>
      <c r="P338" s="15"/>
      <c r="AA338" s="15"/>
      <c r="AL338" s="15"/>
      <c r="AW338" s="15"/>
      <c r="BH338" s="15"/>
      <c r="BS338" s="15"/>
      <c r="CD338" s="15"/>
      <c r="CO338" s="15"/>
      <c r="CZ338" s="15"/>
    </row>
    <row r="339" spans="5:104" x14ac:dyDescent="0.15">
      <c r="E339" s="15"/>
      <c r="P339" s="15"/>
      <c r="AA339" s="15"/>
      <c r="AL339" s="15"/>
      <c r="AW339" s="15"/>
      <c r="BH339" s="15"/>
      <c r="BS339" s="15"/>
      <c r="CD339" s="15"/>
      <c r="CO339" s="15"/>
      <c r="CZ339" s="15"/>
    </row>
    <row r="340" spans="5:104" x14ac:dyDescent="0.15">
      <c r="E340" s="15"/>
      <c r="P340" s="15"/>
      <c r="AA340" s="15"/>
      <c r="AL340" s="15"/>
      <c r="AW340" s="15"/>
      <c r="BH340" s="15"/>
      <c r="BS340" s="15"/>
      <c r="CD340" s="15"/>
      <c r="CO340" s="15"/>
      <c r="CZ340" s="15"/>
    </row>
    <row r="341" spans="5:104" x14ac:dyDescent="0.15">
      <c r="E341" s="15"/>
      <c r="P341" s="15"/>
      <c r="AA341" s="15"/>
      <c r="AL341" s="15"/>
      <c r="AW341" s="15"/>
      <c r="BH341" s="15"/>
      <c r="BS341" s="15"/>
      <c r="CD341" s="15"/>
      <c r="CO341" s="15"/>
      <c r="CZ341" s="15"/>
    </row>
    <row r="342" spans="5:104" x14ac:dyDescent="0.15">
      <c r="E342" s="15"/>
      <c r="P342" s="15"/>
      <c r="AA342" s="15"/>
      <c r="AL342" s="15"/>
      <c r="AW342" s="15"/>
      <c r="BH342" s="15"/>
      <c r="BS342" s="15"/>
      <c r="CD342" s="15"/>
      <c r="CO342" s="15"/>
      <c r="CZ342" s="15"/>
    </row>
    <row r="343" spans="5:104" x14ac:dyDescent="0.15">
      <c r="E343" s="15"/>
      <c r="P343" s="15"/>
      <c r="AA343" s="15"/>
      <c r="AL343" s="15"/>
      <c r="AW343" s="15"/>
      <c r="BH343" s="15"/>
      <c r="BS343" s="15"/>
      <c r="CD343" s="15"/>
      <c r="CO343" s="15"/>
      <c r="CZ343" s="15"/>
    </row>
    <row r="344" spans="5:104" x14ac:dyDescent="0.15">
      <c r="E344" s="15"/>
      <c r="P344" s="15"/>
      <c r="AA344" s="15"/>
      <c r="AL344" s="15"/>
      <c r="AW344" s="15"/>
      <c r="BH344" s="15"/>
      <c r="BS344" s="15"/>
      <c r="CD344" s="15"/>
      <c r="CO344" s="15"/>
      <c r="CZ344" s="15"/>
    </row>
    <row r="345" spans="5:104" x14ac:dyDescent="0.15">
      <c r="E345" s="15"/>
      <c r="P345" s="15"/>
      <c r="AA345" s="15"/>
      <c r="AL345" s="15"/>
      <c r="AW345" s="15"/>
      <c r="BH345" s="15"/>
      <c r="BS345" s="15"/>
      <c r="CD345" s="15"/>
      <c r="CO345" s="15"/>
      <c r="CZ345" s="15"/>
    </row>
    <row r="346" spans="5:104" x14ac:dyDescent="0.15">
      <c r="E346" s="15"/>
      <c r="P346" s="15"/>
      <c r="AA346" s="15"/>
      <c r="AL346" s="15"/>
      <c r="AW346" s="15"/>
      <c r="BH346" s="15"/>
      <c r="BS346" s="15"/>
      <c r="CD346" s="15"/>
      <c r="CO346" s="15"/>
      <c r="CZ346" s="15"/>
    </row>
    <row r="347" spans="5:104" x14ac:dyDescent="0.15">
      <c r="E347" s="15"/>
      <c r="P347" s="15"/>
      <c r="AA347" s="15"/>
      <c r="AL347" s="15"/>
      <c r="AW347" s="15"/>
      <c r="BH347" s="15"/>
      <c r="BS347" s="15"/>
      <c r="CD347" s="15"/>
      <c r="CO347" s="15"/>
      <c r="CZ347" s="15"/>
    </row>
    <row r="348" spans="5:104" x14ac:dyDescent="0.15">
      <c r="E348" s="15"/>
      <c r="P348" s="15"/>
      <c r="AA348" s="15"/>
      <c r="AL348" s="15"/>
      <c r="AW348" s="15"/>
      <c r="BH348" s="15"/>
      <c r="BS348" s="15"/>
      <c r="CD348" s="15"/>
      <c r="CO348" s="15"/>
      <c r="CZ348" s="15"/>
    </row>
    <row r="349" spans="5:104" x14ac:dyDescent="0.15">
      <c r="E349" s="15"/>
      <c r="P349" s="15"/>
      <c r="AA349" s="15"/>
      <c r="AL349" s="15"/>
      <c r="AW349" s="15"/>
      <c r="BH349" s="15"/>
      <c r="BS349" s="15"/>
      <c r="CD349" s="15"/>
      <c r="CO349" s="15"/>
      <c r="CZ349" s="15"/>
    </row>
    <row r="350" spans="5:104" x14ac:dyDescent="0.15">
      <c r="E350" s="15"/>
      <c r="P350" s="15"/>
      <c r="AA350" s="15"/>
      <c r="AL350" s="15"/>
      <c r="AW350" s="15"/>
      <c r="BH350" s="15"/>
      <c r="BS350" s="15"/>
      <c r="CD350" s="15"/>
      <c r="CO350" s="15"/>
      <c r="CZ350" s="15"/>
    </row>
    <row r="351" spans="5:104" x14ac:dyDescent="0.15">
      <c r="E351" s="15"/>
      <c r="P351" s="15"/>
      <c r="AA351" s="15"/>
      <c r="AL351" s="15"/>
      <c r="AW351" s="15"/>
      <c r="BH351" s="15"/>
      <c r="BS351" s="15"/>
      <c r="CD351" s="15"/>
      <c r="CO351" s="15"/>
      <c r="CZ351" s="15"/>
    </row>
    <row r="352" spans="5:104" x14ac:dyDescent="0.15">
      <c r="E352" s="15"/>
      <c r="P352" s="15"/>
      <c r="AA352" s="15"/>
      <c r="AL352" s="15"/>
      <c r="AW352" s="15"/>
      <c r="BH352" s="15"/>
      <c r="BS352" s="15"/>
      <c r="CD352" s="15"/>
      <c r="CO352" s="15"/>
      <c r="CZ352" s="15"/>
    </row>
    <row r="353" spans="5:104" x14ac:dyDescent="0.15">
      <c r="E353" s="15"/>
      <c r="P353" s="15"/>
      <c r="AA353" s="15"/>
      <c r="AL353" s="15"/>
      <c r="AW353" s="15"/>
      <c r="BH353" s="15"/>
      <c r="BS353" s="15"/>
      <c r="CD353" s="15"/>
      <c r="CO353" s="15"/>
      <c r="CZ353" s="15"/>
    </row>
    <row r="354" spans="5:104" x14ac:dyDescent="0.15">
      <c r="E354" s="15"/>
      <c r="P354" s="15"/>
      <c r="AA354" s="15"/>
      <c r="AL354" s="15"/>
      <c r="AW354" s="15"/>
      <c r="BH354" s="15"/>
      <c r="BS354" s="15"/>
      <c r="CD354" s="15"/>
      <c r="CO354" s="15"/>
      <c r="CZ354" s="15"/>
    </row>
    <row r="355" spans="5:104" x14ac:dyDescent="0.15">
      <c r="E355" s="15"/>
      <c r="P355" s="15"/>
      <c r="AA355" s="15"/>
      <c r="AL355" s="15"/>
      <c r="AW355" s="15"/>
      <c r="BH355" s="15"/>
      <c r="BS355" s="15"/>
      <c r="CD355" s="15"/>
      <c r="CO355" s="15"/>
      <c r="CZ355" s="15"/>
    </row>
    <row r="356" spans="5:104" x14ac:dyDescent="0.15">
      <c r="E356" s="15"/>
      <c r="P356" s="15"/>
      <c r="AA356" s="15"/>
      <c r="AL356" s="15"/>
      <c r="AW356" s="15"/>
      <c r="BH356" s="15"/>
      <c r="BS356" s="15"/>
      <c r="CD356" s="15"/>
      <c r="CO356" s="15"/>
      <c r="CZ356" s="15"/>
    </row>
    <row r="357" spans="5:104" x14ac:dyDescent="0.15">
      <c r="E357" s="15"/>
      <c r="P357" s="15"/>
      <c r="AA357" s="15"/>
      <c r="AL357" s="15"/>
      <c r="AW357" s="15"/>
      <c r="BH357" s="15"/>
      <c r="BS357" s="15"/>
      <c r="CD357" s="15"/>
      <c r="CO357" s="15"/>
      <c r="CZ357" s="15"/>
    </row>
    <row r="358" spans="5:104" x14ac:dyDescent="0.15">
      <c r="E358" s="15"/>
      <c r="P358" s="15"/>
      <c r="AA358" s="15"/>
      <c r="AL358" s="15"/>
      <c r="AW358" s="15"/>
      <c r="BH358" s="15"/>
      <c r="BS358" s="15"/>
      <c r="CD358" s="15"/>
      <c r="CO358" s="15"/>
      <c r="CZ358" s="15"/>
    </row>
    <row r="359" spans="5:104" x14ac:dyDescent="0.15">
      <c r="E359" s="15"/>
      <c r="P359" s="15"/>
      <c r="AA359" s="15"/>
      <c r="AL359" s="15"/>
      <c r="AW359" s="15"/>
      <c r="BH359" s="15"/>
      <c r="BS359" s="15"/>
      <c r="CD359" s="15"/>
      <c r="CO359" s="15"/>
      <c r="CZ359" s="15"/>
    </row>
    <row r="360" spans="5:104" x14ac:dyDescent="0.15">
      <c r="E360" s="15"/>
      <c r="P360" s="15"/>
      <c r="AA360" s="15"/>
      <c r="AL360" s="15"/>
      <c r="AW360" s="15"/>
      <c r="BH360" s="15"/>
      <c r="BS360" s="15"/>
      <c r="CD360" s="15"/>
      <c r="CO360" s="15"/>
      <c r="CZ360" s="15"/>
    </row>
    <row r="361" spans="5:104" x14ac:dyDescent="0.15">
      <c r="E361" s="15"/>
      <c r="P361" s="15"/>
      <c r="AA361" s="15"/>
      <c r="AL361" s="15"/>
      <c r="AW361" s="15"/>
      <c r="BH361" s="15"/>
      <c r="BS361" s="15"/>
      <c r="CD361" s="15"/>
      <c r="CO361" s="15"/>
      <c r="CZ361" s="15"/>
    </row>
    <row r="362" spans="5:104" x14ac:dyDescent="0.15">
      <c r="E362" s="15"/>
      <c r="P362" s="15"/>
      <c r="AA362" s="15"/>
      <c r="AL362" s="15"/>
      <c r="AW362" s="15"/>
      <c r="BH362" s="15"/>
      <c r="BS362" s="15"/>
      <c r="CD362" s="15"/>
      <c r="CO362" s="15"/>
      <c r="CZ362" s="15"/>
    </row>
    <row r="363" spans="5:104" x14ac:dyDescent="0.15">
      <c r="E363" s="15"/>
      <c r="P363" s="15"/>
      <c r="AA363" s="15"/>
      <c r="AL363" s="15"/>
      <c r="AW363" s="15"/>
      <c r="BH363" s="15"/>
      <c r="BS363" s="15"/>
      <c r="CD363" s="15"/>
      <c r="CO363" s="15"/>
      <c r="CZ363" s="15"/>
    </row>
    <row r="364" spans="5:104" x14ac:dyDescent="0.15">
      <c r="E364" s="15"/>
      <c r="P364" s="15"/>
      <c r="AA364" s="15"/>
      <c r="AL364" s="15"/>
      <c r="AW364" s="15"/>
      <c r="BH364" s="15"/>
      <c r="BS364" s="15"/>
      <c r="CD364" s="15"/>
      <c r="CO364" s="15"/>
      <c r="CZ364" s="15"/>
    </row>
    <row r="365" spans="5:104" x14ac:dyDescent="0.15">
      <c r="E365" s="15"/>
      <c r="P365" s="15"/>
      <c r="AA365" s="15"/>
      <c r="AL365" s="15"/>
      <c r="AW365" s="15"/>
      <c r="BH365" s="15"/>
      <c r="BS365" s="15"/>
      <c r="CD365" s="15"/>
      <c r="CO365" s="15"/>
      <c r="CZ365" s="15"/>
    </row>
    <row r="366" spans="5:104" x14ac:dyDescent="0.15">
      <c r="E366" s="15"/>
      <c r="P366" s="15"/>
      <c r="AA366" s="15"/>
      <c r="AL366" s="15"/>
      <c r="AW366" s="15"/>
      <c r="BH366" s="15"/>
      <c r="BS366" s="15"/>
      <c r="CD366" s="15"/>
      <c r="CO366" s="15"/>
      <c r="CZ366" s="15"/>
    </row>
    <row r="367" spans="5:104" x14ac:dyDescent="0.15">
      <c r="E367" s="15"/>
      <c r="P367" s="15"/>
      <c r="AA367" s="15"/>
      <c r="AL367" s="15"/>
      <c r="AW367" s="15"/>
      <c r="BH367" s="15"/>
      <c r="BS367" s="15"/>
      <c r="CD367" s="15"/>
      <c r="CO367" s="15"/>
      <c r="CZ367" s="15"/>
    </row>
    <row r="368" spans="5:104" x14ac:dyDescent="0.15">
      <c r="E368" s="15"/>
      <c r="P368" s="15"/>
      <c r="AA368" s="15"/>
      <c r="AL368" s="15"/>
      <c r="AW368" s="15"/>
      <c r="BH368" s="15"/>
      <c r="BS368" s="15"/>
      <c r="CD368" s="15"/>
      <c r="CO368" s="15"/>
      <c r="CZ368" s="15"/>
    </row>
    <row r="369" spans="5:104" x14ac:dyDescent="0.15">
      <c r="E369" s="15"/>
      <c r="P369" s="15"/>
      <c r="AA369" s="15"/>
      <c r="AL369" s="15"/>
      <c r="AW369" s="15"/>
      <c r="BH369" s="15"/>
      <c r="BS369" s="15"/>
      <c r="CD369" s="15"/>
      <c r="CO369" s="15"/>
      <c r="CZ369" s="15"/>
    </row>
    <row r="370" spans="5:104" x14ac:dyDescent="0.15">
      <c r="E370" s="15"/>
      <c r="P370" s="15"/>
      <c r="AA370" s="15"/>
      <c r="AL370" s="15"/>
      <c r="AW370" s="15"/>
      <c r="BH370" s="15"/>
      <c r="BS370" s="15"/>
      <c r="CD370" s="15"/>
      <c r="CO370" s="15"/>
      <c r="CZ370" s="15"/>
    </row>
    <row r="371" spans="5:104" x14ac:dyDescent="0.15">
      <c r="E371" s="15"/>
      <c r="P371" s="15"/>
      <c r="AA371" s="15"/>
      <c r="AL371" s="15"/>
      <c r="AW371" s="15"/>
      <c r="BH371" s="15"/>
      <c r="BS371" s="15"/>
      <c r="CD371" s="15"/>
      <c r="CO371" s="15"/>
      <c r="CZ371" s="15"/>
    </row>
    <row r="372" spans="5:104" x14ac:dyDescent="0.15">
      <c r="E372" s="15"/>
      <c r="P372" s="15"/>
      <c r="AA372" s="15"/>
      <c r="AL372" s="15"/>
      <c r="AW372" s="15"/>
      <c r="BH372" s="15"/>
      <c r="BS372" s="15"/>
      <c r="CD372" s="15"/>
      <c r="CO372" s="15"/>
      <c r="CZ372" s="15"/>
    </row>
    <row r="373" spans="5:104" x14ac:dyDescent="0.15">
      <c r="E373" s="15"/>
      <c r="P373" s="15"/>
      <c r="AA373" s="15"/>
      <c r="AL373" s="15"/>
      <c r="AW373" s="15"/>
      <c r="BH373" s="15"/>
      <c r="BS373" s="15"/>
      <c r="CD373" s="15"/>
      <c r="CO373" s="15"/>
      <c r="CZ373" s="15"/>
    </row>
    <row r="374" spans="5:104" x14ac:dyDescent="0.15">
      <c r="E374" s="15"/>
      <c r="P374" s="15"/>
      <c r="AA374" s="15"/>
      <c r="AL374" s="15"/>
      <c r="AW374" s="15"/>
      <c r="BH374" s="15"/>
      <c r="BS374" s="15"/>
      <c r="CD374" s="15"/>
      <c r="CO374" s="15"/>
      <c r="CZ374" s="15"/>
    </row>
    <row r="375" spans="5:104" x14ac:dyDescent="0.15">
      <c r="E375" s="15"/>
      <c r="P375" s="15"/>
      <c r="AA375" s="15"/>
      <c r="AL375" s="15"/>
      <c r="AW375" s="15"/>
      <c r="BH375" s="15"/>
      <c r="BS375" s="15"/>
      <c r="CD375" s="15"/>
      <c r="CO375" s="15"/>
      <c r="CZ375" s="15"/>
    </row>
    <row r="376" spans="5:104" x14ac:dyDescent="0.15">
      <c r="E376" s="15"/>
      <c r="P376" s="15"/>
      <c r="AA376" s="15"/>
      <c r="AL376" s="15"/>
      <c r="AW376" s="15"/>
      <c r="BH376" s="15"/>
      <c r="BS376" s="15"/>
      <c r="CD376" s="15"/>
      <c r="CO376" s="15"/>
      <c r="CZ376" s="15"/>
    </row>
    <row r="377" spans="5:104" x14ac:dyDescent="0.15">
      <c r="E377" s="15"/>
      <c r="P377" s="15"/>
      <c r="AA377" s="15"/>
      <c r="AL377" s="15"/>
      <c r="AW377" s="15"/>
      <c r="BH377" s="15"/>
      <c r="BS377" s="15"/>
      <c r="CD377" s="15"/>
      <c r="CO377" s="15"/>
      <c r="CZ377" s="15"/>
    </row>
    <row r="378" spans="5:104" x14ac:dyDescent="0.15">
      <c r="E378" s="15"/>
      <c r="P378" s="15"/>
      <c r="AA378" s="15"/>
      <c r="AL378" s="15"/>
      <c r="AW378" s="15"/>
      <c r="BH378" s="15"/>
      <c r="BS378" s="15"/>
      <c r="CD378" s="15"/>
      <c r="CO378" s="15"/>
      <c r="CZ378" s="15"/>
    </row>
    <row r="379" spans="5:104" x14ac:dyDescent="0.15">
      <c r="E379" s="15"/>
      <c r="P379" s="15"/>
      <c r="AA379" s="15"/>
      <c r="AL379" s="15"/>
      <c r="AW379" s="15"/>
      <c r="BH379" s="15"/>
      <c r="BS379" s="15"/>
      <c r="CD379" s="15"/>
      <c r="CO379" s="15"/>
      <c r="CZ379" s="15"/>
    </row>
    <row r="380" spans="5:104" x14ac:dyDescent="0.15">
      <c r="E380" s="15"/>
      <c r="P380" s="15"/>
      <c r="AA380" s="15"/>
      <c r="AL380" s="15"/>
      <c r="AW380" s="15"/>
      <c r="BH380" s="15"/>
      <c r="BS380" s="15"/>
      <c r="CD380" s="15"/>
      <c r="CO380" s="15"/>
      <c r="CZ380" s="15"/>
    </row>
    <row r="381" spans="5:104" x14ac:dyDescent="0.15">
      <c r="E381" s="15"/>
      <c r="P381" s="15"/>
      <c r="AA381" s="15"/>
      <c r="AL381" s="15"/>
      <c r="AW381" s="15"/>
      <c r="BH381" s="15"/>
      <c r="BS381" s="15"/>
      <c r="CD381" s="15"/>
      <c r="CO381" s="15"/>
      <c r="CZ381" s="15"/>
    </row>
    <row r="382" spans="5:104" x14ac:dyDescent="0.15">
      <c r="E382" s="15"/>
      <c r="P382" s="15"/>
      <c r="AA382" s="15"/>
      <c r="AL382" s="15"/>
      <c r="AW382" s="15"/>
      <c r="BH382" s="15"/>
      <c r="BS382" s="15"/>
      <c r="CD382" s="15"/>
      <c r="CO382" s="15"/>
      <c r="CZ382" s="15"/>
    </row>
    <row r="383" spans="5:104" x14ac:dyDescent="0.15">
      <c r="E383" s="15"/>
      <c r="P383" s="15"/>
      <c r="AA383" s="15"/>
      <c r="AL383" s="15"/>
      <c r="AW383" s="15"/>
      <c r="BH383" s="15"/>
      <c r="BS383" s="15"/>
      <c r="CD383" s="15"/>
      <c r="CO383" s="15"/>
      <c r="CZ383" s="15"/>
    </row>
    <row r="384" spans="5:104" x14ac:dyDescent="0.15">
      <c r="E384" s="15"/>
      <c r="P384" s="15"/>
      <c r="AA384" s="15"/>
      <c r="AL384" s="15"/>
      <c r="AW384" s="15"/>
      <c r="BH384" s="15"/>
      <c r="BS384" s="15"/>
      <c r="CD384" s="15"/>
      <c r="CO384" s="15"/>
      <c r="CZ384" s="15"/>
    </row>
    <row r="385" spans="5:104" x14ac:dyDescent="0.15">
      <c r="E385" s="15"/>
      <c r="P385" s="15"/>
      <c r="AA385" s="15"/>
      <c r="AL385" s="15"/>
      <c r="AW385" s="15"/>
      <c r="BH385" s="15"/>
      <c r="BS385" s="15"/>
      <c r="CD385" s="15"/>
      <c r="CO385" s="15"/>
      <c r="CZ385" s="15"/>
    </row>
    <row r="386" spans="5:104" x14ac:dyDescent="0.15">
      <c r="E386" s="15"/>
      <c r="P386" s="15"/>
      <c r="AA386" s="15"/>
      <c r="AL386" s="15"/>
      <c r="AW386" s="15"/>
      <c r="BH386" s="15"/>
      <c r="BS386" s="15"/>
      <c r="CD386" s="15"/>
      <c r="CO386" s="15"/>
      <c r="CZ386" s="15"/>
    </row>
    <row r="387" spans="5:104" x14ac:dyDescent="0.15">
      <c r="E387" s="15"/>
      <c r="P387" s="15"/>
      <c r="AA387" s="15"/>
      <c r="AL387" s="15"/>
      <c r="AW387" s="15"/>
      <c r="BH387" s="15"/>
      <c r="BS387" s="15"/>
      <c r="CD387" s="15"/>
      <c r="CO387" s="15"/>
      <c r="CZ387" s="15"/>
    </row>
    <row r="388" spans="5:104" x14ac:dyDescent="0.15">
      <c r="E388" s="15"/>
      <c r="P388" s="15"/>
      <c r="AA388" s="15"/>
      <c r="AL388" s="15"/>
      <c r="AW388" s="15"/>
      <c r="BH388" s="15"/>
      <c r="BS388" s="15"/>
      <c r="CD388" s="15"/>
      <c r="CO388" s="15"/>
      <c r="CZ388" s="15"/>
    </row>
    <row r="389" spans="5:104" x14ac:dyDescent="0.15">
      <c r="E389" s="15"/>
      <c r="P389" s="15"/>
      <c r="AA389" s="15"/>
      <c r="AL389" s="15"/>
      <c r="AW389" s="15"/>
      <c r="BH389" s="15"/>
      <c r="BS389" s="15"/>
      <c r="CD389" s="15"/>
      <c r="CO389" s="15"/>
      <c r="CZ389" s="15"/>
    </row>
    <row r="390" spans="5:104" x14ac:dyDescent="0.15">
      <c r="E390" s="15"/>
      <c r="P390" s="15"/>
      <c r="AA390" s="15"/>
      <c r="AL390" s="15"/>
      <c r="AW390" s="15"/>
      <c r="BH390" s="15"/>
      <c r="BS390" s="15"/>
      <c r="CD390" s="15"/>
      <c r="CO390" s="15"/>
      <c r="CZ390" s="15"/>
    </row>
    <row r="391" spans="5:104" x14ac:dyDescent="0.15">
      <c r="E391" s="15"/>
      <c r="P391" s="15"/>
      <c r="AA391" s="15"/>
      <c r="AL391" s="15"/>
      <c r="AW391" s="15"/>
      <c r="BH391" s="15"/>
      <c r="BS391" s="15"/>
      <c r="CD391" s="15"/>
      <c r="CO391" s="15"/>
      <c r="CZ391" s="15"/>
    </row>
    <row r="392" spans="5:104" x14ac:dyDescent="0.15">
      <c r="E392" s="15"/>
      <c r="P392" s="15"/>
      <c r="AA392" s="15"/>
      <c r="AL392" s="15"/>
      <c r="AW392" s="15"/>
      <c r="BH392" s="15"/>
      <c r="BS392" s="15"/>
      <c r="CD392" s="15"/>
      <c r="CO392" s="15"/>
      <c r="CZ392" s="15"/>
    </row>
    <row r="393" spans="5:104" x14ac:dyDescent="0.15">
      <c r="E393" s="15"/>
      <c r="P393" s="15"/>
      <c r="AA393" s="15"/>
      <c r="AL393" s="15"/>
      <c r="AW393" s="15"/>
      <c r="BH393" s="15"/>
      <c r="BS393" s="15"/>
      <c r="CD393" s="15"/>
      <c r="CO393" s="15"/>
      <c r="CZ393" s="15"/>
    </row>
    <row r="394" spans="5:104" x14ac:dyDescent="0.15">
      <c r="E394" s="15"/>
      <c r="P394" s="15"/>
      <c r="AA394" s="15"/>
      <c r="AL394" s="15"/>
      <c r="AW394" s="15"/>
      <c r="BH394" s="15"/>
      <c r="BS394" s="15"/>
      <c r="CD394" s="15"/>
      <c r="CO394" s="15"/>
      <c r="CZ394" s="15"/>
    </row>
    <row r="395" spans="5:104" x14ac:dyDescent="0.15">
      <c r="E395" s="15"/>
      <c r="P395" s="15"/>
      <c r="AA395" s="15"/>
      <c r="AL395" s="15"/>
      <c r="AW395" s="15"/>
      <c r="BH395" s="15"/>
      <c r="BS395" s="15"/>
      <c r="CD395" s="15"/>
      <c r="CO395" s="15"/>
      <c r="CZ395" s="15"/>
    </row>
    <row r="396" spans="5:104" x14ac:dyDescent="0.15">
      <c r="E396" s="15"/>
      <c r="P396" s="15"/>
      <c r="AA396" s="15"/>
      <c r="AL396" s="15"/>
      <c r="AW396" s="15"/>
      <c r="BH396" s="15"/>
      <c r="BS396" s="15"/>
      <c r="CD396" s="15"/>
      <c r="CO396" s="15"/>
      <c r="CZ396" s="15"/>
    </row>
    <row r="397" spans="5:104" x14ac:dyDescent="0.15">
      <c r="E397" s="15"/>
      <c r="P397" s="15"/>
      <c r="AA397" s="15"/>
      <c r="AL397" s="15"/>
      <c r="AW397" s="15"/>
      <c r="BH397" s="15"/>
      <c r="BS397" s="15"/>
      <c r="CD397" s="15"/>
      <c r="CO397" s="15"/>
      <c r="CZ397" s="15"/>
    </row>
    <row r="398" spans="5:104" x14ac:dyDescent="0.15">
      <c r="E398" s="15"/>
      <c r="P398" s="15"/>
      <c r="AA398" s="15"/>
      <c r="AL398" s="15"/>
      <c r="AW398" s="15"/>
      <c r="BH398" s="15"/>
      <c r="BS398" s="15"/>
      <c r="CD398" s="15"/>
      <c r="CO398" s="15"/>
      <c r="CZ398" s="15"/>
    </row>
    <row r="399" spans="5:104" x14ac:dyDescent="0.15">
      <c r="E399" s="15"/>
      <c r="P399" s="15"/>
      <c r="AA399" s="15"/>
      <c r="AL399" s="15"/>
      <c r="AW399" s="15"/>
      <c r="BH399" s="15"/>
      <c r="BS399" s="15"/>
      <c r="CD399" s="15"/>
      <c r="CO399" s="15"/>
      <c r="CZ399" s="15"/>
    </row>
    <row r="400" spans="5:104" x14ac:dyDescent="0.15">
      <c r="E400" s="15"/>
      <c r="P400" s="15"/>
      <c r="AA400" s="15"/>
      <c r="AL400" s="15"/>
      <c r="AW400" s="15"/>
      <c r="BH400" s="15"/>
      <c r="BS400" s="15"/>
      <c r="CD400" s="15"/>
      <c r="CO400" s="15"/>
      <c r="CZ400" s="15"/>
    </row>
    <row r="401" spans="5:104" x14ac:dyDescent="0.15">
      <c r="E401" s="15"/>
      <c r="P401" s="15"/>
      <c r="AA401" s="15"/>
      <c r="AL401" s="15"/>
      <c r="AW401" s="15"/>
      <c r="BH401" s="15"/>
      <c r="BS401" s="15"/>
      <c r="CD401" s="15"/>
      <c r="CO401" s="15"/>
      <c r="CZ401" s="15"/>
    </row>
    <row r="402" spans="5:104" x14ac:dyDescent="0.15">
      <c r="E402" s="15"/>
      <c r="P402" s="15"/>
      <c r="AA402" s="15"/>
      <c r="AL402" s="15"/>
      <c r="AW402" s="15"/>
      <c r="BH402" s="15"/>
      <c r="BS402" s="15"/>
      <c r="CD402" s="15"/>
      <c r="CO402" s="15"/>
      <c r="CZ402" s="15"/>
    </row>
    <row r="403" spans="5:104" x14ac:dyDescent="0.15">
      <c r="E403" s="15"/>
      <c r="P403" s="15"/>
      <c r="AA403" s="15"/>
      <c r="AL403" s="15"/>
      <c r="AW403" s="15"/>
      <c r="BH403" s="15"/>
      <c r="BS403" s="15"/>
      <c r="CD403" s="15"/>
      <c r="CO403" s="15"/>
      <c r="CZ403" s="15"/>
    </row>
    <row r="404" spans="5:104" x14ac:dyDescent="0.15">
      <c r="E404" s="15"/>
      <c r="P404" s="15"/>
      <c r="AA404" s="15"/>
      <c r="AL404" s="15"/>
      <c r="AW404" s="15"/>
      <c r="BH404" s="15"/>
      <c r="BS404" s="15"/>
      <c r="CD404" s="15"/>
      <c r="CO404" s="15"/>
      <c r="CZ404" s="15"/>
    </row>
    <row r="405" spans="5:104" x14ac:dyDescent="0.15">
      <c r="E405" s="15"/>
      <c r="P405" s="15"/>
      <c r="AA405" s="15"/>
      <c r="AL405" s="15"/>
      <c r="AW405" s="15"/>
      <c r="BH405" s="15"/>
      <c r="BS405" s="15"/>
      <c r="CD405" s="15"/>
      <c r="CO405" s="15"/>
      <c r="CZ405" s="15"/>
    </row>
    <row r="406" spans="5:104" x14ac:dyDescent="0.15">
      <c r="E406" s="15"/>
      <c r="P406" s="15"/>
      <c r="AA406" s="15"/>
      <c r="AL406" s="15"/>
      <c r="AW406" s="15"/>
      <c r="BH406" s="15"/>
      <c r="BS406" s="15"/>
      <c r="CD406" s="15"/>
      <c r="CO406" s="15"/>
      <c r="CZ406" s="15"/>
    </row>
    <row r="407" spans="5:104" x14ac:dyDescent="0.15">
      <c r="E407" s="15"/>
      <c r="P407" s="15"/>
      <c r="AA407" s="15"/>
      <c r="AL407" s="15"/>
      <c r="AW407" s="15"/>
      <c r="BH407" s="15"/>
      <c r="BS407" s="15"/>
      <c r="CD407" s="15"/>
      <c r="CO407" s="15"/>
      <c r="CZ407" s="15"/>
    </row>
    <row r="408" spans="5:104" x14ac:dyDescent="0.15">
      <c r="E408" s="15"/>
      <c r="P408" s="15"/>
      <c r="AA408" s="15"/>
      <c r="AL408" s="15"/>
      <c r="AW408" s="15"/>
      <c r="BH408" s="15"/>
      <c r="BS408" s="15"/>
      <c r="CD408" s="15"/>
      <c r="CO408" s="15"/>
      <c r="CZ408" s="15"/>
    </row>
    <row r="409" spans="5:104" x14ac:dyDescent="0.15">
      <c r="E409" s="15"/>
      <c r="P409" s="15"/>
      <c r="AA409" s="15"/>
      <c r="AL409" s="15"/>
      <c r="AW409" s="15"/>
      <c r="BH409" s="15"/>
      <c r="BS409" s="15"/>
      <c r="CD409" s="15"/>
      <c r="CO409" s="15"/>
      <c r="CZ409" s="15"/>
    </row>
    <row r="410" spans="5:104" x14ac:dyDescent="0.15">
      <c r="E410" s="15"/>
      <c r="P410" s="15"/>
      <c r="AA410" s="15"/>
      <c r="AL410" s="15"/>
      <c r="AW410" s="15"/>
      <c r="BH410" s="15"/>
      <c r="BS410" s="15"/>
      <c r="CD410" s="15"/>
      <c r="CO410" s="15"/>
      <c r="CZ410" s="15"/>
    </row>
    <row r="411" spans="5:104" x14ac:dyDescent="0.15">
      <c r="E411" s="15"/>
      <c r="P411" s="15"/>
      <c r="AA411" s="15"/>
      <c r="AL411" s="15"/>
      <c r="AW411" s="15"/>
      <c r="BH411" s="15"/>
      <c r="BS411" s="15"/>
      <c r="CD411" s="15"/>
      <c r="CO411" s="15"/>
      <c r="CZ411" s="15"/>
    </row>
    <row r="412" spans="5:104" x14ac:dyDescent="0.15">
      <c r="E412" s="15"/>
      <c r="P412" s="15"/>
      <c r="AA412" s="15"/>
      <c r="AL412" s="15"/>
      <c r="AW412" s="15"/>
      <c r="BH412" s="15"/>
      <c r="BS412" s="15"/>
      <c r="CD412" s="15"/>
      <c r="CO412" s="15"/>
      <c r="CZ412" s="15"/>
    </row>
    <row r="413" spans="5:104" x14ac:dyDescent="0.15">
      <c r="E413" s="15"/>
      <c r="P413" s="15"/>
      <c r="AA413" s="15"/>
      <c r="AL413" s="15"/>
      <c r="AW413" s="15"/>
      <c r="BH413" s="15"/>
      <c r="BS413" s="15"/>
      <c r="CD413" s="15"/>
      <c r="CO413" s="15"/>
      <c r="CZ413" s="15"/>
    </row>
    <row r="414" spans="5:104" x14ac:dyDescent="0.15">
      <c r="E414" s="15"/>
      <c r="P414" s="15"/>
      <c r="AA414" s="15"/>
      <c r="AL414" s="15"/>
      <c r="AW414" s="15"/>
      <c r="BH414" s="15"/>
      <c r="BS414" s="15"/>
      <c r="CD414" s="15"/>
      <c r="CO414" s="15"/>
      <c r="CZ414" s="15"/>
    </row>
    <row r="415" spans="5:104" x14ac:dyDescent="0.15">
      <c r="E415" s="15"/>
      <c r="P415" s="15"/>
      <c r="AA415" s="15"/>
      <c r="AL415" s="15"/>
      <c r="AW415" s="15"/>
      <c r="BH415" s="15"/>
      <c r="BS415" s="15"/>
      <c r="CD415" s="15"/>
      <c r="CO415" s="15"/>
      <c r="CZ415" s="15"/>
    </row>
    <row r="416" spans="5:104" x14ac:dyDescent="0.15">
      <c r="E416" s="15"/>
      <c r="P416" s="15"/>
      <c r="AA416" s="15"/>
      <c r="AL416" s="15"/>
      <c r="AW416" s="15"/>
      <c r="BH416" s="15"/>
      <c r="BS416" s="15"/>
      <c r="CD416" s="15"/>
      <c r="CO416" s="15"/>
      <c r="CZ416" s="15"/>
    </row>
    <row r="417" spans="5:104" x14ac:dyDescent="0.15">
      <c r="E417" s="15"/>
      <c r="P417" s="15"/>
      <c r="AA417" s="15"/>
      <c r="AL417" s="15"/>
      <c r="AW417" s="15"/>
      <c r="BH417" s="15"/>
      <c r="BS417" s="15"/>
      <c r="CD417" s="15"/>
      <c r="CO417" s="15"/>
      <c r="CZ417" s="15"/>
    </row>
    <row r="418" spans="5:104" x14ac:dyDescent="0.15">
      <c r="E418" s="15"/>
      <c r="P418" s="15"/>
      <c r="AA418" s="15"/>
      <c r="AL418" s="15"/>
      <c r="AW418" s="15"/>
      <c r="BH418" s="15"/>
      <c r="BS418" s="15"/>
      <c r="CD418" s="15"/>
      <c r="CO418" s="15"/>
      <c r="CZ418" s="15"/>
    </row>
    <row r="419" spans="5:104" x14ac:dyDescent="0.15">
      <c r="E419" s="15"/>
      <c r="P419" s="15"/>
      <c r="AA419" s="15"/>
      <c r="AL419" s="15"/>
      <c r="AW419" s="15"/>
      <c r="BH419" s="15"/>
      <c r="BS419" s="15"/>
      <c r="CD419" s="15"/>
      <c r="CO419" s="15"/>
      <c r="CZ419" s="15"/>
    </row>
    <row r="420" spans="5:104" x14ac:dyDescent="0.15">
      <c r="E420" s="15"/>
      <c r="P420" s="15"/>
      <c r="AA420" s="15"/>
      <c r="AL420" s="15"/>
      <c r="AW420" s="15"/>
      <c r="BH420" s="15"/>
      <c r="BS420" s="15"/>
      <c r="CD420" s="15"/>
      <c r="CO420" s="15"/>
      <c r="CZ420" s="15"/>
    </row>
    <row r="421" spans="5:104" x14ac:dyDescent="0.15">
      <c r="E421" s="15"/>
      <c r="P421" s="15"/>
      <c r="AA421" s="15"/>
      <c r="AL421" s="15"/>
      <c r="AW421" s="15"/>
      <c r="BH421" s="15"/>
      <c r="BS421" s="15"/>
      <c r="CD421" s="15"/>
      <c r="CO421" s="15"/>
      <c r="CZ421" s="15"/>
    </row>
    <row r="422" spans="5:104" x14ac:dyDescent="0.15">
      <c r="E422" s="15"/>
      <c r="P422" s="15"/>
      <c r="AA422" s="15"/>
      <c r="AL422" s="15"/>
      <c r="AW422" s="15"/>
      <c r="BH422" s="15"/>
      <c r="BS422" s="15"/>
      <c r="CD422" s="15"/>
      <c r="CO422" s="15"/>
      <c r="CZ422" s="15"/>
    </row>
    <row r="423" spans="5:104" x14ac:dyDescent="0.15">
      <c r="E423" s="15"/>
      <c r="P423" s="15"/>
      <c r="AA423" s="15"/>
      <c r="AL423" s="15"/>
      <c r="AW423" s="15"/>
      <c r="BH423" s="15"/>
      <c r="BS423" s="15"/>
      <c r="CD423" s="15"/>
      <c r="CO423" s="15"/>
      <c r="CZ423" s="15"/>
    </row>
    <row r="424" spans="5:104" x14ac:dyDescent="0.15">
      <c r="E424" s="15"/>
      <c r="P424" s="15"/>
      <c r="AA424" s="15"/>
      <c r="AL424" s="15"/>
      <c r="AW424" s="15"/>
      <c r="BH424" s="15"/>
      <c r="BS424" s="15"/>
      <c r="CD424" s="15"/>
      <c r="CO424" s="15"/>
      <c r="CZ424" s="15"/>
    </row>
    <row r="425" spans="5:104" x14ac:dyDescent="0.15">
      <c r="E425" s="15"/>
      <c r="P425" s="15"/>
      <c r="AA425" s="15"/>
      <c r="AL425" s="15"/>
      <c r="AW425" s="15"/>
      <c r="BH425" s="15"/>
      <c r="BS425" s="15"/>
      <c r="CD425" s="15"/>
      <c r="CO425" s="15"/>
      <c r="CZ425" s="15"/>
    </row>
    <row r="426" spans="5:104" x14ac:dyDescent="0.15">
      <c r="E426" s="15"/>
      <c r="P426" s="15"/>
      <c r="AA426" s="15"/>
      <c r="AL426" s="15"/>
      <c r="AW426" s="15"/>
      <c r="BH426" s="15"/>
      <c r="BS426" s="15"/>
      <c r="CD426" s="15"/>
      <c r="CO426" s="15"/>
      <c r="CZ426" s="15"/>
    </row>
    <row r="427" spans="5:104" x14ac:dyDescent="0.15">
      <c r="E427" s="15"/>
      <c r="P427" s="15"/>
      <c r="AA427" s="15"/>
      <c r="AL427" s="15"/>
      <c r="AW427" s="15"/>
      <c r="BH427" s="15"/>
      <c r="BS427" s="15"/>
      <c r="CD427" s="15"/>
      <c r="CO427" s="15"/>
      <c r="CZ427" s="15"/>
    </row>
    <row r="428" spans="5:104" x14ac:dyDescent="0.15">
      <c r="E428" s="15"/>
      <c r="P428" s="15"/>
      <c r="AA428" s="15"/>
      <c r="AL428" s="15"/>
      <c r="AW428" s="15"/>
      <c r="BH428" s="15"/>
      <c r="BS428" s="15"/>
      <c r="CD428" s="15"/>
      <c r="CO428" s="15"/>
      <c r="CZ428" s="15"/>
    </row>
    <row r="429" spans="5:104" x14ac:dyDescent="0.15">
      <c r="E429" s="15"/>
      <c r="P429" s="15"/>
      <c r="AA429" s="15"/>
      <c r="AL429" s="15"/>
      <c r="AW429" s="15"/>
      <c r="BH429" s="15"/>
      <c r="BS429" s="15"/>
      <c r="CD429" s="15"/>
      <c r="CO429" s="15"/>
      <c r="CZ429" s="15"/>
    </row>
    <row r="430" spans="5:104" x14ac:dyDescent="0.15">
      <c r="E430" s="15"/>
      <c r="P430" s="15"/>
      <c r="AA430" s="15"/>
      <c r="AL430" s="15"/>
      <c r="AW430" s="15"/>
      <c r="BH430" s="15"/>
      <c r="BS430" s="15"/>
      <c r="CD430" s="15"/>
      <c r="CO430" s="15"/>
      <c r="CZ430" s="15"/>
    </row>
    <row r="431" spans="5:104" x14ac:dyDescent="0.15">
      <c r="E431" s="15"/>
      <c r="P431" s="15"/>
      <c r="AA431" s="15"/>
      <c r="AL431" s="15"/>
      <c r="AW431" s="15"/>
      <c r="BH431" s="15"/>
      <c r="BS431" s="15"/>
      <c r="CD431" s="15"/>
      <c r="CO431" s="15"/>
      <c r="CZ431" s="15"/>
    </row>
    <row r="432" spans="5:104" x14ac:dyDescent="0.15">
      <c r="E432" s="15"/>
      <c r="P432" s="15"/>
      <c r="AA432" s="15"/>
      <c r="AL432" s="15"/>
      <c r="AW432" s="15"/>
      <c r="BH432" s="15"/>
      <c r="BS432" s="15"/>
      <c r="CD432" s="15"/>
      <c r="CO432" s="15"/>
      <c r="CZ432" s="15"/>
    </row>
    <row r="433" spans="5:104" x14ac:dyDescent="0.15">
      <c r="E433" s="15"/>
      <c r="P433" s="15"/>
      <c r="AA433" s="15"/>
      <c r="AL433" s="15"/>
      <c r="AW433" s="15"/>
      <c r="BH433" s="15"/>
      <c r="BS433" s="15"/>
      <c r="CD433" s="15"/>
      <c r="CO433" s="15"/>
      <c r="CZ433" s="15"/>
    </row>
    <row r="434" spans="5:104" x14ac:dyDescent="0.15">
      <c r="E434" s="15"/>
      <c r="P434" s="15"/>
      <c r="AA434" s="15"/>
      <c r="AL434" s="15"/>
      <c r="AW434" s="15"/>
      <c r="BH434" s="15"/>
      <c r="BS434" s="15"/>
      <c r="CD434" s="15"/>
      <c r="CO434" s="15"/>
      <c r="CZ434" s="15"/>
    </row>
    <row r="435" spans="5:104" x14ac:dyDescent="0.15">
      <c r="E435" s="15"/>
      <c r="P435" s="15"/>
      <c r="AA435" s="15"/>
      <c r="AL435" s="15"/>
      <c r="AW435" s="15"/>
      <c r="BH435" s="15"/>
      <c r="BS435" s="15"/>
      <c r="CD435" s="15"/>
      <c r="CO435" s="15"/>
      <c r="CZ435" s="15"/>
    </row>
    <row r="436" spans="5:104" x14ac:dyDescent="0.15">
      <c r="E436" s="15"/>
      <c r="P436" s="15"/>
      <c r="AA436" s="15"/>
      <c r="AL436" s="15"/>
      <c r="AW436" s="15"/>
      <c r="BH436" s="15"/>
      <c r="BS436" s="15"/>
      <c r="CD436" s="15"/>
      <c r="CO436" s="15"/>
      <c r="CZ436" s="15"/>
    </row>
    <row r="437" spans="5:104" x14ac:dyDescent="0.15">
      <c r="E437" s="15"/>
      <c r="P437" s="15"/>
      <c r="AA437" s="15"/>
      <c r="AL437" s="15"/>
      <c r="AW437" s="15"/>
      <c r="BH437" s="15"/>
      <c r="BS437" s="15"/>
      <c r="CD437" s="15"/>
      <c r="CO437" s="15"/>
      <c r="CZ437" s="15"/>
    </row>
    <row r="438" spans="5:104" x14ac:dyDescent="0.15">
      <c r="E438" s="15"/>
      <c r="P438" s="15"/>
      <c r="AA438" s="15"/>
      <c r="AL438" s="15"/>
      <c r="AW438" s="15"/>
      <c r="BH438" s="15"/>
      <c r="BS438" s="15"/>
      <c r="CD438" s="15"/>
      <c r="CO438" s="15"/>
      <c r="CZ438" s="15"/>
    </row>
    <row r="439" spans="5:104" x14ac:dyDescent="0.15">
      <c r="E439" s="15"/>
      <c r="P439" s="15"/>
      <c r="AA439" s="15"/>
      <c r="AL439" s="15"/>
      <c r="AW439" s="15"/>
      <c r="BH439" s="15"/>
      <c r="BS439" s="15"/>
      <c r="CD439" s="15"/>
      <c r="CO439" s="15"/>
      <c r="CZ439" s="15"/>
    </row>
    <row r="440" spans="5:104" x14ac:dyDescent="0.15">
      <c r="E440" s="15"/>
      <c r="P440" s="15"/>
      <c r="AA440" s="15"/>
      <c r="AL440" s="15"/>
      <c r="AW440" s="15"/>
      <c r="BH440" s="15"/>
      <c r="BS440" s="15"/>
      <c r="CD440" s="15"/>
      <c r="CO440" s="15"/>
      <c r="CZ440" s="15"/>
    </row>
    <row r="441" spans="5:104" x14ac:dyDescent="0.15">
      <c r="E441" s="15"/>
      <c r="P441" s="15"/>
      <c r="AA441" s="15"/>
      <c r="AL441" s="15"/>
      <c r="AW441" s="15"/>
      <c r="BH441" s="15"/>
      <c r="BS441" s="15"/>
      <c r="CD441" s="15"/>
      <c r="CO441" s="15"/>
      <c r="CZ441" s="15"/>
    </row>
    <row r="442" spans="5:104" x14ac:dyDescent="0.15">
      <c r="E442" s="15"/>
      <c r="P442" s="15"/>
      <c r="AA442" s="15"/>
      <c r="AL442" s="15"/>
      <c r="AW442" s="15"/>
      <c r="BH442" s="15"/>
      <c r="BS442" s="15"/>
      <c r="CD442" s="15"/>
      <c r="CO442" s="15"/>
      <c r="CZ442" s="15"/>
    </row>
    <row r="443" spans="5:104" x14ac:dyDescent="0.15">
      <c r="E443" s="15"/>
      <c r="P443" s="15"/>
      <c r="AA443" s="15"/>
      <c r="AL443" s="15"/>
      <c r="AW443" s="15"/>
      <c r="BH443" s="15"/>
      <c r="BS443" s="15"/>
      <c r="CD443" s="15"/>
      <c r="CO443" s="15"/>
      <c r="CZ443" s="15"/>
    </row>
    <row r="444" spans="5:104" x14ac:dyDescent="0.15">
      <c r="E444" s="15"/>
      <c r="P444" s="15"/>
      <c r="AA444" s="15"/>
      <c r="AL444" s="15"/>
      <c r="AW444" s="15"/>
      <c r="BH444" s="15"/>
      <c r="BS444" s="15"/>
      <c r="CD444" s="15"/>
      <c r="CO444" s="15"/>
      <c r="CZ444" s="15"/>
    </row>
    <row r="445" spans="5:104" x14ac:dyDescent="0.15">
      <c r="E445" s="15"/>
      <c r="P445" s="15"/>
      <c r="AA445" s="15"/>
      <c r="AL445" s="15"/>
      <c r="AW445" s="15"/>
      <c r="BH445" s="15"/>
      <c r="BS445" s="15"/>
      <c r="CD445" s="15"/>
      <c r="CO445" s="15"/>
      <c r="CZ445" s="15"/>
    </row>
    <row r="446" spans="5:104" x14ac:dyDescent="0.15">
      <c r="E446" s="15"/>
      <c r="P446" s="15"/>
      <c r="AA446" s="15"/>
      <c r="AL446" s="15"/>
      <c r="AW446" s="15"/>
      <c r="BH446" s="15"/>
      <c r="BS446" s="15"/>
      <c r="CD446" s="15"/>
      <c r="CO446" s="15"/>
      <c r="CZ446" s="15"/>
    </row>
    <row r="447" spans="5:104" x14ac:dyDescent="0.15">
      <c r="E447" s="15"/>
      <c r="P447" s="15"/>
      <c r="AA447" s="15"/>
      <c r="AL447" s="15"/>
      <c r="AW447" s="15"/>
      <c r="BH447" s="15"/>
      <c r="BS447" s="15"/>
      <c r="CD447" s="15"/>
      <c r="CO447" s="15"/>
      <c r="CZ447" s="15"/>
    </row>
    <row r="448" spans="5:104" x14ac:dyDescent="0.15">
      <c r="E448" s="15"/>
      <c r="P448" s="15"/>
      <c r="AA448" s="15"/>
      <c r="AL448" s="15"/>
      <c r="AW448" s="15"/>
      <c r="BH448" s="15"/>
      <c r="BS448" s="15"/>
      <c r="CD448" s="15"/>
      <c r="CO448" s="15"/>
      <c r="CZ448" s="15"/>
    </row>
    <row r="449" spans="5:104" x14ac:dyDescent="0.15">
      <c r="E449" s="15"/>
      <c r="P449" s="15"/>
      <c r="AA449" s="15"/>
      <c r="AL449" s="15"/>
      <c r="AW449" s="15"/>
      <c r="BH449" s="15"/>
      <c r="BS449" s="15"/>
      <c r="CD449" s="15"/>
      <c r="CO449" s="15"/>
      <c r="CZ449" s="15"/>
    </row>
    <row r="450" spans="5:104" x14ac:dyDescent="0.15">
      <c r="E450" s="15"/>
      <c r="P450" s="15"/>
      <c r="AA450" s="15"/>
      <c r="AL450" s="15"/>
      <c r="AW450" s="15"/>
      <c r="BH450" s="15"/>
      <c r="BS450" s="15"/>
      <c r="CD450" s="15"/>
      <c r="CO450" s="15"/>
      <c r="CZ450" s="15"/>
    </row>
    <row r="451" spans="5:104" x14ac:dyDescent="0.15">
      <c r="E451" s="15"/>
      <c r="P451" s="15"/>
      <c r="AA451" s="15"/>
      <c r="AL451" s="15"/>
      <c r="AW451" s="15"/>
      <c r="BH451" s="15"/>
      <c r="BS451" s="15"/>
      <c r="CD451" s="15"/>
      <c r="CO451" s="15"/>
      <c r="CZ451" s="15"/>
    </row>
    <row r="452" spans="5:104" x14ac:dyDescent="0.15">
      <c r="E452" s="15"/>
      <c r="P452" s="15"/>
      <c r="AA452" s="15"/>
      <c r="AL452" s="15"/>
      <c r="AW452" s="15"/>
      <c r="BH452" s="15"/>
      <c r="BS452" s="15"/>
      <c r="CD452" s="15"/>
      <c r="CO452" s="15"/>
      <c r="CZ452" s="15"/>
    </row>
    <row r="453" spans="5:104" x14ac:dyDescent="0.15">
      <c r="E453" s="15"/>
      <c r="P453" s="15"/>
      <c r="AA453" s="15"/>
      <c r="AL453" s="15"/>
      <c r="AW453" s="15"/>
      <c r="BH453" s="15"/>
      <c r="BS453" s="15"/>
      <c r="CD453" s="15"/>
      <c r="CO453" s="15"/>
      <c r="CZ453" s="15"/>
    </row>
    <row r="454" spans="5:104" x14ac:dyDescent="0.15">
      <c r="E454" s="15"/>
      <c r="P454" s="15"/>
      <c r="AA454" s="15"/>
      <c r="AL454" s="15"/>
      <c r="AW454" s="15"/>
      <c r="BH454" s="15"/>
      <c r="BS454" s="15"/>
      <c r="CD454" s="15"/>
      <c r="CO454" s="15"/>
      <c r="CZ454" s="15"/>
    </row>
    <row r="455" spans="5:104" x14ac:dyDescent="0.15">
      <c r="E455" s="15"/>
      <c r="P455" s="15"/>
      <c r="AA455" s="15"/>
      <c r="AL455" s="15"/>
      <c r="AW455" s="15"/>
      <c r="BH455" s="15"/>
      <c r="BS455" s="15"/>
      <c r="CD455" s="15"/>
      <c r="CO455" s="15"/>
      <c r="CZ455" s="15"/>
    </row>
    <row r="456" spans="5:104" x14ac:dyDescent="0.15">
      <c r="E456" s="15"/>
      <c r="P456" s="15"/>
      <c r="AA456" s="15"/>
      <c r="AL456" s="15"/>
      <c r="AW456" s="15"/>
      <c r="BH456" s="15"/>
      <c r="BS456" s="15"/>
      <c r="CD456" s="15"/>
      <c r="CO456" s="15"/>
      <c r="CZ456" s="15"/>
    </row>
    <row r="457" spans="5:104" x14ac:dyDescent="0.15">
      <c r="E457" s="15"/>
      <c r="P457" s="15"/>
      <c r="AA457" s="15"/>
      <c r="AL457" s="15"/>
      <c r="AW457" s="15"/>
      <c r="BH457" s="15"/>
      <c r="BS457" s="15"/>
      <c r="CD457" s="15"/>
      <c r="CO457" s="15"/>
      <c r="CZ457" s="15"/>
    </row>
    <row r="458" spans="5:104" x14ac:dyDescent="0.15">
      <c r="E458" s="15"/>
      <c r="P458" s="15"/>
      <c r="AA458" s="15"/>
      <c r="AL458" s="15"/>
      <c r="AW458" s="15"/>
      <c r="BH458" s="15"/>
      <c r="BS458" s="15"/>
      <c r="CD458" s="15"/>
      <c r="CO458" s="15"/>
      <c r="CZ458" s="15"/>
    </row>
    <row r="459" spans="5:104" x14ac:dyDescent="0.15">
      <c r="E459" s="15"/>
      <c r="P459" s="15"/>
      <c r="AA459" s="15"/>
      <c r="AL459" s="15"/>
      <c r="AW459" s="15"/>
      <c r="BH459" s="15"/>
      <c r="BS459" s="15"/>
      <c r="CD459" s="15"/>
      <c r="CO459" s="15"/>
      <c r="CZ459" s="15"/>
    </row>
    <row r="460" spans="5:104" x14ac:dyDescent="0.15">
      <c r="E460" s="15"/>
      <c r="P460" s="15"/>
      <c r="AA460" s="15"/>
      <c r="AL460" s="15"/>
      <c r="AW460" s="15"/>
      <c r="BH460" s="15"/>
      <c r="BS460" s="15"/>
      <c r="CD460" s="15"/>
      <c r="CO460" s="15"/>
      <c r="CZ460" s="15"/>
    </row>
    <row r="461" spans="5:104" x14ac:dyDescent="0.15">
      <c r="E461" s="15"/>
      <c r="P461" s="15"/>
      <c r="AA461" s="15"/>
      <c r="AL461" s="15"/>
      <c r="AW461" s="15"/>
      <c r="BH461" s="15"/>
      <c r="BS461" s="15"/>
      <c r="CD461" s="15"/>
      <c r="CO461" s="15"/>
      <c r="CZ461" s="15"/>
    </row>
    <row r="462" spans="5:104" x14ac:dyDescent="0.15">
      <c r="E462" s="15"/>
      <c r="P462" s="15"/>
      <c r="AA462" s="15"/>
      <c r="AL462" s="15"/>
      <c r="AW462" s="15"/>
      <c r="BH462" s="15"/>
      <c r="BS462" s="15"/>
      <c r="CD462" s="15"/>
      <c r="CO462" s="15"/>
      <c r="CZ462" s="15"/>
    </row>
    <row r="463" spans="5:104" x14ac:dyDescent="0.15">
      <c r="E463" s="15"/>
      <c r="P463" s="15"/>
      <c r="AA463" s="15"/>
      <c r="AL463" s="15"/>
      <c r="AW463" s="15"/>
      <c r="BH463" s="15"/>
      <c r="BS463" s="15"/>
      <c r="CD463" s="15"/>
      <c r="CO463" s="15"/>
      <c r="CZ463" s="15"/>
    </row>
    <row r="464" spans="5:104" x14ac:dyDescent="0.15">
      <c r="E464" s="15"/>
      <c r="P464" s="15"/>
      <c r="AA464" s="15"/>
      <c r="AL464" s="15"/>
      <c r="AW464" s="15"/>
      <c r="BH464" s="15"/>
      <c r="BS464" s="15"/>
      <c r="CD464" s="15"/>
      <c r="CO464" s="15"/>
      <c r="CZ464" s="15"/>
    </row>
    <row r="465" spans="5:104" x14ac:dyDescent="0.15">
      <c r="E465" s="15"/>
      <c r="P465" s="15"/>
      <c r="AA465" s="15"/>
      <c r="AL465" s="15"/>
      <c r="AW465" s="15"/>
      <c r="BH465" s="15"/>
      <c r="BS465" s="15"/>
      <c r="CD465" s="15"/>
      <c r="CO465" s="15"/>
      <c r="CZ465" s="15"/>
    </row>
    <row r="466" spans="5:104" x14ac:dyDescent="0.15">
      <c r="E466" s="15"/>
      <c r="P466" s="15"/>
      <c r="AA466" s="15"/>
      <c r="AL466" s="15"/>
      <c r="AW466" s="15"/>
      <c r="BH466" s="15"/>
      <c r="BS466" s="15"/>
      <c r="CD466" s="15"/>
      <c r="CO466" s="15"/>
      <c r="CZ466" s="15"/>
    </row>
    <row r="467" spans="5:104" x14ac:dyDescent="0.15">
      <c r="E467" s="15"/>
      <c r="P467" s="15"/>
      <c r="AA467" s="15"/>
      <c r="AL467" s="15"/>
      <c r="AW467" s="15"/>
      <c r="BH467" s="15"/>
      <c r="BS467" s="15"/>
      <c r="CD467" s="15"/>
      <c r="CO467" s="15"/>
      <c r="CZ467" s="15"/>
    </row>
    <row r="468" spans="5:104" x14ac:dyDescent="0.15">
      <c r="E468" s="15"/>
      <c r="P468" s="15"/>
      <c r="AA468" s="15"/>
      <c r="AL468" s="15"/>
      <c r="AW468" s="15"/>
      <c r="BH468" s="15"/>
      <c r="BS468" s="15"/>
      <c r="CD468" s="15"/>
      <c r="CO468" s="15"/>
      <c r="CZ468" s="15"/>
    </row>
    <row r="469" spans="5:104" x14ac:dyDescent="0.15">
      <c r="E469" s="15"/>
      <c r="P469" s="15"/>
      <c r="AA469" s="15"/>
      <c r="AL469" s="15"/>
      <c r="AW469" s="15"/>
      <c r="BH469" s="15"/>
      <c r="BS469" s="15"/>
      <c r="CD469" s="15"/>
      <c r="CO469" s="15"/>
      <c r="CZ469" s="15"/>
    </row>
    <row r="470" spans="5:104" x14ac:dyDescent="0.15">
      <c r="E470" s="15"/>
      <c r="P470" s="15"/>
      <c r="AA470" s="15"/>
      <c r="AL470" s="15"/>
      <c r="AW470" s="15"/>
      <c r="BH470" s="15"/>
      <c r="BS470" s="15"/>
      <c r="CD470" s="15"/>
      <c r="CO470" s="15"/>
      <c r="CZ470" s="15"/>
    </row>
    <row r="471" spans="5:104" x14ac:dyDescent="0.15">
      <c r="E471" s="15"/>
      <c r="P471" s="15"/>
      <c r="AA471" s="15"/>
      <c r="AL471" s="15"/>
      <c r="AW471" s="15"/>
      <c r="BH471" s="15"/>
      <c r="BS471" s="15"/>
      <c r="CD471" s="15"/>
      <c r="CO471" s="15"/>
      <c r="CZ471" s="15"/>
    </row>
    <row r="472" spans="5:104" x14ac:dyDescent="0.15">
      <c r="E472" s="15"/>
      <c r="P472" s="15"/>
      <c r="AA472" s="15"/>
      <c r="AL472" s="15"/>
      <c r="AW472" s="15"/>
      <c r="BH472" s="15"/>
      <c r="BS472" s="15"/>
      <c r="CD472" s="15"/>
      <c r="CO472" s="15"/>
      <c r="CZ472" s="15"/>
    </row>
    <row r="473" spans="5:104" x14ac:dyDescent="0.15">
      <c r="E473" s="15"/>
      <c r="P473" s="15"/>
      <c r="AA473" s="15"/>
      <c r="AL473" s="15"/>
      <c r="AW473" s="15"/>
      <c r="BH473" s="15"/>
      <c r="BS473" s="15"/>
      <c r="CD473" s="15"/>
      <c r="CO473" s="15"/>
      <c r="CZ473" s="15"/>
    </row>
    <row r="474" spans="5:104" x14ac:dyDescent="0.15">
      <c r="E474" s="15"/>
      <c r="P474" s="15"/>
      <c r="AA474" s="15"/>
      <c r="AL474" s="15"/>
      <c r="AW474" s="15"/>
      <c r="BH474" s="15"/>
      <c r="BS474" s="15"/>
      <c r="CD474" s="15"/>
      <c r="CO474" s="15"/>
      <c r="CZ474" s="15"/>
    </row>
    <row r="475" spans="5:104" x14ac:dyDescent="0.15">
      <c r="E475" s="15"/>
      <c r="P475" s="15"/>
      <c r="AA475" s="15"/>
      <c r="AL475" s="15"/>
      <c r="AW475" s="15"/>
      <c r="BH475" s="15"/>
      <c r="BS475" s="15"/>
      <c r="CD475" s="15"/>
      <c r="CO475" s="15"/>
      <c r="CZ475" s="15"/>
    </row>
    <row r="476" spans="5:104" x14ac:dyDescent="0.15">
      <c r="E476" s="15"/>
      <c r="P476" s="15"/>
      <c r="AA476" s="15"/>
      <c r="AL476" s="15"/>
      <c r="AW476" s="15"/>
      <c r="BH476" s="15"/>
      <c r="BS476" s="15"/>
      <c r="CD476" s="15"/>
      <c r="CO476" s="15"/>
      <c r="CZ476" s="15"/>
    </row>
    <row r="477" spans="5:104" x14ac:dyDescent="0.15">
      <c r="E477" s="15"/>
      <c r="P477" s="15"/>
      <c r="AA477" s="15"/>
      <c r="AL477" s="15"/>
      <c r="AW477" s="15"/>
      <c r="BH477" s="15"/>
      <c r="BS477" s="15"/>
      <c r="CD477" s="15"/>
      <c r="CO477" s="15"/>
      <c r="CZ477" s="15"/>
    </row>
    <row r="478" spans="5:104" x14ac:dyDescent="0.15">
      <c r="E478" s="15"/>
      <c r="P478" s="15"/>
      <c r="AA478" s="15"/>
      <c r="AL478" s="15"/>
      <c r="AW478" s="15"/>
      <c r="BH478" s="15"/>
      <c r="BS478" s="15"/>
      <c r="CD478" s="15"/>
      <c r="CO478" s="15"/>
      <c r="CZ478" s="15"/>
    </row>
    <row r="479" spans="5:104" x14ac:dyDescent="0.15">
      <c r="E479" s="15"/>
      <c r="P479" s="15"/>
      <c r="AA479" s="15"/>
      <c r="AL479" s="15"/>
      <c r="AW479" s="15"/>
      <c r="BH479" s="15"/>
      <c r="BS479" s="15"/>
      <c r="CD479" s="15"/>
      <c r="CO479" s="15"/>
      <c r="CZ479" s="15"/>
    </row>
    <row r="480" spans="5:104" x14ac:dyDescent="0.15">
      <c r="E480" s="15"/>
      <c r="P480" s="15"/>
      <c r="AA480" s="15"/>
      <c r="AL480" s="15"/>
      <c r="AW480" s="15"/>
      <c r="BH480" s="15"/>
      <c r="BS480" s="15"/>
      <c r="CD480" s="15"/>
      <c r="CO480" s="15"/>
      <c r="CZ480" s="15"/>
    </row>
    <row r="481" spans="5:104" x14ac:dyDescent="0.15">
      <c r="E481" s="15"/>
      <c r="P481" s="15"/>
      <c r="AA481" s="15"/>
      <c r="AL481" s="15"/>
      <c r="AW481" s="15"/>
      <c r="BH481" s="15"/>
      <c r="BS481" s="15"/>
      <c r="CD481" s="15"/>
      <c r="CO481" s="15"/>
      <c r="CZ481" s="15"/>
    </row>
    <row r="482" spans="5:104" x14ac:dyDescent="0.15">
      <c r="E482" s="15"/>
      <c r="P482" s="15"/>
      <c r="AA482" s="15"/>
      <c r="AL482" s="15"/>
      <c r="AW482" s="15"/>
      <c r="BH482" s="15"/>
      <c r="BS482" s="15"/>
      <c r="CD482" s="15"/>
      <c r="CO482" s="15"/>
      <c r="CZ482" s="15"/>
    </row>
    <row r="483" spans="5:104" x14ac:dyDescent="0.15">
      <c r="E483" s="15"/>
      <c r="P483" s="15"/>
      <c r="AA483" s="15"/>
      <c r="AL483" s="15"/>
      <c r="AW483" s="15"/>
      <c r="BH483" s="15"/>
      <c r="BS483" s="15"/>
      <c r="CD483" s="15"/>
      <c r="CO483" s="15"/>
      <c r="CZ483" s="15"/>
    </row>
    <row r="484" spans="5:104" x14ac:dyDescent="0.15">
      <c r="E484" s="15"/>
      <c r="P484" s="15"/>
      <c r="AA484" s="15"/>
      <c r="AL484" s="15"/>
      <c r="AW484" s="15"/>
      <c r="BH484" s="15"/>
      <c r="BS484" s="15"/>
      <c r="CD484" s="15"/>
      <c r="CO484" s="15"/>
      <c r="CZ484" s="15"/>
    </row>
    <row r="485" spans="5:104" x14ac:dyDescent="0.15">
      <c r="E485" s="15"/>
      <c r="P485" s="15"/>
      <c r="AA485" s="15"/>
      <c r="AL485" s="15"/>
      <c r="AW485" s="15"/>
      <c r="BH485" s="15"/>
      <c r="BS485" s="15"/>
      <c r="CD485" s="15"/>
      <c r="CO485" s="15"/>
      <c r="CZ485" s="15"/>
    </row>
    <row r="486" spans="5:104" x14ac:dyDescent="0.15">
      <c r="E486" s="15"/>
      <c r="P486" s="15"/>
      <c r="AA486" s="15"/>
      <c r="AL486" s="15"/>
      <c r="AW486" s="15"/>
      <c r="BH486" s="15"/>
      <c r="BS486" s="15"/>
      <c r="CD486" s="15"/>
      <c r="CO486" s="15"/>
      <c r="CZ486" s="15"/>
    </row>
    <row r="487" spans="5:104" x14ac:dyDescent="0.15">
      <c r="E487" s="15"/>
      <c r="P487" s="15"/>
      <c r="AA487" s="15"/>
      <c r="AL487" s="15"/>
      <c r="AW487" s="15"/>
      <c r="BH487" s="15"/>
      <c r="BS487" s="15"/>
      <c r="CD487" s="15"/>
      <c r="CO487" s="15"/>
      <c r="CZ487" s="15"/>
    </row>
    <row r="488" spans="5:104" x14ac:dyDescent="0.15">
      <c r="E488" s="15"/>
      <c r="P488" s="15"/>
      <c r="AA488" s="15"/>
      <c r="AL488" s="15"/>
      <c r="AW488" s="15"/>
      <c r="BH488" s="15"/>
      <c r="BS488" s="15"/>
      <c r="CD488" s="15"/>
      <c r="CO488" s="15"/>
      <c r="CZ488" s="15"/>
    </row>
    <row r="489" spans="5:104" x14ac:dyDescent="0.15">
      <c r="E489" s="15"/>
      <c r="P489" s="15"/>
      <c r="AA489" s="15"/>
      <c r="AL489" s="15"/>
      <c r="AW489" s="15"/>
      <c r="BH489" s="15"/>
      <c r="BS489" s="15"/>
      <c r="CD489" s="15"/>
      <c r="CO489" s="15"/>
      <c r="CZ489" s="15"/>
    </row>
    <row r="490" spans="5:104" x14ac:dyDescent="0.15">
      <c r="E490" s="15"/>
      <c r="P490" s="15"/>
      <c r="AA490" s="15"/>
      <c r="AL490" s="15"/>
      <c r="AW490" s="15"/>
      <c r="BH490" s="15"/>
      <c r="BS490" s="15"/>
      <c r="CD490" s="15"/>
      <c r="CO490" s="15"/>
      <c r="CZ490" s="15"/>
    </row>
    <row r="491" spans="5:104" x14ac:dyDescent="0.15">
      <c r="E491" s="15"/>
      <c r="P491" s="15"/>
      <c r="AA491" s="15"/>
      <c r="AL491" s="15"/>
      <c r="AW491" s="15"/>
      <c r="BH491" s="15"/>
      <c r="BS491" s="15"/>
      <c r="CD491" s="15"/>
      <c r="CO491" s="15"/>
      <c r="CZ491" s="15"/>
    </row>
    <row r="492" spans="5:104" x14ac:dyDescent="0.15">
      <c r="E492" s="15"/>
      <c r="P492" s="15"/>
      <c r="AA492" s="15"/>
      <c r="AL492" s="15"/>
      <c r="AW492" s="15"/>
      <c r="BH492" s="15"/>
      <c r="BS492" s="15"/>
      <c r="CD492" s="15"/>
      <c r="CO492" s="15"/>
      <c r="CZ492" s="15"/>
    </row>
    <row r="493" spans="5:104" x14ac:dyDescent="0.15">
      <c r="E493" s="15"/>
      <c r="P493" s="15"/>
      <c r="AA493" s="15"/>
      <c r="AL493" s="15"/>
      <c r="AW493" s="15"/>
      <c r="BH493" s="15"/>
      <c r="BS493" s="15"/>
      <c r="CD493" s="15"/>
      <c r="CO493" s="15"/>
      <c r="CZ493" s="15"/>
    </row>
    <row r="494" spans="5:104" x14ac:dyDescent="0.15">
      <c r="E494" s="15"/>
      <c r="P494" s="15"/>
      <c r="AA494" s="15"/>
      <c r="AL494" s="15"/>
      <c r="AW494" s="15"/>
      <c r="BH494" s="15"/>
      <c r="BS494" s="15"/>
      <c r="CD494" s="15"/>
      <c r="CO494" s="15"/>
      <c r="CZ494" s="15"/>
    </row>
    <row r="495" spans="5:104" x14ac:dyDescent="0.15">
      <c r="E495" s="15"/>
      <c r="P495" s="15"/>
      <c r="AA495" s="15"/>
      <c r="AL495" s="15"/>
      <c r="AW495" s="15"/>
      <c r="BH495" s="15"/>
      <c r="BS495" s="15"/>
      <c r="CD495" s="15"/>
      <c r="CO495" s="15"/>
      <c r="CZ495" s="15"/>
    </row>
    <row r="496" spans="5:104" x14ac:dyDescent="0.15">
      <c r="E496" s="15"/>
      <c r="P496" s="15"/>
      <c r="AA496" s="15"/>
      <c r="AL496" s="15"/>
      <c r="AW496" s="15"/>
      <c r="BH496" s="15"/>
      <c r="BS496" s="15"/>
      <c r="CD496" s="15"/>
      <c r="CO496" s="15"/>
      <c r="CZ496" s="15"/>
    </row>
    <row r="497" spans="5:104" x14ac:dyDescent="0.15">
      <c r="E497" s="15"/>
      <c r="P497" s="15"/>
      <c r="AA497" s="15"/>
      <c r="AL497" s="15"/>
      <c r="AW497" s="15"/>
      <c r="BH497" s="15"/>
      <c r="BS497" s="15"/>
      <c r="CD497" s="15"/>
      <c r="CO497" s="15"/>
      <c r="CZ497" s="15"/>
    </row>
    <row r="498" spans="5:104" x14ac:dyDescent="0.15">
      <c r="E498" s="15"/>
      <c r="P498" s="15"/>
      <c r="AA498" s="15"/>
      <c r="AL498" s="15"/>
      <c r="AW498" s="15"/>
      <c r="BH498" s="15"/>
      <c r="BS498" s="15"/>
      <c r="CD498" s="15"/>
      <c r="CO498" s="15"/>
      <c r="CZ498" s="15"/>
    </row>
    <row r="499" spans="5:104" x14ac:dyDescent="0.15">
      <c r="E499" s="15"/>
      <c r="P499" s="15"/>
      <c r="AA499" s="15"/>
      <c r="AL499" s="15"/>
      <c r="AW499" s="15"/>
      <c r="BH499" s="15"/>
      <c r="BS499" s="15"/>
      <c r="CD499" s="15"/>
      <c r="CO499" s="15"/>
      <c r="CZ499" s="15"/>
    </row>
    <row r="500" spans="5:104" x14ac:dyDescent="0.15">
      <c r="E500" s="15"/>
      <c r="P500" s="15"/>
      <c r="AA500" s="15"/>
      <c r="AL500" s="15"/>
      <c r="AW500" s="15"/>
      <c r="BH500" s="15"/>
      <c r="BS500" s="15"/>
      <c r="CD500" s="15"/>
      <c r="CO500" s="15"/>
      <c r="CZ500" s="15"/>
    </row>
    <row r="501" spans="5:104" x14ac:dyDescent="0.15">
      <c r="E501" s="15"/>
      <c r="P501" s="15"/>
      <c r="AA501" s="15"/>
      <c r="AL501" s="15"/>
      <c r="AW501" s="15"/>
      <c r="BH501" s="15"/>
      <c r="BS501" s="15"/>
      <c r="CD501" s="15"/>
      <c r="CO501" s="15"/>
      <c r="CZ501" s="15"/>
    </row>
    <row r="502" spans="5:104" x14ac:dyDescent="0.15">
      <c r="E502" s="15"/>
      <c r="P502" s="15"/>
      <c r="AA502" s="15"/>
      <c r="AL502" s="15"/>
      <c r="AW502" s="15"/>
      <c r="BH502" s="15"/>
      <c r="BS502" s="15"/>
      <c r="CD502" s="15"/>
      <c r="CO502" s="15"/>
      <c r="CZ502" s="15"/>
    </row>
    <row r="503" spans="5:104" x14ac:dyDescent="0.15">
      <c r="E503" s="15"/>
      <c r="P503" s="15"/>
      <c r="AA503" s="15"/>
      <c r="AL503" s="15"/>
      <c r="AW503" s="15"/>
      <c r="BH503" s="15"/>
      <c r="BS503" s="15"/>
      <c r="CD503" s="15"/>
      <c r="CO503" s="15"/>
      <c r="CZ503" s="15"/>
    </row>
    <row r="504" spans="5:104" x14ac:dyDescent="0.15">
      <c r="E504" s="15"/>
      <c r="P504" s="15"/>
      <c r="AA504" s="15"/>
      <c r="AL504" s="15"/>
      <c r="AW504" s="15"/>
      <c r="BH504" s="15"/>
      <c r="BS504" s="15"/>
      <c r="CD504" s="15"/>
      <c r="CO504" s="15"/>
      <c r="CZ504" s="15"/>
    </row>
    <row r="505" spans="5:104" x14ac:dyDescent="0.15">
      <c r="E505" s="15"/>
      <c r="P505" s="15"/>
      <c r="AA505" s="15"/>
      <c r="AL505" s="15"/>
      <c r="AW505" s="15"/>
      <c r="BH505" s="15"/>
      <c r="BS505" s="15"/>
      <c r="CD505" s="15"/>
      <c r="CO505" s="15"/>
      <c r="CZ505" s="15"/>
    </row>
    <row r="506" spans="5:104" x14ac:dyDescent="0.15">
      <c r="E506" s="15"/>
      <c r="P506" s="15"/>
      <c r="AA506" s="15"/>
      <c r="AL506" s="15"/>
      <c r="AW506" s="15"/>
      <c r="BH506" s="15"/>
      <c r="BS506" s="15"/>
      <c r="CD506" s="15"/>
      <c r="CO506" s="15"/>
      <c r="CZ506" s="15"/>
    </row>
    <row r="507" spans="5:104" x14ac:dyDescent="0.15">
      <c r="E507" s="15"/>
      <c r="P507" s="15"/>
      <c r="AA507" s="15"/>
      <c r="AL507" s="15"/>
      <c r="AW507" s="15"/>
      <c r="BH507" s="15"/>
      <c r="BS507" s="15"/>
      <c r="CD507" s="15"/>
      <c r="CO507" s="15"/>
      <c r="CZ507" s="15"/>
    </row>
    <row r="508" spans="5:104" x14ac:dyDescent="0.15">
      <c r="E508" s="15"/>
      <c r="P508" s="15"/>
      <c r="AA508" s="15"/>
      <c r="AL508" s="15"/>
      <c r="AW508" s="15"/>
      <c r="BH508" s="15"/>
      <c r="BS508" s="15"/>
      <c r="CD508" s="15"/>
      <c r="CO508" s="15"/>
      <c r="CZ508" s="15"/>
    </row>
    <row r="509" spans="5:104" x14ac:dyDescent="0.15">
      <c r="E509" s="15"/>
      <c r="P509" s="15"/>
      <c r="AA509" s="15"/>
      <c r="AL509" s="15"/>
      <c r="AW509" s="15"/>
      <c r="BH509" s="15"/>
      <c r="BS509" s="15"/>
      <c r="CD509" s="15"/>
      <c r="CO509" s="15"/>
      <c r="CZ509" s="15"/>
    </row>
    <row r="510" spans="5:104" x14ac:dyDescent="0.15">
      <c r="E510" s="15"/>
      <c r="P510" s="15"/>
      <c r="AA510" s="15"/>
      <c r="AL510" s="15"/>
      <c r="AW510" s="15"/>
      <c r="BH510" s="15"/>
      <c r="BS510" s="15"/>
      <c r="CD510" s="15"/>
      <c r="CO510" s="15"/>
      <c r="CZ510" s="15"/>
    </row>
    <row r="511" spans="5:104" x14ac:dyDescent="0.15">
      <c r="E511" s="15"/>
      <c r="P511" s="15"/>
      <c r="AA511" s="15"/>
      <c r="AL511" s="15"/>
      <c r="AW511" s="15"/>
      <c r="BH511" s="15"/>
      <c r="BS511" s="15"/>
      <c r="CD511" s="15"/>
      <c r="CO511" s="15"/>
      <c r="CZ511" s="15"/>
    </row>
    <row r="512" spans="5:104" x14ac:dyDescent="0.15">
      <c r="E512" s="15"/>
      <c r="P512" s="15"/>
      <c r="AA512" s="15"/>
      <c r="AL512" s="15"/>
      <c r="AW512" s="15"/>
      <c r="BH512" s="15"/>
      <c r="BS512" s="15"/>
      <c r="CD512" s="15"/>
      <c r="CO512" s="15"/>
      <c r="CZ512" s="15"/>
    </row>
    <row r="513" spans="5:104" x14ac:dyDescent="0.15">
      <c r="E513" s="15"/>
      <c r="P513" s="15"/>
      <c r="AA513" s="15"/>
      <c r="AL513" s="15"/>
      <c r="AW513" s="15"/>
      <c r="BH513" s="15"/>
      <c r="BS513" s="15"/>
      <c r="CD513" s="15"/>
      <c r="CO513" s="15"/>
      <c r="CZ513" s="15"/>
    </row>
    <row r="514" spans="5:104" x14ac:dyDescent="0.15">
      <c r="E514" s="15"/>
      <c r="P514" s="15"/>
      <c r="AA514" s="15"/>
      <c r="AL514" s="15"/>
      <c r="AW514" s="15"/>
      <c r="BH514" s="15"/>
      <c r="BS514" s="15"/>
      <c r="CD514" s="15"/>
      <c r="CO514" s="15"/>
      <c r="CZ514" s="15"/>
    </row>
    <row r="515" spans="5:104" x14ac:dyDescent="0.15">
      <c r="E515" s="15"/>
      <c r="P515" s="15"/>
      <c r="AA515" s="15"/>
      <c r="AL515" s="15"/>
      <c r="AW515" s="15"/>
      <c r="BH515" s="15"/>
      <c r="BS515" s="15"/>
      <c r="CD515" s="15"/>
      <c r="CO515" s="15"/>
      <c r="CZ515" s="15"/>
    </row>
    <row r="516" spans="5:104" x14ac:dyDescent="0.15">
      <c r="E516" s="15"/>
      <c r="P516" s="15"/>
      <c r="AA516" s="15"/>
      <c r="AL516" s="15"/>
      <c r="AW516" s="15"/>
      <c r="BH516" s="15"/>
      <c r="BS516" s="15"/>
      <c r="CD516" s="15"/>
      <c r="CO516" s="15"/>
      <c r="CZ516" s="15"/>
    </row>
    <row r="517" spans="5:104" x14ac:dyDescent="0.15">
      <c r="E517" s="15"/>
      <c r="P517" s="15"/>
      <c r="AA517" s="15"/>
      <c r="AL517" s="15"/>
      <c r="AW517" s="15"/>
      <c r="BH517" s="15"/>
      <c r="BS517" s="15"/>
      <c r="CD517" s="15"/>
      <c r="CO517" s="15"/>
      <c r="CZ517" s="15"/>
    </row>
    <row r="518" spans="5:104" x14ac:dyDescent="0.15">
      <c r="E518" s="15"/>
      <c r="P518" s="15"/>
      <c r="AA518" s="15"/>
      <c r="AL518" s="15"/>
      <c r="AW518" s="15"/>
      <c r="BH518" s="15"/>
      <c r="BS518" s="15"/>
      <c r="CD518" s="15"/>
      <c r="CO518" s="15"/>
      <c r="CZ518" s="15"/>
    </row>
    <row r="519" spans="5:104" x14ac:dyDescent="0.15">
      <c r="E519" s="15"/>
      <c r="P519" s="15"/>
      <c r="AA519" s="15"/>
      <c r="AL519" s="15"/>
      <c r="AW519" s="15"/>
      <c r="BH519" s="15"/>
      <c r="BS519" s="15"/>
      <c r="CD519" s="15"/>
      <c r="CO519" s="15"/>
      <c r="CZ519" s="15"/>
    </row>
    <row r="520" spans="5:104" x14ac:dyDescent="0.15">
      <c r="E520" s="15"/>
      <c r="P520" s="15"/>
      <c r="AA520" s="15"/>
      <c r="AL520" s="15"/>
      <c r="AW520" s="15"/>
      <c r="BH520" s="15"/>
      <c r="BS520" s="15"/>
      <c r="CD520" s="15"/>
      <c r="CO520" s="15"/>
      <c r="CZ520" s="15"/>
    </row>
    <row r="521" spans="5:104" x14ac:dyDescent="0.15">
      <c r="E521" s="15"/>
      <c r="P521" s="15"/>
      <c r="AA521" s="15"/>
      <c r="AL521" s="15"/>
      <c r="AW521" s="15"/>
      <c r="BH521" s="15"/>
      <c r="BS521" s="15"/>
      <c r="CD521" s="15"/>
      <c r="CO521" s="15"/>
      <c r="CZ521" s="15"/>
    </row>
    <row r="522" spans="5:104" x14ac:dyDescent="0.15">
      <c r="E522" s="15"/>
      <c r="P522" s="15"/>
      <c r="AA522" s="15"/>
      <c r="AL522" s="15"/>
      <c r="AW522" s="15"/>
      <c r="BH522" s="15"/>
      <c r="BS522" s="15"/>
      <c r="CD522" s="15"/>
      <c r="CO522" s="15"/>
      <c r="CZ522" s="15"/>
    </row>
    <row r="523" spans="5:104" x14ac:dyDescent="0.15">
      <c r="E523" s="15"/>
      <c r="P523" s="15"/>
      <c r="AA523" s="15"/>
      <c r="AL523" s="15"/>
      <c r="AW523" s="15"/>
      <c r="BH523" s="15"/>
      <c r="BS523" s="15"/>
      <c r="CD523" s="15"/>
      <c r="CO523" s="15"/>
      <c r="CZ523" s="15"/>
    </row>
    <row r="524" spans="5:104" x14ac:dyDescent="0.15">
      <c r="E524" s="15"/>
      <c r="P524" s="15"/>
      <c r="AA524" s="15"/>
      <c r="AL524" s="15"/>
      <c r="AW524" s="15"/>
      <c r="BH524" s="15"/>
      <c r="BS524" s="15"/>
      <c r="CD524" s="15"/>
      <c r="CO524" s="15"/>
      <c r="CZ524" s="15"/>
    </row>
    <row r="525" spans="5:104" x14ac:dyDescent="0.15">
      <c r="E525" s="15"/>
      <c r="P525" s="15"/>
      <c r="AA525" s="15"/>
      <c r="AL525" s="15"/>
      <c r="AW525" s="15"/>
      <c r="BH525" s="15"/>
      <c r="BS525" s="15"/>
      <c r="CD525" s="15"/>
      <c r="CO525" s="15"/>
      <c r="CZ525" s="15"/>
    </row>
    <row r="526" spans="5:104" x14ac:dyDescent="0.15">
      <c r="E526" s="15"/>
      <c r="P526" s="15"/>
      <c r="AA526" s="15"/>
      <c r="AL526" s="15"/>
      <c r="AW526" s="15"/>
      <c r="BH526" s="15"/>
      <c r="BS526" s="15"/>
      <c r="CD526" s="15"/>
      <c r="CO526" s="15"/>
      <c r="CZ526" s="15"/>
    </row>
    <row r="527" spans="5:104" x14ac:dyDescent="0.15">
      <c r="E527" s="15"/>
      <c r="P527" s="15"/>
      <c r="AA527" s="15"/>
      <c r="AL527" s="15"/>
      <c r="AW527" s="15"/>
      <c r="BH527" s="15"/>
      <c r="BS527" s="15"/>
      <c r="CD527" s="15"/>
      <c r="CO527" s="15"/>
      <c r="CZ527" s="15"/>
    </row>
    <row r="528" spans="5:104" x14ac:dyDescent="0.15">
      <c r="E528" s="15"/>
      <c r="P528" s="15"/>
      <c r="AA528" s="15"/>
      <c r="AL528" s="15"/>
      <c r="AW528" s="15"/>
      <c r="BH528" s="15"/>
      <c r="BS528" s="15"/>
      <c r="CD528" s="15"/>
      <c r="CO528" s="15"/>
      <c r="CZ528" s="15"/>
    </row>
    <row r="529" spans="5:104" x14ac:dyDescent="0.15">
      <c r="E529" s="15"/>
      <c r="P529" s="15"/>
      <c r="AA529" s="15"/>
      <c r="AL529" s="15"/>
      <c r="AW529" s="15"/>
      <c r="BH529" s="15"/>
      <c r="BS529" s="15"/>
      <c r="CD529" s="15"/>
      <c r="CO529" s="15"/>
      <c r="CZ529" s="15"/>
    </row>
    <row r="530" spans="5:104" x14ac:dyDescent="0.15">
      <c r="E530" s="15"/>
      <c r="P530" s="15"/>
      <c r="AA530" s="15"/>
      <c r="AL530" s="15"/>
      <c r="AW530" s="15"/>
      <c r="BH530" s="15"/>
      <c r="BS530" s="15"/>
      <c r="CD530" s="15"/>
      <c r="CO530" s="15"/>
      <c r="CZ530" s="15"/>
    </row>
    <row r="531" spans="5:104" x14ac:dyDescent="0.15">
      <c r="E531" s="15"/>
      <c r="P531" s="15"/>
      <c r="AA531" s="15"/>
      <c r="AL531" s="15"/>
      <c r="AW531" s="15"/>
      <c r="BH531" s="15"/>
      <c r="BS531" s="15"/>
      <c r="CD531" s="15"/>
      <c r="CO531" s="15"/>
      <c r="CZ531" s="15"/>
    </row>
    <row r="532" spans="5:104" x14ac:dyDescent="0.15">
      <c r="E532" s="15"/>
      <c r="P532" s="15"/>
      <c r="AA532" s="15"/>
      <c r="AL532" s="15"/>
      <c r="AW532" s="15"/>
      <c r="BH532" s="15"/>
      <c r="BS532" s="15"/>
      <c r="CD532" s="15"/>
      <c r="CO532" s="15"/>
      <c r="CZ532" s="15"/>
    </row>
    <row r="533" spans="5:104" x14ac:dyDescent="0.15">
      <c r="E533" s="15"/>
      <c r="P533" s="15"/>
      <c r="AA533" s="15"/>
      <c r="AL533" s="15"/>
      <c r="AW533" s="15"/>
      <c r="BH533" s="15"/>
      <c r="BS533" s="15"/>
      <c r="CD533" s="15"/>
      <c r="CO533" s="15"/>
      <c r="CZ533" s="15"/>
    </row>
    <row r="534" spans="5:104" x14ac:dyDescent="0.15">
      <c r="E534" s="15"/>
      <c r="P534" s="15"/>
      <c r="AA534" s="15"/>
      <c r="AL534" s="15"/>
      <c r="AW534" s="15"/>
      <c r="BH534" s="15"/>
      <c r="BS534" s="15"/>
      <c r="CD534" s="15"/>
      <c r="CO534" s="15"/>
      <c r="CZ534" s="15"/>
    </row>
    <row r="535" spans="5:104" x14ac:dyDescent="0.15">
      <c r="E535" s="15"/>
      <c r="P535" s="15"/>
      <c r="AA535" s="15"/>
      <c r="AL535" s="15"/>
      <c r="AW535" s="15"/>
      <c r="BH535" s="15"/>
      <c r="BS535" s="15"/>
      <c r="CD535" s="15"/>
      <c r="CO535" s="15"/>
      <c r="CZ535" s="15"/>
    </row>
    <row r="536" spans="5:104" x14ac:dyDescent="0.15">
      <c r="E536" s="15"/>
      <c r="P536" s="15"/>
      <c r="AA536" s="15"/>
      <c r="AL536" s="15"/>
      <c r="AW536" s="15"/>
      <c r="BH536" s="15"/>
      <c r="BS536" s="15"/>
      <c r="CD536" s="15"/>
      <c r="CO536" s="15"/>
      <c r="CZ536" s="15"/>
    </row>
    <row r="537" spans="5:104" x14ac:dyDescent="0.15">
      <c r="E537" s="15"/>
      <c r="P537" s="15"/>
      <c r="AA537" s="15"/>
      <c r="AL537" s="15"/>
      <c r="AW537" s="15"/>
      <c r="BH537" s="15"/>
      <c r="BS537" s="15"/>
      <c r="CD537" s="15"/>
      <c r="CO537" s="15"/>
      <c r="CZ537" s="15"/>
    </row>
    <row r="538" spans="5:104" x14ac:dyDescent="0.15">
      <c r="E538" s="15"/>
      <c r="P538" s="15"/>
      <c r="AA538" s="15"/>
      <c r="AL538" s="15"/>
      <c r="AW538" s="15"/>
      <c r="BH538" s="15"/>
      <c r="BS538" s="15"/>
      <c r="CD538" s="15"/>
      <c r="CO538" s="15"/>
      <c r="CZ538" s="15"/>
    </row>
    <row r="539" spans="5:104" x14ac:dyDescent="0.15">
      <c r="E539" s="15"/>
      <c r="P539" s="15"/>
      <c r="AA539" s="15"/>
      <c r="AL539" s="15"/>
      <c r="AW539" s="15"/>
      <c r="BH539" s="15"/>
      <c r="BS539" s="15"/>
      <c r="CD539" s="15"/>
      <c r="CO539" s="15"/>
      <c r="CZ539" s="15"/>
    </row>
    <row r="540" spans="5:104" x14ac:dyDescent="0.15">
      <c r="E540" s="15"/>
      <c r="P540" s="15"/>
      <c r="AA540" s="15"/>
      <c r="AL540" s="15"/>
      <c r="AW540" s="15"/>
      <c r="BH540" s="15"/>
      <c r="BS540" s="15"/>
      <c r="CD540" s="15"/>
      <c r="CO540" s="15"/>
      <c r="CZ540" s="15"/>
    </row>
    <row r="541" spans="5:104" x14ac:dyDescent="0.15">
      <c r="E541" s="15"/>
      <c r="P541" s="15"/>
      <c r="AA541" s="15"/>
      <c r="AL541" s="15"/>
      <c r="AW541" s="15"/>
      <c r="BH541" s="15"/>
      <c r="BS541" s="15"/>
      <c r="CD541" s="15"/>
      <c r="CO541" s="15"/>
      <c r="CZ541" s="15"/>
    </row>
    <row r="542" spans="5:104" x14ac:dyDescent="0.15">
      <c r="E542" s="15"/>
      <c r="P542" s="15"/>
      <c r="AA542" s="15"/>
      <c r="AL542" s="15"/>
      <c r="AW542" s="15"/>
      <c r="BH542" s="15"/>
      <c r="BS542" s="15"/>
      <c r="CD542" s="15"/>
      <c r="CO542" s="15"/>
      <c r="CZ542" s="15"/>
    </row>
    <row r="543" spans="5:104" x14ac:dyDescent="0.15">
      <c r="E543" s="15"/>
      <c r="P543" s="15"/>
      <c r="AA543" s="15"/>
      <c r="AL543" s="15"/>
      <c r="AW543" s="15"/>
      <c r="BH543" s="15"/>
      <c r="BS543" s="15"/>
      <c r="CD543" s="15"/>
      <c r="CO543" s="15"/>
      <c r="CZ543" s="15"/>
    </row>
    <row r="544" spans="5:104" x14ac:dyDescent="0.15">
      <c r="E544" s="15"/>
      <c r="P544" s="15"/>
      <c r="AA544" s="15"/>
      <c r="AL544" s="15"/>
      <c r="AW544" s="15"/>
      <c r="BH544" s="15"/>
      <c r="BS544" s="15"/>
      <c r="CD544" s="15"/>
      <c r="CO544" s="15"/>
      <c r="CZ544" s="15"/>
    </row>
    <row r="545" spans="5:104" x14ac:dyDescent="0.15">
      <c r="E545" s="15"/>
      <c r="P545" s="15"/>
      <c r="AA545" s="15"/>
      <c r="AL545" s="15"/>
      <c r="AW545" s="15"/>
      <c r="BH545" s="15"/>
      <c r="BS545" s="15"/>
      <c r="CD545" s="15"/>
      <c r="CO545" s="15"/>
      <c r="CZ545" s="15"/>
    </row>
    <row r="546" spans="5:104" x14ac:dyDescent="0.15">
      <c r="E546" s="15"/>
      <c r="P546" s="15"/>
      <c r="AA546" s="15"/>
      <c r="AL546" s="15"/>
      <c r="AW546" s="15"/>
      <c r="BH546" s="15"/>
      <c r="BS546" s="15"/>
      <c r="CD546" s="15"/>
      <c r="CO546" s="15"/>
      <c r="CZ546" s="15"/>
    </row>
    <row r="547" spans="5:104" x14ac:dyDescent="0.15">
      <c r="E547" s="15"/>
      <c r="P547" s="15"/>
      <c r="AA547" s="15"/>
      <c r="AL547" s="15"/>
      <c r="AW547" s="15"/>
      <c r="BH547" s="15"/>
      <c r="BS547" s="15"/>
      <c r="CD547" s="15"/>
      <c r="CO547" s="15"/>
      <c r="CZ547" s="15"/>
    </row>
    <row r="548" spans="5:104" x14ac:dyDescent="0.15">
      <c r="E548" s="15"/>
      <c r="P548" s="15"/>
      <c r="AA548" s="15"/>
      <c r="AL548" s="15"/>
      <c r="AW548" s="15"/>
      <c r="BH548" s="15"/>
      <c r="BS548" s="15"/>
      <c r="CD548" s="15"/>
      <c r="CO548" s="15"/>
      <c r="CZ548" s="15"/>
    </row>
    <row r="549" spans="5:104" x14ac:dyDescent="0.15">
      <c r="E549" s="15"/>
      <c r="P549" s="15"/>
      <c r="AA549" s="15"/>
      <c r="AL549" s="15"/>
      <c r="AW549" s="15"/>
      <c r="BH549" s="15"/>
      <c r="BS549" s="15"/>
      <c r="CD549" s="15"/>
      <c r="CO549" s="15"/>
      <c r="CZ549" s="15"/>
    </row>
    <row r="550" spans="5:104" x14ac:dyDescent="0.15">
      <c r="E550" s="15"/>
      <c r="P550" s="15"/>
      <c r="AA550" s="15"/>
      <c r="AL550" s="15"/>
      <c r="AW550" s="15"/>
      <c r="BH550" s="15"/>
      <c r="BS550" s="15"/>
      <c r="CD550" s="15"/>
      <c r="CO550" s="15"/>
      <c r="CZ550" s="15"/>
    </row>
    <row r="551" spans="5:104" x14ac:dyDescent="0.15">
      <c r="E551" s="15"/>
      <c r="P551" s="15"/>
      <c r="AA551" s="15"/>
      <c r="AL551" s="15"/>
      <c r="AW551" s="15"/>
      <c r="BH551" s="15"/>
      <c r="BS551" s="15"/>
      <c r="CD551" s="15"/>
      <c r="CO551" s="15"/>
      <c r="CZ551" s="15"/>
    </row>
    <row r="552" spans="5:104" x14ac:dyDescent="0.15">
      <c r="E552" s="15"/>
      <c r="P552" s="15"/>
      <c r="AA552" s="15"/>
      <c r="AL552" s="15"/>
      <c r="AW552" s="15"/>
      <c r="BH552" s="15"/>
      <c r="BS552" s="15"/>
      <c r="CD552" s="15"/>
      <c r="CO552" s="15"/>
      <c r="CZ552" s="15"/>
    </row>
    <row r="553" spans="5:104" x14ac:dyDescent="0.15">
      <c r="E553" s="15"/>
      <c r="P553" s="15"/>
      <c r="AA553" s="15"/>
      <c r="AL553" s="15"/>
      <c r="AW553" s="15"/>
      <c r="BH553" s="15"/>
      <c r="BS553" s="15"/>
      <c r="CD553" s="15"/>
      <c r="CO553" s="15"/>
      <c r="CZ553" s="15"/>
    </row>
    <row r="554" spans="5:104" x14ac:dyDescent="0.15">
      <c r="E554" s="15"/>
      <c r="P554" s="15"/>
      <c r="AA554" s="15"/>
      <c r="AL554" s="15"/>
      <c r="AW554" s="15"/>
      <c r="BH554" s="15"/>
      <c r="BS554" s="15"/>
      <c r="CD554" s="15"/>
      <c r="CO554" s="15"/>
      <c r="CZ554" s="15"/>
    </row>
    <row r="555" spans="5:104" x14ac:dyDescent="0.15">
      <c r="E555" s="15"/>
      <c r="P555" s="15"/>
      <c r="AA555" s="15"/>
      <c r="AL555" s="15"/>
      <c r="AW555" s="15"/>
      <c r="BH555" s="15"/>
      <c r="BS555" s="15"/>
      <c r="CD555" s="15"/>
      <c r="CO555" s="15"/>
      <c r="CZ555" s="15"/>
    </row>
    <row r="556" spans="5:104" x14ac:dyDescent="0.15">
      <c r="E556" s="15"/>
      <c r="P556" s="15"/>
      <c r="AA556" s="15"/>
      <c r="AL556" s="15"/>
      <c r="AW556" s="15"/>
      <c r="BH556" s="15"/>
      <c r="BS556" s="15"/>
      <c r="CD556" s="15"/>
      <c r="CO556" s="15"/>
      <c r="CZ556" s="15"/>
    </row>
    <row r="557" spans="5:104" x14ac:dyDescent="0.15">
      <c r="E557" s="15"/>
      <c r="P557" s="15"/>
      <c r="AA557" s="15"/>
      <c r="AL557" s="15"/>
      <c r="AW557" s="15"/>
      <c r="BH557" s="15"/>
      <c r="BS557" s="15"/>
      <c r="CD557" s="15"/>
      <c r="CO557" s="15"/>
      <c r="CZ557" s="15"/>
    </row>
    <row r="558" spans="5:104" x14ac:dyDescent="0.15">
      <c r="E558" s="15"/>
      <c r="P558" s="15"/>
      <c r="AA558" s="15"/>
      <c r="AL558" s="15"/>
      <c r="AW558" s="15"/>
      <c r="BH558" s="15"/>
      <c r="BS558" s="15"/>
      <c r="CD558" s="15"/>
      <c r="CO558" s="15"/>
      <c r="CZ558" s="15"/>
    </row>
    <row r="559" spans="5:104" x14ac:dyDescent="0.15">
      <c r="E559" s="15"/>
      <c r="P559" s="15"/>
      <c r="AA559" s="15"/>
      <c r="AL559" s="15"/>
      <c r="AW559" s="15"/>
      <c r="BH559" s="15"/>
      <c r="BS559" s="15"/>
      <c r="CD559" s="15"/>
      <c r="CO559" s="15"/>
      <c r="CZ559" s="15"/>
    </row>
    <row r="560" spans="5:104" x14ac:dyDescent="0.15">
      <c r="E560" s="15"/>
      <c r="P560" s="15"/>
      <c r="AA560" s="15"/>
      <c r="AL560" s="15"/>
      <c r="AW560" s="15"/>
      <c r="BH560" s="15"/>
      <c r="BS560" s="15"/>
      <c r="CD560" s="15"/>
      <c r="CO560" s="15"/>
      <c r="CZ560" s="15"/>
    </row>
    <row r="561" spans="5:104" x14ac:dyDescent="0.15">
      <c r="E561" s="15"/>
      <c r="P561" s="15"/>
      <c r="AA561" s="15"/>
      <c r="AL561" s="15"/>
      <c r="AW561" s="15"/>
      <c r="BH561" s="15"/>
      <c r="BS561" s="15"/>
      <c r="CD561" s="15"/>
      <c r="CO561" s="15"/>
      <c r="CZ561" s="15"/>
    </row>
    <row r="562" spans="5:104" x14ac:dyDescent="0.15">
      <c r="E562" s="15"/>
      <c r="P562" s="15"/>
      <c r="AA562" s="15"/>
      <c r="AL562" s="15"/>
      <c r="AW562" s="15"/>
      <c r="BH562" s="15"/>
      <c r="BS562" s="15"/>
      <c r="CD562" s="15"/>
      <c r="CO562" s="15"/>
      <c r="CZ562" s="15"/>
    </row>
    <row r="563" spans="5:104" x14ac:dyDescent="0.15">
      <c r="E563" s="15"/>
      <c r="P563" s="15"/>
      <c r="AA563" s="15"/>
      <c r="AL563" s="15"/>
      <c r="AW563" s="15"/>
      <c r="BH563" s="15"/>
      <c r="BS563" s="15"/>
      <c r="CD563" s="15"/>
      <c r="CO563" s="15"/>
      <c r="CZ563" s="15"/>
    </row>
    <row r="564" spans="5:104" x14ac:dyDescent="0.15">
      <c r="E564" s="15"/>
      <c r="P564" s="15"/>
      <c r="AA564" s="15"/>
      <c r="AL564" s="15"/>
      <c r="AW564" s="15"/>
      <c r="BH564" s="15"/>
      <c r="BS564" s="15"/>
      <c r="CD564" s="15"/>
      <c r="CO564" s="15"/>
      <c r="CZ564" s="15"/>
    </row>
    <row r="565" spans="5:104" x14ac:dyDescent="0.15">
      <c r="E565" s="15"/>
      <c r="P565" s="15"/>
      <c r="AA565" s="15"/>
      <c r="AL565" s="15"/>
      <c r="AW565" s="15"/>
      <c r="BH565" s="15"/>
      <c r="BS565" s="15"/>
      <c r="CD565" s="15"/>
      <c r="CO565" s="15"/>
      <c r="CZ565" s="15"/>
    </row>
    <row r="566" spans="5:104" x14ac:dyDescent="0.15">
      <c r="E566" s="15"/>
      <c r="P566" s="15"/>
      <c r="AA566" s="15"/>
      <c r="AL566" s="15"/>
      <c r="AW566" s="15"/>
      <c r="BH566" s="15"/>
      <c r="BS566" s="15"/>
      <c r="CD566" s="15"/>
      <c r="CO566" s="15"/>
      <c r="CZ566" s="15"/>
    </row>
    <row r="567" spans="5:104" x14ac:dyDescent="0.15">
      <c r="E567" s="15"/>
      <c r="P567" s="15"/>
      <c r="AA567" s="15"/>
      <c r="AL567" s="15"/>
      <c r="AW567" s="15"/>
      <c r="BH567" s="15"/>
      <c r="BS567" s="15"/>
      <c r="CD567" s="15"/>
      <c r="CO567" s="15"/>
      <c r="CZ567" s="15"/>
    </row>
    <row r="568" spans="5:104" x14ac:dyDescent="0.15">
      <c r="E568" s="15"/>
      <c r="P568" s="15"/>
      <c r="AA568" s="15"/>
      <c r="AL568" s="15"/>
      <c r="AW568" s="15"/>
      <c r="BH568" s="15"/>
      <c r="BS568" s="15"/>
      <c r="CD568" s="15"/>
      <c r="CO568" s="15"/>
      <c r="CZ568" s="15"/>
    </row>
    <row r="569" spans="5:104" x14ac:dyDescent="0.15">
      <c r="E569" s="15"/>
      <c r="P569" s="15"/>
      <c r="AA569" s="15"/>
      <c r="AL569" s="15"/>
      <c r="AW569" s="15"/>
      <c r="BH569" s="15"/>
      <c r="BS569" s="15"/>
      <c r="CD569" s="15"/>
      <c r="CO569" s="15"/>
      <c r="CZ569" s="15"/>
    </row>
    <row r="570" spans="5:104" x14ac:dyDescent="0.15">
      <c r="E570" s="15"/>
      <c r="P570" s="15"/>
      <c r="AA570" s="15"/>
      <c r="AL570" s="15"/>
      <c r="AW570" s="15"/>
      <c r="BH570" s="15"/>
      <c r="BS570" s="15"/>
      <c r="CD570" s="15"/>
      <c r="CO570" s="15"/>
      <c r="CZ570" s="15"/>
    </row>
    <row r="571" spans="5:104" x14ac:dyDescent="0.15">
      <c r="E571" s="15"/>
      <c r="P571" s="15"/>
      <c r="AA571" s="15"/>
      <c r="AL571" s="15"/>
      <c r="AW571" s="15"/>
      <c r="BH571" s="15"/>
      <c r="BS571" s="15"/>
      <c r="CD571" s="15"/>
      <c r="CO571" s="15"/>
      <c r="CZ571" s="15"/>
    </row>
    <row r="572" spans="5:104" x14ac:dyDescent="0.15">
      <c r="E572" s="15"/>
      <c r="P572" s="15"/>
      <c r="AA572" s="15"/>
      <c r="AL572" s="15"/>
      <c r="AW572" s="15"/>
      <c r="BH572" s="15"/>
      <c r="BS572" s="15"/>
      <c r="CD572" s="15"/>
      <c r="CO572" s="15"/>
      <c r="CZ572" s="15"/>
    </row>
    <row r="573" spans="5:104" x14ac:dyDescent="0.15">
      <c r="E573" s="15"/>
      <c r="P573" s="15"/>
      <c r="AA573" s="15"/>
      <c r="AL573" s="15"/>
      <c r="AW573" s="15"/>
      <c r="BH573" s="15"/>
      <c r="BS573" s="15"/>
      <c r="CD573" s="15"/>
      <c r="CO573" s="15"/>
      <c r="CZ573" s="15"/>
    </row>
    <row r="574" spans="5:104" x14ac:dyDescent="0.15">
      <c r="E574" s="15"/>
      <c r="P574" s="15"/>
      <c r="AA574" s="15"/>
      <c r="AL574" s="15"/>
      <c r="AW574" s="15"/>
      <c r="BH574" s="15"/>
      <c r="BS574" s="15"/>
      <c r="CD574" s="15"/>
      <c r="CO574" s="15"/>
      <c r="CZ574" s="15"/>
    </row>
    <row r="575" spans="5:104" x14ac:dyDescent="0.15">
      <c r="E575" s="15"/>
      <c r="P575" s="15"/>
      <c r="AA575" s="15"/>
      <c r="AL575" s="15"/>
      <c r="AW575" s="15"/>
      <c r="BH575" s="15"/>
      <c r="BS575" s="15"/>
      <c r="CD575" s="15"/>
      <c r="CO575" s="15"/>
      <c r="CZ575" s="15"/>
    </row>
    <row r="576" spans="5:104" x14ac:dyDescent="0.15">
      <c r="E576" s="15"/>
      <c r="P576" s="15"/>
      <c r="AA576" s="15"/>
      <c r="AL576" s="15"/>
      <c r="AW576" s="15"/>
      <c r="BH576" s="15"/>
      <c r="BS576" s="15"/>
      <c r="CD576" s="15"/>
      <c r="CO576" s="15"/>
      <c r="CZ576" s="15"/>
    </row>
    <row r="577" spans="5:104" x14ac:dyDescent="0.15">
      <c r="E577" s="15"/>
      <c r="P577" s="15"/>
      <c r="AA577" s="15"/>
      <c r="AL577" s="15"/>
      <c r="AW577" s="15"/>
      <c r="BH577" s="15"/>
      <c r="BS577" s="15"/>
      <c r="CD577" s="15"/>
      <c r="CO577" s="15"/>
      <c r="CZ577" s="15"/>
    </row>
    <row r="578" spans="5:104" x14ac:dyDescent="0.15">
      <c r="E578" s="15"/>
      <c r="P578" s="15"/>
      <c r="AA578" s="15"/>
      <c r="AL578" s="15"/>
      <c r="AW578" s="15"/>
      <c r="BH578" s="15"/>
      <c r="BS578" s="15"/>
      <c r="CD578" s="15"/>
      <c r="CO578" s="15"/>
      <c r="CZ578" s="15"/>
    </row>
    <row r="579" spans="5:104" x14ac:dyDescent="0.15">
      <c r="E579" s="15"/>
      <c r="P579" s="15"/>
      <c r="AA579" s="15"/>
      <c r="AL579" s="15"/>
      <c r="AW579" s="15"/>
      <c r="BH579" s="15"/>
      <c r="BS579" s="15"/>
      <c r="CD579" s="15"/>
      <c r="CO579" s="15"/>
      <c r="CZ579" s="15"/>
    </row>
    <row r="580" spans="5:104" x14ac:dyDescent="0.15">
      <c r="E580" s="15"/>
      <c r="P580" s="15"/>
      <c r="AA580" s="15"/>
      <c r="AL580" s="15"/>
      <c r="AW580" s="15"/>
      <c r="BH580" s="15"/>
      <c r="BS580" s="15"/>
      <c r="CD580" s="15"/>
      <c r="CO580" s="15"/>
      <c r="CZ580" s="15"/>
    </row>
    <row r="581" spans="5:104" x14ac:dyDescent="0.15">
      <c r="E581" s="15"/>
      <c r="P581" s="15"/>
      <c r="AA581" s="15"/>
      <c r="AL581" s="15"/>
      <c r="AW581" s="15"/>
      <c r="BH581" s="15"/>
      <c r="BS581" s="15"/>
      <c r="CD581" s="15"/>
      <c r="CO581" s="15"/>
      <c r="CZ581" s="15"/>
    </row>
    <row r="582" spans="5:104" x14ac:dyDescent="0.15">
      <c r="E582" s="15"/>
      <c r="P582" s="15"/>
      <c r="AA582" s="15"/>
      <c r="AL582" s="15"/>
      <c r="AW582" s="15"/>
      <c r="BH582" s="15"/>
      <c r="BS582" s="15"/>
      <c r="CD582" s="15"/>
      <c r="CO582" s="15"/>
      <c r="CZ582" s="15"/>
    </row>
    <row r="583" spans="5:104" x14ac:dyDescent="0.15">
      <c r="E583" s="15"/>
      <c r="P583" s="15"/>
      <c r="AA583" s="15"/>
      <c r="AL583" s="15"/>
      <c r="AW583" s="15"/>
      <c r="BH583" s="15"/>
      <c r="BS583" s="15"/>
      <c r="CD583" s="15"/>
      <c r="CO583" s="15"/>
      <c r="CZ583" s="15"/>
    </row>
    <row r="584" spans="5:104" x14ac:dyDescent="0.15">
      <c r="E584" s="15"/>
      <c r="P584" s="15"/>
      <c r="AA584" s="15"/>
      <c r="AL584" s="15"/>
      <c r="AW584" s="15"/>
      <c r="BH584" s="15"/>
      <c r="BS584" s="15"/>
      <c r="CD584" s="15"/>
      <c r="CO584" s="15"/>
      <c r="CZ584" s="15"/>
    </row>
    <row r="585" spans="5:104" x14ac:dyDescent="0.15">
      <c r="E585" s="15"/>
      <c r="P585" s="15"/>
      <c r="AA585" s="15"/>
      <c r="AL585" s="15"/>
      <c r="AW585" s="15"/>
      <c r="BH585" s="15"/>
      <c r="BS585" s="15"/>
      <c r="CD585" s="15"/>
      <c r="CO585" s="15"/>
      <c r="CZ585" s="15"/>
    </row>
    <row r="586" spans="5:104" x14ac:dyDescent="0.15">
      <c r="E586" s="15"/>
      <c r="P586" s="15"/>
      <c r="AA586" s="15"/>
      <c r="AL586" s="15"/>
      <c r="AW586" s="15"/>
      <c r="BH586" s="15"/>
      <c r="BS586" s="15"/>
      <c r="CD586" s="15"/>
      <c r="CO586" s="15"/>
      <c r="CZ586" s="15"/>
    </row>
    <row r="587" spans="5:104" x14ac:dyDescent="0.15">
      <c r="E587" s="15"/>
      <c r="P587" s="15"/>
      <c r="AA587" s="15"/>
      <c r="AL587" s="15"/>
      <c r="AW587" s="15"/>
      <c r="BH587" s="15"/>
      <c r="BS587" s="15"/>
      <c r="CD587" s="15"/>
      <c r="CO587" s="15"/>
      <c r="CZ587" s="15"/>
    </row>
    <row r="588" spans="5:104" x14ac:dyDescent="0.15">
      <c r="E588" s="15"/>
      <c r="P588" s="15"/>
      <c r="AA588" s="15"/>
      <c r="AL588" s="15"/>
      <c r="AW588" s="15"/>
      <c r="BH588" s="15"/>
      <c r="BS588" s="15"/>
      <c r="CD588" s="15"/>
      <c r="CO588" s="15"/>
      <c r="CZ588" s="15"/>
    </row>
    <row r="589" spans="5:104" x14ac:dyDescent="0.15">
      <c r="E589" s="15"/>
      <c r="P589" s="15"/>
      <c r="AA589" s="15"/>
      <c r="AL589" s="15"/>
      <c r="AW589" s="15"/>
      <c r="BH589" s="15"/>
      <c r="BS589" s="15"/>
      <c r="CD589" s="15"/>
      <c r="CO589" s="15"/>
      <c r="CZ589" s="15"/>
    </row>
    <row r="590" spans="5:104" x14ac:dyDescent="0.15">
      <c r="E590" s="15"/>
      <c r="P590" s="15"/>
      <c r="AA590" s="15"/>
      <c r="AL590" s="15"/>
      <c r="AW590" s="15"/>
      <c r="BH590" s="15"/>
      <c r="BS590" s="15"/>
      <c r="CD590" s="15"/>
      <c r="CO590" s="15"/>
      <c r="CZ590" s="15"/>
    </row>
    <row r="591" spans="5:104" x14ac:dyDescent="0.15">
      <c r="E591" s="15"/>
      <c r="P591" s="15"/>
      <c r="AA591" s="15"/>
      <c r="AL591" s="15"/>
      <c r="AW591" s="15"/>
      <c r="BH591" s="15"/>
      <c r="BS591" s="15"/>
      <c r="CD591" s="15"/>
      <c r="CO591" s="15"/>
      <c r="CZ591" s="15"/>
    </row>
    <row r="592" spans="5:104" x14ac:dyDescent="0.15">
      <c r="E592" s="15"/>
      <c r="P592" s="15"/>
      <c r="AA592" s="15"/>
      <c r="AL592" s="15"/>
      <c r="AW592" s="15"/>
      <c r="BH592" s="15"/>
      <c r="BS592" s="15"/>
      <c r="CD592" s="15"/>
      <c r="CO592" s="15"/>
      <c r="CZ592" s="15"/>
    </row>
    <row r="593" spans="5:104" x14ac:dyDescent="0.15">
      <c r="E593" s="15"/>
      <c r="P593" s="15"/>
      <c r="AA593" s="15"/>
      <c r="AL593" s="15"/>
      <c r="AW593" s="15"/>
      <c r="BH593" s="15"/>
      <c r="BS593" s="15"/>
      <c r="CD593" s="15"/>
      <c r="CO593" s="15"/>
      <c r="CZ593" s="15"/>
    </row>
    <row r="594" spans="5:104" x14ac:dyDescent="0.15">
      <c r="E594" s="15"/>
      <c r="P594" s="15"/>
      <c r="AA594" s="15"/>
      <c r="AL594" s="15"/>
      <c r="AW594" s="15"/>
      <c r="BH594" s="15"/>
      <c r="BS594" s="15"/>
      <c r="CD594" s="15"/>
      <c r="CO594" s="15"/>
      <c r="CZ594" s="15"/>
    </row>
    <row r="595" spans="5:104" x14ac:dyDescent="0.15">
      <c r="E595" s="15"/>
      <c r="P595" s="15"/>
      <c r="AA595" s="15"/>
      <c r="AL595" s="15"/>
      <c r="AW595" s="15"/>
      <c r="BH595" s="15"/>
      <c r="BS595" s="15"/>
      <c r="CD595" s="15"/>
      <c r="CO595" s="15"/>
      <c r="CZ595" s="15"/>
    </row>
    <row r="596" spans="5:104" x14ac:dyDescent="0.15">
      <c r="E596" s="15"/>
      <c r="P596" s="15"/>
      <c r="AA596" s="15"/>
      <c r="AL596" s="15"/>
      <c r="AW596" s="15"/>
      <c r="BH596" s="15"/>
      <c r="BS596" s="15"/>
      <c r="CD596" s="15"/>
      <c r="CO596" s="15"/>
      <c r="CZ596" s="15"/>
    </row>
    <row r="597" spans="5:104" x14ac:dyDescent="0.15">
      <c r="E597" s="15"/>
      <c r="P597" s="15"/>
      <c r="AA597" s="15"/>
      <c r="AL597" s="15"/>
      <c r="AW597" s="15"/>
      <c r="BH597" s="15"/>
      <c r="BS597" s="15"/>
      <c r="CD597" s="15"/>
      <c r="CO597" s="15"/>
      <c r="CZ597" s="15"/>
    </row>
    <row r="598" spans="5:104" x14ac:dyDescent="0.15">
      <c r="E598" s="15"/>
      <c r="P598" s="15"/>
      <c r="AA598" s="15"/>
      <c r="AL598" s="15"/>
      <c r="AW598" s="15"/>
      <c r="BH598" s="15"/>
      <c r="BS598" s="15"/>
      <c r="CD598" s="15"/>
      <c r="CO598" s="15"/>
      <c r="CZ598" s="15"/>
    </row>
    <row r="599" spans="5:104" x14ac:dyDescent="0.15">
      <c r="E599" s="15"/>
      <c r="P599" s="15"/>
      <c r="AA599" s="15"/>
      <c r="AL599" s="15"/>
      <c r="AW599" s="15"/>
      <c r="BH599" s="15"/>
      <c r="BS599" s="15"/>
      <c r="CD599" s="15"/>
      <c r="CO599" s="15"/>
      <c r="CZ599" s="15"/>
    </row>
    <row r="600" spans="5:104" x14ac:dyDescent="0.15">
      <c r="E600" s="15"/>
      <c r="P600" s="15"/>
      <c r="AA600" s="15"/>
      <c r="AL600" s="15"/>
      <c r="AW600" s="15"/>
      <c r="BH600" s="15"/>
      <c r="BS600" s="15"/>
      <c r="CD600" s="15"/>
      <c r="CO600" s="15"/>
      <c r="CZ600" s="15"/>
    </row>
    <row r="601" spans="5:104" x14ac:dyDescent="0.15">
      <c r="E601" s="15"/>
      <c r="P601" s="15"/>
      <c r="AA601" s="15"/>
      <c r="AL601" s="15"/>
      <c r="AW601" s="15"/>
      <c r="BH601" s="15"/>
      <c r="BS601" s="15"/>
      <c r="CD601" s="15"/>
      <c r="CO601" s="15"/>
      <c r="CZ601" s="15"/>
    </row>
    <row r="602" spans="5:104" x14ac:dyDescent="0.15">
      <c r="E602" s="15"/>
      <c r="P602" s="15"/>
      <c r="AA602" s="15"/>
      <c r="AL602" s="15"/>
      <c r="AW602" s="15"/>
      <c r="BH602" s="15"/>
      <c r="BS602" s="15"/>
      <c r="CD602" s="15"/>
      <c r="CO602" s="15"/>
      <c r="CZ602" s="15"/>
    </row>
    <row r="603" spans="5:104" x14ac:dyDescent="0.15">
      <c r="E603" s="15"/>
      <c r="P603" s="15"/>
      <c r="AA603" s="15"/>
      <c r="AL603" s="15"/>
      <c r="AW603" s="15"/>
      <c r="BH603" s="15"/>
      <c r="BS603" s="15"/>
      <c r="CD603" s="15"/>
      <c r="CO603" s="15"/>
      <c r="CZ603" s="15"/>
    </row>
    <row r="604" spans="5:104" x14ac:dyDescent="0.15">
      <c r="E604" s="15"/>
      <c r="P604" s="15"/>
      <c r="AA604" s="15"/>
      <c r="AL604" s="15"/>
      <c r="AW604" s="15"/>
      <c r="BH604" s="15"/>
      <c r="BS604" s="15"/>
      <c r="CD604" s="15"/>
      <c r="CO604" s="15"/>
      <c r="CZ604" s="15"/>
    </row>
    <row r="605" spans="5:104" x14ac:dyDescent="0.15">
      <c r="E605" s="15"/>
      <c r="P605" s="15"/>
      <c r="AA605" s="15"/>
      <c r="AL605" s="15"/>
      <c r="AW605" s="15"/>
      <c r="BH605" s="15"/>
      <c r="BS605" s="15"/>
      <c r="CD605" s="15"/>
      <c r="CO605" s="15"/>
      <c r="CZ605" s="15"/>
    </row>
    <row r="606" spans="5:104" x14ac:dyDescent="0.15">
      <c r="E606" s="15"/>
      <c r="P606" s="15"/>
      <c r="AA606" s="15"/>
      <c r="AL606" s="15"/>
      <c r="AW606" s="15"/>
      <c r="BH606" s="15"/>
      <c r="BS606" s="15"/>
      <c r="CD606" s="15"/>
      <c r="CO606" s="15"/>
      <c r="CZ606" s="15"/>
    </row>
    <row r="607" spans="5:104" x14ac:dyDescent="0.15">
      <c r="E607" s="15"/>
      <c r="P607" s="15"/>
      <c r="AA607" s="15"/>
      <c r="AL607" s="15"/>
      <c r="AW607" s="15"/>
      <c r="BH607" s="15"/>
      <c r="BS607" s="15"/>
      <c r="CD607" s="15"/>
      <c r="CO607" s="15"/>
      <c r="CZ607" s="15"/>
    </row>
    <row r="608" spans="5:104" x14ac:dyDescent="0.15">
      <c r="E608" s="15"/>
      <c r="P608" s="15"/>
      <c r="AA608" s="15"/>
      <c r="AL608" s="15"/>
      <c r="AW608" s="15"/>
      <c r="BH608" s="15"/>
      <c r="BS608" s="15"/>
      <c r="CD608" s="15"/>
      <c r="CO608" s="15"/>
      <c r="CZ608" s="15"/>
    </row>
    <row r="609" spans="5:104" x14ac:dyDescent="0.15">
      <c r="E609" s="15"/>
      <c r="P609" s="15"/>
      <c r="AA609" s="15"/>
      <c r="AL609" s="15"/>
      <c r="AW609" s="15"/>
      <c r="BH609" s="15"/>
      <c r="BS609" s="15"/>
      <c r="CD609" s="15"/>
      <c r="CO609" s="15"/>
      <c r="CZ609" s="15"/>
    </row>
    <row r="610" spans="5:104" x14ac:dyDescent="0.15">
      <c r="E610" s="15"/>
      <c r="P610" s="15"/>
      <c r="AA610" s="15"/>
      <c r="AL610" s="15"/>
      <c r="AW610" s="15"/>
      <c r="BH610" s="15"/>
      <c r="BS610" s="15"/>
      <c r="CD610" s="15"/>
      <c r="CO610" s="15"/>
      <c r="CZ610" s="15"/>
    </row>
    <row r="611" spans="5:104" x14ac:dyDescent="0.15">
      <c r="E611" s="15"/>
      <c r="P611" s="15"/>
      <c r="AA611" s="15"/>
      <c r="AL611" s="15"/>
      <c r="AW611" s="15"/>
      <c r="BH611" s="15"/>
      <c r="BS611" s="15"/>
      <c r="CD611" s="15"/>
      <c r="CO611" s="15"/>
      <c r="CZ611" s="15"/>
    </row>
    <row r="612" spans="5:104" x14ac:dyDescent="0.15">
      <c r="E612" s="15"/>
      <c r="P612" s="15"/>
      <c r="AA612" s="15"/>
      <c r="AL612" s="15"/>
      <c r="AW612" s="15"/>
      <c r="BH612" s="15"/>
      <c r="BS612" s="15"/>
      <c r="CD612" s="15"/>
      <c r="CO612" s="15"/>
      <c r="CZ612" s="15"/>
    </row>
    <row r="613" spans="5:104" x14ac:dyDescent="0.15">
      <c r="E613" s="15"/>
      <c r="P613" s="15"/>
      <c r="AA613" s="15"/>
      <c r="AL613" s="15"/>
      <c r="AW613" s="15"/>
      <c r="BH613" s="15"/>
      <c r="BS613" s="15"/>
      <c r="CD613" s="15"/>
      <c r="CO613" s="15"/>
      <c r="CZ613" s="15"/>
    </row>
    <row r="614" spans="5:104" x14ac:dyDescent="0.15">
      <c r="E614" s="15"/>
      <c r="P614" s="15"/>
      <c r="AA614" s="15"/>
      <c r="AL614" s="15"/>
      <c r="AW614" s="15"/>
      <c r="BH614" s="15"/>
      <c r="BS614" s="15"/>
      <c r="CD614" s="15"/>
      <c r="CO614" s="15"/>
      <c r="CZ614" s="15"/>
    </row>
    <row r="615" spans="5:104" x14ac:dyDescent="0.15">
      <c r="E615" s="15"/>
      <c r="P615" s="15"/>
      <c r="AA615" s="15"/>
      <c r="AL615" s="15"/>
      <c r="AW615" s="15"/>
      <c r="BH615" s="15"/>
      <c r="BS615" s="15"/>
      <c r="CD615" s="15"/>
      <c r="CO615" s="15"/>
      <c r="CZ615" s="15"/>
    </row>
    <row r="616" spans="5:104" x14ac:dyDescent="0.15">
      <c r="E616" s="15"/>
      <c r="P616" s="15"/>
      <c r="AA616" s="15"/>
      <c r="AL616" s="15"/>
      <c r="AW616" s="15"/>
      <c r="BH616" s="15"/>
      <c r="BS616" s="15"/>
      <c r="CD616" s="15"/>
      <c r="CO616" s="15"/>
      <c r="CZ616" s="15"/>
    </row>
    <row r="617" spans="5:104" x14ac:dyDescent="0.15">
      <c r="E617" s="15"/>
      <c r="P617" s="15"/>
      <c r="AA617" s="15"/>
      <c r="AL617" s="15"/>
      <c r="AW617" s="15"/>
      <c r="BH617" s="15"/>
      <c r="BS617" s="15"/>
      <c r="CD617" s="15"/>
      <c r="CO617" s="15"/>
      <c r="CZ617" s="15"/>
    </row>
    <row r="618" spans="5:104" x14ac:dyDescent="0.15">
      <c r="E618" s="15"/>
      <c r="P618" s="15"/>
      <c r="AA618" s="15"/>
      <c r="AL618" s="15"/>
      <c r="AW618" s="15"/>
      <c r="BH618" s="15"/>
      <c r="BS618" s="15"/>
      <c r="CD618" s="15"/>
      <c r="CO618" s="15"/>
      <c r="CZ618" s="15"/>
    </row>
    <row r="619" spans="5:104" x14ac:dyDescent="0.15">
      <c r="E619" s="15"/>
      <c r="P619" s="15"/>
      <c r="AA619" s="15"/>
      <c r="AL619" s="15"/>
      <c r="AW619" s="15"/>
      <c r="BH619" s="15"/>
      <c r="BS619" s="15"/>
      <c r="CD619" s="15"/>
      <c r="CO619" s="15"/>
      <c r="CZ619" s="15"/>
    </row>
    <row r="620" spans="5:104" x14ac:dyDescent="0.15">
      <c r="E620" s="15"/>
      <c r="P620" s="15"/>
      <c r="AA620" s="15"/>
      <c r="AL620" s="15"/>
      <c r="AW620" s="15"/>
      <c r="BH620" s="15"/>
      <c r="BS620" s="15"/>
      <c r="CD620" s="15"/>
      <c r="CO620" s="15"/>
      <c r="CZ620" s="15"/>
    </row>
    <row r="621" spans="5:104" x14ac:dyDescent="0.15">
      <c r="E621" s="15"/>
      <c r="P621" s="15"/>
      <c r="AA621" s="15"/>
      <c r="AL621" s="15"/>
      <c r="AW621" s="15"/>
      <c r="BH621" s="15"/>
      <c r="BS621" s="15"/>
      <c r="CD621" s="15"/>
      <c r="CO621" s="15"/>
      <c r="CZ621" s="15"/>
    </row>
    <row r="622" spans="5:104" x14ac:dyDescent="0.15">
      <c r="E622" s="15"/>
      <c r="P622" s="15"/>
      <c r="AA622" s="15"/>
      <c r="AL622" s="15"/>
      <c r="AW622" s="15"/>
      <c r="BH622" s="15"/>
      <c r="BS622" s="15"/>
      <c r="CD622" s="15"/>
      <c r="CO622" s="15"/>
      <c r="CZ622" s="15"/>
    </row>
    <row r="623" spans="5:104" x14ac:dyDescent="0.15">
      <c r="E623" s="15"/>
      <c r="P623" s="15"/>
      <c r="AA623" s="15"/>
      <c r="AL623" s="15"/>
      <c r="AW623" s="15"/>
      <c r="BH623" s="15"/>
      <c r="BS623" s="15"/>
      <c r="CD623" s="15"/>
      <c r="CO623" s="15"/>
      <c r="CZ623" s="15"/>
    </row>
    <row r="624" spans="5:104" x14ac:dyDescent="0.15">
      <c r="E624" s="15"/>
      <c r="P624" s="15"/>
      <c r="AA624" s="15"/>
      <c r="AL624" s="15"/>
      <c r="AW624" s="15"/>
      <c r="BH624" s="15"/>
      <c r="BS624" s="15"/>
      <c r="CD624" s="15"/>
      <c r="CO624" s="15"/>
      <c r="CZ624" s="15"/>
    </row>
    <row r="625" spans="5:104" x14ac:dyDescent="0.15">
      <c r="E625" s="15"/>
      <c r="P625" s="15"/>
      <c r="AA625" s="15"/>
      <c r="AL625" s="15"/>
      <c r="AW625" s="15"/>
      <c r="BH625" s="15"/>
      <c r="BS625" s="15"/>
      <c r="CD625" s="15"/>
      <c r="CO625" s="15"/>
      <c r="CZ625" s="15"/>
    </row>
    <row r="626" spans="5:104" x14ac:dyDescent="0.15">
      <c r="E626" s="15"/>
      <c r="P626" s="15"/>
      <c r="AA626" s="15"/>
      <c r="AL626" s="15"/>
      <c r="AW626" s="15"/>
      <c r="BH626" s="15"/>
      <c r="BS626" s="15"/>
      <c r="CD626" s="15"/>
      <c r="CO626" s="15"/>
      <c r="CZ626" s="15"/>
    </row>
    <row r="627" spans="5:104" x14ac:dyDescent="0.15">
      <c r="E627" s="15"/>
      <c r="P627" s="15"/>
      <c r="AA627" s="15"/>
      <c r="AL627" s="15"/>
      <c r="AW627" s="15"/>
      <c r="BH627" s="15"/>
      <c r="BS627" s="15"/>
      <c r="CD627" s="15"/>
      <c r="CO627" s="15"/>
      <c r="CZ627" s="15"/>
    </row>
    <row r="628" spans="5:104" x14ac:dyDescent="0.15">
      <c r="E628" s="15"/>
      <c r="P628" s="15"/>
      <c r="AA628" s="15"/>
      <c r="AL628" s="15"/>
      <c r="AW628" s="15"/>
      <c r="BH628" s="15"/>
      <c r="BS628" s="15"/>
      <c r="CD628" s="15"/>
      <c r="CO628" s="15"/>
      <c r="CZ628" s="15"/>
    </row>
    <row r="629" spans="5:104" x14ac:dyDescent="0.15">
      <c r="E629" s="15"/>
      <c r="P629" s="15"/>
      <c r="AA629" s="15"/>
      <c r="AL629" s="15"/>
      <c r="AW629" s="15"/>
      <c r="BH629" s="15"/>
      <c r="BS629" s="15"/>
      <c r="CD629" s="15"/>
      <c r="CO629" s="15"/>
      <c r="CZ629" s="15"/>
    </row>
    <row r="630" spans="5:104" x14ac:dyDescent="0.15">
      <c r="E630" s="15"/>
      <c r="P630" s="15"/>
      <c r="AA630" s="15"/>
      <c r="AL630" s="15"/>
      <c r="AW630" s="15"/>
      <c r="BH630" s="15"/>
      <c r="BS630" s="15"/>
      <c r="CD630" s="15"/>
      <c r="CO630" s="15"/>
      <c r="CZ630" s="15"/>
    </row>
    <row r="631" spans="5:104" x14ac:dyDescent="0.15">
      <c r="E631" s="15"/>
      <c r="P631" s="15"/>
      <c r="AA631" s="15"/>
      <c r="AL631" s="15"/>
      <c r="AW631" s="15"/>
      <c r="BH631" s="15"/>
      <c r="BS631" s="15"/>
      <c r="CD631" s="15"/>
      <c r="CO631" s="15"/>
      <c r="CZ631" s="15"/>
    </row>
    <row r="632" spans="5:104" x14ac:dyDescent="0.15">
      <c r="E632" s="15"/>
      <c r="P632" s="15"/>
      <c r="AA632" s="15"/>
      <c r="AL632" s="15"/>
      <c r="AW632" s="15"/>
      <c r="BH632" s="15"/>
      <c r="BS632" s="15"/>
      <c r="CD632" s="15"/>
      <c r="CO632" s="15"/>
      <c r="CZ632" s="15"/>
    </row>
    <row r="633" spans="5:104" x14ac:dyDescent="0.15">
      <c r="E633" s="15"/>
      <c r="P633" s="15"/>
      <c r="AA633" s="15"/>
      <c r="AL633" s="15"/>
      <c r="AW633" s="15"/>
      <c r="BH633" s="15"/>
      <c r="BS633" s="15"/>
      <c r="CD633" s="15"/>
      <c r="CO633" s="15"/>
      <c r="CZ633" s="15"/>
    </row>
    <row r="634" spans="5:104" x14ac:dyDescent="0.15">
      <c r="E634" s="15"/>
      <c r="P634" s="15"/>
      <c r="AA634" s="15"/>
      <c r="AL634" s="15"/>
      <c r="AW634" s="15"/>
      <c r="BH634" s="15"/>
      <c r="BS634" s="15"/>
      <c r="CD634" s="15"/>
      <c r="CO634" s="15"/>
      <c r="CZ634" s="15"/>
    </row>
    <row r="635" spans="5:104" x14ac:dyDescent="0.15">
      <c r="E635" s="15"/>
      <c r="P635" s="15"/>
      <c r="AA635" s="15"/>
      <c r="AL635" s="15"/>
      <c r="AW635" s="15"/>
      <c r="BH635" s="15"/>
      <c r="BS635" s="15"/>
      <c r="CD635" s="15"/>
      <c r="CO635" s="15"/>
      <c r="CZ635" s="15"/>
    </row>
    <row r="636" spans="5:104" x14ac:dyDescent="0.15">
      <c r="E636" s="15"/>
      <c r="P636" s="15"/>
      <c r="AA636" s="15"/>
      <c r="AL636" s="15"/>
      <c r="AW636" s="15"/>
      <c r="BH636" s="15"/>
      <c r="BS636" s="15"/>
      <c r="CD636" s="15"/>
      <c r="CO636" s="15"/>
      <c r="CZ636" s="15"/>
    </row>
    <row r="637" spans="5:104" x14ac:dyDescent="0.15">
      <c r="E637" s="15"/>
      <c r="P637" s="15"/>
      <c r="AA637" s="15"/>
      <c r="AL637" s="15"/>
      <c r="AW637" s="15"/>
      <c r="BH637" s="15"/>
      <c r="BS637" s="15"/>
      <c r="CD637" s="15"/>
      <c r="CO637" s="15"/>
      <c r="CZ637" s="15"/>
    </row>
    <row r="638" spans="5:104" x14ac:dyDescent="0.15">
      <c r="E638" s="15"/>
      <c r="P638" s="15"/>
      <c r="AA638" s="15"/>
      <c r="AL638" s="15"/>
      <c r="AW638" s="15"/>
      <c r="BH638" s="15"/>
      <c r="BS638" s="15"/>
      <c r="CD638" s="15"/>
      <c r="CO638" s="15"/>
      <c r="CZ638" s="15"/>
    </row>
    <row r="639" spans="5:104" x14ac:dyDescent="0.15">
      <c r="E639" s="15"/>
      <c r="P639" s="15"/>
      <c r="AA639" s="15"/>
      <c r="AL639" s="15"/>
      <c r="AW639" s="15"/>
      <c r="BH639" s="15"/>
      <c r="BS639" s="15"/>
      <c r="CD639" s="15"/>
      <c r="CO639" s="15"/>
      <c r="CZ639" s="15"/>
    </row>
    <row r="640" spans="5:104" x14ac:dyDescent="0.15">
      <c r="E640" s="15"/>
      <c r="P640" s="15"/>
      <c r="AA640" s="15"/>
      <c r="AL640" s="15"/>
      <c r="AW640" s="15"/>
      <c r="BH640" s="15"/>
      <c r="BS640" s="15"/>
      <c r="CD640" s="15"/>
      <c r="CO640" s="15"/>
      <c r="CZ640" s="15"/>
    </row>
    <row r="641" spans="5:104" x14ac:dyDescent="0.15">
      <c r="E641" s="15"/>
      <c r="P641" s="15"/>
      <c r="AA641" s="15"/>
      <c r="AL641" s="15"/>
      <c r="AW641" s="15"/>
      <c r="BH641" s="15"/>
      <c r="BS641" s="15"/>
      <c r="CD641" s="15"/>
      <c r="CO641" s="15"/>
      <c r="CZ641" s="15"/>
    </row>
    <row r="642" spans="5:104" x14ac:dyDescent="0.15">
      <c r="E642" s="15"/>
      <c r="P642" s="15"/>
      <c r="AA642" s="15"/>
      <c r="AL642" s="15"/>
      <c r="AW642" s="15"/>
      <c r="BH642" s="15"/>
      <c r="BS642" s="15"/>
      <c r="CD642" s="15"/>
      <c r="CO642" s="15"/>
      <c r="CZ642" s="15"/>
    </row>
    <row r="643" spans="5:104" x14ac:dyDescent="0.15">
      <c r="E643" s="15"/>
      <c r="P643" s="15"/>
      <c r="AA643" s="15"/>
      <c r="AL643" s="15"/>
      <c r="AW643" s="15"/>
      <c r="BH643" s="15"/>
      <c r="BS643" s="15"/>
      <c r="CD643" s="15"/>
      <c r="CO643" s="15"/>
      <c r="CZ643" s="15"/>
    </row>
    <row r="644" spans="5:104" x14ac:dyDescent="0.15">
      <c r="E644" s="15"/>
      <c r="P644" s="15"/>
      <c r="AA644" s="15"/>
      <c r="AL644" s="15"/>
      <c r="AW644" s="15"/>
      <c r="BH644" s="15"/>
      <c r="BS644" s="15"/>
      <c r="CD644" s="15"/>
      <c r="CO644" s="15"/>
      <c r="CZ644" s="15"/>
    </row>
    <row r="645" spans="5:104" x14ac:dyDescent="0.15">
      <c r="E645" s="15"/>
      <c r="P645" s="15"/>
      <c r="AA645" s="15"/>
      <c r="AL645" s="15"/>
      <c r="AW645" s="15"/>
      <c r="BH645" s="15"/>
      <c r="BS645" s="15"/>
      <c r="CD645" s="15"/>
      <c r="CO645" s="15"/>
      <c r="CZ645" s="15"/>
    </row>
    <row r="646" spans="5:104" x14ac:dyDescent="0.15">
      <c r="E646" s="15"/>
      <c r="P646" s="15"/>
      <c r="AA646" s="15"/>
      <c r="AL646" s="15"/>
      <c r="AW646" s="15"/>
      <c r="BH646" s="15"/>
      <c r="BS646" s="15"/>
      <c r="CD646" s="15"/>
      <c r="CO646" s="15"/>
      <c r="CZ646" s="15"/>
    </row>
    <row r="647" spans="5:104" x14ac:dyDescent="0.15">
      <c r="E647" s="15"/>
      <c r="P647" s="15"/>
      <c r="AA647" s="15"/>
      <c r="AL647" s="15"/>
      <c r="AW647" s="15"/>
      <c r="BH647" s="15"/>
      <c r="BS647" s="15"/>
      <c r="CD647" s="15"/>
      <c r="CO647" s="15"/>
      <c r="CZ647" s="15"/>
    </row>
    <row r="648" spans="5:104" x14ac:dyDescent="0.15">
      <c r="E648" s="15"/>
      <c r="P648" s="15"/>
      <c r="AA648" s="15"/>
      <c r="AL648" s="15"/>
      <c r="AW648" s="15"/>
      <c r="BH648" s="15"/>
      <c r="BS648" s="15"/>
      <c r="CD648" s="15"/>
      <c r="CO648" s="15"/>
      <c r="CZ648" s="15"/>
    </row>
    <row r="649" spans="5:104" x14ac:dyDescent="0.15">
      <c r="E649" s="15"/>
      <c r="P649" s="15"/>
      <c r="AA649" s="15"/>
      <c r="AL649" s="15"/>
      <c r="AW649" s="15"/>
      <c r="BH649" s="15"/>
      <c r="BS649" s="15"/>
      <c r="CD649" s="15"/>
      <c r="CO649" s="15"/>
      <c r="CZ649" s="15"/>
    </row>
    <row r="650" spans="5:104" x14ac:dyDescent="0.15">
      <c r="E650" s="15"/>
      <c r="P650" s="15"/>
      <c r="AA650" s="15"/>
      <c r="AL650" s="15"/>
      <c r="AW650" s="15"/>
      <c r="BH650" s="15"/>
      <c r="BS650" s="15"/>
      <c r="CD650" s="15"/>
      <c r="CO650" s="15"/>
      <c r="CZ650" s="15"/>
    </row>
    <row r="651" spans="5:104" x14ac:dyDescent="0.15">
      <c r="E651" s="15"/>
      <c r="P651" s="15"/>
      <c r="AA651" s="15"/>
      <c r="AL651" s="15"/>
      <c r="AW651" s="15"/>
      <c r="BH651" s="15"/>
      <c r="BS651" s="15"/>
      <c r="CD651" s="15"/>
      <c r="CO651" s="15"/>
      <c r="CZ651" s="15"/>
    </row>
    <row r="652" spans="5:104" x14ac:dyDescent="0.15">
      <c r="E652" s="15"/>
      <c r="P652" s="15"/>
      <c r="AA652" s="15"/>
      <c r="AL652" s="15"/>
      <c r="AW652" s="15"/>
      <c r="BH652" s="15"/>
      <c r="BS652" s="15"/>
      <c r="CD652" s="15"/>
      <c r="CO652" s="15"/>
      <c r="CZ652" s="15"/>
    </row>
    <row r="653" spans="5:104" x14ac:dyDescent="0.15">
      <c r="E653" s="15"/>
      <c r="P653" s="15"/>
      <c r="AA653" s="15"/>
      <c r="AL653" s="15"/>
      <c r="AW653" s="15"/>
      <c r="BH653" s="15"/>
      <c r="BS653" s="15"/>
      <c r="CD653" s="15"/>
      <c r="CO653" s="15"/>
      <c r="CZ653" s="15"/>
    </row>
    <row r="654" spans="5:104" x14ac:dyDescent="0.15">
      <c r="E654" s="15"/>
      <c r="P654" s="15"/>
      <c r="AA654" s="15"/>
      <c r="AL654" s="15"/>
      <c r="AW654" s="15"/>
      <c r="BH654" s="15"/>
      <c r="BS654" s="15"/>
      <c r="CD654" s="15"/>
      <c r="CO654" s="15"/>
      <c r="CZ654" s="15"/>
    </row>
    <row r="655" spans="5:104" x14ac:dyDescent="0.15">
      <c r="E655" s="15"/>
      <c r="P655" s="15"/>
      <c r="AA655" s="15"/>
      <c r="AL655" s="15"/>
      <c r="AW655" s="15"/>
      <c r="BH655" s="15"/>
      <c r="BS655" s="15"/>
      <c r="CD655" s="15"/>
      <c r="CO655" s="15"/>
      <c r="CZ655" s="15"/>
    </row>
    <row r="656" spans="5:104" x14ac:dyDescent="0.15">
      <c r="E656" s="15"/>
      <c r="P656" s="15"/>
      <c r="AA656" s="15"/>
      <c r="AL656" s="15"/>
      <c r="AW656" s="15"/>
      <c r="BH656" s="15"/>
      <c r="BS656" s="15"/>
      <c r="CD656" s="15"/>
      <c r="CO656" s="15"/>
      <c r="CZ656" s="15"/>
    </row>
    <row r="657" spans="5:104" x14ac:dyDescent="0.15">
      <c r="E657" s="15"/>
      <c r="P657" s="15"/>
      <c r="AA657" s="15"/>
      <c r="AL657" s="15"/>
      <c r="AW657" s="15"/>
      <c r="BH657" s="15"/>
      <c r="BS657" s="15"/>
      <c r="CD657" s="15"/>
      <c r="CO657" s="15"/>
      <c r="CZ657" s="15"/>
    </row>
    <row r="658" spans="5:104" x14ac:dyDescent="0.15">
      <c r="E658" s="15"/>
      <c r="P658" s="15"/>
      <c r="AA658" s="15"/>
      <c r="AL658" s="15"/>
      <c r="AW658" s="15"/>
      <c r="BH658" s="15"/>
      <c r="BS658" s="15"/>
      <c r="CD658" s="15"/>
      <c r="CO658" s="15"/>
      <c r="CZ658" s="15"/>
    </row>
    <row r="659" spans="5:104" x14ac:dyDescent="0.15">
      <c r="E659" s="15"/>
      <c r="P659" s="15"/>
      <c r="AA659" s="15"/>
      <c r="AL659" s="15"/>
      <c r="AW659" s="15"/>
      <c r="BH659" s="15"/>
      <c r="BS659" s="15"/>
      <c r="CD659" s="15"/>
      <c r="CO659" s="15"/>
      <c r="CZ659" s="15"/>
    </row>
    <row r="660" spans="5:104" x14ac:dyDescent="0.15">
      <c r="E660" s="15"/>
      <c r="P660" s="15"/>
      <c r="AA660" s="15"/>
      <c r="AL660" s="15"/>
      <c r="AW660" s="15"/>
      <c r="BH660" s="15"/>
      <c r="BS660" s="15"/>
      <c r="CD660" s="15"/>
      <c r="CO660" s="15"/>
      <c r="CZ660" s="15"/>
    </row>
    <row r="661" spans="5:104" x14ac:dyDescent="0.15">
      <c r="E661" s="15"/>
      <c r="P661" s="15"/>
      <c r="AA661" s="15"/>
      <c r="AL661" s="15"/>
      <c r="AW661" s="15"/>
      <c r="BH661" s="15"/>
      <c r="BS661" s="15"/>
      <c r="CD661" s="15"/>
      <c r="CO661" s="15"/>
      <c r="CZ661" s="15"/>
    </row>
    <row r="662" spans="5:104" x14ac:dyDescent="0.15">
      <c r="E662" s="15"/>
      <c r="P662" s="15"/>
      <c r="AA662" s="15"/>
      <c r="AL662" s="15"/>
      <c r="AW662" s="15"/>
      <c r="BH662" s="15"/>
      <c r="BS662" s="15"/>
      <c r="CD662" s="15"/>
      <c r="CO662" s="15"/>
      <c r="CZ662" s="15"/>
    </row>
    <row r="663" spans="5:104" x14ac:dyDescent="0.15">
      <c r="E663" s="15"/>
      <c r="P663" s="15"/>
      <c r="AA663" s="15"/>
      <c r="AL663" s="15"/>
      <c r="AW663" s="15"/>
      <c r="BH663" s="15"/>
      <c r="BS663" s="15"/>
      <c r="CD663" s="15"/>
      <c r="CO663" s="15"/>
      <c r="CZ663" s="15"/>
    </row>
    <row r="664" spans="5:104" x14ac:dyDescent="0.15">
      <c r="E664" s="15"/>
      <c r="P664" s="15"/>
      <c r="AA664" s="15"/>
      <c r="AL664" s="15"/>
      <c r="AW664" s="15"/>
      <c r="BH664" s="15"/>
      <c r="BS664" s="15"/>
      <c r="CD664" s="15"/>
      <c r="CO664" s="15"/>
      <c r="CZ664" s="15"/>
    </row>
    <row r="665" spans="5:104" x14ac:dyDescent="0.15">
      <c r="E665" s="15"/>
      <c r="P665" s="15"/>
      <c r="AA665" s="15"/>
      <c r="AL665" s="15"/>
      <c r="AW665" s="15"/>
      <c r="BH665" s="15"/>
      <c r="BS665" s="15"/>
      <c r="CD665" s="15"/>
      <c r="CO665" s="15"/>
      <c r="CZ665" s="15"/>
    </row>
    <row r="666" spans="5:104" x14ac:dyDescent="0.15">
      <c r="E666" s="15"/>
      <c r="P666" s="15"/>
      <c r="AA666" s="15"/>
      <c r="AL666" s="15"/>
      <c r="AW666" s="15"/>
      <c r="BH666" s="15"/>
      <c r="BS666" s="15"/>
      <c r="CD666" s="15"/>
      <c r="CO666" s="15"/>
      <c r="CZ666" s="15"/>
    </row>
    <row r="667" spans="5:104" x14ac:dyDescent="0.15">
      <c r="E667" s="15"/>
      <c r="P667" s="15"/>
      <c r="AA667" s="15"/>
      <c r="AL667" s="15"/>
      <c r="AW667" s="15"/>
      <c r="BH667" s="15"/>
      <c r="BS667" s="15"/>
      <c r="CD667" s="15"/>
      <c r="CO667" s="15"/>
      <c r="CZ667" s="15"/>
    </row>
    <row r="668" spans="5:104" x14ac:dyDescent="0.15">
      <c r="E668" s="15"/>
      <c r="P668" s="15"/>
      <c r="AA668" s="15"/>
      <c r="AL668" s="15"/>
      <c r="AW668" s="15"/>
      <c r="BH668" s="15"/>
      <c r="BS668" s="15"/>
      <c r="CD668" s="15"/>
      <c r="CO668" s="15"/>
      <c r="CZ668" s="15"/>
    </row>
    <row r="669" spans="5:104" x14ac:dyDescent="0.15">
      <c r="E669" s="15"/>
      <c r="P669" s="15"/>
      <c r="AA669" s="15"/>
      <c r="AL669" s="15"/>
      <c r="AW669" s="15"/>
      <c r="BH669" s="15"/>
      <c r="BS669" s="15"/>
      <c r="CD669" s="15"/>
      <c r="CO669" s="15"/>
      <c r="CZ669" s="15"/>
    </row>
    <row r="670" spans="5:104" x14ac:dyDescent="0.15">
      <c r="E670" s="15"/>
      <c r="P670" s="15"/>
      <c r="AA670" s="15"/>
      <c r="AL670" s="15"/>
      <c r="AW670" s="15"/>
      <c r="BH670" s="15"/>
      <c r="BS670" s="15"/>
      <c r="CD670" s="15"/>
      <c r="CO670" s="15"/>
      <c r="CZ670" s="15"/>
    </row>
    <row r="671" spans="5:104" x14ac:dyDescent="0.15">
      <c r="E671" s="15"/>
      <c r="P671" s="15"/>
      <c r="AA671" s="15"/>
      <c r="AL671" s="15"/>
      <c r="AW671" s="15"/>
      <c r="BH671" s="15"/>
      <c r="BS671" s="15"/>
      <c r="CD671" s="15"/>
      <c r="CO671" s="15"/>
      <c r="CZ671" s="15"/>
    </row>
    <row r="672" spans="5:104" x14ac:dyDescent="0.15">
      <c r="E672" s="15"/>
      <c r="P672" s="15"/>
      <c r="AA672" s="15"/>
      <c r="AL672" s="15"/>
      <c r="AW672" s="15"/>
      <c r="BH672" s="15"/>
      <c r="BS672" s="15"/>
      <c r="CD672" s="15"/>
      <c r="CO672" s="15"/>
      <c r="CZ672" s="15"/>
    </row>
    <row r="673" spans="5:104" x14ac:dyDescent="0.15">
      <c r="E673" s="15"/>
      <c r="P673" s="15"/>
      <c r="AA673" s="15"/>
      <c r="AL673" s="15"/>
      <c r="AW673" s="15"/>
      <c r="BH673" s="15"/>
      <c r="BS673" s="15"/>
      <c r="CD673" s="15"/>
      <c r="CO673" s="15"/>
      <c r="CZ673" s="15"/>
    </row>
    <row r="674" spans="5:104" x14ac:dyDescent="0.15">
      <c r="E674" s="15"/>
      <c r="P674" s="15"/>
      <c r="AA674" s="15"/>
      <c r="AL674" s="15"/>
      <c r="AW674" s="15"/>
      <c r="BH674" s="15"/>
      <c r="BS674" s="15"/>
      <c r="CD674" s="15"/>
      <c r="CO674" s="15"/>
      <c r="CZ674" s="15"/>
    </row>
    <row r="675" spans="5:104" x14ac:dyDescent="0.15">
      <c r="E675" s="15"/>
      <c r="P675" s="15"/>
      <c r="AA675" s="15"/>
      <c r="AL675" s="15"/>
      <c r="AW675" s="15"/>
      <c r="BH675" s="15"/>
      <c r="BS675" s="15"/>
      <c r="CD675" s="15"/>
      <c r="CO675" s="15"/>
      <c r="CZ675" s="15"/>
    </row>
    <row r="676" spans="5:104" x14ac:dyDescent="0.15">
      <c r="E676" s="15"/>
      <c r="P676" s="15"/>
      <c r="AA676" s="15"/>
      <c r="AL676" s="15"/>
      <c r="AW676" s="15"/>
      <c r="BH676" s="15"/>
      <c r="BS676" s="15"/>
      <c r="CD676" s="15"/>
      <c r="CO676" s="15"/>
      <c r="CZ676" s="15"/>
    </row>
    <row r="677" spans="5:104" x14ac:dyDescent="0.15">
      <c r="E677" s="15"/>
      <c r="P677" s="15"/>
      <c r="AA677" s="15"/>
      <c r="AL677" s="15"/>
      <c r="AW677" s="15"/>
      <c r="BH677" s="15"/>
      <c r="BS677" s="15"/>
      <c r="CD677" s="15"/>
      <c r="CO677" s="15"/>
      <c r="CZ677" s="15"/>
    </row>
    <row r="678" spans="5:104" x14ac:dyDescent="0.15">
      <c r="E678" s="15"/>
      <c r="P678" s="15"/>
      <c r="AA678" s="15"/>
      <c r="AL678" s="15"/>
      <c r="AW678" s="15"/>
      <c r="BH678" s="15"/>
      <c r="BS678" s="15"/>
      <c r="CD678" s="15"/>
      <c r="CO678" s="15"/>
      <c r="CZ678" s="15"/>
    </row>
    <row r="679" spans="5:104" x14ac:dyDescent="0.15">
      <c r="E679" s="15"/>
      <c r="P679" s="15"/>
      <c r="AA679" s="15"/>
      <c r="AL679" s="15"/>
      <c r="AW679" s="15"/>
      <c r="BH679" s="15"/>
      <c r="BS679" s="15"/>
      <c r="CD679" s="15"/>
      <c r="CO679" s="15"/>
      <c r="CZ679" s="15"/>
    </row>
    <row r="680" spans="5:104" x14ac:dyDescent="0.15">
      <c r="E680" s="15"/>
      <c r="P680" s="15"/>
      <c r="AA680" s="15"/>
      <c r="AL680" s="15"/>
      <c r="AW680" s="15"/>
      <c r="BH680" s="15"/>
      <c r="BS680" s="15"/>
      <c r="CD680" s="15"/>
      <c r="CO680" s="15"/>
      <c r="CZ680" s="15"/>
    </row>
    <row r="681" spans="5:104" x14ac:dyDescent="0.15">
      <c r="E681" s="15"/>
      <c r="P681" s="15"/>
      <c r="AA681" s="15"/>
      <c r="AL681" s="15"/>
      <c r="AW681" s="15"/>
      <c r="BH681" s="15"/>
      <c r="BS681" s="15"/>
      <c r="CD681" s="15"/>
      <c r="CO681" s="15"/>
      <c r="CZ681" s="15"/>
    </row>
    <row r="682" spans="5:104" x14ac:dyDescent="0.15">
      <c r="E682" s="15"/>
      <c r="P682" s="15"/>
      <c r="AA682" s="15"/>
      <c r="AL682" s="15"/>
      <c r="AW682" s="15"/>
      <c r="BH682" s="15"/>
      <c r="BS682" s="15"/>
      <c r="CD682" s="15"/>
      <c r="CO682" s="15"/>
      <c r="CZ682" s="15"/>
    </row>
    <row r="683" spans="5:104" x14ac:dyDescent="0.15">
      <c r="E683" s="15"/>
      <c r="P683" s="15"/>
      <c r="AA683" s="15"/>
      <c r="AL683" s="15"/>
      <c r="AW683" s="15"/>
      <c r="BH683" s="15"/>
      <c r="BS683" s="15"/>
      <c r="CD683" s="15"/>
      <c r="CO683" s="15"/>
      <c r="CZ683" s="15"/>
    </row>
    <row r="684" spans="5:104" x14ac:dyDescent="0.15">
      <c r="E684" s="15"/>
      <c r="P684" s="15"/>
      <c r="AA684" s="15"/>
      <c r="AL684" s="15"/>
      <c r="AW684" s="15"/>
      <c r="BH684" s="15"/>
      <c r="BS684" s="15"/>
      <c r="CD684" s="15"/>
      <c r="CO684" s="15"/>
      <c r="CZ684" s="15"/>
    </row>
    <row r="685" spans="5:104" x14ac:dyDescent="0.15">
      <c r="E685" s="15"/>
      <c r="P685" s="15"/>
      <c r="AA685" s="15"/>
      <c r="AL685" s="15"/>
      <c r="AW685" s="15"/>
      <c r="BH685" s="15"/>
      <c r="BS685" s="15"/>
      <c r="CD685" s="15"/>
      <c r="CO685" s="15"/>
      <c r="CZ685" s="15"/>
    </row>
    <row r="686" spans="5:104" x14ac:dyDescent="0.15">
      <c r="E686" s="15"/>
      <c r="P686" s="15"/>
      <c r="AA686" s="15"/>
      <c r="AL686" s="15"/>
      <c r="AW686" s="15"/>
      <c r="BH686" s="15"/>
      <c r="BS686" s="15"/>
      <c r="CD686" s="15"/>
      <c r="CO686" s="15"/>
      <c r="CZ686" s="15"/>
    </row>
    <row r="687" spans="5:104" x14ac:dyDescent="0.15">
      <c r="E687" s="15"/>
      <c r="P687" s="15"/>
      <c r="AA687" s="15"/>
      <c r="AL687" s="15"/>
      <c r="AW687" s="15"/>
      <c r="BH687" s="15"/>
      <c r="BS687" s="15"/>
      <c r="CD687" s="15"/>
      <c r="CO687" s="15"/>
      <c r="CZ687" s="15"/>
    </row>
    <row r="688" spans="5:104" x14ac:dyDescent="0.15">
      <c r="E688" s="15"/>
      <c r="P688" s="15"/>
      <c r="AA688" s="15"/>
      <c r="AL688" s="15"/>
      <c r="AW688" s="15"/>
      <c r="BH688" s="15"/>
      <c r="BS688" s="15"/>
      <c r="CD688" s="15"/>
      <c r="CO688" s="15"/>
      <c r="CZ688" s="15"/>
    </row>
    <row r="689" spans="5:104" x14ac:dyDescent="0.15">
      <c r="E689" s="15"/>
      <c r="P689" s="15"/>
      <c r="AA689" s="15"/>
      <c r="AL689" s="15"/>
      <c r="AW689" s="15"/>
      <c r="BH689" s="15"/>
      <c r="BS689" s="15"/>
      <c r="CD689" s="15"/>
      <c r="CO689" s="15"/>
      <c r="CZ689" s="15"/>
    </row>
    <row r="690" spans="5:104" x14ac:dyDescent="0.15">
      <c r="E690" s="15"/>
      <c r="P690" s="15"/>
      <c r="AA690" s="15"/>
      <c r="AL690" s="15"/>
      <c r="AW690" s="15"/>
      <c r="BH690" s="15"/>
      <c r="BS690" s="15"/>
      <c r="CD690" s="15"/>
      <c r="CO690" s="15"/>
      <c r="CZ690" s="15"/>
    </row>
    <row r="691" spans="5:104" x14ac:dyDescent="0.15">
      <c r="E691" s="15"/>
      <c r="P691" s="15"/>
      <c r="AA691" s="15"/>
      <c r="AL691" s="15"/>
      <c r="AW691" s="15"/>
      <c r="BH691" s="15"/>
      <c r="BS691" s="15"/>
      <c r="CD691" s="15"/>
      <c r="CO691" s="15"/>
      <c r="CZ691" s="15"/>
    </row>
    <row r="692" spans="5:104" x14ac:dyDescent="0.15">
      <c r="E692" s="15"/>
      <c r="P692" s="15"/>
      <c r="AA692" s="15"/>
      <c r="AL692" s="15"/>
      <c r="AW692" s="15"/>
      <c r="BH692" s="15"/>
      <c r="BS692" s="15"/>
      <c r="CD692" s="15"/>
      <c r="CO692" s="15"/>
      <c r="CZ692" s="15"/>
    </row>
    <row r="693" spans="5:104" x14ac:dyDescent="0.15">
      <c r="E693" s="15"/>
      <c r="P693" s="15"/>
      <c r="AA693" s="15"/>
      <c r="AL693" s="15"/>
      <c r="AW693" s="15"/>
      <c r="BH693" s="15"/>
      <c r="BS693" s="15"/>
      <c r="CD693" s="15"/>
      <c r="CO693" s="15"/>
      <c r="CZ693" s="15"/>
    </row>
    <row r="694" spans="5:104" x14ac:dyDescent="0.15">
      <c r="E694" s="15"/>
      <c r="P694" s="15"/>
      <c r="AA694" s="15"/>
      <c r="AL694" s="15"/>
      <c r="AW694" s="15"/>
      <c r="BH694" s="15"/>
      <c r="BS694" s="15"/>
      <c r="CD694" s="15"/>
      <c r="CO694" s="15"/>
      <c r="CZ694" s="15"/>
    </row>
    <row r="695" spans="5:104" x14ac:dyDescent="0.15">
      <c r="E695" s="15"/>
      <c r="P695" s="15"/>
      <c r="AA695" s="15"/>
      <c r="AL695" s="15"/>
      <c r="AW695" s="15"/>
      <c r="BH695" s="15"/>
      <c r="BS695" s="15"/>
      <c r="CD695" s="15"/>
      <c r="CO695" s="15"/>
      <c r="CZ695" s="15"/>
    </row>
    <row r="696" spans="5:104" x14ac:dyDescent="0.15">
      <c r="E696" s="15"/>
      <c r="P696" s="15"/>
      <c r="AA696" s="15"/>
      <c r="AL696" s="15"/>
      <c r="AW696" s="15"/>
      <c r="BH696" s="15"/>
      <c r="BS696" s="15"/>
      <c r="CD696" s="15"/>
      <c r="CO696" s="15"/>
      <c r="CZ696" s="15"/>
    </row>
    <row r="697" spans="5:104" x14ac:dyDescent="0.15">
      <c r="E697" s="15"/>
      <c r="P697" s="15"/>
      <c r="AA697" s="15"/>
      <c r="AL697" s="15"/>
      <c r="AW697" s="15"/>
      <c r="BH697" s="15"/>
      <c r="BS697" s="15"/>
      <c r="CD697" s="15"/>
      <c r="CO697" s="15"/>
      <c r="CZ697" s="15"/>
    </row>
    <row r="698" spans="5:104" x14ac:dyDescent="0.15">
      <c r="E698" s="15"/>
      <c r="P698" s="15"/>
      <c r="AA698" s="15"/>
      <c r="AL698" s="15"/>
      <c r="AW698" s="15"/>
      <c r="BH698" s="15"/>
      <c r="BS698" s="15"/>
      <c r="CD698" s="15"/>
      <c r="CO698" s="15"/>
      <c r="CZ698" s="15"/>
    </row>
    <row r="699" spans="5:104" x14ac:dyDescent="0.15">
      <c r="E699" s="15"/>
      <c r="P699" s="15"/>
      <c r="AA699" s="15"/>
      <c r="AL699" s="15"/>
      <c r="AW699" s="15"/>
      <c r="BH699" s="15"/>
      <c r="BS699" s="15"/>
      <c r="CD699" s="15"/>
      <c r="CO699" s="15"/>
      <c r="CZ699" s="15"/>
    </row>
    <row r="700" spans="5:104" x14ac:dyDescent="0.15">
      <c r="E700" s="15"/>
      <c r="P700" s="15"/>
      <c r="AA700" s="15"/>
      <c r="AL700" s="15"/>
      <c r="AW700" s="15"/>
      <c r="BH700" s="15"/>
      <c r="BS700" s="15"/>
      <c r="CD700" s="15"/>
      <c r="CO700" s="15"/>
      <c r="CZ700" s="15"/>
    </row>
    <row r="701" spans="5:104" x14ac:dyDescent="0.15">
      <c r="E701" s="15"/>
      <c r="P701" s="15"/>
      <c r="AA701" s="15"/>
      <c r="AL701" s="15"/>
      <c r="AW701" s="15"/>
      <c r="BH701" s="15"/>
      <c r="BS701" s="15"/>
      <c r="CD701" s="15"/>
      <c r="CO701" s="15"/>
      <c r="CZ701" s="15"/>
    </row>
    <row r="702" spans="5:104" x14ac:dyDescent="0.15">
      <c r="E702" s="15"/>
      <c r="P702" s="15"/>
      <c r="AA702" s="15"/>
      <c r="AL702" s="15"/>
      <c r="AW702" s="15"/>
      <c r="BH702" s="15"/>
      <c r="BS702" s="15"/>
      <c r="CD702" s="15"/>
      <c r="CO702" s="15"/>
      <c r="CZ702" s="15"/>
    </row>
    <row r="703" spans="5:104" x14ac:dyDescent="0.15">
      <c r="E703" s="15"/>
      <c r="P703" s="15"/>
      <c r="AA703" s="15"/>
      <c r="AL703" s="15"/>
      <c r="AW703" s="15"/>
      <c r="BH703" s="15"/>
      <c r="BS703" s="15"/>
      <c r="CD703" s="15"/>
      <c r="CO703" s="15"/>
      <c r="CZ703" s="15"/>
    </row>
    <row r="704" spans="5:104" x14ac:dyDescent="0.15">
      <c r="E704" s="15"/>
      <c r="P704" s="15"/>
      <c r="AA704" s="15"/>
      <c r="AL704" s="15"/>
      <c r="AW704" s="15"/>
      <c r="BH704" s="15"/>
      <c r="BS704" s="15"/>
      <c r="CD704" s="15"/>
      <c r="CO704" s="15"/>
      <c r="CZ704" s="15"/>
    </row>
    <row r="705" spans="5:104" x14ac:dyDescent="0.15">
      <c r="E705" s="15"/>
      <c r="P705" s="15"/>
      <c r="AA705" s="15"/>
      <c r="AL705" s="15"/>
      <c r="AW705" s="15"/>
      <c r="BH705" s="15"/>
      <c r="BS705" s="15"/>
      <c r="CD705" s="15"/>
      <c r="CO705" s="15"/>
      <c r="CZ705" s="15"/>
    </row>
    <row r="706" spans="5:104" x14ac:dyDescent="0.15">
      <c r="E706" s="15"/>
      <c r="P706" s="15"/>
      <c r="AA706" s="15"/>
      <c r="AL706" s="15"/>
      <c r="AW706" s="15"/>
      <c r="BH706" s="15"/>
      <c r="BS706" s="15"/>
      <c r="CD706" s="15"/>
      <c r="CO706" s="15"/>
      <c r="CZ706" s="15"/>
    </row>
    <row r="707" spans="5:104" x14ac:dyDescent="0.15">
      <c r="E707" s="15"/>
      <c r="P707" s="15"/>
      <c r="AA707" s="15"/>
      <c r="AL707" s="15"/>
      <c r="AW707" s="15"/>
      <c r="BH707" s="15"/>
      <c r="BS707" s="15"/>
      <c r="CD707" s="15"/>
      <c r="CO707" s="15"/>
      <c r="CZ707" s="15"/>
    </row>
    <row r="708" spans="5:104" x14ac:dyDescent="0.15">
      <c r="E708" s="15"/>
      <c r="P708" s="15"/>
      <c r="AA708" s="15"/>
      <c r="AL708" s="15"/>
      <c r="AW708" s="15"/>
      <c r="BH708" s="15"/>
      <c r="BS708" s="15"/>
      <c r="CD708" s="15"/>
      <c r="CO708" s="15"/>
      <c r="CZ708" s="15"/>
    </row>
    <row r="709" spans="5:104" x14ac:dyDescent="0.15">
      <c r="E709" s="15"/>
      <c r="P709" s="15"/>
      <c r="AA709" s="15"/>
      <c r="AL709" s="15"/>
      <c r="AW709" s="15"/>
      <c r="BH709" s="15"/>
      <c r="BS709" s="15"/>
      <c r="CD709" s="15"/>
      <c r="CO709" s="15"/>
      <c r="CZ709" s="15"/>
    </row>
    <row r="710" spans="5:104" x14ac:dyDescent="0.15">
      <c r="E710" s="15"/>
      <c r="P710" s="15"/>
      <c r="AA710" s="15"/>
      <c r="AL710" s="15"/>
      <c r="AW710" s="15"/>
      <c r="BH710" s="15"/>
      <c r="BS710" s="15"/>
      <c r="CD710" s="15"/>
      <c r="CO710" s="15"/>
      <c r="CZ710" s="15"/>
    </row>
    <row r="711" spans="5:104" x14ac:dyDescent="0.15">
      <c r="E711" s="15"/>
      <c r="P711" s="15"/>
      <c r="AA711" s="15"/>
      <c r="AL711" s="15"/>
      <c r="AW711" s="15"/>
      <c r="BH711" s="15"/>
      <c r="BS711" s="15"/>
      <c r="CD711" s="15"/>
      <c r="CO711" s="15"/>
      <c r="CZ711" s="15"/>
    </row>
    <row r="712" spans="5:104" x14ac:dyDescent="0.15">
      <c r="E712" s="15"/>
      <c r="P712" s="15"/>
      <c r="AA712" s="15"/>
      <c r="AL712" s="15"/>
      <c r="AW712" s="15"/>
      <c r="BH712" s="15"/>
      <c r="BS712" s="15"/>
      <c r="CD712" s="15"/>
      <c r="CO712" s="15"/>
      <c r="CZ712" s="15"/>
    </row>
    <row r="713" spans="5:104" x14ac:dyDescent="0.15">
      <c r="E713" s="15"/>
      <c r="P713" s="15"/>
      <c r="AA713" s="15"/>
      <c r="AL713" s="15"/>
      <c r="AW713" s="15"/>
      <c r="BH713" s="15"/>
      <c r="BS713" s="15"/>
      <c r="CD713" s="15"/>
      <c r="CO713" s="15"/>
      <c r="CZ713" s="15"/>
    </row>
    <row r="714" spans="5:104" x14ac:dyDescent="0.15">
      <c r="E714" s="15"/>
      <c r="P714" s="15"/>
      <c r="AA714" s="15"/>
      <c r="AL714" s="15"/>
      <c r="AW714" s="15"/>
      <c r="BH714" s="15"/>
      <c r="BS714" s="15"/>
      <c r="CD714" s="15"/>
      <c r="CO714" s="15"/>
      <c r="CZ714" s="15"/>
    </row>
    <row r="715" spans="5:104" x14ac:dyDescent="0.15">
      <c r="E715" s="15"/>
      <c r="P715" s="15"/>
      <c r="AA715" s="15"/>
      <c r="AL715" s="15"/>
      <c r="AW715" s="15"/>
      <c r="BH715" s="15"/>
      <c r="BS715" s="15"/>
      <c r="CD715" s="15"/>
      <c r="CO715" s="15"/>
      <c r="CZ715" s="15"/>
    </row>
    <row r="716" spans="5:104" x14ac:dyDescent="0.15">
      <c r="E716" s="15"/>
      <c r="P716" s="15"/>
      <c r="AA716" s="15"/>
      <c r="AL716" s="15"/>
      <c r="AW716" s="15"/>
      <c r="BH716" s="15"/>
      <c r="BS716" s="15"/>
      <c r="CD716" s="15"/>
      <c r="CO716" s="15"/>
      <c r="CZ716" s="15"/>
    </row>
    <row r="717" spans="5:104" x14ac:dyDescent="0.15">
      <c r="E717" s="15"/>
      <c r="P717" s="15"/>
      <c r="AA717" s="15"/>
      <c r="AL717" s="15"/>
      <c r="AW717" s="15"/>
      <c r="BH717" s="15"/>
      <c r="BS717" s="15"/>
      <c r="CD717" s="15"/>
      <c r="CO717" s="15"/>
      <c r="CZ717" s="15"/>
    </row>
    <row r="718" spans="5:104" x14ac:dyDescent="0.15">
      <c r="E718" s="15"/>
      <c r="P718" s="15"/>
      <c r="AA718" s="15"/>
      <c r="AL718" s="15"/>
      <c r="AW718" s="15"/>
      <c r="BH718" s="15"/>
      <c r="BS718" s="15"/>
      <c r="CD718" s="15"/>
      <c r="CO718" s="15"/>
      <c r="CZ718" s="15"/>
    </row>
    <row r="719" spans="5:104" x14ac:dyDescent="0.15">
      <c r="E719" s="15"/>
      <c r="P719" s="15"/>
      <c r="AA719" s="15"/>
      <c r="AL719" s="15"/>
      <c r="AW719" s="15"/>
      <c r="BH719" s="15"/>
      <c r="BS719" s="15"/>
      <c r="CD719" s="15"/>
      <c r="CO719" s="15"/>
      <c r="CZ719" s="15"/>
    </row>
    <row r="720" spans="5:104" x14ac:dyDescent="0.15">
      <c r="E720" s="15"/>
      <c r="P720" s="15"/>
      <c r="AA720" s="15"/>
      <c r="AL720" s="15"/>
      <c r="AW720" s="15"/>
      <c r="BH720" s="15"/>
      <c r="BS720" s="15"/>
      <c r="CD720" s="15"/>
      <c r="CO720" s="15"/>
      <c r="CZ720" s="15"/>
    </row>
    <row r="721" spans="5:104" x14ac:dyDescent="0.15">
      <c r="E721" s="15"/>
      <c r="P721" s="15"/>
      <c r="AA721" s="15"/>
      <c r="AL721" s="15"/>
      <c r="AW721" s="15"/>
      <c r="BH721" s="15"/>
      <c r="BS721" s="15"/>
      <c r="CD721" s="15"/>
      <c r="CO721" s="15"/>
      <c r="CZ721" s="15"/>
    </row>
    <row r="722" spans="5:104" x14ac:dyDescent="0.15">
      <c r="E722" s="15"/>
      <c r="P722" s="15"/>
      <c r="AA722" s="15"/>
      <c r="AL722" s="15"/>
      <c r="AW722" s="15"/>
      <c r="BH722" s="15"/>
      <c r="BS722" s="15"/>
      <c r="CD722" s="15"/>
      <c r="CO722" s="15"/>
      <c r="CZ722" s="15"/>
    </row>
    <row r="723" spans="5:104" x14ac:dyDescent="0.15">
      <c r="E723" s="15"/>
      <c r="P723" s="15"/>
      <c r="AA723" s="15"/>
      <c r="AL723" s="15"/>
      <c r="AW723" s="15"/>
      <c r="BH723" s="15"/>
      <c r="BS723" s="15"/>
      <c r="CD723" s="15"/>
      <c r="CO723" s="15"/>
      <c r="CZ723" s="15"/>
    </row>
    <row r="724" spans="5:104" x14ac:dyDescent="0.15">
      <c r="E724" s="15"/>
      <c r="P724" s="15"/>
      <c r="AA724" s="15"/>
      <c r="AL724" s="15"/>
      <c r="AW724" s="15"/>
      <c r="BH724" s="15"/>
      <c r="BS724" s="15"/>
      <c r="CD724" s="15"/>
      <c r="CO724" s="15"/>
      <c r="CZ724" s="15"/>
    </row>
    <row r="725" spans="5:104" x14ac:dyDescent="0.15">
      <c r="E725" s="15"/>
      <c r="P725" s="15"/>
      <c r="AA725" s="15"/>
      <c r="AL725" s="15"/>
      <c r="AW725" s="15"/>
      <c r="BH725" s="15"/>
      <c r="BS725" s="15"/>
      <c r="CD725" s="15"/>
      <c r="CO725" s="15"/>
      <c r="CZ725" s="15"/>
    </row>
    <row r="726" spans="5:104" x14ac:dyDescent="0.15">
      <c r="E726" s="15"/>
      <c r="P726" s="15"/>
      <c r="AA726" s="15"/>
      <c r="AL726" s="15"/>
      <c r="AW726" s="15"/>
      <c r="BH726" s="15"/>
      <c r="BS726" s="15"/>
      <c r="CD726" s="15"/>
      <c r="CO726" s="15"/>
      <c r="CZ726" s="15"/>
    </row>
    <row r="727" spans="5:104" x14ac:dyDescent="0.15">
      <c r="E727" s="15"/>
      <c r="P727" s="15"/>
      <c r="AA727" s="15"/>
      <c r="AL727" s="15"/>
      <c r="AW727" s="15"/>
      <c r="BH727" s="15"/>
      <c r="BS727" s="15"/>
      <c r="CD727" s="15"/>
      <c r="CO727" s="15"/>
      <c r="CZ727" s="15"/>
    </row>
    <row r="728" spans="5:104" x14ac:dyDescent="0.15">
      <c r="E728" s="15"/>
      <c r="P728" s="15"/>
      <c r="AA728" s="15"/>
      <c r="AL728" s="15"/>
      <c r="AW728" s="15"/>
      <c r="BH728" s="15"/>
      <c r="BS728" s="15"/>
      <c r="CD728" s="15"/>
      <c r="CO728" s="15"/>
      <c r="CZ728" s="15"/>
    </row>
    <row r="729" spans="5:104" x14ac:dyDescent="0.15">
      <c r="E729" s="15"/>
      <c r="P729" s="15"/>
      <c r="AA729" s="15"/>
      <c r="AL729" s="15"/>
      <c r="AW729" s="15"/>
      <c r="BH729" s="15"/>
      <c r="BS729" s="15"/>
      <c r="CD729" s="15"/>
      <c r="CO729" s="15"/>
      <c r="CZ729" s="15"/>
    </row>
    <row r="730" spans="5:104" x14ac:dyDescent="0.15">
      <c r="E730" s="15"/>
      <c r="P730" s="15"/>
      <c r="AA730" s="15"/>
      <c r="AL730" s="15"/>
      <c r="AW730" s="15"/>
      <c r="BH730" s="15"/>
      <c r="BS730" s="15"/>
      <c r="CD730" s="15"/>
      <c r="CO730" s="15"/>
      <c r="CZ730" s="15"/>
    </row>
    <row r="731" spans="5:104" x14ac:dyDescent="0.15">
      <c r="E731" s="15"/>
      <c r="P731" s="15"/>
      <c r="AA731" s="15"/>
      <c r="AL731" s="15"/>
      <c r="AW731" s="15"/>
      <c r="BH731" s="15"/>
      <c r="BS731" s="15"/>
      <c r="CD731" s="15"/>
      <c r="CO731" s="15"/>
      <c r="CZ731" s="15"/>
    </row>
    <row r="732" spans="5:104" x14ac:dyDescent="0.15">
      <c r="E732" s="15"/>
      <c r="P732" s="15"/>
      <c r="AA732" s="15"/>
      <c r="AL732" s="15"/>
      <c r="AW732" s="15"/>
      <c r="BH732" s="15"/>
      <c r="BS732" s="15"/>
      <c r="CD732" s="15"/>
      <c r="CO732" s="15"/>
      <c r="CZ732" s="15"/>
    </row>
    <row r="733" spans="5:104" x14ac:dyDescent="0.15">
      <c r="E733" s="15"/>
      <c r="P733" s="15"/>
      <c r="AA733" s="15"/>
      <c r="AL733" s="15"/>
      <c r="AW733" s="15"/>
      <c r="BH733" s="15"/>
      <c r="BS733" s="15"/>
      <c r="CD733" s="15"/>
      <c r="CO733" s="15"/>
      <c r="CZ733" s="15"/>
    </row>
    <row r="734" spans="5:104" x14ac:dyDescent="0.15">
      <c r="E734" s="15"/>
      <c r="P734" s="15"/>
      <c r="AA734" s="15"/>
      <c r="AL734" s="15"/>
      <c r="AW734" s="15"/>
      <c r="BH734" s="15"/>
      <c r="BS734" s="15"/>
      <c r="CD734" s="15"/>
      <c r="CO734" s="15"/>
      <c r="CZ734" s="15"/>
    </row>
    <row r="735" spans="5:104" x14ac:dyDescent="0.15">
      <c r="E735" s="15"/>
      <c r="P735" s="15"/>
      <c r="AA735" s="15"/>
      <c r="AL735" s="15"/>
      <c r="AW735" s="15"/>
      <c r="BH735" s="15"/>
      <c r="BS735" s="15"/>
      <c r="CD735" s="15"/>
      <c r="CO735" s="15"/>
      <c r="CZ735" s="15"/>
    </row>
    <row r="736" spans="5:104" x14ac:dyDescent="0.15">
      <c r="E736" s="15"/>
      <c r="P736" s="15"/>
      <c r="AA736" s="15"/>
      <c r="AL736" s="15"/>
      <c r="AW736" s="15"/>
      <c r="BH736" s="15"/>
      <c r="BS736" s="15"/>
      <c r="CD736" s="15"/>
      <c r="CO736" s="15"/>
      <c r="CZ736" s="15"/>
    </row>
    <row r="737" spans="5:104" x14ac:dyDescent="0.15">
      <c r="E737" s="15"/>
      <c r="P737" s="15"/>
      <c r="AA737" s="15"/>
      <c r="AL737" s="15"/>
      <c r="AW737" s="15"/>
      <c r="BH737" s="15"/>
      <c r="BS737" s="15"/>
      <c r="CD737" s="15"/>
      <c r="CO737" s="15"/>
      <c r="CZ737" s="15"/>
    </row>
    <row r="738" spans="5:104" x14ac:dyDescent="0.15">
      <c r="E738" s="15"/>
      <c r="P738" s="15"/>
      <c r="AA738" s="15"/>
      <c r="AL738" s="15"/>
      <c r="AW738" s="15"/>
      <c r="BH738" s="15"/>
      <c r="BS738" s="15"/>
      <c r="CD738" s="15"/>
      <c r="CO738" s="15"/>
      <c r="CZ738" s="15"/>
    </row>
    <row r="739" spans="5:104" x14ac:dyDescent="0.15">
      <c r="E739" s="15"/>
      <c r="P739" s="15"/>
      <c r="AA739" s="15"/>
      <c r="AL739" s="15"/>
      <c r="AW739" s="15"/>
      <c r="BH739" s="15"/>
      <c r="BS739" s="15"/>
      <c r="CD739" s="15"/>
      <c r="CO739" s="15"/>
      <c r="CZ739" s="15"/>
    </row>
    <row r="740" spans="5:104" x14ac:dyDescent="0.15">
      <c r="E740" s="15"/>
      <c r="P740" s="15"/>
      <c r="AA740" s="15"/>
      <c r="AL740" s="15"/>
      <c r="AW740" s="15"/>
      <c r="BH740" s="15"/>
      <c r="BS740" s="15"/>
      <c r="CD740" s="15"/>
      <c r="CO740" s="15"/>
      <c r="CZ740" s="15"/>
    </row>
    <row r="741" spans="5:104" x14ac:dyDescent="0.15">
      <c r="E741" s="15"/>
      <c r="P741" s="15"/>
      <c r="AA741" s="15"/>
      <c r="AL741" s="15"/>
      <c r="AW741" s="15"/>
      <c r="BH741" s="15"/>
      <c r="BS741" s="15"/>
      <c r="CD741" s="15"/>
      <c r="CO741" s="15"/>
      <c r="CZ741" s="15"/>
    </row>
    <row r="742" spans="5:104" x14ac:dyDescent="0.15">
      <c r="E742" s="15"/>
      <c r="P742" s="15"/>
      <c r="AA742" s="15"/>
      <c r="AL742" s="15"/>
      <c r="AW742" s="15"/>
      <c r="BH742" s="15"/>
      <c r="BS742" s="15"/>
      <c r="CD742" s="15"/>
      <c r="CO742" s="15"/>
      <c r="CZ742" s="15"/>
    </row>
    <row r="743" spans="5:104" x14ac:dyDescent="0.15">
      <c r="E743" s="15"/>
      <c r="P743" s="15"/>
      <c r="AA743" s="15"/>
      <c r="AL743" s="15"/>
      <c r="AW743" s="15"/>
      <c r="BH743" s="15"/>
      <c r="BS743" s="15"/>
      <c r="CD743" s="15"/>
      <c r="CO743" s="15"/>
      <c r="CZ743" s="15"/>
    </row>
    <row r="744" spans="5:104" x14ac:dyDescent="0.15">
      <c r="E744" s="15"/>
      <c r="P744" s="15"/>
      <c r="AA744" s="15"/>
      <c r="AL744" s="15"/>
      <c r="AW744" s="15"/>
      <c r="BH744" s="15"/>
      <c r="BS744" s="15"/>
      <c r="CD744" s="15"/>
      <c r="CO744" s="15"/>
      <c r="CZ744" s="15"/>
    </row>
    <row r="745" spans="5:104" x14ac:dyDescent="0.15">
      <c r="E745" s="15"/>
      <c r="P745" s="15"/>
      <c r="AA745" s="15"/>
      <c r="AL745" s="15"/>
      <c r="AW745" s="15"/>
      <c r="BH745" s="15"/>
      <c r="BS745" s="15"/>
      <c r="CD745" s="15"/>
      <c r="CO745" s="15"/>
      <c r="CZ745" s="15"/>
    </row>
    <row r="746" spans="5:104" x14ac:dyDescent="0.15">
      <c r="E746" s="15"/>
      <c r="P746" s="15"/>
      <c r="AA746" s="15"/>
      <c r="AL746" s="15"/>
      <c r="AW746" s="15"/>
      <c r="BH746" s="15"/>
      <c r="BS746" s="15"/>
      <c r="CD746" s="15"/>
      <c r="CO746" s="15"/>
      <c r="CZ746" s="15"/>
    </row>
    <row r="747" spans="5:104" x14ac:dyDescent="0.15">
      <c r="E747" s="15"/>
      <c r="P747" s="15"/>
      <c r="AA747" s="15"/>
      <c r="AL747" s="15"/>
      <c r="AW747" s="15"/>
      <c r="BH747" s="15"/>
      <c r="BS747" s="15"/>
      <c r="CD747" s="15"/>
      <c r="CO747" s="15"/>
      <c r="CZ747" s="15"/>
    </row>
    <row r="748" spans="5:104" x14ac:dyDescent="0.15">
      <c r="E748" s="15"/>
      <c r="P748" s="15"/>
      <c r="AA748" s="15"/>
      <c r="AL748" s="15"/>
      <c r="AW748" s="15"/>
      <c r="BH748" s="15"/>
      <c r="BS748" s="15"/>
      <c r="CD748" s="15"/>
      <c r="CO748" s="15"/>
      <c r="CZ748" s="15"/>
    </row>
    <row r="749" spans="5:104" x14ac:dyDescent="0.15">
      <c r="E749" s="15"/>
      <c r="P749" s="15"/>
      <c r="AA749" s="15"/>
      <c r="AL749" s="15"/>
      <c r="AW749" s="15"/>
      <c r="BH749" s="15"/>
      <c r="BS749" s="15"/>
      <c r="CD749" s="15"/>
      <c r="CO749" s="15"/>
      <c r="CZ749" s="15"/>
    </row>
    <row r="750" spans="5:104" x14ac:dyDescent="0.15">
      <c r="E750" s="15"/>
      <c r="P750" s="15"/>
      <c r="AA750" s="15"/>
      <c r="AL750" s="15"/>
      <c r="AW750" s="15"/>
      <c r="BH750" s="15"/>
      <c r="BS750" s="15"/>
      <c r="CD750" s="15"/>
      <c r="CO750" s="15"/>
      <c r="CZ750" s="15"/>
    </row>
    <row r="751" spans="5:104" x14ac:dyDescent="0.15">
      <c r="E751" s="15"/>
      <c r="P751" s="15"/>
      <c r="AA751" s="15"/>
      <c r="AL751" s="15"/>
      <c r="AW751" s="15"/>
      <c r="BH751" s="15"/>
      <c r="BS751" s="15"/>
      <c r="CD751" s="15"/>
      <c r="CO751" s="15"/>
      <c r="CZ751" s="15"/>
    </row>
    <row r="752" spans="5:104" x14ac:dyDescent="0.15">
      <c r="E752" s="15"/>
      <c r="P752" s="15"/>
      <c r="AA752" s="15"/>
      <c r="AL752" s="15"/>
      <c r="AW752" s="15"/>
      <c r="BH752" s="15"/>
      <c r="BS752" s="15"/>
      <c r="CD752" s="15"/>
      <c r="CO752" s="15"/>
      <c r="CZ752" s="15"/>
    </row>
    <row r="753" spans="5:104" x14ac:dyDescent="0.15">
      <c r="E753" s="15"/>
      <c r="P753" s="15"/>
      <c r="AA753" s="15"/>
      <c r="AL753" s="15"/>
      <c r="AW753" s="15"/>
      <c r="BH753" s="15"/>
      <c r="BS753" s="15"/>
      <c r="CD753" s="15"/>
      <c r="CO753" s="15"/>
      <c r="CZ753" s="15"/>
    </row>
    <row r="754" spans="5:104" x14ac:dyDescent="0.15">
      <c r="E754" s="15"/>
      <c r="P754" s="15"/>
      <c r="AA754" s="15"/>
      <c r="AL754" s="15"/>
      <c r="AW754" s="15"/>
      <c r="BH754" s="15"/>
      <c r="BS754" s="15"/>
      <c r="CD754" s="15"/>
      <c r="CO754" s="15"/>
      <c r="CZ754" s="15"/>
    </row>
    <row r="755" spans="5:104" x14ac:dyDescent="0.15">
      <c r="E755" s="15"/>
      <c r="P755" s="15"/>
      <c r="AA755" s="15"/>
      <c r="AL755" s="15"/>
      <c r="AW755" s="15"/>
      <c r="BH755" s="15"/>
      <c r="BS755" s="15"/>
      <c r="CD755" s="15"/>
      <c r="CO755" s="15"/>
      <c r="CZ755" s="15"/>
    </row>
    <row r="756" spans="5:104" x14ac:dyDescent="0.15">
      <c r="E756" s="15"/>
      <c r="P756" s="15"/>
      <c r="AA756" s="15"/>
      <c r="AL756" s="15"/>
      <c r="AW756" s="15"/>
      <c r="BH756" s="15"/>
      <c r="BS756" s="15"/>
      <c r="CD756" s="15"/>
      <c r="CO756" s="15"/>
      <c r="CZ756" s="15"/>
    </row>
    <row r="757" spans="5:104" x14ac:dyDescent="0.15">
      <c r="E757" s="15"/>
      <c r="P757" s="15"/>
      <c r="AA757" s="15"/>
      <c r="AL757" s="15"/>
      <c r="AW757" s="15"/>
      <c r="BH757" s="15"/>
      <c r="BS757" s="15"/>
      <c r="CD757" s="15"/>
      <c r="CO757" s="15"/>
      <c r="CZ757" s="15"/>
    </row>
    <row r="758" spans="5:104" x14ac:dyDescent="0.15">
      <c r="E758" s="15"/>
      <c r="P758" s="15"/>
      <c r="AA758" s="15"/>
      <c r="AL758" s="15"/>
      <c r="AW758" s="15"/>
      <c r="BH758" s="15"/>
      <c r="BS758" s="15"/>
      <c r="CD758" s="15"/>
      <c r="CO758" s="15"/>
      <c r="CZ758" s="15"/>
    </row>
    <row r="759" spans="5:104" x14ac:dyDescent="0.15">
      <c r="E759" s="15"/>
      <c r="P759" s="15"/>
      <c r="AA759" s="15"/>
      <c r="AL759" s="15"/>
      <c r="AW759" s="15"/>
      <c r="BH759" s="15"/>
      <c r="BS759" s="15"/>
      <c r="CD759" s="15"/>
      <c r="CO759" s="15"/>
      <c r="CZ759" s="15"/>
    </row>
    <row r="760" spans="5:104" x14ac:dyDescent="0.15">
      <c r="E760" s="15"/>
      <c r="P760" s="15"/>
      <c r="AA760" s="15"/>
      <c r="AL760" s="15"/>
      <c r="AW760" s="15"/>
      <c r="BH760" s="15"/>
      <c r="BS760" s="15"/>
      <c r="CD760" s="15"/>
      <c r="CO760" s="15"/>
      <c r="CZ760" s="15"/>
    </row>
    <row r="761" spans="5:104" x14ac:dyDescent="0.15">
      <c r="E761" s="15"/>
      <c r="P761" s="15"/>
      <c r="AA761" s="15"/>
      <c r="AL761" s="15"/>
      <c r="AW761" s="15"/>
      <c r="BH761" s="15"/>
      <c r="BS761" s="15"/>
      <c r="CD761" s="15"/>
      <c r="CO761" s="15"/>
      <c r="CZ761" s="15"/>
    </row>
    <row r="762" spans="5:104" x14ac:dyDescent="0.15">
      <c r="E762" s="15"/>
      <c r="P762" s="15"/>
      <c r="AA762" s="15"/>
      <c r="AL762" s="15"/>
      <c r="AW762" s="15"/>
      <c r="BH762" s="15"/>
      <c r="BS762" s="15"/>
      <c r="CD762" s="15"/>
      <c r="CO762" s="15"/>
      <c r="CZ762" s="15"/>
    </row>
    <row r="763" spans="5:104" x14ac:dyDescent="0.15">
      <c r="E763" s="15"/>
      <c r="P763" s="15"/>
      <c r="AA763" s="15"/>
      <c r="AL763" s="15"/>
      <c r="AW763" s="15"/>
      <c r="BH763" s="15"/>
      <c r="BS763" s="15"/>
      <c r="CD763" s="15"/>
      <c r="CO763" s="15"/>
      <c r="CZ763" s="15"/>
    </row>
    <row r="764" spans="5:104" x14ac:dyDescent="0.15">
      <c r="E764" s="15"/>
      <c r="P764" s="15"/>
      <c r="AA764" s="15"/>
      <c r="AL764" s="15"/>
      <c r="AW764" s="15"/>
      <c r="BH764" s="15"/>
      <c r="BS764" s="15"/>
      <c r="CD764" s="15"/>
      <c r="CO764" s="15"/>
      <c r="CZ764" s="15"/>
    </row>
    <row r="765" spans="5:104" x14ac:dyDescent="0.15">
      <c r="E765" s="15"/>
      <c r="P765" s="15"/>
      <c r="AA765" s="15"/>
      <c r="AL765" s="15"/>
      <c r="AW765" s="15"/>
      <c r="BH765" s="15"/>
      <c r="BS765" s="15"/>
      <c r="CD765" s="15"/>
      <c r="CO765" s="15"/>
      <c r="CZ765" s="15"/>
    </row>
    <row r="766" spans="5:104" x14ac:dyDescent="0.15">
      <c r="E766" s="15"/>
      <c r="P766" s="15"/>
      <c r="AA766" s="15"/>
      <c r="AL766" s="15"/>
      <c r="AW766" s="15"/>
      <c r="BH766" s="15"/>
      <c r="BS766" s="15"/>
      <c r="CD766" s="15"/>
      <c r="CO766" s="15"/>
      <c r="CZ766" s="15"/>
    </row>
    <row r="767" spans="5:104" x14ac:dyDescent="0.15">
      <c r="E767" s="15"/>
      <c r="P767" s="15"/>
      <c r="AA767" s="15"/>
      <c r="AL767" s="15"/>
      <c r="AW767" s="15"/>
      <c r="BH767" s="15"/>
      <c r="BS767" s="15"/>
      <c r="CD767" s="15"/>
      <c r="CO767" s="15"/>
      <c r="CZ767" s="15"/>
    </row>
    <row r="768" spans="5:104" x14ac:dyDescent="0.15">
      <c r="E768" s="15"/>
      <c r="P768" s="15"/>
      <c r="AA768" s="15"/>
      <c r="AL768" s="15"/>
      <c r="AW768" s="15"/>
      <c r="BH768" s="15"/>
      <c r="BS768" s="15"/>
      <c r="CD768" s="15"/>
      <c r="CO768" s="15"/>
      <c r="CZ768" s="15"/>
    </row>
    <row r="769" spans="5:104" x14ac:dyDescent="0.15">
      <c r="E769" s="15"/>
      <c r="P769" s="15"/>
      <c r="AA769" s="15"/>
      <c r="AL769" s="15"/>
      <c r="AW769" s="15"/>
      <c r="BH769" s="15"/>
      <c r="BS769" s="15"/>
      <c r="CD769" s="15"/>
      <c r="CO769" s="15"/>
      <c r="CZ769" s="15"/>
    </row>
    <row r="770" spans="5:104" x14ac:dyDescent="0.15">
      <c r="E770" s="15"/>
      <c r="P770" s="15"/>
      <c r="AA770" s="15"/>
      <c r="AL770" s="15"/>
      <c r="AW770" s="15"/>
      <c r="BH770" s="15"/>
      <c r="BS770" s="15"/>
      <c r="CD770" s="15"/>
      <c r="CO770" s="15"/>
      <c r="CZ770" s="15"/>
    </row>
    <row r="771" spans="5:104" x14ac:dyDescent="0.15">
      <c r="E771" s="15"/>
      <c r="P771" s="15"/>
      <c r="AA771" s="15"/>
      <c r="AL771" s="15"/>
      <c r="AW771" s="15"/>
      <c r="BH771" s="15"/>
      <c r="BS771" s="15"/>
      <c r="CD771" s="15"/>
      <c r="CO771" s="15"/>
      <c r="CZ771" s="15"/>
    </row>
    <row r="772" spans="5:104" x14ac:dyDescent="0.15">
      <c r="E772" s="15"/>
      <c r="P772" s="15"/>
      <c r="AA772" s="15"/>
      <c r="AL772" s="15"/>
      <c r="AW772" s="15"/>
      <c r="BH772" s="15"/>
      <c r="BS772" s="15"/>
      <c r="CD772" s="15"/>
      <c r="CO772" s="15"/>
      <c r="CZ772" s="15"/>
    </row>
    <row r="773" spans="5:104" x14ac:dyDescent="0.15">
      <c r="E773" s="15"/>
      <c r="P773" s="15"/>
      <c r="AA773" s="15"/>
      <c r="AL773" s="15"/>
      <c r="AW773" s="15"/>
      <c r="BH773" s="15"/>
      <c r="BS773" s="15"/>
      <c r="CD773" s="15"/>
      <c r="CO773" s="15"/>
      <c r="CZ773" s="15"/>
    </row>
    <row r="774" spans="5:104" x14ac:dyDescent="0.15">
      <c r="E774" s="15"/>
      <c r="P774" s="15"/>
      <c r="AA774" s="15"/>
      <c r="AL774" s="15"/>
      <c r="AW774" s="15"/>
      <c r="BH774" s="15"/>
      <c r="BS774" s="15"/>
      <c r="CD774" s="15"/>
      <c r="CO774" s="15"/>
      <c r="CZ774" s="15"/>
    </row>
    <row r="775" spans="5:104" x14ac:dyDescent="0.15">
      <c r="E775" s="15"/>
      <c r="P775" s="15"/>
      <c r="AA775" s="15"/>
      <c r="AL775" s="15"/>
      <c r="AW775" s="15"/>
      <c r="BH775" s="15"/>
      <c r="BS775" s="15"/>
      <c r="CD775" s="15"/>
      <c r="CO775" s="15"/>
      <c r="CZ775" s="15"/>
    </row>
    <row r="776" spans="5:104" x14ac:dyDescent="0.15">
      <c r="E776" s="15"/>
      <c r="P776" s="15"/>
      <c r="AA776" s="15"/>
      <c r="AL776" s="15"/>
      <c r="AW776" s="15"/>
      <c r="BH776" s="15"/>
      <c r="BS776" s="15"/>
      <c r="CD776" s="15"/>
      <c r="CO776" s="15"/>
      <c r="CZ776" s="15"/>
    </row>
    <row r="777" spans="5:104" x14ac:dyDescent="0.15">
      <c r="E777" s="15"/>
      <c r="P777" s="15"/>
      <c r="AA777" s="15"/>
      <c r="AL777" s="15"/>
      <c r="AW777" s="15"/>
      <c r="BH777" s="15"/>
      <c r="BS777" s="15"/>
      <c r="CD777" s="15"/>
      <c r="CO777" s="15"/>
      <c r="CZ777" s="15"/>
    </row>
    <row r="778" spans="5:104" x14ac:dyDescent="0.15">
      <c r="E778" s="15"/>
      <c r="P778" s="15"/>
      <c r="AA778" s="15"/>
      <c r="AL778" s="15"/>
      <c r="AW778" s="15"/>
      <c r="BH778" s="15"/>
      <c r="BS778" s="15"/>
      <c r="CD778" s="15"/>
      <c r="CO778" s="15"/>
      <c r="CZ778" s="15"/>
    </row>
    <row r="779" spans="5:104" x14ac:dyDescent="0.15">
      <c r="E779" s="15"/>
      <c r="P779" s="15"/>
      <c r="AA779" s="15"/>
      <c r="AL779" s="15"/>
      <c r="AW779" s="15"/>
      <c r="BH779" s="15"/>
      <c r="BS779" s="15"/>
      <c r="CD779" s="15"/>
      <c r="CO779" s="15"/>
      <c r="CZ779" s="15"/>
    </row>
    <row r="780" spans="5:104" x14ac:dyDescent="0.15">
      <c r="E780" s="15"/>
      <c r="P780" s="15"/>
      <c r="AA780" s="15"/>
      <c r="AL780" s="15"/>
      <c r="AW780" s="15"/>
      <c r="BH780" s="15"/>
      <c r="BS780" s="15"/>
      <c r="CD780" s="15"/>
      <c r="CO780" s="15"/>
      <c r="CZ780" s="15"/>
    </row>
    <row r="781" spans="5:104" x14ac:dyDescent="0.15">
      <c r="E781" s="15"/>
      <c r="P781" s="15"/>
      <c r="AA781" s="15"/>
      <c r="AL781" s="15"/>
      <c r="AW781" s="15"/>
      <c r="BH781" s="15"/>
      <c r="BS781" s="15"/>
      <c r="CD781" s="15"/>
      <c r="CO781" s="15"/>
      <c r="CZ781" s="15"/>
    </row>
    <row r="782" spans="5:104" x14ac:dyDescent="0.15">
      <c r="E782" s="15"/>
      <c r="P782" s="15"/>
      <c r="AA782" s="15"/>
      <c r="AL782" s="15"/>
      <c r="AW782" s="15"/>
      <c r="BH782" s="15"/>
      <c r="BS782" s="15"/>
      <c r="CD782" s="15"/>
      <c r="CO782" s="15"/>
      <c r="CZ782" s="15"/>
    </row>
    <row r="783" spans="5:104" x14ac:dyDescent="0.15">
      <c r="E783" s="15"/>
      <c r="P783" s="15"/>
      <c r="AA783" s="15"/>
      <c r="AL783" s="15"/>
      <c r="AW783" s="15"/>
      <c r="BH783" s="15"/>
      <c r="BS783" s="15"/>
      <c r="CD783" s="15"/>
      <c r="CO783" s="15"/>
      <c r="CZ783" s="15"/>
    </row>
    <row r="784" spans="5:104" x14ac:dyDescent="0.15">
      <c r="E784" s="15"/>
      <c r="P784" s="15"/>
      <c r="AA784" s="15"/>
      <c r="AL784" s="15"/>
      <c r="AW784" s="15"/>
      <c r="BH784" s="15"/>
      <c r="BS784" s="15"/>
      <c r="CD784" s="15"/>
      <c r="CO784" s="15"/>
      <c r="CZ784" s="15"/>
    </row>
    <row r="785" spans="5:104" x14ac:dyDescent="0.15">
      <c r="E785" s="15"/>
      <c r="P785" s="15"/>
      <c r="AA785" s="15"/>
      <c r="AL785" s="15"/>
      <c r="AW785" s="15"/>
      <c r="BH785" s="15"/>
      <c r="BS785" s="15"/>
      <c r="CD785" s="15"/>
      <c r="CO785" s="15"/>
      <c r="CZ785" s="15"/>
    </row>
    <row r="786" spans="5:104" x14ac:dyDescent="0.15">
      <c r="E786" s="15"/>
      <c r="P786" s="15"/>
      <c r="AA786" s="15"/>
      <c r="AL786" s="15"/>
      <c r="AW786" s="15"/>
      <c r="BH786" s="15"/>
      <c r="BS786" s="15"/>
      <c r="CD786" s="15"/>
      <c r="CO786" s="15"/>
      <c r="CZ786" s="15"/>
    </row>
    <row r="787" spans="5:104" x14ac:dyDescent="0.15">
      <c r="E787" s="15"/>
      <c r="P787" s="15"/>
      <c r="AA787" s="15"/>
      <c r="AL787" s="15"/>
      <c r="AW787" s="15"/>
      <c r="BH787" s="15"/>
      <c r="BS787" s="15"/>
      <c r="CD787" s="15"/>
      <c r="CO787" s="15"/>
      <c r="CZ787" s="15"/>
    </row>
    <row r="788" spans="5:104" x14ac:dyDescent="0.15">
      <c r="E788" s="15"/>
      <c r="P788" s="15"/>
      <c r="AA788" s="15"/>
      <c r="AL788" s="15"/>
      <c r="AW788" s="15"/>
      <c r="BH788" s="15"/>
      <c r="BS788" s="15"/>
      <c r="CD788" s="15"/>
      <c r="CO788" s="15"/>
      <c r="CZ788" s="15"/>
    </row>
    <row r="789" spans="5:104" x14ac:dyDescent="0.15">
      <c r="E789" s="15"/>
      <c r="P789" s="15"/>
      <c r="AA789" s="15"/>
      <c r="AL789" s="15"/>
      <c r="AW789" s="15"/>
      <c r="BH789" s="15"/>
      <c r="BS789" s="15"/>
      <c r="CD789" s="15"/>
      <c r="CO789" s="15"/>
      <c r="CZ789" s="15"/>
    </row>
    <row r="790" spans="5:104" x14ac:dyDescent="0.15">
      <c r="E790" s="15"/>
      <c r="P790" s="15"/>
      <c r="AA790" s="15"/>
      <c r="AL790" s="15"/>
      <c r="AW790" s="15"/>
      <c r="BH790" s="15"/>
      <c r="BS790" s="15"/>
      <c r="CD790" s="15"/>
      <c r="CO790" s="15"/>
      <c r="CZ790" s="15"/>
    </row>
    <row r="791" spans="5:104" x14ac:dyDescent="0.15">
      <c r="E791" s="15"/>
      <c r="P791" s="15"/>
      <c r="AA791" s="15"/>
      <c r="AL791" s="15"/>
      <c r="AW791" s="15"/>
      <c r="BH791" s="15"/>
      <c r="BS791" s="15"/>
      <c r="CD791" s="15"/>
      <c r="CO791" s="15"/>
      <c r="CZ791" s="15"/>
    </row>
    <row r="792" spans="5:104" x14ac:dyDescent="0.15">
      <c r="E792" s="15"/>
      <c r="P792" s="15"/>
      <c r="AA792" s="15"/>
      <c r="AL792" s="15"/>
      <c r="AW792" s="15"/>
      <c r="BH792" s="15"/>
      <c r="BS792" s="15"/>
      <c r="CD792" s="15"/>
      <c r="CO792" s="15"/>
      <c r="CZ792" s="15"/>
    </row>
    <row r="793" spans="5:104" x14ac:dyDescent="0.15">
      <c r="E793" s="15"/>
      <c r="P793" s="15"/>
      <c r="AA793" s="15"/>
      <c r="AL793" s="15"/>
      <c r="AW793" s="15"/>
      <c r="BH793" s="15"/>
      <c r="BS793" s="15"/>
      <c r="CD793" s="15"/>
      <c r="CO793" s="15"/>
      <c r="CZ793" s="15"/>
    </row>
    <row r="794" spans="5:104" x14ac:dyDescent="0.15">
      <c r="E794" s="15"/>
      <c r="P794" s="15"/>
      <c r="AA794" s="15"/>
      <c r="AL794" s="15"/>
      <c r="AW794" s="15"/>
      <c r="BH794" s="15"/>
      <c r="BS794" s="15"/>
      <c r="CD794" s="15"/>
      <c r="CO794" s="15"/>
      <c r="CZ794" s="15"/>
    </row>
    <row r="795" spans="5:104" x14ac:dyDescent="0.15">
      <c r="E795" s="15"/>
      <c r="P795" s="15"/>
      <c r="AA795" s="15"/>
      <c r="AL795" s="15"/>
      <c r="AW795" s="15"/>
      <c r="BH795" s="15"/>
      <c r="BS795" s="15"/>
      <c r="CD795" s="15"/>
      <c r="CO795" s="15"/>
      <c r="CZ795" s="15"/>
    </row>
    <row r="796" spans="5:104" x14ac:dyDescent="0.15">
      <c r="E796" s="15"/>
      <c r="P796" s="15"/>
      <c r="AA796" s="15"/>
      <c r="AL796" s="15"/>
      <c r="AW796" s="15"/>
      <c r="BH796" s="15"/>
      <c r="BS796" s="15"/>
      <c r="CD796" s="15"/>
      <c r="CO796" s="15"/>
      <c r="CZ796" s="15"/>
    </row>
    <row r="797" spans="5:104" x14ac:dyDescent="0.15">
      <c r="E797" s="15"/>
      <c r="P797" s="15"/>
      <c r="AA797" s="15"/>
      <c r="AL797" s="15"/>
      <c r="AW797" s="15"/>
      <c r="BH797" s="15"/>
      <c r="BS797" s="15"/>
      <c r="CD797" s="15"/>
      <c r="CO797" s="15"/>
      <c r="CZ797" s="15"/>
    </row>
    <row r="798" spans="5:104" x14ac:dyDescent="0.15">
      <c r="E798" s="15"/>
      <c r="P798" s="15"/>
      <c r="AA798" s="15"/>
      <c r="AL798" s="15"/>
      <c r="AW798" s="15"/>
      <c r="BH798" s="15"/>
      <c r="BS798" s="15"/>
      <c r="CD798" s="15"/>
      <c r="CO798" s="15"/>
      <c r="CZ798" s="15"/>
    </row>
    <row r="799" spans="5:104" x14ac:dyDescent="0.15">
      <c r="E799" s="15"/>
      <c r="P799" s="15"/>
      <c r="AA799" s="15"/>
      <c r="AL799" s="15"/>
      <c r="AW799" s="15"/>
      <c r="BH799" s="15"/>
      <c r="BS799" s="15"/>
      <c r="CD799" s="15"/>
      <c r="CO799" s="15"/>
      <c r="CZ799" s="15"/>
    </row>
    <row r="800" spans="5:104" x14ac:dyDescent="0.15">
      <c r="E800" s="15"/>
      <c r="P800" s="15"/>
      <c r="AA800" s="15"/>
      <c r="AL800" s="15"/>
      <c r="AW800" s="15"/>
      <c r="BH800" s="15"/>
      <c r="BS800" s="15"/>
      <c r="CD800" s="15"/>
      <c r="CO800" s="15"/>
      <c r="CZ800" s="15"/>
    </row>
    <row r="801" spans="5:104" x14ac:dyDescent="0.15">
      <c r="E801" s="15"/>
      <c r="P801" s="15"/>
      <c r="AA801" s="15"/>
      <c r="AL801" s="15"/>
      <c r="AW801" s="15"/>
      <c r="BH801" s="15"/>
      <c r="BS801" s="15"/>
      <c r="CD801" s="15"/>
      <c r="CO801" s="15"/>
      <c r="CZ801" s="15"/>
    </row>
    <row r="802" spans="5:104" x14ac:dyDescent="0.15">
      <c r="E802" s="15"/>
      <c r="P802" s="15"/>
      <c r="AA802" s="15"/>
      <c r="AL802" s="15"/>
      <c r="AW802" s="15"/>
      <c r="BH802" s="15"/>
      <c r="BS802" s="15"/>
      <c r="CD802" s="15"/>
      <c r="CO802" s="15"/>
      <c r="CZ802" s="15"/>
    </row>
    <row r="803" spans="5:104" x14ac:dyDescent="0.15">
      <c r="E803" s="15"/>
      <c r="P803" s="15"/>
      <c r="AA803" s="15"/>
      <c r="AL803" s="15"/>
      <c r="AW803" s="15"/>
      <c r="BH803" s="15"/>
      <c r="BS803" s="15"/>
      <c r="CD803" s="15"/>
      <c r="CO803" s="15"/>
      <c r="CZ803" s="15"/>
    </row>
    <row r="804" spans="5:104" x14ac:dyDescent="0.15">
      <c r="E804" s="15"/>
      <c r="P804" s="15"/>
      <c r="AA804" s="15"/>
      <c r="AL804" s="15"/>
      <c r="AW804" s="15"/>
      <c r="BH804" s="15"/>
      <c r="BS804" s="15"/>
      <c r="CD804" s="15"/>
      <c r="CO804" s="15"/>
      <c r="CZ804" s="15"/>
    </row>
    <row r="805" spans="5:104" x14ac:dyDescent="0.15">
      <c r="E805" s="15"/>
      <c r="P805" s="15"/>
      <c r="AA805" s="15"/>
      <c r="AL805" s="15"/>
      <c r="AW805" s="15"/>
      <c r="BH805" s="15"/>
      <c r="BS805" s="15"/>
      <c r="CD805" s="15"/>
      <c r="CO805" s="15"/>
      <c r="CZ805" s="15"/>
    </row>
    <row r="806" spans="5:104" x14ac:dyDescent="0.15">
      <c r="E806" s="15"/>
      <c r="P806" s="15"/>
      <c r="AA806" s="15"/>
      <c r="AL806" s="15"/>
      <c r="AW806" s="15"/>
      <c r="BH806" s="15"/>
      <c r="BS806" s="15"/>
      <c r="CD806" s="15"/>
      <c r="CO806" s="15"/>
      <c r="CZ806" s="15"/>
    </row>
    <row r="807" spans="5:104" x14ac:dyDescent="0.15">
      <c r="E807" s="15"/>
      <c r="P807" s="15"/>
      <c r="AA807" s="15"/>
      <c r="AL807" s="15"/>
      <c r="AW807" s="15"/>
      <c r="BH807" s="15"/>
      <c r="BS807" s="15"/>
      <c r="CD807" s="15"/>
      <c r="CO807" s="15"/>
      <c r="CZ807" s="15"/>
    </row>
    <row r="808" spans="5:104" x14ac:dyDescent="0.15">
      <c r="E808" s="15"/>
      <c r="P808" s="15"/>
      <c r="AA808" s="15"/>
      <c r="AL808" s="15"/>
      <c r="AW808" s="15"/>
      <c r="BH808" s="15"/>
      <c r="BS808" s="15"/>
      <c r="CD808" s="15"/>
      <c r="CO808" s="15"/>
      <c r="CZ808" s="15"/>
    </row>
    <row r="809" spans="5:104" x14ac:dyDescent="0.15">
      <c r="E809" s="15"/>
      <c r="P809" s="15"/>
      <c r="AA809" s="15"/>
      <c r="AL809" s="15"/>
      <c r="AW809" s="15"/>
      <c r="BH809" s="15"/>
      <c r="BS809" s="15"/>
      <c r="CD809" s="15"/>
      <c r="CO809" s="15"/>
      <c r="CZ809" s="15"/>
    </row>
    <row r="810" spans="5:104" x14ac:dyDescent="0.15">
      <c r="E810" s="15"/>
      <c r="P810" s="15"/>
      <c r="AA810" s="15"/>
      <c r="AL810" s="15"/>
      <c r="AW810" s="15"/>
      <c r="BH810" s="15"/>
      <c r="BS810" s="15"/>
      <c r="CD810" s="15"/>
      <c r="CO810" s="15"/>
      <c r="CZ810" s="15"/>
    </row>
    <row r="811" spans="5:104" x14ac:dyDescent="0.15">
      <c r="E811" s="15"/>
      <c r="P811" s="15"/>
      <c r="AA811" s="15"/>
      <c r="AL811" s="15"/>
      <c r="AW811" s="15"/>
      <c r="BH811" s="15"/>
      <c r="BS811" s="15"/>
      <c r="CD811" s="15"/>
      <c r="CO811" s="15"/>
      <c r="CZ811" s="15"/>
    </row>
    <row r="812" spans="5:104" x14ac:dyDescent="0.15">
      <c r="E812" s="15"/>
      <c r="P812" s="15"/>
      <c r="AA812" s="15"/>
      <c r="AL812" s="15"/>
      <c r="AW812" s="15"/>
      <c r="BH812" s="15"/>
      <c r="BS812" s="15"/>
      <c r="CD812" s="15"/>
      <c r="CO812" s="15"/>
      <c r="CZ812" s="15"/>
    </row>
    <row r="813" spans="5:104" x14ac:dyDescent="0.15">
      <c r="E813" s="15"/>
      <c r="P813" s="15"/>
      <c r="AA813" s="15"/>
      <c r="AL813" s="15"/>
      <c r="AW813" s="15"/>
      <c r="BH813" s="15"/>
      <c r="BS813" s="15"/>
      <c r="CD813" s="15"/>
      <c r="CO813" s="15"/>
      <c r="CZ813" s="15"/>
    </row>
    <row r="814" spans="5:104" x14ac:dyDescent="0.15">
      <c r="E814" s="15"/>
      <c r="P814" s="15"/>
      <c r="AA814" s="15"/>
      <c r="AL814" s="15"/>
      <c r="AW814" s="15"/>
      <c r="BH814" s="15"/>
      <c r="BS814" s="15"/>
      <c r="CD814" s="15"/>
      <c r="CO814" s="15"/>
      <c r="CZ814" s="15"/>
    </row>
    <row r="815" spans="5:104" x14ac:dyDescent="0.15">
      <c r="E815" s="15"/>
      <c r="P815" s="15"/>
      <c r="AA815" s="15"/>
      <c r="AL815" s="15"/>
      <c r="AW815" s="15"/>
      <c r="BH815" s="15"/>
      <c r="BS815" s="15"/>
      <c r="CD815" s="15"/>
      <c r="CO815" s="15"/>
      <c r="CZ815" s="15"/>
    </row>
    <row r="816" spans="5:104" x14ac:dyDescent="0.15">
      <c r="E816" s="15"/>
      <c r="P816" s="15"/>
      <c r="AA816" s="15"/>
      <c r="AL816" s="15"/>
      <c r="AW816" s="15"/>
      <c r="BH816" s="15"/>
      <c r="BS816" s="15"/>
      <c r="CD816" s="15"/>
      <c r="CO816" s="15"/>
      <c r="CZ816" s="15"/>
    </row>
    <row r="817" spans="5:104" x14ac:dyDescent="0.15">
      <c r="E817" s="15"/>
      <c r="P817" s="15"/>
      <c r="AA817" s="15"/>
      <c r="AL817" s="15"/>
      <c r="AW817" s="15"/>
      <c r="BH817" s="15"/>
      <c r="BS817" s="15"/>
      <c r="CD817" s="15"/>
      <c r="CO817" s="15"/>
      <c r="CZ817" s="15"/>
    </row>
    <row r="818" spans="5:104" x14ac:dyDescent="0.15">
      <c r="E818" s="15"/>
      <c r="P818" s="15"/>
      <c r="AA818" s="15"/>
      <c r="AL818" s="15"/>
      <c r="AW818" s="15"/>
      <c r="BH818" s="15"/>
      <c r="BS818" s="15"/>
      <c r="CD818" s="15"/>
      <c r="CO818" s="15"/>
      <c r="CZ818" s="15"/>
    </row>
    <row r="819" spans="5:104" x14ac:dyDescent="0.15">
      <c r="E819" s="15"/>
      <c r="P819" s="15"/>
      <c r="AA819" s="15"/>
      <c r="AL819" s="15"/>
      <c r="AW819" s="15"/>
      <c r="BH819" s="15"/>
      <c r="BS819" s="15"/>
      <c r="CD819" s="15"/>
      <c r="CO819" s="15"/>
      <c r="CZ819" s="15"/>
    </row>
    <row r="820" spans="5:104" x14ac:dyDescent="0.15">
      <c r="E820" s="15"/>
      <c r="P820" s="15"/>
      <c r="AA820" s="15"/>
      <c r="AL820" s="15"/>
      <c r="AW820" s="15"/>
      <c r="BH820" s="15"/>
      <c r="BS820" s="15"/>
      <c r="CD820" s="15"/>
      <c r="CO820" s="15"/>
      <c r="CZ820" s="15"/>
    </row>
    <row r="821" spans="5:104" x14ac:dyDescent="0.15">
      <c r="E821" s="15"/>
      <c r="P821" s="15"/>
      <c r="AA821" s="15"/>
      <c r="AL821" s="15"/>
      <c r="AW821" s="15"/>
      <c r="BH821" s="15"/>
      <c r="BS821" s="15"/>
      <c r="CD821" s="15"/>
      <c r="CO821" s="15"/>
      <c r="CZ821" s="15"/>
    </row>
    <row r="822" spans="5:104" x14ac:dyDescent="0.15">
      <c r="E822" s="15"/>
      <c r="P822" s="15"/>
      <c r="AA822" s="15"/>
      <c r="AL822" s="15"/>
      <c r="AW822" s="15"/>
      <c r="BH822" s="15"/>
      <c r="BS822" s="15"/>
      <c r="CD822" s="15"/>
      <c r="CO822" s="15"/>
      <c r="CZ822" s="15"/>
    </row>
    <row r="823" spans="5:104" x14ac:dyDescent="0.15">
      <c r="E823" s="15"/>
      <c r="P823" s="15"/>
      <c r="AA823" s="15"/>
      <c r="AL823" s="15"/>
      <c r="AW823" s="15"/>
      <c r="BH823" s="15"/>
      <c r="BS823" s="15"/>
      <c r="CD823" s="15"/>
      <c r="CO823" s="15"/>
      <c r="CZ823" s="15"/>
    </row>
    <row r="824" spans="5:104" x14ac:dyDescent="0.15">
      <c r="E824" s="15"/>
      <c r="P824" s="15"/>
      <c r="AA824" s="15"/>
      <c r="AL824" s="15"/>
      <c r="AW824" s="15"/>
      <c r="BH824" s="15"/>
      <c r="BS824" s="15"/>
      <c r="CD824" s="15"/>
      <c r="CO824" s="15"/>
      <c r="CZ824" s="15"/>
    </row>
    <row r="825" spans="5:104" x14ac:dyDescent="0.15">
      <c r="E825" s="15"/>
      <c r="P825" s="15"/>
      <c r="AA825" s="15"/>
      <c r="AL825" s="15"/>
      <c r="AW825" s="15"/>
      <c r="BH825" s="15"/>
      <c r="BS825" s="15"/>
      <c r="CD825" s="15"/>
      <c r="CO825" s="15"/>
      <c r="CZ825" s="15"/>
    </row>
    <row r="826" spans="5:104" x14ac:dyDescent="0.15">
      <c r="E826" s="15"/>
      <c r="P826" s="15"/>
      <c r="AA826" s="15"/>
      <c r="AL826" s="15"/>
      <c r="AW826" s="15"/>
      <c r="BH826" s="15"/>
      <c r="BS826" s="15"/>
      <c r="CD826" s="15"/>
      <c r="CO826" s="15"/>
      <c r="CZ826" s="15"/>
    </row>
    <row r="827" spans="5:104" x14ac:dyDescent="0.15">
      <c r="E827" s="15"/>
      <c r="P827" s="15"/>
      <c r="AA827" s="15"/>
      <c r="AL827" s="15"/>
      <c r="AW827" s="15"/>
      <c r="BH827" s="15"/>
      <c r="BS827" s="15"/>
      <c r="CD827" s="15"/>
      <c r="CO827" s="15"/>
      <c r="CZ827" s="15"/>
    </row>
    <row r="828" spans="5:104" x14ac:dyDescent="0.15">
      <c r="E828" s="15"/>
      <c r="P828" s="15"/>
      <c r="AA828" s="15"/>
      <c r="AL828" s="15"/>
      <c r="AW828" s="15"/>
      <c r="BH828" s="15"/>
      <c r="BS828" s="15"/>
      <c r="CD828" s="15"/>
      <c r="CO828" s="15"/>
      <c r="CZ828" s="15"/>
    </row>
    <row r="829" spans="5:104" x14ac:dyDescent="0.15">
      <c r="E829" s="15"/>
      <c r="P829" s="15"/>
      <c r="AA829" s="15"/>
      <c r="AL829" s="15"/>
      <c r="AW829" s="15"/>
      <c r="BH829" s="15"/>
      <c r="BS829" s="15"/>
      <c r="CD829" s="15"/>
      <c r="CO829" s="15"/>
      <c r="CZ829" s="15"/>
    </row>
    <row r="830" spans="5:104" x14ac:dyDescent="0.15">
      <c r="E830" s="15"/>
      <c r="P830" s="15"/>
      <c r="AA830" s="15"/>
      <c r="AL830" s="15"/>
      <c r="AW830" s="15"/>
      <c r="BH830" s="15"/>
      <c r="BS830" s="15"/>
      <c r="CD830" s="15"/>
      <c r="CO830" s="15"/>
      <c r="CZ830" s="15"/>
    </row>
    <row r="831" spans="5:104" x14ac:dyDescent="0.15">
      <c r="E831" s="15"/>
      <c r="P831" s="15"/>
      <c r="AA831" s="15"/>
      <c r="AL831" s="15"/>
      <c r="AW831" s="15"/>
      <c r="BH831" s="15"/>
      <c r="BS831" s="15"/>
      <c r="CD831" s="15"/>
      <c r="CO831" s="15"/>
      <c r="CZ831" s="15"/>
    </row>
    <row r="832" spans="5:104" x14ac:dyDescent="0.15">
      <c r="E832" s="15"/>
      <c r="P832" s="15"/>
      <c r="AA832" s="15"/>
      <c r="AL832" s="15"/>
      <c r="AW832" s="15"/>
      <c r="BH832" s="15"/>
      <c r="BS832" s="15"/>
      <c r="CD832" s="15"/>
      <c r="CO832" s="15"/>
      <c r="CZ832" s="15"/>
    </row>
    <row r="833" spans="5:104" x14ac:dyDescent="0.15">
      <c r="E833" s="15"/>
      <c r="P833" s="15"/>
      <c r="AA833" s="15"/>
      <c r="AL833" s="15"/>
      <c r="AW833" s="15"/>
      <c r="BH833" s="15"/>
      <c r="BS833" s="15"/>
      <c r="CD833" s="15"/>
      <c r="CO833" s="15"/>
      <c r="CZ833" s="15"/>
    </row>
    <row r="834" spans="5:104" x14ac:dyDescent="0.15">
      <c r="E834" s="15"/>
      <c r="P834" s="15"/>
      <c r="AA834" s="15"/>
      <c r="AL834" s="15"/>
      <c r="AW834" s="15"/>
      <c r="BH834" s="15"/>
      <c r="BS834" s="15"/>
      <c r="CD834" s="15"/>
      <c r="CO834" s="15"/>
      <c r="CZ834" s="15"/>
    </row>
    <row r="835" spans="5:104" x14ac:dyDescent="0.15">
      <c r="E835" s="15"/>
      <c r="P835" s="15"/>
      <c r="AA835" s="15"/>
      <c r="AL835" s="15"/>
      <c r="AW835" s="15"/>
      <c r="BH835" s="15"/>
      <c r="BS835" s="15"/>
      <c r="CD835" s="15"/>
      <c r="CO835" s="15"/>
      <c r="CZ835" s="15"/>
    </row>
    <row r="836" spans="5:104" x14ac:dyDescent="0.15">
      <c r="E836" s="15"/>
      <c r="P836" s="15"/>
      <c r="AA836" s="15"/>
      <c r="AL836" s="15"/>
      <c r="AW836" s="15"/>
      <c r="BH836" s="15"/>
      <c r="BS836" s="15"/>
      <c r="CD836" s="15"/>
      <c r="CO836" s="15"/>
      <c r="CZ836" s="15"/>
    </row>
    <row r="837" spans="5:104" x14ac:dyDescent="0.15">
      <c r="E837" s="15"/>
      <c r="P837" s="15"/>
      <c r="AA837" s="15"/>
      <c r="AL837" s="15"/>
      <c r="AW837" s="15"/>
      <c r="BH837" s="15"/>
      <c r="BS837" s="15"/>
      <c r="CD837" s="15"/>
      <c r="CO837" s="15"/>
      <c r="CZ837" s="15"/>
    </row>
    <row r="838" spans="5:104" x14ac:dyDescent="0.15">
      <c r="E838" s="15"/>
      <c r="P838" s="15"/>
      <c r="AA838" s="15"/>
      <c r="AL838" s="15"/>
      <c r="AW838" s="15"/>
      <c r="BH838" s="15"/>
      <c r="BS838" s="15"/>
      <c r="CD838" s="15"/>
      <c r="CO838" s="15"/>
      <c r="CZ838" s="15"/>
    </row>
    <row r="839" spans="5:104" x14ac:dyDescent="0.15">
      <c r="E839" s="15"/>
      <c r="P839" s="15"/>
      <c r="AA839" s="15"/>
      <c r="AL839" s="15"/>
      <c r="AW839" s="15"/>
      <c r="BH839" s="15"/>
      <c r="BS839" s="15"/>
      <c r="CD839" s="15"/>
      <c r="CO839" s="15"/>
      <c r="CZ839" s="15"/>
    </row>
    <row r="840" spans="5:104" x14ac:dyDescent="0.15">
      <c r="E840" s="15"/>
      <c r="P840" s="15"/>
      <c r="AA840" s="15"/>
      <c r="AL840" s="15"/>
      <c r="AW840" s="15"/>
      <c r="BH840" s="15"/>
      <c r="BS840" s="15"/>
      <c r="CD840" s="15"/>
      <c r="CO840" s="15"/>
      <c r="CZ840" s="15"/>
    </row>
    <row r="841" spans="5:104" x14ac:dyDescent="0.15">
      <c r="E841" s="15"/>
      <c r="P841" s="15"/>
      <c r="AA841" s="15"/>
      <c r="AL841" s="15"/>
      <c r="AW841" s="15"/>
      <c r="BH841" s="15"/>
      <c r="BS841" s="15"/>
      <c r="CD841" s="15"/>
      <c r="CO841" s="15"/>
      <c r="CZ841" s="15"/>
    </row>
    <row r="842" spans="5:104" x14ac:dyDescent="0.15">
      <c r="E842" s="15"/>
      <c r="P842" s="15"/>
      <c r="AA842" s="15"/>
      <c r="AL842" s="15"/>
      <c r="AW842" s="15"/>
      <c r="BH842" s="15"/>
      <c r="BS842" s="15"/>
      <c r="CD842" s="15"/>
      <c r="CO842" s="15"/>
      <c r="CZ842" s="15"/>
    </row>
    <row r="843" spans="5:104" x14ac:dyDescent="0.15">
      <c r="E843" s="15"/>
      <c r="P843" s="15"/>
      <c r="AA843" s="15"/>
      <c r="AL843" s="15"/>
      <c r="AW843" s="15"/>
      <c r="BH843" s="15"/>
      <c r="BS843" s="15"/>
      <c r="CD843" s="15"/>
      <c r="CO843" s="15"/>
      <c r="CZ843" s="15"/>
    </row>
    <row r="844" spans="5:104" x14ac:dyDescent="0.15">
      <c r="E844" s="15"/>
      <c r="P844" s="15"/>
      <c r="AA844" s="15"/>
      <c r="AL844" s="15"/>
      <c r="AW844" s="15"/>
      <c r="BH844" s="15"/>
      <c r="BS844" s="15"/>
      <c r="CD844" s="15"/>
      <c r="CO844" s="15"/>
      <c r="CZ844" s="15"/>
    </row>
    <row r="845" spans="5:104" x14ac:dyDescent="0.15">
      <c r="E845" s="15"/>
      <c r="P845" s="15"/>
      <c r="AA845" s="15"/>
      <c r="AL845" s="15"/>
      <c r="AW845" s="15"/>
      <c r="BH845" s="15"/>
      <c r="BS845" s="15"/>
      <c r="CD845" s="15"/>
      <c r="CO845" s="15"/>
      <c r="CZ845" s="15"/>
    </row>
    <row r="846" spans="5:104" x14ac:dyDescent="0.15">
      <c r="E846" s="15"/>
      <c r="P846" s="15"/>
      <c r="AA846" s="15"/>
      <c r="AL846" s="15"/>
      <c r="AW846" s="15"/>
      <c r="BH846" s="15"/>
      <c r="BS846" s="15"/>
      <c r="CD846" s="15"/>
      <c r="CO846" s="15"/>
      <c r="CZ846" s="15"/>
    </row>
    <row r="847" spans="5:104" x14ac:dyDescent="0.15">
      <c r="E847" s="15"/>
      <c r="P847" s="15"/>
      <c r="AA847" s="15"/>
      <c r="AL847" s="15"/>
      <c r="AW847" s="15"/>
      <c r="BH847" s="15"/>
      <c r="BS847" s="15"/>
      <c r="CD847" s="15"/>
      <c r="CO847" s="15"/>
      <c r="CZ847" s="15"/>
    </row>
    <row r="848" spans="5:104" x14ac:dyDescent="0.15">
      <c r="E848" s="15"/>
      <c r="P848" s="15"/>
      <c r="AA848" s="15"/>
      <c r="AL848" s="15"/>
      <c r="AW848" s="15"/>
      <c r="BH848" s="15"/>
      <c r="BS848" s="15"/>
      <c r="CD848" s="15"/>
      <c r="CO848" s="15"/>
      <c r="CZ848" s="15"/>
    </row>
    <row r="849" spans="5:104" x14ac:dyDescent="0.15">
      <c r="E849" s="15"/>
      <c r="P849" s="15"/>
      <c r="AA849" s="15"/>
      <c r="AL849" s="15"/>
      <c r="AW849" s="15"/>
      <c r="BH849" s="15"/>
      <c r="BS849" s="15"/>
      <c r="CD849" s="15"/>
      <c r="CO849" s="15"/>
      <c r="CZ849" s="15"/>
    </row>
    <row r="850" spans="5:104" x14ac:dyDescent="0.15">
      <c r="E850" s="15"/>
      <c r="P850" s="15"/>
      <c r="AA850" s="15"/>
      <c r="AL850" s="15"/>
      <c r="AW850" s="15"/>
      <c r="BH850" s="15"/>
      <c r="BS850" s="15"/>
      <c r="CD850" s="15"/>
      <c r="CO850" s="15"/>
      <c r="CZ850" s="15"/>
    </row>
    <row r="851" spans="5:104" x14ac:dyDescent="0.15">
      <c r="E851" s="15"/>
      <c r="P851" s="15"/>
      <c r="AA851" s="15"/>
      <c r="AL851" s="15"/>
      <c r="AW851" s="15"/>
      <c r="BH851" s="15"/>
      <c r="BS851" s="15"/>
      <c r="CD851" s="15"/>
      <c r="CO851" s="15"/>
      <c r="CZ851" s="15"/>
    </row>
    <row r="852" spans="5:104" x14ac:dyDescent="0.15">
      <c r="E852" s="15"/>
      <c r="P852" s="15"/>
      <c r="AA852" s="15"/>
      <c r="AL852" s="15"/>
      <c r="AW852" s="15"/>
      <c r="BH852" s="15"/>
      <c r="BS852" s="15"/>
      <c r="CD852" s="15"/>
      <c r="CO852" s="15"/>
      <c r="CZ852" s="15"/>
    </row>
    <row r="853" spans="5:104" x14ac:dyDescent="0.15">
      <c r="E853" s="15"/>
      <c r="P853" s="15"/>
      <c r="AA853" s="15"/>
      <c r="AL853" s="15"/>
      <c r="AW853" s="15"/>
      <c r="BH853" s="15"/>
      <c r="BS853" s="15"/>
      <c r="CD853" s="15"/>
      <c r="CO853" s="15"/>
      <c r="CZ853" s="15"/>
    </row>
    <row r="854" spans="5:104" x14ac:dyDescent="0.15">
      <c r="E854" s="15"/>
      <c r="P854" s="15"/>
      <c r="AA854" s="15"/>
      <c r="AL854" s="15"/>
      <c r="AW854" s="15"/>
      <c r="BH854" s="15"/>
      <c r="BS854" s="15"/>
      <c r="CD854" s="15"/>
      <c r="CO854" s="15"/>
      <c r="CZ854" s="15"/>
    </row>
    <row r="855" spans="5:104" x14ac:dyDescent="0.15">
      <c r="E855" s="15"/>
      <c r="P855" s="15"/>
      <c r="AA855" s="15"/>
      <c r="AL855" s="15"/>
      <c r="AW855" s="15"/>
      <c r="BH855" s="15"/>
      <c r="BS855" s="15"/>
      <c r="CD855" s="15"/>
      <c r="CO855" s="15"/>
      <c r="CZ855" s="15"/>
    </row>
    <row r="856" spans="5:104" x14ac:dyDescent="0.15">
      <c r="E856" s="15"/>
      <c r="P856" s="15"/>
      <c r="AA856" s="15"/>
      <c r="AL856" s="15"/>
      <c r="AW856" s="15"/>
      <c r="BH856" s="15"/>
      <c r="BS856" s="15"/>
      <c r="CD856" s="15"/>
      <c r="CO856" s="15"/>
      <c r="CZ856" s="15"/>
    </row>
    <row r="857" spans="5:104" x14ac:dyDescent="0.15">
      <c r="E857" s="15"/>
      <c r="P857" s="15"/>
      <c r="AA857" s="15"/>
      <c r="AL857" s="15"/>
      <c r="AW857" s="15"/>
      <c r="BH857" s="15"/>
      <c r="BS857" s="15"/>
      <c r="CD857" s="15"/>
      <c r="CO857" s="15"/>
      <c r="CZ857" s="15"/>
    </row>
    <row r="858" spans="5:104" x14ac:dyDescent="0.15">
      <c r="E858" s="15"/>
      <c r="P858" s="15"/>
      <c r="AA858" s="15"/>
      <c r="AL858" s="15"/>
      <c r="AW858" s="15"/>
      <c r="BH858" s="15"/>
      <c r="BS858" s="15"/>
      <c r="CD858" s="15"/>
      <c r="CO858" s="15"/>
      <c r="CZ858" s="15"/>
    </row>
    <row r="859" spans="5:104" x14ac:dyDescent="0.15">
      <c r="E859" s="15"/>
      <c r="P859" s="15"/>
      <c r="AA859" s="15"/>
      <c r="AL859" s="15"/>
      <c r="AW859" s="15"/>
      <c r="BH859" s="15"/>
      <c r="BS859" s="15"/>
      <c r="CD859" s="15"/>
      <c r="CO859" s="15"/>
      <c r="CZ859" s="15"/>
    </row>
    <row r="860" spans="5:104" x14ac:dyDescent="0.15">
      <c r="E860" s="15"/>
      <c r="P860" s="15"/>
      <c r="AA860" s="15"/>
      <c r="AL860" s="15"/>
      <c r="AW860" s="15"/>
      <c r="BH860" s="15"/>
      <c r="BS860" s="15"/>
      <c r="CD860" s="15"/>
      <c r="CO860" s="15"/>
      <c r="CZ860" s="15"/>
    </row>
    <row r="861" spans="5:104" x14ac:dyDescent="0.15">
      <c r="E861" s="15"/>
      <c r="P861" s="15"/>
      <c r="AA861" s="15"/>
      <c r="AL861" s="15"/>
      <c r="AW861" s="15"/>
      <c r="BH861" s="15"/>
      <c r="BS861" s="15"/>
      <c r="CD861" s="15"/>
      <c r="CO861" s="15"/>
      <c r="CZ861" s="15"/>
    </row>
    <row r="862" spans="5:104" x14ac:dyDescent="0.15">
      <c r="E862" s="15"/>
      <c r="P862" s="15"/>
      <c r="AA862" s="15"/>
      <c r="AL862" s="15"/>
      <c r="AW862" s="15"/>
      <c r="BH862" s="15"/>
      <c r="BS862" s="15"/>
      <c r="CD862" s="15"/>
      <c r="CO862" s="15"/>
      <c r="CZ862" s="15"/>
    </row>
    <row r="863" spans="5:104" x14ac:dyDescent="0.15">
      <c r="E863" s="15"/>
      <c r="P863" s="15"/>
      <c r="AA863" s="15"/>
      <c r="AL863" s="15"/>
      <c r="AW863" s="15"/>
      <c r="BH863" s="15"/>
      <c r="BS863" s="15"/>
      <c r="CD863" s="15"/>
      <c r="CO863" s="15"/>
      <c r="CZ863" s="15"/>
    </row>
    <row r="864" spans="5:104" x14ac:dyDescent="0.15">
      <c r="E864" s="15"/>
      <c r="P864" s="15"/>
      <c r="AA864" s="15"/>
      <c r="AL864" s="15"/>
      <c r="AW864" s="15"/>
      <c r="BH864" s="15"/>
      <c r="BS864" s="15"/>
      <c r="CD864" s="15"/>
      <c r="CO864" s="15"/>
      <c r="CZ864" s="15"/>
    </row>
    <row r="865" spans="5:104" x14ac:dyDescent="0.15">
      <c r="E865" s="15"/>
      <c r="P865" s="15"/>
      <c r="AA865" s="15"/>
      <c r="AL865" s="15"/>
      <c r="AW865" s="15"/>
      <c r="BH865" s="15"/>
      <c r="BS865" s="15"/>
      <c r="CD865" s="15"/>
      <c r="CO865" s="15"/>
      <c r="CZ865" s="15"/>
    </row>
    <row r="866" spans="5:104" x14ac:dyDescent="0.15">
      <c r="E866" s="15"/>
      <c r="P866" s="15"/>
      <c r="AA866" s="15"/>
      <c r="AL866" s="15"/>
      <c r="AW866" s="15"/>
      <c r="BH866" s="15"/>
      <c r="BS866" s="15"/>
      <c r="CD866" s="15"/>
      <c r="CO866" s="15"/>
      <c r="CZ866" s="15"/>
    </row>
    <row r="867" spans="5:104" x14ac:dyDescent="0.15">
      <c r="E867" s="15"/>
      <c r="P867" s="15"/>
      <c r="AA867" s="15"/>
      <c r="AL867" s="15"/>
      <c r="AW867" s="15"/>
      <c r="BH867" s="15"/>
      <c r="BS867" s="15"/>
      <c r="CD867" s="15"/>
      <c r="CO867" s="15"/>
      <c r="CZ867" s="15"/>
    </row>
    <row r="868" spans="5:104" x14ac:dyDescent="0.15">
      <c r="E868" s="15"/>
      <c r="P868" s="15"/>
      <c r="AA868" s="15"/>
      <c r="AL868" s="15"/>
      <c r="AW868" s="15"/>
      <c r="BH868" s="15"/>
      <c r="BS868" s="15"/>
      <c r="CD868" s="15"/>
      <c r="CO868" s="15"/>
      <c r="CZ868" s="15"/>
    </row>
    <row r="869" spans="5:104" x14ac:dyDescent="0.15">
      <c r="E869" s="15"/>
      <c r="P869" s="15"/>
      <c r="AA869" s="15"/>
      <c r="AL869" s="15"/>
      <c r="AW869" s="15"/>
      <c r="BH869" s="15"/>
      <c r="BS869" s="15"/>
      <c r="CD869" s="15"/>
      <c r="CO869" s="15"/>
      <c r="CZ869" s="15"/>
    </row>
    <row r="870" spans="5:104" x14ac:dyDescent="0.15">
      <c r="E870" s="15"/>
      <c r="P870" s="15"/>
      <c r="AA870" s="15"/>
      <c r="AL870" s="15"/>
      <c r="AW870" s="15"/>
      <c r="BH870" s="15"/>
      <c r="BS870" s="15"/>
      <c r="CD870" s="15"/>
      <c r="CO870" s="15"/>
      <c r="CZ870" s="15"/>
    </row>
    <row r="871" spans="5:104" x14ac:dyDescent="0.15">
      <c r="E871" s="15"/>
      <c r="P871" s="15"/>
      <c r="AA871" s="15"/>
      <c r="AL871" s="15"/>
      <c r="AW871" s="15"/>
      <c r="BH871" s="15"/>
      <c r="BS871" s="15"/>
      <c r="CD871" s="15"/>
      <c r="CO871" s="15"/>
      <c r="CZ871" s="15"/>
    </row>
    <row r="872" spans="5:104" x14ac:dyDescent="0.15">
      <c r="E872" s="15"/>
      <c r="P872" s="15"/>
      <c r="AA872" s="15"/>
      <c r="AL872" s="15"/>
      <c r="AW872" s="15"/>
      <c r="BH872" s="15"/>
      <c r="BS872" s="15"/>
      <c r="CD872" s="15"/>
      <c r="CO872" s="15"/>
      <c r="CZ872" s="15"/>
    </row>
    <row r="873" spans="5:104" x14ac:dyDescent="0.15">
      <c r="E873" s="15"/>
      <c r="P873" s="15"/>
      <c r="AA873" s="15"/>
      <c r="AL873" s="15"/>
      <c r="AW873" s="15"/>
      <c r="BH873" s="15"/>
      <c r="BS873" s="15"/>
      <c r="CD873" s="15"/>
      <c r="CO873" s="15"/>
      <c r="CZ873" s="15"/>
    </row>
    <row r="874" spans="5:104" x14ac:dyDescent="0.15">
      <c r="E874" s="15"/>
      <c r="P874" s="15"/>
      <c r="AA874" s="15"/>
      <c r="AL874" s="15"/>
      <c r="AW874" s="15"/>
      <c r="BH874" s="15"/>
      <c r="BS874" s="15"/>
      <c r="CD874" s="15"/>
      <c r="CO874" s="15"/>
      <c r="CZ874" s="15"/>
    </row>
    <row r="875" spans="5:104" x14ac:dyDescent="0.15">
      <c r="E875" s="15"/>
      <c r="P875" s="15"/>
      <c r="AA875" s="15"/>
      <c r="AL875" s="15"/>
      <c r="AW875" s="15"/>
      <c r="BH875" s="15"/>
      <c r="BS875" s="15"/>
      <c r="CD875" s="15"/>
      <c r="CO875" s="15"/>
      <c r="CZ875" s="15"/>
    </row>
    <row r="876" spans="5:104" x14ac:dyDescent="0.15">
      <c r="E876" s="15"/>
      <c r="P876" s="15"/>
      <c r="AA876" s="15"/>
      <c r="AL876" s="15"/>
      <c r="AW876" s="15"/>
      <c r="BH876" s="15"/>
      <c r="BS876" s="15"/>
      <c r="CD876" s="15"/>
      <c r="CO876" s="15"/>
      <c r="CZ876" s="15"/>
    </row>
    <row r="877" spans="5:104" x14ac:dyDescent="0.15">
      <c r="E877" s="15"/>
      <c r="P877" s="15"/>
      <c r="AA877" s="15"/>
      <c r="AL877" s="15"/>
      <c r="AW877" s="15"/>
      <c r="BH877" s="15"/>
      <c r="BS877" s="15"/>
      <c r="CD877" s="15"/>
      <c r="CO877" s="15"/>
      <c r="CZ877" s="15"/>
    </row>
    <row r="878" spans="5:104" x14ac:dyDescent="0.15">
      <c r="E878" s="15"/>
      <c r="P878" s="15"/>
      <c r="AA878" s="15"/>
      <c r="AL878" s="15"/>
      <c r="AW878" s="15"/>
      <c r="BH878" s="15"/>
      <c r="BS878" s="15"/>
      <c r="CD878" s="15"/>
      <c r="CO878" s="15"/>
      <c r="CZ878" s="15"/>
    </row>
    <row r="879" spans="5:104" x14ac:dyDescent="0.15">
      <c r="E879" s="15"/>
      <c r="P879" s="15"/>
      <c r="AA879" s="15"/>
      <c r="AL879" s="15"/>
      <c r="AW879" s="15"/>
      <c r="BH879" s="15"/>
      <c r="BS879" s="15"/>
      <c r="CD879" s="15"/>
      <c r="CO879" s="15"/>
      <c r="CZ879" s="15"/>
    </row>
    <row r="880" spans="5:104" x14ac:dyDescent="0.15">
      <c r="E880" s="15"/>
      <c r="P880" s="15"/>
      <c r="AA880" s="15"/>
      <c r="AL880" s="15"/>
      <c r="AW880" s="15"/>
      <c r="BH880" s="15"/>
      <c r="BS880" s="15"/>
      <c r="CD880" s="15"/>
      <c r="CO880" s="15"/>
      <c r="CZ880" s="15"/>
    </row>
    <row r="881" spans="5:104" x14ac:dyDescent="0.15">
      <c r="E881" s="15"/>
      <c r="P881" s="15"/>
      <c r="AA881" s="15"/>
      <c r="AL881" s="15"/>
      <c r="AW881" s="15"/>
      <c r="BH881" s="15"/>
      <c r="BS881" s="15"/>
      <c r="CD881" s="15"/>
      <c r="CO881" s="15"/>
      <c r="CZ881" s="15"/>
    </row>
    <row r="882" spans="5:104" x14ac:dyDescent="0.15">
      <c r="E882" s="15"/>
      <c r="P882" s="15"/>
      <c r="AA882" s="15"/>
      <c r="AL882" s="15"/>
      <c r="AW882" s="15"/>
      <c r="BH882" s="15"/>
      <c r="BS882" s="15"/>
      <c r="CD882" s="15"/>
      <c r="CO882" s="15"/>
      <c r="CZ882" s="15"/>
    </row>
    <row r="883" spans="5:104" x14ac:dyDescent="0.15">
      <c r="E883" s="15"/>
      <c r="P883" s="15"/>
      <c r="AA883" s="15"/>
      <c r="AL883" s="15"/>
      <c r="AW883" s="15"/>
      <c r="BH883" s="15"/>
      <c r="BS883" s="15"/>
      <c r="CD883" s="15"/>
      <c r="CO883" s="15"/>
      <c r="CZ883" s="15"/>
    </row>
    <row r="884" spans="5:104" x14ac:dyDescent="0.15">
      <c r="E884" s="15"/>
      <c r="P884" s="15"/>
      <c r="AA884" s="15"/>
      <c r="AL884" s="15"/>
      <c r="AW884" s="15"/>
      <c r="BH884" s="15"/>
      <c r="BS884" s="15"/>
      <c r="CD884" s="15"/>
      <c r="CO884" s="15"/>
      <c r="CZ884" s="15"/>
    </row>
    <row r="885" spans="5:104" x14ac:dyDescent="0.15">
      <c r="E885" s="15"/>
      <c r="P885" s="15"/>
      <c r="AA885" s="15"/>
      <c r="AL885" s="15"/>
      <c r="AW885" s="15"/>
      <c r="BH885" s="15"/>
      <c r="BS885" s="15"/>
      <c r="CD885" s="15"/>
      <c r="CO885" s="15"/>
      <c r="CZ885" s="15"/>
    </row>
    <row r="886" spans="5:104" x14ac:dyDescent="0.15">
      <c r="E886" s="15"/>
      <c r="P886" s="15"/>
      <c r="AA886" s="15"/>
      <c r="AL886" s="15"/>
      <c r="AW886" s="15"/>
      <c r="BH886" s="15"/>
      <c r="BS886" s="15"/>
      <c r="CD886" s="15"/>
      <c r="CO886" s="15"/>
      <c r="CZ886" s="15"/>
    </row>
    <row r="887" spans="5:104" x14ac:dyDescent="0.15">
      <c r="E887" s="15"/>
      <c r="P887" s="15"/>
      <c r="AA887" s="15"/>
      <c r="AL887" s="15"/>
      <c r="AW887" s="15"/>
      <c r="BH887" s="15"/>
      <c r="BS887" s="15"/>
      <c r="CD887" s="15"/>
      <c r="CO887" s="15"/>
      <c r="CZ887" s="15"/>
    </row>
    <row r="888" spans="5:104" x14ac:dyDescent="0.15">
      <c r="E888" s="15"/>
      <c r="P888" s="15"/>
      <c r="AA888" s="15"/>
      <c r="AL888" s="15"/>
      <c r="AW888" s="15"/>
      <c r="BH888" s="15"/>
      <c r="BS888" s="15"/>
      <c r="CD888" s="15"/>
      <c r="CO888" s="15"/>
      <c r="CZ888" s="15"/>
    </row>
    <row r="889" spans="5:104" x14ac:dyDescent="0.15">
      <c r="E889" s="15"/>
      <c r="P889" s="15"/>
      <c r="AA889" s="15"/>
      <c r="AL889" s="15"/>
      <c r="AW889" s="15"/>
      <c r="BH889" s="15"/>
      <c r="BS889" s="15"/>
      <c r="CD889" s="15"/>
      <c r="CO889" s="15"/>
      <c r="CZ889" s="15"/>
    </row>
    <row r="890" spans="5:104" x14ac:dyDescent="0.15">
      <c r="E890" s="15"/>
      <c r="P890" s="15"/>
      <c r="AA890" s="15"/>
      <c r="AL890" s="15"/>
      <c r="AW890" s="15"/>
      <c r="BH890" s="15"/>
      <c r="BS890" s="15"/>
      <c r="CD890" s="15"/>
      <c r="CO890" s="15"/>
      <c r="CZ890" s="15"/>
    </row>
    <row r="891" spans="5:104" x14ac:dyDescent="0.15">
      <c r="E891" s="15"/>
      <c r="P891" s="15"/>
      <c r="AA891" s="15"/>
      <c r="AL891" s="15"/>
      <c r="AW891" s="15"/>
      <c r="BH891" s="15"/>
      <c r="BS891" s="15"/>
      <c r="CD891" s="15"/>
      <c r="CO891" s="15"/>
      <c r="CZ891" s="15"/>
    </row>
    <row r="892" spans="5:104" x14ac:dyDescent="0.15">
      <c r="E892" s="15"/>
      <c r="P892" s="15"/>
      <c r="AA892" s="15"/>
      <c r="AL892" s="15"/>
      <c r="AW892" s="15"/>
      <c r="BH892" s="15"/>
      <c r="BS892" s="15"/>
      <c r="CD892" s="15"/>
      <c r="CO892" s="15"/>
      <c r="CZ892" s="15"/>
    </row>
    <row r="893" spans="5:104" x14ac:dyDescent="0.15">
      <c r="E893" s="15"/>
      <c r="P893" s="15"/>
      <c r="AA893" s="15"/>
      <c r="AL893" s="15"/>
      <c r="AW893" s="15"/>
      <c r="BH893" s="15"/>
      <c r="BS893" s="15"/>
      <c r="CD893" s="15"/>
      <c r="CO893" s="15"/>
      <c r="CZ893" s="15"/>
    </row>
    <row r="894" spans="5:104" x14ac:dyDescent="0.15">
      <c r="E894" s="15"/>
      <c r="P894" s="15"/>
      <c r="AA894" s="15"/>
      <c r="AL894" s="15"/>
      <c r="AW894" s="15"/>
      <c r="BH894" s="15"/>
      <c r="BS894" s="15"/>
      <c r="CD894" s="15"/>
      <c r="CO894" s="15"/>
      <c r="CZ894" s="15"/>
    </row>
    <row r="895" spans="5:104" x14ac:dyDescent="0.15">
      <c r="E895" s="15"/>
      <c r="P895" s="15"/>
      <c r="AA895" s="15"/>
      <c r="AL895" s="15"/>
      <c r="AW895" s="15"/>
      <c r="BH895" s="15"/>
      <c r="BS895" s="15"/>
      <c r="CD895" s="15"/>
      <c r="CO895" s="15"/>
      <c r="CZ895" s="15"/>
    </row>
    <row r="896" spans="5:104" x14ac:dyDescent="0.15">
      <c r="E896" s="15"/>
      <c r="P896" s="15"/>
      <c r="AA896" s="15"/>
      <c r="AL896" s="15"/>
      <c r="AW896" s="15"/>
      <c r="BH896" s="15"/>
      <c r="BS896" s="15"/>
      <c r="CD896" s="15"/>
      <c r="CO896" s="15"/>
      <c r="CZ896" s="15"/>
    </row>
    <row r="897" spans="5:104" x14ac:dyDescent="0.15">
      <c r="E897" s="15"/>
      <c r="P897" s="15"/>
      <c r="AA897" s="15"/>
      <c r="AL897" s="15"/>
      <c r="AW897" s="15"/>
      <c r="BH897" s="15"/>
      <c r="BS897" s="15"/>
      <c r="CD897" s="15"/>
      <c r="CO897" s="15"/>
      <c r="CZ897" s="15"/>
    </row>
    <row r="898" spans="5:104" x14ac:dyDescent="0.15">
      <c r="E898" s="15"/>
      <c r="P898" s="15"/>
      <c r="AA898" s="15"/>
      <c r="AL898" s="15"/>
      <c r="AW898" s="15"/>
      <c r="BH898" s="15"/>
      <c r="BS898" s="15"/>
      <c r="CD898" s="15"/>
      <c r="CO898" s="15"/>
      <c r="CZ898" s="15"/>
    </row>
    <row r="899" spans="5:104" x14ac:dyDescent="0.15">
      <c r="E899" s="15"/>
      <c r="P899" s="15"/>
      <c r="AA899" s="15"/>
      <c r="AL899" s="15"/>
      <c r="AW899" s="15"/>
      <c r="BH899" s="15"/>
      <c r="BS899" s="15"/>
      <c r="CD899" s="15"/>
      <c r="CO899" s="15"/>
      <c r="CZ899" s="15"/>
    </row>
    <row r="900" spans="5:104" x14ac:dyDescent="0.15">
      <c r="E900" s="15"/>
      <c r="P900" s="15"/>
      <c r="AA900" s="15"/>
      <c r="AL900" s="15"/>
      <c r="AW900" s="15"/>
      <c r="BH900" s="15"/>
      <c r="BS900" s="15"/>
      <c r="CD900" s="15"/>
      <c r="CO900" s="15"/>
      <c r="CZ900" s="15"/>
    </row>
    <row r="901" spans="5:104" x14ac:dyDescent="0.15">
      <c r="E901" s="15"/>
      <c r="P901" s="15"/>
      <c r="AA901" s="15"/>
      <c r="AL901" s="15"/>
      <c r="AW901" s="15"/>
      <c r="BH901" s="15"/>
      <c r="BS901" s="15"/>
      <c r="CD901" s="15"/>
      <c r="CO901" s="15"/>
      <c r="CZ901" s="15"/>
    </row>
    <row r="902" spans="5:104" x14ac:dyDescent="0.15">
      <c r="E902" s="15"/>
      <c r="P902" s="15"/>
      <c r="AA902" s="15"/>
      <c r="AL902" s="15"/>
      <c r="AW902" s="15"/>
      <c r="BH902" s="15"/>
      <c r="BS902" s="15"/>
      <c r="CD902" s="15"/>
      <c r="CO902" s="15"/>
      <c r="CZ902" s="15"/>
    </row>
    <row r="903" spans="5:104" x14ac:dyDescent="0.15">
      <c r="E903" s="15"/>
      <c r="P903" s="15"/>
      <c r="AA903" s="15"/>
      <c r="AL903" s="15"/>
      <c r="AW903" s="15"/>
      <c r="BH903" s="15"/>
      <c r="BS903" s="15"/>
      <c r="CD903" s="15"/>
      <c r="CO903" s="15"/>
      <c r="CZ903" s="15"/>
    </row>
    <row r="904" spans="5:104" x14ac:dyDescent="0.15">
      <c r="E904" s="15"/>
      <c r="P904" s="15"/>
      <c r="AA904" s="15"/>
      <c r="AL904" s="15"/>
      <c r="AW904" s="15"/>
      <c r="BH904" s="15"/>
      <c r="BS904" s="15"/>
      <c r="CD904" s="15"/>
      <c r="CO904" s="15"/>
      <c r="CZ904" s="15"/>
    </row>
    <row r="905" spans="5:104" x14ac:dyDescent="0.15">
      <c r="E905" s="15"/>
      <c r="P905" s="15"/>
      <c r="AA905" s="15"/>
      <c r="AL905" s="15"/>
      <c r="AW905" s="15"/>
      <c r="BH905" s="15"/>
      <c r="BS905" s="15"/>
      <c r="CD905" s="15"/>
      <c r="CO905" s="15"/>
      <c r="CZ905" s="15"/>
    </row>
    <row r="906" spans="5:104" x14ac:dyDescent="0.15">
      <c r="E906" s="15"/>
      <c r="P906" s="15"/>
      <c r="AA906" s="15"/>
      <c r="AL906" s="15"/>
      <c r="AW906" s="15"/>
      <c r="BH906" s="15"/>
      <c r="BS906" s="15"/>
      <c r="CD906" s="15"/>
      <c r="CO906" s="15"/>
      <c r="CZ906" s="15"/>
    </row>
    <row r="907" spans="5:104" x14ac:dyDescent="0.15">
      <c r="E907" s="15"/>
      <c r="P907" s="15"/>
      <c r="AA907" s="15"/>
      <c r="AL907" s="15"/>
      <c r="AW907" s="15"/>
      <c r="BH907" s="15"/>
      <c r="BS907" s="15"/>
      <c r="CD907" s="15"/>
      <c r="CO907" s="15"/>
      <c r="CZ907" s="15"/>
    </row>
    <row r="908" spans="5:104" x14ac:dyDescent="0.15">
      <c r="E908" s="15"/>
      <c r="P908" s="15"/>
      <c r="AA908" s="15"/>
      <c r="AL908" s="15"/>
      <c r="AW908" s="15"/>
      <c r="BH908" s="15"/>
      <c r="BS908" s="15"/>
      <c r="CD908" s="15"/>
      <c r="CO908" s="15"/>
      <c r="CZ908" s="15"/>
    </row>
    <row r="909" spans="5:104" x14ac:dyDescent="0.15">
      <c r="E909" s="15"/>
      <c r="P909" s="15"/>
      <c r="AA909" s="15"/>
      <c r="AL909" s="15"/>
      <c r="AW909" s="15"/>
      <c r="BH909" s="15"/>
      <c r="BS909" s="15"/>
      <c r="CD909" s="15"/>
      <c r="CO909" s="15"/>
      <c r="CZ909" s="15"/>
    </row>
    <row r="910" spans="5:104" x14ac:dyDescent="0.15">
      <c r="E910" s="15"/>
      <c r="P910" s="15"/>
      <c r="AA910" s="15"/>
      <c r="AL910" s="15"/>
      <c r="AW910" s="15"/>
      <c r="BH910" s="15"/>
      <c r="BS910" s="15"/>
      <c r="CD910" s="15"/>
      <c r="CO910" s="15"/>
      <c r="CZ910" s="15"/>
    </row>
    <row r="911" spans="5:104" x14ac:dyDescent="0.15">
      <c r="E911" s="15"/>
      <c r="P911" s="15"/>
      <c r="AA911" s="15"/>
      <c r="AL911" s="15"/>
      <c r="AW911" s="15"/>
      <c r="BH911" s="15"/>
      <c r="BS911" s="15"/>
      <c r="CD911" s="15"/>
      <c r="CO911" s="15"/>
      <c r="CZ911" s="15"/>
    </row>
    <row r="912" spans="5:104" x14ac:dyDescent="0.15">
      <c r="E912" s="15"/>
      <c r="P912" s="15"/>
      <c r="AA912" s="15"/>
      <c r="AL912" s="15"/>
      <c r="AW912" s="15"/>
      <c r="BH912" s="15"/>
      <c r="BS912" s="15"/>
      <c r="CD912" s="15"/>
      <c r="CO912" s="15"/>
      <c r="CZ912" s="15"/>
    </row>
    <row r="913" spans="5:104" x14ac:dyDescent="0.15">
      <c r="E913" s="15"/>
      <c r="P913" s="15"/>
      <c r="AA913" s="15"/>
      <c r="AL913" s="15"/>
      <c r="AW913" s="15"/>
      <c r="BH913" s="15"/>
      <c r="BS913" s="15"/>
      <c r="CD913" s="15"/>
      <c r="CO913" s="15"/>
      <c r="CZ913" s="15"/>
    </row>
    <row r="914" spans="5:104" x14ac:dyDescent="0.15">
      <c r="E914" s="15"/>
      <c r="P914" s="15"/>
      <c r="AA914" s="15"/>
      <c r="AL914" s="15"/>
      <c r="AW914" s="15"/>
      <c r="BH914" s="15"/>
      <c r="BS914" s="15"/>
      <c r="CD914" s="15"/>
      <c r="CO914" s="15"/>
      <c r="CZ914" s="15"/>
    </row>
    <row r="915" spans="5:104" x14ac:dyDescent="0.15">
      <c r="E915" s="15"/>
      <c r="P915" s="15"/>
      <c r="AA915" s="15"/>
      <c r="AL915" s="15"/>
      <c r="AW915" s="15"/>
      <c r="BH915" s="15"/>
      <c r="BS915" s="15"/>
      <c r="CD915" s="15"/>
      <c r="CO915" s="15"/>
      <c r="CZ915" s="15"/>
    </row>
    <row r="916" spans="5:104" x14ac:dyDescent="0.15">
      <c r="E916" s="15"/>
      <c r="P916" s="15"/>
      <c r="AA916" s="15"/>
      <c r="AL916" s="15"/>
      <c r="AW916" s="15"/>
      <c r="BH916" s="15"/>
      <c r="BS916" s="15"/>
      <c r="CD916" s="15"/>
      <c r="CO916" s="15"/>
      <c r="CZ916" s="15"/>
    </row>
    <row r="917" spans="5:104" x14ac:dyDescent="0.15">
      <c r="E917" s="15"/>
      <c r="P917" s="15"/>
      <c r="AA917" s="15"/>
      <c r="AL917" s="15"/>
      <c r="AW917" s="15"/>
      <c r="BH917" s="15"/>
      <c r="BS917" s="15"/>
      <c r="CD917" s="15"/>
      <c r="CO917" s="15"/>
      <c r="CZ917" s="15"/>
    </row>
    <row r="918" spans="5:104" x14ac:dyDescent="0.15">
      <c r="E918" s="15"/>
      <c r="P918" s="15"/>
      <c r="AA918" s="15"/>
      <c r="AL918" s="15"/>
      <c r="AW918" s="15"/>
      <c r="BH918" s="15"/>
      <c r="BS918" s="15"/>
      <c r="CD918" s="15"/>
      <c r="CO918" s="15"/>
      <c r="CZ918" s="15"/>
    </row>
    <row r="919" spans="5:104" x14ac:dyDescent="0.15">
      <c r="E919" s="15"/>
      <c r="P919" s="15"/>
      <c r="AA919" s="15"/>
      <c r="AL919" s="15"/>
      <c r="AW919" s="15"/>
      <c r="BH919" s="15"/>
      <c r="BS919" s="15"/>
      <c r="CD919" s="15"/>
      <c r="CO919" s="15"/>
      <c r="CZ919" s="15"/>
    </row>
    <row r="920" spans="5:104" x14ac:dyDescent="0.15">
      <c r="E920" s="15"/>
      <c r="P920" s="15"/>
      <c r="AA920" s="15"/>
      <c r="AL920" s="15"/>
      <c r="AW920" s="15"/>
      <c r="BH920" s="15"/>
      <c r="BS920" s="15"/>
      <c r="CD920" s="15"/>
      <c r="CO920" s="15"/>
      <c r="CZ920" s="15"/>
    </row>
    <row r="921" spans="5:104" x14ac:dyDescent="0.15">
      <c r="E921" s="15"/>
      <c r="P921" s="15"/>
      <c r="AA921" s="15"/>
      <c r="AL921" s="15"/>
      <c r="AW921" s="15"/>
      <c r="BH921" s="15"/>
      <c r="BS921" s="15"/>
      <c r="CD921" s="15"/>
      <c r="CO921" s="15"/>
      <c r="CZ921" s="15"/>
    </row>
    <row r="922" spans="5:104" x14ac:dyDescent="0.15">
      <c r="E922" s="15"/>
      <c r="P922" s="15"/>
      <c r="AA922" s="15"/>
      <c r="AL922" s="15"/>
      <c r="AW922" s="15"/>
      <c r="BH922" s="15"/>
      <c r="BS922" s="15"/>
      <c r="CD922" s="15"/>
      <c r="CO922" s="15"/>
      <c r="CZ922" s="15"/>
    </row>
    <row r="923" spans="5:104" x14ac:dyDescent="0.15">
      <c r="E923" s="15"/>
      <c r="P923" s="15"/>
      <c r="AA923" s="15"/>
      <c r="AL923" s="15"/>
      <c r="AW923" s="15"/>
      <c r="BH923" s="15"/>
      <c r="BS923" s="15"/>
      <c r="CD923" s="15"/>
      <c r="CO923" s="15"/>
      <c r="CZ923" s="15"/>
    </row>
    <row r="924" spans="5:104" x14ac:dyDescent="0.15">
      <c r="E924" s="15"/>
      <c r="P924" s="15"/>
      <c r="AA924" s="15"/>
      <c r="AL924" s="15"/>
      <c r="AW924" s="15"/>
      <c r="BH924" s="15"/>
      <c r="BS924" s="15"/>
      <c r="CD924" s="15"/>
      <c r="CO924" s="15"/>
      <c r="CZ924" s="15"/>
    </row>
    <row r="925" spans="5:104" x14ac:dyDescent="0.15">
      <c r="E925" s="15"/>
      <c r="P925" s="15"/>
      <c r="AA925" s="15"/>
      <c r="AL925" s="15"/>
      <c r="AW925" s="15"/>
      <c r="BH925" s="15"/>
      <c r="BS925" s="15"/>
      <c r="CD925" s="15"/>
      <c r="CO925" s="15"/>
      <c r="CZ925" s="15"/>
    </row>
    <row r="926" spans="5:104" x14ac:dyDescent="0.15">
      <c r="E926" s="15"/>
      <c r="P926" s="15"/>
      <c r="AA926" s="15"/>
      <c r="AL926" s="15"/>
      <c r="AW926" s="15"/>
      <c r="BH926" s="15"/>
      <c r="BS926" s="15"/>
      <c r="CD926" s="15"/>
      <c r="CO926" s="15"/>
      <c r="CZ926" s="15"/>
    </row>
    <row r="927" spans="5:104" x14ac:dyDescent="0.15">
      <c r="E927" s="15"/>
      <c r="P927" s="15"/>
      <c r="AA927" s="15"/>
      <c r="AL927" s="15"/>
      <c r="AW927" s="15"/>
      <c r="BH927" s="15"/>
      <c r="BS927" s="15"/>
      <c r="CD927" s="15"/>
      <c r="CO927" s="15"/>
      <c r="CZ927" s="15"/>
    </row>
    <row r="928" spans="5:104" x14ac:dyDescent="0.15">
      <c r="E928" s="15"/>
      <c r="P928" s="15"/>
      <c r="AA928" s="15"/>
      <c r="AL928" s="15"/>
      <c r="AW928" s="15"/>
      <c r="BH928" s="15"/>
      <c r="BS928" s="15"/>
      <c r="CD928" s="15"/>
      <c r="CO928" s="15"/>
      <c r="CZ928" s="15"/>
    </row>
    <row r="929" spans="5:104" x14ac:dyDescent="0.15">
      <c r="E929" s="15"/>
      <c r="P929" s="15"/>
      <c r="AA929" s="15"/>
      <c r="AL929" s="15"/>
      <c r="AW929" s="15"/>
      <c r="BH929" s="15"/>
      <c r="BS929" s="15"/>
      <c r="CD929" s="15"/>
      <c r="CO929" s="15"/>
      <c r="CZ929" s="15"/>
    </row>
    <row r="930" spans="5:104" x14ac:dyDescent="0.15">
      <c r="E930" s="15"/>
      <c r="P930" s="15"/>
      <c r="AA930" s="15"/>
      <c r="AL930" s="15"/>
      <c r="AW930" s="15"/>
      <c r="BH930" s="15"/>
      <c r="BS930" s="15"/>
      <c r="CD930" s="15"/>
      <c r="CO930" s="15"/>
      <c r="CZ930" s="15"/>
    </row>
    <row r="931" spans="5:104" x14ac:dyDescent="0.15">
      <c r="E931" s="15"/>
      <c r="P931" s="15"/>
      <c r="AA931" s="15"/>
      <c r="AL931" s="15"/>
      <c r="AW931" s="15"/>
      <c r="BH931" s="15"/>
      <c r="BS931" s="15"/>
      <c r="CD931" s="15"/>
      <c r="CO931" s="15"/>
      <c r="CZ931" s="15"/>
    </row>
    <row r="932" spans="5:104" x14ac:dyDescent="0.15">
      <c r="E932" s="15"/>
      <c r="P932" s="15"/>
      <c r="AA932" s="15"/>
      <c r="AL932" s="15"/>
      <c r="AW932" s="15"/>
      <c r="BH932" s="15"/>
      <c r="BS932" s="15"/>
      <c r="CD932" s="15"/>
      <c r="CO932" s="15"/>
      <c r="CZ932" s="15"/>
    </row>
    <row r="933" spans="5:104" x14ac:dyDescent="0.15">
      <c r="E933" s="15"/>
      <c r="P933" s="15"/>
      <c r="AA933" s="15"/>
      <c r="AL933" s="15"/>
      <c r="AW933" s="15"/>
      <c r="BH933" s="15"/>
      <c r="BS933" s="15"/>
      <c r="CD933" s="15"/>
      <c r="CO933" s="15"/>
      <c r="CZ933" s="15"/>
    </row>
    <row r="934" spans="5:104" x14ac:dyDescent="0.15">
      <c r="E934" s="15"/>
      <c r="P934" s="15"/>
      <c r="AA934" s="15"/>
      <c r="AL934" s="15"/>
      <c r="AW934" s="15"/>
      <c r="BH934" s="15"/>
      <c r="BS934" s="15"/>
      <c r="CD934" s="15"/>
      <c r="CO934" s="15"/>
      <c r="CZ934" s="15"/>
    </row>
    <row r="935" spans="5:104" x14ac:dyDescent="0.15">
      <c r="E935" s="15"/>
      <c r="P935" s="15"/>
      <c r="AA935" s="15"/>
      <c r="AL935" s="15"/>
      <c r="AW935" s="15"/>
      <c r="BH935" s="15"/>
      <c r="BS935" s="15"/>
      <c r="CD935" s="15"/>
      <c r="CO935" s="15"/>
      <c r="CZ935" s="15"/>
    </row>
    <row r="936" spans="5:104" x14ac:dyDescent="0.15">
      <c r="E936" s="15"/>
      <c r="P936" s="15"/>
      <c r="AA936" s="15"/>
      <c r="AL936" s="15"/>
      <c r="AW936" s="15"/>
      <c r="BH936" s="15"/>
      <c r="BS936" s="15"/>
      <c r="CD936" s="15"/>
      <c r="CO936" s="15"/>
      <c r="CZ936" s="15"/>
    </row>
    <row r="937" spans="5:104" x14ac:dyDescent="0.15">
      <c r="E937" s="15"/>
      <c r="P937" s="15"/>
      <c r="AA937" s="15"/>
      <c r="AL937" s="15"/>
      <c r="AW937" s="15"/>
      <c r="BH937" s="15"/>
      <c r="BS937" s="15"/>
      <c r="CD937" s="15"/>
      <c r="CO937" s="15"/>
      <c r="CZ937" s="15"/>
    </row>
    <row r="938" spans="5:104" x14ac:dyDescent="0.15">
      <c r="E938" s="15"/>
      <c r="P938" s="15"/>
      <c r="AA938" s="15"/>
      <c r="AL938" s="15"/>
      <c r="AW938" s="15"/>
      <c r="BH938" s="15"/>
      <c r="BS938" s="15"/>
      <c r="CD938" s="15"/>
      <c r="CO938" s="15"/>
      <c r="CZ938" s="15"/>
    </row>
    <row r="939" spans="5:104" x14ac:dyDescent="0.15">
      <c r="E939" s="15"/>
      <c r="P939" s="15"/>
      <c r="AA939" s="15"/>
      <c r="AL939" s="15"/>
      <c r="AW939" s="15"/>
      <c r="BH939" s="15"/>
      <c r="BS939" s="15"/>
      <c r="CD939" s="15"/>
      <c r="CO939" s="15"/>
      <c r="CZ939" s="15"/>
    </row>
    <row r="940" spans="5:104" x14ac:dyDescent="0.15">
      <c r="E940" s="15"/>
      <c r="P940" s="15"/>
      <c r="AA940" s="15"/>
      <c r="AL940" s="15"/>
      <c r="AW940" s="15"/>
      <c r="BH940" s="15"/>
      <c r="BS940" s="15"/>
      <c r="CD940" s="15"/>
      <c r="CO940" s="15"/>
      <c r="CZ940" s="15"/>
    </row>
    <row r="941" spans="5:104" x14ac:dyDescent="0.15">
      <c r="E941" s="15"/>
      <c r="P941" s="15"/>
      <c r="AA941" s="15"/>
      <c r="AL941" s="15"/>
      <c r="AW941" s="15"/>
      <c r="BH941" s="15"/>
      <c r="BS941" s="15"/>
      <c r="CD941" s="15"/>
      <c r="CO941" s="15"/>
      <c r="CZ941" s="15"/>
    </row>
    <row r="942" spans="5:104" x14ac:dyDescent="0.15">
      <c r="E942" s="15"/>
      <c r="P942" s="15"/>
      <c r="AA942" s="15"/>
      <c r="AL942" s="15"/>
      <c r="AW942" s="15"/>
      <c r="BH942" s="15"/>
      <c r="BS942" s="15"/>
      <c r="CD942" s="15"/>
      <c r="CO942" s="15"/>
      <c r="CZ942" s="15"/>
    </row>
    <row r="943" spans="5:104" x14ac:dyDescent="0.15">
      <c r="E943" s="15"/>
      <c r="P943" s="15"/>
      <c r="AA943" s="15"/>
      <c r="AL943" s="15"/>
      <c r="AW943" s="15"/>
      <c r="BH943" s="15"/>
      <c r="BS943" s="15"/>
      <c r="CD943" s="15"/>
      <c r="CO943" s="15"/>
      <c r="CZ943" s="15"/>
    </row>
    <row r="944" spans="5:104" x14ac:dyDescent="0.15">
      <c r="E944" s="15"/>
      <c r="P944" s="15"/>
      <c r="AA944" s="15"/>
      <c r="AL944" s="15"/>
      <c r="AW944" s="15"/>
      <c r="BH944" s="15"/>
      <c r="BS944" s="15"/>
      <c r="CD944" s="15"/>
      <c r="CO944" s="15"/>
      <c r="CZ944" s="15"/>
    </row>
    <row r="945" spans="5:104" x14ac:dyDescent="0.15">
      <c r="E945" s="15"/>
      <c r="P945" s="15"/>
      <c r="AA945" s="15"/>
      <c r="AL945" s="15"/>
      <c r="AW945" s="15"/>
      <c r="BH945" s="15"/>
      <c r="BS945" s="15"/>
      <c r="CD945" s="15"/>
      <c r="CO945" s="15"/>
      <c r="CZ945" s="15"/>
    </row>
    <row r="946" spans="5:104" x14ac:dyDescent="0.15">
      <c r="E946" s="15"/>
      <c r="P946" s="15"/>
      <c r="AA946" s="15"/>
      <c r="AL946" s="15"/>
      <c r="AW946" s="15"/>
      <c r="BH946" s="15"/>
      <c r="BS946" s="15"/>
      <c r="CD946" s="15"/>
      <c r="CO946" s="15"/>
      <c r="CZ946" s="15"/>
    </row>
    <row r="947" spans="5:104" x14ac:dyDescent="0.15">
      <c r="E947" s="15"/>
      <c r="P947" s="15"/>
      <c r="AA947" s="15"/>
      <c r="AL947" s="15"/>
      <c r="AW947" s="15"/>
      <c r="BH947" s="15"/>
      <c r="BS947" s="15"/>
      <c r="CD947" s="15"/>
      <c r="CO947" s="15"/>
      <c r="CZ947" s="15"/>
    </row>
    <row r="948" spans="5:104" x14ac:dyDescent="0.15">
      <c r="E948" s="15"/>
      <c r="P948" s="15"/>
      <c r="AA948" s="15"/>
      <c r="AL948" s="15"/>
      <c r="AW948" s="15"/>
      <c r="BH948" s="15"/>
      <c r="BS948" s="15"/>
      <c r="CD948" s="15"/>
      <c r="CO948" s="15"/>
      <c r="CZ948" s="15"/>
    </row>
    <row r="949" spans="5:104" x14ac:dyDescent="0.15">
      <c r="E949" s="15"/>
      <c r="P949" s="15"/>
      <c r="AA949" s="15"/>
      <c r="AL949" s="15"/>
      <c r="AW949" s="15"/>
      <c r="BH949" s="15"/>
      <c r="BS949" s="15"/>
      <c r="CD949" s="15"/>
      <c r="CO949" s="15"/>
      <c r="CZ949" s="15"/>
    </row>
    <row r="950" spans="5:104" x14ac:dyDescent="0.15">
      <c r="E950" s="15"/>
      <c r="P950" s="15"/>
      <c r="AA950" s="15"/>
      <c r="AL950" s="15"/>
      <c r="AW950" s="15"/>
      <c r="BH950" s="15"/>
      <c r="BS950" s="15"/>
      <c r="CD950" s="15"/>
      <c r="CO950" s="15"/>
      <c r="CZ950" s="15"/>
    </row>
    <row r="951" spans="5:104" x14ac:dyDescent="0.15">
      <c r="E951" s="15"/>
      <c r="P951" s="15"/>
      <c r="AA951" s="15"/>
      <c r="AL951" s="15"/>
      <c r="AW951" s="15"/>
      <c r="BH951" s="15"/>
      <c r="BS951" s="15"/>
      <c r="CD951" s="15"/>
      <c r="CO951" s="15"/>
      <c r="CZ951" s="15"/>
    </row>
    <row r="952" spans="5:104" x14ac:dyDescent="0.15">
      <c r="E952" s="15"/>
      <c r="P952" s="15"/>
      <c r="AA952" s="15"/>
      <c r="AL952" s="15"/>
      <c r="AW952" s="15"/>
      <c r="BH952" s="15"/>
      <c r="BS952" s="15"/>
      <c r="CD952" s="15"/>
      <c r="CO952" s="15"/>
      <c r="CZ952" s="15"/>
    </row>
    <row r="953" spans="5:104" x14ac:dyDescent="0.15">
      <c r="E953" s="15"/>
      <c r="P953" s="15"/>
      <c r="AA953" s="15"/>
      <c r="AL953" s="15"/>
      <c r="AW953" s="15"/>
      <c r="BH953" s="15"/>
      <c r="BS953" s="15"/>
      <c r="CD953" s="15"/>
      <c r="CO953" s="15"/>
      <c r="CZ953" s="15"/>
    </row>
    <row r="954" spans="5:104" x14ac:dyDescent="0.15">
      <c r="E954" s="15"/>
      <c r="P954" s="15"/>
      <c r="AA954" s="15"/>
      <c r="AL954" s="15"/>
      <c r="AW954" s="15"/>
      <c r="BH954" s="15"/>
      <c r="BS954" s="15"/>
      <c r="CD954" s="15"/>
      <c r="CO954" s="15"/>
      <c r="CZ954" s="15"/>
    </row>
    <row r="955" spans="5:104" x14ac:dyDescent="0.15">
      <c r="E955" s="15"/>
      <c r="P955" s="15"/>
      <c r="AA955" s="15"/>
      <c r="AL955" s="15"/>
      <c r="AW955" s="15"/>
      <c r="BH955" s="15"/>
      <c r="BS955" s="15"/>
      <c r="CD955" s="15"/>
      <c r="CO955" s="15"/>
      <c r="CZ955" s="15"/>
    </row>
    <row r="956" spans="5:104" x14ac:dyDescent="0.15">
      <c r="E956" s="15"/>
      <c r="P956" s="15"/>
      <c r="AA956" s="15"/>
      <c r="AL956" s="15"/>
      <c r="AW956" s="15"/>
      <c r="BH956" s="15"/>
      <c r="BS956" s="15"/>
      <c r="CD956" s="15"/>
      <c r="CO956" s="15"/>
      <c r="CZ956" s="15"/>
    </row>
    <row r="957" spans="5:104" x14ac:dyDescent="0.15">
      <c r="E957" s="15"/>
      <c r="P957" s="15"/>
      <c r="AA957" s="15"/>
      <c r="AL957" s="15"/>
      <c r="AW957" s="15"/>
      <c r="BH957" s="15"/>
      <c r="BS957" s="15"/>
      <c r="CD957" s="15"/>
      <c r="CO957" s="15"/>
      <c r="CZ957" s="15"/>
    </row>
    <row r="958" spans="5:104" x14ac:dyDescent="0.15">
      <c r="E958" s="15"/>
      <c r="P958" s="15"/>
      <c r="AA958" s="15"/>
      <c r="AL958" s="15"/>
      <c r="AW958" s="15"/>
      <c r="BH958" s="15"/>
      <c r="BS958" s="15"/>
      <c r="CD958" s="15"/>
      <c r="CO958" s="15"/>
      <c r="CZ958" s="15"/>
    </row>
    <row r="959" spans="5:104" x14ac:dyDescent="0.15">
      <c r="E959" s="15"/>
      <c r="P959" s="15"/>
      <c r="AA959" s="15"/>
      <c r="AL959" s="15"/>
      <c r="AW959" s="15"/>
      <c r="BH959" s="15"/>
      <c r="BS959" s="15"/>
      <c r="CD959" s="15"/>
      <c r="CO959" s="15"/>
      <c r="CZ959" s="15"/>
    </row>
    <row r="960" spans="5:104" x14ac:dyDescent="0.15">
      <c r="E960" s="15"/>
      <c r="P960" s="15"/>
      <c r="AA960" s="15"/>
      <c r="AL960" s="15"/>
      <c r="AW960" s="15"/>
      <c r="BH960" s="15"/>
      <c r="BS960" s="15"/>
      <c r="CD960" s="15"/>
      <c r="CO960" s="15"/>
      <c r="CZ960" s="15"/>
    </row>
    <row r="961" spans="5:104" x14ac:dyDescent="0.15">
      <c r="E961" s="15"/>
      <c r="P961" s="15"/>
      <c r="AA961" s="15"/>
      <c r="AL961" s="15"/>
      <c r="AW961" s="15"/>
      <c r="BH961" s="15"/>
      <c r="BS961" s="15"/>
      <c r="CD961" s="15"/>
      <c r="CO961" s="15"/>
      <c r="CZ961" s="15"/>
    </row>
    <row r="962" spans="5:104" x14ac:dyDescent="0.15">
      <c r="E962" s="15"/>
      <c r="P962" s="15"/>
      <c r="AA962" s="15"/>
      <c r="AL962" s="15"/>
      <c r="AW962" s="15"/>
      <c r="BH962" s="15"/>
      <c r="BS962" s="15"/>
      <c r="CD962" s="15"/>
      <c r="CO962" s="15"/>
      <c r="CZ962" s="15"/>
    </row>
    <row r="963" spans="5:104" x14ac:dyDescent="0.15">
      <c r="E963" s="15"/>
      <c r="P963" s="15"/>
      <c r="AA963" s="15"/>
      <c r="AL963" s="15"/>
      <c r="AW963" s="15"/>
      <c r="BH963" s="15"/>
      <c r="BS963" s="15"/>
      <c r="CD963" s="15"/>
      <c r="CO963" s="15"/>
      <c r="CZ963" s="15"/>
    </row>
    <row r="964" spans="5:104" x14ac:dyDescent="0.15">
      <c r="E964" s="15"/>
      <c r="P964" s="15"/>
      <c r="AA964" s="15"/>
      <c r="AL964" s="15"/>
      <c r="AW964" s="15"/>
      <c r="BH964" s="15"/>
      <c r="BS964" s="15"/>
      <c r="CD964" s="15"/>
      <c r="CO964" s="15"/>
      <c r="CZ964" s="15"/>
    </row>
    <row r="965" spans="5:104" x14ac:dyDescent="0.15">
      <c r="E965" s="15"/>
      <c r="P965" s="15"/>
      <c r="AA965" s="15"/>
      <c r="AL965" s="15"/>
      <c r="AW965" s="15"/>
      <c r="BH965" s="15"/>
      <c r="BS965" s="15"/>
      <c r="CD965" s="15"/>
      <c r="CO965" s="15"/>
      <c r="CZ965" s="15"/>
    </row>
    <row r="966" spans="5:104" x14ac:dyDescent="0.15">
      <c r="E966" s="15"/>
      <c r="P966" s="15"/>
      <c r="AA966" s="15"/>
      <c r="AL966" s="15"/>
      <c r="AW966" s="15"/>
      <c r="BH966" s="15"/>
      <c r="BS966" s="15"/>
      <c r="CD966" s="15"/>
      <c r="CO966" s="15"/>
      <c r="CZ966" s="15"/>
    </row>
    <row r="967" spans="5:104" x14ac:dyDescent="0.15">
      <c r="E967" s="15"/>
      <c r="P967" s="15"/>
      <c r="AA967" s="15"/>
      <c r="AL967" s="15"/>
      <c r="AW967" s="15"/>
      <c r="BH967" s="15"/>
      <c r="BS967" s="15"/>
      <c r="CD967" s="15"/>
      <c r="CO967" s="15"/>
      <c r="CZ967" s="15"/>
    </row>
    <row r="968" spans="5:104" x14ac:dyDescent="0.15">
      <c r="E968" s="15"/>
      <c r="P968" s="15"/>
      <c r="AA968" s="15"/>
      <c r="AL968" s="15"/>
      <c r="AW968" s="15"/>
      <c r="BH968" s="15"/>
      <c r="BS968" s="15"/>
      <c r="CD968" s="15"/>
      <c r="CO968" s="15"/>
      <c r="CZ968" s="15"/>
    </row>
    <row r="969" spans="5:104" x14ac:dyDescent="0.15">
      <c r="E969" s="15"/>
      <c r="P969" s="15"/>
      <c r="AA969" s="15"/>
      <c r="AL969" s="15"/>
      <c r="AW969" s="15"/>
      <c r="BH969" s="15"/>
      <c r="BS969" s="15"/>
      <c r="CD969" s="15"/>
      <c r="CO969" s="15"/>
      <c r="CZ969" s="15"/>
    </row>
    <row r="970" spans="5:104" x14ac:dyDescent="0.15">
      <c r="E970" s="15"/>
      <c r="P970" s="15"/>
      <c r="AA970" s="15"/>
      <c r="AL970" s="15"/>
      <c r="AW970" s="15"/>
      <c r="BH970" s="15"/>
      <c r="BS970" s="15"/>
      <c r="CD970" s="15"/>
      <c r="CO970" s="15"/>
      <c r="CZ970" s="15"/>
    </row>
    <row r="971" spans="5:104" x14ac:dyDescent="0.15">
      <c r="E971" s="15"/>
      <c r="P971" s="15"/>
      <c r="AA971" s="15"/>
      <c r="AL971" s="15"/>
      <c r="AW971" s="15"/>
      <c r="BH971" s="15"/>
      <c r="BS971" s="15"/>
      <c r="CD971" s="15"/>
      <c r="CO971" s="15"/>
      <c r="CZ971" s="15"/>
    </row>
    <row r="972" spans="5:104" x14ac:dyDescent="0.15">
      <c r="E972" s="15"/>
      <c r="P972" s="15"/>
      <c r="AA972" s="15"/>
      <c r="AL972" s="15"/>
      <c r="AW972" s="15"/>
      <c r="BH972" s="15"/>
      <c r="BS972" s="15"/>
      <c r="CD972" s="15"/>
      <c r="CO972" s="15"/>
      <c r="CZ972" s="15"/>
    </row>
    <row r="973" spans="5:104" x14ac:dyDescent="0.15">
      <c r="E973" s="15"/>
      <c r="P973" s="15"/>
      <c r="AA973" s="15"/>
      <c r="AL973" s="15"/>
      <c r="AW973" s="15"/>
      <c r="BH973" s="15"/>
      <c r="BS973" s="15"/>
      <c r="CD973" s="15"/>
      <c r="CO973" s="15"/>
      <c r="CZ973" s="15"/>
    </row>
    <row r="974" spans="5:104" x14ac:dyDescent="0.15">
      <c r="E974" s="15"/>
      <c r="P974" s="15"/>
      <c r="AA974" s="15"/>
      <c r="AL974" s="15"/>
      <c r="AW974" s="15"/>
      <c r="BH974" s="15"/>
      <c r="BS974" s="15"/>
      <c r="CD974" s="15"/>
      <c r="CO974" s="15"/>
      <c r="CZ974" s="15"/>
    </row>
    <row r="975" spans="5:104" x14ac:dyDescent="0.15">
      <c r="E975" s="15"/>
      <c r="P975" s="15"/>
      <c r="AA975" s="15"/>
      <c r="AL975" s="15"/>
      <c r="AW975" s="15"/>
      <c r="BH975" s="15"/>
      <c r="BS975" s="15"/>
      <c r="CD975" s="15"/>
      <c r="CO975" s="15"/>
      <c r="CZ975" s="15"/>
    </row>
    <row r="976" spans="5:104" x14ac:dyDescent="0.15">
      <c r="E976" s="15"/>
      <c r="P976" s="15"/>
      <c r="AA976" s="15"/>
      <c r="AL976" s="15"/>
      <c r="AW976" s="15"/>
      <c r="BH976" s="15"/>
      <c r="BS976" s="15"/>
      <c r="CD976" s="15"/>
      <c r="CO976" s="15"/>
      <c r="CZ976" s="15"/>
    </row>
    <row r="977" spans="5:104" x14ac:dyDescent="0.15">
      <c r="E977" s="15"/>
      <c r="P977" s="15"/>
      <c r="AA977" s="15"/>
      <c r="AL977" s="15"/>
      <c r="AW977" s="15"/>
      <c r="BH977" s="15"/>
      <c r="BS977" s="15"/>
      <c r="CD977" s="15"/>
      <c r="CO977" s="15"/>
      <c r="CZ977" s="15"/>
    </row>
    <row r="978" spans="5:104" x14ac:dyDescent="0.15">
      <c r="E978" s="15"/>
      <c r="P978" s="15"/>
      <c r="AA978" s="15"/>
      <c r="AL978" s="15"/>
      <c r="AW978" s="15"/>
      <c r="BH978" s="15"/>
      <c r="BS978" s="15"/>
      <c r="CD978" s="15"/>
      <c r="CO978" s="15"/>
      <c r="CZ978" s="15"/>
    </row>
    <row r="979" spans="5:104" x14ac:dyDescent="0.15">
      <c r="E979" s="15"/>
      <c r="P979" s="15"/>
      <c r="AA979" s="15"/>
      <c r="AL979" s="15"/>
      <c r="AW979" s="15"/>
      <c r="BH979" s="15"/>
      <c r="BS979" s="15"/>
      <c r="CD979" s="15"/>
      <c r="CO979" s="15"/>
      <c r="CZ979" s="15"/>
    </row>
    <row r="980" spans="5:104" x14ac:dyDescent="0.15">
      <c r="E980" s="15"/>
      <c r="P980" s="15"/>
      <c r="AA980" s="15"/>
      <c r="AL980" s="15"/>
      <c r="AW980" s="15"/>
      <c r="BH980" s="15"/>
      <c r="BS980" s="15"/>
      <c r="CD980" s="15"/>
      <c r="CO980" s="15"/>
      <c r="CZ980" s="15"/>
    </row>
    <row r="981" spans="5:104" x14ac:dyDescent="0.15">
      <c r="E981" s="15"/>
      <c r="P981" s="15"/>
      <c r="AA981" s="15"/>
      <c r="AL981" s="15"/>
      <c r="AW981" s="15"/>
      <c r="BH981" s="15"/>
      <c r="BS981" s="15"/>
      <c r="CD981" s="15"/>
      <c r="CO981" s="15"/>
      <c r="CZ981" s="15"/>
    </row>
    <row r="982" spans="5:104" x14ac:dyDescent="0.15">
      <c r="E982" s="15"/>
      <c r="P982" s="15"/>
      <c r="AA982" s="15"/>
      <c r="AL982" s="15"/>
      <c r="AW982" s="15"/>
      <c r="BH982" s="15"/>
      <c r="BS982" s="15"/>
      <c r="CD982" s="15"/>
      <c r="CO982" s="15"/>
      <c r="CZ982" s="15"/>
    </row>
    <row r="983" spans="5:104" x14ac:dyDescent="0.15">
      <c r="E983" s="15"/>
      <c r="P983" s="15"/>
      <c r="AA983" s="15"/>
      <c r="AL983" s="15"/>
      <c r="AW983" s="15"/>
      <c r="BH983" s="15"/>
      <c r="BS983" s="15"/>
      <c r="CD983" s="15"/>
      <c r="CO983" s="15"/>
      <c r="CZ983" s="15"/>
    </row>
    <row r="984" spans="5:104" x14ac:dyDescent="0.15">
      <c r="E984" s="15"/>
      <c r="P984" s="15"/>
      <c r="AA984" s="15"/>
      <c r="AL984" s="15"/>
      <c r="AW984" s="15"/>
      <c r="BH984" s="15"/>
      <c r="BS984" s="15"/>
      <c r="CD984" s="15"/>
      <c r="CO984" s="15"/>
      <c r="CZ984" s="15"/>
    </row>
    <row r="985" spans="5:104" x14ac:dyDescent="0.15">
      <c r="E985" s="15"/>
      <c r="P985" s="15"/>
      <c r="AA985" s="15"/>
      <c r="AL985" s="15"/>
      <c r="AW985" s="15"/>
      <c r="BH985" s="15"/>
      <c r="BS985" s="15"/>
      <c r="CD985" s="15"/>
      <c r="CO985" s="15"/>
      <c r="CZ985" s="15"/>
    </row>
    <row r="986" spans="5:104" x14ac:dyDescent="0.15">
      <c r="E986" s="15"/>
      <c r="P986" s="15"/>
      <c r="AA986" s="15"/>
      <c r="AL986" s="15"/>
      <c r="AW986" s="15"/>
      <c r="BH986" s="15"/>
      <c r="BS986" s="15"/>
      <c r="CD986" s="15"/>
      <c r="CO986" s="15"/>
      <c r="CZ986" s="15"/>
    </row>
    <row r="987" spans="5:104" x14ac:dyDescent="0.15">
      <c r="E987" s="15"/>
      <c r="P987" s="15"/>
      <c r="AA987" s="15"/>
      <c r="AL987" s="15"/>
      <c r="AW987" s="15"/>
      <c r="BH987" s="15"/>
      <c r="BS987" s="15"/>
      <c r="CD987" s="15"/>
      <c r="CO987" s="15"/>
      <c r="CZ987" s="15"/>
    </row>
    <row r="988" spans="5:104" x14ac:dyDescent="0.15">
      <c r="E988" s="15"/>
      <c r="P988" s="15"/>
      <c r="AA988" s="15"/>
      <c r="AL988" s="15"/>
      <c r="AW988" s="15"/>
      <c r="BH988" s="15"/>
      <c r="BS988" s="15"/>
      <c r="CD988" s="15"/>
      <c r="CO988" s="15"/>
      <c r="CZ988" s="15"/>
    </row>
    <row r="989" spans="5:104" x14ac:dyDescent="0.15">
      <c r="E989" s="15"/>
      <c r="P989" s="15"/>
      <c r="AA989" s="15"/>
      <c r="AL989" s="15"/>
      <c r="AW989" s="15"/>
      <c r="BH989" s="15"/>
      <c r="BS989" s="15"/>
      <c r="CD989" s="15"/>
      <c r="CO989" s="15"/>
      <c r="CZ989" s="15"/>
    </row>
    <row r="990" spans="5:104" x14ac:dyDescent="0.15">
      <c r="E990" s="15"/>
      <c r="P990" s="15"/>
      <c r="AA990" s="15"/>
      <c r="AL990" s="15"/>
      <c r="AW990" s="15"/>
      <c r="BH990" s="15"/>
      <c r="BS990" s="15"/>
      <c r="CD990" s="15"/>
      <c r="CO990" s="15"/>
      <c r="CZ990" s="15"/>
    </row>
    <row r="991" spans="5:104" x14ac:dyDescent="0.15">
      <c r="E991" s="15"/>
      <c r="P991" s="15"/>
      <c r="AA991" s="15"/>
      <c r="AL991" s="15"/>
      <c r="AW991" s="15"/>
      <c r="BH991" s="15"/>
      <c r="BS991" s="15"/>
      <c r="CD991" s="15"/>
      <c r="CO991" s="15"/>
      <c r="CZ991" s="15"/>
    </row>
    <row r="992" spans="5:104" x14ac:dyDescent="0.15">
      <c r="E992" s="15"/>
      <c r="P992" s="15"/>
      <c r="AA992" s="15"/>
      <c r="AL992" s="15"/>
      <c r="AW992" s="15"/>
      <c r="BH992" s="15"/>
      <c r="BS992" s="15"/>
      <c r="CD992" s="15"/>
      <c r="CO992" s="15"/>
      <c r="CZ992" s="15"/>
    </row>
    <row r="993" spans="5:104" x14ac:dyDescent="0.15">
      <c r="E993" s="15"/>
      <c r="P993" s="15"/>
      <c r="AA993" s="15"/>
      <c r="AL993" s="15"/>
      <c r="AW993" s="15"/>
      <c r="BH993" s="15"/>
      <c r="BS993" s="15"/>
      <c r="CD993" s="15"/>
      <c r="CO993" s="15"/>
      <c r="CZ993" s="15"/>
    </row>
    <row r="994" spans="5:104" x14ac:dyDescent="0.15">
      <c r="E994" s="15"/>
      <c r="P994" s="15"/>
      <c r="AA994" s="15"/>
      <c r="AL994" s="15"/>
      <c r="AW994" s="15"/>
      <c r="BH994" s="15"/>
      <c r="BS994" s="15"/>
      <c r="CD994" s="15"/>
      <c r="CO994" s="15"/>
      <c r="CZ994" s="15"/>
    </row>
    <row r="995" spans="5:104" x14ac:dyDescent="0.15">
      <c r="E995" s="15"/>
      <c r="P995" s="15"/>
      <c r="AA995" s="15"/>
      <c r="AL995" s="15"/>
      <c r="AW995" s="15"/>
      <c r="BH995" s="15"/>
      <c r="BS995" s="15"/>
      <c r="CD995" s="15"/>
      <c r="CO995" s="15"/>
      <c r="CZ995" s="15"/>
    </row>
    <row r="996" spans="5:104" x14ac:dyDescent="0.15">
      <c r="E996" s="15"/>
      <c r="P996" s="15"/>
      <c r="AA996" s="15"/>
      <c r="AL996" s="15"/>
      <c r="AW996" s="15"/>
      <c r="BH996" s="15"/>
      <c r="BS996" s="15"/>
      <c r="CD996" s="15"/>
      <c r="CO996" s="15"/>
      <c r="CZ996" s="15"/>
    </row>
    <row r="997" spans="5:104" x14ac:dyDescent="0.15">
      <c r="E997" s="15"/>
      <c r="P997" s="15"/>
      <c r="AA997" s="15"/>
      <c r="AL997" s="15"/>
      <c r="AW997" s="15"/>
      <c r="BH997" s="15"/>
      <c r="BS997" s="15"/>
      <c r="CD997" s="15"/>
      <c r="CO997" s="15"/>
      <c r="CZ997" s="15"/>
    </row>
    <row r="998" spans="5:104" x14ac:dyDescent="0.15">
      <c r="E998" s="15"/>
      <c r="P998" s="15"/>
      <c r="AA998" s="15"/>
      <c r="AL998" s="15"/>
      <c r="AW998" s="15"/>
      <c r="BH998" s="15"/>
      <c r="BS998" s="15"/>
      <c r="CD998" s="15"/>
      <c r="CO998" s="15"/>
      <c r="CZ998" s="15"/>
    </row>
    <row r="999" spans="5:104" x14ac:dyDescent="0.15">
      <c r="E999" s="15"/>
      <c r="P999" s="15"/>
      <c r="AA999" s="15"/>
      <c r="AL999" s="15"/>
      <c r="AW999" s="15"/>
      <c r="BH999" s="15"/>
      <c r="BS999" s="15"/>
      <c r="CD999" s="15"/>
      <c r="CO999" s="15"/>
      <c r="CZ999" s="15"/>
    </row>
    <row r="1000" spans="5:104" x14ac:dyDescent="0.15">
      <c r="E1000" s="15"/>
      <c r="P1000" s="15"/>
      <c r="AA1000" s="15"/>
      <c r="AL1000" s="15"/>
      <c r="AW1000" s="15"/>
      <c r="BH1000" s="15"/>
      <c r="BS1000" s="15"/>
      <c r="CD1000" s="15"/>
      <c r="CO1000" s="15"/>
      <c r="CZ1000" s="15"/>
    </row>
    <row r="1001" spans="5:104" x14ac:dyDescent="0.15">
      <c r="E1001" s="15"/>
      <c r="P1001" s="15"/>
      <c r="AA1001" s="15"/>
      <c r="AL1001" s="15"/>
      <c r="AW1001" s="15"/>
      <c r="BH1001" s="15"/>
      <c r="BS1001" s="15"/>
      <c r="CD1001" s="15"/>
      <c r="CO1001" s="15"/>
      <c r="CZ1001" s="15"/>
    </row>
    <row r="1002" spans="5:104" x14ac:dyDescent="0.15">
      <c r="E1002" s="15"/>
      <c r="P1002" s="15"/>
      <c r="AA1002" s="15"/>
      <c r="AL1002" s="15"/>
      <c r="AW1002" s="15"/>
      <c r="BH1002" s="15"/>
      <c r="BS1002" s="15"/>
      <c r="CD1002" s="15"/>
      <c r="CO1002" s="15"/>
      <c r="CZ1002" s="15"/>
    </row>
    <row r="1003" spans="5:104" x14ac:dyDescent="0.15">
      <c r="E1003" s="15"/>
      <c r="P1003" s="15"/>
      <c r="AA1003" s="15"/>
      <c r="AL1003" s="15"/>
      <c r="AW1003" s="15"/>
      <c r="BH1003" s="15"/>
      <c r="BS1003" s="15"/>
      <c r="CD1003" s="15"/>
      <c r="CO1003" s="15"/>
      <c r="CZ1003" s="15"/>
    </row>
    <row r="1004" spans="5:104" x14ac:dyDescent="0.15">
      <c r="E1004" s="15"/>
      <c r="P1004" s="15"/>
      <c r="AA1004" s="15"/>
      <c r="AL1004" s="15"/>
      <c r="AW1004" s="15"/>
      <c r="BH1004" s="15"/>
      <c r="BS1004" s="15"/>
      <c r="CD1004" s="15"/>
      <c r="CO1004" s="15"/>
      <c r="CZ1004" s="15"/>
    </row>
    <row r="1005" spans="5:104" x14ac:dyDescent="0.15">
      <c r="E1005" s="15"/>
      <c r="P1005" s="15"/>
      <c r="AA1005" s="15"/>
      <c r="AL1005" s="15"/>
      <c r="AW1005" s="15"/>
      <c r="BH1005" s="15"/>
      <c r="BS1005" s="15"/>
      <c r="CD1005" s="15"/>
      <c r="CO1005" s="15"/>
      <c r="CZ1005" s="15"/>
    </row>
    <row r="1006" spans="5:104" x14ac:dyDescent="0.15">
      <c r="E1006" s="15"/>
      <c r="P1006" s="15"/>
      <c r="AA1006" s="15"/>
      <c r="AL1006" s="15"/>
      <c r="AW1006" s="15"/>
      <c r="BH1006" s="15"/>
      <c r="BS1006" s="15"/>
      <c r="CD1006" s="15"/>
      <c r="CO1006" s="15"/>
      <c r="CZ1006" s="15"/>
    </row>
    <row r="1007" spans="5:104" x14ac:dyDescent="0.15">
      <c r="E1007" s="15"/>
      <c r="P1007" s="15"/>
      <c r="AA1007" s="15"/>
      <c r="AL1007" s="15"/>
      <c r="AW1007" s="15"/>
      <c r="BH1007" s="15"/>
      <c r="BS1007" s="15"/>
      <c r="CD1007" s="15"/>
      <c r="CO1007" s="15"/>
      <c r="CZ1007" s="15"/>
    </row>
    <row r="1008" spans="5:104" x14ac:dyDescent="0.15">
      <c r="E1008" s="15"/>
      <c r="P1008" s="15"/>
      <c r="AA1008" s="15"/>
      <c r="AL1008" s="15"/>
      <c r="AW1008" s="15"/>
      <c r="BH1008" s="15"/>
      <c r="BS1008" s="15"/>
      <c r="CD1008" s="15"/>
      <c r="CO1008" s="15"/>
      <c r="CZ1008" s="15"/>
    </row>
    <row r="1009" spans="5:104" x14ac:dyDescent="0.15">
      <c r="E1009" s="15"/>
      <c r="P1009" s="15"/>
      <c r="AA1009" s="15"/>
      <c r="AL1009" s="15"/>
      <c r="AW1009" s="15"/>
      <c r="BH1009" s="15"/>
      <c r="BS1009" s="15"/>
      <c r="CD1009" s="15"/>
      <c r="CO1009" s="15"/>
      <c r="CZ1009" s="15"/>
    </row>
    <row r="1010" spans="5:104" x14ac:dyDescent="0.15">
      <c r="E1010" s="15"/>
      <c r="P1010" s="15"/>
      <c r="AA1010" s="15"/>
      <c r="AL1010" s="15"/>
      <c r="AW1010" s="15"/>
      <c r="BH1010" s="15"/>
      <c r="BS1010" s="15"/>
      <c r="CD1010" s="15"/>
      <c r="CO1010" s="15"/>
      <c r="CZ1010" s="15"/>
    </row>
    <row r="1011" spans="5:104" x14ac:dyDescent="0.15">
      <c r="E1011" s="15"/>
      <c r="P1011" s="15"/>
      <c r="AA1011" s="15"/>
      <c r="AL1011" s="15"/>
      <c r="AW1011" s="15"/>
      <c r="BH1011" s="15"/>
      <c r="BS1011" s="15"/>
      <c r="CD1011" s="15"/>
      <c r="CO1011" s="15"/>
      <c r="CZ1011" s="15"/>
    </row>
    <row r="1012" spans="5:104" x14ac:dyDescent="0.15">
      <c r="E1012" s="15"/>
      <c r="P1012" s="15"/>
      <c r="AA1012" s="15"/>
      <c r="AL1012" s="15"/>
      <c r="AW1012" s="15"/>
      <c r="BH1012" s="15"/>
      <c r="BS1012" s="15"/>
      <c r="CD1012" s="15"/>
      <c r="CO1012" s="15"/>
      <c r="CZ1012" s="15"/>
    </row>
    <row r="1013" spans="5:104" x14ac:dyDescent="0.15">
      <c r="E1013" s="15"/>
      <c r="P1013" s="15"/>
      <c r="AA1013" s="15"/>
      <c r="AL1013" s="15"/>
      <c r="AW1013" s="15"/>
      <c r="BH1013" s="15"/>
      <c r="BS1013" s="15"/>
      <c r="CD1013" s="15"/>
      <c r="CO1013" s="15"/>
      <c r="CZ1013" s="15"/>
    </row>
    <row r="1014" spans="5:104" x14ac:dyDescent="0.15">
      <c r="E1014" s="15"/>
      <c r="P1014" s="15"/>
      <c r="AA1014" s="15"/>
      <c r="AL1014" s="15"/>
      <c r="AW1014" s="15"/>
      <c r="BH1014" s="15"/>
      <c r="BS1014" s="15"/>
      <c r="CD1014" s="15"/>
      <c r="CO1014" s="15"/>
      <c r="CZ1014" s="15"/>
    </row>
    <row r="1015" spans="5:104" x14ac:dyDescent="0.15">
      <c r="E1015" s="15"/>
      <c r="P1015" s="15"/>
      <c r="AA1015" s="15"/>
      <c r="AL1015" s="15"/>
      <c r="AW1015" s="15"/>
      <c r="BH1015" s="15"/>
      <c r="BS1015" s="15"/>
      <c r="CD1015" s="15"/>
      <c r="CO1015" s="15"/>
      <c r="CZ1015" s="15"/>
    </row>
    <row r="1016" spans="5:104" x14ac:dyDescent="0.15">
      <c r="E1016" s="15"/>
      <c r="P1016" s="15"/>
      <c r="AA1016" s="15"/>
      <c r="AL1016" s="15"/>
      <c r="AW1016" s="15"/>
      <c r="BH1016" s="15"/>
      <c r="BS1016" s="15"/>
      <c r="CD1016" s="15"/>
      <c r="CO1016" s="15"/>
      <c r="CZ1016" s="15"/>
    </row>
    <row r="1017" spans="5:104" x14ac:dyDescent="0.15">
      <c r="E1017" s="15"/>
      <c r="P1017" s="15"/>
      <c r="AA1017" s="15"/>
      <c r="AL1017" s="15"/>
      <c r="AW1017" s="15"/>
      <c r="BH1017" s="15"/>
      <c r="BS1017" s="15"/>
      <c r="CD1017" s="15"/>
      <c r="CO1017" s="15"/>
      <c r="CZ1017" s="15"/>
    </row>
    <row r="1018" spans="5:104" x14ac:dyDescent="0.15">
      <c r="E1018" s="15"/>
      <c r="P1018" s="15"/>
      <c r="AA1018" s="15"/>
      <c r="AL1018" s="15"/>
      <c r="AW1018" s="15"/>
      <c r="BH1018" s="15"/>
      <c r="BS1018" s="15"/>
      <c r="CD1018" s="15"/>
      <c r="CO1018" s="15"/>
      <c r="CZ1018" s="15"/>
    </row>
    <row r="1019" spans="5:104" x14ac:dyDescent="0.15">
      <c r="E1019" s="15"/>
      <c r="P1019" s="15"/>
      <c r="AA1019" s="15"/>
      <c r="AL1019" s="15"/>
      <c r="AW1019" s="15"/>
      <c r="BH1019" s="15"/>
      <c r="BS1019" s="15"/>
      <c r="CD1019" s="15"/>
      <c r="CO1019" s="15"/>
      <c r="CZ1019" s="15"/>
    </row>
    <row r="1020" spans="5:104" x14ac:dyDescent="0.15">
      <c r="E1020" s="15"/>
      <c r="P1020" s="15"/>
      <c r="AA1020" s="15"/>
      <c r="AL1020" s="15"/>
      <c r="AW1020" s="15"/>
      <c r="BH1020" s="15"/>
      <c r="BS1020" s="15"/>
      <c r="CD1020" s="15"/>
      <c r="CO1020" s="15"/>
      <c r="CZ1020" s="15"/>
    </row>
    <row r="1021" spans="5:104" x14ac:dyDescent="0.15">
      <c r="E1021" s="15"/>
      <c r="P1021" s="15"/>
      <c r="AA1021" s="15"/>
      <c r="AL1021" s="15"/>
      <c r="AW1021" s="15"/>
      <c r="BH1021" s="15"/>
      <c r="BS1021" s="15"/>
      <c r="CD1021" s="15"/>
      <c r="CO1021" s="15"/>
      <c r="CZ1021" s="15"/>
    </row>
    <row r="1022" spans="5:104" x14ac:dyDescent="0.15">
      <c r="E1022" s="15"/>
      <c r="P1022" s="15"/>
      <c r="AA1022" s="15"/>
      <c r="AL1022" s="15"/>
      <c r="AW1022" s="15"/>
      <c r="BH1022" s="15"/>
      <c r="BS1022" s="15"/>
      <c r="CD1022" s="15"/>
      <c r="CO1022" s="15"/>
      <c r="CZ1022" s="15"/>
    </row>
    <row r="1023" spans="5:104" x14ac:dyDescent="0.15">
      <c r="E1023" s="15"/>
      <c r="P1023" s="15"/>
      <c r="AA1023" s="15"/>
      <c r="AL1023" s="15"/>
      <c r="AW1023" s="15"/>
      <c r="BH1023" s="15"/>
      <c r="BS1023" s="15"/>
      <c r="CD1023" s="15"/>
      <c r="CO1023" s="15"/>
      <c r="CZ1023" s="15"/>
    </row>
    <row r="1024" spans="5:104" x14ac:dyDescent="0.15">
      <c r="E1024" s="15"/>
      <c r="P1024" s="15"/>
      <c r="AA1024" s="15"/>
      <c r="AL1024" s="15"/>
      <c r="AW1024" s="15"/>
      <c r="BH1024" s="15"/>
      <c r="BS1024" s="15"/>
      <c r="CD1024" s="15"/>
      <c r="CO1024" s="15"/>
      <c r="CZ1024" s="15"/>
    </row>
    <row r="1025" spans="5:104" x14ac:dyDescent="0.15">
      <c r="E1025" s="15"/>
      <c r="P1025" s="15"/>
      <c r="AA1025" s="15"/>
      <c r="AL1025" s="15"/>
      <c r="AW1025" s="15"/>
      <c r="BH1025" s="15"/>
      <c r="BS1025" s="15"/>
      <c r="CD1025" s="15"/>
      <c r="CO1025" s="15"/>
      <c r="CZ1025" s="15"/>
    </row>
    <row r="1026" spans="5:104" x14ac:dyDescent="0.15">
      <c r="E1026" s="15"/>
      <c r="P1026" s="15"/>
      <c r="AA1026" s="15"/>
      <c r="AL1026" s="15"/>
      <c r="AW1026" s="15"/>
      <c r="BH1026" s="15"/>
      <c r="BS1026" s="15"/>
      <c r="CD1026" s="15"/>
      <c r="CO1026" s="15"/>
      <c r="CZ1026" s="15"/>
    </row>
    <row r="1027" spans="5:104" x14ac:dyDescent="0.15">
      <c r="E1027" s="15"/>
      <c r="P1027" s="15"/>
      <c r="AA1027" s="15"/>
      <c r="AL1027" s="15"/>
      <c r="AW1027" s="15"/>
      <c r="BH1027" s="15"/>
      <c r="BS1027" s="15"/>
      <c r="CD1027" s="15"/>
      <c r="CO1027" s="15"/>
      <c r="CZ1027" s="15"/>
    </row>
    <row r="1028" spans="5:104" x14ac:dyDescent="0.15">
      <c r="E1028" s="15"/>
      <c r="P1028" s="15"/>
      <c r="AA1028" s="15"/>
      <c r="AL1028" s="15"/>
      <c r="AW1028" s="15"/>
      <c r="BH1028" s="15"/>
      <c r="BS1028" s="15"/>
      <c r="CD1028" s="15"/>
      <c r="CO1028" s="15"/>
      <c r="CZ1028" s="15"/>
    </row>
    <row r="1029" spans="5:104" x14ac:dyDescent="0.15">
      <c r="E1029" s="15"/>
      <c r="P1029" s="15"/>
      <c r="AA1029" s="15"/>
      <c r="AL1029" s="15"/>
      <c r="AW1029" s="15"/>
      <c r="BH1029" s="15"/>
      <c r="BS1029" s="15"/>
      <c r="CD1029" s="15"/>
      <c r="CO1029" s="15"/>
      <c r="CZ1029" s="15"/>
    </row>
    <row r="1030" spans="5:104" x14ac:dyDescent="0.15">
      <c r="E1030" s="15"/>
      <c r="P1030" s="15"/>
      <c r="AA1030" s="15"/>
      <c r="AL1030" s="15"/>
      <c r="AW1030" s="15"/>
      <c r="BH1030" s="15"/>
      <c r="BS1030" s="15"/>
      <c r="CD1030" s="15"/>
      <c r="CO1030" s="15"/>
      <c r="CZ1030" s="15"/>
    </row>
    <row r="1031" spans="5:104" x14ac:dyDescent="0.15">
      <c r="E1031" s="15"/>
      <c r="P1031" s="15"/>
      <c r="AA1031" s="15"/>
      <c r="AL1031" s="15"/>
      <c r="AW1031" s="15"/>
      <c r="BH1031" s="15"/>
      <c r="BS1031" s="15"/>
      <c r="CD1031" s="15"/>
      <c r="CO1031" s="15"/>
      <c r="CZ1031" s="15"/>
    </row>
    <row r="1032" spans="5:104" x14ac:dyDescent="0.15">
      <c r="E1032" s="15"/>
      <c r="P1032" s="15"/>
      <c r="AA1032" s="15"/>
      <c r="AL1032" s="15"/>
      <c r="AW1032" s="15"/>
      <c r="BH1032" s="15"/>
      <c r="BS1032" s="15"/>
      <c r="CD1032" s="15"/>
      <c r="CO1032" s="15"/>
      <c r="CZ1032" s="15"/>
    </row>
    <row r="1033" spans="5:104" x14ac:dyDescent="0.15">
      <c r="E1033" s="15"/>
      <c r="P1033" s="15"/>
      <c r="AA1033" s="15"/>
      <c r="AL1033" s="15"/>
      <c r="AW1033" s="15"/>
      <c r="BH1033" s="15"/>
      <c r="BS1033" s="15"/>
      <c r="CD1033" s="15"/>
      <c r="CO1033" s="15"/>
      <c r="CZ1033" s="15"/>
    </row>
    <row r="1034" spans="5:104" x14ac:dyDescent="0.15">
      <c r="E1034" s="15"/>
      <c r="P1034" s="15"/>
      <c r="AA1034" s="15"/>
      <c r="AL1034" s="15"/>
      <c r="AW1034" s="15"/>
      <c r="BH1034" s="15"/>
      <c r="BS1034" s="15"/>
      <c r="CD1034" s="15"/>
      <c r="CO1034" s="15"/>
      <c r="CZ1034" s="15"/>
    </row>
    <row r="1035" spans="5:104" x14ac:dyDescent="0.15">
      <c r="E1035" s="15"/>
      <c r="P1035" s="15"/>
      <c r="AA1035" s="15"/>
      <c r="AL1035" s="15"/>
      <c r="AW1035" s="15"/>
      <c r="BH1035" s="15"/>
      <c r="BS1035" s="15"/>
      <c r="CD1035" s="15"/>
      <c r="CO1035" s="15"/>
      <c r="CZ1035" s="15"/>
    </row>
    <row r="1036" spans="5:104" x14ac:dyDescent="0.15">
      <c r="E1036" s="15"/>
      <c r="P1036" s="15"/>
      <c r="AA1036" s="15"/>
      <c r="AL1036" s="15"/>
      <c r="AW1036" s="15"/>
      <c r="BH1036" s="15"/>
      <c r="BS1036" s="15"/>
      <c r="CD1036" s="15"/>
      <c r="CO1036" s="15"/>
      <c r="CZ1036" s="15"/>
    </row>
    <row r="1037" spans="5:104" x14ac:dyDescent="0.15">
      <c r="E1037" s="15"/>
      <c r="P1037" s="15"/>
      <c r="AA1037" s="15"/>
      <c r="AL1037" s="15"/>
      <c r="AW1037" s="15"/>
      <c r="BH1037" s="15"/>
      <c r="BS1037" s="15"/>
      <c r="CD1037" s="15"/>
      <c r="CO1037" s="15"/>
      <c r="CZ1037" s="15"/>
    </row>
    <row r="1038" spans="5:104" x14ac:dyDescent="0.15">
      <c r="E1038" s="15"/>
      <c r="P1038" s="15"/>
      <c r="AA1038" s="15"/>
      <c r="AL1038" s="15"/>
      <c r="AW1038" s="15"/>
      <c r="BH1038" s="15"/>
      <c r="BS1038" s="15"/>
      <c r="CD1038" s="15"/>
      <c r="CO1038" s="15"/>
      <c r="CZ1038" s="15"/>
    </row>
    <row r="1039" spans="5:104" x14ac:dyDescent="0.15">
      <c r="E1039" s="15"/>
      <c r="P1039" s="15"/>
      <c r="AA1039" s="15"/>
      <c r="AL1039" s="15"/>
      <c r="AW1039" s="15"/>
      <c r="BH1039" s="15"/>
      <c r="BS1039" s="15"/>
      <c r="CD1039" s="15"/>
      <c r="CO1039" s="15"/>
      <c r="CZ1039" s="15"/>
    </row>
    <row r="1040" spans="5:104" x14ac:dyDescent="0.15">
      <c r="E1040" s="15"/>
      <c r="P1040" s="15"/>
      <c r="AA1040" s="15"/>
      <c r="AL1040" s="15"/>
      <c r="AW1040" s="15"/>
      <c r="BH1040" s="15"/>
      <c r="BS1040" s="15"/>
      <c r="CD1040" s="15"/>
      <c r="CO1040" s="15"/>
      <c r="CZ1040" s="15"/>
    </row>
    <row r="1041" spans="5:104" x14ac:dyDescent="0.15">
      <c r="E1041" s="15"/>
      <c r="P1041" s="15"/>
      <c r="AA1041" s="15"/>
      <c r="AL1041" s="15"/>
      <c r="AW1041" s="15"/>
      <c r="BH1041" s="15"/>
      <c r="BS1041" s="15"/>
      <c r="CD1041" s="15"/>
      <c r="CO1041" s="15"/>
      <c r="CZ1041" s="15"/>
    </row>
    <row r="1042" spans="5:104" x14ac:dyDescent="0.15">
      <c r="E1042" s="15"/>
      <c r="P1042" s="15"/>
      <c r="AA1042" s="15"/>
      <c r="AL1042" s="15"/>
      <c r="AW1042" s="15"/>
      <c r="BH1042" s="15"/>
      <c r="BS1042" s="15"/>
      <c r="CD1042" s="15"/>
      <c r="CO1042" s="15"/>
      <c r="CZ1042" s="15"/>
    </row>
    <row r="1043" spans="5:104" x14ac:dyDescent="0.15">
      <c r="E1043" s="15"/>
      <c r="P1043" s="15"/>
      <c r="AA1043" s="15"/>
      <c r="AL1043" s="15"/>
      <c r="AW1043" s="15"/>
      <c r="BH1043" s="15"/>
      <c r="BS1043" s="15"/>
      <c r="CD1043" s="15"/>
      <c r="CO1043" s="15"/>
      <c r="CZ1043" s="15"/>
    </row>
    <row r="1044" spans="5:104" x14ac:dyDescent="0.15">
      <c r="E1044" s="15"/>
      <c r="P1044" s="15"/>
      <c r="AA1044" s="15"/>
      <c r="AL1044" s="15"/>
      <c r="AW1044" s="15"/>
      <c r="BH1044" s="15"/>
      <c r="BS1044" s="15"/>
      <c r="CD1044" s="15"/>
      <c r="CO1044" s="15"/>
      <c r="CZ1044" s="15"/>
    </row>
    <row r="1045" spans="5:104" x14ac:dyDescent="0.15">
      <c r="E1045" s="15"/>
      <c r="P1045" s="15"/>
      <c r="AA1045" s="15"/>
      <c r="AL1045" s="15"/>
      <c r="AW1045" s="15"/>
      <c r="BH1045" s="15"/>
      <c r="BS1045" s="15"/>
      <c r="CD1045" s="15"/>
      <c r="CO1045" s="15"/>
      <c r="CZ1045" s="15"/>
    </row>
    <row r="1046" spans="5:104" x14ac:dyDescent="0.15">
      <c r="E1046" s="15"/>
      <c r="P1046" s="15"/>
      <c r="AA1046" s="15"/>
      <c r="AL1046" s="15"/>
      <c r="AW1046" s="15"/>
      <c r="BH1046" s="15"/>
      <c r="BS1046" s="15"/>
      <c r="CD1046" s="15"/>
      <c r="CO1046" s="15"/>
      <c r="CZ1046" s="15"/>
    </row>
    <row r="1047" spans="5:104" x14ac:dyDescent="0.15">
      <c r="E1047" s="15"/>
      <c r="P1047" s="15"/>
      <c r="AA1047" s="15"/>
      <c r="AL1047" s="15"/>
      <c r="AW1047" s="15"/>
      <c r="BH1047" s="15"/>
      <c r="BS1047" s="15"/>
      <c r="CD1047" s="15"/>
      <c r="CO1047" s="15"/>
      <c r="CZ1047" s="15"/>
    </row>
    <row r="1048" spans="5:104" x14ac:dyDescent="0.15">
      <c r="E1048" s="15"/>
      <c r="P1048" s="15"/>
      <c r="AA1048" s="15"/>
      <c r="AL1048" s="15"/>
      <c r="AW1048" s="15"/>
      <c r="BH1048" s="15"/>
      <c r="BS1048" s="15"/>
      <c r="CD1048" s="15"/>
      <c r="CO1048" s="15"/>
      <c r="CZ1048" s="15"/>
    </row>
    <row r="1049" spans="5:104" x14ac:dyDescent="0.15">
      <c r="E1049" s="15"/>
      <c r="P1049" s="15"/>
      <c r="AA1049" s="15"/>
      <c r="AL1049" s="15"/>
      <c r="AW1049" s="15"/>
      <c r="BH1049" s="15"/>
      <c r="BS1049" s="15"/>
      <c r="CD1049" s="15"/>
      <c r="CO1049" s="15"/>
      <c r="CZ1049" s="15"/>
    </row>
    <row r="1050" spans="5:104" x14ac:dyDescent="0.15">
      <c r="E1050" s="15"/>
      <c r="P1050" s="15"/>
      <c r="AA1050" s="15"/>
      <c r="AL1050" s="15"/>
      <c r="AW1050" s="15"/>
      <c r="BH1050" s="15"/>
      <c r="BS1050" s="15"/>
      <c r="CD1050" s="15"/>
      <c r="CO1050" s="15"/>
      <c r="CZ1050" s="15"/>
    </row>
    <row r="1051" spans="5:104" x14ac:dyDescent="0.15">
      <c r="E1051" s="15"/>
      <c r="P1051" s="15"/>
      <c r="AA1051" s="15"/>
      <c r="AL1051" s="15"/>
      <c r="AW1051" s="15"/>
      <c r="BH1051" s="15"/>
      <c r="BS1051" s="15"/>
      <c r="CD1051" s="15"/>
      <c r="CO1051" s="15"/>
      <c r="CZ1051" s="15"/>
    </row>
    <row r="1052" spans="5:104" x14ac:dyDescent="0.15">
      <c r="E1052" s="15"/>
      <c r="P1052" s="15"/>
      <c r="AA1052" s="15"/>
      <c r="AL1052" s="15"/>
      <c r="AW1052" s="15"/>
      <c r="BH1052" s="15"/>
      <c r="BS1052" s="15"/>
      <c r="CD1052" s="15"/>
      <c r="CO1052" s="15"/>
      <c r="CZ1052" s="15"/>
    </row>
    <row r="1053" spans="5:104" x14ac:dyDescent="0.15">
      <c r="E1053" s="15"/>
      <c r="P1053" s="15"/>
      <c r="AA1053" s="15"/>
      <c r="AL1053" s="15"/>
      <c r="AW1053" s="15"/>
      <c r="BH1053" s="15"/>
      <c r="BS1053" s="15"/>
      <c r="CD1053" s="15"/>
      <c r="CO1053" s="15"/>
      <c r="CZ1053" s="15"/>
    </row>
    <row r="1054" spans="5:104" x14ac:dyDescent="0.15">
      <c r="E1054" s="15"/>
      <c r="P1054" s="15"/>
      <c r="AA1054" s="15"/>
      <c r="AL1054" s="15"/>
      <c r="AW1054" s="15"/>
      <c r="BH1054" s="15"/>
      <c r="BS1054" s="15"/>
      <c r="CD1054" s="15"/>
      <c r="CO1054" s="15"/>
      <c r="CZ1054" s="15"/>
    </row>
    <row r="1055" spans="5:104" x14ac:dyDescent="0.15">
      <c r="E1055" s="15"/>
      <c r="P1055" s="15"/>
      <c r="AA1055" s="15"/>
      <c r="AL1055" s="15"/>
      <c r="AW1055" s="15"/>
      <c r="BH1055" s="15"/>
      <c r="BS1055" s="15"/>
      <c r="CD1055" s="15"/>
      <c r="CO1055" s="15"/>
      <c r="CZ1055" s="15"/>
    </row>
    <row r="1056" spans="5:104" x14ac:dyDescent="0.15">
      <c r="E1056" s="15"/>
      <c r="P1056" s="15"/>
      <c r="AA1056" s="15"/>
      <c r="AL1056" s="15"/>
      <c r="AW1056" s="15"/>
      <c r="BH1056" s="15"/>
      <c r="BS1056" s="15"/>
      <c r="CD1056" s="15"/>
      <c r="CO1056" s="15"/>
      <c r="CZ1056" s="15"/>
    </row>
    <row r="1057" spans="5:104" x14ac:dyDescent="0.15">
      <c r="E1057" s="15"/>
      <c r="P1057" s="15"/>
      <c r="AA1057" s="15"/>
      <c r="AL1057" s="15"/>
      <c r="AW1057" s="15"/>
      <c r="BH1057" s="15"/>
      <c r="BS1057" s="15"/>
      <c r="CD1057" s="15"/>
      <c r="CO1057" s="15"/>
      <c r="CZ1057" s="15"/>
    </row>
    <row r="1058" spans="5:104" x14ac:dyDescent="0.15">
      <c r="E1058" s="15"/>
      <c r="P1058" s="15"/>
      <c r="AA1058" s="15"/>
      <c r="AL1058" s="15"/>
      <c r="AW1058" s="15"/>
      <c r="BH1058" s="15"/>
      <c r="BS1058" s="15"/>
      <c r="CD1058" s="15"/>
      <c r="CO1058" s="15"/>
      <c r="CZ1058" s="15"/>
    </row>
    <row r="1059" spans="5:104" x14ac:dyDescent="0.15">
      <c r="E1059" s="15"/>
      <c r="P1059" s="15"/>
      <c r="AA1059" s="15"/>
      <c r="AL1059" s="15"/>
      <c r="AW1059" s="15"/>
      <c r="BH1059" s="15"/>
      <c r="BS1059" s="15"/>
      <c r="CD1059" s="15"/>
      <c r="CO1059" s="15"/>
      <c r="CZ1059" s="15"/>
    </row>
    <row r="1060" spans="5:104" x14ac:dyDescent="0.15">
      <c r="E1060" s="15"/>
      <c r="P1060" s="15"/>
      <c r="AA1060" s="15"/>
      <c r="AL1060" s="15"/>
      <c r="AW1060" s="15"/>
      <c r="BH1060" s="15"/>
      <c r="BS1060" s="15"/>
      <c r="CD1060" s="15"/>
      <c r="CO1060" s="15"/>
      <c r="CZ1060" s="15"/>
    </row>
    <row r="1061" spans="5:104" x14ac:dyDescent="0.15">
      <c r="E1061" s="15"/>
      <c r="P1061" s="15"/>
      <c r="AA1061" s="15"/>
      <c r="AL1061" s="15"/>
      <c r="AW1061" s="15"/>
      <c r="BH1061" s="15"/>
      <c r="BS1061" s="15"/>
      <c r="CD1061" s="15"/>
      <c r="CO1061" s="15"/>
      <c r="CZ1061" s="15"/>
    </row>
    <row r="1062" spans="5:104" x14ac:dyDescent="0.15">
      <c r="E1062" s="15"/>
      <c r="P1062" s="15"/>
      <c r="AA1062" s="15"/>
      <c r="AL1062" s="15"/>
      <c r="AW1062" s="15"/>
      <c r="BH1062" s="15"/>
      <c r="BS1062" s="15"/>
      <c r="CD1062" s="15"/>
      <c r="CO1062" s="15"/>
      <c r="CZ1062" s="15"/>
    </row>
    <row r="1063" spans="5:104" x14ac:dyDescent="0.15">
      <c r="E1063" s="15"/>
      <c r="P1063" s="15"/>
      <c r="AA1063" s="15"/>
      <c r="AL1063" s="15"/>
      <c r="AW1063" s="15"/>
      <c r="BH1063" s="15"/>
      <c r="BS1063" s="15"/>
      <c r="CD1063" s="15"/>
      <c r="CO1063" s="15"/>
      <c r="CZ1063" s="15"/>
    </row>
    <row r="1064" spans="5:104" x14ac:dyDescent="0.15">
      <c r="E1064" s="15"/>
      <c r="P1064" s="15"/>
      <c r="AA1064" s="15"/>
      <c r="AL1064" s="15"/>
      <c r="AW1064" s="15"/>
      <c r="BH1064" s="15"/>
      <c r="BS1064" s="15"/>
      <c r="CD1064" s="15"/>
      <c r="CO1064" s="15"/>
      <c r="CZ1064" s="15"/>
    </row>
    <row r="1065" spans="5:104" x14ac:dyDescent="0.15">
      <c r="E1065" s="15"/>
      <c r="P1065" s="15"/>
      <c r="AA1065" s="15"/>
      <c r="AL1065" s="15"/>
      <c r="AW1065" s="15"/>
      <c r="BH1065" s="15"/>
      <c r="BS1065" s="15"/>
      <c r="CD1065" s="15"/>
      <c r="CO1065" s="15"/>
      <c r="CZ1065" s="15"/>
    </row>
    <row r="1066" spans="5:104" x14ac:dyDescent="0.15">
      <c r="E1066" s="15"/>
      <c r="P1066" s="15"/>
      <c r="AA1066" s="15"/>
      <c r="AL1066" s="15"/>
      <c r="AW1066" s="15"/>
      <c r="BH1066" s="15"/>
      <c r="BS1066" s="15"/>
      <c r="CD1066" s="15"/>
      <c r="CO1066" s="15"/>
      <c r="CZ1066" s="15"/>
    </row>
    <row r="1067" spans="5:104" x14ac:dyDescent="0.15">
      <c r="E1067" s="15"/>
      <c r="P1067" s="15"/>
      <c r="AA1067" s="15"/>
      <c r="AL1067" s="15"/>
      <c r="AW1067" s="15"/>
      <c r="BH1067" s="15"/>
      <c r="BS1067" s="15"/>
      <c r="CD1067" s="15"/>
      <c r="CO1067" s="15"/>
      <c r="CZ1067" s="15"/>
    </row>
    <row r="1068" spans="5:104" x14ac:dyDescent="0.15">
      <c r="E1068" s="15"/>
      <c r="P1068" s="15"/>
      <c r="AA1068" s="15"/>
      <c r="AL1068" s="15"/>
      <c r="AW1068" s="15"/>
      <c r="BH1068" s="15"/>
      <c r="BS1068" s="15"/>
      <c r="CD1068" s="15"/>
      <c r="CO1068" s="15"/>
      <c r="CZ1068" s="15"/>
    </row>
    <row r="1069" spans="5:104" x14ac:dyDescent="0.15">
      <c r="E1069" s="15"/>
      <c r="P1069" s="15"/>
      <c r="AA1069" s="15"/>
      <c r="AL1069" s="15"/>
      <c r="AW1069" s="15"/>
      <c r="BH1069" s="15"/>
      <c r="BS1069" s="15"/>
      <c r="CD1069" s="15"/>
      <c r="CO1069" s="15"/>
      <c r="CZ1069" s="15"/>
    </row>
    <row r="1070" spans="5:104" x14ac:dyDescent="0.15">
      <c r="E1070" s="15"/>
      <c r="P1070" s="15"/>
      <c r="AA1070" s="15"/>
      <c r="AL1070" s="15"/>
      <c r="AW1070" s="15"/>
      <c r="BH1070" s="15"/>
      <c r="BS1070" s="15"/>
      <c r="CD1070" s="15"/>
      <c r="CO1070" s="15"/>
      <c r="CZ1070" s="15"/>
    </row>
    <row r="1071" spans="5:104" x14ac:dyDescent="0.15">
      <c r="E1071" s="15"/>
      <c r="P1071" s="15"/>
      <c r="AA1071" s="15"/>
      <c r="AL1071" s="15"/>
      <c r="AW1071" s="15"/>
      <c r="BH1071" s="15"/>
      <c r="BS1071" s="15"/>
      <c r="CD1071" s="15"/>
      <c r="CO1071" s="15"/>
      <c r="CZ1071" s="15"/>
    </row>
    <row r="1072" spans="5:104" x14ac:dyDescent="0.15">
      <c r="E1072" s="15"/>
      <c r="P1072" s="15"/>
      <c r="AA1072" s="15"/>
      <c r="AL1072" s="15"/>
      <c r="AW1072" s="15"/>
      <c r="BH1072" s="15"/>
      <c r="BS1072" s="15"/>
      <c r="CD1072" s="15"/>
      <c r="CO1072" s="15"/>
      <c r="CZ1072" s="15"/>
    </row>
    <row r="1073" spans="5:104" x14ac:dyDescent="0.15">
      <c r="E1073" s="15"/>
      <c r="P1073" s="15"/>
      <c r="AA1073" s="15"/>
      <c r="AL1073" s="15"/>
      <c r="AW1073" s="15"/>
      <c r="BH1073" s="15"/>
      <c r="BS1073" s="15"/>
      <c r="CD1073" s="15"/>
      <c r="CO1073" s="15"/>
      <c r="CZ1073" s="15"/>
    </row>
    <row r="1074" spans="5:104" x14ac:dyDescent="0.15">
      <c r="E1074" s="15"/>
      <c r="P1074" s="15"/>
      <c r="AA1074" s="15"/>
      <c r="AL1074" s="15"/>
      <c r="AW1074" s="15"/>
      <c r="BH1074" s="15"/>
      <c r="BS1074" s="15"/>
      <c r="CD1074" s="15"/>
      <c r="CO1074" s="15"/>
      <c r="CZ1074" s="15"/>
    </row>
    <row r="1075" spans="5:104" x14ac:dyDescent="0.15">
      <c r="E1075" s="15"/>
      <c r="P1075" s="15"/>
      <c r="AA1075" s="15"/>
      <c r="AL1075" s="15"/>
      <c r="AW1075" s="15"/>
      <c r="BH1075" s="15"/>
      <c r="BS1075" s="15"/>
      <c r="CD1075" s="15"/>
      <c r="CO1075" s="15"/>
      <c r="CZ1075" s="15"/>
    </row>
    <row r="1076" spans="5:104" x14ac:dyDescent="0.15">
      <c r="E1076" s="15"/>
      <c r="P1076" s="15"/>
      <c r="AA1076" s="15"/>
      <c r="AL1076" s="15"/>
      <c r="AW1076" s="15"/>
      <c r="BH1076" s="15"/>
      <c r="BS1076" s="15"/>
      <c r="CD1076" s="15"/>
      <c r="CO1076" s="15"/>
      <c r="CZ1076" s="15"/>
    </row>
    <row r="1077" spans="5:104" x14ac:dyDescent="0.15">
      <c r="E1077" s="15"/>
      <c r="P1077" s="15"/>
      <c r="AA1077" s="15"/>
      <c r="AL1077" s="15"/>
      <c r="AW1077" s="15"/>
      <c r="BH1077" s="15"/>
      <c r="BS1077" s="15"/>
      <c r="CD1077" s="15"/>
      <c r="CO1077" s="15"/>
      <c r="CZ1077" s="15"/>
    </row>
    <row r="1078" spans="5:104" x14ac:dyDescent="0.15">
      <c r="E1078" s="15"/>
      <c r="P1078" s="15"/>
      <c r="AA1078" s="15"/>
      <c r="AL1078" s="15"/>
      <c r="AW1078" s="15"/>
      <c r="BH1078" s="15"/>
      <c r="BS1078" s="15"/>
      <c r="CD1078" s="15"/>
      <c r="CO1078" s="15"/>
      <c r="CZ1078" s="15"/>
    </row>
    <row r="1079" spans="5:104" x14ac:dyDescent="0.15">
      <c r="E1079" s="15"/>
      <c r="P1079" s="15"/>
      <c r="AA1079" s="15"/>
      <c r="AL1079" s="15"/>
      <c r="AW1079" s="15"/>
      <c r="BH1079" s="15"/>
      <c r="BS1079" s="15"/>
      <c r="CD1079" s="15"/>
      <c r="CO1079" s="15"/>
      <c r="CZ1079" s="15"/>
    </row>
    <row r="1080" spans="5:104" x14ac:dyDescent="0.15">
      <c r="E1080" s="15"/>
      <c r="P1080" s="15"/>
      <c r="AA1080" s="15"/>
      <c r="AL1080" s="15"/>
      <c r="AW1080" s="15"/>
      <c r="BH1080" s="15"/>
      <c r="BS1080" s="15"/>
      <c r="CD1080" s="15"/>
      <c r="CO1080" s="15"/>
      <c r="CZ1080" s="15"/>
    </row>
    <row r="1081" spans="5:104" x14ac:dyDescent="0.15">
      <c r="E1081" s="15"/>
      <c r="P1081" s="15"/>
      <c r="AA1081" s="15"/>
      <c r="AL1081" s="15"/>
      <c r="AW1081" s="15"/>
      <c r="BH1081" s="15"/>
      <c r="BS1081" s="15"/>
      <c r="CD1081" s="15"/>
      <c r="CO1081" s="15"/>
      <c r="CZ1081" s="15"/>
    </row>
    <row r="1082" spans="5:104" x14ac:dyDescent="0.15">
      <c r="E1082" s="15"/>
      <c r="P1082" s="15"/>
      <c r="AA1082" s="15"/>
      <c r="AL1082" s="15"/>
      <c r="AW1082" s="15"/>
      <c r="BH1082" s="15"/>
      <c r="BS1082" s="15"/>
      <c r="CD1082" s="15"/>
      <c r="CO1082" s="15"/>
      <c r="CZ1082" s="15"/>
    </row>
    <row r="1083" spans="5:104" x14ac:dyDescent="0.15">
      <c r="E1083" s="15"/>
      <c r="P1083" s="15"/>
      <c r="AA1083" s="15"/>
      <c r="AL1083" s="15"/>
      <c r="AW1083" s="15"/>
      <c r="BH1083" s="15"/>
      <c r="BS1083" s="15"/>
      <c r="CD1083" s="15"/>
      <c r="CO1083" s="15"/>
      <c r="CZ1083" s="15"/>
    </row>
    <row r="1084" spans="5:104" x14ac:dyDescent="0.15">
      <c r="E1084" s="15"/>
      <c r="P1084" s="15"/>
      <c r="AA1084" s="15"/>
      <c r="AL1084" s="15"/>
      <c r="AW1084" s="15"/>
      <c r="BH1084" s="15"/>
      <c r="BS1084" s="15"/>
      <c r="CD1084" s="15"/>
      <c r="CO1084" s="15"/>
      <c r="CZ1084" s="15"/>
    </row>
    <row r="1085" spans="5:104" x14ac:dyDescent="0.15">
      <c r="E1085" s="15"/>
      <c r="P1085" s="15"/>
      <c r="AA1085" s="15"/>
      <c r="AL1085" s="15"/>
      <c r="AW1085" s="15"/>
      <c r="BH1085" s="15"/>
      <c r="BS1085" s="15"/>
      <c r="CD1085" s="15"/>
      <c r="CO1085" s="15"/>
      <c r="CZ1085" s="15"/>
    </row>
    <row r="1086" spans="5:104" x14ac:dyDescent="0.15">
      <c r="E1086" s="15"/>
      <c r="P1086" s="15"/>
      <c r="AA1086" s="15"/>
      <c r="AL1086" s="15"/>
      <c r="AW1086" s="15"/>
      <c r="BH1086" s="15"/>
      <c r="BS1086" s="15"/>
      <c r="CD1086" s="15"/>
      <c r="CO1086" s="15"/>
      <c r="CZ1086" s="15"/>
    </row>
    <row r="1087" spans="5:104" x14ac:dyDescent="0.15">
      <c r="E1087" s="15"/>
      <c r="P1087" s="15"/>
      <c r="AA1087" s="15"/>
      <c r="AL1087" s="15"/>
      <c r="AW1087" s="15"/>
      <c r="BH1087" s="15"/>
      <c r="BS1087" s="15"/>
      <c r="CD1087" s="15"/>
      <c r="CO1087" s="15"/>
      <c r="CZ1087" s="15"/>
    </row>
    <row r="1088" spans="5:104" x14ac:dyDescent="0.15">
      <c r="E1088" s="15"/>
      <c r="P1088" s="15"/>
      <c r="AA1088" s="15"/>
      <c r="AL1088" s="15"/>
      <c r="AW1088" s="15"/>
      <c r="BH1088" s="15"/>
      <c r="BS1088" s="15"/>
      <c r="CD1088" s="15"/>
      <c r="CO1088" s="15"/>
      <c r="CZ1088" s="15"/>
    </row>
    <row r="1089" spans="5:104" x14ac:dyDescent="0.15">
      <c r="E1089" s="15"/>
      <c r="P1089" s="15"/>
      <c r="AA1089" s="15"/>
      <c r="AL1089" s="15"/>
      <c r="AW1089" s="15"/>
      <c r="BH1089" s="15"/>
      <c r="BS1089" s="15"/>
      <c r="CD1089" s="15"/>
      <c r="CO1089" s="15"/>
      <c r="CZ1089" s="15"/>
    </row>
    <row r="1090" spans="5:104" x14ac:dyDescent="0.15">
      <c r="E1090" s="15"/>
      <c r="P1090" s="15"/>
      <c r="AA1090" s="15"/>
      <c r="AL1090" s="15"/>
      <c r="AW1090" s="15"/>
      <c r="BH1090" s="15"/>
      <c r="BS1090" s="15"/>
      <c r="CD1090" s="15"/>
      <c r="CO1090" s="15"/>
      <c r="CZ1090" s="15"/>
    </row>
    <row r="1091" spans="5:104" x14ac:dyDescent="0.15">
      <c r="E1091" s="15"/>
      <c r="P1091" s="15"/>
      <c r="AA1091" s="15"/>
      <c r="AL1091" s="15"/>
      <c r="AW1091" s="15"/>
      <c r="BH1091" s="15"/>
      <c r="BS1091" s="15"/>
      <c r="CD1091" s="15"/>
      <c r="CO1091" s="15"/>
      <c r="CZ1091" s="15"/>
    </row>
    <row r="1092" spans="5:104" x14ac:dyDescent="0.15">
      <c r="E1092" s="15"/>
      <c r="P1092" s="15"/>
      <c r="AA1092" s="15"/>
      <c r="AL1092" s="15"/>
      <c r="AW1092" s="15"/>
      <c r="BH1092" s="15"/>
      <c r="BS1092" s="15"/>
      <c r="CD1092" s="15"/>
      <c r="CO1092" s="15"/>
      <c r="CZ1092" s="15"/>
    </row>
    <row r="1093" spans="5:104" x14ac:dyDescent="0.15">
      <c r="E1093" s="15"/>
      <c r="P1093" s="15"/>
      <c r="AA1093" s="15"/>
      <c r="AL1093" s="15"/>
      <c r="AW1093" s="15"/>
      <c r="BH1093" s="15"/>
      <c r="BS1093" s="15"/>
      <c r="CD1093" s="15"/>
      <c r="CO1093" s="15"/>
      <c r="CZ1093" s="15"/>
    </row>
    <row r="1094" spans="5:104" x14ac:dyDescent="0.15">
      <c r="E1094" s="15"/>
      <c r="P1094" s="15"/>
      <c r="AA1094" s="15"/>
      <c r="AL1094" s="15"/>
      <c r="AW1094" s="15"/>
      <c r="BH1094" s="15"/>
      <c r="BS1094" s="15"/>
      <c r="CD1094" s="15"/>
      <c r="CO1094" s="15"/>
      <c r="CZ1094" s="15"/>
    </row>
    <row r="1095" spans="5:104" x14ac:dyDescent="0.15">
      <c r="E1095" s="15"/>
      <c r="P1095" s="15"/>
      <c r="AA1095" s="15"/>
      <c r="AL1095" s="15"/>
      <c r="AW1095" s="15"/>
      <c r="BH1095" s="15"/>
      <c r="BS1095" s="15"/>
      <c r="CD1095" s="15"/>
      <c r="CO1095" s="15"/>
      <c r="CZ1095" s="15"/>
    </row>
    <row r="1096" spans="5:104" x14ac:dyDescent="0.15">
      <c r="E1096" s="15"/>
      <c r="P1096" s="15"/>
      <c r="AA1096" s="15"/>
      <c r="AL1096" s="15"/>
      <c r="AW1096" s="15"/>
      <c r="BH1096" s="15"/>
      <c r="BS1096" s="15"/>
      <c r="CD1096" s="15"/>
      <c r="CO1096" s="15"/>
      <c r="CZ1096" s="15"/>
    </row>
    <row r="1097" spans="5:104" x14ac:dyDescent="0.15">
      <c r="E1097" s="15"/>
      <c r="P1097" s="15"/>
      <c r="AA1097" s="15"/>
      <c r="AL1097" s="15"/>
      <c r="AW1097" s="15"/>
      <c r="BH1097" s="15"/>
      <c r="BS1097" s="15"/>
      <c r="CD1097" s="15"/>
      <c r="CO1097" s="15"/>
      <c r="CZ1097" s="15"/>
    </row>
    <row r="1098" spans="5:104" x14ac:dyDescent="0.15">
      <c r="E1098" s="15"/>
      <c r="P1098" s="15"/>
      <c r="AA1098" s="15"/>
      <c r="AL1098" s="15"/>
      <c r="AW1098" s="15"/>
      <c r="BH1098" s="15"/>
      <c r="BS1098" s="15"/>
      <c r="CD1098" s="15"/>
      <c r="CO1098" s="15"/>
      <c r="CZ1098" s="15"/>
    </row>
    <row r="1099" spans="5:104" x14ac:dyDescent="0.15">
      <c r="E1099" s="15"/>
      <c r="P1099" s="15"/>
      <c r="AA1099" s="15"/>
      <c r="AL1099" s="15"/>
      <c r="AW1099" s="15"/>
      <c r="BH1099" s="15"/>
      <c r="BS1099" s="15"/>
      <c r="CD1099" s="15"/>
      <c r="CO1099" s="15"/>
      <c r="CZ1099" s="15"/>
    </row>
    <row r="1100" spans="5:104" x14ac:dyDescent="0.15">
      <c r="E1100" s="15"/>
      <c r="P1100" s="15"/>
      <c r="AA1100" s="15"/>
      <c r="AL1100" s="15"/>
      <c r="AW1100" s="15"/>
      <c r="BH1100" s="15"/>
      <c r="BS1100" s="15"/>
      <c r="CD1100" s="15"/>
      <c r="CO1100" s="15"/>
      <c r="CZ1100" s="15"/>
    </row>
    <row r="1101" spans="5:104" x14ac:dyDescent="0.15">
      <c r="E1101" s="15"/>
      <c r="P1101" s="15"/>
      <c r="AA1101" s="15"/>
      <c r="AL1101" s="15"/>
      <c r="AW1101" s="15"/>
      <c r="BH1101" s="15"/>
      <c r="BS1101" s="15"/>
      <c r="CD1101" s="15"/>
      <c r="CO1101" s="15"/>
      <c r="CZ1101" s="15"/>
    </row>
    <row r="1102" spans="5:104" x14ac:dyDescent="0.15">
      <c r="E1102" s="15"/>
      <c r="P1102" s="15"/>
      <c r="AA1102" s="15"/>
      <c r="AL1102" s="15"/>
      <c r="AW1102" s="15"/>
      <c r="BH1102" s="15"/>
      <c r="BS1102" s="15"/>
      <c r="CD1102" s="15"/>
      <c r="CO1102" s="15"/>
      <c r="CZ1102" s="15"/>
    </row>
    <row r="1103" spans="5:104" x14ac:dyDescent="0.15">
      <c r="E1103" s="15"/>
      <c r="P1103" s="15"/>
      <c r="AA1103" s="15"/>
      <c r="AL1103" s="15"/>
      <c r="AW1103" s="15"/>
      <c r="BH1103" s="15"/>
      <c r="BS1103" s="15"/>
      <c r="CD1103" s="15"/>
      <c r="CO1103" s="15"/>
      <c r="CZ1103" s="15"/>
    </row>
    <row r="1104" spans="5:104" x14ac:dyDescent="0.15">
      <c r="E1104" s="15"/>
      <c r="P1104" s="15"/>
      <c r="AA1104" s="15"/>
      <c r="AL1104" s="15"/>
      <c r="AW1104" s="15"/>
      <c r="BH1104" s="15"/>
      <c r="BS1104" s="15"/>
      <c r="CD1104" s="15"/>
      <c r="CO1104" s="15"/>
      <c r="CZ1104" s="15"/>
    </row>
    <row r="1105" spans="5:104" x14ac:dyDescent="0.15">
      <c r="E1105" s="15"/>
      <c r="P1105" s="15"/>
      <c r="AA1105" s="15"/>
      <c r="AL1105" s="15"/>
      <c r="AW1105" s="15"/>
      <c r="BH1105" s="15"/>
      <c r="BS1105" s="15"/>
      <c r="CD1105" s="15"/>
      <c r="CO1105" s="15"/>
      <c r="CZ1105" s="15"/>
    </row>
    <row r="1106" spans="5:104" x14ac:dyDescent="0.15">
      <c r="E1106" s="15"/>
      <c r="P1106" s="15"/>
      <c r="AA1106" s="15"/>
      <c r="AL1106" s="15"/>
      <c r="AW1106" s="15"/>
      <c r="BH1106" s="15"/>
      <c r="BS1106" s="15"/>
      <c r="CD1106" s="15"/>
      <c r="CO1106" s="15"/>
      <c r="CZ1106" s="15"/>
    </row>
    <row r="1107" spans="5:104" x14ac:dyDescent="0.15">
      <c r="E1107" s="15"/>
      <c r="P1107" s="15"/>
      <c r="AA1107" s="15"/>
      <c r="AL1107" s="15"/>
      <c r="AW1107" s="15"/>
      <c r="BH1107" s="15"/>
      <c r="BS1107" s="15"/>
      <c r="CD1107" s="15"/>
      <c r="CO1107" s="15"/>
      <c r="CZ1107" s="15"/>
    </row>
    <row r="1108" spans="5:104" x14ac:dyDescent="0.15">
      <c r="E1108" s="15"/>
      <c r="P1108" s="15"/>
      <c r="AA1108" s="15"/>
      <c r="AL1108" s="15"/>
      <c r="AW1108" s="15"/>
      <c r="BH1108" s="15"/>
      <c r="BS1108" s="15"/>
      <c r="CD1108" s="15"/>
      <c r="CO1108" s="15"/>
      <c r="CZ1108" s="15"/>
    </row>
    <row r="1109" spans="5:104" x14ac:dyDescent="0.15">
      <c r="E1109" s="15"/>
      <c r="P1109" s="15"/>
      <c r="AA1109" s="15"/>
      <c r="AL1109" s="15"/>
      <c r="AW1109" s="15"/>
      <c r="BH1109" s="15"/>
      <c r="BS1109" s="15"/>
      <c r="CD1109" s="15"/>
      <c r="CO1109" s="15"/>
      <c r="CZ1109" s="15"/>
    </row>
    <row r="1110" spans="5:104" x14ac:dyDescent="0.15">
      <c r="E1110" s="15"/>
      <c r="P1110" s="15"/>
      <c r="AA1110" s="15"/>
      <c r="AL1110" s="15"/>
      <c r="AW1110" s="15"/>
      <c r="BH1110" s="15"/>
      <c r="BS1110" s="15"/>
      <c r="CD1110" s="15"/>
      <c r="CO1110" s="15"/>
      <c r="CZ1110" s="15"/>
    </row>
    <row r="1111" spans="5:104" x14ac:dyDescent="0.15">
      <c r="E1111" s="15"/>
      <c r="P1111" s="15"/>
      <c r="AA1111" s="15"/>
      <c r="AL1111" s="15"/>
      <c r="AW1111" s="15"/>
      <c r="BH1111" s="15"/>
      <c r="BS1111" s="15"/>
      <c r="CD1111" s="15"/>
      <c r="CO1111" s="15"/>
      <c r="CZ1111" s="15"/>
    </row>
    <row r="1112" spans="5:104" x14ac:dyDescent="0.15">
      <c r="E1112" s="15"/>
      <c r="P1112" s="15"/>
      <c r="AA1112" s="15"/>
      <c r="AL1112" s="15"/>
      <c r="AW1112" s="15"/>
      <c r="BH1112" s="15"/>
      <c r="BS1112" s="15"/>
      <c r="CD1112" s="15"/>
      <c r="CO1112" s="15"/>
      <c r="CZ1112" s="15"/>
    </row>
    <row r="1113" spans="5:104" x14ac:dyDescent="0.15">
      <c r="E1113" s="15"/>
      <c r="P1113" s="15"/>
      <c r="AA1113" s="15"/>
      <c r="AL1113" s="15"/>
      <c r="AW1113" s="15"/>
      <c r="BH1113" s="15"/>
      <c r="BS1113" s="15"/>
      <c r="CD1113" s="15"/>
      <c r="CO1113" s="15"/>
      <c r="CZ1113" s="15"/>
    </row>
    <row r="1114" spans="5:104" x14ac:dyDescent="0.15">
      <c r="E1114" s="15"/>
      <c r="P1114" s="15"/>
      <c r="AA1114" s="15"/>
      <c r="AL1114" s="15"/>
      <c r="AW1114" s="15"/>
      <c r="BH1114" s="15"/>
      <c r="BS1114" s="15"/>
      <c r="CD1114" s="15"/>
      <c r="CO1114" s="15"/>
      <c r="CZ1114" s="15"/>
    </row>
    <row r="1115" spans="5:104" x14ac:dyDescent="0.15">
      <c r="E1115" s="15"/>
      <c r="P1115" s="15"/>
      <c r="AA1115" s="15"/>
      <c r="AL1115" s="15"/>
      <c r="AW1115" s="15"/>
      <c r="BH1115" s="15"/>
      <c r="BS1115" s="15"/>
      <c r="CD1115" s="15"/>
      <c r="CO1115" s="15"/>
      <c r="CZ1115" s="15"/>
    </row>
    <row r="1116" spans="5:104" x14ac:dyDescent="0.15">
      <c r="E1116" s="15"/>
      <c r="P1116" s="15"/>
      <c r="AA1116" s="15"/>
      <c r="AL1116" s="15"/>
      <c r="AW1116" s="15"/>
      <c r="BH1116" s="15"/>
      <c r="BS1116" s="15"/>
      <c r="CD1116" s="15"/>
      <c r="CO1116" s="15"/>
      <c r="CZ1116" s="15"/>
    </row>
    <row r="1117" spans="5:104" x14ac:dyDescent="0.15">
      <c r="E1117" s="15"/>
      <c r="P1117" s="15"/>
      <c r="AA1117" s="15"/>
      <c r="AL1117" s="15"/>
      <c r="AW1117" s="15"/>
      <c r="BH1117" s="15"/>
      <c r="BS1117" s="15"/>
      <c r="CD1117" s="15"/>
      <c r="CO1117" s="15"/>
      <c r="CZ1117" s="15"/>
    </row>
    <row r="1118" spans="5:104" x14ac:dyDescent="0.15">
      <c r="E1118" s="15"/>
      <c r="P1118" s="15"/>
      <c r="AA1118" s="15"/>
      <c r="AL1118" s="15"/>
      <c r="AW1118" s="15"/>
      <c r="BH1118" s="15"/>
      <c r="BS1118" s="15"/>
      <c r="CD1118" s="15"/>
      <c r="CO1118" s="15"/>
      <c r="CZ1118" s="15"/>
    </row>
    <row r="1119" spans="5:104" x14ac:dyDescent="0.15">
      <c r="E1119" s="15"/>
      <c r="P1119" s="15"/>
      <c r="AA1119" s="15"/>
      <c r="AL1119" s="15"/>
      <c r="AW1119" s="15"/>
      <c r="BH1119" s="15"/>
      <c r="BS1119" s="15"/>
      <c r="CD1119" s="15"/>
      <c r="CO1119" s="15"/>
      <c r="CZ1119" s="15"/>
    </row>
    <row r="1120" spans="5:104" x14ac:dyDescent="0.15">
      <c r="E1120" s="15"/>
      <c r="P1120" s="15"/>
      <c r="AA1120" s="15"/>
      <c r="AL1120" s="15"/>
      <c r="AW1120" s="15"/>
      <c r="BH1120" s="15"/>
      <c r="BS1120" s="15"/>
      <c r="CD1120" s="15"/>
      <c r="CO1120" s="15"/>
      <c r="CZ1120" s="15"/>
    </row>
    <row r="1121" spans="5:104" x14ac:dyDescent="0.15">
      <c r="E1121" s="15"/>
      <c r="P1121" s="15"/>
      <c r="AA1121" s="15"/>
      <c r="AL1121" s="15"/>
      <c r="AW1121" s="15"/>
      <c r="BH1121" s="15"/>
      <c r="BS1121" s="15"/>
      <c r="CD1121" s="15"/>
      <c r="CO1121" s="15"/>
      <c r="CZ1121" s="15"/>
    </row>
    <row r="1122" spans="5:104" x14ac:dyDescent="0.15">
      <c r="E1122" s="15"/>
      <c r="P1122" s="15"/>
      <c r="AA1122" s="15"/>
      <c r="AL1122" s="15"/>
      <c r="AW1122" s="15"/>
      <c r="BH1122" s="15"/>
      <c r="BS1122" s="15"/>
      <c r="CD1122" s="15"/>
      <c r="CO1122" s="15"/>
      <c r="CZ1122" s="15"/>
    </row>
    <row r="1123" spans="5:104" x14ac:dyDescent="0.15">
      <c r="E1123" s="15"/>
      <c r="P1123" s="15"/>
      <c r="AA1123" s="15"/>
      <c r="AL1123" s="15"/>
      <c r="AW1123" s="15"/>
      <c r="BH1123" s="15"/>
      <c r="BS1123" s="15"/>
      <c r="CD1123" s="15"/>
      <c r="CO1123" s="15"/>
      <c r="CZ1123" s="15"/>
    </row>
    <row r="1124" spans="5:104" x14ac:dyDescent="0.15">
      <c r="E1124" s="15"/>
      <c r="P1124" s="15"/>
      <c r="AA1124" s="15"/>
      <c r="AL1124" s="15"/>
      <c r="AW1124" s="15"/>
      <c r="BH1124" s="15"/>
      <c r="BS1124" s="15"/>
      <c r="CD1124" s="15"/>
      <c r="CO1124" s="15"/>
      <c r="CZ1124" s="15"/>
    </row>
    <row r="1125" spans="5:104" x14ac:dyDescent="0.15">
      <c r="E1125" s="15"/>
      <c r="P1125" s="15"/>
      <c r="AA1125" s="15"/>
      <c r="AL1125" s="15"/>
      <c r="AW1125" s="15"/>
      <c r="BH1125" s="15"/>
      <c r="BS1125" s="15"/>
      <c r="CD1125" s="15"/>
      <c r="CO1125" s="15"/>
      <c r="CZ1125" s="15"/>
    </row>
    <row r="1126" spans="5:104" x14ac:dyDescent="0.15">
      <c r="E1126" s="15"/>
      <c r="P1126" s="15"/>
      <c r="AA1126" s="15"/>
      <c r="AL1126" s="15"/>
      <c r="AW1126" s="15"/>
      <c r="BH1126" s="15"/>
      <c r="BS1126" s="15"/>
      <c r="CD1126" s="15"/>
      <c r="CO1126" s="15"/>
      <c r="CZ1126" s="15"/>
    </row>
    <row r="1127" spans="5:104" x14ac:dyDescent="0.15">
      <c r="E1127" s="15"/>
      <c r="P1127" s="15"/>
      <c r="AA1127" s="15"/>
      <c r="AL1127" s="15"/>
      <c r="AW1127" s="15"/>
      <c r="BH1127" s="15"/>
      <c r="BS1127" s="15"/>
      <c r="CD1127" s="15"/>
      <c r="CO1127" s="15"/>
      <c r="CZ1127" s="15"/>
    </row>
    <row r="1128" spans="5:104" x14ac:dyDescent="0.15">
      <c r="E1128" s="15"/>
      <c r="P1128" s="15"/>
      <c r="AA1128" s="15"/>
      <c r="AL1128" s="15"/>
      <c r="AW1128" s="15"/>
      <c r="BH1128" s="15"/>
      <c r="BS1128" s="15"/>
      <c r="CD1128" s="15"/>
      <c r="CO1128" s="15"/>
      <c r="CZ1128" s="15"/>
    </row>
    <row r="1129" spans="5:104" x14ac:dyDescent="0.15">
      <c r="E1129" s="15"/>
      <c r="P1129" s="15"/>
      <c r="AA1129" s="15"/>
      <c r="AL1129" s="15"/>
      <c r="AW1129" s="15"/>
      <c r="BH1129" s="15"/>
      <c r="BS1129" s="15"/>
      <c r="CD1129" s="15"/>
      <c r="CO1129" s="15"/>
      <c r="CZ1129" s="15"/>
    </row>
    <row r="1130" spans="5:104" x14ac:dyDescent="0.15">
      <c r="E1130" s="15"/>
      <c r="P1130" s="15"/>
      <c r="AA1130" s="15"/>
      <c r="AL1130" s="15"/>
      <c r="AW1130" s="15"/>
      <c r="BH1130" s="15"/>
      <c r="BS1130" s="15"/>
      <c r="CD1130" s="15"/>
      <c r="CO1130" s="15"/>
      <c r="CZ1130" s="15"/>
    </row>
    <row r="1131" spans="5:104" x14ac:dyDescent="0.15">
      <c r="E1131" s="15"/>
      <c r="P1131" s="15"/>
      <c r="AA1131" s="15"/>
      <c r="AL1131" s="15"/>
      <c r="AW1131" s="15"/>
      <c r="BH1131" s="15"/>
      <c r="BS1131" s="15"/>
      <c r="CD1131" s="15"/>
      <c r="CO1131" s="15"/>
      <c r="CZ1131" s="15"/>
    </row>
    <row r="1132" spans="5:104" x14ac:dyDescent="0.15">
      <c r="E1132" s="15"/>
      <c r="P1132" s="15"/>
      <c r="AA1132" s="15"/>
      <c r="AL1132" s="15"/>
      <c r="AW1132" s="15"/>
      <c r="BH1132" s="15"/>
      <c r="BS1132" s="15"/>
      <c r="CD1132" s="15"/>
      <c r="CO1132" s="15"/>
      <c r="CZ1132" s="15"/>
    </row>
    <row r="1133" spans="5:104" x14ac:dyDescent="0.15">
      <c r="E1133" s="15"/>
      <c r="P1133" s="15"/>
      <c r="AA1133" s="15"/>
      <c r="AL1133" s="15"/>
      <c r="AW1133" s="15"/>
      <c r="BH1133" s="15"/>
      <c r="BS1133" s="15"/>
      <c r="CD1133" s="15"/>
      <c r="CO1133" s="15"/>
      <c r="CZ1133" s="15"/>
    </row>
    <row r="1134" spans="5:104" x14ac:dyDescent="0.15">
      <c r="E1134" s="15"/>
      <c r="P1134" s="15"/>
      <c r="AA1134" s="15"/>
      <c r="AL1134" s="15"/>
      <c r="AW1134" s="15"/>
      <c r="BH1134" s="15"/>
      <c r="BS1134" s="15"/>
      <c r="CD1134" s="15"/>
      <c r="CO1134" s="15"/>
      <c r="CZ1134" s="15"/>
    </row>
    <row r="1135" spans="5:104" x14ac:dyDescent="0.15">
      <c r="E1135" s="15"/>
      <c r="P1135" s="15"/>
      <c r="AA1135" s="15"/>
      <c r="AL1135" s="15"/>
      <c r="AW1135" s="15"/>
      <c r="BH1135" s="15"/>
      <c r="BS1135" s="15"/>
      <c r="CD1135" s="15"/>
      <c r="CO1135" s="15"/>
      <c r="CZ1135" s="15"/>
    </row>
    <row r="1136" spans="5:104" x14ac:dyDescent="0.15">
      <c r="E1136" s="15"/>
      <c r="P1136" s="15"/>
      <c r="AA1136" s="15"/>
      <c r="AL1136" s="15"/>
      <c r="AW1136" s="15"/>
      <c r="BH1136" s="15"/>
      <c r="BS1136" s="15"/>
      <c r="CD1136" s="15"/>
      <c r="CO1136" s="15"/>
      <c r="CZ1136" s="15"/>
    </row>
    <row r="1137" spans="5:104" x14ac:dyDescent="0.15">
      <c r="E1137" s="15"/>
      <c r="P1137" s="15"/>
      <c r="AA1137" s="15"/>
      <c r="AL1137" s="15"/>
      <c r="AW1137" s="15"/>
      <c r="BH1137" s="15"/>
      <c r="BS1137" s="15"/>
      <c r="CD1137" s="15"/>
      <c r="CO1137" s="15"/>
      <c r="CZ1137" s="15"/>
    </row>
    <row r="1138" spans="5:104" x14ac:dyDescent="0.15">
      <c r="E1138" s="15"/>
      <c r="P1138" s="15"/>
      <c r="AA1138" s="15"/>
      <c r="AL1138" s="15"/>
      <c r="AW1138" s="15"/>
      <c r="BH1138" s="15"/>
      <c r="BS1138" s="15"/>
      <c r="CD1138" s="15"/>
      <c r="CO1138" s="15"/>
      <c r="CZ1138" s="15"/>
    </row>
    <row r="1139" spans="5:104" x14ac:dyDescent="0.15">
      <c r="E1139" s="15"/>
      <c r="P1139" s="15"/>
      <c r="AA1139" s="15"/>
      <c r="AL1139" s="15"/>
      <c r="AW1139" s="15"/>
      <c r="BH1139" s="15"/>
      <c r="BS1139" s="15"/>
      <c r="CD1139" s="15"/>
      <c r="CO1139" s="15"/>
      <c r="CZ1139" s="15"/>
    </row>
    <row r="1140" spans="5:104" x14ac:dyDescent="0.15">
      <c r="E1140" s="15"/>
      <c r="P1140" s="15"/>
      <c r="AA1140" s="15"/>
      <c r="AL1140" s="15"/>
      <c r="AW1140" s="15"/>
      <c r="BH1140" s="15"/>
      <c r="BS1140" s="15"/>
      <c r="CD1140" s="15"/>
      <c r="CO1140" s="15"/>
      <c r="CZ1140" s="15"/>
    </row>
    <row r="1141" spans="5:104" x14ac:dyDescent="0.15">
      <c r="E1141" s="15"/>
      <c r="P1141" s="15"/>
      <c r="AA1141" s="15"/>
      <c r="AL1141" s="15"/>
      <c r="AW1141" s="15"/>
      <c r="BH1141" s="15"/>
      <c r="BS1141" s="15"/>
      <c r="CD1141" s="15"/>
      <c r="CO1141" s="15"/>
      <c r="CZ1141" s="15"/>
    </row>
    <row r="1142" spans="5:104" x14ac:dyDescent="0.15">
      <c r="E1142" s="15"/>
      <c r="P1142" s="15"/>
      <c r="AA1142" s="15"/>
      <c r="AL1142" s="15"/>
      <c r="AW1142" s="15"/>
      <c r="BH1142" s="15"/>
      <c r="BS1142" s="15"/>
      <c r="CD1142" s="15"/>
      <c r="CO1142" s="15"/>
      <c r="CZ1142" s="15"/>
    </row>
    <row r="1143" spans="5:104" x14ac:dyDescent="0.15">
      <c r="E1143" s="15"/>
      <c r="P1143" s="15"/>
      <c r="AA1143" s="15"/>
      <c r="AL1143" s="15"/>
      <c r="AW1143" s="15"/>
      <c r="BH1143" s="15"/>
      <c r="BS1143" s="15"/>
      <c r="CD1143" s="15"/>
      <c r="CO1143" s="15"/>
      <c r="CZ1143" s="15"/>
    </row>
    <row r="1144" spans="5:104" x14ac:dyDescent="0.15">
      <c r="E1144" s="15"/>
      <c r="P1144" s="15"/>
      <c r="AA1144" s="15"/>
      <c r="AL1144" s="15"/>
      <c r="AW1144" s="15"/>
      <c r="BH1144" s="15"/>
      <c r="BS1144" s="15"/>
      <c r="CD1144" s="15"/>
      <c r="CO1144" s="15"/>
      <c r="CZ1144" s="15"/>
    </row>
    <row r="1145" spans="5:104" x14ac:dyDescent="0.15">
      <c r="E1145" s="15"/>
      <c r="P1145" s="15"/>
      <c r="AA1145" s="15"/>
      <c r="AL1145" s="15"/>
      <c r="AW1145" s="15"/>
      <c r="BH1145" s="15"/>
      <c r="BS1145" s="15"/>
      <c r="CD1145" s="15"/>
      <c r="CO1145" s="15"/>
      <c r="CZ1145" s="15"/>
    </row>
    <row r="1146" spans="5:104" x14ac:dyDescent="0.15">
      <c r="E1146" s="15"/>
      <c r="P1146" s="15"/>
      <c r="AA1146" s="15"/>
      <c r="AL1146" s="15"/>
      <c r="AW1146" s="15"/>
      <c r="BH1146" s="15"/>
      <c r="BS1146" s="15"/>
      <c r="CD1146" s="15"/>
      <c r="CO1146" s="15"/>
      <c r="CZ1146" s="15"/>
    </row>
    <row r="1147" spans="5:104" x14ac:dyDescent="0.15">
      <c r="E1147" s="15"/>
      <c r="P1147" s="15"/>
      <c r="AA1147" s="15"/>
      <c r="AL1147" s="15"/>
      <c r="AW1147" s="15"/>
      <c r="BH1147" s="15"/>
      <c r="BS1147" s="15"/>
      <c r="CD1147" s="15"/>
      <c r="CO1147" s="15"/>
      <c r="CZ1147" s="15"/>
    </row>
    <row r="1148" spans="5:104" x14ac:dyDescent="0.15">
      <c r="E1148" s="15"/>
      <c r="P1148" s="15"/>
      <c r="AA1148" s="15"/>
      <c r="AL1148" s="15"/>
      <c r="AW1148" s="15"/>
      <c r="BH1148" s="15"/>
      <c r="BS1148" s="15"/>
      <c r="CD1148" s="15"/>
      <c r="CO1148" s="15"/>
      <c r="CZ1148" s="15"/>
    </row>
    <row r="1149" spans="5:104" x14ac:dyDescent="0.15">
      <c r="E1149" s="15"/>
      <c r="P1149" s="15"/>
      <c r="AA1149" s="15"/>
      <c r="AL1149" s="15"/>
      <c r="AW1149" s="15"/>
      <c r="BH1149" s="15"/>
      <c r="BS1149" s="15"/>
      <c r="CD1149" s="15"/>
      <c r="CO1149" s="15"/>
      <c r="CZ1149" s="15"/>
    </row>
    <row r="1150" spans="5:104" x14ac:dyDescent="0.15">
      <c r="E1150" s="15"/>
      <c r="P1150" s="15"/>
      <c r="AA1150" s="15"/>
      <c r="AL1150" s="15"/>
      <c r="AW1150" s="15"/>
      <c r="BH1150" s="15"/>
      <c r="BS1150" s="15"/>
      <c r="CD1150" s="15"/>
      <c r="CO1150" s="15"/>
      <c r="CZ1150" s="15"/>
    </row>
    <row r="1151" spans="5:104" x14ac:dyDescent="0.15">
      <c r="E1151" s="15"/>
      <c r="P1151" s="15"/>
      <c r="AA1151" s="15"/>
      <c r="AL1151" s="15"/>
      <c r="AW1151" s="15"/>
      <c r="BH1151" s="15"/>
      <c r="BS1151" s="15"/>
      <c r="CD1151" s="15"/>
      <c r="CO1151" s="15"/>
      <c r="CZ1151" s="15"/>
    </row>
    <row r="1152" spans="5:104" x14ac:dyDescent="0.15">
      <c r="E1152" s="15"/>
      <c r="P1152" s="15"/>
      <c r="AA1152" s="15"/>
      <c r="AL1152" s="15"/>
      <c r="AW1152" s="15"/>
      <c r="BH1152" s="15"/>
      <c r="BS1152" s="15"/>
      <c r="CD1152" s="15"/>
      <c r="CO1152" s="15"/>
      <c r="CZ1152" s="15"/>
    </row>
    <row r="1153" spans="5:104" x14ac:dyDescent="0.15">
      <c r="E1153" s="15"/>
      <c r="P1153" s="15"/>
      <c r="AA1153" s="15"/>
      <c r="AL1153" s="15"/>
      <c r="AW1153" s="15"/>
      <c r="BH1153" s="15"/>
      <c r="BS1153" s="15"/>
      <c r="CD1153" s="15"/>
      <c r="CO1153" s="15"/>
      <c r="CZ1153" s="15"/>
    </row>
    <row r="1154" spans="5:104" x14ac:dyDescent="0.15">
      <c r="E1154" s="15"/>
      <c r="P1154" s="15"/>
      <c r="AA1154" s="15"/>
      <c r="AL1154" s="15"/>
      <c r="AW1154" s="15"/>
      <c r="BH1154" s="15"/>
      <c r="BS1154" s="15"/>
      <c r="CD1154" s="15"/>
      <c r="CO1154" s="15"/>
      <c r="CZ1154" s="15"/>
    </row>
    <row r="1155" spans="5:104" x14ac:dyDescent="0.15">
      <c r="E1155" s="15"/>
      <c r="P1155" s="15"/>
      <c r="AA1155" s="15"/>
      <c r="AL1155" s="15"/>
      <c r="AW1155" s="15"/>
      <c r="BH1155" s="15"/>
      <c r="BS1155" s="15"/>
      <c r="CD1155" s="15"/>
      <c r="CO1155" s="15"/>
      <c r="CZ1155" s="15"/>
    </row>
    <row r="1156" spans="5:104" x14ac:dyDescent="0.15">
      <c r="E1156" s="15"/>
      <c r="P1156" s="15"/>
      <c r="AA1156" s="15"/>
      <c r="AL1156" s="15"/>
      <c r="AW1156" s="15"/>
      <c r="BH1156" s="15"/>
      <c r="BS1156" s="15"/>
      <c r="CD1156" s="15"/>
      <c r="CO1156" s="15"/>
      <c r="CZ1156" s="15"/>
    </row>
    <row r="1157" spans="5:104" x14ac:dyDescent="0.15">
      <c r="E1157" s="15"/>
      <c r="P1157" s="15"/>
      <c r="AA1157" s="15"/>
      <c r="AL1157" s="15"/>
      <c r="AW1157" s="15"/>
      <c r="BH1157" s="15"/>
      <c r="BS1157" s="15"/>
      <c r="CD1157" s="15"/>
      <c r="CO1157" s="15"/>
      <c r="CZ1157" s="15"/>
    </row>
    <row r="1158" spans="5:104" x14ac:dyDescent="0.15">
      <c r="E1158" s="15"/>
      <c r="P1158" s="15"/>
      <c r="AA1158" s="15"/>
      <c r="AL1158" s="15"/>
      <c r="AW1158" s="15"/>
      <c r="BH1158" s="15"/>
      <c r="BS1158" s="15"/>
      <c r="CD1158" s="15"/>
      <c r="CO1158" s="15"/>
      <c r="CZ1158" s="15"/>
    </row>
    <row r="1159" spans="5:104" x14ac:dyDescent="0.15">
      <c r="E1159" s="15"/>
      <c r="P1159" s="15"/>
      <c r="AA1159" s="15"/>
      <c r="AL1159" s="15"/>
      <c r="AW1159" s="15"/>
      <c r="BH1159" s="15"/>
      <c r="BS1159" s="15"/>
      <c r="CD1159" s="15"/>
      <c r="CO1159" s="15"/>
      <c r="CZ1159" s="15"/>
    </row>
    <row r="1160" spans="5:104" x14ac:dyDescent="0.15">
      <c r="E1160" s="15"/>
      <c r="P1160" s="15"/>
      <c r="AA1160" s="15"/>
      <c r="AL1160" s="15"/>
      <c r="AW1160" s="15"/>
      <c r="BH1160" s="15"/>
      <c r="BS1160" s="15"/>
      <c r="CD1160" s="15"/>
      <c r="CO1160" s="15"/>
      <c r="CZ1160" s="15"/>
    </row>
    <row r="1161" spans="5:104" x14ac:dyDescent="0.15">
      <c r="E1161" s="15"/>
      <c r="P1161" s="15"/>
      <c r="AA1161" s="15"/>
      <c r="AL1161" s="15"/>
      <c r="AW1161" s="15"/>
      <c r="BH1161" s="15"/>
      <c r="BS1161" s="15"/>
      <c r="CD1161" s="15"/>
      <c r="CO1161" s="15"/>
      <c r="CZ1161" s="15"/>
    </row>
    <row r="1162" spans="5:104" x14ac:dyDescent="0.15">
      <c r="E1162" s="15"/>
      <c r="P1162" s="15"/>
      <c r="AA1162" s="15"/>
      <c r="AL1162" s="15"/>
      <c r="AW1162" s="15"/>
      <c r="BH1162" s="15"/>
      <c r="BS1162" s="15"/>
      <c r="CD1162" s="15"/>
      <c r="CO1162" s="15"/>
      <c r="CZ1162" s="15"/>
    </row>
    <row r="1163" spans="5:104" x14ac:dyDescent="0.15">
      <c r="E1163" s="15"/>
      <c r="P1163" s="15"/>
      <c r="AA1163" s="15"/>
      <c r="AL1163" s="15"/>
      <c r="AW1163" s="15"/>
      <c r="BH1163" s="15"/>
      <c r="BS1163" s="15"/>
      <c r="CD1163" s="15"/>
      <c r="CO1163" s="15"/>
      <c r="CZ1163" s="15"/>
    </row>
    <row r="1164" spans="5:104" x14ac:dyDescent="0.15">
      <c r="E1164" s="15"/>
      <c r="P1164" s="15"/>
      <c r="AA1164" s="15"/>
      <c r="AL1164" s="15"/>
      <c r="AW1164" s="15"/>
      <c r="BH1164" s="15"/>
      <c r="BS1164" s="15"/>
      <c r="CD1164" s="15"/>
      <c r="CO1164" s="15"/>
      <c r="CZ1164" s="15"/>
    </row>
    <row r="1165" spans="5:104" x14ac:dyDescent="0.15">
      <c r="E1165" s="15"/>
      <c r="P1165" s="15"/>
      <c r="AA1165" s="15"/>
      <c r="AL1165" s="15"/>
      <c r="AW1165" s="15"/>
      <c r="BH1165" s="15"/>
      <c r="BS1165" s="15"/>
      <c r="CD1165" s="15"/>
      <c r="CO1165" s="15"/>
      <c r="CZ1165" s="15"/>
    </row>
    <row r="1166" spans="5:104" x14ac:dyDescent="0.15">
      <c r="E1166" s="15"/>
      <c r="P1166" s="15"/>
      <c r="AA1166" s="15"/>
      <c r="AL1166" s="15"/>
      <c r="AW1166" s="15"/>
      <c r="BH1166" s="15"/>
      <c r="BS1166" s="15"/>
      <c r="CD1166" s="15"/>
      <c r="CO1166" s="15"/>
      <c r="CZ1166" s="15"/>
    </row>
    <row r="1167" spans="5:104" x14ac:dyDescent="0.15">
      <c r="E1167" s="15"/>
      <c r="P1167" s="15"/>
      <c r="AA1167" s="15"/>
      <c r="AL1167" s="15"/>
      <c r="AW1167" s="15"/>
      <c r="BH1167" s="15"/>
      <c r="BS1167" s="15"/>
      <c r="CD1167" s="15"/>
      <c r="CO1167" s="15"/>
      <c r="CZ1167" s="15"/>
    </row>
    <row r="1168" spans="5:104" x14ac:dyDescent="0.15">
      <c r="E1168" s="15"/>
      <c r="P1168" s="15"/>
      <c r="AA1168" s="15"/>
      <c r="AL1168" s="15"/>
      <c r="AW1168" s="15"/>
      <c r="BH1168" s="15"/>
      <c r="BS1168" s="15"/>
      <c r="CD1168" s="15"/>
      <c r="CO1168" s="15"/>
      <c r="CZ1168" s="15"/>
    </row>
    <row r="1169" spans="5:104" x14ac:dyDescent="0.15">
      <c r="E1169" s="15"/>
      <c r="P1169" s="15"/>
      <c r="AA1169" s="15"/>
      <c r="AL1169" s="15"/>
      <c r="AW1169" s="15"/>
      <c r="BH1169" s="15"/>
      <c r="BS1169" s="15"/>
      <c r="CD1169" s="15"/>
      <c r="CO1169" s="15"/>
      <c r="CZ1169" s="15"/>
    </row>
    <row r="1170" spans="5:104" x14ac:dyDescent="0.15">
      <c r="E1170" s="15"/>
      <c r="P1170" s="15"/>
      <c r="AA1170" s="15"/>
      <c r="AL1170" s="15"/>
      <c r="AW1170" s="15"/>
      <c r="BH1170" s="15"/>
      <c r="BS1170" s="15"/>
      <c r="CD1170" s="15"/>
      <c r="CO1170" s="15"/>
      <c r="CZ1170" s="15"/>
    </row>
    <row r="1171" spans="5:104" x14ac:dyDescent="0.15">
      <c r="E1171" s="15"/>
      <c r="P1171" s="15"/>
      <c r="AA1171" s="15"/>
      <c r="AL1171" s="15"/>
      <c r="AW1171" s="15"/>
      <c r="BH1171" s="15"/>
      <c r="BS1171" s="15"/>
      <c r="CD1171" s="15"/>
      <c r="CO1171" s="15"/>
      <c r="CZ1171" s="15"/>
    </row>
    <row r="1172" spans="5:104" x14ac:dyDescent="0.15">
      <c r="E1172" s="15"/>
      <c r="P1172" s="15"/>
      <c r="AA1172" s="15"/>
      <c r="AL1172" s="15"/>
      <c r="AW1172" s="15"/>
      <c r="BH1172" s="15"/>
      <c r="BS1172" s="15"/>
      <c r="CD1172" s="15"/>
      <c r="CO1172" s="15"/>
      <c r="CZ1172" s="15"/>
    </row>
    <row r="1173" spans="5:104" x14ac:dyDescent="0.15">
      <c r="E1173" s="15"/>
      <c r="P1173" s="15"/>
      <c r="AA1173" s="15"/>
      <c r="AL1173" s="15"/>
      <c r="AW1173" s="15"/>
      <c r="BH1173" s="15"/>
      <c r="BS1173" s="15"/>
      <c r="CD1173" s="15"/>
      <c r="CO1173" s="15"/>
      <c r="CZ1173" s="15"/>
    </row>
    <row r="1174" spans="5:104" x14ac:dyDescent="0.15">
      <c r="E1174" s="15"/>
      <c r="P1174" s="15"/>
      <c r="AA1174" s="15"/>
      <c r="AL1174" s="15"/>
      <c r="AW1174" s="15"/>
      <c r="BH1174" s="15"/>
      <c r="BS1174" s="15"/>
      <c r="CD1174" s="15"/>
      <c r="CO1174" s="15"/>
      <c r="CZ1174" s="15"/>
    </row>
    <row r="1175" spans="5:104" x14ac:dyDescent="0.15">
      <c r="E1175" s="15"/>
      <c r="P1175" s="15"/>
      <c r="AA1175" s="15"/>
      <c r="AL1175" s="15"/>
      <c r="AW1175" s="15"/>
      <c r="BH1175" s="15"/>
      <c r="BS1175" s="15"/>
      <c r="CD1175" s="15"/>
      <c r="CO1175" s="15"/>
      <c r="CZ1175" s="15"/>
    </row>
    <row r="1176" spans="5:104" x14ac:dyDescent="0.15">
      <c r="E1176" s="15"/>
      <c r="P1176" s="15"/>
      <c r="AA1176" s="15"/>
      <c r="AL1176" s="15"/>
      <c r="AW1176" s="15"/>
      <c r="BH1176" s="15"/>
      <c r="BS1176" s="15"/>
      <c r="CD1176" s="15"/>
      <c r="CO1176" s="15"/>
      <c r="CZ1176" s="15"/>
    </row>
    <row r="1177" spans="5:104" x14ac:dyDescent="0.15">
      <c r="E1177" s="15"/>
      <c r="P1177" s="15"/>
      <c r="AA1177" s="15"/>
      <c r="AL1177" s="15"/>
      <c r="AW1177" s="15"/>
      <c r="BH1177" s="15"/>
      <c r="BS1177" s="15"/>
      <c r="CD1177" s="15"/>
      <c r="CO1177" s="15"/>
      <c r="CZ1177" s="15"/>
    </row>
    <row r="1178" spans="5:104" x14ac:dyDescent="0.15">
      <c r="E1178" s="15"/>
      <c r="P1178" s="15"/>
      <c r="AA1178" s="15"/>
      <c r="AL1178" s="15"/>
      <c r="AW1178" s="15"/>
      <c r="BH1178" s="15"/>
      <c r="BS1178" s="15"/>
      <c r="CD1178" s="15"/>
      <c r="CO1178" s="15"/>
      <c r="CZ1178" s="15"/>
    </row>
    <row r="1179" spans="5:104" x14ac:dyDescent="0.15">
      <c r="E1179" s="15"/>
      <c r="P1179" s="15"/>
      <c r="AA1179" s="15"/>
      <c r="AL1179" s="15"/>
      <c r="AW1179" s="15"/>
      <c r="BH1179" s="15"/>
      <c r="BS1179" s="15"/>
      <c r="CD1179" s="15"/>
      <c r="CO1179" s="15"/>
      <c r="CZ1179" s="15"/>
    </row>
    <row r="1180" spans="5:104" x14ac:dyDescent="0.15">
      <c r="E1180" s="15"/>
      <c r="P1180" s="15"/>
      <c r="AA1180" s="15"/>
      <c r="AL1180" s="15"/>
      <c r="AW1180" s="15"/>
      <c r="BH1180" s="15"/>
      <c r="BS1180" s="15"/>
      <c r="CD1180" s="15"/>
      <c r="CO1180" s="15"/>
      <c r="CZ1180" s="15"/>
    </row>
    <row r="1181" spans="5:104" x14ac:dyDescent="0.15">
      <c r="E1181" s="15"/>
      <c r="P1181" s="15"/>
      <c r="AA1181" s="15"/>
      <c r="AL1181" s="15"/>
      <c r="AW1181" s="15"/>
      <c r="BH1181" s="15"/>
      <c r="BS1181" s="15"/>
      <c r="CD1181" s="15"/>
      <c r="CO1181" s="15"/>
      <c r="CZ1181" s="15"/>
    </row>
    <row r="1182" spans="5:104" x14ac:dyDescent="0.15">
      <c r="E1182" s="15"/>
      <c r="P1182" s="15"/>
      <c r="AA1182" s="15"/>
      <c r="AL1182" s="15"/>
      <c r="AW1182" s="15"/>
      <c r="BH1182" s="15"/>
      <c r="BS1182" s="15"/>
      <c r="CD1182" s="15"/>
      <c r="CO1182" s="15"/>
      <c r="CZ1182" s="15"/>
    </row>
    <row r="1183" spans="5:104" x14ac:dyDescent="0.15">
      <c r="E1183" s="15"/>
      <c r="P1183" s="15"/>
      <c r="AA1183" s="15"/>
      <c r="AL1183" s="15"/>
      <c r="AW1183" s="15"/>
      <c r="BH1183" s="15"/>
      <c r="BS1183" s="15"/>
      <c r="CD1183" s="15"/>
      <c r="CO1183" s="15"/>
      <c r="CZ1183" s="15"/>
    </row>
    <row r="1184" spans="5:104" x14ac:dyDescent="0.15">
      <c r="E1184" s="15"/>
      <c r="P1184" s="15"/>
      <c r="AA1184" s="15"/>
      <c r="AL1184" s="15"/>
      <c r="AW1184" s="15"/>
      <c r="BH1184" s="15"/>
      <c r="BS1184" s="15"/>
      <c r="CD1184" s="15"/>
      <c r="CO1184" s="15"/>
      <c r="CZ1184" s="15"/>
    </row>
    <row r="1185" spans="5:104" x14ac:dyDescent="0.15">
      <c r="E1185" s="15"/>
      <c r="P1185" s="15"/>
      <c r="AA1185" s="15"/>
      <c r="AL1185" s="15"/>
      <c r="AW1185" s="15"/>
      <c r="BH1185" s="15"/>
      <c r="BS1185" s="15"/>
      <c r="CD1185" s="15"/>
      <c r="CO1185" s="15"/>
      <c r="CZ1185" s="15"/>
    </row>
    <row r="1186" spans="5:104" x14ac:dyDescent="0.15">
      <c r="E1186" s="15"/>
      <c r="P1186" s="15"/>
      <c r="AA1186" s="15"/>
      <c r="AL1186" s="15"/>
      <c r="AW1186" s="15"/>
      <c r="BH1186" s="15"/>
      <c r="BS1186" s="15"/>
      <c r="CD1186" s="15"/>
      <c r="CO1186" s="15"/>
      <c r="CZ1186" s="15"/>
    </row>
    <row r="1187" spans="5:104" x14ac:dyDescent="0.15">
      <c r="E1187" s="15"/>
      <c r="P1187" s="15"/>
      <c r="AA1187" s="15"/>
      <c r="AL1187" s="15"/>
      <c r="AW1187" s="15"/>
      <c r="BH1187" s="15"/>
      <c r="BS1187" s="15"/>
      <c r="CD1187" s="15"/>
      <c r="CO1187" s="15"/>
      <c r="CZ1187" s="15"/>
    </row>
    <row r="1188" spans="5:104" x14ac:dyDescent="0.15">
      <c r="E1188" s="15"/>
      <c r="P1188" s="15"/>
      <c r="AA1188" s="15"/>
      <c r="AL1188" s="15"/>
      <c r="AW1188" s="15"/>
      <c r="BH1188" s="15"/>
      <c r="BS1188" s="15"/>
      <c r="CD1188" s="15"/>
      <c r="CO1188" s="15"/>
      <c r="CZ1188" s="15"/>
    </row>
    <row r="1189" spans="5:104" x14ac:dyDescent="0.15">
      <c r="E1189" s="15"/>
      <c r="P1189" s="15"/>
      <c r="AA1189" s="15"/>
      <c r="AL1189" s="15"/>
      <c r="AW1189" s="15"/>
      <c r="BH1189" s="15"/>
      <c r="BS1189" s="15"/>
      <c r="CD1189" s="15"/>
      <c r="CO1189" s="15"/>
      <c r="CZ1189" s="15"/>
    </row>
    <row r="1190" spans="5:104" x14ac:dyDescent="0.15">
      <c r="E1190" s="15"/>
      <c r="P1190" s="15"/>
      <c r="AA1190" s="15"/>
      <c r="AL1190" s="15"/>
      <c r="AW1190" s="15"/>
      <c r="BH1190" s="15"/>
      <c r="BS1190" s="15"/>
      <c r="CD1190" s="15"/>
      <c r="CO1190" s="15"/>
      <c r="CZ1190" s="15"/>
    </row>
    <row r="1191" spans="5:104" x14ac:dyDescent="0.15">
      <c r="E1191" s="15"/>
      <c r="P1191" s="15"/>
      <c r="AA1191" s="15"/>
      <c r="AL1191" s="15"/>
      <c r="AW1191" s="15"/>
      <c r="BH1191" s="15"/>
      <c r="BS1191" s="15"/>
      <c r="CD1191" s="15"/>
      <c r="CO1191" s="15"/>
      <c r="CZ1191" s="15"/>
    </row>
    <row r="1192" spans="5:104" x14ac:dyDescent="0.15">
      <c r="E1192" s="15"/>
      <c r="P1192" s="15"/>
      <c r="AA1192" s="15"/>
      <c r="AL1192" s="15"/>
      <c r="AW1192" s="15"/>
      <c r="BH1192" s="15"/>
      <c r="BS1192" s="15"/>
      <c r="CD1192" s="15"/>
      <c r="CO1192" s="15"/>
      <c r="CZ1192" s="15"/>
    </row>
    <row r="1193" spans="5:104" x14ac:dyDescent="0.15">
      <c r="E1193" s="15"/>
      <c r="P1193" s="15"/>
      <c r="AA1193" s="15"/>
      <c r="AL1193" s="15"/>
      <c r="AW1193" s="15"/>
      <c r="BH1193" s="15"/>
      <c r="BS1193" s="15"/>
      <c r="CD1193" s="15"/>
      <c r="CO1193" s="15"/>
      <c r="CZ1193" s="15"/>
    </row>
    <row r="1194" spans="5:104" x14ac:dyDescent="0.15">
      <c r="E1194" s="15"/>
      <c r="P1194" s="15"/>
      <c r="AA1194" s="15"/>
      <c r="AL1194" s="15"/>
      <c r="AW1194" s="15"/>
      <c r="BH1194" s="15"/>
      <c r="BS1194" s="15"/>
      <c r="CD1194" s="15"/>
      <c r="CO1194" s="15"/>
      <c r="CZ1194" s="15"/>
    </row>
    <row r="1195" spans="5:104" x14ac:dyDescent="0.15">
      <c r="E1195" s="15"/>
      <c r="P1195" s="15"/>
      <c r="AA1195" s="15"/>
      <c r="AL1195" s="15"/>
      <c r="AW1195" s="15"/>
      <c r="BH1195" s="15"/>
      <c r="BS1195" s="15"/>
      <c r="CD1195" s="15"/>
      <c r="CO1195" s="15"/>
      <c r="CZ1195" s="15"/>
    </row>
    <row r="1196" spans="5:104" x14ac:dyDescent="0.15">
      <c r="E1196" s="15"/>
      <c r="P1196" s="15"/>
      <c r="AA1196" s="15"/>
      <c r="AL1196" s="15"/>
      <c r="AW1196" s="15"/>
      <c r="BH1196" s="15"/>
      <c r="BS1196" s="15"/>
      <c r="CD1196" s="15"/>
      <c r="CO1196" s="15"/>
      <c r="CZ1196" s="15"/>
    </row>
    <row r="1197" spans="5:104" x14ac:dyDescent="0.15">
      <c r="E1197" s="15"/>
      <c r="P1197" s="15"/>
      <c r="AA1197" s="15"/>
      <c r="AL1197" s="15"/>
      <c r="AW1197" s="15"/>
      <c r="BH1197" s="15"/>
      <c r="BS1197" s="15"/>
      <c r="CD1197" s="15"/>
      <c r="CO1197" s="15"/>
      <c r="CZ1197" s="15"/>
    </row>
    <row r="1198" spans="5:104" x14ac:dyDescent="0.15">
      <c r="E1198" s="15"/>
      <c r="P1198" s="15"/>
      <c r="AA1198" s="15"/>
      <c r="AL1198" s="15"/>
      <c r="AW1198" s="15"/>
      <c r="BH1198" s="15"/>
      <c r="BS1198" s="15"/>
      <c r="CD1198" s="15"/>
      <c r="CO1198" s="15"/>
      <c r="CZ1198" s="15"/>
    </row>
    <row r="1199" spans="5:104" x14ac:dyDescent="0.15">
      <c r="E1199" s="15"/>
      <c r="P1199" s="15"/>
      <c r="AA1199" s="15"/>
      <c r="AL1199" s="15"/>
      <c r="AW1199" s="15"/>
      <c r="BH1199" s="15"/>
      <c r="BS1199" s="15"/>
      <c r="CD1199" s="15"/>
      <c r="CO1199" s="15"/>
      <c r="CZ1199" s="15"/>
    </row>
    <row r="1200" spans="5:104" x14ac:dyDescent="0.15">
      <c r="E1200" s="15"/>
      <c r="P1200" s="15"/>
      <c r="AA1200" s="15"/>
      <c r="AL1200" s="15"/>
      <c r="AW1200" s="15"/>
      <c r="BH1200" s="15"/>
      <c r="BS1200" s="15"/>
      <c r="CD1200" s="15"/>
      <c r="CO1200" s="15"/>
      <c r="CZ1200" s="15"/>
    </row>
    <row r="1201" spans="5:104" x14ac:dyDescent="0.15">
      <c r="E1201" s="15"/>
      <c r="P1201" s="15"/>
      <c r="AA1201" s="15"/>
      <c r="AL1201" s="15"/>
      <c r="AW1201" s="15"/>
      <c r="BH1201" s="15"/>
      <c r="BS1201" s="15"/>
      <c r="CD1201" s="15"/>
      <c r="CO1201" s="15"/>
      <c r="CZ1201" s="15"/>
    </row>
    <row r="1202" spans="5:104" x14ac:dyDescent="0.15">
      <c r="E1202" s="15"/>
      <c r="P1202" s="15"/>
      <c r="AA1202" s="15"/>
      <c r="AL1202" s="15"/>
      <c r="AW1202" s="15"/>
      <c r="BH1202" s="15"/>
      <c r="BS1202" s="15"/>
      <c r="CD1202" s="15"/>
      <c r="CO1202" s="15"/>
      <c r="CZ1202" s="15"/>
    </row>
    <row r="1203" spans="5:104" x14ac:dyDescent="0.15">
      <c r="E1203" s="15"/>
      <c r="P1203" s="15"/>
      <c r="AA1203" s="15"/>
      <c r="AL1203" s="15"/>
      <c r="AW1203" s="15"/>
      <c r="BH1203" s="15"/>
      <c r="BS1203" s="15"/>
      <c r="CD1203" s="15"/>
      <c r="CO1203" s="15"/>
      <c r="CZ1203" s="15"/>
    </row>
    <row r="1204" spans="5:104" x14ac:dyDescent="0.15">
      <c r="E1204" s="15"/>
      <c r="P1204" s="15"/>
      <c r="AA1204" s="15"/>
      <c r="AL1204" s="15"/>
      <c r="AW1204" s="15"/>
      <c r="BH1204" s="15"/>
      <c r="BS1204" s="15"/>
      <c r="CD1204" s="15"/>
      <c r="CO1204" s="15"/>
      <c r="CZ1204" s="15"/>
    </row>
    <row r="1205" spans="5:104" x14ac:dyDescent="0.15">
      <c r="E1205" s="15"/>
      <c r="P1205" s="15"/>
      <c r="AA1205" s="15"/>
      <c r="AL1205" s="15"/>
      <c r="AW1205" s="15"/>
      <c r="BH1205" s="15"/>
      <c r="BS1205" s="15"/>
      <c r="CD1205" s="15"/>
      <c r="CO1205" s="15"/>
      <c r="CZ1205" s="15"/>
    </row>
    <row r="1206" spans="5:104" x14ac:dyDescent="0.15">
      <c r="E1206" s="15"/>
      <c r="P1206" s="15"/>
      <c r="AA1206" s="15"/>
      <c r="AL1206" s="15"/>
      <c r="AW1206" s="15"/>
      <c r="BH1206" s="15"/>
      <c r="BS1206" s="15"/>
      <c r="CD1206" s="15"/>
      <c r="CO1206" s="15"/>
      <c r="CZ1206" s="15"/>
    </row>
    <row r="1207" spans="5:104" x14ac:dyDescent="0.15">
      <c r="E1207" s="15"/>
      <c r="P1207" s="15"/>
      <c r="AA1207" s="15"/>
      <c r="AL1207" s="15"/>
      <c r="AW1207" s="15"/>
      <c r="BH1207" s="15"/>
      <c r="BS1207" s="15"/>
      <c r="CD1207" s="15"/>
      <c r="CO1207" s="15"/>
      <c r="CZ1207" s="15"/>
    </row>
    <row r="1208" spans="5:104" x14ac:dyDescent="0.15">
      <c r="E1208" s="15"/>
      <c r="P1208" s="15"/>
      <c r="AA1208" s="15"/>
      <c r="AL1208" s="15"/>
      <c r="AW1208" s="15"/>
      <c r="BH1208" s="15"/>
      <c r="BS1208" s="15"/>
      <c r="CD1208" s="15"/>
      <c r="CO1208" s="15"/>
      <c r="CZ1208" s="15"/>
    </row>
    <row r="1209" spans="5:104" x14ac:dyDescent="0.15">
      <c r="E1209" s="15"/>
      <c r="P1209" s="15"/>
      <c r="AA1209" s="15"/>
      <c r="AL1209" s="15"/>
      <c r="AW1209" s="15"/>
      <c r="BH1209" s="15"/>
      <c r="BS1209" s="15"/>
      <c r="CD1209" s="15"/>
      <c r="CO1209" s="15"/>
      <c r="CZ1209" s="15"/>
    </row>
    <row r="1210" spans="5:104" x14ac:dyDescent="0.15">
      <c r="E1210" s="15"/>
      <c r="P1210" s="15"/>
      <c r="AA1210" s="15"/>
      <c r="AL1210" s="15"/>
      <c r="AW1210" s="15"/>
      <c r="BH1210" s="15"/>
      <c r="BS1210" s="15"/>
      <c r="CD1210" s="15"/>
      <c r="CO1210" s="15"/>
      <c r="CZ1210" s="15"/>
    </row>
    <row r="1211" spans="5:104" x14ac:dyDescent="0.15">
      <c r="E1211" s="15"/>
      <c r="P1211" s="15"/>
      <c r="AA1211" s="15"/>
      <c r="AL1211" s="15"/>
      <c r="AW1211" s="15"/>
      <c r="BH1211" s="15"/>
      <c r="BS1211" s="15"/>
      <c r="CD1211" s="15"/>
      <c r="CO1211" s="15"/>
      <c r="CZ1211" s="15"/>
    </row>
    <row r="1212" spans="5:104" x14ac:dyDescent="0.15">
      <c r="E1212" s="15"/>
      <c r="P1212" s="15"/>
      <c r="AA1212" s="15"/>
      <c r="AL1212" s="15"/>
      <c r="AW1212" s="15"/>
      <c r="BH1212" s="15"/>
      <c r="BS1212" s="15"/>
      <c r="CD1212" s="15"/>
      <c r="CO1212" s="15"/>
      <c r="CZ1212" s="15"/>
    </row>
    <row r="1213" spans="5:104" x14ac:dyDescent="0.15">
      <c r="E1213" s="15"/>
      <c r="P1213" s="15"/>
      <c r="AA1213" s="15"/>
      <c r="AL1213" s="15"/>
      <c r="AW1213" s="15"/>
      <c r="BH1213" s="15"/>
      <c r="BS1213" s="15"/>
      <c r="CD1213" s="15"/>
      <c r="CO1213" s="15"/>
      <c r="CZ1213" s="15"/>
    </row>
    <row r="1214" spans="5:104" x14ac:dyDescent="0.15">
      <c r="E1214" s="15"/>
      <c r="P1214" s="15"/>
      <c r="AA1214" s="15"/>
      <c r="AL1214" s="15"/>
      <c r="AW1214" s="15"/>
      <c r="BH1214" s="15"/>
      <c r="BS1214" s="15"/>
      <c r="CD1214" s="15"/>
      <c r="CO1214" s="15"/>
      <c r="CZ1214" s="15"/>
    </row>
    <row r="1215" spans="5:104" x14ac:dyDescent="0.15">
      <c r="E1215" s="15"/>
      <c r="P1215" s="15"/>
      <c r="AA1215" s="15"/>
      <c r="AL1215" s="15"/>
      <c r="AW1215" s="15"/>
      <c r="BH1215" s="15"/>
      <c r="BS1215" s="15"/>
      <c r="CD1215" s="15"/>
      <c r="CO1215" s="15"/>
      <c r="CZ1215" s="15"/>
    </row>
    <row r="1216" spans="5:104" x14ac:dyDescent="0.15">
      <c r="E1216" s="15"/>
      <c r="P1216" s="15"/>
      <c r="AA1216" s="15"/>
      <c r="AL1216" s="15"/>
      <c r="AW1216" s="15"/>
      <c r="BH1216" s="15"/>
      <c r="BS1216" s="15"/>
      <c r="CD1216" s="15"/>
      <c r="CO1216" s="15"/>
      <c r="CZ1216" s="15"/>
    </row>
    <row r="1217" spans="5:104" x14ac:dyDescent="0.15">
      <c r="E1217" s="15"/>
      <c r="P1217" s="15"/>
      <c r="AA1217" s="15"/>
      <c r="AL1217" s="15"/>
      <c r="AW1217" s="15"/>
      <c r="BH1217" s="15"/>
      <c r="BS1217" s="15"/>
      <c r="CD1217" s="15"/>
      <c r="CO1217" s="15"/>
      <c r="CZ1217" s="15"/>
    </row>
    <row r="1218" spans="5:104" x14ac:dyDescent="0.15">
      <c r="E1218" s="15"/>
      <c r="P1218" s="15"/>
      <c r="AA1218" s="15"/>
      <c r="AL1218" s="15"/>
      <c r="AW1218" s="15"/>
      <c r="BH1218" s="15"/>
      <c r="BS1218" s="15"/>
      <c r="CD1218" s="15"/>
      <c r="CO1218" s="15"/>
      <c r="CZ1218" s="15"/>
    </row>
    <row r="1219" spans="5:104" x14ac:dyDescent="0.15">
      <c r="E1219" s="15"/>
      <c r="P1219" s="15"/>
      <c r="AA1219" s="15"/>
      <c r="AL1219" s="15"/>
      <c r="AW1219" s="15"/>
      <c r="BH1219" s="15"/>
      <c r="BS1219" s="15"/>
      <c r="CD1219" s="15"/>
      <c r="CO1219" s="15"/>
      <c r="CZ1219" s="15"/>
    </row>
    <row r="1220" spans="5:104" x14ac:dyDescent="0.15">
      <c r="E1220" s="15"/>
      <c r="P1220" s="15"/>
      <c r="AA1220" s="15"/>
      <c r="AL1220" s="15"/>
      <c r="AW1220" s="15"/>
      <c r="BH1220" s="15"/>
      <c r="BS1220" s="15"/>
      <c r="CD1220" s="15"/>
      <c r="CO1220" s="15"/>
      <c r="CZ1220" s="15"/>
    </row>
    <row r="1221" spans="5:104" x14ac:dyDescent="0.15">
      <c r="E1221" s="15"/>
      <c r="P1221" s="15"/>
      <c r="AA1221" s="15"/>
      <c r="AL1221" s="15"/>
      <c r="AW1221" s="15"/>
      <c r="BH1221" s="15"/>
      <c r="BS1221" s="15"/>
      <c r="CD1221" s="15"/>
      <c r="CO1221" s="15"/>
      <c r="CZ1221" s="15"/>
    </row>
    <row r="1222" spans="5:104" x14ac:dyDescent="0.15">
      <c r="E1222" s="15"/>
      <c r="P1222" s="15"/>
      <c r="AA1222" s="15"/>
      <c r="AL1222" s="15"/>
      <c r="AW1222" s="15"/>
      <c r="BH1222" s="15"/>
      <c r="BS1222" s="15"/>
      <c r="CD1222" s="15"/>
      <c r="CO1222" s="15"/>
      <c r="CZ1222" s="15"/>
    </row>
    <row r="1223" spans="5:104" x14ac:dyDescent="0.15">
      <c r="E1223" s="15"/>
      <c r="P1223" s="15"/>
      <c r="AA1223" s="15"/>
      <c r="AL1223" s="15"/>
      <c r="AW1223" s="15"/>
      <c r="BH1223" s="15"/>
      <c r="BS1223" s="15"/>
      <c r="CD1223" s="15"/>
      <c r="CO1223" s="15"/>
      <c r="CZ1223" s="15"/>
    </row>
    <row r="1224" spans="5:104" x14ac:dyDescent="0.15">
      <c r="E1224" s="15"/>
      <c r="P1224" s="15"/>
      <c r="AA1224" s="15"/>
      <c r="AL1224" s="15"/>
      <c r="AW1224" s="15"/>
      <c r="BH1224" s="15"/>
      <c r="BS1224" s="15"/>
      <c r="CD1224" s="15"/>
      <c r="CO1224" s="15"/>
      <c r="CZ1224" s="15"/>
    </row>
    <row r="1225" spans="5:104" x14ac:dyDescent="0.15">
      <c r="E1225" s="15"/>
      <c r="P1225" s="15"/>
      <c r="AA1225" s="15"/>
      <c r="AL1225" s="15"/>
      <c r="AW1225" s="15"/>
      <c r="BH1225" s="15"/>
      <c r="BS1225" s="15"/>
      <c r="CD1225" s="15"/>
      <c r="CO1225" s="15"/>
      <c r="CZ1225" s="15"/>
    </row>
    <row r="1226" spans="5:104" x14ac:dyDescent="0.15">
      <c r="E1226" s="15"/>
      <c r="P1226" s="15"/>
      <c r="AA1226" s="15"/>
      <c r="AL1226" s="15"/>
      <c r="AW1226" s="15"/>
      <c r="BH1226" s="15"/>
      <c r="BS1226" s="15"/>
      <c r="CD1226" s="15"/>
      <c r="CO1226" s="15"/>
      <c r="CZ1226" s="15"/>
    </row>
    <row r="1227" spans="5:104" x14ac:dyDescent="0.15">
      <c r="E1227" s="15"/>
      <c r="P1227" s="15"/>
      <c r="AA1227" s="15"/>
      <c r="AL1227" s="15"/>
      <c r="AW1227" s="15"/>
      <c r="BH1227" s="15"/>
      <c r="BS1227" s="15"/>
      <c r="CD1227" s="15"/>
      <c r="CO1227" s="15"/>
      <c r="CZ1227" s="15"/>
    </row>
    <row r="1228" spans="5:104" x14ac:dyDescent="0.15">
      <c r="E1228" s="15"/>
      <c r="P1228" s="15"/>
      <c r="AA1228" s="15"/>
      <c r="AL1228" s="15"/>
      <c r="AW1228" s="15"/>
      <c r="BH1228" s="15"/>
      <c r="BS1228" s="15"/>
      <c r="CD1228" s="15"/>
      <c r="CO1228" s="15"/>
      <c r="CZ1228" s="15"/>
    </row>
    <row r="1229" spans="5:104" x14ac:dyDescent="0.15">
      <c r="E1229" s="15"/>
      <c r="P1229" s="15"/>
      <c r="AA1229" s="15"/>
      <c r="AL1229" s="15"/>
      <c r="AW1229" s="15"/>
      <c r="BH1229" s="15"/>
      <c r="BS1229" s="15"/>
      <c r="CD1229" s="15"/>
      <c r="CO1229" s="15"/>
      <c r="CZ1229" s="15"/>
    </row>
    <row r="1230" spans="5:104" x14ac:dyDescent="0.15">
      <c r="E1230" s="15"/>
      <c r="P1230" s="15"/>
      <c r="AA1230" s="15"/>
      <c r="AL1230" s="15"/>
      <c r="AW1230" s="15"/>
      <c r="BH1230" s="15"/>
      <c r="BS1230" s="15"/>
      <c r="CD1230" s="15"/>
      <c r="CO1230" s="15"/>
      <c r="CZ1230" s="15"/>
    </row>
    <row r="1231" spans="5:104" x14ac:dyDescent="0.15">
      <c r="E1231" s="15"/>
      <c r="P1231" s="15"/>
      <c r="AA1231" s="15"/>
      <c r="AL1231" s="15"/>
      <c r="AW1231" s="15"/>
      <c r="BH1231" s="15"/>
      <c r="BS1231" s="15"/>
      <c r="CD1231" s="15"/>
      <c r="CO1231" s="15"/>
      <c r="CZ1231" s="15"/>
    </row>
    <row r="1232" spans="5:104" x14ac:dyDescent="0.15">
      <c r="E1232" s="15"/>
      <c r="P1232" s="15"/>
      <c r="AA1232" s="15"/>
      <c r="AL1232" s="15"/>
      <c r="AW1232" s="15"/>
      <c r="BH1232" s="15"/>
      <c r="BS1232" s="15"/>
      <c r="CD1232" s="15"/>
      <c r="CO1232" s="15"/>
      <c r="CZ1232" s="15"/>
    </row>
    <row r="1233" spans="5:104" x14ac:dyDescent="0.15">
      <c r="E1233" s="15"/>
      <c r="P1233" s="15"/>
      <c r="AA1233" s="15"/>
      <c r="AL1233" s="15"/>
      <c r="AW1233" s="15"/>
      <c r="BH1233" s="15"/>
      <c r="BS1233" s="15"/>
      <c r="CD1233" s="15"/>
      <c r="CO1233" s="15"/>
      <c r="CZ1233" s="15"/>
    </row>
    <row r="1234" spans="5:104" x14ac:dyDescent="0.15">
      <c r="E1234" s="15"/>
      <c r="P1234" s="15"/>
      <c r="AA1234" s="15"/>
      <c r="AL1234" s="15"/>
      <c r="AW1234" s="15"/>
      <c r="BH1234" s="15"/>
      <c r="BS1234" s="15"/>
      <c r="CD1234" s="15"/>
      <c r="CO1234" s="15"/>
      <c r="CZ1234" s="15"/>
    </row>
    <row r="1235" spans="5:104" x14ac:dyDescent="0.15">
      <c r="E1235" s="15"/>
      <c r="P1235" s="15"/>
      <c r="AA1235" s="15"/>
      <c r="AL1235" s="15"/>
      <c r="AW1235" s="15"/>
      <c r="BH1235" s="15"/>
      <c r="BS1235" s="15"/>
      <c r="CD1235" s="15"/>
      <c r="CO1235" s="15"/>
      <c r="CZ1235" s="15"/>
    </row>
    <row r="1236" spans="5:104" x14ac:dyDescent="0.15">
      <c r="E1236" s="15"/>
      <c r="P1236" s="15"/>
      <c r="AA1236" s="15"/>
      <c r="AL1236" s="15"/>
      <c r="AW1236" s="15"/>
      <c r="BH1236" s="15"/>
      <c r="BS1236" s="15"/>
      <c r="CD1236" s="15"/>
      <c r="CO1236" s="15"/>
      <c r="CZ1236" s="15"/>
    </row>
    <row r="1237" spans="5:104" x14ac:dyDescent="0.15">
      <c r="E1237" s="15"/>
      <c r="P1237" s="15"/>
      <c r="AA1237" s="15"/>
      <c r="AL1237" s="15"/>
      <c r="AW1237" s="15"/>
      <c r="BH1237" s="15"/>
      <c r="BS1237" s="15"/>
      <c r="CD1237" s="15"/>
      <c r="CO1237" s="15"/>
      <c r="CZ1237" s="15"/>
    </row>
    <row r="1238" spans="5:104" x14ac:dyDescent="0.15">
      <c r="E1238" s="15"/>
      <c r="P1238" s="15"/>
      <c r="AA1238" s="15"/>
      <c r="AL1238" s="15"/>
      <c r="AW1238" s="15"/>
      <c r="BH1238" s="15"/>
      <c r="BS1238" s="15"/>
      <c r="CD1238" s="15"/>
      <c r="CO1238" s="15"/>
      <c r="CZ1238" s="15"/>
    </row>
    <row r="1239" spans="5:104" x14ac:dyDescent="0.15">
      <c r="E1239" s="15"/>
      <c r="P1239" s="15"/>
      <c r="AA1239" s="15"/>
      <c r="AL1239" s="15"/>
      <c r="AW1239" s="15"/>
      <c r="BH1239" s="15"/>
      <c r="BS1239" s="15"/>
      <c r="CD1239" s="15"/>
      <c r="CO1239" s="15"/>
      <c r="CZ1239" s="15"/>
    </row>
    <row r="1240" spans="5:104" x14ac:dyDescent="0.15">
      <c r="E1240" s="15"/>
      <c r="P1240" s="15"/>
      <c r="AA1240" s="15"/>
      <c r="AL1240" s="15"/>
      <c r="AW1240" s="15"/>
      <c r="BH1240" s="15"/>
      <c r="BS1240" s="15"/>
      <c r="CD1240" s="15"/>
      <c r="CO1240" s="15"/>
      <c r="CZ1240" s="15"/>
    </row>
    <row r="1241" spans="5:104" x14ac:dyDescent="0.15">
      <c r="E1241" s="15"/>
      <c r="P1241" s="15"/>
      <c r="AA1241" s="15"/>
      <c r="AL1241" s="15"/>
      <c r="AW1241" s="15"/>
      <c r="BH1241" s="15"/>
      <c r="BS1241" s="15"/>
      <c r="CD1241" s="15"/>
      <c r="CO1241" s="15"/>
      <c r="CZ1241" s="15"/>
    </row>
    <row r="1242" spans="5:104" x14ac:dyDescent="0.15">
      <c r="E1242" s="15"/>
      <c r="P1242" s="15"/>
      <c r="AA1242" s="15"/>
      <c r="AL1242" s="15"/>
      <c r="AW1242" s="15"/>
      <c r="BH1242" s="15"/>
      <c r="BS1242" s="15"/>
      <c r="CD1242" s="15"/>
      <c r="CO1242" s="15"/>
      <c r="CZ1242" s="15"/>
    </row>
    <row r="1243" spans="5:104" x14ac:dyDescent="0.15">
      <c r="E1243" s="15"/>
      <c r="P1243" s="15"/>
      <c r="AA1243" s="15"/>
      <c r="AL1243" s="15"/>
      <c r="AW1243" s="15"/>
      <c r="BH1243" s="15"/>
      <c r="BS1243" s="15"/>
      <c r="CD1243" s="15"/>
      <c r="CO1243" s="15"/>
      <c r="CZ1243" s="15"/>
    </row>
    <row r="1244" spans="5:104" x14ac:dyDescent="0.15">
      <c r="E1244" s="15"/>
      <c r="P1244" s="15"/>
      <c r="AA1244" s="15"/>
      <c r="AL1244" s="15"/>
      <c r="AW1244" s="15"/>
      <c r="BH1244" s="15"/>
      <c r="BS1244" s="15"/>
      <c r="CD1244" s="15"/>
      <c r="CO1244" s="15"/>
      <c r="CZ1244" s="15"/>
    </row>
    <row r="1245" spans="5:104" x14ac:dyDescent="0.15">
      <c r="E1245" s="15"/>
      <c r="P1245" s="15"/>
      <c r="AA1245" s="15"/>
      <c r="AL1245" s="15"/>
      <c r="AW1245" s="15"/>
      <c r="BH1245" s="15"/>
      <c r="BS1245" s="15"/>
      <c r="CD1245" s="15"/>
      <c r="CO1245" s="15"/>
      <c r="CZ1245" s="15"/>
    </row>
    <row r="1246" spans="5:104" x14ac:dyDescent="0.15">
      <c r="E1246" s="15"/>
      <c r="P1246" s="15"/>
      <c r="AA1246" s="15"/>
      <c r="AL1246" s="15"/>
      <c r="AW1246" s="15"/>
      <c r="BH1246" s="15"/>
      <c r="BS1246" s="15"/>
      <c r="CD1246" s="15"/>
      <c r="CO1246" s="15"/>
      <c r="CZ1246" s="15"/>
    </row>
    <row r="1247" spans="5:104" x14ac:dyDescent="0.15">
      <c r="E1247" s="15"/>
      <c r="P1247" s="15"/>
      <c r="AA1247" s="15"/>
      <c r="AL1247" s="15"/>
      <c r="AW1247" s="15"/>
      <c r="BH1247" s="15"/>
      <c r="BS1247" s="15"/>
      <c r="CD1247" s="15"/>
      <c r="CO1247" s="15"/>
      <c r="CZ1247" s="15"/>
    </row>
    <row r="1248" spans="5:104" x14ac:dyDescent="0.15">
      <c r="E1248" s="15"/>
      <c r="P1248" s="15"/>
      <c r="AA1248" s="15"/>
      <c r="AL1248" s="15"/>
      <c r="AW1248" s="15"/>
      <c r="BH1248" s="15"/>
      <c r="BS1248" s="15"/>
      <c r="CD1248" s="15"/>
      <c r="CO1248" s="15"/>
      <c r="CZ1248" s="15"/>
    </row>
    <row r="1249" spans="5:104" x14ac:dyDescent="0.15">
      <c r="E1249" s="15"/>
      <c r="P1249" s="15"/>
      <c r="AA1249" s="15"/>
      <c r="AL1249" s="15"/>
      <c r="AW1249" s="15"/>
      <c r="BH1249" s="15"/>
      <c r="BS1249" s="15"/>
      <c r="CD1249" s="15"/>
      <c r="CO1249" s="15"/>
      <c r="CZ1249" s="15"/>
    </row>
    <row r="1250" spans="5:104" x14ac:dyDescent="0.15">
      <c r="E1250" s="15"/>
      <c r="P1250" s="15"/>
      <c r="AA1250" s="15"/>
      <c r="AL1250" s="15"/>
      <c r="AW1250" s="15"/>
      <c r="BH1250" s="15"/>
      <c r="BS1250" s="15"/>
      <c r="CD1250" s="15"/>
      <c r="CO1250" s="15"/>
      <c r="CZ1250" s="15"/>
    </row>
    <row r="1251" spans="5:104" x14ac:dyDescent="0.15">
      <c r="E1251" s="15"/>
      <c r="P1251" s="15"/>
      <c r="AA1251" s="15"/>
      <c r="AL1251" s="15"/>
      <c r="AW1251" s="15"/>
      <c r="BH1251" s="15"/>
      <c r="BS1251" s="15"/>
      <c r="CD1251" s="15"/>
      <c r="CO1251" s="15"/>
      <c r="CZ1251" s="15"/>
    </row>
    <row r="1252" spans="5:104" x14ac:dyDescent="0.15">
      <c r="E1252" s="15"/>
      <c r="P1252" s="15"/>
      <c r="AA1252" s="15"/>
      <c r="AL1252" s="15"/>
      <c r="AW1252" s="15"/>
      <c r="BH1252" s="15"/>
      <c r="BS1252" s="15"/>
      <c r="CD1252" s="15"/>
      <c r="CO1252" s="15"/>
      <c r="CZ1252" s="15"/>
    </row>
    <row r="1253" spans="5:104" x14ac:dyDescent="0.15">
      <c r="E1253" s="15"/>
      <c r="P1253" s="15"/>
      <c r="AA1253" s="15"/>
      <c r="AL1253" s="15"/>
      <c r="AW1253" s="15"/>
      <c r="BH1253" s="15"/>
      <c r="BS1253" s="15"/>
      <c r="CD1253" s="15"/>
      <c r="CO1253" s="15"/>
      <c r="CZ1253" s="15"/>
    </row>
    <row r="1254" spans="5:104" x14ac:dyDescent="0.15">
      <c r="E1254" s="15"/>
      <c r="P1254" s="15"/>
      <c r="AA1254" s="15"/>
      <c r="AL1254" s="15"/>
      <c r="AW1254" s="15"/>
      <c r="BH1254" s="15"/>
      <c r="BS1254" s="15"/>
      <c r="CD1254" s="15"/>
      <c r="CO1254" s="15"/>
      <c r="CZ1254" s="15"/>
    </row>
    <row r="1255" spans="5:104" x14ac:dyDescent="0.15">
      <c r="E1255" s="15"/>
      <c r="P1255" s="15"/>
      <c r="AA1255" s="15"/>
      <c r="AL1255" s="15"/>
      <c r="AW1255" s="15"/>
      <c r="BH1255" s="15"/>
      <c r="BS1255" s="15"/>
      <c r="CD1255" s="15"/>
      <c r="CO1255" s="15"/>
      <c r="CZ1255" s="15"/>
    </row>
    <row r="1256" spans="5:104" x14ac:dyDescent="0.15">
      <c r="E1256" s="15"/>
      <c r="P1256" s="15"/>
      <c r="AA1256" s="15"/>
      <c r="AL1256" s="15"/>
      <c r="AW1256" s="15"/>
      <c r="BH1256" s="15"/>
      <c r="BS1256" s="15"/>
      <c r="CD1256" s="15"/>
      <c r="CO1256" s="15"/>
      <c r="CZ1256" s="15"/>
    </row>
    <row r="1257" spans="5:104" x14ac:dyDescent="0.15">
      <c r="E1257" s="15"/>
      <c r="P1257" s="15"/>
      <c r="AA1257" s="15"/>
      <c r="AL1257" s="15"/>
      <c r="AW1257" s="15"/>
      <c r="BH1257" s="15"/>
      <c r="BS1257" s="15"/>
      <c r="CD1257" s="15"/>
      <c r="CO1257" s="15"/>
      <c r="CZ1257" s="15"/>
    </row>
    <row r="1258" spans="5:104" x14ac:dyDescent="0.15">
      <c r="E1258" s="15"/>
      <c r="P1258" s="15"/>
      <c r="AA1258" s="15"/>
      <c r="AL1258" s="15"/>
      <c r="AW1258" s="15"/>
      <c r="BH1258" s="15"/>
      <c r="BS1258" s="15"/>
      <c r="CD1258" s="15"/>
      <c r="CO1258" s="15"/>
      <c r="CZ1258" s="15"/>
    </row>
    <row r="1259" spans="5:104" x14ac:dyDescent="0.15">
      <c r="E1259" s="15"/>
      <c r="P1259" s="15"/>
      <c r="AA1259" s="15"/>
      <c r="AL1259" s="15"/>
      <c r="AW1259" s="15"/>
      <c r="BH1259" s="15"/>
      <c r="BS1259" s="15"/>
      <c r="CD1259" s="15"/>
      <c r="CO1259" s="15"/>
      <c r="CZ1259" s="15"/>
    </row>
    <row r="1260" spans="5:104" x14ac:dyDescent="0.15">
      <c r="E1260" s="15"/>
      <c r="P1260" s="15"/>
      <c r="AA1260" s="15"/>
      <c r="AL1260" s="15"/>
      <c r="AW1260" s="15"/>
      <c r="BH1260" s="15"/>
      <c r="BS1260" s="15"/>
      <c r="CD1260" s="15"/>
      <c r="CO1260" s="15"/>
      <c r="CZ1260" s="15"/>
    </row>
    <row r="1261" spans="5:104" x14ac:dyDescent="0.15">
      <c r="E1261" s="15"/>
      <c r="P1261" s="15"/>
      <c r="AA1261" s="15"/>
      <c r="AL1261" s="15"/>
      <c r="AW1261" s="15"/>
      <c r="BH1261" s="15"/>
      <c r="BS1261" s="15"/>
      <c r="CD1261" s="15"/>
      <c r="CO1261" s="15"/>
      <c r="CZ1261" s="15"/>
    </row>
    <row r="1262" spans="5:104" x14ac:dyDescent="0.15">
      <c r="E1262" s="15"/>
      <c r="P1262" s="15"/>
      <c r="AA1262" s="15"/>
      <c r="AL1262" s="15"/>
      <c r="AW1262" s="15"/>
      <c r="BH1262" s="15"/>
      <c r="BS1262" s="15"/>
      <c r="CD1262" s="15"/>
      <c r="CO1262" s="15"/>
      <c r="CZ1262" s="15"/>
    </row>
    <row r="1263" spans="5:104" x14ac:dyDescent="0.15">
      <c r="E1263" s="15"/>
      <c r="P1263" s="15"/>
      <c r="AA1263" s="15"/>
      <c r="AL1263" s="15"/>
      <c r="AW1263" s="15"/>
      <c r="BH1263" s="15"/>
      <c r="BS1263" s="15"/>
      <c r="CD1263" s="15"/>
      <c r="CO1263" s="15"/>
      <c r="CZ1263" s="15"/>
    </row>
    <row r="1264" spans="5:104" x14ac:dyDescent="0.15">
      <c r="E1264" s="15"/>
      <c r="P1264" s="15"/>
      <c r="AA1264" s="15"/>
      <c r="AL1264" s="15"/>
      <c r="AW1264" s="15"/>
      <c r="BH1264" s="15"/>
      <c r="BS1264" s="15"/>
      <c r="CD1264" s="15"/>
      <c r="CO1264" s="15"/>
      <c r="CZ1264" s="15"/>
    </row>
    <row r="1265" spans="5:104" x14ac:dyDescent="0.15">
      <c r="E1265" s="15"/>
      <c r="P1265" s="15"/>
      <c r="AA1265" s="15"/>
      <c r="AL1265" s="15"/>
      <c r="AW1265" s="15"/>
      <c r="BH1265" s="15"/>
      <c r="BS1265" s="15"/>
      <c r="CD1265" s="15"/>
      <c r="CO1265" s="15"/>
      <c r="CZ1265" s="15"/>
    </row>
    <row r="1266" spans="5:104" x14ac:dyDescent="0.15">
      <c r="E1266" s="15"/>
      <c r="P1266" s="15"/>
      <c r="AA1266" s="15"/>
      <c r="AL1266" s="15"/>
      <c r="AW1266" s="15"/>
      <c r="BH1266" s="15"/>
      <c r="BS1266" s="15"/>
      <c r="CD1266" s="15"/>
      <c r="CO1266" s="15"/>
      <c r="CZ1266" s="15"/>
    </row>
    <row r="1267" spans="5:104" x14ac:dyDescent="0.15">
      <c r="E1267" s="15"/>
      <c r="P1267" s="15"/>
      <c r="AA1267" s="15"/>
      <c r="AL1267" s="15"/>
      <c r="AW1267" s="15"/>
      <c r="BH1267" s="15"/>
      <c r="BS1267" s="15"/>
      <c r="CD1267" s="15"/>
      <c r="CO1267" s="15"/>
      <c r="CZ1267" s="15"/>
    </row>
    <row r="1268" spans="5:104" x14ac:dyDescent="0.15">
      <c r="E1268" s="15"/>
      <c r="P1268" s="15"/>
      <c r="AA1268" s="15"/>
      <c r="AL1268" s="15"/>
      <c r="AW1268" s="15"/>
      <c r="BH1268" s="15"/>
      <c r="BS1268" s="15"/>
      <c r="CD1268" s="15"/>
      <c r="CO1268" s="15"/>
      <c r="CZ1268" s="15"/>
    </row>
    <row r="1269" spans="5:104" x14ac:dyDescent="0.15">
      <c r="E1269" s="15"/>
      <c r="P1269" s="15"/>
      <c r="AA1269" s="15"/>
      <c r="AL1269" s="15"/>
      <c r="AW1269" s="15"/>
      <c r="BH1269" s="15"/>
      <c r="BS1269" s="15"/>
      <c r="CD1269" s="15"/>
      <c r="CO1269" s="15"/>
      <c r="CZ1269" s="15"/>
    </row>
    <row r="1270" spans="5:104" x14ac:dyDescent="0.15">
      <c r="E1270" s="15"/>
      <c r="P1270" s="15"/>
      <c r="AA1270" s="15"/>
      <c r="AL1270" s="15"/>
      <c r="AW1270" s="15"/>
      <c r="BH1270" s="15"/>
      <c r="BS1270" s="15"/>
      <c r="CD1270" s="15"/>
      <c r="CO1270" s="15"/>
      <c r="CZ1270" s="15"/>
    </row>
    <row r="1271" spans="5:104" x14ac:dyDescent="0.15">
      <c r="E1271" s="15"/>
      <c r="P1271" s="15"/>
      <c r="AA1271" s="15"/>
      <c r="AL1271" s="15"/>
      <c r="AW1271" s="15"/>
      <c r="BH1271" s="15"/>
      <c r="BS1271" s="15"/>
      <c r="CD1271" s="15"/>
      <c r="CO1271" s="15"/>
      <c r="CZ1271" s="15"/>
    </row>
    <row r="1272" spans="5:104" x14ac:dyDescent="0.15">
      <c r="E1272" s="15"/>
      <c r="P1272" s="15"/>
      <c r="AA1272" s="15"/>
      <c r="AL1272" s="15"/>
      <c r="AW1272" s="15"/>
      <c r="BH1272" s="15"/>
      <c r="BS1272" s="15"/>
      <c r="CD1272" s="15"/>
      <c r="CO1272" s="15"/>
      <c r="CZ1272" s="15"/>
    </row>
    <row r="1273" spans="5:104" x14ac:dyDescent="0.15">
      <c r="E1273" s="15"/>
      <c r="P1273" s="15"/>
      <c r="AA1273" s="15"/>
      <c r="AL1273" s="15"/>
      <c r="AW1273" s="15"/>
      <c r="BH1273" s="15"/>
      <c r="BS1273" s="15"/>
      <c r="CD1273" s="15"/>
      <c r="CO1273" s="15"/>
      <c r="CZ1273" s="15"/>
    </row>
    <row r="1274" spans="5:104" x14ac:dyDescent="0.15">
      <c r="E1274" s="15"/>
      <c r="P1274" s="15"/>
      <c r="AA1274" s="15"/>
      <c r="AL1274" s="15"/>
      <c r="AW1274" s="15"/>
      <c r="BH1274" s="15"/>
      <c r="BS1274" s="15"/>
      <c r="CD1274" s="15"/>
      <c r="CO1274" s="15"/>
      <c r="CZ1274" s="15"/>
    </row>
    <row r="1275" spans="5:104" x14ac:dyDescent="0.15">
      <c r="E1275" s="15"/>
      <c r="P1275" s="15"/>
      <c r="AA1275" s="15"/>
      <c r="AL1275" s="15"/>
      <c r="AW1275" s="15"/>
      <c r="BH1275" s="15"/>
      <c r="BS1275" s="15"/>
      <c r="CD1275" s="15"/>
      <c r="CO1275" s="15"/>
      <c r="CZ1275" s="15"/>
    </row>
    <row r="1276" spans="5:104" x14ac:dyDescent="0.15">
      <c r="E1276" s="15"/>
      <c r="P1276" s="15"/>
      <c r="AA1276" s="15"/>
      <c r="AL1276" s="15"/>
      <c r="AW1276" s="15"/>
      <c r="BH1276" s="15"/>
      <c r="BS1276" s="15"/>
      <c r="CD1276" s="15"/>
      <c r="CO1276" s="15"/>
      <c r="CZ1276" s="15"/>
    </row>
    <row r="1277" spans="5:104" x14ac:dyDescent="0.15">
      <c r="E1277" s="15"/>
      <c r="P1277" s="15"/>
      <c r="AA1277" s="15"/>
      <c r="AL1277" s="15"/>
      <c r="AW1277" s="15"/>
      <c r="BH1277" s="15"/>
      <c r="BS1277" s="15"/>
      <c r="CD1277" s="15"/>
      <c r="CO1277" s="15"/>
      <c r="CZ1277" s="15"/>
    </row>
    <row r="1278" spans="5:104" x14ac:dyDescent="0.15">
      <c r="E1278" s="15"/>
      <c r="P1278" s="15"/>
      <c r="AA1278" s="15"/>
      <c r="AL1278" s="15"/>
      <c r="AW1278" s="15"/>
      <c r="BH1278" s="15"/>
      <c r="BS1278" s="15"/>
      <c r="CD1278" s="15"/>
      <c r="CO1278" s="15"/>
      <c r="CZ1278" s="15"/>
    </row>
    <row r="1279" spans="5:104" x14ac:dyDescent="0.15">
      <c r="E1279" s="15"/>
      <c r="P1279" s="15"/>
      <c r="AA1279" s="15"/>
      <c r="AL1279" s="15"/>
      <c r="AW1279" s="15"/>
      <c r="BH1279" s="15"/>
      <c r="BS1279" s="15"/>
      <c r="CD1279" s="15"/>
      <c r="CO1279" s="15"/>
      <c r="CZ1279" s="15"/>
    </row>
    <row r="1280" spans="5:104" x14ac:dyDescent="0.15">
      <c r="E1280" s="15"/>
      <c r="P1280" s="15"/>
      <c r="AA1280" s="15"/>
      <c r="AL1280" s="15"/>
      <c r="AW1280" s="15"/>
      <c r="BH1280" s="15"/>
      <c r="BS1280" s="15"/>
      <c r="CD1280" s="15"/>
      <c r="CO1280" s="15"/>
      <c r="CZ1280" s="15"/>
    </row>
    <row r="1281" spans="5:104" x14ac:dyDescent="0.15">
      <c r="E1281" s="15"/>
      <c r="P1281" s="15"/>
      <c r="AA1281" s="15"/>
      <c r="AL1281" s="15"/>
      <c r="AW1281" s="15"/>
      <c r="BH1281" s="15"/>
      <c r="BS1281" s="15"/>
      <c r="CD1281" s="15"/>
      <c r="CO1281" s="15"/>
      <c r="CZ1281" s="15"/>
    </row>
    <row r="1282" spans="5:104" x14ac:dyDescent="0.15">
      <c r="E1282" s="15"/>
      <c r="P1282" s="15"/>
      <c r="AA1282" s="15"/>
      <c r="AL1282" s="15"/>
      <c r="AW1282" s="15"/>
      <c r="BH1282" s="15"/>
      <c r="BS1282" s="15"/>
      <c r="CD1282" s="15"/>
      <c r="CO1282" s="15"/>
      <c r="CZ1282" s="15"/>
    </row>
    <row r="1283" spans="5:104" x14ac:dyDescent="0.15">
      <c r="E1283" s="15"/>
      <c r="P1283" s="15"/>
      <c r="AA1283" s="15"/>
      <c r="AL1283" s="15"/>
      <c r="AW1283" s="15"/>
      <c r="BH1283" s="15"/>
      <c r="BS1283" s="15"/>
      <c r="CD1283" s="15"/>
      <c r="CO1283" s="15"/>
      <c r="CZ1283" s="15"/>
    </row>
    <row r="1284" spans="5:104" x14ac:dyDescent="0.15">
      <c r="E1284" s="15"/>
      <c r="P1284" s="15"/>
      <c r="AA1284" s="15"/>
      <c r="AL1284" s="15"/>
      <c r="AW1284" s="15"/>
      <c r="BH1284" s="15"/>
      <c r="BS1284" s="15"/>
      <c r="CD1284" s="15"/>
      <c r="CO1284" s="15"/>
      <c r="CZ1284" s="15"/>
    </row>
    <row r="1285" spans="5:104" x14ac:dyDescent="0.15">
      <c r="E1285" s="15"/>
      <c r="P1285" s="15"/>
      <c r="AA1285" s="15"/>
      <c r="AL1285" s="15"/>
      <c r="AW1285" s="15"/>
      <c r="BH1285" s="15"/>
      <c r="BS1285" s="15"/>
      <c r="CD1285" s="15"/>
      <c r="CO1285" s="15"/>
      <c r="CZ1285" s="15"/>
    </row>
    <row r="1286" spans="5:104" x14ac:dyDescent="0.15">
      <c r="E1286" s="15"/>
      <c r="P1286" s="15"/>
      <c r="AA1286" s="15"/>
      <c r="AL1286" s="15"/>
      <c r="AW1286" s="15"/>
      <c r="BH1286" s="15"/>
      <c r="BS1286" s="15"/>
      <c r="CD1286" s="15"/>
      <c r="CO1286" s="15"/>
      <c r="CZ1286" s="15"/>
    </row>
    <row r="1287" spans="5:104" x14ac:dyDescent="0.15">
      <c r="E1287" s="15"/>
      <c r="P1287" s="15"/>
      <c r="AA1287" s="15"/>
      <c r="AL1287" s="15"/>
      <c r="AW1287" s="15"/>
      <c r="BH1287" s="15"/>
      <c r="BS1287" s="15"/>
      <c r="CD1287" s="15"/>
      <c r="CO1287" s="15"/>
      <c r="CZ1287" s="15"/>
    </row>
    <row r="1288" spans="5:104" x14ac:dyDescent="0.15">
      <c r="E1288" s="15"/>
      <c r="P1288" s="15"/>
      <c r="AA1288" s="15"/>
      <c r="AL1288" s="15"/>
      <c r="AW1288" s="15"/>
      <c r="BH1288" s="15"/>
      <c r="BS1288" s="15"/>
      <c r="CD1288" s="15"/>
      <c r="CO1288" s="15"/>
      <c r="CZ1288" s="15"/>
    </row>
    <row r="1289" spans="5:104" x14ac:dyDescent="0.15">
      <c r="E1289" s="15"/>
      <c r="P1289" s="15"/>
      <c r="AA1289" s="15"/>
      <c r="AL1289" s="15"/>
      <c r="AW1289" s="15"/>
      <c r="BH1289" s="15"/>
      <c r="BS1289" s="15"/>
      <c r="CD1289" s="15"/>
      <c r="CO1289" s="15"/>
      <c r="CZ1289" s="15"/>
    </row>
    <row r="1290" spans="5:104" x14ac:dyDescent="0.15">
      <c r="E1290" s="15"/>
      <c r="P1290" s="15"/>
      <c r="AA1290" s="15"/>
      <c r="AL1290" s="15"/>
      <c r="AW1290" s="15"/>
      <c r="BH1290" s="15"/>
      <c r="BS1290" s="15"/>
      <c r="CD1290" s="15"/>
      <c r="CO1290" s="15"/>
      <c r="CZ1290" s="15"/>
    </row>
    <row r="1291" spans="5:104" x14ac:dyDescent="0.15">
      <c r="E1291" s="15"/>
      <c r="P1291" s="15"/>
      <c r="AA1291" s="15"/>
      <c r="AL1291" s="15"/>
      <c r="AW1291" s="15"/>
      <c r="BH1291" s="15"/>
      <c r="BS1291" s="15"/>
      <c r="CD1291" s="15"/>
      <c r="CO1291" s="15"/>
      <c r="CZ1291" s="15"/>
    </row>
    <row r="1292" spans="5:104" x14ac:dyDescent="0.15">
      <c r="E1292" s="15"/>
      <c r="P1292" s="15"/>
      <c r="AA1292" s="15"/>
      <c r="AL1292" s="15"/>
      <c r="AW1292" s="15"/>
      <c r="BH1292" s="15"/>
      <c r="BS1292" s="15"/>
      <c r="CD1292" s="15"/>
      <c r="CO1292" s="15"/>
      <c r="CZ1292" s="15"/>
    </row>
    <row r="1293" spans="5:104" x14ac:dyDescent="0.15">
      <c r="E1293" s="15"/>
      <c r="P1293" s="15"/>
      <c r="AA1293" s="15"/>
      <c r="AL1293" s="15"/>
      <c r="AW1293" s="15"/>
      <c r="BH1293" s="15"/>
      <c r="BS1293" s="15"/>
      <c r="CD1293" s="15"/>
      <c r="CO1293" s="15"/>
      <c r="CZ1293" s="15"/>
    </row>
    <row r="1294" spans="5:104" x14ac:dyDescent="0.15">
      <c r="E1294" s="15"/>
      <c r="P1294" s="15"/>
      <c r="AA1294" s="15"/>
      <c r="AL1294" s="15"/>
      <c r="AW1294" s="15"/>
      <c r="BH1294" s="15"/>
      <c r="BS1294" s="15"/>
      <c r="CD1294" s="15"/>
      <c r="CO1294" s="15"/>
      <c r="CZ1294" s="15"/>
    </row>
    <row r="1295" spans="5:104" x14ac:dyDescent="0.15">
      <c r="E1295" s="15"/>
      <c r="P1295" s="15"/>
      <c r="AA1295" s="15"/>
      <c r="AL1295" s="15"/>
      <c r="AW1295" s="15"/>
      <c r="BH1295" s="15"/>
      <c r="BS1295" s="15"/>
      <c r="CD1295" s="15"/>
      <c r="CO1295" s="15"/>
      <c r="CZ1295" s="15"/>
    </row>
    <row r="1296" spans="5:104" x14ac:dyDescent="0.15">
      <c r="E1296" s="15"/>
      <c r="P1296" s="15"/>
      <c r="AA1296" s="15"/>
      <c r="AL1296" s="15"/>
      <c r="AW1296" s="15"/>
      <c r="BH1296" s="15"/>
      <c r="BS1296" s="15"/>
      <c r="CD1296" s="15"/>
      <c r="CO1296" s="15"/>
      <c r="CZ1296" s="15"/>
    </row>
    <row r="1297" spans="5:104" x14ac:dyDescent="0.15">
      <c r="E1297" s="15"/>
      <c r="P1297" s="15"/>
      <c r="AA1297" s="15"/>
      <c r="AL1297" s="15"/>
      <c r="AW1297" s="15"/>
      <c r="BH1297" s="15"/>
      <c r="BS1297" s="15"/>
      <c r="CD1297" s="15"/>
      <c r="CO1297" s="15"/>
      <c r="CZ1297" s="15"/>
    </row>
    <row r="1298" spans="5:104" x14ac:dyDescent="0.15">
      <c r="E1298" s="15"/>
      <c r="P1298" s="15"/>
      <c r="AA1298" s="15"/>
      <c r="AL1298" s="15"/>
      <c r="AW1298" s="15"/>
      <c r="BH1298" s="15"/>
      <c r="BS1298" s="15"/>
      <c r="CD1298" s="15"/>
      <c r="CO1298" s="15"/>
      <c r="CZ1298" s="15"/>
    </row>
    <row r="1299" spans="5:104" x14ac:dyDescent="0.15">
      <c r="E1299" s="15"/>
      <c r="P1299" s="15"/>
      <c r="AA1299" s="15"/>
      <c r="AL1299" s="15"/>
      <c r="AW1299" s="15"/>
      <c r="BH1299" s="15"/>
      <c r="BS1299" s="15"/>
      <c r="CD1299" s="15"/>
      <c r="CO1299" s="15"/>
      <c r="CZ1299" s="15"/>
    </row>
    <row r="1300" spans="5:104" x14ac:dyDescent="0.15">
      <c r="E1300" s="15"/>
      <c r="P1300" s="15"/>
      <c r="AA1300" s="15"/>
      <c r="AL1300" s="15"/>
      <c r="AW1300" s="15"/>
      <c r="BH1300" s="15"/>
      <c r="BS1300" s="15"/>
      <c r="CD1300" s="15"/>
      <c r="CO1300" s="15"/>
      <c r="CZ1300" s="15"/>
    </row>
    <row r="1301" spans="5:104" x14ac:dyDescent="0.15">
      <c r="E1301" s="15"/>
      <c r="P1301" s="15"/>
      <c r="AA1301" s="15"/>
      <c r="AL1301" s="15"/>
      <c r="AW1301" s="15"/>
      <c r="BH1301" s="15"/>
      <c r="BS1301" s="15"/>
      <c r="CD1301" s="15"/>
      <c r="CO1301" s="15"/>
      <c r="CZ1301" s="15"/>
    </row>
    <row r="1302" spans="5:104" x14ac:dyDescent="0.15">
      <c r="E1302" s="15"/>
      <c r="P1302" s="15"/>
      <c r="AA1302" s="15"/>
      <c r="AL1302" s="15"/>
      <c r="AW1302" s="15"/>
      <c r="BH1302" s="15"/>
      <c r="BS1302" s="15"/>
      <c r="CD1302" s="15"/>
      <c r="CO1302" s="15"/>
      <c r="CZ1302" s="15"/>
    </row>
    <row r="1303" spans="5:104" x14ac:dyDescent="0.15">
      <c r="E1303" s="15"/>
      <c r="P1303" s="15"/>
      <c r="AA1303" s="15"/>
      <c r="AL1303" s="15"/>
      <c r="AW1303" s="15"/>
      <c r="BH1303" s="15"/>
      <c r="BS1303" s="15"/>
      <c r="CD1303" s="15"/>
      <c r="CO1303" s="15"/>
      <c r="CZ1303" s="15"/>
    </row>
    <row r="1304" spans="5:104" x14ac:dyDescent="0.15">
      <c r="E1304" s="15"/>
      <c r="P1304" s="15"/>
      <c r="AA1304" s="15"/>
      <c r="AL1304" s="15"/>
      <c r="AW1304" s="15"/>
      <c r="BH1304" s="15"/>
      <c r="BS1304" s="15"/>
      <c r="CD1304" s="15"/>
      <c r="CO1304" s="15"/>
      <c r="CZ1304" s="15"/>
    </row>
    <row r="1305" spans="5:104" x14ac:dyDescent="0.15">
      <c r="E1305" s="15"/>
      <c r="P1305" s="15"/>
      <c r="AA1305" s="15"/>
      <c r="AL1305" s="15"/>
      <c r="AW1305" s="15"/>
      <c r="BH1305" s="15"/>
      <c r="BS1305" s="15"/>
      <c r="CD1305" s="15"/>
      <c r="CO1305" s="15"/>
      <c r="CZ1305" s="15"/>
    </row>
    <row r="1306" spans="5:104" x14ac:dyDescent="0.15">
      <c r="E1306" s="15"/>
      <c r="P1306" s="15"/>
      <c r="AA1306" s="15"/>
      <c r="AL1306" s="15"/>
      <c r="AW1306" s="15"/>
      <c r="BH1306" s="15"/>
      <c r="BS1306" s="15"/>
      <c r="CD1306" s="15"/>
      <c r="CO1306" s="15"/>
      <c r="CZ1306" s="15"/>
    </row>
    <row r="1307" spans="5:104" x14ac:dyDescent="0.15">
      <c r="E1307" s="15"/>
      <c r="P1307" s="15"/>
      <c r="AA1307" s="15"/>
      <c r="AL1307" s="15"/>
      <c r="AW1307" s="15"/>
      <c r="BH1307" s="15"/>
      <c r="BS1307" s="15"/>
      <c r="CD1307" s="15"/>
      <c r="CO1307" s="15"/>
      <c r="CZ1307" s="15"/>
    </row>
    <row r="1308" spans="5:104" x14ac:dyDescent="0.15">
      <c r="E1308" s="15"/>
      <c r="P1308" s="15"/>
      <c r="AA1308" s="15"/>
      <c r="AL1308" s="15"/>
      <c r="AW1308" s="15"/>
      <c r="BH1308" s="15"/>
      <c r="BS1308" s="15"/>
      <c r="CD1308" s="15"/>
      <c r="CO1308" s="15"/>
      <c r="CZ1308" s="15"/>
    </row>
    <row r="1309" spans="5:104" x14ac:dyDescent="0.15">
      <c r="E1309" s="15"/>
      <c r="P1309" s="15"/>
      <c r="AA1309" s="15"/>
      <c r="AL1309" s="15"/>
      <c r="AW1309" s="15"/>
      <c r="BH1309" s="15"/>
      <c r="BS1309" s="15"/>
      <c r="CD1309" s="15"/>
      <c r="CO1309" s="15"/>
      <c r="CZ1309" s="15"/>
    </row>
    <row r="1310" spans="5:104" x14ac:dyDescent="0.15">
      <c r="E1310" s="15"/>
      <c r="P1310" s="15"/>
      <c r="AA1310" s="15"/>
      <c r="AL1310" s="15"/>
      <c r="AW1310" s="15"/>
      <c r="BH1310" s="15"/>
      <c r="BS1310" s="15"/>
      <c r="CD1310" s="15"/>
      <c r="CO1310" s="15"/>
      <c r="CZ1310" s="15"/>
    </row>
    <row r="1311" spans="5:104" x14ac:dyDescent="0.15">
      <c r="E1311" s="15"/>
      <c r="P1311" s="15"/>
      <c r="AA1311" s="15"/>
      <c r="AL1311" s="15"/>
      <c r="AW1311" s="15"/>
      <c r="BH1311" s="15"/>
      <c r="BS1311" s="15"/>
      <c r="CD1311" s="15"/>
      <c r="CO1311" s="15"/>
      <c r="CZ1311" s="15"/>
    </row>
    <row r="1312" spans="5:104" x14ac:dyDescent="0.15">
      <c r="E1312" s="15"/>
      <c r="P1312" s="15"/>
      <c r="AA1312" s="15"/>
      <c r="AL1312" s="15"/>
      <c r="AW1312" s="15"/>
      <c r="BH1312" s="15"/>
      <c r="BS1312" s="15"/>
      <c r="CD1312" s="15"/>
      <c r="CO1312" s="15"/>
      <c r="CZ1312" s="15"/>
    </row>
    <row r="1313" spans="5:104" x14ac:dyDescent="0.15">
      <c r="E1313" s="15"/>
      <c r="P1313" s="15"/>
      <c r="AA1313" s="15"/>
      <c r="AL1313" s="15"/>
      <c r="AW1313" s="15"/>
      <c r="BH1313" s="15"/>
      <c r="BS1313" s="15"/>
      <c r="CD1313" s="15"/>
      <c r="CO1313" s="15"/>
      <c r="CZ1313" s="15"/>
    </row>
    <row r="1314" spans="5:104" x14ac:dyDescent="0.15">
      <c r="E1314" s="15"/>
      <c r="P1314" s="15"/>
      <c r="AA1314" s="15"/>
      <c r="AL1314" s="15"/>
      <c r="AW1314" s="15"/>
      <c r="BH1314" s="15"/>
      <c r="BS1314" s="15"/>
      <c r="CD1314" s="15"/>
      <c r="CO1314" s="15"/>
      <c r="CZ1314" s="15"/>
    </row>
    <row r="1315" spans="5:104" x14ac:dyDescent="0.15">
      <c r="E1315" s="15"/>
      <c r="P1315" s="15"/>
      <c r="AA1315" s="15"/>
      <c r="AL1315" s="15"/>
      <c r="AW1315" s="15"/>
      <c r="BH1315" s="15"/>
      <c r="BS1315" s="15"/>
      <c r="CD1315" s="15"/>
      <c r="CO1315" s="15"/>
      <c r="CZ1315" s="15"/>
    </row>
    <row r="1316" spans="5:104" x14ac:dyDescent="0.15">
      <c r="E1316" s="15"/>
      <c r="P1316" s="15"/>
      <c r="AA1316" s="15"/>
      <c r="AL1316" s="15"/>
      <c r="AW1316" s="15"/>
      <c r="BH1316" s="15"/>
      <c r="BS1316" s="15"/>
      <c r="CD1316" s="15"/>
      <c r="CO1316" s="15"/>
      <c r="CZ1316" s="15"/>
    </row>
    <row r="1317" spans="5:104" x14ac:dyDescent="0.15">
      <c r="E1317" s="15"/>
      <c r="P1317" s="15"/>
      <c r="AA1317" s="15"/>
      <c r="AL1317" s="15"/>
      <c r="AW1317" s="15"/>
      <c r="BH1317" s="15"/>
      <c r="BS1317" s="15"/>
      <c r="CD1317" s="15"/>
      <c r="CO1317" s="15"/>
      <c r="CZ1317" s="15"/>
    </row>
    <row r="1318" spans="5:104" x14ac:dyDescent="0.15">
      <c r="E1318" s="15"/>
      <c r="P1318" s="15"/>
      <c r="AA1318" s="15"/>
      <c r="AL1318" s="15"/>
      <c r="AW1318" s="15"/>
      <c r="BH1318" s="15"/>
      <c r="BS1318" s="15"/>
      <c r="CD1318" s="15"/>
      <c r="CO1318" s="15"/>
      <c r="CZ1318" s="15"/>
    </row>
    <row r="1319" spans="5:104" x14ac:dyDescent="0.15">
      <c r="E1319" s="15"/>
      <c r="P1319" s="15"/>
      <c r="AA1319" s="15"/>
      <c r="AL1319" s="15"/>
      <c r="AW1319" s="15"/>
      <c r="BH1319" s="15"/>
      <c r="BS1319" s="15"/>
      <c r="CD1319" s="15"/>
      <c r="CO1319" s="15"/>
      <c r="CZ1319" s="15"/>
    </row>
    <row r="1320" spans="5:104" x14ac:dyDescent="0.15">
      <c r="E1320" s="15"/>
      <c r="P1320" s="15"/>
      <c r="AA1320" s="15"/>
      <c r="AL1320" s="15"/>
      <c r="AW1320" s="15"/>
      <c r="BH1320" s="15"/>
      <c r="BS1320" s="15"/>
      <c r="CD1320" s="15"/>
      <c r="CO1320" s="15"/>
      <c r="CZ1320" s="15"/>
    </row>
    <row r="1321" spans="5:104" x14ac:dyDescent="0.15">
      <c r="E1321" s="15"/>
      <c r="P1321" s="15"/>
      <c r="AA1321" s="15"/>
      <c r="AL1321" s="15"/>
      <c r="AW1321" s="15"/>
      <c r="BH1321" s="15"/>
      <c r="BS1321" s="15"/>
      <c r="CD1321" s="15"/>
      <c r="CO1321" s="15"/>
      <c r="CZ1321" s="15"/>
    </row>
    <row r="1322" spans="5:104" x14ac:dyDescent="0.15">
      <c r="E1322" s="15"/>
      <c r="P1322" s="15"/>
      <c r="AA1322" s="15"/>
      <c r="AL1322" s="15"/>
      <c r="AW1322" s="15"/>
      <c r="BH1322" s="15"/>
      <c r="BS1322" s="15"/>
      <c r="CD1322" s="15"/>
      <c r="CO1322" s="15"/>
      <c r="CZ1322" s="15"/>
    </row>
    <row r="1323" spans="5:104" x14ac:dyDescent="0.15">
      <c r="E1323" s="15"/>
      <c r="P1323" s="15"/>
      <c r="AA1323" s="15"/>
      <c r="AL1323" s="15"/>
      <c r="AW1323" s="15"/>
      <c r="BH1323" s="15"/>
      <c r="BS1323" s="15"/>
      <c r="CD1323" s="15"/>
      <c r="CO1323" s="15"/>
      <c r="CZ1323" s="15"/>
    </row>
    <row r="1324" spans="5:104" x14ac:dyDescent="0.15">
      <c r="E1324" s="15"/>
      <c r="P1324" s="15"/>
      <c r="AA1324" s="15"/>
      <c r="AL1324" s="15"/>
      <c r="AW1324" s="15"/>
      <c r="BH1324" s="15"/>
      <c r="BS1324" s="15"/>
      <c r="CD1324" s="15"/>
      <c r="CO1324" s="15"/>
      <c r="CZ1324" s="15"/>
    </row>
    <row r="1325" spans="5:104" x14ac:dyDescent="0.15">
      <c r="E1325" s="15"/>
      <c r="P1325" s="15"/>
      <c r="AA1325" s="15"/>
      <c r="AL1325" s="15"/>
      <c r="AW1325" s="15"/>
      <c r="BH1325" s="15"/>
      <c r="BS1325" s="15"/>
      <c r="CD1325" s="15"/>
      <c r="CO1325" s="15"/>
      <c r="CZ1325" s="15"/>
    </row>
    <row r="1326" spans="5:104" x14ac:dyDescent="0.15">
      <c r="E1326" s="15"/>
      <c r="P1326" s="15"/>
      <c r="AA1326" s="15"/>
      <c r="AL1326" s="15"/>
      <c r="AW1326" s="15"/>
      <c r="BH1326" s="15"/>
      <c r="BS1326" s="15"/>
      <c r="CD1326" s="15"/>
      <c r="CO1326" s="15"/>
      <c r="CZ1326" s="15"/>
    </row>
    <row r="1327" spans="5:104" x14ac:dyDescent="0.15">
      <c r="E1327" s="15"/>
      <c r="P1327" s="15"/>
      <c r="AA1327" s="15"/>
      <c r="AL1327" s="15"/>
      <c r="AW1327" s="15"/>
      <c r="BH1327" s="15"/>
      <c r="BS1327" s="15"/>
      <c r="CD1327" s="15"/>
      <c r="CO1327" s="15"/>
      <c r="CZ1327" s="15"/>
    </row>
    <row r="1328" spans="5:104" x14ac:dyDescent="0.15">
      <c r="E1328" s="15"/>
      <c r="P1328" s="15"/>
      <c r="AA1328" s="15"/>
      <c r="AL1328" s="15"/>
      <c r="AW1328" s="15"/>
      <c r="BH1328" s="15"/>
      <c r="BS1328" s="15"/>
      <c r="CD1328" s="15"/>
      <c r="CO1328" s="15"/>
      <c r="CZ1328" s="15"/>
    </row>
    <row r="1329" spans="5:104" x14ac:dyDescent="0.15">
      <c r="E1329" s="15"/>
      <c r="P1329" s="15"/>
      <c r="AA1329" s="15"/>
      <c r="AL1329" s="15"/>
      <c r="AW1329" s="15"/>
      <c r="BH1329" s="15"/>
      <c r="BS1329" s="15"/>
      <c r="CD1329" s="15"/>
      <c r="CO1329" s="15"/>
      <c r="CZ1329" s="15"/>
    </row>
    <row r="1330" spans="5:104" x14ac:dyDescent="0.15">
      <c r="E1330" s="15"/>
      <c r="P1330" s="15"/>
      <c r="AA1330" s="15"/>
      <c r="AL1330" s="15"/>
      <c r="AW1330" s="15"/>
      <c r="BH1330" s="15"/>
      <c r="BS1330" s="15"/>
      <c r="CD1330" s="15"/>
      <c r="CO1330" s="15"/>
      <c r="CZ1330" s="15"/>
    </row>
    <row r="1331" spans="5:104" x14ac:dyDescent="0.15">
      <c r="E1331" s="15"/>
      <c r="P1331" s="15"/>
      <c r="AA1331" s="15"/>
      <c r="AL1331" s="15"/>
      <c r="AW1331" s="15"/>
      <c r="BH1331" s="15"/>
      <c r="BS1331" s="15"/>
      <c r="CD1331" s="15"/>
      <c r="CO1331" s="15"/>
      <c r="CZ1331" s="15"/>
    </row>
    <row r="1332" spans="5:104" x14ac:dyDescent="0.15">
      <c r="E1332" s="15"/>
      <c r="P1332" s="15"/>
      <c r="AA1332" s="15"/>
      <c r="AL1332" s="15"/>
      <c r="AW1332" s="15"/>
      <c r="BH1332" s="15"/>
      <c r="BS1332" s="15"/>
      <c r="CD1332" s="15"/>
      <c r="CO1332" s="15"/>
      <c r="CZ1332" s="15"/>
    </row>
    <row r="1333" spans="5:104" x14ac:dyDescent="0.15">
      <c r="E1333" s="15"/>
      <c r="P1333" s="15"/>
      <c r="AA1333" s="15"/>
      <c r="AL1333" s="15"/>
      <c r="AW1333" s="15"/>
      <c r="BH1333" s="15"/>
      <c r="BS1333" s="15"/>
      <c r="CD1333" s="15"/>
      <c r="CO1333" s="15"/>
      <c r="CZ1333" s="15"/>
    </row>
    <row r="1334" spans="5:104" x14ac:dyDescent="0.15">
      <c r="E1334" s="15"/>
      <c r="P1334" s="15"/>
      <c r="AA1334" s="15"/>
      <c r="AL1334" s="15"/>
      <c r="AW1334" s="15"/>
      <c r="BH1334" s="15"/>
      <c r="BS1334" s="15"/>
      <c r="CD1334" s="15"/>
      <c r="CO1334" s="15"/>
      <c r="CZ1334" s="15"/>
    </row>
    <row r="1335" spans="5:104" x14ac:dyDescent="0.15">
      <c r="E1335" s="15"/>
      <c r="P1335" s="15"/>
      <c r="AA1335" s="15"/>
      <c r="AL1335" s="15"/>
      <c r="AW1335" s="15"/>
      <c r="BH1335" s="15"/>
      <c r="BS1335" s="15"/>
      <c r="CD1335" s="15"/>
      <c r="CO1335" s="15"/>
      <c r="CZ1335" s="15"/>
    </row>
    <row r="1336" spans="5:104" x14ac:dyDescent="0.15">
      <c r="E1336" s="15"/>
      <c r="P1336" s="15"/>
      <c r="AA1336" s="15"/>
      <c r="AL1336" s="15"/>
      <c r="AW1336" s="15"/>
      <c r="BH1336" s="15"/>
      <c r="BS1336" s="15"/>
      <c r="CD1336" s="15"/>
      <c r="CO1336" s="15"/>
      <c r="CZ1336" s="15"/>
    </row>
    <row r="1337" spans="5:104" x14ac:dyDescent="0.15">
      <c r="E1337" s="15"/>
      <c r="P1337" s="15"/>
      <c r="AA1337" s="15"/>
      <c r="AL1337" s="15"/>
      <c r="AW1337" s="15"/>
      <c r="BH1337" s="15"/>
      <c r="BS1337" s="15"/>
      <c r="CD1337" s="15"/>
      <c r="CO1337" s="15"/>
      <c r="CZ1337" s="15"/>
    </row>
    <row r="1338" spans="5:104" x14ac:dyDescent="0.15">
      <c r="E1338" s="15"/>
      <c r="P1338" s="15"/>
      <c r="AA1338" s="15"/>
      <c r="AL1338" s="15"/>
      <c r="AW1338" s="15"/>
      <c r="BH1338" s="15"/>
      <c r="BS1338" s="15"/>
      <c r="CD1338" s="15"/>
      <c r="CO1338" s="15"/>
      <c r="CZ1338" s="15"/>
    </row>
    <row r="1339" spans="5:104" x14ac:dyDescent="0.15">
      <c r="E1339" s="15"/>
      <c r="P1339" s="15"/>
      <c r="AA1339" s="15"/>
      <c r="AL1339" s="15"/>
      <c r="AW1339" s="15"/>
      <c r="BH1339" s="15"/>
      <c r="BS1339" s="15"/>
      <c r="CD1339" s="15"/>
      <c r="CO1339" s="15"/>
      <c r="CZ1339" s="15"/>
    </row>
    <row r="1340" spans="5:104" x14ac:dyDescent="0.15">
      <c r="E1340" s="15"/>
      <c r="P1340" s="15"/>
      <c r="AA1340" s="15"/>
      <c r="AL1340" s="15"/>
      <c r="AW1340" s="15"/>
      <c r="BH1340" s="15"/>
      <c r="BS1340" s="15"/>
      <c r="CD1340" s="15"/>
      <c r="CO1340" s="15"/>
      <c r="CZ1340" s="15"/>
    </row>
    <row r="1341" spans="5:104" x14ac:dyDescent="0.15">
      <c r="E1341" s="15"/>
      <c r="P1341" s="15"/>
      <c r="AA1341" s="15"/>
      <c r="AL1341" s="15"/>
      <c r="AW1341" s="15"/>
      <c r="BH1341" s="15"/>
      <c r="BS1341" s="15"/>
      <c r="CD1341" s="15"/>
      <c r="CO1341" s="15"/>
      <c r="CZ1341" s="15"/>
    </row>
    <row r="1342" spans="5:104" x14ac:dyDescent="0.15">
      <c r="E1342" s="15"/>
      <c r="P1342" s="15"/>
      <c r="AA1342" s="15"/>
      <c r="AL1342" s="15"/>
      <c r="AW1342" s="15"/>
      <c r="BH1342" s="15"/>
      <c r="BS1342" s="15"/>
      <c r="CD1342" s="15"/>
      <c r="CO1342" s="15"/>
      <c r="CZ1342" s="15"/>
    </row>
    <row r="1343" spans="5:104" x14ac:dyDescent="0.15">
      <c r="E1343" s="15"/>
      <c r="P1343" s="15"/>
      <c r="AA1343" s="15"/>
      <c r="AL1343" s="15"/>
      <c r="AW1343" s="15"/>
      <c r="BH1343" s="15"/>
      <c r="BS1343" s="15"/>
      <c r="CD1343" s="15"/>
      <c r="CO1343" s="15"/>
      <c r="CZ1343" s="15"/>
    </row>
    <row r="1344" spans="5:104" x14ac:dyDescent="0.15">
      <c r="E1344" s="15"/>
      <c r="P1344" s="15"/>
      <c r="AA1344" s="15"/>
      <c r="AL1344" s="15"/>
      <c r="AW1344" s="15"/>
      <c r="BH1344" s="15"/>
      <c r="BS1344" s="15"/>
      <c r="CD1344" s="15"/>
      <c r="CO1344" s="15"/>
      <c r="CZ1344" s="15"/>
    </row>
    <row r="1345" spans="5:104" x14ac:dyDescent="0.15">
      <c r="E1345" s="15"/>
      <c r="P1345" s="15"/>
      <c r="AA1345" s="15"/>
      <c r="AL1345" s="15"/>
      <c r="AW1345" s="15"/>
      <c r="BH1345" s="15"/>
      <c r="BS1345" s="15"/>
      <c r="CD1345" s="15"/>
      <c r="CO1345" s="15"/>
      <c r="CZ1345" s="15"/>
    </row>
    <row r="1346" spans="5:104" x14ac:dyDescent="0.15">
      <c r="E1346" s="15"/>
      <c r="P1346" s="15"/>
      <c r="AA1346" s="15"/>
      <c r="AL1346" s="15"/>
      <c r="AW1346" s="15"/>
      <c r="BH1346" s="15"/>
      <c r="BS1346" s="15"/>
      <c r="CD1346" s="15"/>
      <c r="CO1346" s="15"/>
      <c r="CZ1346" s="15"/>
    </row>
    <row r="1347" spans="5:104" x14ac:dyDescent="0.15">
      <c r="E1347" s="15"/>
      <c r="P1347" s="15"/>
      <c r="AA1347" s="15"/>
      <c r="AL1347" s="15"/>
      <c r="AW1347" s="15"/>
      <c r="BH1347" s="15"/>
      <c r="BS1347" s="15"/>
      <c r="CD1347" s="15"/>
      <c r="CO1347" s="15"/>
      <c r="CZ1347" s="15"/>
    </row>
    <row r="1348" spans="5:104" x14ac:dyDescent="0.15">
      <c r="E1348" s="15"/>
      <c r="P1348" s="15"/>
      <c r="AA1348" s="15"/>
      <c r="AL1348" s="15"/>
      <c r="AW1348" s="15"/>
      <c r="BH1348" s="15"/>
      <c r="BS1348" s="15"/>
      <c r="CD1348" s="15"/>
      <c r="CO1348" s="15"/>
      <c r="CZ1348" s="15"/>
    </row>
    <row r="1349" spans="5:104" x14ac:dyDescent="0.15">
      <c r="E1349" s="15"/>
      <c r="P1349" s="15"/>
      <c r="AA1349" s="15"/>
      <c r="AL1349" s="15"/>
      <c r="AW1349" s="15"/>
      <c r="BH1349" s="15"/>
      <c r="BS1349" s="15"/>
      <c r="CD1349" s="15"/>
      <c r="CO1349" s="15"/>
      <c r="CZ1349" s="15"/>
    </row>
    <row r="1350" spans="5:104" x14ac:dyDescent="0.15">
      <c r="E1350" s="15"/>
      <c r="P1350" s="15"/>
      <c r="AA1350" s="15"/>
      <c r="AL1350" s="15"/>
      <c r="AW1350" s="15"/>
      <c r="BH1350" s="15"/>
      <c r="BS1350" s="15"/>
      <c r="CD1350" s="15"/>
      <c r="CO1350" s="15"/>
      <c r="CZ1350" s="15"/>
    </row>
    <row r="1351" spans="5:104" x14ac:dyDescent="0.15">
      <c r="E1351" s="15"/>
      <c r="P1351" s="15"/>
      <c r="AA1351" s="15"/>
      <c r="AL1351" s="15"/>
      <c r="AW1351" s="15"/>
      <c r="BH1351" s="15"/>
      <c r="BS1351" s="15"/>
      <c r="CD1351" s="15"/>
      <c r="CO1351" s="15"/>
      <c r="CZ1351" s="15"/>
    </row>
    <row r="1352" spans="5:104" x14ac:dyDescent="0.15">
      <c r="E1352" s="15"/>
      <c r="P1352" s="15"/>
      <c r="AA1352" s="15"/>
      <c r="AL1352" s="15"/>
      <c r="AW1352" s="15"/>
      <c r="BH1352" s="15"/>
      <c r="BS1352" s="15"/>
      <c r="CD1352" s="15"/>
      <c r="CO1352" s="15"/>
      <c r="CZ1352" s="15"/>
    </row>
    <row r="1353" spans="5:104" x14ac:dyDescent="0.15">
      <c r="E1353" s="15"/>
      <c r="P1353" s="15"/>
      <c r="AA1353" s="15"/>
      <c r="AL1353" s="15"/>
      <c r="AW1353" s="15"/>
      <c r="BH1353" s="15"/>
      <c r="BS1353" s="15"/>
      <c r="CD1353" s="15"/>
      <c r="CO1353" s="15"/>
      <c r="CZ1353" s="15"/>
    </row>
    <row r="1354" spans="5:104" x14ac:dyDescent="0.15">
      <c r="E1354" s="15"/>
      <c r="P1354" s="15"/>
      <c r="AA1354" s="15"/>
      <c r="AL1354" s="15"/>
      <c r="AW1354" s="15"/>
      <c r="BH1354" s="15"/>
      <c r="BS1354" s="15"/>
      <c r="CD1354" s="15"/>
      <c r="CO1354" s="15"/>
      <c r="CZ1354" s="15"/>
    </row>
    <row r="1355" spans="5:104" x14ac:dyDescent="0.15">
      <c r="E1355" s="15"/>
      <c r="P1355" s="15"/>
      <c r="AA1355" s="15"/>
      <c r="AL1355" s="15"/>
      <c r="AW1355" s="15"/>
      <c r="BH1355" s="15"/>
      <c r="BS1355" s="15"/>
      <c r="CD1355" s="15"/>
      <c r="CO1355" s="15"/>
      <c r="CZ1355" s="15"/>
    </row>
    <row r="1356" spans="5:104" x14ac:dyDescent="0.15">
      <c r="E1356" s="15"/>
      <c r="P1356" s="15"/>
      <c r="AA1356" s="15"/>
      <c r="AL1356" s="15"/>
      <c r="AW1356" s="15"/>
      <c r="BH1356" s="15"/>
      <c r="BS1356" s="15"/>
      <c r="CD1356" s="15"/>
      <c r="CO1356" s="15"/>
      <c r="CZ1356" s="15"/>
    </row>
    <row r="1357" spans="5:104" x14ac:dyDescent="0.15">
      <c r="E1357" s="15"/>
      <c r="P1357" s="15"/>
      <c r="AA1357" s="15"/>
      <c r="AL1357" s="15"/>
      <c r="AW1357" s="15"/>
      <c r="BH1357" s="15"/>
      <c r="BS1357" s="15"/>
      <c r="CD1357" s="15"/>
      <c r="CO1357" s="15"/>
      <c r="CZ1357" s="15"/>
    </row>
    <row r="1358" spans="5:104" x14ac:dyDescent="0.15">
      <c r="E1358" s="15"/>
      <c r="P1358" s="15"/>
      <c r="AA1358" s="15"/>
      <c r="AL1358" s="15"/>
      <c r="AW1358" s="15"/>
      <c r="BH1358" s="15"/>
      <c r="BS1358" s="15"/>
      <c r="CD1358" s="15"/>
      <c r="CO1358" s="15"/>
      <c r="CZ1358" s="15"/>
    </row>
    <row r="1359" spans="5:104" x14ac:dyDescent="0.15">
      <c r="E1359" s="15"/>
      <c r="P1359" s="15"/>
      <c r="AA1359" s="15"/>
      <c r="AL1359" s="15"/>
      <c r="AW1359" s="15"/>
      <c r="BH1359" s="15"/>
      <c r="BS1359" s="15"/>
      <c r="CD1359" s="15"/>
      <c r="CO1359" s="15"/>
      <c r="CZ1359" s="15"/>
    </row>
    <row r="1360" spans="5:104" x14ac:dyDescent="0.15">
      <c r="E1360" s="15"/>
      <c r="P1360" s="15"/>
      <c r="AA1360" s="15"/>
      <c r="AL1360" s="15"/>
      <c r="AW1360" s="15"/>
      <c r="BH1360" s="15"/>
      <c r="BS1360" s="15"/>
      <c r="CD1360" s="15"/>
      <c r="CO1360" s="15"/>
      <c r="CZ1360" s="15"/>
    </row>
    <row r="1361" spans="5:104" x14ac:dyDescent="0.15">
      <c r="E1361" s="15"/>
      <c r="P1361" s="15"/>
      <c r="AA1361" s="15"/>
      <c r="AL1361" s="15"/>
      <c r="AW1361" s="15"/>
      <c r="BH1361" s="15"/>
      <c r="BS1361" s="15"/>
      <c r="CD1361" s="15"/>
      <c r="CO1361" s="15"/>
      <c r="CZ1361" s="15"/>
    </row>
    <row r="1362" spans="5:104" x14ac:dyDescent="0.15">
      <c r="E1362" s="15"/>
      <c r="P1362" s="15"/>
      <c r="AA1362" s="15"/>
      <c r="AL1362" s="15"/>
      <c r="AW1362" s="15"/>
      <c r="BH1362" s="15"/>
      <c r="BS1362" s="15"/>
      <c r="CD1362" s="15"/>
      <c r="CO1362" s="15"/>
      <c r="CZ1362" s="15"/>
    </row>
    <row r="1363" spans="5:104" x14ac:dyDescent="0.15">
      <c r="E1363" s="15"/>
      <c r="P1363" s="15"/>
      <c r="AA1363" s="15"/>
      <c r="AL1363" s="15"/>
      <c r="AW1363" s="15"/>
      <c r="BH1363" s="15"/>
      <c r="BS1363" s="15"/>
      <c r="CD1363" s="15"/>
      <c r="CO1363" s="15"/>
      <c r="CZ1363" s="15"/>
    </row>
    <row r="1364" spans="5:104" x14ac:dyDescent="0.15">
      <c r="E1364" s="15"/>
      <c r="P1364" s="15"/>
      <c r="AA1364" s="15"/>
      <c r="AL1364" s="15"/>
      <c r="AW1364" s="15"/>
      <c r="BH1364" s="15"/>
      <c r="BS1364" s="15"/>
      <c r="CD1364" s="15"/>
      <c r="CO1364" s="15"/>
      <c r="CZ1364" s="15"/>
    </row>
    <row r="1365" spans="5:104" x14ac:dyDescent="0.15">
      <c r="E1365" s="15"/>
      <c r="P1365" s="15"/>
      <c r="AA1365" s="15"/>
      <c r="AL1365" s="15"/>
      <c r="AW1365" s="15"/>
      <c r="BH1365" s="15"/>
      <c r="BS1365" s="15"/>
      <c r="CD1365" s="15"/>
      <c r="CO1365" s="15"/>
      <c r="CZ1365" s="15"/>
    </row>
    <row r="1366" spans="5:104" x14ac:dyDescent="0.15">
      <c r="E1366" s="15"/>
      <c r="P1366" s="15"/>
      <c r="AA1366" s="15"/>
      <c r="AL1366" s="15"/>
      <c r="AW1366" s="15"/>
      <c r="BH1366" s="15"/>
      <c r="BS1366" s="15"/>
      <c r="CD1366" s="15"/>
      <c r="CO1366" s="15"/>
      <c r="CZ1366" s="15"/>
    </row>
    <row r="1367" spans="5:104" x14ac:dyDescent="0.15">
      <c r="E1367" s="15"/>
      <c r="P1367" s="15"/>
      <c r="AA1367" s="15"/>
      <c r="AL1367" s="15"/>
      <c r="AW1367" s="15"/>
      <c r="BH1367" s="15"/>
      <c r="BS1367" s="15"/>
      <c r="CD1367" s="15"/>
      <c r="CO1367" s="15"/>
      <c r="CZ1367" s="15"/>
    </row>
    <row r="1368" spans="5:104" x14ac:dyDescent="0.15">
      <c r="E1368" s="15"/>
      <c r="P1368" s="15"/>
      <c r="AA1368" s="15"/>
      <c r="AL1368" s="15"/>
      <c r="AW1368" s="15"/>
      <c r="BH1368" s="15"/>
      <c r="BS1368" s="15"/>
      <c r="CD1368" s="15"/>
      <c r="CO1368" s="15"/>
      <c r="CZ1368" s="15"/>
    </row>
    <row r="1369" spans="5:104" x14ac:dyDescent="0.15">
      <c r="E1369" s="15"/>
      <c r="P1369" s="15"/>
      <c r="AA1369" s="15"/>
      <c r="AL1369" s="15"/>
      <c r="AW1369" s="15"/>
      <c r="BH1369" s="15"/>
      <c r="BS1369" s="15"/>
      <c r="CD1369" s="15"/>
      <c r="CO1369" s="15"/>
      <c r="CZ1369" s="15"/>
    </row>
    <row r="1370" spans="5:104" x14ac:dyDescent="0.15">
      <c r="E1370" s="15"/>
      <c r="P1370" s="15"/>
      <c r="AA1370" s="15"/>
      <c r="AL1370" s="15"/>
      <c r="AW1370" s="15"/>
      <c r="BH1370" s="15"/>
      <c r="BS1370" s="15"/>
      <c r="CD1370" s="15"/>
      <c r="CO1370" s="15"/>
      <c r="CZ1370" s="15"/>
    </row>
    <row r="1371" spans="5:104" x14ac:dyDescent="0.15">
      <c r="E1371" s="15"/>
      <c r="P1371" s="15"/>
      <c r="AA1371" s="15"/>
      <c r="AL1371" s="15"/>
      <c r="AW1371" s="15"/>
      <c r="BH1371" s="15"/>
      <c r="BS1371" s="15"/>
      <c r="CD1371" s="15"/>
      <c r="CO1371" s="15"/>
      <c r="CZ1371" s="15"/>
    </row>
    <row r="1372" spans="5:104" x14ac:dyDescent="0.15">
      <c r="E1372" s="15"/>
      <c r="P1372" s="15"/>
      <c r="AA1372" s="15"/>
      <c r="AL1372" s="15"/>
      <c r="AW1372" s="15"/>
      <c r="BH1372" s="15"/>
      <c r="BS1372" s="15"/>
      <c r="CD1372" s="15"/>
      <c r="CO1372" s="15"/>
      <c r="CZ1372" s="15"/>
    </row>
    <row r="1373" spans="5:104" x14ac:dyDescent="0.15">
      <c r="E1373" s="15"/>
      <c r="P1373" s="15"/>
      <c r="AA1373" s="15"/>
      <c r="AL1373" s="15"/>
      <c r="AW1373" s="15"/>
      <c r="BH1373" s="15"/>
      <c r="BS1373" s="15"/>
      <c r="CD1373" s="15"/>
      <c r="CO1373" s="15"/>
      <c r="CZ1373" s="15"/>
    </row>
    <row r="1374" spans="5:104" x14ac:dyDescent="0.15">
      <c r="E1374" s="15"/>
      <c r="P1374" s="15"/>
      <c r="AA1374" s="15"/>
      <c r="AL1374" s="15"/>
      <c r="AW1374" s="15"/>
      <c r="BH1374" s="15"/>
      <c r="BS1374" s="15"/>
      <c r="CD1374" s="15"/>
      <c r="CO1374" s="15"/>
      <c r="CZ1374" s="15"/>
    </row>
    <row r="1375" spans="5:104" x14ac:dyDescent="0.15">
      <c r="E1375" s="15"/>
      <c r="P1375" s="15"/>
      <c r="AA1375" s="15"/>
      <c r="AL1375" s="15"/>
      <c r="AW1375" s="15"/>
      <c r="BH1375" s="15"/>
      <c r="BS1375" s="15"/>
      <c r="CD1375" s="15"/>
      <c r="CO1375" s="15"/>
      <c r="CZ1375" s="15"/>
    </row>
    <row r="1376" spans="5:104" x14ac:dyDescent="0.15">
      <c r="E1376" s="15"/>
      <c r="P1376" s="15"/>
      <c r="AA1376" s="15"/>
      <c r="AL1376" s="15"/>
      <c r="AW1376" s="15"/>
      <c r="BH1376" s="15"/>
      <c r="BS1376" s="15"/>
      <c r="CD1376" s="15"/>
      <c r="CO1376" s="15"/>
      <c r="CZ1376" s="15"/>
    </row>
    <row r="1377" spans="5:104" x14ac:dyDescent="0.15">
      <c r="E1377" s="15"/>
      <c r="P1377" s="15"/>
      <c r="AA1377" s="15"/>
      <c r="AL1377" s="15"/>
      <c r="AW1377" s="15"/>
      <c r="BH1377" s="15"/>
      <c r="BS1377" s="15"/>
      <c r="CD1377" s="15"/>
      <c r="CO1377" s="15"/>
      <c r="CZ1377" s="15"/>
    </row>
    <row r="1378" spans="5:104" x14ac:dyDescent="0.15">
      <c r="E1378" s="15"/>
      <c r="P1378" s="15"/>
      <c r="AA1378" s="15"/>
      <c r="AL1378" s="15"/>
      <c r="AW1378" s="15"/>
      <c r="BH1378" s="15"/>
      <c r="BS1378" s="15"/>
      <c r="CD1378" s="15"/>
      <c r="CO1378" s="15"/>
      <c r="CZ1378" s="15"/>
    </row>
    <row r="1379" spans="5:104" x14ac:dyDescent="0.15">
      <c r="E1379" s="15"/>
      <c r="P1379" s="15"/>
      <c r="AA1379" s="15"/>
      <c r="AL1379" s="15"/>
      <c r="AW1379" s="15"/>
      <c r="BH1379" s="15"/>
      <c r="BS1379" s="15"/>
      <c r="CD1379" s="15"/>
      <c r="CO1379" s="15"/>
      <c r="CZ1379" s="15"/>
    </row>
    <row r="1380" spans="5:104" x14ac:dyDescent="0.15">
      <c r="E1380" s="15"/>
      <c r="P1380" s="15"/>
      <c r="AA1380" s="15"/>
      <c r="AL1380" s="15"/>
      <c r="AW1380" s="15"/>
      <c r="BH1380" s="15"/>
      <c r="BS1380" s="15"/>
      <c r="CD1380" s="15"/>
      <c r="CO1380" s="15"/>
      <c r="CZ1380" s="15"/>
    </row>
    <row r="1381" spans="5:104" x14ac:dyDescent="0.15">
      <c r="E1381" s="15"/>
      <c r="P1381" s="15"/>
      <c r="AA1381" s="15"/>
      <c r="AL1381" s="15"/>
      <c r="AW1381" s="15"/>
      <c r="BH1381" s="15"/>
      <c r="BS1381" s="15"/>
      <c r="CD1381" s="15"/>
      <c r="CO1381" s="15"/>
      <c r="CZ1381" s="15"/>
    </row>
    <row r="1382" spans="5:104" x14ac:dyDescent="0.15">
      <c r="E1382" s="15"/>
      <c r="P1382" s="15"/>
      <c r="AA1382" s="15"/>
      <c r="AL1382" s="15"/>
      <c r="AW1382" s="15"/>
      <c r="BH1382" s="15"/>
      <c r="BS1382" s="15"/>
      <c r="CD1382" s="15"/>
      <c r="CO1382" s="15"/>
      <c r="CZ1382" s="15"/>
    </row>
    <row r="1383" spans="5:104" x14ac:dyDescent="0.15">
      <c r="E1383" s="15"/>
      <c r="P1383" s="15"/>
      <c r="AA1383" s="15"/>
      <c r="AL1383" s="15"/>
      <c r="AW1383" s="15"/>
      <c r="BH1383" s="15"/>
      <c r="BS1383" s="15"/>
      <c r="CD1383" s="15"/>
      <c r="CO1383" s="15"/>
      <c r="CZ1383" s="15"/>
    </row>
    <row r="1384" spans="5:104" x14ac:dyDescent="0.15">
      <c r="E1384" s="15"/>
      <c r="P1384" s="15"/>
      <c r="AA1384" s="15"/>
      <c r="AL1384" s="15"/>
      <c r="AW1384" s="15"/>
      <c r="BH1384" s="15"/>
      <c r="BS1384" s="15"/>
      <c r="CD1384" s="15"/>
      <c r="CO1384" s="15"/>
      <c r="CZ1384" s="15"/>
    </row>
    <row r="1385" spans="5:104" x14ac:dyDescent="0.15">
      <c r="E1385" s="15"/>
      <c r="P1385" s="15"/>
      <c r="AA1385" s="15"/>
      <c r="AL1385" s="15"/>
      <c r="AW1385" s="15"/>
      <c r="BH1385" s="15"/>
      <c r="BS1385" s="15"/>
      <c r="CD1385" s="15"/>
      <c r="CO1385" s="15"/>
      <c r="CZ1385" s="15"/>
    </row>
    <row r="1386" spans="5:104" x14ac:dyDescent="0.15">
      <c r="E1386" s="15"/>
      <c r="P1386" s="15"/>
      <c r="AA1386" s="15"/>
      <c r="AL1386" s="15"/>
      <c r="AW1386" s="15"/>
      <c r="BH1386" s="15"/>
      <c r="BS1386" s="15"/>
      <c r="CD1386" s="15"/>
      <c r="CO1386" s="15"/>
      <c r="CZ1386" s="15"/>
    </row>
    <row r="1387" spans="5:104" x14ac:dyDescent="0.15">
      <c r="E1387" s="15"/>
      <c r="P1387" s="15"/>
      <c r="AA1387" s="15"/>
      <c r="AL1387" s="15"/>
      <c r="AW1387" s="15"/>
      <c r="BH1387" s="15"/>
      <c r="BS1387" s="15"/>
      <c r="CD1387" s="15"/>
      <c r="CO1387" s="15"/>
      <c r="CZ1387" s="15"/>
    </row>
    <row r="1388" spans="5:104" x14ac:dyDescent="0.15">
      <c r="E1388" s="15"/>
      <c r="P1388" s="15"/>
      <c r="AA1388" s="15"/>
      <c r="AL1388" s="15"/>
      <c r="AW1388" s="15"/>
      <c r="BH1388" s="15"/>
      <c r="BS1388" s="15"/>
      <c r="CD1388" s="15"/>
      <c r="CO1388" s="15"/>
      <c r="CZ1388" s="15"/>
    </row>
    <row r="1389" spans="5:104" x14ac:dyDescent="0.15">
      <c r="E1389" s="15"/>
      <c r="P1389" s="15"/>
      <c r="AA1389" s="15"/>
      <c r="AL1389" s="15"/>
      <c r="AW1389" s="15"/>
      <c r="BH1389" s="15"/>
      <c r="BS1389" s="15"/>
      <c r="CD1389" s="15"/>
      <c r="CO1389" s="15"/>
      <c r="CZ1389" s="15"/>
    </row>
    <row r="1390" spans="5:104" x14ac:dyDescent="0.15">
      <c r="E1390" s="15"/>
      <c r="P1390" s="15"/>
      <c r="AA1390" s="15"/>
      <c r="AL1390" s="15"/>
      <c r="AW1390" s="15"/>
      <c r="BH1390" s="15"/>
      <c r="BS1390" s="15"/>
      <c r="CD1390" s="15"/>
      <c r="CO1390" s="15"/>
      <c r="CZ1390" s="15"/>
    </row>
    <row r="1391" spans="5:104" x14ac:dyDescent="0.15">
      <c r="E1391" s="15"/>
      <c r="P1391" s="15"/>
      <c r="AA1391" s="15"/>
      <c r="AL1391" s="15"/>
      <c r="AW1391" s="15"/>
      <c r="BH1391" s="15"/>
      <c r="BS1391" s="15"/>
      <c r="CD1391" s="15"/>
      <c r="CO1391" s="15"/>
      <c r="CZ1391" s="15"/>
    </row>
    <row r="1392" spans="5:104" x14ac:dyDescent="0.15">
      <c r="E1392" s="15"/>
      <c r="P1392" s="15"/>
      <c r="AA1392" s="15"/>
      <c r="AL1392" s="15"/>
      <c r="AW1392" s="15"/>
      <c r="BH1392" s="15"/>
      <c r="BS1392" s="15"/>
      <c r="CD1392" s="15"/>
      <c r="CO1392" s="15"/>
      <c r="CZ1392" s="15"/>
    </row>
    <row r="1393" spans="5:104" x14ac:dyDescent="0.15">
      <c r="E1393" s="15"/>
      <c r="P1393" s="15"/>
      <c r="AA1393" s="15"/>
      <c r="AL1393" s="15"/>
      <c r="AW1393" s="15"/>
      <c r="BH1393" s="15"/>
      <c r="BS1393" s="15"/>
      <c r="CD1393" s="15"/>
      <c r="CO1393" s="15"/>
      <c r="CZ1393" s="15"/>
    </row>
    <row r="1394" spans="5:104" x14ac:dyDescent="0.15">
      <c r="E1394" s="15"/>
      <c r="P1394" s="15"/>
      <c r="AA1394" s="15"/>
      <c r="AL1394" s="15"/>
      <c r="AW1394" s="15"/>
      <c r="BH1394" s="15"/>
      <c r="BS1394" s="15"/>
      <c r="CD1394" s="15"/>
      <c r="CO1394" s="15"/>
      <c r="CZ1394" s="15"/>
    </row>
    <row r="1395" spans="5:104" x14ac:dyDescent="0.15">
      <c r="E1395" s="15"/>
      <c r="P1395" s="15"/>
      <c r="AA1395" s="15"/>
      <c r="AL1395" s="15"/>
      <c r="AW1395" s="15"/>
      <c r="BH1395" s="15"/>
      <c r="BS1395" s="15"/>
      <c r="CD1395" s="15"/>
      <c r="CO1395" s="15"/>
      <c r="CZ1395" s="15"/>
    </row>
    <row r="1396" spans="5:104" x14ac:dyDescent="0.15">
      <c r="E1396" s="15"/>
      <c r="P1396" s="15"/>
      <c r="AA1396" s="15"/>
      <c r="AL1396" s="15"/>
      <c r="AW1396" s="15"/>
      <c r="BH1396" s="15"/>
      <c r="BS1396" s="15"/>
      <c r="CD1396" s="15"/>
      <c r="CO1396" s="15"/>
      <c r="CZ1396" s="15"/>
    </row>
    <row r="1397" spans="5:104" x14ac:dyDescent="0.15">
      <c r="E1397" s="15"/>
      <c r="P1397" s="15"/>
      <c r="AA1397" s="15"/>
      <c r="AL1397" s="15"/>
      <c r="AW1397" s="15"/>
      <c r="BH1397" s="15"/>
      <c r="BS1397" s="15"/>
      <c r="CD1397" s="15"/>
      <c r="CO1397" s="15"/>
      <c r="CZ1397" s="15"/>
    </row>
    <row r="1398" spans="5:104" x14ac:dyDescent="0.15">
      <c r="E1398" s="15"/>
      <c r="P1398" s="15"/>
      <c r="AA1398" s="15"/>
      <c r="AL1398" s="15"/>
      <c r="AW1398" s="15"/>
      <c r="BH1398" s="15"/>
      <c r="BS1398" s="15"/>
      <c r="CD1398" s="15"/>
      <c r="CO1398" s="15"/>
      <c r="CZ1398" s="15"/>
    </row>
    <row r="1399" spans="5:104" x14ac:dyDescent="0.15">
      <c r="E1399" s="15"/>
      <c r="P1399" s="15"/>
      <c r="AA1399" s="15"/>
      <c r="AL1399" s="15"/>
      <c r="AW1399" s="15"/>
      <c r="BH1399" s="15"/>
      <c r="BS1399" s="15"/>
      <c r="CD1399" s="15"/>
      <c r="CO1399" s="15"/>
      <c r="CZ1399" s="15"/>
    </row>
    <row r="1400" spans="5:104" x14ac:dyDescent="0.15">
      <c r="E1400" s="15"/>
      <c r="P1400" s="15"/>
      <c r="AA1400" s="15"/>
      <c r="AL1400" s="15"/>
      <c r="AW1400" s="15"/>
      <c r="BH1400" s="15"/>
      <c r="BS1400" s="15"/>
      <c r="CD1400" s="15"/>
      <c r="CO1400" s="15"/>
      <c r="CZ1400" s="15"/>
    </row>
    <row r="1401" spans="5:104" x14ac:dyDescent="0.15">
      <c r="E1401" s="15"/>
      <c r="P1401" s="15"/>
      <c r="AA1401" s="15"/>
      <c r="AL1401" s="15"/>
      <c r="AW1401" s="15"/>
      <c r="BH1401" s="15"/>
      <c r="BS1401" s="15"/>
      <c r="CD1401" s="15"/>
      <c r="CO1401" s="15"/>
      <c r="CZ1401" s="15"/>
    </row>
    <row r="1402" spans="5:104" x14ac:dyDescent="0.15">
      <c r="E1402" s="15"/>
      <c r="P1402" s="15"/>
      <c r="AA1402" s="15"/>
      <c r="AL1402" s="15"/>
      <c r="AW1402" s="15"/>
      <c r="BH1402" s="15"/>
      <c r="BS1402" s="15"/>
      <c r="CD1402" s="15"/>
      <c r="CO1402" s="15"/>
      <c r="CZ1402" s="15"/>
    </row>
    <row r="1403" spans="5:104" x14ac:dyDescent="0.15">
      <c r="E1403" s="15"/>
      <c r="P1403" s="15"/>
      <c r="AA1403" s="15"/>
      <c r="AL1403" s="15"/>
      <c r="AW1403" s="15"/>
      <c r="BH1403" s="15"/>
      <c r="BS1403" s="15"/>
      <c r="CD1403" s="15"/>
      <c r="CO1403" s="15"/>
      <c r="CZ1403" s="15"/>
    </row>
    <row r="1404" spans="5:104" x14ac:dyDescent="0.15">
      <c r="E1404" s="15"/>
      <c r="P1404" s="15"/>
      <c r="AA1404" s="15"/>
      <c r="AL1404" s="15"/>
      <c r="AW1404" s="15"/>
      <c r="BH1404" s="15"/>
      <c r="BS1404" s="15"/>
      <c r="CD1404" s="15"/>
      <c r="CO1404" s="15"/>
      <c r="CZ1404" s="15"/>
    </row>
    <row r="1405" spans="5:104" x14ac:dyDescent="0.15">
      <c r="E1405" s="15"/>
      <c r="P1405" s="15"/>
      <c r="AA1405" s="15"/>
      <c r="AL1405" s="15"/>
      <c r="AW1405" s="15"/>
      <c r="BH1405" s="15"/>
      <c r="BS1405" s="15"/>
      <c r="CD1405" s="15"/>
      <c r="CO1405" s="15"/>
      <c r="CZ1405" s="15"/>
    </row>
    <row r="1406" spans="5:104" x14ac:dyDescent="0.15">
      <c r="E1406" s="15"/>
      <c r="P1406" s="15"/>
      <c r="AA1406" s="15"/>
      <c r="AL1406" s="15"/>
      <c r="AW1406" s="15"/>
      <c r="BH1406" s="15"/>
      <c r="BS1406" s="15"/>
      <c r="CD1406" s="15"/>
      <c r="CO1406" s="15"/>
      <c r="CZ1406" s="15"/>
    </row>
    <row r="1407" spans="5:104" x14ac:dyDescent="0.15">
      <c r="E1407" s="15"/>
      <c r="P1407" s="15"/>
      <c r="AA1407" s="15"/>
      <c r="AL1407" s="15"/>
      <c r="AW1407" s="15"/>
      <c r="BH1407" s="15"/>
      <c r="BS1407" s="15"/>
      <c r="CD1407" s="15"/>
      <c r="CO1407" s="15"/>
      <c r="CZ1407" s="15"/>
    </row>
    <row r="1408" spans="5:104" x14ac:dyDescent="0.15">
      <c r="E1408" s="15"/>
      <c r="P1408" s="15"/>
      <c r="AA1408" s="15"/>
      <c r="AL1408" s="15"/>
      <c r="AW1408" s="15"/>
      <c r="BH1408" s="15"/>
      <c r="BS1408" s="15"/>
      <c r="CD1408" s="15"/>
      <c r="CO1408" s="15"/>
      <c r="CZ1408" s="15"/>
    </row>
    <row r="1409" spans="5:104" x14ac:dyDescent="0.15">
      <c r="E1409" s="15"/>
      <c r="P1409" s="15"/>
      <c r="AA1409" s="15"/>
      <c r="AL1409" s="15"/>
      <c r="AW1409" s="15"/>
      <c r="BH1409" s="15"/>
      <c r="BS1409" s="15"/>
      <c r="CD1409" s="15"/>
      <c r="CO1409" s="15"/>
      <c r="CZ1409" s="15"/>
    </row>
    <row r="1410" spans="5:104" x14ac:dyDescent="0.15">
      <c r="E1410" s="15"/>
      <c r="P1410" s="15"/>
      <c r="AA1410" s="15"/>
      <c r="AL1410" s="15"/>
      <c r="AW1410" s="15"/>
      <c r="BH1410" s="15"/>
      <c r="BS1410" s="15"/>
      <c r="CD1410" s="15"/>
      <c r="CO1410" s="15"/>
      <c r="CZ1410" s="15"/>
    </row>
    <row r="1411" spans="5:104" x14ac:dyDescent="0.15">
      <c r="E1411" s="15"/>
      <c r="P1411" s="15"/>
      <c r="AA1411" s="15"/>
      <c r="AL1411" s="15"/>
      <c r="AW1411" s="15"/>
      <c r="BH1411" s="15"/>
      <c r="BS1411" s="15"/>
      <c r="CD1411" s="15"/>
      <c r="CO1411" s="15"/>
      <c r="CZ1411" s="15"/>
    </row>
    <row r="1412" spans="5:104" x14ac:dyDescent="0.15">
      <c r="E1412" s="15"/>
      <c r="P1412" s="15"/>
      <c r="AA1412" s="15"/>
      <c r="AL1412" s="15"/>
      <c r="AW1412" s="15"/>
      <c r="BH1412" s="15"/>
      <c r="BS1412" s="15"/>
      <c r="CD1412" s="15"/>
      <c r="CO1412" s="15"/>
      <c r="CZ1412" s="15"/>
    </row>
    <row r="1413" spans="5:104" x14ac:dyDescent="0.15">
      <c r="E1413" s="15"/>
      <c r="P1413" s="15"/>
      <c r="AA1413" s="15"/>
      <c r="AL1413" s="15"/>
      <c r="AW1413" s="15"/>
      <c r="BH1413" s="15"/>
      <c r="BS1413" s="15"/>
      <c r="CD1413" s="15"/>
      <c r="CO1413" s="15"/>
      <c r="CZ1413" s="15"/>
    </row>
    <row r="1414" spans="5:104" x14ac:dyDescent="0.15">
      <c r="E1414" s="15"/>
      <c r="P1414" s="15"/>
      <c r="AA1414" s="15"/>
      <c r="AL1414" s="15"/>
      <c r="AW1414" s="15"/>
      <c r="BH1414" s="15"/>
      <c r="BS1414" s="15"/>
      <c r="CD1414" s="15"/>
      <c r="CO1414" s="15"/>
      <c r="CZ1414" s="15"/>
    </row>
    <row r="1415" spans="5:104" x14ac:dyDescent="0.15">
      <c r="E1415" s="15"/>
      <c r="P1415" s="15"/>
      <c r="AA1415" s="15"/>
      <c r="AL1415" s="15"/>
      <c r="AW1415" s="15"/>
      <c r="BH1415" s="15"/>
      <c r="BS1415" s="15"/>
      <c r="CD1415" s="15"/>
      <c r="CO1415" s="15"/>
      <c r="CZ1415" s="15"/>
    </row>
    <row r="1416" spans="5:104" x14ac:dyDescent="0.15">
      <c r="E1416" s="15"/>
      <c r="P1416" s="15"/>
      <c r="AA1416" s="15"/>
      <c r="AL1416" s="15"/>
      <c r="AW1416" s="15"/>
      <c r="BH1416" s="15"/>
      <c r="BS1416" s="15"/>
      <c r="CD1416" s="15"/>
      <c r="CO1416" s="15"/>
      <c r="CZ1416" s="15"/>
    </row>
    <row r="1417" spans="5:104" x14ac:dyDescent="0.15">
      <c r="E1417" s="15"/>
      <c r="P1417" s="15"/>
      <c r="AA1417" s="15"/>
      <c r="AL1417" s="15"/>
      <c r="AW1417" s="15"/>
      <c r="BH1417" s="15"/>
      <c r="BS1417" s="15"/>
      <c r="CD1417" s="15"/>
      <c r="CO1417" s="15"/>
      <c r="CZ1417" s="15"/>
    </row>
    <row r="1418" spans="5:104" x14ac:dyDescent="0.15">
      <c r="E1418" s="15"/>
      <c r="P1418" s="15"/>
      <c r="AA1418" s="15"/>
      <c r="AL1418" s="15"/>
      <c r="AW1418" s="15"/>
      <c r="BH1418" s="15"/>
      <c r="BS1418" s="15"/>
      <c r="CD1418" s="15"/>
      <c r="CO1418" s="15"/>
      <c r="CZ1418" s="15"/>
    </row>
    <row r="1419" spans="5:104" x14ac:dyDescent="0.15">
      <c r="E1419" s="15"/>
      <c r="P1419" s="15"/>
      <c r="AA1419" s="15"/>
      <c r="AL1419" s="15"/>
      <c r="AW1419" s="15"/>
      <c r="BH1419" s="15"/>
      <c r="BS1419" s="15"/>
      <c r="CD1419" s="15"/>
      <c r="CO1419" s="15"/>
      <c r="CZ1419" s="15"/>
    </row>
    <row r="1420" spans="5:104" x14ac:dyDescent="0.15">
      <c r="E1420" s="15"/>
      <c r="P1420" s="15"/>
      <c r="AA1420" s="15"/>
      <c r="AL1420" s="15"/>
      <c r="AW1420" s="15"/>
      <c r="BH1420" s="15"/>
      <c r="BS1420" s="15"/>
      <c r="CD1420" s="15"/>
      <c r="CO1420" s="15"/>
      <c r="CZ1420" s="15"/>
    </row>
    <row r="1421" spans="5:104" x14ac:dyDescent="0.15">
      <c r="E1421" s="15"/>
      <c r="P1421" s="15"/>
      <c r="AA1421" s="15"/>
      <c r="AL1421" s="15"/>
      <c r="AW1421" s="15"/>
      <c r="BH1421" s="15"/>
      <c r="BS1421" s="15"/>
      <c r="CD1421" s="15"/>
      <c r="CO1421" s="15"/>
      <c r="CZ1421" s="15"/>
    </row>
    <row r="1422" spans="5:104" x14ac:dyDescent="0.15">
      <c r="E1422" s="15"/>
      <c r="P1422" s="15"/>
      <c r="AA1422" s="15"/>
      <c r="AL1422" s="15"/>
      <c r="AW1422" s="15"/>
      <c r="BH1422" s="15"/>
      <c r="BS1422" s="15"/>
      <c r="CD1422" s="15"/>
      <c r="CO1422" s="15"/>
      <c r="CZ1422" s="15"/>
    </row>
    <row r="1423" spans="5:104" x14ac:dyDescent="0.15">
      <c r="E1423" s="15"/>
      <c r="P1423" s="15"/>
      <c r="AA1423" s="15"/>
      <c r="AL1423" s="15"/>
      <c r="AW1423" s="15"/>
      <c r="BH1423" s="15"/>
      <c r="BS1423" s="15"/>
      <c r="CD1423" s="15"/>
      <c r="CO1423" s="15"/>
      <c r="CZ1423" s="15"/>
    </row>
    <row r="1424" spans="5:104" x14ac:dyDescent="0.15">
      <c r="E1424" s="15"/>
      <c r="P1424" s="15"/>
      <c r="AA1424" s="15"/>
      <c r="AL1424" s="15"/>
      <c r="AW1424" s="15"/>
      <c r="BH1424" s="15"/>
      <c r="BS1424" s="15"/>
      <c r="CD1424" s="15"/>
      <c r="CO1424" s="15"/>
      <c r="CZ1424" s="15"/>
    </row>
    <row r="1425" spans="5:104" x14ac:dyDescent="0.15">
      <c r="E1425" s="15"/>
      <c r="P1425" s="15"/>
      <c r="AA1425" s="15"/>
      <c r="AL1425" s="15"/>
      <c r="AW1425" s="15"/>
      <c r="BH1425" s="15"/>
      <c r="BS1425" s="15"/>
      <c r="CD1425" s="15"/>
      <c r="CO1425" s="15"/>
      <c r="CZ1425" s="15"/>
    </row>
    <row r="1426" spans="5:104" x14ac:dyDescent="0.15">
      <c r="E1426" s="15"/>
      <c r="P1426" s="15"/>
      <c r="AA1426" s="15"/>
      <c r="AL1426" s="15"/>
      <c r="AW1426" s="15"/>
      <c r="BH1426" s="15"/>
      <c r="BS1426" s="15"/>
      <c r="CD1426" s="15"/>
      <c r="CO1426" s="15"/>
      <c r="CZ1426" s="15"/>
    </row>
    <row r="1427" spans="5:104" x14ac:dyDescent="0.15">
      <c r="E1427" s="15"/>
      <c r="P1427" s="15"/>
      <c r="AA1427" s="15"/>
      <c r="AL1427" s="15"/>
      <c r="AW1427" s="15"/>
      <c r="BH1427" s="15"/>
      <c r="BS1427" s="15"/>
      <c r="CD1427" s="15"/>
      <c r="CO1427" s="15"/>
      <c r="CZ1427" s="15"/>
    </row>
    <row r="1428" spans="5:104" x14ac:dyDescent="0.15">
      <c r="E1428" s="15"/>
      <c r="P1428" s="15"/>
      <c r="AA1428" s="15"/>
      <c r="AL1428" s="15"/>
      <c r="AW1428" s="15"/>
      <c r="BH1428" s="15"/>
      <c r="BS1428" s="15"/>
      <c r="CD1428" s="15"/>
      <c r="CO1428" s="15"/>
      <c r="CZ1428" s="15"/>
    </row>
    <row r="1429" spans="5:104" x14ac:dyDescent="0.15">
      <c r="E1429" s="15"/>
      <c r="P1429" s="15"/>
      <c r="AA1429" s="15"/>
      <c r="AL1429" s="15"/>
      <c r="AW1429" s="15"/>
      <c r="BH1429" s="15"/>
      <c r="BS1429" s="15"/>
      <c r="CD1429" s="15"/>
      <c r="CO1429" s="15"/>
      <c r="CZ1429" s="15"/>
    </row>
    <row r="1430" spans="5:104" x14ac:dyDescent="0.15">
      <c r="E1430" s="15"/>
      <c r="P1430" s="15"/>
      <c r="AA1430" s="15"/>
      <c r="AL1430" s="15"/>
      <c r="AW1430" s="15"/>
      <c r="BH1430" s="15"/>
      <c r="BS1430" s="15"/>
      <c r="CD1430" s="15"/>
      <c r="CO1430" s="15"/>
      <c r="CZ1430" s="15"/>
    </row>
    <row r="1431" spans="5:104" x14ac:dyDescent="0.15">
      <c r="E1431" s="15"/>
      <c r="P1431" s="15"/>
      <c r="AA1431" s="15"/>
      <c r="AL1431" s="15"/>
      <c r="AW1431" s="15"/>
      <c r="BH1431" s="15"/>
      <c r="BS1431" s="15"/>
      <c r="CD1431" s="15"/>
      <c r="CO1431" s="15"/>
      <c r="CZ1431" s="15"/>
    </row>
    <row r="1432" spans="5:104" x14ac:dyDescent="0.15">
      <c r="E1432" s="15"/>
      <c r="P1432" s="15"/>
      <c r="AA1432" s="15"/>
      <c r="AL1432" s="15"/>
      <c r="AW1432" s="15"/>
      <c r="BH1432" s="15"/>
      <c r="BS1432" s="15"/>
      <c r="CD1432" s="15"/>
      <c r="CO1432" s="15"/>
      <c r="CZ1432" s="15"/>
    </row>
    <row r="1433" spans="5:104" x14ac:dyDescent="0.15">
      <c r="E1433" s="15"/>
      <c r="P1433" s="15"/>
      <c r="AA1433" s="15"/>
      <c r="AL1433" s="15"/>
      <c r="AW1433" s="15"/>
      <c r="BH1433" s="15"/>
      <c r="BS1433" s="15"/>
      <c r="CD1433" s="15"/>
      <c r="CO1433" s="15"/>
      <c r="CZ1433" s="15"/>
    </row>
    <row r="1434" spans="5:104" x14ac:dyDescent="0.15">
      <c r="E1434" s="15"/>
      <c r="P1434" s="15"/>
      <c r="AA1434" s="15"/>
      <c r="AL1434" s="15"/>
      <c r="AW1434" s="15"/>
      <c r="BH1434" s="15"/>
      <c r="BS1434" s="15"/>
      <c r="CD1434" s="15"/>
      <c r="CO1434" s="15"/>
      <c r="CZ1434" s="15"/>
    </row>
    <row r="1435" spans="5:104" x14ac:dyDescent="0.15">
      <c r="E1435" s="15"/>
      <c r="P1435" s="15"/>
      <c r="AA1435" s="15"/>
      <c r="AL1435" s="15"/>
      <c r="AW1435" s="15"/>
      <c r="BH1435" s="15"/>
      <c r="BS1435" s="15"/>
      <c r="CD1435" s="15"/>
      <c r="CO1435" s="15"/>
      <c r="CZ1435" s="15"/>
    </row>
    <row r="1436" spans="5:104" x14ac:dyDescent="0.15">
      <c r="E1436" s="15"/>
      <c r="P1436" s="15"/>
      <c r="AA1436" s="15"/>
      <c r="AL1436" s="15"/>
      <c r="AW1436" s="15"/>
      <c r="BH1436" s="15"/>
      <c r="BS1436" s="15"/>
      <c r="CD1436" s="15"/>
      <c r="CO1436" s="15"/>
      <c r="CZ1436" s="15"/>
    </row>
    <row r="1437" spans="5:104" x14ac:dyDescent="0.15">
      <c r="E1437" s="15"/>
      <c r="P1437" s="15"/>
      <c r="AA1437" s="15"/>
      <c r="AL1437" s="15"/>
      <c r="AW1437" s="15"/>
      <c r="BH1437" s="15"/>
      <c r="BS1437" s="15"/>
      <c r="CD1437" s="15"/>
      <c r="CO1437" s="15"/>
      <c r="CZ1437" s="15"/>
    </row>
    <row r="1438" spans="5:104" x14ac:dyDescent="0.15">
      <c r="E1438" s="15"/>
      <c r="P1438" s="15"/>
      <c r="AA1438" s="15"/>
      <c r="AL1438" s="15"/>
      <c r="AW1438" s="15"/>
      <c r="BH1438" s="15"/>
      <c r="BS1438" s="15"/>
      <c r="CD1438" s="15"/>
      <c r="CO1438" s="15"/>
      <c r="CZ1438" s="15"/>
    </row>
    <row r="1439" spans="5:104" x14ac:dyDescent="0.15">
      <c r="E1439" s="15"/>
      <c r="P1439" s="15"/>
      <c r="AA1439" s="15"/>
      <c r="AL1439" s="15"/>
      <c r="AW1439" s="15"/>
      <c r="BH1439" s="15"/>
      <c r="BS1439" s="15"/>
      <c r="CD1439" s="15"/>
      <c r="CO1439" s="15"/>
      <c r="CZ1439" s="15"/>
    </row>
    <row r="1440" spans="5:104" x14ac:dyDescent="0.15">
      <c r="E1440" s="15"/>
      <c r="P1440" s="15"/>
      <c r="AA1440" s="15"/>
      <c r="AL1440" s="15"/>
      <c r="AW1440" s="15"/>
      <c r="BH1440" s="15"/>
      <c r="BS1440" s="15"/>
      <c r="CD1440" s="15"/>
      <c r="CO1440" s="15"/>
      <c r="CZ1440" s="15"/>
    </row>
    <row r="1441" spans="5:104" x14ac:dyDescent="0.15">
      <c r="E1441" s="15"/>
      <c r="P1441" s="15"/>
      <c r="AA1441" s="15"/>
      <c r="AL1441" s="15"/>
      <c r="AW1441" s="15"/>
      <c r="BH1441" s="15"/>
      <c r="BS1441" s="15"/>
      <c r="CD1441" s="15"/>
      <c r="CO1441" s="15"/>
      <c r="CZ1441" s="15"/>
    </row>
    <row r="1442" spans="5:104" x14ac:dyDescent="0.15">
      <c r="E1442" s="15"/>
      <c r="P1442" s="15"/>
      <c r="AA1442" s="15"/>
      <c r="AL1442" s="15"/>
      <c r="AW1442" s="15"/>
      <c r="BH1442" s="15"/>
      <c r="BS1442" s="15"/>
      <c r="CD1442" s="15"/>
      <c r="CO1442" s="15"/>
      <c r="CZ1442" s="15"/>
    </row>
    <row r="1443" spans="5:104" x14ac:dyDescent="0.15">
      <c r="E1443" s="15"/>
      <c r="P1443" s="15"/>
      <c r="AA1443" s="15"/>
      <c r="AL1443" s="15"/>
      <c r="AW1443" s="15"/>
      <c r="BH1443" s="15"/>
      <c r="BS1443" s="15"/>
      <c r="CD1443" s="15"/>
      <c r="CO1443" s="15"/>
      <c r="CZ1443" s="15"/>
    </row>
    <row r="1444" spans="5:104" x14ac:dyDescent="0.15">
      <c r="E1444" s="15"/>
      <c r="P1444" s="15"/>
      <c r="AA1444" s="15"/>
      <c r="AL1444" s="15"/>
      <c r="AW1444" s="15"/>
      <c r="BH1444" s="15"/>
      <c r="BS1444" s="15"/>
      <c r="CD1444" s="15"/>
      <c r="CO1444" s="15"/>
      <c r="CZ1444" s="15"/>
    </row>
    <row r="1445" spans="5:104" x14ac:dyDescent="0.15">
      <c r="E1445" s="15"/>
      <c r="P1445" s="15"/>
      <c r="AA1445" s="15"/>
      <c r="AL1445" s="15"/>
      <c r="AW1445" s="15"/>
      <c r="BH1445" s="15"/>
      <c r="BS1445" s="15"/>
      <c r="CD1445" s="15"/>
      <c r="CO1445" s="15"/>
      <c r="CZ1445" s="15"/>
    </row>
    <row r="1446" spans="5:104" x14ac:dyDescent="0.15">
      <c r="E1446" s="15"/>
      <c r="P1446" s="15"/>
      <c r="AA1446" s="15"/>
      <c r="AL1446" s="15"/>
      <c r="AW1446" s="15"/>
      <c r="BH1446" s="15"/>
      <c r="BS1446" s="15"/>
      <c r="CD1446" s="15"/>
      <c r="CO1446" s="15"/>
      <c r="CZ1446" s="15"/>
    </row>
    <row r="1447" spans="5:104" x14ac:dyDescent="0.15">
      <c r="E1447" s="15"/>
      <c r="P1447" s="15"/>
      <c r="AA1447" s="15"/>
      <c r="AL1447" s="15"/>
      <c r="AW1447" s="15"/>
      <c r="BH1447" s="15"/>
      <c r="BS1447" s="15"/>
      <c r="CD1447" s="15"/>
      <c r="CO1447" s="15"/>
      <c r="CZ1447" s="15"/>
    </row>
    <row r="1448" spans="5:104" x14ac:dyDescent="0.15">
      <c r="E1448" s="15"/>
      <c r="P1448" s="15"/>
      <c r="AA1448" s="15"/>
      <c r="AL1448" s="15"/>
      <c r="AW1448" s="15"/>
      <c r="BH1448" s="15"/>
      <c r="BS1448" s="15"/>
      <c r="CD1448" s="15"/>
      <c r="CO1448" s="15"/>
      <c r="CZ1448" s="15"/>
    </row>
    <row r="1449" spans="5:104" x14ac:dyDescent="0.15">
      <c r="E1449" s="15"/>
      <c r="P1449" s="15"/>
      <c r="AA1449" s="15"/>
      <c r="AL1449" s="15"/>
      <c r="AW1449" s="15"/>
      <c r="BH1449" s="15"/>
      <c r="BS1449" s="15"/>
      <c r="CD1449" s="15"/>
      <c r="CO1449" s="15"/>
      <c r="CZ1449" s="15"/>
    </row>
    <row r="1450" spans="5:104" x14ac:dyDescent="0.15">
      <c r="E1450" s="15"/>
      <c r="P1450" s="15"/>
      <c r="AA1450" s="15"/>
      <c r="AL1450" s="15"/>
      <c r="AW1450" s="15"/>
      <c r="BH1450" s="15"/>
      <c r="BS1450" s="15"/>
      <c r="CD1450" s="15"/>
      <c r="CO1450" s="15"/>
      <c r="CZ1450" s="15"/>
    </row>
    <row r="1451" spans="5:104" x14ac:dyDescent="0.15">
      <c r="E1451" s="15"/>
      <c r="P1451" s="15"/>
      <c r="AA1451" s="15"/>
      <c r="AL1451" s="15"/>
      <c r="AW1451" s="15"/>
      <c r="BH1451" s="15"/>
      <c r="BS1451" s="15"/>
      <c r="CD1451" s="15"/>
      <c r="CO1451" s="15"/>
      <c r="CZ1451" s="15"/>
    </row>
    <row r="1452" spans="5:104" x14ac:dyDescent="0.15">
      <c r="E1452" s="15"/>
      <c r="P1452" s="15"/>
      <c r="AA1452" s="15"/>
      <c r="AL1452" s="15"/>
      <c r="AW1452" s="15"/>
      <c r="BH1452" s="15"/>
      <c r="BS1452" s="15"/>
      <c r="CD1452" s="15"/>
      <c r="CO1452" s="15"/>
      <c r="CZ1452" s="15"/>
    </row>
    <row r="1453" spans="5:104" x14ac:dyDescent="0.15">
      <c r="E1453" s="15"/>
      <c r="P1453" s="15"/>
      <c r="AA1453" s="15"/>
      <c r="AL1453" s="15"/>
      <c r="AW1453" s="15"/>
      <c r="BH1453" s="15"/>
      <c r="BS1453" s="15"/>
      <c r="CD1453" s="15"/>
      <c r="CO1453" s="15"/>
      <c r="CZ1453" s="15"/>
    </row>
    <row r="1454" spans="5:104" x14ac:dyDescent="0.15">
      <c r="E1454" s="15"/>
      <c r="P1454" s="15"/>
      <c r="AA1454" s="15"/>
      <c r="AL1454" s="15"/>
      <c r="AW1454" s="15"/>
      <c r="BH1454" s="15"/>
      <c r="BS1454" s="15"/>
      <c r="CD1454" s="15"/>
      <c r="CO1454" s="15"/>
      <c r="CZ1454" s="15"/>
    </row>
    <row r="1455" spans="5:104" x14ac:dyDescent="0.15">
      <c r="E1455" s="15"/>
      <c r="P1455" s="15"/>
      <c r="AA1455" s="15"/>
      <c r="AL1455" s="15"/>
      <c r="AW1455" s="15"/>
      <c r="BH1455" s="15"/>
      <c r="BS1455" s="15"/>
      <c r="CD1455" s="15"/>
      <c r="CO1455" s="15"/>
      <c r="CZ1455" s="15"/>
    </row>
    <row r="1456" spans="5:104" x14ac:dyDescent="0.15">
      <c r="E1456" s="15"/>
      <c r="P1456" s="15"/>
      <c r="AA1456" s="15"/>
      <c r="AL1456" s="15"/>
      <c r="AW1456" s="15"/>
      <c r="BH1456" s="15"/>
      <c r="BS1456" s="15"/>
      <c r="CD1456" s="15"/>
      <c r="CO1456" s="15"/>
      <c r="CZ1456" s="15"/>
    </row>
    <row r="1457" spans="5:104" x14ac:dyDescent="0.15">
      <c r="E1457" s="15"/>
      <c r="P1457" s="15"/>
      <c r="AA1457" s="15"/>
      <c r="AL1457" s="15"/>
      <c r="AW1457" s="15"/>
      <c r="BH1457" s="15"/>
      <c r="BS1457" s="15"/>
      <c r="CD1457" s="15"/>
      <c r="CO1457" s="15"/>
      <c r="CZ1457" s="15"/>
    </row>
    <row r="1458" spans="5:104" x14ac:dyDescent="0.15">
      <c r="E1458" s="15"/>
      <c r="P1458" s="15"/>
      <c r="AA1458" s="15"/>
      <c r="AL1458" s="15"/>
      <c r="AW1458" s="15"/>
      <c r="BH1458" s="15"/>
      <c r="BS1458" s="15"/>
      <c r="CD1458" s="15"/>
      <c r="CO1458" s="15"/>
      <c r="CZ1458" s="15"/>
    </row>
    <row r="1459" spans="5:104" x14ac:dyDescent="0.15">
      <c r="E1459" s="15"/>
      <c r="P1459" s="15"/>
      <c r="AA1459" s="15"/>
      <c r="AL1459" s="15"/>
      <c r="AW1459" s="15"/>
      <c r="BH1459" s="15"/>
      <c r="BS1459" s="15"/>
      <c r="CD1459" s="15"/>
      <c r="CO1459" s="15"/>
      <c r="CZ1459" s="15"/>
    </row>
    <row r="1460" spans="5:104" x14ac:dyDescent="0.15">
      <c r="E1460" s="15"/>
      <c r="P1460" s="15"/>
      <c r="AA1460" s="15"/>
      <c r="AL1460" s="15"/>
      <c r="AW1460" s="15"/>
      <c r="BH1460" s="15"/>
      <c r="BS1460" s="15"/>
      <c r="CD1460" s="15"/>
      <c r="CO1460" s="15"/>
      <c r="CZ1460" s="15"/>
    </row>
    <row r="1461" spans="5:104" x14ac:dyDescent="0.15">
      <c r="E1461" s="15"/>
      <c r="P1461" s="15"/>
      <c r="AA1461" s="15"/>
      <c r="AL1461" s="15"/>
      <c r="AW1461" s="15"/>
      <c r="BH1461" s="15"/>
      <c r="BS1461" s="15"/>
      <c r="CD1461" s="15"/>
      <c r="CO1461" s="15"/>
      <c r="CZ1461" s="15"/>
    </row>
    <row r="1462" spans="5:104" x14ac:dyDescent="0.15">
      <c r="E1462" s="15"/>
      <c r="P1462" s="15"/>
      <c r="AA1462" s="15"/>
      <c r="AL1462" s="15"/>
      <c r="AW1462" s="15"/>
      <c r="BH1462" s="15"/>
      <c r="BS1462" s="15"/>
      <c r="CD1462" s="15"/>
      <c r="CO1462" s="15"/>
      <c r="CZ1462" s="15"/>
    </row>
    <row r="1463" spans="5:104" x14ac:dyDescent="0.15">
      <c r="E1463" s="15"/>
      <c r="P1463" s="15"/>
      <c r="AA1463" s="15"/>
      <c r="AL1463" s="15"/>
      <c r="AW1463" s="15"/>
      <c r="BH1463" s="15"/>
      <c r="BS1463" s="15"/>
      <c r="CD1463" s="15"/>
      <c r="CO1463" s="15"/>
      <c r="CZ1463" s="15"/>
    </row>
    <row r="1464" spans="5:104" x14ac:dyDescent="0.15">
      <c r="E1464" s="15"/>
      <c r="P1464" s="15"/>
      <c r="AA1464" s="15"/>
      <c r="AL1464" s="15"/>
      <c r="AW1464" s="15"/>
      <c r="BH1464" s="15"/>
      <c r="BS1464" s="15"/>
      <c r="CD1464" s="15"/>
      <c r="CO1464" s="15"/>
      <c r="CZ1464" s="15"/>
    </row>
    <row r="1465" spans="5:104" x14ac:dyDescent="0.15">
      <c r="E1465" s="15"/>
      <c r="P1465" s="15"/>
      <c r="AA1465" s="15"/>
      <c r="AL1465" s="15"/>
      <c r="AW1465" s="15"/>
      <c r="BH1465" s="15"/>
      <c r="BS1465" s="15"/>
      <c r="CD1465" s="15"/>
      <c r="CO1465" s="15"/>
      <c r="CZ1465" s="15"/>
    </row>
    <row r="1466" spans="5:104" x14ac:dyDescent="0.15">
      <c r="E1466" s="15"/>
      <c r="P1466" s="15"/>
      <c r="AA1466" s="15"/>
      <c r="AL1466" s="15"/>
      <c r="AW1466" s="15"/>
      <c r="BH1466" s="15"/>
      <c r="BS1466" s="15"/>
      <c r="CD1466" s="15"/>
      <c r="CO1466" s="15"/>
      <c r="CZ1466" s="15"/>
    </row>
    <row r="1467" spans="5:104" x14ac:dyDescent="0.15">
      <c r="E1467" s="15"/>
      <c r="P1467" s="15"/>
      <c r="AA1467" s="15"/>
      <c r="AL1467" s="15"/>
      <c r="AW1467" s="15"/>
      <c r="BH1467" s="15"/>
      <c r="BS1467" s="15"/>
      <c r="CD1467" s="15"/>
      <c r="CO1467" s="15"/>
      <c r="CZ1467" s="15"/>
    </row>
    <row r="1468" spans="5:104" x14ac:dyDescent="0.15">
      <c r="E1468" s="15"/>
      <c r="P1468" s="15"/>
      <c r="AA1468" s="15"/>
      <c r="AL1468" s="15"/>
      <c r="AW1468" s="15"/>
      <c r="BH1468" s="15"/>
      <c r="BS1468" s="15"/>
      <c r="CD1468" s="15"/>
      <c r="CO1468" s="15"/>
      <c r="CZ1468" s="15"/>
    </row>
    <row r="1469" spans="5:104" x14ac:dyDescent="0.15">
      <c r="E1469" s="15"/>
      <c r="P1469" s="15"/>
      <c r="AA1469" s="15"/>
      <c r="AL1469" s="15"/>
      <c r="AW1469" s="15"/>
      <c r="BH1469" s="15"/>
      <c r="BS1469" s="15"/>
      <c r="CD1469" s="15"/>
      <c r="CO1469" s="15"/>
      <c r="CZ1469" s="15"/>
    </row>
    <row r="1470" spans="5:104" x14ac:dyDescent="0.15">
      <c r="E1470" s="15"/>
      <c r="P1470" s="15"/>
      <c r="AA1470" s="15"/>
      <c r="AL1470" s="15"/>
      <c r="AW1470" s="15"/>
      <c r="BH1470" s="15"/>
      <c r="BS1470" s="15"/>
      <c r="CD1470" s="15"/>
      <c r="CO1470" s="15"/>
      <c r="CZ1470" s="15"/>
    </row>
    <row r="1471" spans="5:104" x14ac:dyDescent="0.15">
      <c r="E1471" s="15"/>
      <c r="P1471" s="15"/>
      <c r="AA1471" s="15"/>
      <c r="AL1471" s="15"/>
      <c r="AW1471" s="15"/>
      <c r="BH1471" s="15"/>
      <c r="BS1471" s="15"/>
      <c r="CD1471" s="15"/>
      <c r="CO1471" s="15"/>
      <c r="CZ1471" s="15"/>
    </row>
    <row r="1472" spans="5:104" x14ac:dyDescent="0.15">
      <c r="E1472" s="15"/>
      <c r="P1472" s="15"/>
      <c r="AA1472" s="15"/>
      <c r="AL1472" s="15"/>
      <c r="AW1472" s="15"/>
      <c r="BH1472" s="15"/>
      <c r="BS1472" s="15"/>
      <c r="CD1472" s="15"/>
      <c r="CO1472" s="15"/>
      <c r="CZ1472" s="15"/>
    </row>
    <row r="1473" spans="5:104" x14ac:dyDescent="0.15">
      <c r="E1473" s="15"/>
      <c r="P1473" s="15"/>
      <c r="AA1473" s="15"/>
      <c r="AL1473" s="15"/>
      <c r="AW1473" s="15"/>
      <c r="BH1473" s="15"/>
      <c r="BS1473" s="15"/>
      <c r="CD1473" s="15"/>
      <c r="CO1473" s="15"/>
      <c r="CZ1473" s="15"/>
    </row>
    <row r="1474" spans="5:104" x14ac:dyDescent="0.15">
      <c r="E1474" s="15"/>
      <c r="P1474" s="15"/>
      <c r="AA1474" s="15"/>
      <c r="AL1474" s="15"/>
      <c r="AW1474" s="15"/>
      <c r="BH1474" s="15"/>
      <c r="BS1474" s="15"/>
      <c r="CD1474" s="15"/>
      <c r="CO1474" s="15"/>
      <c r="CZ1474" s="15"/>
    </row>
    <row r="1475" spans="5:104" x14ac:dyDescent="0.15">
      <c r="E1475" s="15"/>
      <c r="P1475" s="15"/>
      <c r="AA1475" s="15"/>
      <c r="AL1475" s="15"/>
      <c r="AW1475" s="15"/>
      <c r="BH1475" s="15"/>
      <c r="BS1475" s="15"/>
      <c r="CD1475" s="15"/>
      <c r="CO1475" s="15"/>
      <c r="CZ1475" s="15"/>
    </row>
    <row r="1476" spans="5:104" x14ac:dyDescent="0.15">
      <c r="E1476" s="15"/>
      <c r="P1476" s="15"/>
      <c r="AA1476" s="15"/>
      <c r="AL1476" s="15"/>
      <c r="AW1476" s="15"/>
      <c r="BH1476" s="15"/>
      <c r="BS1476" s="15"/>
      <c r="CD1476" s="15"/>
      <c r="CO1476" s="15"/>
      <c r="CZ1476" s="15"/>
    </row>
    <row r="1477" spans="5:104" x14ac:dyDescent="0.15">
      <c r="E1477" s="15"/>
      <c r="P1477" s="15"/>
      <c r="AA1477" s="15"/>
      <c r="AL1477" s="15"/>
      <c r="AW1477" s="15"/>
      <c r="BH1477" s="15"/>
      <c r="BS1477" s="15"/>
      <c r="CD1477" s="15"/>
      <c r="CO1477" s="15"/>
      <c r="CZ1477" s="15"/>
    </row>
    <row r="1478" spans="5:104" x14ac:dyDescent="0.15">
      <c r="E1478" s="15"/>
      <c r="P1478" s="15"/>
      <c r="AA1478" s="15"/>
      <c r="AL1478" s="15"/>
      <c r="AW1478" s="15"/>
      <c r="BH1478" s="15"/>
      <c r="BS1478" s="15"/>
      <c r="CD1478" s="15"/>
      <c r="CO1478" s="15"/>
      <c r="CZ1478" s="15"/>
    </row>
    <row r="1479" spans="5:104" x14ac:dyDescent="0.15">
      <c r="E1479" s="15"/>
      <c r="P1479" s="15"/>
      <c r="AA1479" s="15"/>
      <c r="AL1479" s="15"/>
      <c r="AW1479" s="15"/>
      <c r="BH1479" s="15"/>
      <c r="BS1479" s="15"/>
      <c r="CD1479" s="15"/>
      <c r="CO1479" s="15"/>
      <c r="CZ1479" s="15"/>
    </row>
    <row r="1480" spans="5:104" x14ac:dyDescent="0.15">
      <c r="E1480" s="15"/>
      <c r="P1480" s="15"/>
      <c r="AA1480" s="15"/>
      <c r="AL1480" s="15"/>
      <c r="AW1480" s="15"/>
      <c r="BH1480" s="15"/>
      <c r="BS1480" s="15"/>
      <c r="CD1480" s="15"/>
      <c r="CO1480" s="15"/>
      <c r="CZ1480" s="15"/>
    </row>
    <row r="1481" spans="5:104" x14ac:dyDescent="0.15">
      <c r="E1481" s="15"/>
      <c r="P1481" s="15"/>
      <c r="AA1481" s="15"/>
      <c r="AL1481" s="15"/>
      <c r="AW1481" s="15"/>
      <c r="BH1481" s="15"/>
      <c r="BS1481" s="15"/>
      <c r="CD1481" s="15"/>
      <c r="CO1481" s="15"/>
      <c r="CZ1481" s="15"/>
    </row>
    <row r="1482" spans="5:104" x14ac:dyDescent="0.15">
      <c r="E1482" s="15"/>
      <c r="P1482" s="15"/>
      <c r="AA1482" s="15"/>
      <c r="AL1482" s="15"/>
      <c r="AW1482" s="15"/>
      <c r="BH1482" s="15"/>
      <c r="BS1482" s="15"/>
      <c r="CD1482" s="15"/>
      <c r="CO1482" s="15"/>
      <c r="CZ1482" s="15"/>
    </row>
    <row r="1483" spans="5:104" x14ac:dyDescent="0.15">
      <c r="E1483" s="15"/>
      <c r="P1483" s="15"/>
      <c r="AA1483" s="15"/>
      <c r="AL1483" s="15"/>
      <c r="AW1483" s="15"/>
      <c r="BH1483" s="15"/>
      <c r="BS1483" s="15"/>
      <c r="CD1483" s="15"/>
      <c r="CO1483" s="15"/>
      <c r="CZ1483" s="15"/>
    </row>
    <row r="1484" spans="5:104" x14ac:dyDescent="0.15">
      <c r="E1484" s="15"/>
      <c r="P1484" s="15"/>
      <c r="AA1484" s="15"/>
      <c r="AL1484" s="15"/>
      <c r="AW1484" s="15"/>
      <c r="BH1484" s="15"/>
      <c r="BS1484" s="15"/>
      <c r="CD1484" s="15"/>
      <c r="CO1484" s="15"/>
      <c r="CZ1484" s="15"/>
    </row>
    <row r="1485" spans="5:104" x14ac:dyDescent="0.15">
      <c r="E1485" s="15"/>
      <c r="P1485" s="15"/>
      <c r="AA1485" s="15"/>
      <c r="AL1485" s="15"/>
      <c r="AW1485" s="15"/>
      <c r="BH1485" s="15"/>
      <c r="BS1485" s="15"/>
      <c r="CD1485" s="15"/>
      <c r="CO1485" s="15"/>
      <c r="CZ1485" s="15"/>
    </row>
    <row r="1486" spans="5:104" x14ac:dyDescent="0.15">
      <c r="E1486" s="15"/>
      <c r="P1486" s="15"/>
      <c r="AA1486" s="15"/>
      <c r="AL1486" s="15"/>
      <c r="AW1486" s="15"/>
      <c r="BH1486" s="15"/>
      <c r="BS1486" s="15"/>
      <c r="CD1486" s="15"/>
      <c r="CO1486" s="15"/>
      <c r="CZ1486" s="15"/>
    </row>
    <row r="1487" spans="5:104" x14ac:dyDescent="0.15">
      <c r="E1487" s="15"/>
      <c r="P1487" s="15"/>
      <c r="AA1487" s="15"/>
      <c r="AL1487" s="15"/>
      <c r="AW1487" s="15"/>
      <c r="BH1487" s="15"/>
      <c r="BS1487" s="15"/>
      <c r="CD1487" s="15"/>
      <c r="CO1487" s="15"/>
      <c r="CZ1487" s="15"/>
    </row>
    <row r="1488" spans="5:104" x14ac:dyDescent="0.15">
      <c r="E1488" s="15"/>
      <c r="P1488" s="15"/>
      <c r="AA1488" s="15"/>
      <c r="AL1488" s="15"/>
      <c r="AW1488" s="15"/>
      <c r="BH1488" s="15"/>
      <c r="BS1488" s="15"/>
      <c r="CD1488" s="15"/>
      <c r="CO1488" s="15"/>
      <c r="CZ1488" s="15"/>
    </row>
    <row r="1489" spans="5:104" x14ac:dyDescent="0.15">
      <c r="E1489" s="15"/>
      <c r="P1489" s="15"/>
      <c r="AA1489" s="15"/>
      <c r="AL1489" s="15"/>
      <c r="AW1489" s="15"/>
      <c r="BH1489" s="15"/>
      <c r="BS1489" s="15"/>
      <c r="CD1489" s="15"/>
      <c r="CO1489" s="15"/>
      <c r="CZ1489" s="15"/>
    </row>
    <row r="1490" spans="5:104" x14ac:dyDescent="0.15">
      <c r="E1490" s="15"/>
      <c r="P1490" s="15"/>
      <c r="AA1490" s="15"/>
      <c r="AL1490" s="15"/>
      <c r="AW1490" s="15"/>
      <c r="BH1490" s="15"/>
      <c r="BS1490" s="15"/>
      <c r="CD1490" s="15"/>
      <c r="CO1490" s="15"/>
      <c r="CZ1490" s="15"/>
    </row>
    <row r="1491" spans="5:104" x14ac:dyDescent="0.15">
      <c r="E1491" s="15"/>
      <c r="P1491" s="15"/>
      <c r="AA1491" s="15"/>
      <c r="AL1491" s="15"/>
      <c r="AW1491" s="15"/>
      <c r="BH1491" s="15"/>
      <c r="BS1491" s="15"/>
      <c r="CD1491" s="15"/>
      <c r="CO1491" s="15"/>
      <c r="CZ1491" s="15"/>
    </row>
    <row r="1492" spans="5:104" x14ac:dyDescent="0.15">
      <c r="E1492" s="15"/>
      <c r="P1492" s="15"/>
      <c r="AA1492" s="15"/>
      <c r="AL1492" s="15"/>
      <c r="AW1492" s="15"/>
      <c r="BH1492" s="15"/>
      <c r="BS1492" s="15"/>
      <c r="CD1492" s="15"/>
      <c r="CO1492" s="15"/>
      <c r="CZ1492" s="15"/>
    </row>
    <row r="1493" spans="5:104" x14ac:dyDescent="0.15">
      <c r="E1493" s="15"/>
      <c r="P1493" s="15"/>
      <c r="AA1493" s="15"/>
      <c r="AL1493" s="15"/>
      <c r="AW1493" s="15"/>
      <c r="BH1493" s="15"/>
      <c r="BS1493" s="15"/>
      <c r="CD1493" s="15"/>
      <c r="CO1493" s="15"/>
      <c r="CZ1493" s="15"/>
    </row>
    <row r="1494" spans="5:104" x14ac:dyDescent="0.15">
      <c r="E1494" s="15"/>
      <c r="P1494" s="15"/>
      <c r="AA1494" s="15"/>
      <c r="AL1494" s="15"/>
      <c r="AW1494" s="15"/>
      <c r="BH1494" s="15"/>
      <c r="BS1494" s="15"/>
      <c r="CD1494" s="15"/>
      <c r="CO1494" s="15"/>
      <c r="CZ1494" s="15"/>
    </row>
    <row r="1495" spans="5:104" x14ac:dyDescent="0.15">
      <c r="E1495" s="15"/>
      <c r="P1495" s="15"/>
      <c r="AA1495" s="15"/>
      <c r="AL1495" s="15"/>
      <c r="AW1495" s="15"/>
      <c r="BH1495" s="15"/>
      <c r="BS1495" s="15"/>
      <c r="CD1495" s="15"/>
      <c r="CO1495" s="15"/>
      <c r="CZ1495" s="15"/>
    </row>
    <row r="1496" spans="5:104" x14ac:dyDescent="0.15">
      <c r="E1496" s="15"/>
      <c r="P1496" s="15"/>
      <c r="AA1496" s="15"/>
      <c r="AL1496" s="15"/>
      <c r="AW1496" s="15"/>
      <c r="BH1496" s="15"/>
      <c r="BS1496" s="15"/>
      <c r="CD1496" s="15"/>
      <c r="CO1496" s="15"/>
      <c r="CZ1496" s="15"/>
    </row>
    <row r="1497" spans="5:104" x14ac:dyDescent="0.15">
      <c r="E1497" s="15"/>
      <c r="P1497" s="15"/>
      <c r="AA1497" s="15"/>
      <c r="AL1497" s="15"/>
      <c r="AW1497" s="15"/>
      <c r="BH1497" s="15"/>
      <c r="BS1497" s="15"/>
      <c r="CD1497" s="15"/>
      <c r="CO1497" s="15"/>
      <c r="CZ1497" s="15"/>
    </row>
    <row r="1498" spans="5:104" x14ac:dyDescent="0.15">
      <c r="E1498" s="15"/>
      <c r="P1498" s="15"/>
      <c r="AA1498" s="15"/>
      <c r="AL1498" s="15"/>
      <c r="AW1498" s="15"/>
      <c r="BH1498" s="15"/>
      <c r="BS1498" s="15"/>
      <c r="CD1498" s="15"/>
      <c r="CO1498" s="15"/>
      <c r="CZ1498" s="15"/>
    </row>
    <row r="1499" spans="5:104" x14ac:dyDescent="0.15">
      <c r="E1499" s="15"/>
      <c r="P1499" s="15"/>
      <c r="AA1499" s="15"/>
      <c r="AL1499" s="15"/>
      <c r="AW1499" s="15"/>
      <c r="BH1499" s="15"/>
      <c r="BS1499" s="15"/>
      <c r="CD1499" s="15"/>
      <c r="CO1499" s="15"/>
      <c r="CZ1499" s="15"/>
    </row>
    <row r="1500" spans="5:104" x14ac:dyDescent="0.15">
      <c r="E1500" s="15"/>
      <c r="P1500" s="15"/>
      <c r="AA1500" s="15"/>
      <c r="AL1500" s="15"/>
      <c r="AW1500" s="15"/>
      <c r="BH1500" s="15"/>
      <c r="BS1500" s="15"/>
      <c r="CD1500" s="15"/>
      <c r="CO1500" s="15"/>
      <c r="CZ1500" s="15"/>
    </row>
    <row r="1501" spans="5:104" x14ac:dyDescent="0.15">
      <c r="E1501" s="15"/>
      <c r="P1501" s="15"/>
      <c r="AA1501" s="15"/>
      <c r="AL1501" s="15"/>
      <c r="AW1501" s="15"/>
      <c r="BH1501" s="15"/>
      <c r="BS1501" s="15"/>
      <c r="CD1501" s="15"/>
      <c r="CO1501" s="15"/>
      <c r="CZ1501" s="15"/>
    </row>
    <row r="1502" spans="5:104" x14ac:dyDescent="0.15">
      <c r="E1502" s="15"/>
      <c r="P1502" s="15"/>
      <c r="AA1502" s="15"/>
      <c r="AL1502" s="15"/>
      <c r="AW1502" s="15"/>
      <c r="BH1502" s="15"/>
      <c r="BS1502" s="15"/>
      <c r="CD1502" s="15"/>
      <c r="CO1502" s="15"/>
      <c r="CZ1502" s="15"/>
    </row>
    <row r="1503" spans="5:104" x14ac:dyDescent="0.15">
      <c r="E1503" s="15"/>
      <c r="P1503" s="15"/>
      <c r="AA1503" s="15"/>
      <c r="AL1503" s="15"/>
      <c r="AW1503" s="15"/>
      <c r="BH1503" s="15"/>
      <c r="BS1503" s="15"/>
      <c r="CD1503" s="15"/>
      <c r="CO1503" s="15"/>
      <c r="CZ1503" s="15"/>
    </row>
    <row r="1504" spans="5:104" x14ac:dyDescent="0.15">
      <c r="E1504" s="15"/>
      <c r="P1504" s="15"/>
      <c r="AA1504" s="15"/>
      <c r="AL1504" s="15"/>
      <c r="AW1504" s="15"/>
      <c r="BH1504" s="15"/>
      <c r="BS1504" s="15"/>
      <c r="CD1504" s="15"/>
      <c r="CO1504" s="15"/>
      <c r="CZ1504" s="15"/>
    </row>
    <row r="1505" spans="5:104" x14ac:dyDescent="0.15">
      <c r="E1505" s="15"/>
      <c r="P1505" s="15"/>
      <c r="AA1505" s="15"/>
      <c r="AL1505" s="15"/>
      <c r="AW1505" s="15"/>
      <c r="BH1505" s="15"/>
      <c r="BS1505" s="15"/>
      <c r="CD1505" s="15"/>
      <c r="CO1505" s="15"/>
      <c r="CZ1505" s="15"/>
    </row>
    <row r="1506" spans="5:104" x14ac:dyDescent="0.15">
      <c r="E1506" s="15"/>
      <c r="P1506" s="15"/>
      <c r="AA1506" s="15"/>
      <c r="AL1506" s="15"/>
      <c r="AW1506" s="15"/>
      <c r="BH1506" s="15"/>
      <c r="BS1506" s="15"/>
      <c r="CD1506" s="15"/>
      <c r="CO1506" s="15"/>
      <c r="CZ1506" s="15"/>
    </row>
    <row r="1507" spans="5:104" x14ac:dyDescent="0.15">
      <c r="E1507" s="15"/>
      <c r="P1507" s="15"/>
      <c r="AA1507" s="15"/>
      <c r="AL1507" s="15"/>
      <c r="AW1507" s="15"/>
      <c r="BH1507" s="15"/>
      <c r="BS1507" s="15"/>
      <c r="CD1507" s="15"/>
      <c r="CO1507" s="15"/>
      <c r="CZ1507" s="15"/>
    </row>
    <row r="1508" spans="5:104" x14ac:dyDescent="0.15">
      <c r="E1508" s="15"/>
      <c r="P1508" s="15"/>
      <c r="AA1508" s="15"/>
      <c r="AL1508" s="15"/>
      <c r="AW1508" s="15"/>
      <c r="BH1508" s="15"/>
      <c r="BS1508" s="15"/>
      <c r="CD1508" s="15"/>
      <c r="CO1508" s="15"/>
      <c r="CZ1508" s="15"/>
    </row>
    <row r="1509" spans="5:104" x14ac:dyDescent="0.15">
      <c r="E1509" s="15"/>
      <c r="P1509" s="15"/>
      <c r="AA1509" s="15"/>
      <c r="AL1509" s="15"/>
      <c r="AW1509" s="15"/>
      <c r="BH1509" s="15"/>
      <c r="BS1509" s="15"/>
      <c r="CD1509" s="15"/>
      <c r="CO1509" s="15"/>
      <c r="CZ1509" s="15"/>
    </row>
    <row r="1510" spans="5:104" x14ac:dyDescent="0.15">
      <c r="E1510" s="15"/>
      <c r="P1510" s="15"/>
      <c r="AA1510" s="15"/>
      <c r="AL1510" s="15"/>
      <c r="AW1510" s="15"/>
      <c r="BH1510" s="15"/>
      <c r="BS1510" s="15"/>
      <c r="CD1510" s="15"/>
      <c r="CO1510" s="15"/>
      <c r="CZ1510" s="15"/>
    </row>
    <row r="1511" spans="5:104" x14ac:dyDescent="0.15">
      <c r="E1511" s="15"/>
      <c r="P1511" s="15"/>
      <c r="AA1511" s="15"/>
      <c r="AL1511" s="15"/>
      <c r="AW1511" s="15"/>
      <c r="BH1511" s="15"/>
      <c r="BS1511" s="15"/>
      <c r="CD1511" s="15"/>
      <c r="CO1511" s="15"/>
      <c r="CZ1511" s="15"/>
    </row>
    <row r="1512" spans="5:104" x14ac:dyDescent="0.15">
      <c r="E1512" s="15"/>
      <c r="P1512" s="15"/>
      <c r="AA1512" s="15"/>
      <c r="AL1512" s="15"/>
      <c r="AW1512" s="15"/>
      <c r="BH1512" s="15"/>
      <c r="BS1512" s="15"/>
      <c r="CD1512" s="15"/>
      <c r="CO1512" s="15"/>
      <c r="CZ1512" s="15"/>
    </row>
    <row r="1513" spans="5:104" x14ac:dyDescent="0.15">
      <c r="E1513" s="15"/>
      <c r="P1513" s="15"/>
      <c r="AA1513" s="15"/>
      <c r="AL1513" s="15"/>
      <c r="AW1513" s="15"/>
      <c r="BH1513" s="15"/>
      <c r="BS1513" s="15"/>
      <c r="CD1513" s="15"/>
      <c r="CO1513" s="15"/>
      <c r="CZ1513" s="15"/>
    </row>
    <row r="1514" spans="5:104" x14ac:dyDescent="0.15">
      <c r="E1514" s="15"/>
      <c r="P1514" s="15"/>
      <c r="AA1514" s="15"/>
      <c r="AL1514" s="15"/>
      <c r="AW1514" s="15"/>
      <c r="BH1514" s="15"/>
      <c r="BS1514" s="15"/>
      <c r="CD1514" s="15"/>
      <c r="CO1514" s="15"/>
      <c r="CZ1514" s="15"/>
    </row>
    <row r="1515" spans="5:104" x14ac:dyDescent="0.15">
      <c r="E1515" s="15"/>
      <c r="P1515" s="15"/>
      <c r="AA1515" s="15"/>
      <c r="AL1515" s="15"/>
      <c r="AW1515" s="15"/>
      <c r="BH1515" s="15"/>
      <c r="BS1515" s="15"/>
      <c r="CD1515" s="15"/>
      <c r="CO1515" s="15"/>
      <c r="CZ1515" s="15"/>
    </row>
    <row r="1516" spans="5:104" x14ac:dyDescent="0.15">
      <c r="E1516" s="15"/>
      <c r="P1516" s="15"/>
      <c r="AA1516" s="15"/>
      <c r="AL1516" s="15"/>
      <c r="AW1516" s="15"/>
      <c r="BH1516" s="15"/>
      <c r="BS1516" s="15"/>
      <c r="CD1516" s="15"/>
      <c r="CO1516" s="15"/>
      <c r="CZ1516" s="15"/>
    </row>
    <row r="1517" spans="5:104" x14ac:dyDescent="0.15">
      <c r="E1517" s="15"/>
      <c r="P1517" s="15"/>
      <c r="AA1517" s="15"/>
      <c r="AL1517" s="15"/>
      <c r="AW1517" s="15"/>
      <c r="BH1517" s="15"/>
      <c r="BS1517" s="15"/>
      <c r="CD1517" s="15"/>
      <c r="CO1517" s="15"/>
      <c r="CZ1517" s="15"/>
    </row>
    <row r="1518" spans="5:104" x14ac:dyDescent="0.15">
      <c r="E1518" s="15"/>
      <c r="P1518" s="15"/>
      <c r="AA1518" s="15"/>
      <c r="AL1518" s="15"/>
      <c r="AW1518" s="15"/>
      <c r="BH1518" s="15"/>
      <c r="BS1518" s="15"/>
      <c r="CD1518" s="15"/>
      <c r="CO1518" s="15"/>
      <c r="CZ1518" s="15"/>
    </row>
    <row r="1519" spans="5:104" x14ac:dyDescent="0.15">
      <c r="E1519" s="15"/>
      <c r="P1519" s="15"/>
      <c r="AA1519" s="15"/>
      <c r="AL1519" s="15"/>
      <c r="AW1519" s="15"/>
      <c r="BH1519" s="15"/>
      <c r="BS1519" s="15"/>
      <c r="CD1519" s="15"/>
      <c r="CO1519" s="15"/>
      <c r="CZ1519" s="15"/>
    </row>
    <row r="1520" spans="5:104" x14ac:dyDescent="0.15">
      <c r="E1520" s="15"/>
      <c r="P1520" s="15"/>
      <c r="AA1520" s="15"/>
      <c r="AL1520" s="15"/>
      <c r="AW1520" s="15"/>
      <c r="BH1520" s="15"/>
      <c r="BS1520" s="15"/>
      <c r="CD1520" s="15"/>
      <c r="CO1520" s="15"/>
      <c r="CZ1520" s="15"/>
    </row>
    <row r="1521" spans="5:104" x14ac:dyDescent="0.15">
      <c r="E1521" s="15"/>
      <c r="P1521" s="15"/>
      <c r="AA1521" s="15"/>
      <c r="AL1521" s="15"/>
      <c r="AW1521" s="15"/>
      <c r="BH1521" s="15"/>
      <c r="BS1521" s="15"/>
      <c r="CD1521" s="15"/>
      <c r="CO1521" s="15"/>
      <c r="CZ1521" s="15"/>
    </row>
    <row r="1522" spans="5:104" x14ac:dyDescent="0.15">
      <c r="E1522" s="15"/>
      <c r="P1522" s="15"/>
      <c r="AA1522" s="15"/>
      <c r="AL1522" s="15"/>
      <c r="AW1522" s="15"/>
      <c r="BH1522" s="15"/>
      <c r="BS1522" s="15"/>
      <c r="CD1522" s="15"/>
      <c r="CO1522" s="15"/>
      <c r="CZ1522" s="15"/>
    </row>
    <row r="1523" spans="5:104" x14ac:dyDescent="0.15">
      <c r="E1523" s="15"/>
      <c r="P1523" s="15"/>
      <c r="AA1523" s="15"/>
      <c r="AL1523" s="15"/>
      <c r="AW1523" s="15"/>
      <c r="BH1523" s="15"/>
      <c r="BS1523" s="15"/>
      <c r="CD1523" s="15"/>
      <c r="CO1523" s="15"/>
      <c r="CZ1523" s="15"/>
    </row>
    <row r="1524" spans="5:104" x14ac:dyDescent="0.15">
      <c r="E1524" s="15"/>
      <c r="P1524" s="15"/>
      <c r="AA1524" s="15"/>
      <c r="AL1524" s="15"/>
      <c r="AW1524" s="15"/>
      <c r="BH1524" s="15"/>
      <c r="BS1524" s="15"/>
      <c r="CD1524" s="15"/>
      <c r="CO1524" s="15"/>
      <c r="CZ1524" s="15"/>
    </row>
    <row r="1525" spans="5:104" x14ac:dyDescent="0.15">
      <c r="E1525" s="15"/>
      <c r="P1525" s="15"/>
      <c r="AA1525" s="15"/>
      <c r="AL1525" s="15"/>
      <c r="AW1525" s="15"/>
      <c r="BH1525" s="15"/>
      <c r="BS1525" s="15"/>
      <c r="CD1525" s="15"/>
      <c r="CO1525" s="15"/>
      <c r="CZ1525" s="15"/>
    </row>
    <row r="1526" spans="5:104" x14ac:dyDescent="0.15">
      <c r="E1526" s="15"/>
      <c r="P1526" s="15"/>
      <c r="AA1526" s="15"/>
      <c r="AL1526" s="15"/>
      <c r="AW1526" s="15"/>
      <c r="BH1526" s="15"/>
      <c r="BS1526" s="15"/>
      <c r="CD1526" s="15"/>
      <c r="CO1526" s="15"/>
      <c r="CZ1526" s="15"/>
    </row>
    <row r="1527" spans="5:104" x14ac:dyDescent="0.15">
      <c r="E1527" s="15"/>
      <c r="P1527" s="15"/>
      <c r="AA1527" s="15"/>
      <c r="AL1527" s="15"/>
      <c r="AW1527" s="15"/>
      <c r="BH1527" s="15"/>
      <c r="BS1527" s="15"/>
      <c r="CD1527" s="15"/>
      <c r="CO1527" s="15"/>
      <c r="CZ1527" s="15"/>
    </row>
    <row r="1528" spans="5:104" x14ac:dyDescent="0.15">
      <c r="E1528" s="15"/>
      <c r="P1528" s="15"/>
      <c r="AA1528" s="15"/>
      <c r="AL1528" s="15"/>
      <c r="AW1528" s="15"/>
      <c r="BH1528" s="15"/>
      <c r="BS1528" s="15"/>
      <c r="CD1528" s="15"/>
      <c r="CO1528" s="15"/>
      <c r="CZ1528" s="15"/>
    </row>
    <row r="1529" spans="5:104" x14ac:dyDescent="0.15">
      <c r="E1529" s="15"/>
      <c r="P1529" s="15"/>
      <c r="AA1529" s="15"/>
      <c r="AL1529" s="15"/>
      <c r="AW1529" s="15"/>
      <c r="BH1529" s="15"/>
      <c r="BS1529" s="15"/>
      <c r="CD1529" s="15"/>
      <c r="CO1529" s="15"/>
      <c r="CZ1529" s="15"/>
    </row>
    <row r="1530" spans="5:104" x14ac:dyDescent="0.15">
      <c r="E1530" s="15"/>
      <c r="P1530" s="15"/>
      <c r="AA1530" s="15"/>
      <c r="AL1530" s="15"/>
      <c r="AW1530" s="15"/>
      <c r="BH1530" s="15"/>
      <c r="BS1530" s="15"/>
      <c r="CD1530" s="15"/>
      <c r="CO1530" s="15"/>
      <c r="CZ1530" s="15"/>
    </row>
    <row r="1531" spans="5:104" x14ac:dyDescent="0.15">
      <c r="E1531" s="15"/>
      <c r="P1531" s="15"/>
      <c r="AA1531" s="15"/>
      <c r="AL1531" s="15"/>
      <c r="AW1531" s="15"/>
      <c r="BH1531" s="15"/>
      <c r="BS1531" s="15"/>
      <c r="CD1531" s="15"/>
      <c r="CO1531" s="15"/>
      <c r="CZ1531" s="15"/>
    </row>
    <row r="1532" spans="5:104" x14ac:dyDescent="0.15">
      <c r="E1532" s="15"/>
      <c r="P1532" s="15"/>
      <c r="AA1532" s="15"/>
      <c r="AL1532" s="15"/>
      <c r="AW1532" s="15"/>
      <c r="BH1532" s="15"/>
      <c r="BS1532" s="15"/>
      <c r="CD1532" s="15"/>
      <c r="CO1532" s="15"/>
      <c r="CZ1532" s="15"/>
    </row>
    <row r="1533" spans="5:104" x14ac:dyDescent="0.15">
      <c r="E1533" s="15"/>
      <c r="P1533" s="15"/>
      <c r="AA1533" s="15"/>
      <c r="AL1533" s="15"/>
      <c r="AW1533" s="15"/>
      <c r="BH1533" s="15"/>
      <c r="BS1533" s="15"/>
      <c r="CD1533" s="15"/>
      <c r="CO1533" s="15"/>
      <c r="CZ1533" s="15"/>
    </row>
    <row r="1534" spans="5:104" x14ac:dyDescent="0.15">
      <c r="E1534" s="15"/>
      <c r="P1534" s="15"/>
      <c r="AA1534" s="15"/>
      <c r="AL1534" s="15"/>
      <c r="AW1534" s="15"/>
      <c r="BH1534" s="15"/>
      <c r="BS1534" s="15"/>
      <c r="CD1534" s="15"/>
      <c r="CO1534" s="15"/>
      <c r="CZ1534" s="15"/>
    </row>
    <row r="1535" spans="5:104" x14ac:dyDescent="0.15">
      <c r="E1535" s="15"/>
      <c r="P1535" s="15"/>
      <c r="AA1535" s="15"/>
      <c r="AL1535" s="15"/>
      <c r="AW1535" s="15"/>
      <c r="BH1535" s="15"/>
      <c r="BS1535" s="15"/>
      <c r="CD1535" s="15"/>
      <c r="CO1535" s="15"/>
      <c r="CZ1535" s="15"/>
    </row>
    <row r="1536" spans="5:104" x14ac:dyDescent="0.15">
      <c r="E1536" s="15"/>
      <c r="P1536" s="15"/>
      <c r="AA1536" s="15"/>
      <c r="AL1536" s="15"/>
      <c r="AW1536" s="15"/>
      <c r="BH1536" s="15"/>
      <c r="BS1536" s="15"/>
      <c r="CD1536" s="15"/>
      <c r="CO1536" s="15"/>
      <c r="CZ1536" s="15"/>
    </row>
    <row r="1537" spans="5:104" x14ac:dyDescent="0.15">
      <c r="E1537" s="15"/>
      <c r="P1537" s="15"/>
      <c r="AA1537" s="15"/>
      <c r="AL1537" s="15"/>
      <c r="AW1537" s="15"/>
      <c r="BH1537" s="15"/>
      <c r="BS1537" s="15"/>
      <c r="CD1537" s="15"/>
      <c r="CO1537" s="15"/>
      <c r="CZ1537" s="15"/>
    </row>
    <row r="1538" spans="5:104" x14ac:dyDescent="0.15">
      <c r="E1538" s="15"/>
      <c r="P1538" s="15"/>
      <c r="AA1538" s="15"/>
      <c r="AL1538" s="15"/>
      <c r="AW1538" s="15"/>
      <c r="BH1538" s="15"/>
      <c r="BS1538" s="15"/>
      <c r="CD1538" s="15"/>
      <c r="CO1538" s="15"/>
      <c r="CZ1538" s="15"/>
    </row>
    <row r="1539" spans="5:104" x14ac:dyDescent="0.15">
      <c r="E1539" s="15"/>
      <c r="P1539" s="15"/>
      <c r="AA1539" s="15"/>
      <c r="AL1539" s="15"/>
      <c r="AW1539" s="15"/>
      <c r="BH1539" s="15"/>
      <c r="BS1539" s="15"/>
      <c r="CD1539" s="15"/>
      <c r="CO1539" s="15"/>
      <c r="CZ1539" s="15"/>
    </row>
    <row r="1540" spans="5:104" x14ac:dyDescent="0.15">
      <c r="E1540" s="15"/>
      <c r="P1540" s="15"/>
      <c r="AA1540" s="15"/>
      <c r="AL1540" s="15"/>
      <c r="AW1540" s="15"/>
      <c r="BH1540" s="15"/>
      <c r="BS1540" s="15"/>
      <c r="CD1540" s="15"/>
      <c r="CO1540" s="15"/>
      <c r="CZ1540" s="15"/>
    </row>
    <row r="1541" spans="5:104" x14ac:dyDescent="0.15">
      <c r="E1541" s="15"/>
      <c r="P1541" s="15"/>
      <c r="AA1541" s="15"/>
      <c r="AL1541" s="15"/>
      <c r="AW1541" s="15"/>
      <c r="BH1541" s="15"/>
      <c r="BS1541" s="15"/>
      <c r="CD1541" s="15"/>
      <c r="CO1541" s="15"/>
      <c r="CZ1541" s="15"/>
    </row>
    <row r="1542" spans="5:104" x14ac:dyDescent="0.15">
      <c r="E1542" s="15"/>
      <c r="P1542" s="15"/>
      <c r="AA1542" s="15"/>
      <c r="AL1542" s="15"/>
      <c r="AW1542" s="15"/>
      <c r="BH1542" s="15"/>
      <c r="BS1542" s="15"/>
      <c r="CD1542" s="15"/>
      <c r="CO1542" s="15"/>
      <c r="CZ1542" s="15"/>
    </row>
    <row r="1543" spans="5:104" x14ac:dyDescent="0.15">
      <c r="E1543" s="15"/>
      <c r="P1543" s="15"/>
      <c r="AA1543" s="15"/>
      <c r="AL1543" s="15"/>
      <c r="AW1543" s="15"/>
      <c r="BH1543" s="15"/>
      <c r="BS1543" s="15"/>
      <c r="CD1543" s="15"/>
      <c r="CO1543" s="15"/>
      <c r="CZ1543" s="15"/>
    </row>
    <row r="1544" spans="5:104" x14ac:dyDescent="0.15">
      <c r="E1544" s="15"/>
      <c r="P1544" s="15"/>
      <c r="AA1544" s="15"/>
      <c r="AL1544" s="15"/>
      <c r="AW1544" s="15"/>
      <c r="BH1544" s="15"/>
      <c r="BS1544" s="15"/>
      <c r="CD1544" s="15"/>
      <c r="CO1544" s="15"/>
      <c r="CZ1544" s="15"/>
    </row>
    <row r="1545" spans="5:104" x14ac:dyDescent="0.15">
      <c r="E1545" s="15"/>
      <c r="P1545" s="15"/>
      <c r="AA1545" s="15"/>
      <c r="AL1545" s="15"/>
      <c r="AW1545" s="15"/>
      <c r="BH1545" s="15"/>
      <c r="BS1545" s="15"/>
      <c r="CD1545" s="15"/>
      <c r="CO1545" s="15"/>
      <c r="CZ1545" s="15"/>
    </row>
    <row r="1546" spans="5:104" x14ac:dyDescent="0.15">
      <c r="E1546" s="15"/>
      <c r="P1546" s="15"/>
      <c r="AA1546" s="15"/>
      <c r="AL1546" s="15"/>
      <c r="AW1546" s="15"/>
      <c r="BH1546" s="15"/>
      <c r="BS1546" s="15"/>
      <c r="CD1546" s="15"/>
      <c r="CO1546" s="15"/>
      <c r="CZ1546" s="15"/>
    </row>
    <row r="1547" spans="5:104" x14ac:dyDescent="0.15">
      <c r="E1547" s="15"/>
      <c r="P1547" s="15"/>
      <c r="AA1547" s="15"/>
      <c r="AL1547" s="15"/>
      <c r="AW1547" s="15"/>
      <c r="BH1547" s="15"/>
      <c r="BS1547" s="15"/>
      <c r="CD1547" s="15"/>
      <c r="CO1547" s="15"/>
      <c r="CZ1547" s="15"/>
    </row>
    <row r="1548" spans="5:104" x14ac:dyDescent="0.15">
      <c r="E1548" s="15"/>
      <c r="P1548" s="15"/>
      <c r="AA1548" s="15"/>
      <c r="AL1548" s="15"/>
      <c r="AW1548" s="15"/>
      <c r="BH1548" s="15"/>
      <c r="BS1548" s="15"/>
      <c r="CD1548" s="15"/>
      <c r="CO1548" s="15"/>
      <c r="CZ1548" s="15"/>
    </row>
    <row r="1549" spans="5:104" x14ac:dyDescent="0.15">
      <c r="E1549" s="15"/>
      <c r="P1549" s="15"/>
      <c r="AA1549" s="15"/>
      <c r="AL1549" s="15"/>
      <c r="AW1549" s="15"/>
      <c r="BH1549" s="15"/>
      <c r="BS1549" s="15"/>
      <c r="CD1549" s="15"/>
      <c r="CO1549" s="15"/>
      <c r="CZ1549" s="15"/>
    </row>
    <row r="1550" spans="5:104" x14ac:dyDescent="0.15">
      <c r="E1550" s="15"/>
      <c r="P1550" s="15"/>
      <c r="AA1550" s="15"/>
      <c r="AL1550" s="15"/>
      <c r="AW1550" s="15"/>
      <c r="BH1550" s="15"/>
      <c r="BS1550" s="15"/>
      <c r="CD1550" s="15"/>
      <c r="CO1550" s="15"/>
      <c r="CZ1550" s="15"/>
    </row>
    <row r="1551" spans="5:104" x14ac:dyDescent="0.15">
      <c r="E1551" s="15"/>
      <c r="P1551" s="15"/>
      <c r="AA1551" s="15"/>
      <c r="AL1551" s="15"/>
      <c r="AW1551" s="15"/>
      <c r="BH1551" s="15"/>
      <c r="BS1551" s="15"/>
      <c r="CD1551" s="15"/>
      <c r="CO1551" s="15"/>
      <c r="CZ1551" s="15"/>
    </row>
    <row r="1552" spans="5:104" x14ac:dyDescent="0.15">
      <c r="E1552" s="15"/>
      <c r="P1552" s="15"/>
      <c r="AA1552" s="15"/>
      <c r="AL1552" s="15"/>
      <c r="AW1552" s="15"/>
      <c r="BH1552" s="15"/>
      <c r="BS1552" s="15"/>
      <c r="CD1552" s="15"/>
      <c r="CO1552" s="15"/>
      <c r="CZ1552" s="15"/>
    </row>
    <row r="1553" spans="5:104" x14ac:dyDescent="0.15">
      <c r="E1553" s="15"/>
      <c r="P1553" s="15"/>
      <c r="AA1553" s="15"/>
      <c r="AL1553" s="15"/>
      <c r="AW1553" s="15"/>
      <c r="BH1553" s="15"/>
      <c r="BS1553" s="15"/>
      <c r="CD1553" s="15"/>
      <c r="CO1553" s="15"/>
      <c r="CZ1553" s="15"/>
    </row>
    <row r="1554" spans="5:104" x14ac:dyDescent="0.15">
      <c r="E1554" s="15"/>
      <c r="P1554" s="15"/>
      <c r="AA1554" s="15"/>
      <c r="AL1554" s="15"/>
      <c r="AW1554" s="15"/>
      <c r="BH1554" s="15"/>
      <c r="BS1554" s="15"/>
      <c r="CD1554" s="15"/>
      <c r="CO1554" s="15"/>
      <c r="CZ1554" s="15"/>
    </row>
    <row r="1555" spans="5:104" x14ac:dyDescent="0.15">
      <c r="E1555" s="15"/>
      <c r="P1555" s="15"/>
      <c r="AA1555" s="15"/>
      <c r="AL1555" s="15"/>
      <c r="AW1555" s="15"/>
      <c r="BH1555" s="15"/>
      <c r="BS1555" s="15"/>
      <c r="CD1555" s="15"/>
      <c r="CO1555" s="15"/>
      <c r="CZ1555" s="15"/>
    </row>
    <row r="1556" spans="5:104" x14ac:dyDescent="0.15">
      <c r="E1556" s="15"/>
      <c r="P1556" s="15"/>
      <c r="AA1556" s="15"/>
      <c r="AL1556" s="15"/>
      <c r="AW1556" s="15"/>
      <c r="BH1556" s="15"/>
      <c r="BS1556" s="15"/>
      <c r="CD1556" s="15"/>
      <c r="CO1556" s="15"/>
      <c r="CZ1556" s="15"/>
    </row>
    <row r="1557" spans="5:104" x14ac:dyDescent="0.15">
      <c r="E1557" s="15"/>
      <c r="P1557" s="15"/>
      <c r="AA1557" s="15"/>
      <c r="AL1557" s="15"/>
      <c r="AW1557" s="15"/>
      <c r="BH1557" s="15"/>
      <c r="BS1557" s="15"/>
      <c r="CD1557" s="15"/>
      <c r="CO1557" s="15"/>
      <c r="CZ1557" s="15"/>
    </row>
    <row r="1558" spans="5:104" x14ac:dyDescent="0.15">
      <c r="E1558" s="15"/>
      <c r="P1558" s="15"/>
      <c r="AA1558" s="15"/>
      <c r="AL1558" s="15"/>
      <c r="AW1558" s="15"/>
      <c r="BH1558" s="15"/>
      <c r="BS1558" s="15"/>
      <c r="CD1558" s="15"/>
      <c r="CO1558" s="15"/>
      <c r="CZ1558" s="15"/>
    </row>
    <row r="1559" spans="5:104" x14ac:dyDescent="0.15">
      <c r="E1559" s="15"/>
      <c r="P1559" s="15"/>
      <c r="AA1559" s="15"/>
      <c r="AL1559" s="15"/>
      <c r="AW1559" s="15"/>
      <c r="BH1559" s="15"/>
      <c r="BS1559" s="15"/>
      <c r="CD1559" s="15"/>
      <c r="CO1559" s="15"/>
      <c r="CZ1559" s="15"/>
    </row>
    <row r="1560" spans="5:104" x14ac:dyDescent="0.15">
      <c r="E1560" s="15"/>
      <c r="P1560" s="15"/>
      <c r="AA1560" s="15"/>
      <c r="AL1560" s="15"/>
      <c r="AW1560" s="15"/>
      <c r="BH1560" s="15"/>
      <c r="BS1560" s="15"/>
      <c r="CD1560" s="15"/>
      <c r="CO1560" s="15"/>
      <c r="CZ1560" s="15"/>
    </row>
    <row r="1561" spans="5:104" x14ac:dyDescent="0.15">
      <c r="E1561" s="15"/>
      <c r="P1561" s="15"/>
      <c r="AA1561" s="15"/>
      <c r="AL1561" s="15"/>
      <c r="AW1561" s="15"/>
      <c r="BH1561" s="15"/>
      <c r="BS1561" s="15"/>
      <c r="CD1561" s="15"/>
      <c r="CO1561" s="15"/>
      <c r="CZ1561" s="15"/>
    </row>
    <row r="1562" spans="5:104" x14ac:dyDescent="0.15">
      <c r="E1562" s="15"/>
      <c r="P1562" s="15"/>
      <c r="AA1562" s="15"/>
      <c r="AL1562" s="15"/>
      <c r="AW1562" s="15"/>
      <c r="BH1562" s="15"/>
      <c r="BS1562" s="15"/>
      <c r="CD1562" s="15"/>
      <c r="CO1562" s="15"/>
      <c r="CZ1562" s="15"/>
    </row>
    <row r="1563" spans="5:104" x14ac:dyDescent="0.15">
      <c r="E1563" s="15"/>
      <c r="P1563" s="15"/>
      <c r="AA1563" s="15"/>
      <c r="AL1563" s="15"/>
      <c r="AW1563" s="15"/>
      <c r="BH1563" s="15"/>
      <c r="BS1563" s="15"/>
      <c r="CD1563" s="15"/>
      <c r="CO1563" s="15"/>
      <c r="CZ1563" s="15"/>
    </row>
    <row r="1564" spans="5:104" x14ac:dyDescent="0.15">
      <c r="E1564" s="15"/>
      <c r="P1564" s="15"/>
      <c r="AA1564" s="15"/>
      <c r="AL1564" s="15"/>
      <c r="AW1564" s="15"/>
      <c r="BH1564" s="15"/>
      <c r="BS1564" s="15"/>
      <c r="CD1564" s="15"/>
      <c r="CO1564" s="15"/>
      <c r="CZ1564" s="15"/>
    </row>
    <row r="1565" spans="5:104" x14ac:dyDescent="0.15">
      <c r="E1565" s="15"/>
      <c r="P1565" s="15"/>
      <c r="AA1565" s="15"/>
      <c r="AL1565" s="15"/>
      <c r="AW1565" s="15"/>
      <c r="BH1565" s="15"/>
      <c r="BS1565" s="15"/>
      <c r="CD1565" s="15"/>
      <c r="CO1565" s="15"/>
      <c r="CZ1565" s="15"/>
    </row>
    <row r="1566" spans="5:104" x14ac:dyDescent="0.15">
      <c r="E1566" s="15"/>
      <c r="P1566" s="15"/>
      <c r="AA1566" s="15"/>
      <c r="AL1566" s="15"/>
      <c r="AW1566" s="15"/>
      <c r="BH1566" s="15"/>
      <c r="BS1566" s="15"/>
      <c r="CD1566" s="15"/>
      <c r="CO1566" s="15"/>
      <c r="CZ1566" s="15"/>
    </row>
    <row r="1567" spans="5:104" x14ac:dyDescent="0.15">
      <c r="E1567" s="15"/>
      <c r="P1567" s="15"/>
      <c r="AA1567" s="15"/>
      <c r="AL1567" s="15"/>
      <c r="AW1567" s="15"/>
      <c r="BH1567" s="15"/>
      <c r="BS1567" s="15"/>
      <c r="CD1567" s="15"/>
      <c r="CO1567" s="15"/>
      <c r="CZ1567" s="15"/>
    </row>
    <row r="1568" spans="5:104" x14ac:dyDescent="0.15">
      <c r="E1568" s="15"/>
      <c r="P1568" s="15"/>
      <c r="AA1568" s="15"/>
      <c r="AL1568" s="15"/>
      <c r="AW1568" s="15"/>
      <c r="BH1568" s="15"/>
      <c r="BS1568" s="15"/>
      <c r="CD1568" s="15"/>
      <c r="CO1568" s="15"/>
      <c r="CZ1568" s="15"/>
    </row>
    <row r="1569" spans="5:104" x14ac:dyDescent="0.15">
      <c r="E1569" s="15"/>
      <c r="P1569" s="15"/>
      <c r="AA1569" s="15"/>
      <c r="AL1569" s="15"/>
      <c r="AW1569" s="15"/>
      <c r="BH1569" s="15"/>
      <c r="BS1569" s="15"/>
      <c r="CD1569" s="15"/>
      <c r="CO1569" s="15"/>
      <c r="CZ1569" s="15"/>
    </row>
    <row r="1570" spans="5:104" x14ac:dyDescent="0.15">
      <c r="E1570" s="15"/>
      <c r="P1570" s="15"/>
      <c r="AA1570" s="15"/>
      <c r="AL1570" s="15"/>
      <c r="AW1570" s="15"/>
      <c r="BH1570" s="15"/>
      <c r="BS1570" s="15"/>
      <c r="CD1570" s="15"/>
      <c r="CO1570" s="15"/>
      <c r="CZ1570" s="15"/>
    </row>
    <row r="1571" spans="5:104" x14ac:dyDescent="0.15">
      <c r="E1571" s="15"/>
      <c r="P1571" s="15"/>
      <c r="AA1571" s="15"/>
      <c r="AL1571" s="15"/>
      <c r="AW1571" s="15"/>
      <c r="BH1571" s="15"/>
      <c r="BS1571" s="15"/>
      <c r="CD1571" s="15"/>
      <c r="CO1571" s="15"/>
      <c r="CZ1571" s="15"/>
    </row>
    <row r="1572" spans="5:104" x14ac:dyDescent="0.15">
      <c r="E1572" s="15"/>
      <c r="P1572" s="15"/>
      <c r="AA1572" s="15"/>
      <c r="AL1572" s="15"/>
      <c r="AW1572" s="15"/>
      <c r="BH1572" s="15"/>
      <c r="BS1572" s="15"/>
      <c r="CD1572" s="15"/>
      <c r="CO1572" s="15"/>
      <c r="CZ1572" s="15"/>
    </row>
    <row r="1573" spans="5:104" x14ac:dyDescent="0.15">
      <c r="E1573" s="15"/>
      <c r="P1573" s="15"/>
      <c r="AA1573" s="15"/>
      <c r="AL1573" s="15"/>
      <c r="AW1573" s="15"/>
      <c r="BH1573" s="15"/>
      <c r="BS1573" s="15"/>
      <c r="CD1573" s="15"/>
      <c r="CO1573" s="15"/>
      <c r="CZ1573" s="15"/>
    </row>
    <row r="1574" spans="5:104" x14ac:dyDescent="0.15">
      <c r="E1574" s="15"/>
      <c r="P1574" s="15"/>
      <c r="AA1574" s="15"/>
      <c r="AL1574" s="15"/>
      <c r="AW1574" s="15"/>
      <c r="BH1574" s="15"/>
      <c r="BS1574" s="15"/>
      <c r="CD1574" s="15"/>
      <c r="CO1574" s="15"/>
      <c r="CZ1574" s="15"/>
    </row>
    <row r="1575" spans="5:104" x14ac:dyDescent="0.15">
      <c r="E1575" s="15"/>
      <c r="P1575" s="15"/>
      <c r="AA1575" s="15"/>
      <c r="AL1575" s="15"/>
      <c r="AW1575" s="15"/>
      <c r="BH1575" s="15"/>
      <c r="BS1575" s="15"/>
      <c r="CD1575" s="15"/>
      <c r="CO1575" s="15"/>
      <c r="CZ1575" s="15"/>
    </row>
    <row r="1576" spans="5:104" x14ac:dyDescent="0.15">
      <c r="E1576" s="15"/>
      <c r="P1576" s="15"/>
      <c r="AA1576" s="15"/>
      <c r="AL1576" s="15"/>
      <c r="AW1576" s="15"/>
      <c r="BH1576" s="15"/>
      <c r="BS1576" s="15"/>
      <c r="CD1576" s="15"/>
      <c r="CO1576" s="15"/>
      <c r="CZ1576" s="15"/>
    </row>
    <row r="1577" spans="5:104" x14ac:dyDescent="0.15">
      <c r="E1577" s="15"/>
      <c r="P1577" s="15"/>
      <c r="AA1577" s="15"/>
      <c r="AL1577" s="15"/>
      <c r="AW1577" s="15"/>
      <c r="BH1577" s="15"/>
      <c r="BS1577" s="15"/>
      <c r="CD1577" s="15"/>
      <c r="CO1577" s="15"/>
      <c r="CZ1577" s="15"/>
    </row>
    <row r="1578" spans="5:104" x14ac:dyDescent="0.15">
      <c r="E1578" s="15"/>
      <c r="P1578" s="15"/>
      <c r="AA1578" s="15"/>
      <c r="AL1578" s="15"/>
      <c r="AW1578" s="15"/>
      <c r="BH1578" s="15"/>
      <c r="BS1578" s="15"/>
      <c r="CD1578" s="15"/>
      <c r="CO1578" s="15"/>
      <c r="CZ1578" s="15"/>
    </row>
    <row r="1579" spans="5:104" x14ac:dyDescent="0.15">
      <c r="E1579" s="15"/>
      <c r="P1579" s="15"/>
      <c r="AA1579" s="15"/>
      <c r="AL1579" s="15"/>
      <c r="AW1579" s="15"/>
      <c r="BH1579" s="15"/>
      <c r="BS1579" s="15"/>
      <c r="CD1579" s="15"/>
      <c r="CO1579" s="15"/>
      <c r="CZ1579" s="15"/>
    </row>
    <row r="1580" spans="5:104" x14ac:dyDescent="0.15">
      <c r="E1580" s="15"/>
      <c r="P1580" s="15"/>
      <c r="AA1580" s="15"/>
      <c r="AL1580" s="15"/>
      <c r="AW1580" s="15"/>
      <c r="BH1580" s="15"/>
      <c r="BS1580" s="15"/>
      <c r="CD1580" s="15"/>
      <c r="CO1580" s="15"/>
      <c r="CZ1580" s="15"/>
    </row>
    <row r="1581" spans="5:104" x14ac:dyDescent="0.15">
      <c r="E1581" s="15"/>
      <c r="P1581" s="15"/>
      <c r="AA1581" s="15"/>
      <c r="AL1581" s="15"/>
      <c r="AW1581" s="15"/>
      <c r="BH1581" s="15"/>
      <c r="BS1581" s="15"/>
      <c r="CD1581" s="15"/>
      <c r="CO1581" s="15"/>
      <c r="CZ1581" s="15"/>
    </row>
    <row r="1582" spans="5:104" x14ac:dyDescent="0.15">
      <c r="E1582" s="15"/>
      <c r="P1582" s="15"/>
      <c r="AA1582" s="15"/>
      <c r="AL1582" s="15"/>
      <c r="AW1582" s="15"/>
      <c r="BH1582" s="15"/>
      <c r="BS1582" s="15"/>
      <c r="CD1582" s="15"/>
      <c r="CO1582" s="15"/>
      <c r="CZ1582" s="15"/>
    </row>
    <row r="1583" spans="5:104" x14ac:dyDescent="0.15">
      <c r="E1583" s="15"/>
      <c r="P1583" s="15"/>
      <c r="AA1583" s="15"/>
      <c r="AL1583" s="15"/>
      <c r="AW1583" s="15"/>
      <c r="BH1583" s="15"/>
      <c r="BS1583" s="15"/>
      <c r="CD1583" s="15"/>
      <c r="CO1583" s="15"/>
      <c r="CZ1583" s="15"/>
    </row>
    <row r="1584" spans="5:104" x14ac:dyDescent="0.15">
      <c r="E1584" s="15"/>
      <c r="P1584" s="15"/>
      <c r="AA1584" s="15"/>
      <c r="AL1584" s="15"/>
      <c r="AW1584" s="15"/>
      <c r="BH1584" s="15"/>
      <c r="BS1584" s="15"/>
      <c r="CD1584" s="15"/>
      <c r="CO1584" s="15"/>
      <c r="CZ1584" s="15"/>
    </row>
    <row r="1585" spans="5:104" x14ac:dyDescent="0.15">
      <c r="E1585" s="15"/>
      <c r="P1585" s="15"/>
      <c r="AA1585" s="15"/>
      <c r="AL1585" s="15"/>
      <c r="AW1585" s="15"/>
      <c r="BH1585" s="15"/>
      <c r="BS1585" s="15"/>
      <c r="CD1585" s="15"/>
      <c r="CO1585" s="15"/>
      <c r="CZ1585" s="15"/>
    </row>
    <row r="1586" spans="5:104" x14ac:dyDescent="0.15">
      <c r="E1586" s="15"/>
      <c r="P1586" s="15"/>
      <c r="AA1586" s="15"/>
      <c r="AL1586" s="15"/>
      <c r="AW1586" s="15"/>
      <c r="BH1586" s="15"/>
      <c r="BS1586" s="15"/>
      <c r="CD1586" s="15"/>
      <c r="CO1586" s="15"/>
      <c r="CZ1586" s="15"/>
    </row>
    <row r="1587" spans="5:104" x14ac:dyDescent="0.15">
      <c r="E1587" s="15"/>
      <c r="P1587" s="15"/>
      <c r="AA1587" s="15"/>
      <c r="AL1587" s="15"/>
      <c r="AW1587" s="15"/>
      <c r="BH1587" s="15"/>
      <c r="BS1587" s="15"/>
      <c r="CD1587" s="15"/>
      <c r="CO1587" s="15"/>
      <c r="CZ1587" s="15"/>
    </row>
    <row r="1588" spans="5:104" x14ac:dyDescent="0.15">
      <c r="E1588" s="15"/>
      <c r="P1588" s="15"/>
      <c r="AA1588" s="15"/>
      <c r="AL1588" s="15"/>
      <c r="AW1588" s="15"/>
      <c r="BH1588" s="15"/>
      <c r="BS1588" s="15"/>
      <c r="CD1588" s="15"/>
      <c r="CO1588" s="15"/>
      <c r="CZ1588" s="15"/>
    </row>
    <row r="1589" spans="5:104" x14ac:dyDescent="0.15">
      <c r="E1589" s="15"/>
      <c r="P1589" s="15"/>
      <c r="AA1589" s="15"/>
      <c r="AL1589" s="15"/>
      <c r="AW1589" s="15"/>
      <c r="BH1589" s="15"/>
      <c r="BS1589" s="15"/>
      <c r="CD1589" s="15"/>
      <c r="CO1589" s="15"/>
      <c r="CZ1589" s="15"/>
    </row>
    <row r="1590" spans="5:104" x14ac:dyDescent="0.15">
      <c r="E1590" s="15"/>
      <c r="P1590" s="15"/>
      <c r="AA1590" s="15"/>
      <c r="AL1590" s="15"/>
      <c r="AW1590" s="15"/>
      <c r="BH1590" s="15"/>
      <c r="BS1590" s="15"/>
      <c r="CD1590" s="15"/>
      <c r="CO1590" s="15"/>
      <c r="CZ1590" s="15"/>
    </row>
    <row r="1591" spans="5:104" x14ac:dyDescent="0.15">
      <c r="E1591" s="15"/>
      <c r="P1591" s="15"/>
      <c r="AA1591" s="15"/>
      <c r="AL1591" s="15"/>
      <c r="AW1591" s="15"/>
      <c r="BH1591" s="15"/>
      <c r="BS1591" s="15"/>
      <c r="CD1591" s="15"/>
      <c r="CO1591" s="15"/>
      <c r="CZ1591" s="15"/>
    </row>
    <row r="1592" spans="5:104" x14ac:dyDescent="0.15">
      <c r="E1592" s="15"/>
      <c r="P1592" s="15"/>
      <c r="AA1592" s="15"/>
      <c r="AL1592" s="15"/>
      <c r="AW1592" s="15"/>
      <c r="BH1592" s="15"/>
      <c r="BS1592" s="15"/>
      <c r="CD1592" s="15"/>
      <c r="CO1592" s="15"/>
      <c r="CZ1592" s="15"/>
    </row>
    <row r="1593" spans="5:104" x14ac:dyDescent="0.15">
      <c r="E1593" s="15"/>
      <c r="P1593" s="15"/>
      <c r="AA1593" s="15"/>
      <c r="AL1593" s="15"/>
      <c r="AW1593" s="15"/>
      <c r="BH1593" s="15"/>
      <c r="BS1593" s="15"/>
      <c r="CD1593" s="15"/>
      <c r="CO1593" s="15"/>
      <c r="CZ1593" s="15"/>
    </row>
    <row r="1594" spans="5:104" x14ac:dyDescent="0.15">
      <c r="E1594" s="15"/>
      <c r="P1594" s="15"/>
      <c r="AA1594" s="15"/>
      <c r="AL1594" s="15"/>
      <c r="AW1594" s="15"/>
      <c r="BH1594" s="15"/>
      <c r="BS1594" s="15"/>
      <c r="CD1594" s="15"/>
      <c r="CO1594" s="15"/>
      <c r="CZ1594" s="15"/>
    </row>
    <row r="1595" spans="5:104" x14ac:dyDescent="0.15">
      <c r="E1595" s="15"/>
      <c r="P1595" s="15"/>
      <c r="AA1595" s="15"/>
      <c r="AL1595" s="15"/>
      <c r="AW1595" s="15"/>
      <c r="BH1595" s="15"/>
      <c r="BS1595" s="15"/>
      <c r="CD1595" s="15"/>
      <c r="CO1595" s="15"/>
      <c r="CZ1595" s="15"/>
    </row>
    <row r="1596" spans="5:104" x14ac:dyDescent="0.15">
      <c r="E1596" s="15"/>
      <c r="P1596" s="15"/>
      <c r="AA1596" s="15"/>
      <c r="AL1596" s="15"/>
      <c r="AW1596" s="15"/>
      <c r="BH1596" s="15"/>
      <c r="BS1596" s="15"/>
      <c r="CD1596" s="15"/>
      <c r="CO1596" s="15"/>
      <c r="CZ1596" s="15"/>
    </row>
    <row r="1597" spans="5:104" x14ac:dyDescent="0.15">
      <c r="E1597" s="15"/>
      <c r="P1597" s="15"/>
      <c r="AA1597" s="15"/>
      <c r="AL1597" s="15"/>
      <c r="AW1597" s="15"/>
      <c r="BH1597" s="15"/>
      <c r="BS1597" s="15"/>
      <c r="CD1597" s="15"/>
      <c r="CO1597" s="15"/>
      <c r="CZ1597" s="15"/>
    </row>
    <row r="1598" spans="5:104" x14ac:dyDescent="0.15">
      <c r="E1598" s="15"/>
      <c r="P1598" s="15"/>
      <c r="AA1598" s="15"/>
      <c r="AL1598" s="15"/>
      <c r="AW1598" s="15"/>
      <c r="BH1598" s="15"/>
      <c r="BS1598" s="15"/>
      <c r="CD1598" s="15"/>
      <c r="CO1598" s="15"/>
      <c r="CZ1598" s="15"/>
    </row>
    <row r="1599" spans="5:104" x14ac:dyDescent="0.15">
      <c r="E1599" s="15"/>
      <c r="P1599" s="15"/>
      <c r="AA1599" s="15"/>
      <c r="AL1599" s="15"/>
      <c r="AW1599" s="15"/>
      <c r="BH1599" s="15"/>
      <c r="BS1599" s="15"/>
      <c r="CD1599" s="15"/>
      <c r="CO1599" s="15"/>
      <c r="CZ1599" s="15"/>
    </row>
    <row r="1600" spans="5:104" x14ac:dyDescent="0.15">
      <c r="E1600" s="15"/>
      <c r="P1600" s="15"/>
      <c r="AA1600" s="15"/>
      <c r="AL1600" s="15"/>
      <c r="AW1600" s="15"/>
      <c r="BH1600" s="15"/>
      <c r="BS1600" s="15"/>
      <c r="CD1600" s="15"/>
      <c r="CO1600" s="15"/>
      <c r="CZ1600" s="15"/>
    </row>
    <row r="1601" spans="5:104" x14ac:dyDescent="0.15">
      <c r="E1601" s="15"/>
      <c r="P1601" s="15"/>
      <c r="AA1601" s="15"/>
      <c r="AL1601" s="15"/>
      <c r="AW1601" s="15"/>
      <c r="BH1601" s="15"/>
      <c r="BS1601" s="15"/>
      <c r="CD1601" s="15"/>
      <c r="CO1601" s="15"/>
      <c r="CZ1601" s="15"/>
    </row>
    <row r="1602" spans="5:104" x14ac:dyDescent="0.15">
      <c r="E1602" s="15"/>
      <c r="P1602" s="15"/>
      <c r="AA1602" s="15"/>
      <c r="AL1602" s="15"/>
      <c r="AW1602" s="15"/>
      <c r="BH1602" s="15"/>
      <c r="BS1602" s="15"/>
      <c r="CD1602" s="15"/>
      <c r="CO1602" s="15"/>
      <c r="CZ1602" s="15"/>
    </row>
    <row r="1603" spans="5:104" x14ac:dyDescent="0.15">
      <c r="E1603" s="15"/>
      <c r="P1603" s="15"/>
      <c r="AA1603" s="15"/>
      <c r="AL1603" s="15"/>
      <c r="AW1603" s="15"/>
      <c r="BH1603" s="15"/>
      <c r="BS1603" s="15"/>
      <c r="CD1603" s="15"/>
      <c r="CO1603" s="15"/>
      <c r="CZ1603" s="15"/>
    </row>
    <row r="1604" spans="5:104" x14ac:dyDescent="0.15">
      <c r="E1604" s="15"/>
      <c r="P1604" s="15"/>
      <c r="AA1604" s="15"/>
      <c r="AL1604" s="15"/>
      <c r="AW1604" s="15"/>
      <c r="BH1604" s="15"/>
      <c r="BS1604" s="15"/>
      <c r="CD1604" s="15"/>
      <c r="CO1604" s="15"/>
      <c r="CZ1604" s="15"/>
    </row>
    <row r="1605" spans="5:104" x14ac:dyDescent="0.15">
      <c r="E1605" s="15"/>
      <c r="P1605" s="15"/>
      <c r="AA1605" s="15"/>
      <c r="AL1605" s="15"/>
      <c r="AW1605" s="15"/>
      <c r="BH1605" s="15"/>
      <c r="BS1605" s="15"/>
      <c r="CD1605" s="15"/>
      <c r="CO1605" s="15"/>
      <c r="CZ1605" s="15"/>
    </row>
    <row r="1606" spans="5:104" x14ac:dyDescent="0.15">
      <c r="E1606" s="15"/>
      <c r="P1606" s="15"/>
      <c r="AA1606" s="15"/>
      <c r="AL1606" s="15"/>
      <c r="AW1606" s="15"/>
      <c r="BH1606" s="15"/>
      <c r="BS1606" s="15"/>
      <c r="CD1606" s="15"/>
      <c r="CO1606" s="15"/>
      <c r="CZ1606" s="15"/>
    </row>
    <row r="1607" spans="5:104" x14ac:dyDescent="0.15">
      <c r="E1607" s="15"/>
      <c r="P1607" s="15"/>
      <c r="AA1607" s="15"/>
      <c r="AL1607" s="15"/>
      <c r="AW1607" s="15"/>
      <c r="BH1607" s="15"/>
      <c r="BS1607" s="15"/>
      <c r="CD1607" s="15"/>
      <c r="CO1607" s="15"/>
      <c r="CZ1607" s="15"/>
    </row>
    <row r="1608" spans="5:104" x14ac:dyDescent="0.15">
      <c r="E1608" s="15"/>
      <c r="P1608" s="15"/>
      <c r="AA1608" s="15"/>
      <c r="AL1608" s="15"/>
      <c r="AW1608" s="15"/>
      <c r="BH1608" s="15"/>
      <c r="BS1608" s="15"/>
      <c r="CD1608" s="15"/>
      <c r="CO1608" s="15"/>
      <c r="CZ1608" s="15"/>
    </row>
    <row r="1609" spans="5:104" x14ac:dyDescent="0.15">
      <c r="E1609" s="15"/>
      <c r="P1609" s="15"/>
      <c r="AA1609" s="15"/>
      <c r="AL1609" s="15"/>
      <c r="AW1609" s="15"/>
      <c r="BH1609" s="15"/>
      <c r="BS1609" s="15"/>
      <c r="CD1609" s="15"/>
      <c r="CO1609" s="15"/>
      <c r="CZ1609" s="15"/>
    </row>
    <row r="1610" spans="5:104" x14ac:dyDescent="0.15">
      <c r="E1610" s="15"/>
      <c r="P1610" s="15"/>
      <c r="AA1610" s="15"/>
      <c r="AL1610" s="15"/>
      <c r="AW1610" s="15"/>
      <c r="BH1610" s="15"/>
      <c r="BS1610" s="15"/>
      <c r="CD1610" s="15"/>
      <c r="CO1610" s="15"/>
      <c r="CZ1610" s="15"/>
    </row>
    <row r="1611" spans="5:104" x14ac:dyDescent="0.15">
      <c r="E1611" s="15"/>
      <c r="P1611" s="15"/>
      <c r="AA1611" s="15"/>
      <c r="AL1611" s="15"/>
      <c r="AW1611" s="15"/>
      <c r="BH1611" s="15"/>
      <c r="BS1611" s="15"/>
      <c r="CD1611" s="15"/>
      <c r="CO1611" s="15"/>
      <c r="CZ1611" s="15"/>
    </row>
    <row r="1612" spans="5:104" x14ac:dyDescent="0.15">
      <c r="E1612" s="15"/>
      <c r="P1612" s="15"/>
      <c r="AA1612" s="15"/>
      <c r="AL1612" s="15"/>
      <c r="AW1612" s="15"/>
      <c r="BH1612" s="15"/>
      <c r="BS1612" s="15"/>
      <c r="CD1612" s="15"/>
      <c r="CO1612" s="15"/>
      <c r="CZ1612" s="15"/>
    </row>
    <row r="1613" spans="5:104" x14ac:dyDescent="0.15">
      <c r="E1613" s="15"/>
      <c r="P1613" s="15"/>
      <c r="AA1613" s="15"/>
      <c r="AL1613" s="15"/>
      <c r="AW1613" s="15"/>
      <c r="BH1613" s="15"/>
      <c r="BS1613" s="15"/>
      <c r="CD1613" s="15"/>
      <c r="CO1613" s="15"/>
      <c r="CZ1613" s="15"/>
    </row>
    <row r="1614" spans="5:104" x14ac:dyDescent="0.15">
      <c r="E1614" s="15"/>
      <c r="P1614" s="15"/>
      <c r="AA1614" s="15"/>
      <c r="AL1614" s="15"/>
      <c r="AW1614" s="15"/>
      <c r="BH1614" s="15"/>
      <c r="BS1614" s="15"/>
      <c r="CD1614" s="15"/>
      <c r="CO1614" s="15"/>
      <c r="CZ1614" s="15"/>
    </row>
    <row r="1615" spans="5:104" x14ac:dyDescent="0.15">
      <c r="E1615" s="15"/>
      <c r="P1615" s="15"/>
      <c r="AA1615" s="15"/>
      <c r="AL1615" s="15"/>
      <c r="AW1615" s="15"/>
      <c r="BH1615" s="15"/>
      <c r="BS1615" s="15"/>
      <c r="CD1615" s="15"/>
      <c r="CO1615" s="15"/>
      <c r="CZ1615" s="15"/>
    </row>
    <row r="1616" spans="5:104" x14ac:dyDescent="0.15">
      <c r="E1616" s="15"/>
      <c r="P1616" s="15"/>
      <c r="AA1616" s="15"/>
      <c r="AL1616" s="15"/>
      <c r="AW1616" s="15"/>
      <c r="BH1616" s="15"/>
      <c r="BS1616" s="15"/>
      <c r="CD1616" s="15"/>
      <c r="CO1616" s="15"/>
      <c r="CZ1616" s="15"/>
    </row>
    <row r="1617" spans="5:104" x14ac:dyDescent="0.15">
      <c r="E1617" s="15"/>
      <c r="P1617" s="15"/>
      <c r="AA1617" s="15"/>
      <c r="AL1617" s="15"/>
      <c r="AW1617" s="15"/>
      <c r="BH1617" s="15"/>
      <c r="BS1617" s="15"/>
      <c r="CD1617" s="15"/>
      <c r="CO1617" s="15"/>
      <c r="CZ1617" s="15"/>
    </row>
    <row r="1618" spans="5:104" x14ac:dyDescent="0.15">
      <c r="E1618" s="15"/>
      <c r="P1618" s="15"/>
      <c r="AA1618" s="15"/>
      <c r="AL1618" s="15"/>
      <c r="AW1618" s="15"/>
      <c r="BH1618" s="15"/>
      <c r="BS1618" s="15"/>
      <c r="CD1618" s="15"/>
      <c r="CO1618" s="15"/>
      <c r="CZ1618" s="15"/>
    </row>
    <row r="1619" spans="5:104" x14ac:dyDescent="0.15">
      <c r="E1619" s="15"/>
      <c r="P1619" s="15"/>
      <c r="AA1619" s="15"/>
      <c r="AL1619" s="15"/>
      <c r="AW1619" s="15"/>
      <c r="BH1619" s="15"/>
      <c r="BS1619" s="15"/>
      <c r="CD1619" s="15"/>
      <c r="CO1619" s="15"/>
      <c r="CZ1619" s="15"/>
    </row>
    <row r="1620" spans="5:104" x14ac:dyDescent="0.15">
      <c r="E1620" s="15"/>
      <c r="P1620" s="15"/>
      <c r="AA1620" s="15"/>
      <c r="AL1620" s="15"/>
      <c r="AW1620" s="15"/>
      <c r="BH1620" s="15"/>
      <c r="BS1620" s="15"/>
      <c r="CD1620" s="15"/>
      <c r="CO1620" s="15"/>
      <c r="CZ1620" s="15"/>
    </row>
    <row r="1621" spans="5:104" x14ac:dyDescent="0.15">
      <c r="E1621" s="15"/>
      <c r="P1621" s="15"/>
      <c r="AA1621" s="15"/>
      <c r="AL1621" s="15"/>
      <c r="AW1621" s="15"/>
      <c r="BH1621" s="15"/>
      <c r="BS1621" s="15"/>
      <c r="CD1621" s="15"/>
      <c r="CO1621" s="15"/>
      <c r="CZ1621" s="15"/>
    </row>
    <row r="1622" spans="5:104" x14ac:dyDescent="0.15">
      <c r="E1622" s="15"/>
      <c r="P1622" s="15"/>
      <c r="AA1622" s="15"/>
      <c r="AL1622" s="15"/>
      <c r="AW1622" s="15"/>
      <c r="BH1622" s="15"/>
      <c r="BS1622" s="15"/>
      <c r="CD1622" s="15"/>
      <c r="CO1622" s="15"/>
      <c r="CZ1622" s="15"/>
    </row>
    <row r="1623" spans="5:104" x14ac:dyDescent="0.15">
      <c r="E1623" s="15"/>
      <c r="P1623" s="15"/>
      <c r="AA1623" s="15"/>
      <c r="AL1623" s="15"/>
      <c r="AW1623" s="15"/>
      <c r="BH1623" s="15"/>
      <c r="BS1623" s="15"/>
      <c r="CD1623" s="15"/>
      <c r="CO1623" s="15"/>
      <c r="CZ1623" s="15"/>
    </row>
    <row r="1624" spans="5:104" x14ac:dyDescent="0.15">
      <c r="E1624" s="15"/>
      <c r="P1624" s="15"/>
      <c r="AA1624" s="15"/>
      <c r="AL1624" s="15"/>
      <c r="AW1624" s="15"/>
      <c r="BH1624" s="15"/>
      <c r="BS1624" s="15"/>
      <c r="CD1624" s="15"/>
      <c r="CO1624" s="15"/>
      <c r="CZ1624" s="15"/>
    </row>
    <row r="1625" spans="5:104" x14ac:dyDescent="0.15">
      <c r="E1625" s="15"/>
      <c r="P1625" s="15"/>
      <c r="AA1625" s="15"/>
      <c r="AL1625" s="15"/>
      <c r="AW1625" s="15"/>
      <c r="BH1625" s="15"/>
      <c r="BS1625" s="15"/>
      <c r="CD1625" s="15"/>
      <c r="CO1625" s="15"/>
      <c r="CZ1625" s="15"/>
    </row>
    <row r="1626" spans="5:104" x14ac:dyDescent="0.15">
      <c r="E1626" s="15"/>
      <c r="P1626" s="15"/>
      <c r="AA1626" s="15"/>
      <c r="AL1626" s="15"/>
      <c r="AW1626" s="15"/>
      <c r="BH1626" s="15"/>
      <c r="BS1626" s="15"/>
      <c r="CD1626" s="15"/>
      <c r="CO1626" s="15"/>
      <c r="CZ1626" s="15"/>
    </row>
    <row r="1627" spans="5:104" x14ac:dyDescent="0.15">
      <c r="E1627" s="15"/>
      <c r="P1627" s="15"/>
      <c r="AA1627" s="15"/>
      <c r="AL1627" s="15"/>
      <c r="AW1627" s="15"/>
      <c r="BH1627" s="15"/>
      <c r="BS1627" s="15"/>
      <c r="CD1627" s="15"/>
      <c r="CO1627" s="15"/>
      <c r="CZ1627" s="15"/>
    </row>
    <row r="1628" spans="5:104" x14ac:dyDescent="0.15">
      <c r="E1628" s="15"/>
      <c r="P1628" s="15"/>
      <c r="AA1628" s="15"/>
      <c r="AL1628" s="15"/>
      <c r="AW1628" s="15"/>
      <c r="BH1628" s="15"/>
      <c r="BS1628" s="15"/>
      <c r="CD1628" s="15"/>
      <c r="CO1628" s="15"/>
      <c r="CZ1628" s="15"/>
    </row>
    <row r="1629" spans="5:104" x14ac:dyDescent="0.15">
      <c r="E1629" s="15"/>
      <c r="P1629" s="15"/>
      <c r="AA1629" s="15"/>
      <c r="AL1629" s="15"/>
      <c r="AW1629" s="15"/>
      <c r="BH1629" s="15"/>
      <c r="BS1629" s="15"/>
      <c r="CD1629" s="15"/>
      <c r="CO1629" s="15"/>
      <c r="CZ1629" s="15"/>
    </row>
    <row r="1630" spans="5:104" x14ac:dyDescent="0.15">
      <c r="E1630" s="15"/>
      <c r="P1630" s="15"/>
      <c r="AA1630" s="15"/>
      <c r="AL1630" s="15"/>
      <c r="AW1630" s="15"/>
      <c r="BH1630" s="15"/>
      <c r="BS1630" s="15"/>
      <c r="CD1630" s="15"/>
      <c r="CO1630" s="15"/>
      <c r="CZ1630" s="15"/>
    </row>
    <row r="1631" spans="5:104" x14ac:dyDescent="0.15">
      <c r="E1631" s="15"/>
      <c r="P1631" s="15"/>
      <c r="AA1631" s="15"/>
      <c r="AL1631" s="15"/>
      <c r="AW1631" s="15"/>
      <c r="BH1631" s="15"/>
      <c r="BS1631" s="15"/>
      <c r="CD1631" s="15"/>
      <c r="CO1631" s="15"/>
      <c r="CZ1631" s="15"/>
    </row>
    <row r="1632" spans="5:104" x14ac:dyDescent="0.15">
      <c r="E1632" s="15"/>
      <c r="P1632" s="15"/>
      <c r="AA1632" s="15"/>
      <c r="AL1632" s="15"/>
      <c r="AW1632" s="15"/>
      <c r="BH1632" s="15"/>
      <c r="BS1632" s="15"/>
      <c r="CD1632" s="15"/>
      <c r="CO1632" s="15"/>
      <c r="CZ1632" s="15"/>
    </row>
    <row r="1633" spans="5:104" x14ac:dyDescent="0.15">
      <c r="E1633" s="15"/>
      <c r="P1633" s="15"/>
      <c r="AA1633" s="15"/>
      <c r="AL1633" s="15"/>
      <c r="AW1633" s="15"/>
      <c r="BH1633" s="15"/>
      <c r="BS1633" s="15"/>
      <c r="CD1633" s="15"/>
      <c r="CO1633" s="15"/>
      <c r="CZ1633" s="15"/>
    </row>
    <row r="1634" spans="5:104" x14ac:dyDescent="0.15">
      <c r="E1634" s="15"/>
      <c r="P1634" s="15"/>
      <c r="AA1634" s="15"/>
      <c r="AL1634" s="15"/>
      <c r="AW1634" s="15"/>
      <c r="BH1634" s="15"/>
      <c r="BS1634" s="15"/>
      <c r="CD1634" s="15"/>
      <c r="CO1634" s="15"/>
      <c r="CZ1634" s="15"/>
    </row>
    <row r="1635" spans="5:104" x14ac:dyDescent="0.15">
      <c r="E1635" s="15"/>
      <c r="P1635" s="15"/>
      <c r="AA1635" s="15"/>
      <c r="AL1635" s="15"/>
      <c r="AW1635" s="15"/>
      <c r="BH1635" s="15"/>
      <c r="BS1635" s="15"/>
      <c r="CD1635" s="15"/>
      <c r="CO1635" s="15"/>
      <c r="CZ1635" s="15"/>
    </row>
    <row r="1636" spans="5:104" x14ac:dyDescent="0.15">
      <c r="E1636" s="15"/>
      <c r="P1636" s="15"/>
      <c r="AA1636" s="15"/>
      <c r="AL1636" s="15"/>
      <c r="AW1636" s="15"/>
      <c r="BH1636" s="15"/>
      <c r="BS1636" s="15"/>
      <c r="CD1636" s="15"/>
      <c r="CO1636" s="15"/>
      <c r="CZ1636" s="15"/>
    </row>
    <row r="1637" spans="5:104" x14ac:dyDescent="0.15">
      <c r="E1637" s="15"/>
      <c r="P1637" s="15"/>
      <c r="AA1637" s="15"/>
      <c r="AL1637" s="15"/>
      <c r="AW1637" s="15"/>
      <c r="BH1637" s="15"/>
      <c r="BS1637" s="15"/>
      <c r="CD1637" s="15"/>
      <c r="CO1637" s="15"/>
      <c r="CZ1637" s="15"/>
    </row>
    <row r="1638" spans="5:104" x14ac:dyDescent="0.15">
      <c r="E1638" s="15"/>
      <c r="P1638" s="15"/>
      <c r="AA1638" s="15"/>
      <c r="AL1638" s="15"/>
      <c r="AW1638" s="15"/>
      <c r="BH1638" s="15"/>
      <c r="BS1638" s="15"/>
      <c r="CD1638" s="15"/>
      <c r="CO1638" s="15"/>
      <c r="CZ1638" s="15"/>
    </row>
    <row r="1639" spans="5:104" x14ac:dyDescent="0.15">
      <c r="E1639" s="15"/>
      <c r="P1639" s="15"/>
      <c r="AA1639" s="15"/>
      <c r="AL1639" s="15"/>
      <c r="AW1639" s="15"/>
      <c r="BH1639" s="15"/>
      <c r="BS1639" s="15"/>
      <c r="CD1639" s="15"/>
      <c r="CO1639" s="15"/>
      <c r="CZ1639" s="15"/>
    </row>
    <row r="1640" spans="5:104" x14ac:dyDescent="0.15">
      <c r="E1640" s="15"/>
      <c r="P1640" s="15"/>
      <c r="AA1640" s="15"/>
      <c r="AL1640" s="15"/>
      <c r="AW1640" s="15"/>
      <c r="BH1640" s="15"/>
      <c r="BS1640" s="15"/>
      <c r="CD1640" s="15"/>
      <c r="CO1640" s="15"/>
      <c r="CZ1640" s="15"/>
    </row>
    <row r="1641" spans="5:104" x14ac:dyDescent="0.15">
      <c r="E1641" s="15"/>
      <c r="P1641" s="15"/>
      <c r="AA1641" s="15"/>
      <c r="AL1641" s="15"/>
      <c r="AW1641" s="15"/>
      <c r="BH1641" s="15"/>
      <c r="BS1641" s="15"/>
      <c r="CD1641" s="15"/>
      <c r="CO1641" s="15"/>
      <c r="CZ1641" s="15"/>
    </row>
    <row r="1642" spans="5:104" x14ac:dyDescent="0.15">
      <c r="E1642" s="15"/>
      <c r="P1642" s="15"/>
      <c r="AA1642" s="15"/>
      <c r="AL1642" s="15"/>
      <c r="AW1642" s="15"/>
      <c r="BH1642" s="15"/>
      <c r="BS1642" s="15"/>
      <c r="CD1642" s="15"/>
      <c r="CO1642" s="15"/>
      <c r="CZ1642" s="15"/>
    </row>
    <row r="1643" spans="5:104" x14ac:dyDescent="0.15">
      <c r="E1643" s="15"/>
      <c r="P1643" s="15"/>
      <c r="AA1643" s="15"/>
      <c r="AL1643" s="15"/>
      <c r="AW1643" s="15"/>
      <c r="BH1643" s="15"/>
      <c r="BS1643" s="15"/>
      <c r="CD1643" s="15"/>
      <c r="CO1643" s="15"/>
      <c r="CZ1643" s="15"/>
    </row>
    <row r="1644" spans="5:104" x14ac:dyDescent="0.15">
      <c r="E1644" s="15"/>
      <c r="P1644" s="15"/>
      <c r="AA1644" s="15"/>
      <c r="AL1644" s="15"/>
      <c r="AW1644" s="15"/>
      <c r="BH1644" s="15"/>
      <c r="BS1644" s="15"/>
      <c r="CD1644" s="15"/>
      <c r="CO1644" s="15"/>
      <c r="CZ1644" s="15"/>
    </row>
    <row r="1645" spans="5:104" x14ac:dyDescent="0.15">
      <c r="E1645" s="15"/>
      <c r="P1645" s="15"/>
      <c r="AA1645" s="15"/>
      <c r="AL1645" s="15"/>
      <c r="AW1645" s="15"/>
      <c r="BH1645" s="15"/>
      <c r="BS1645" s="15"/>
      <c r="CD1645" s="15"/>
      <c r="CO1645" s="15"/>
      <c r="CZ1645" s="15"/>
    </row>
    <row r="1646" spans="5:104" x14ac:dyDescent="0.15">
      <c r="E1646" s="15"/>
      <c r="P1646" s="15"/>
      <c r="AA1646" s="15"/>
      <c r="AL1646" s="15"/>
      <c r="AW1646" s="15"/>
      <c r="BH1646" s="15"/>
      <c r="BS1646" s="15"/>
      <c r="CD1646" s="15"/>
      <c r="CO1646" s="15"/>
      <c r="CZ1646" s="15"/>
    </row>
    <row r="1647" spans="5:104" x14ac:dyDescent="0.15">
      <c r="E1647" s="15"/>
      <c r="P1647" s="15"/>
      <c r="AA1647" s="15"/>
      <c r="AL1647" s="15"/>
      <c r="AW1647" s="15"/>
      <c r="BH1647" s="15"/>
      <c r="BS1647" s="15"/>
      <c r="CD1647" s="15"/>
      <c r="CO1647" s="15"/>
      <c r="CZ1647" s="15"/>
    </row>
    <row r="1648" spans="5:104" x14ac:dyDescent="0.15">
      <c r="E1648" s="15"/>
      <c r="P1648" s="15"/>
      <c r="AA1648" s="15"/>
      <c r="AL1648" s="15"/>
      <c r="AW1648" s="15"/>
      <c r="BH1648" s="15"/>
      <c r="BS1648" s="15"/>
      <c r="CD1648" s="15"/>
      <c r="CO1648" s="15"/>
      <c r="CZ1648" s="15"/>
    </row>
    <row r="1649" spans="5:104" x14ac:dyDescent="0.15">
      <c r="E1649" s="15"/>
      <c r="P1649" s="15"/>
      <c r="AA1649" s="15"/>
      <c r="AL1649" s="15"/>
      <c r="AW1649" s="15"/>
      <c r="BH1649" s="15"/>
      <c r="BS1649" s="15"/>
      <c r="CD1649" s="15"/>
      <c r="CO1649" s="15"/>
      <c r="CZ1649" s="15"/>
    </row>
    <row r="1650" spans="5:104" x14ac:dyDescent="0.15">
      <c r="E1650" s="15"/>
      <c r="P1650" s="15"/>
      <c r="AA1650" s="15"/>
      <c r="AL1650" s="15"/>
      <c r="AW1650" s="15"/>
      <c r="BH1650" s="15"/>
      <c r="BS1650" s="15"/>
      <c r="CD1650" s="15"/>
      <c r="CO1650" s="15"/>
      <c r="CZ1650" s="15"/>
    </row>
    <row r="1651" spans="5:104" x14ac:dyDescent="0.15">
      <c r="E1651" s="15"/>
      <c r="P1651" s="15"/>
      <c r="AA1651" s="15"/>
      <c r="AL1651" s="15"/>
      <c r="AW1651" s="15"/>
      <c r="BH1651" s="15"/>
      <c r="BS1651" s="15"/>
      <c r="CD1651" s="15"/>
      <c r="CO1651" s="15"/>
      <c r="CZ1651" s="15"/>
    </row>
    <row r="1652" spans="5:104" x14ac:dyDescent="0.15">
      <c r="E1652" s="15"/>
      <c r="P1652" s="15"/>
      <c r="AA1652" s="15"/>
      <c r="AL1652" s="15"/>
      <c r="AW1652" s="15"/>
      <c r="BH1652" s="15"/>
      <c r="BS1652" s="15"/>
      <c r="CD1652" s="15"/>
      <c r="CO1652" s="15"/>
      <c r="CZ1652" s="15"/>
    </row>
    <row r="1653" spans="5:104" x14ac:dyDescent="0.15">
      <c r="E1653" s="15"/>
      <c r="P1653" s="15"/>
      <c r="AA1653" s="15"/>
      <c r="AL1653" s="15"/>
      <c r="AW1653" s="15"/>
      <c r="BH1653" s="15"/>
      <c r="BS1653" s="15"/>
      <c r="CD1653" s="15"/>
      <c r="CO1653" s="15"/>
      <c r="CZ1653" s="15"/>
    </row>
    <row r="1654" spans="5:104" x14ac:dyDescent="0.15">
      <c r="E1654" s="15"/>
      <c r="P1654" s="15"/>
      <c r="AA1654" s="15"/>
      <c r="AL1654" s="15"/>
      <c r="AW1654" s="15"/>
      <c r="BH1654" s="15"/>
      <c r="BS1654" s="15"/>
      <c r="CD1654" s="15"/>
      <c r="CO1654" s="15"/>
      <c r="CZ1654" s="15"/>
    </row>
    <row r="1655" spans="5:104" x14ac:dyDescent="0.15">
      <c r="E1655" s="15"/>
      <c r="P1655" s="15"/>
      <c r="AA1655" s="15"/>
      <c r="AL1655" s="15"/>
      <c r="AW1655" s="15"/>
      <c r="BH1655" s="15"/>
      <c r="BS1655" s="15"/>
      <c r="CD1655" s="15"/>
      <c r="CO1655" s="15"/>
      <c r="CZ1655" s="15"/>
    </row>
    <row r="1656" spans="5:104" x14ac:dyDescent="0.15">
      <c r="E1656" s="15"/>
      <c r="P1656" s="15"/>
      <c r="AA1656" s="15"/>
      <c r="AL1656" s="15"/>
      <c r="AW1656" s="15"/>
      <c r="BH1656" s="15"/>
      <c r="BS1656" s="15"/>
      <c r="CD1656" s="15"/>
      <c r="CO1656" s="15"/>
      <c r="CZ1656" s="15"/>
    </row>
    <row r="1657" spans="5:104" x14ac:dyDescent="0.15">
      <c r="E1657" s="15"/>
      <c r="P1657" s="15"/>
      <c r="AA1657" s="15"/>
      <c r="AL1657" s="15"/>
      <c r="AW1657" s="15"/>
      <c r="BH1657" s="15"/>
      <c r="BS1657" s="15"/>
      <c r="CD1657" s="15"/>
      <c r="CO1657" s="15"/>
      <c r="CZ1657" s="15"/>
    </row>
    <row r="1658" spans="5:104" x14ac:dyDescent="0.15">
      <c r="E1658" s="15"/>
      <c r="P1658" s="15"/>
      <c r="AA1658" s="15"/>
      <c r="AL1658" s="15"/>
      <c r="AW1658" s="15"/>
      <c r="BH1658" s="15"/>
      <c r="BS1658" s="15"/>
      <c r="CD1658" s="15"/>
      <c r="CO1658" s="15"/>
      <c r="CZ1658" s="15"/>
    </row>
    <row r="1659" spans="5:104" x14ac:dyDescent="0.15">
      <c r="E1659" s="15"/>
      <c r="P1659" s="15"/>
      <c r="AA1659" s="15"/>
      <c r="AL1659" s="15"/>
      <c r="AW1659" s="15"/>
      <c r="BH1659" s="15"/>
      <c r="BS1659" s="15"/>
      <c r="CD1659" s="15"/>
      <c r="CO1659" s="15"/>
      <c r="CZ1659" s="15"/>
    </row>
    <row r="1660" spans="5:104" x14ac:dyDescent="0.15">
      <c r="E1660" s="15"/>
      <c r="P1660" s="15"/>
      <c r="AA1660" s="15"/>
      <c r="AL1660" s="15"/>
      <c r="AW1660" s="15"/>
      <c r="BH1660" s="15"/>
      <c r="BS1660" s="15"/>
      <c r="CD1660" s="15"/>
      <c r="CO1660" s="15"/>
      <c r="CZ1660" s="15"/>
    </row>
    <row r="1661" spans="5:104" x14ac:dyDescent="0.15">
      <c r="E1661" s="15"/>
      <c r="P1661" s="15"/>
      <c r="AA1661" s="15"/>
      <c r="AL1661" s="15"/>
      <c r="AW1661" s="15"/>
      <c r="BH1661" s="15"/>
      <c r="BS1661" s="15"/>
      <c r="CD1661" s="15"/>
      <c r="CO1661" s="15"/>
      <c r="CZ1661" s="15"/>
    </row>
    <row r="1662" spans="5:104" x14ac:dyDescent="0.15">
      <c r="E1662" s="15"/>
      <c r="P1662" s="15"/>
      <c r="AA1662" s="15"/>
      <c r="AL1662" s="15"/>
      <c r="AW1662" s="15"/>
      <c r="BH1662" s="15"/>
      <c r="BS1662" s="15"/>
      <c r="CD1662" s="15"/>
      <c r="CO1662" s="15"/>
      <c r="CZ1662" s="15"/>
    </row>
    <row r="1663" spans="5:104" x14ac:dyDescent="0.15">
      <c r="E1663" s="15"/>
      <c r="P1663" s="15"/>
      <c r="AA1663" s="15"/>
      <c r="AL1663" s="15"/>
      <c r="AW1663" s="15"/>
      <c r="BH1663" s="15"/>
      <c r="BS1663" s="15"/>
      <c r="CD1663" s="15"/>
      <c r="CO1663" s="15"/>
      <c r="CZ1663" s="15"/>
    </row>
    <row r="1664" spans="5:104" x14ac:dyDescent="0.15">
      <c r="E1664" s="15"/>
      <c r="P1664" s="15"/>
      <c r="AA1664" s="15"/>
      <c r="AL1664" s="15"/>
      <c r="AW1664" s="15"/>
      <c r="BH1664" s="15"/>
      <c r="BS1664" s="15"/>
      <c r="CD1664" s="15"/>
      <c r="CO1664" s="15"/>
      <c r="CZ1664" s="15"/>
    </row>
    <row r="1665" spans="5:104" x14ac:dyDescent="0.15">
      <c r="E1665" s="15"/>
      <c r="P1665" s="15"/>
      <c r="AA1665" s="15"/>
      <c r="AL1665" s="15"/>
      <c r="AW1665" s="15"/>
      <c r="BH1665" s="15"/>
      <c r="BS1665" s="15"/>
      <c r="CD1665" s="15"/>
      <c r="CO1665" s="15"/>
      <c r="CZ1665" s="15"/>
    </row>
    <row r="1666" spans="5:104" x14ac:dyDescent="0.15">
      <c r="E1666" s="15"/>
      <c r="P1666" s="15"/>
      <c r="AA1666" s="15"/>
      <c r="AL1666" s="15"/>
      <c r="AW1666" s="15"/>
      <c r="BH1666" s="15"/>
      <c r="BS1666" s="15"/>
      <c r="CD1666" s="15"/>
      <c r="CO1666" s="15"/>
      <c r="CZ1666" s="15"/>
    </row>
    <row r="1667" spans="5:104" x14ac:dyDescent="0.15">
      <c r="E1667" s="15"/>
      <c r="P1667" s="15"/>
      <c r="AA1667" s="15"/>
      <c r="AL1667" s="15"/>
      <c r="AW1667" s="15"/>
      <c r="BH1667" s="15"/>
      <c r="BS1667" s="15"/>
      <c r="CD1667" s="15"/>
      <c r="CO1667" s="15"/>
      <c r="CZ1667" s="15"/>
    </row>
    <row r="1668" spans="5:104" x14ac:dyDescent="0.15">
      <c r="E1668" s="15"/>
      <c r="P1668" s="15"/>
      <c r="AA1668" s="15"/>
      <c r="AL1668" s="15"/>
      <c r="AW1668" s="15"/>
      <c r="BH1668" s="15"/>
      <c r="BS1668" s="15"/>
      <c r="CD1668" s="15"/>
      <c r="CO1668" s="15"/>
      <c r="CZ1668" s="15"/>
    </row>
    <row r="1669" spans="5:104" x14ac:dyDescent="0.15">
      <c r="E1669" s="15"/>
      <c r="P1669" s="15"/>
      <c r="AA1669" s="15"/>
      <c r="AL1669" s="15"/>
      <c r="AW1669" s="15"/>
      <c r="BH1669" s="15"/>
      <c r="BS1669" s="15"/>
      <c r="CD1669" s="15"/>
      <c r="CO1669" s="15"/>
      <c r="CZ1669" s="15"/>
    </row>
    <row r="1670" spans="5:104" x14ac:dyDescent="0.15">
      <c r="E1670" s="15"/>
      <c r="P1670" s="15"/>
      <c r="AA1670" s="15"/>
      <c r="AL1670" s="15"/>
      <c r="AW1670" s="15"/>
      <c r="BH1670" s="15"/>
      <c r="BS1670" s="15"/>
      <c r="CD1670" s="15"/>
      <c r="CO1670" s="15"/>
      <c r="CZ1670" s="15"/>
    </row>
    <row r="1671" spans="5:104" x14ac:dyDescent="0.15">
      <c r="E1671" s="15"/>
      <c r="P1671" s="15"/>
      <c r="AA1671" s="15"/>
      <c r="AL1671" s="15"/>
      <c r="AW1671" s="15"/>
      <c r="BH1671" s="15"/>
      <c r="BS1671" s="15"/>
      <c r="CD1671" s="15"/>
      <c r="CO1671" s="15"/>
      <c r="CZ1671" s="15"/>
    </row>
    <row r="1672" spans="5:104" x14ac:dyDescent="0.15">
      <c r="E1672" s="15"/>
      <c r="P1672" s="15"/>
      <c r="AA1672" s="15"/>
      <c r="AL1672" s="15"/>
      <c r="AW1672" s="15"/>
      <c r="BH1672" s="15"/>
      <c r="BS1672" s="15"/>
      <c r="CD1672" s="15"/>
      <c r="CO1672" s="15"/>
      <c r="CZ1672" s="15"/>
    </row>
    <row r="1673" spans="5:104" x14ac:dyDescent="0.15">
      <c r="E1673" s="15"/>
      <c r="P1673" s="15"/>
      <c r="AA1673" s="15"/>
      <c r="AL1673" s="15"/>
      <c r="AW1673" s="15"/>
      <c r="BH1673" s="15"/>
      <c r="BS1673" s="15"/>
      <c r="CD1673" s="15"/>
      <c r="CO1673" s="15"/>
      <c r="CZ1673" s="15"/>
    </row>
    <row r="1674" spans="5:104" x14ac:dyDescent="0.15">
      <c r="E1674" s="15"/>
      <c r="P1674" s="15"/>
      <c r="AA1674" s="15"/>
      <c r="AL1674" s="15"/>
      <c r="AW1674" s="15"/>
      <c r="BH1674" s="15"/>
      <c r="BS1674" s="15"/>
      <c r="CD1674" s="15"/>
      <c r="CO1674" s="15"/>
      <c r="CZ1674" s="15"/>
    </row>
    <row r="1675" spans="5:104" x14ac:dyDescent="0.15">
      <c r="E1675" s="15"/>
      <c r="P1675" s="15"/>
      <c r="AA1675" s="15"/>
      <c r="AL1675" s="15"/>
      <c r="AW1675" s="15"/>
      <c r="BH1675" s="15"/>
      <c r="BS1675" s="15"/>
      <c r="CD1675" s="15"/>
      <c r="CO1675" s="15"/>
      <c r="CZ1675" s="15"/>
    </row>
    <row r="1676" spans="5:104" x14ac:dyDescent="0.15">
      <c r="E1676" s="15"/>
      <c r="P1676" s="15"/>
      <c r="AA1676" s="15"/>
      <c r="AL1676" s="15"/>
      <c r="AW1676" s="15"/>
      <c r="BH1676" s="15"/>
      <c r="BS1676" s="15"/>
      <c r="CD1676" s="15"/>
      <c r="CO1676" s="15"/>
      <c r="CZ1676" s="15"/>
    </row>
    <row r="1677" spans="5:104" x14ac:dyDescent="0.15">
      <c r="E1677" s="15"/>
      <c r="P1677" s="15"/>
      <c r="AA1677" s="15"/>
      <c r="AL1677" s="15"/>
      <c r="AW1677" s="15"/>
      <c r="BH1677" s="15"/>
      <c r="BS1677" s="15"/>
      <c r="CD1677" s="15"/>
      <c r="CO1677" s="15"/>
      <c r="CZ1677" s="15"/>
    </row>
    <row r="1678" spans="5:104" x14ac:dyDescent="0.15">
      <c r="E1678" s="15"/>
      <c r="P1678" s="15"/>
      <c r="AA1678" s="15"/>
      <c r="AL1678" s="15"/>
      <c r="AW1678" s="15"/>
      <c r="BH1678" s="15"/>
      <c r="BS1678" s="15"/>
      <c r="CD1678" s="15"/>
      <c r="CO1678" s="15"/>
      <c r="CZ1678" s="15"/>
    </row>
    <row r="1679" spans="5:104" x14ac:dyDescent="0.15">
      <c r="E1679" s="15"/>
      <c r="P1679" s="15"/>
      <c r="AA1679" s="15"/>
      <c r="AL1679" s="15"/>
      <c r="AW1679" s="15"/>
      <c r="BH1679" s="15"/>
      <c r="BS1679" s="15"/>
      <c r="CD1679" s="15"/>
      <c r="CO1679" s="15"/>
      <c r="CZ1679" s="15"/>
    </row>
    <row r="1680" spans="5:104" x14ac:dyDescent="0.15">
      <c r="E1680" s="15"/>
      <c r="P1680" s="15"/>
      <c r="AA1680" s="15"/>
      <c r="AL1680" s="15"/>
      <c r="AW1680" s="15"/>
      <c r="BH1680" s="15"/>
      <c r="BS1680" s="15"/>
      <c r="CD1680" s="15"/>
      <c r="CO1680" s="15"/>
      <c r="CZ1680" s="15"/>
    </row>
    <row r="1681" spans="5:104" x14ac:dyDescent="0.15">
      <c r="E1681" s="15"/>
      <c r="P1681" s="15"/>
      <c r="AA1681" s="15"/>
      <c r="AL1681" s="15"/>
      <c r="AW1681" s="15"/>
      <c r="BH1681" s="15"/>
      <c r="BS1681" s="15"/>
      <c r="CD1681" s="15"/>
      <c r="CO1681" s="15"/>
      <c r="CZ1681" s="15"/>
    </row>
    <row r="1682" spans="5:104" x14ac:dyDescent="0.15">
      <c r="E1682" s="15"/>
      <c r="P1682" s="15"/>
      <c r="AA1682" s="15"/>
      <c r="AL1682" s="15"/>
      <c r="AW1682" s="15"/>
      <c r="BH1682" s="15"/>
      <c r="BS1682" s="15"/>
      <c r="CD1682" s="15"/>
      <c r="CO1682" s="15"/>
      <c r="CZ1682" s="15"/>
    </row>
    <row r="1683" spans="5:104" x14ac:dyDescent="0.15">
      <c r="E1683" s="15"/>
      <c r="P1683" s="15"/>
      <c r="AA1683" s="15"/>
      <c r="AL1683" s="15"/>
      <c r="AW1683" s="15"/>
      <c r="BH1683" s="15"/>
      <c r="BS1683" s="15"/>
      <c r="CD1683" s="15"/>
      <c r="CO1683" s="15"/>
      <c r="CZ1683" s="15"/>
    </row>
    <row r="1684" spans="5:104" x14ac:dyDescent="0.15">
      <c r="E1684" s="15"/>
      <c r="P1684" s="15"/>
      <c r="AA1684" s="15"/>
      <c r="AL1684" s="15"/>
      <c r="AW1684" s="15"/>
      <c r="BH1684" s="15"/>
      <c r="BS1684" s="15"/>
      <c r="CD1684" s="15"/>
      <c r="CO1684" s="15"/>
      <c r="CZ1684" s="15"/>
    </row>
    <row r="1685" spans="5:104" x14ac:dyDescent="0.15">
      <c r="E1685" s="15"/>
      <c r="P1685" s="15"/>
      <c r="AA1685" s="15"/>
      <c r="AL1685" s="15"/>
      <c r="AW1685" s="15"/>
      <c r="BH1685" s="15"/>
      <c r="BS1685" s="15"/>
      <c r="CD1685" s="15"/>
      <c r="CO1685" s="15"/>
      <c r="CZ1685" s="15"/>
    </row>
    <row r="1686" spans="5:104" x14ac:dyDescent="0.15">
      <c r="E1686" s="15"/>
      <c r="P1686" s="15"/>
      <c r="AA1686" s="15"/>
      <c r="AL1686" s="15"/>
      <c r="AW1686" s="15"/>
      <c r="BH1686" s="15"/>
      <c r="BS1686" s="15"/>
      <c r="CD1686" s="15"/>
      <c r="CO1686" s="15"/>
      <c r="CZ1686" s="15"/>
    </row>
    <row r="1687" spans="5:104" x14ac:dyDescent="0.15">
      <c r="E1687" s="15"/>
      <c r="P1687" s="15"/>
      <c r="AA1687" s="15"/>
      <c r="AL1687" s="15"/>
      <c r="AW1687" s="15"/>
      <c r="BH1687" s="15"/>
      <c r="BS1687" s="15"/>
      <c r="CD1687" s="15"/>
      <c r="CO1687" s="15"/>
      <c r="CZ1687" s="15"/>
    </row>
    <row r="1688" spans="5:104" x14ac:dyDescent="0.15">
      <c r="E1688" s="15"/>
      <c r="P1688" s="15"/>
      <c r="AA1688" s="15"/>
      <c r="AL1688" s="15"/>
      <c r="AW1688" s="15"/>
      <c r="BH1688" s="15"/>
      <c r="BS1688" s="15"/>
      <c r="CD1688" s="15"/>
      <c r="CO1688" s="15"/>
      <c r="CZ1688" s="15"/>
    </row>
    <row r="1689" spans="5:104" x14ac:dyDescent="0.15">
      <c r="E1689" s="15"/>
      <c r="P1689" s="15"/>
      <c r="AA1689" s="15"/>
      <c r="AL1689" s="15"/>
      <c r="AW1689" s="15"/>
      <c r="BH1689" s="15"/>
      <c r="BS1689" s="15"/>
      <c r="CD1689" s="15"/>
      <c r="CO1689" s="15"/>
      <c r="CZ1689" s="15"/>
    </row>
    <row r="1690" spans="5:104" x14ac:dyDescent="0.15">
      <c r="E1690" s="15"/>
      <c r="P1690" s="15"/>
      <c r="AA1690" s="15"/>
      <c r="AL1690" s="15"/>
      <c r="AW1690" s="15"/>
      <c r="BH1690" s="15"/>
      <c r="BS1690" s="15"/>
      <c r="CD1690" s="15"/>
      <c r="CO1690" s="15"/>
      <c r="CZ1690" s="15"/>
    </row>
    <row r="1691" spans="5:104" x14ac:dyDescent="0.15">
      <c r="E1691" s="15"/>
      <c r="P1691" s="15"/>
      <c r="AA1691" s="15"/>
      <c r="AL1691" s="15"/>
      <c r="AW1691" s="15"/>
      <c r="BH1691" s="15"/>
      <c r="BS1691" s="15"/>
      <c r="CD1691" s="15"/>
      <c r="CO1691" s="15"/>
      <c r="CZ1691" s="15"/>
    </row>
    <row r="1692" spans="5:104" x14ac:dyDescent="0.15">
      <c r="E1692" s="15"/>
      <c r="P1692" s="15"/>
      <c r="AA1692" s="15"/>
      <c r="AL1692" s="15"/>
      <c r="AW1692" s="15"/>
      <c r="BH1692" s="15"/>
      <c r="BS1692" s="15"/>
      <c r="CD1692" s="15"/>
      <c r="CO1692" s="15"/>
      <c r="CZ1692" s="15"/>
    </row>
    <row r="1693" spans="5:104" x14ac:dyDescent="0.15">
      <c r="E1693" s="15"/>
      <c r="P1693" s="15"/>
      <c r="AA1693" s="15"/>
      <c r="AL1693" s="15"/>
      <c r="AW1693" s="15"/>
      <c r="BH1693" s="15"/>
      <c r="BS1693" s="15"/>
      <c r="CD1693" s="15"/>
      <c r="CO1693" s="15"/>
      <c r="CZ1693" s="15"/>
    </row>
    <row r="1694" spans="5:104" x14ac:dyDescent="0.15">
      <c r="E1694" s="15"/>
      <c r="P1694" s="15"/>
      <c r="AA1694" s="15"/>
      <c r="AL1694" s="15"/>
      <c r="AW1694" s="15"/>
      <c r="BH1694" s="15"/>
      <c r="BS1694" s="15"/>
      <c r="CD1694" s="15"/>
      <c r="CO1694" s="15"/>
      <c r="CZ1694" s="15"/>
    </row>
    <row r="1695" spans="5:104" x14ac:dyDescent="0.15">
      <c r="E1695" s="15"/>
      <c r="P1695" s="15"/>
      <c r="AA1695" s="15"/>
      <c r="AL1695" s="15"/>
      <c r="AW1695" s="15"/>
      <c r="BH1695" s="15"/>
      <c r="BS1695" s="15"/>
      <c r="CD1695" s="15"/>
      <c r="CO1695" s="15"/>
      <c r="CZ1695" s="15"/>
    </row>
    <row r="1696" spans="5:104" x14ac:dyDescent="0.15">
      <c r="E1696" s="15"/>
      <c r="P1696" s="15"/>
      <c r="AA1696" s="15"/>
      <c r="AL1696" s="15"/>
      <c r="AW1696" s="15"/>
      <c r="BH1696" s="15"/>
      <c r="BS1696" s="15"/>
      <c r="CD1696" s="15"/>
      <c r="CO1696" s="15"/>
      <c r="CZ1696" s="15"/>
    </row>
    <row r="1697" spans="5:104" x14ac:dyDescent="0.15">
      <c r="E1697" s="15"/>
      <c r="P1697" s="15"/>
      <c r="AA1697" s="15"/>
      <c r="AL1697" s="15"/>
      <c r="AW1697" s="15"/>
      <c r="BH1697" s="15"/>
      <c r="BS1697" s="15"/>
      <c r="CD1697" s="15"/>
      <c r="CO1697" s="15"/>
      <c r="CZ1697" s="15"/>
    </row>
    <row r="1698" spans="5:104" x14ac:dyDescent="0.15">
      <c r="E1698" s="15"/>
      <c r="P1698" s="15"/>
      <c r="AA1698" s="15"/>
      <c r="AL1698" s="15"/>
      <c r="AW1698" s="15"/>
      <c r="BH1698" s="15"/>
      <c r="BS1698" s="15"/>
      <c r="CD1698" s="15"/>
      <c r="CO1698" s="15"/>
      <c r="CZ1698" s="15"/>
    </row>
    <row r="1699" spans="5:104" x14ac:dyDescent="0.15">
      <c r="E1699" s="15"/>
      <c r="P1699" s="15"/>
      <c r="AA1699" s="15"/>
      <c r="AL1699" s="15"/>
      <c r="AW1699" s="15"/>
      <c r="BH1699" s="15"/>
      <c r="BS1699" s="15"/>
      <c r="CD1699" s="15"/>
      <c r="CO1699" s="15"/>
      <c r="CZ1699" s="15"/>
    </row>
    <row r="1700" spans="5:104" x14ac:dyDescent="0.15">
      <c r="E1700" s="15"/>
      <c r="P1700" s="15"/>
      <c r="AA1700" s="15"/>
      <c r="AL1700" s="15"/>
      <c r="AW1700" s="15"/>
      <c r="BH1700" s="15"/>
      <c r="BS1700" s="15"/>
      <c r="CD1700" s="15"/>
      <c r="CO1700" s="15"/>
      <c r="CZ1700" s="15"/>
    </row>
    <row r="1701" spans="5:104" x14ac:dyDescent="0.15">
      <c r="E1701" s="15"/>
      <c r="P1701" s="15"/>
      <c r="AA1701" s="15"/>
      <c r="AL1701" s="15"/>
      <c r="AW1701" s="15"/>
      <c r="BH1701" s="15"/>
      <c r="BS1701" s="15"/>
      <c r="CD1701" s="15"/>
      <c r="CO1701" s="15"/>
      <c r="CZ1701" s="15"/>
    </row>
    <row r="1702" spans="5:104" x14ac:dyDescent="0.15">
      <c r="E1702" s="15"/>
      <c r="P1702" s="15"/>
      <c r="AA1702" s="15"/>
      <c r="AL1702" s="15"/>
      <c r="AW1702" s="15"/>
      <c r="BH1702" s="15"/>
      <c r="BS1702" s="15"/>
      <c r="CD1702" s="15"/>
      <c r="CO1702" s="15"/>
      <c r="CZ1702" s="15"/>
    </row>
    <row r="1703" spans="5:104" x14ac:dyDescent="0.15">
      <c r="E1703" s="15"/>
      <c r="P1703" s="15"/>
      <c r="AA1703" s="15"/>
      <c r="AL1703" s="15"/>
      <c r="AW1703" s="15"/>
      <c r="BH1703" s="15"/>
      <c r="BS1703" s="15"/>
      <c r="CD1703" s="15"/>
      <c r="CO1703" s="15"/>
      <c r="CZ1703" s="15"/>
    </row>
    <row r="1704" spans="5:104" x14ac:dyDescent="0.15">
      <c r="E1704" s="15"/>
      <c r="P1704" s="15"/>
      <c r="AA1704" s="15"/>
      <c r="AL1704" s="15"/>
      <c r="AW1704" s="15"/>
      <c r="BH1704" s="15"/>
      <c r="BS1704" s="15"/>
      <c r="CD1704" s="15"/>
      <c r="CO1704" s="15"/>
      <c r="CZ1704" s="15"/>
    </row>
    <row r="1705" spans="5:104" x14ac:dyDescent="0.15">
      <c r="E1705" s="15"/>
      <c r="P1705" s="15"/>
      <c r="AA1705" s="15"/>
      <c r="AL1705" s="15"/>
      <c r="AW1705" s="15"/>
      <c r="BH1705" s="15"/>
      <c r="BS1705" s="15"/>
      <c r="CD1705" s="15"/>
      <c r="CO1705" s="15"/>
      <c r="CZ1705" s="15"/>
    </row>
    <row r="1706" spans="5:104" x14ac:dyDescent="0.15">
      <c r="E1706" s="15"/>
      <c r="P1706" s="15"/>
      <c r="AA1706" s="15"/>
      <c r="AL1706" s="15"/>
      <c r="AW1706" s="15"/>
      <c r="BH1706" s="15"/>
      <c r="BS1706" s="15"/>
      <c r="CD1706" s="15"/>
      <c r="CO1706" s="15"/>
      <c r="CZ1706" s="15"/>
    </row>
    <row r="1707" spans="5:104" x14ac:dyDescent="0.15">
      <c r="E1707" s="15"/>
      <c r="P1707" s="15"/>
      <c r="AA1707" s="15"/>
      <c r="AL1707" s="15"/>
      <c r="AW1707" s="15"/>
      <c r="BH1707" s="15"/>
      <c r="BS1707" s="15"/>
      <c r="CD1707" s="15"/>
      <c r="CO1707" s="15"/>
      <c r="CZ1707" s="15"/>
    </row>
    <row r="1708" spans="5:104" x14ac:dyDescent="0.15">
      <c r="E1708" s="15"/>
      <c r="P1708" s="15"/>
      <c r="AA1708" s="15"/>
      <c r="AL1708" s="15"/>
      <c r="AW1708" s="15"/>
      <c r="BH1708" s="15"/>
      <c r="BS1708" s="15"/>
      <c r="CD1708" s="15"/>
      <c r="CO1708" s="15"/>
      <c r="CZ1708" s="15"/>
    </row>
    <row r="1709" spans="5:104" x14ac:dyDescent="0.15">
      <c r="E1709" s="15"/>
      <c r="P1709" s="15"/>
      <c r="AA1709" s="15"/>
      <c r="AL1709" s="15"/>
      <c r="AW1709" s="15"/>
      <c r="BH1709" s="15"/>
      <c r="BS1709" s="15"/>
      <c r="CD1709" s="15"/>
      <c r="CO1709" s="15"/>
      <c r="CZ1709" s="15"/>
    </row>
    <row r="1710" spans="5:104" x14ac:dyDescent="0.15">
      <c r="E1710" s="15"/>
      <c r="P1710" s="15"/>
      <c r="AA1710" s="15"/>
      <c r="AL1710" s="15"/>
      <c r="AW1710" s="15"/>
      <c r="BH1710" s="15"/>
      <c r="BS1710" s="15"/>
      <c r="CD1710" s="15"/>
      <c r="CO1710" s="15"/>
      <c r="CZ1710" s="15"/>
    </row>
    <row r="1711" spans="5:104" x14ac:dyDescent="0.15">
      <c r="E1711" s="15"/>
      <c r="P1711" s="15"/>
      <c r="AA1711" s="15"/>
      <c r="AL1711" s="15"/>
      <c r="AW1711" s="15"/>
      <c r="BH1711" s="15"/>
      <c r="BS1711" s="15"/>
      <c r="CD1711" s="15"/>
      <c r="CO1711" s="15"/>
      <c r="CZ1711" s="15"/>
    </row>
    <row r="1712" spans="5:104" x14ac:dyDescent="0.15">
      <c r="E1712" s="15"/>
      <c r="P1712" s="15"/>
      <c r="AA1712" s="15"/>
      <c r="AL1712" s="15"/>
      <c r="AW1712" s="15"/>
      <c r="BH1712" s="15"/>
      <c r="BS1712" s="15"/>
      <c r="CD1712" s="15"/>
      <c r="CO1712" s="15"/>
      <c r="CZ1712" s="15"/>
    </row>
    <row r="1713" spans="5:104" x14ac:dyDescent="0.15">
      <c r="E1713" s="15"/>
      <c r="P1713" s="15"/>
      <c r="AA1713" s="15"/>
      <c r="AL1713" s="15"/>
      <c r="AW1713" s="15"/>
      <c r="BH1713" s="15"/>
      <c r="BS1713" s="15"/>
      <c r="CD1713" s="15"/>
      <c r="CO1713" s="15"/>
      <c r="CZ1713" s="15"/>
    </row>
    <row r="1714" spans="5:104" x14ac:dyDescent="0.15">
      <c r="E1714" s="15"/>
      <c r="P1714" s="15"/>
      <c r="AA1714" s="15"/>
      <c r="AL1714" s="15"/>
      <c r="AW1714" s="15"/>
      <c r="BH1714" s="15"/>
      <c r="BS1714" s="15"/>
      <c r="CD1714" s="15"/>
      <c r="CO1714" s="15"/>
      <c r="CZ1714" s="15"/>
    </row>
    <row r="1715" spans="5:104" x14ac:dyDescent="0.15">
      <c r="E1715" s="15"/>
      <c r="P1715" s="15"/>
      <c r="AA1715" s="15"/>
      <c r="AL1715" s="15"/>
      <c r="AW1715" s="15"/>
      <c r="BH1715" s="15"/>
      <c r="BS1715" s="15"/>
      <c r="CD1715" s="15"/>
      <c r="CO1715" s="15"/>
      <c r="CZ1715" s="15"/>
    </row>
    <row r="1716" spans="5:104" x14ac:dyDescent="0.15">
      <c r="E1716" s="15"/>
      <c r="P1716" s="15"/>
      <c r="AA1716" s="15"/>
      <c r="AL1716" s="15"/>
      <c r="AW1716" s="15"/>
      <c r="BH1716" s="15"/>
      <c r="BS1716" s="15"/>
      <c r="CD1716" s="15"/>
      <c r="CO1716" s="15"/>
      <c r="CZ1716" s="15"/>
    </row>
    <row r="1717" spans="5:104" x14ac:dyDescent="0.15">
      <c r="E1717" s="15"/>
      <c r="P1717" s="15"/>
      <c r="AA1717" s="15"/>
      <c r="AL1717" s="15"/>
      <c r="AW1717" s="15"/>
      <c r="BH1717" s="15"/>
      <c r="BS1717" s="15"/>
      <c r="CD1717" s="15"/>
      <c r="CO1717" s="15"/>
      <c r="CZ1717" s="15"/>
    </row>
    <row r="1718" spans="5:104" x14ac:dyDescent="0.15">
      <c r="E1718" s="15"/>
      <c r="P1718" s="15"/>
      <c r="AA1718" s="15"/>
      <c r="AL1718" s="15"/>
      <c r="AW1718" s="15"/>
      <c r="BH1718" s="15"/>
      <c r="BS1718" s="15"/>
      <c r="CD1718" s="15"/>
      <c r="CO1718" s="15"/>
      <c r="CZ1718" s="15"/>
    </row>
    <row r="1719" spans="5:104" x14ac:dyDescent="0.15">
      <c r="E1719" s="15"/>
      <c r="P1719" s="15"/>
      <c r="AA1719" s="15"/>
      <c r="AL1719" s="15"/>
      <c r="AW1719" s="15"/>
      <c r="BH1719" s="15"/>
      <c r="BS1719" s="15"/>
      <c r="CD1719" s="15"/>
      <c r="CO1719" s="15"/>
      <c r="CZ1719" s="15"/>
    </row>
    <row r="1720" spans="5:104" x14ac:dyDescent="0.15">
      <c r="E1720" s="15"/>
      <c r="P1720" s="15"/>
      <c r="AA1720" s="15"/>
      <c r="AL1720" s="15"/>
      <c r="AW1720" s="15"/>
      <c r="BH1720" s="15"/>
      <c r="BS1720" s="15"/>
      <c r="CD1720" s="15"/>
      <c r="CO1720" s="15"/>
      <c r="CZ1720" s="15"/>
    </row>
    <row r="1721" spans="5:104" x14ac:dyDescent="0.15">
      <c r="E1721" s="15"/>
      <c r="P1721" s="15"/>
      <c r="AA1721" s="15"/>
      <c r="AL1721" s="15"/>
      <c r="AW1721" s="15"/>
      <c r="BH1721" s="15"/>
      <c r="BS1721" s="15"/>
      <c r="CD1721" s="15"/>
      <c r="CO1721" s="15"/>
      <c r="CZ1721" s="15"/>
    </row>
    <row r="1722" spans="5:104" x14ac:dyDescent="0.15">
      <c r="E1722" s="15"/>
      <c r="P1722" s="15"/>
      <c r="AA1722" s="15"/>
      <c r="AL1722" s="15"/>
      <c r="AW1722" s="15"/>
      <c r="BH1722" s="15"/>
      <c r="BS1722" s="15"/>
      <c r="CD1722" s="15"/>
      <c r="CO1722" s="15"/>
      <c r="CZ1722" s="15"/>
    </row>
    <row r="1723" spans="5:104" x14ac:dyDescent="0.15">
      <c r="E1723" s="15"/>
      <c r="P1723" s="15"/>
      <c r="AA1723" s="15"/>
      <c r="AL1723" s="15"/>
      <c r="AW1723" s="15"/>
      <c r="BH1723" s="15"/>
      <c r="BS1723" s="15"/>
      <c r="CD1723" s="15"/>
      <c r="CO1723" s="15"/>
      <c r="CZ1723" s="15"/>
    </row>
    <row r="1724" spans="5:104" x14ac:dyDescent="0.15">
      <c r="E1724" s="15"/>
      <c r="P1724" s="15"/>
      <c r="AA1724" s="15"/>
      <c r="AL1724" s="15"/>
      <c r="AW1724" s="15"/>
      <c r="BH1724" s="15"/>
      <c r="BS1724" s="15"/>
      <c r="CD1724" s="15"/>
      <c r="CO1724" s="15"/>
      <c r="CZ1724" s="15"/>
    </row>
    <row r="1725" spans="5:104" x14ac:dyDescent="0.15">
      <c r="E1725" s="15"/>
      <c r="P1725" s="15"/>
      <c r="AA1725" s="15"/>
      <c r="AL1725" s="15"/>
      <c r="AW1725" s="15"/>
      <c r="BH1725" s="15"/>
      <c r="BS1725" s="15"/>
      <c r="CD1725" s="15"/>
      <c r="CO1725" s="15"/>
      <c r="CZ1725" s="15"/>
    </row>
    <row r="1726" spans="5:104" x14ac:dyDescent="0.15">
      <c r="E1726" s="15"/>
      <c r="P1726" s="15"/>
      <c r="AA1726" s="15"/>
      <c r="AL1726" s="15"/>
      <c r="AW1726" s="15"/>
      <c r="BH1726" s="15"/>
      <c r="BS1726" s="15"/>
      <c r="CD1726" s="15"/>
      <c r="CO1726" s="15"/>
      <c r="CZ1726" s="15"/>
    </row>
    <row r="1727" spans="5:104" x14ac:dyDescent="0.15">
      <c r="E1727" s="15"/>
      <c r="P1727" s="15"/>
      <c r="AA1727" s="15"/>
      <c r="AL1727" s="15"/>
      <c r="AW1727" s="15"/>
      <c r="BH1727" s="15"/>
      <c r="BS1727" s="15"/>
      <c r="CD1727" s="15"/>
      <c r="CO1727" s="15"/>
      <c r="CZ1727" s="15"/>
    </row>
    <row r="1728" spans="5:104" x14ac:dyDescent="0.15">
      <c r="E1728" s="15"/>
      <c r="P1728" s="15"/>
      <c r="AA1728" s="15"/>
      <c r="AL1728" s="15"/>
      <c r="AW1728" s="15"/>
      <c r="BH1728" s="15"/>
      <c r="BS1728" s="15"/>
      <c r="CD1728" s="15"/>
      <c r="CO1728" s="15"/>
      <c r="CZ1728" s="15"/>
    </row>
    <row r="1729" spans="5:104" x14ac:dyDescent="0.15">
      <c r="E1729" s="15"/>
      <c r="P1729" s="15"/>
      <c r="AA1729" s="15"/>
      <c r="AL1729" s="15"/>
      <c r="AW1729" s="15"/>
      <c r="BH1729" s="15"/>
      <c r="BS1729" s="15"/>
      <c r="CD1729" s="15"/>
      <c r="CO1729" s="15"/>
      <c r="CZ1729" s="15"/>
    </row>
    <row r="1730" spans="5:104" x14ac:dyDescent="0.15">
      <c r="E1730" s="15"/>
      <c r="P1730" s="15"/>
      <c r="AA1730" s="15"/>
      <c r="AL1730" s="15"/>
      <c r="AW1730" s="15"/>
      <c r="BH1730" s="15"/>
      <c r="BS1730" s="15"/>
      <c r="CD1730" s="15"/>
      <c r="CO1730" s="15"/>
      <c r="CZ1730" s="15"/>
    </row>
    <row r="1731" spans="5:104" x14ac:dyDescent="0.15">
      <c r="E1731" s="15"/>
      <c r="P1731" s="15"/>
      <c r="AA1731" s="15"/>
      <c r="AL1731" s="15"/>
      <c r="AW1731" s="15"/>
      <c r="BH1731" s="15"/>
      <c r="BS1731" s="15"/>
      <c r="CD1731" s="15"/>
      <c r="CO1731" s="15"/>
      <c r="CZ1731" s="15"/>
    </row>
    <row r="1732" spans="5:104" x14ac:dyDescent="0.15">
      <c r="E1732" s="15"/>
      <c r="P1732" s="15"/>
      <c r="AA1732" s="15"/>
      <c r="AL1732" s="15"/>
      <c r="AW1732" s="15"/>
      <c r="BH1732" s="15"/>
      <c r="BS1732" s="15"/>
      <c r="CD1732" s="15"/>
      <c r="CO1732" s="15"/>
      <c r="CZ1732" s="15"/>
    </row>
    <row r="1733" spans="5:104" x14ac:dyDescent="0.15">
      <c r="E1733" s="15"/>
      <c r="P1733" s="15"/>
      <c r="AA1733" s="15"/>
      <c r="AL1733" s="15"/>
      <c r="AW1733" s="15"/>
      <c r="BH1733" s="15"/>
      <c r="BS1733" s="15"/>
      <c r="CD1733" s="15"/>
      <c r="CO1733" s="15"/>
      <c r="CZ1733" s="15"/>
    </row>
    <row r="1734" spans="5:104" x14ac:dyDescent="0.15">
      <c r="E1734" s="15"/>
      <c r="P1734" s="15"/>
      <c r="AA1734" s="15"/>
      <c r="AL1734" s="15"/>
      <c r="AW1734" s="15"/>
      <c r="BH1734" s="15"/>
      <c r="BS1734" s="15"/>
      <c r="CD1734" s="15"/>
      <c r="CO1734" s="15"/>
      <c r="CZ1734" s="15"/>
    </row>
    <row r="1735" spans="5:104" x14ac:dyDescent="0.15">
      <c r="E1735" s="15"/>
      <c r="P1735" s="15"/>
      <c r="AA1735" s="15"/>
      <c r="AL1735" s="15"/>
      <c r="AW1735" s="15"/>
      <c r="BH1735" s="15"/>
      <c r="BS1735" s="15"/>
      <c r="CD1735" s="15"/>
      <c r="CO1735" s="15"/>
      <c r="CZ1735" s="15"/>
    </row>
    <row r="1736" spans="5:104" x14ac:dyDescent="0.15">
      <c r="E1736" s="15"/>
      <c r="P1736" s="15"/>
      <c r="AA1736" s="15"/>
      <c r="AL1736" s="15"/>
      <c r="AW1736" s="15"/>
      <c r="BH1736" s="15"/>
      <c r="BS1736" s="15"/>
      <c r="CD1736" s="15"/>
      <c r="CO1736" s="15"/>
      <c r="CZ1736" s="15"/>
    </row>
    <row r="1737" spans="5:104" x14ac:dyDescent="0.15">
      <c r="E1737" s="15"/>
      <c r="P1737" s="15"/>
      <c r="AA1737" s="15"/>
      <c r="AL1737" s="15"/>
      <c r="AW1737" s="15"/>
      <c r="BH1737" s="15"/>
      <c r="BS1737" s="15"/>
      <c r="CD1737" s="15"/>
      <c r="CO1737" s="15"/>
      <c r="CZ1737" s="15"/>
    </row>
    <row r="1738" spans="5:104" x14ac:dyDescent="0.15">
      <c r="E1738" s="15"/>
      <c r="P1738" s="15"/>
      <c r="AA1738" s="15"/>
      <c r="AL1738" s="15"/>
      <c r="AW1738" s="15"/>
      <c r="BH1738" s="15"/>
      <c r="BS1738" s="15"/>
      <c r="CD1738" s="15"/>
      <c r="CO1738" s="15"/>
      <c r="CZ1738" s="15"/>
    </row>
    <row r="1739" spans="5:104" x14ac:dyDescent="0.15">
      <c r="E1739" s="15"/>
      <c r="P1739" s="15"/>
      <c r="AA1739" s="15"/>
      <c r="AL1739" s="15"/>
      <c r="AW1739" s="15"/>
      <c r="BH1739" s="15"/>
      <c r="BS1739" s="15"/>
      <c r="CD1739" s="15"/>
      <c r="CO1739" s="15"/>
      <c r="CZ1739" s="15"/>
    </row>
    <row r="1740" spans="5:104" x14ac:dyDescent="0.15">
      <c r="E1740" s="15"/>
      <c r="P1740" s="15"/>
      <c r="AA1740" s="15"/>
      <c r="AL1740" s="15"/>
      <c r="AW1740" s="15"/>
      <c r="BH1740" s="15"/>
      <c r="BS1740" s="15"/>
      <c r="CD1740" s="15"/>
      <c r="CO1740" s="15"/>
      <c r="CZ1740" s="15"/>
    </row>
    <row r="1741" spans="5:104" x14ac:dyDescent="0.15">
      <c r="E1741" s="15"/>
      <c r="P1741" s="15"/>
      <c r="AA1741" s="15"/>
      <c r="AL1741" s="15"/>
      <c r="AW1741" s="15"/>
      <c r="BH1741" s="15"/>
      <c r="BS1741" s="15"/>
      <c r="CD1741" s="15"/>
      <c r="CO1741" s="15"/>
      <c r="CZ1741" s="15"/>
    </row>
    <row r="1742" spans="5:104" x14ac:dyDescent="0.15">
      <c r="E1742" s="15"/>
      <c r="P1742" s="15"/>
      <c r="AA1742" s="15"/>
      <c r="AL1742" s="15"/>
      <c r="AW1742" s="15"/>
      <c r="BH1742" s="15"/>
      <c r="BS1742" s="15"/>
      <c r="CD1742" s="15"/>
      <c r="CO1742" s="15"/>
      <c r="CZ1742" s="15"/>
    </row>
    <row r="1743" spans="5:104" x14ac:dyDescent="0.15">
      <c r="E1743" s="15"/>
      <c r="P1743" s="15"/>
      <c r="AA1743" s="15"/>
      <c r="AL1743" s="15"/>
      <c r="AW1743" s="15"/>
      <c r="BH1743" s="15"/>
      <c r="BS1743" s="15"/>
      <c r="CD1743" s="15"/>
      <c r="CO1743" s="15"/>
      <c r="CZ1743" s="15"/>
    </row>
    <row r="1744" spans="5:104" x14ac:dyDescent="0.15">
      <c r="E1744" s="15"/>
      <c r="P1744" s="15"/>
      <c r="AA1744" s="15"/>
      <c r="AL1744" s="15"/>
      <c r="AW1744" s="15"/>
      <c r="BH1744" s="15"/>
      <c r="BS1744" s="15"/>
      <c r="CD1744" s="15"/>
      <c r="CO1744" s="15"/>
      <c r="CZ1744" s="15"/>
    </row>
    <row r="1745" spans="5:104" x14ac:dyDescent="0.15">
      <c r="E1745" s="15"/>
      <c r="P1745" s="15"/>
      <c r="AA1745" s="15"/>
      <c r="AL1745" s="15"/>
      <c r="AW1745" s="15"/>
      <c r="BH1745" s="15"/>
      <c r="BS1745" s="15"/>
      <c r="CD1745" s="15"/>
      <c r="CO1745" s="15"/>
      <c r="CZ1745" s="15"/>
    </row>
    <row r="1746" spans="5:104" x14ac:dyDescent="0.15">
      <c r="E1746" s="15"/>
      <c r="P1746" s="15"/>
      <c r="AA1746" s="15"/>
      <c r="AL1746" s="15"/>
      <c r="AW1746" s="15"/>
      <c r="BH1746" s="15"/>
      <c r="BS1746" s="15"/>
      <c r="CD1746" s="15"/>
      <c r="CO1746" s="15"/>
      <c r="CZ1746" s="15"/>
    </row>
    <row r="1747" spans="5:104" x14ac:dyDescent="0.15">
      <c r="E1747" s="15"/>
      <c r="P1747" s="15"/>
      <c r="AA1747" s="15"/>
      <c r="AL1747" s="15"/>
      <c r="AW1747" s="15"/>
      <c r="BH1747" s="15"/>
      <c r="BS1747" s="15"/>
      <c r="CD1747" s="15"/>
      <c r="CO1747" s="15"/>
      <c r="CZ1747" s="15"/>
    </row>
    <row r="1748" spans="5:104" x14ac:dyDescent="0.15">
      <c r="E1748" s="15"/>
      <c r="P1748" s="15"/>
      <c r="AA1748" s="15"/>
      <c r="AL1748" s="15"/>
      <c r="AW1748" s="15"/>
      <c r="BH1748" s="15"/>
      <c r="BS1748" s="15"/>
      <c r="CD1748" s="15"/>
      <c r="CO1748" s="15"/>
      <c r="CZ1748" s="15"/>
    </row>
    <row r="1749" spans="5:104" x14ac:dyDescent="0.15">
      <c r="E1749" s="15"/>
      <c r="P1749" s="15"/>
      <c r="AA1749" s="15"/>
      <c r="AL1749" s="15"/>
      <c r="AW1749" s="15"/>
      <c r="BH1749" s="15"/>
      <c r="BS1749" s="15"/>
      <c r="CD1749" s="15"/>
      <c r="CO1749" s="15"/>
      <c r="CZ1749" s="15"/>
    </row>
    <row r="1750" spans="5:104" x14ac:dyDescent="0.15">
      <c r="E1750" s="15"/>
      <c r="P1750" s="15"/>
      <c r="AA1750" s="15"/>
      <c r="AL1750" s="15"/>
      <c r="AW1750" s="15"/>
      <c r="BH1750" s="15"/>
      <c r="BS1750" s="15"/>
      <c r="CD1750" s="15"/>
      <c r="CO1750" s="15"/>
      <c r="CZ1750" s="15"/>
    </row>
    <row r="1751" spans="5:104" x14ac:dyDescent="0.15">
      <c r="E1751" s="15"/>
      <c r="P1751" s="15"/>
      <c r="AA1751" s="15"/>
      <c r="AL1751" s="15"/>
      <c r="AW1751" s="15"/>
      <c r="BH1751" s="15"/>
      <c r="BS1751" s="15"/>
      <c r="CD1751" s="15"/>
      <c r="CO1751" s="15"/>
      <c r="CZ1751" s="15"/>
    </row>
    <row r="1752" spans="5:104" x14ac:dyDescent="0.15">
      <c r="E1752" s="15"/>
      <c r="P1752" s="15"/>
      <c r="AA1752" s="15"/>
      <c r="AL1752" s="15"/>
      <c r="AW1752" s="15"/>
      <c r="BH1752" s="15"/>
      <c r="BS1752" s="15"/>
      <c r="CD1752" s="15"/>
      <c r="CO1752" s="15"/>
      <c r="CZ1752" s="15"/>
    </row>
    <row r="1753" spans="5:104" x14ac:dyDescent="0.15">
      <c r="E1753" s="15"/>
      <c r="P1753" s="15"/>
      <c r="AA1753" s="15"/>
      <c r="AL1753" s="15"/>
      <c r="AW1753" s="15"/>
      <c r="BH1753" s="15"/>
      <c r="BS1753" s="15"/>
      <c r="CD1753" s="15"/>
      <c r="CO1753" s="15"/>
      <c r="CZ1753" s="15"/>
    </row>
    <row r="1754" spans="5:104" x14ac:dyDescent="0.15">
      <c r="E1754" s="15"/>
      <c r="P1754" s="15"/>
      <c r="AA1754" s="15"/>
      <c r="AL1754" s="15"/>
      <c r="AW1754" s="15"/>
      <c r="BH1754" s="15"/>
      <c r="BS1754" s="15"/>
      <c r="CD1754" s="15"/>
      <c r="CO1754" s="15"/>
      <c r="CZ1754" s="15"/>
    </row>
    <row r="1755" spans="5:104" x14ac:dyDescent="0.15">
      <c r="E1755" s="15"/>
      <c r="P1755" s="15"/>
      <c r="AA1755" s="15"/>
      <c r="AL1755" s="15"/>
      <c r="AW1755" s="15"/>
      <c r="BH1755" s="15"/>
      <c r="BS1755" s="15"/>
      <c r="CD1755" s="15"/>
      <c r="CO1755" s="15"/>
      <c r="CZ1755" s="15"/>
    </row>
    <row r="1756" spans="5:104" x14ac:dyDescent="0.15">
      <c r="E1756" s="15"/>
      <c r="P1756" s="15"/>
      <c r="AA1756" s="15"/>
      <c r="AL1756" s="15"/>
      <c r="AW1756" s="15"/>
      <c r="BH1756" s="15"/>
      <c r="BS1756" s="15"/>
      <c r="CD1756" s="15"/>
      <c r="CO1756" s="15"/>
      <c r="CZ1756" s="15"/>
    </row>
    <row r="1757" spans="5:104" x14ac:dyDescent="0.15">
      <c r="E1757" s="15"/>
      <c r="P1757" s="15"/>
      <c r="AA1757" s="15"/>
      <c r="AL1757" s="15"/>
      <c r="AW1757" s="15"/>
      <c r="BH1757" s="15"/>
      <c r="BS1757" s="15"/>
      <c r="CD1757" s="15"/>
      <c r="CO1757" s="15"/>
      <c r="CZ1757" s="15"/>
    </row>
    <row r="1758" spans="5:104" x14ac:dyDescent="0.15">
      <c r="E1758" s="15"/>
      <c r="P1758" s="15"/>
      <c r="AA1758" s="15"/>
      <c r="AL1758" s="15"/>
      <c r="AW1758" s="15"/>
      <c r="BH1758" s="15"/>
      <c r="BS1758" s="15"/>
      <c r="CD1758" s="15"/>
      <c r="CO1758" s="15"/>
      <c r="CZ1758" s="15"/>
    </row>
    <row r="1759" spans="5:104" x14ac:dyDescent="0.15">
      <c r="E1759" s="15"/>
      <c r="P1759" s="15"/>
      <c r="AA1759" s="15"/>
      <c r="AL1759" s="15"/>
      <c r="AW1759" s="15"/>
      <c r="BH1759" s="15"/>
      <c r="BS1759" s="15"/>
      <c r="CD1759" s="15"/>
      <c r="CO1759" s="15"/>
      <c r="CZ1759" s="15"/>
    </row>
    <row r="1760" spans="5:104" x14ac:dyDescent="0.15">
      <c r="E1760" s="15"/>
      <c r="P1760" s="15"/>
      <c r="AA1760" s="15"/>
      <c r="AL1760" s="15"/>
      <c r="AW1760" s="15"/>
      <c r="BH1760" s="15"/>
      <c r="BS1760" s="15"/>
      <c r="CD1760" s="15"/>
      <c r="CO1760" s="15"/>
      <c r="CZ1760" s="15"/>
    </row>
    <row r="1761" spans="5:104" x14ac:dyDescent="0.15">
      <c r="E1761" s="15"/>
      <c r="P1761" s="15"/>
      <c r="AA1761" s="15"/>
      <c r="AL1761" s="15"/>
      <c r="AW1761" s="15"/>
      <c r="BH1761" s="15"/>
      <c r="BS1761" s="15"/>
      <c r="CD1761" s="15"/>
      <c r="CO1761" s="15"/>
      <c r="CZ1761" s="15"/>
    </row>
    <row r="1762" spans="5:104" x14ac:dyDescent="0.15">
      <c r="E1762" s="15"/>
      <c r="P1762" s="15"/>
      <c r="AA1762" s="15"/>
      <c r="AL1762" s="15"/>
      <c r="AW1762" s="15"/>
      <c r="BH1762" s="15"/>
      <c r="BS1762" s="15"/>
      <c r="CD1762" s="15"/>
      <c r="CO1762" s="15"/>
      <c r="CZ1762" s="15"/>
    </row>
    <row r="1763" spans="5:104" x14ac:dyDescent="0.15">
      <c r="E1763" s="15"/>
      <c r="P1763" s="15"/>
      <c r="AA1763" s="15"/>
      <c r="AL1763" s="15"/>
      <c r="AW1763" s="15"/>
      <c r="BH1763" s="15"/>
      <c r="BS1763" s="15"/>
      <c r="CD1763" s="15"/>
      <c r="CO1763" s="15"/>
      <c r="CZ1763" s="15"/>
    </row>
    <row r="1764" spans="5:104" x14ac:dyDescent="0.15">
      <c r="E1764" s="15"/>
      <c r="P1764" s="15"/>
      <c r="AA1764" s="15"/>
      <c r="AL1764" s="15"/>
      <c r="AW1764" s="15"/>
      <c r="BH1764" s="15"/>
      <c r="BS1764" s="15"/>
      <c r="CD1764" s="15"/>
      <c r="CO1764" s="15"/>
      <c r="CZ1764" s="15"/>
    </row>
    <row r="1765" spans="5:104" x14ac:dyDescent="0.15">
      <c r="E1765" s="15"/>
      <c r="P1765" s="15"/>
      <c r="AA1765" s="15"/>
      <c r="AL1765" s="15"/>
      <c r="AW1765" s="15"/>
      <c r="BH1765" s="15"/>
      <c r="BS1765" s="15"/>
      <c r="CD1765" s="15"/>
      <c r="CO1765" s="15"/>
      <c r="CZ1765" s="15"/>
    </row>
    <row r="1766" spans="5:104" x14ac:dyDescent="0.15">
      <c r="E1766" s="15"/>
      <c r="P1766" s="15"/>
      <c r="AA1766" s="15"/>
      <c r="AL1766" s="15"/>
      <c r="AW1766" s="15"/>
      <c r="BH1766" s="15"/>
      <c r="BS1766" s="15"/>
      <c r="CD1766" s="15"/>
      <c r="CO1766" s="15"/>
      <c r="CZ1766" s="15"/>
    </row>
    <row r="1767" spans="5:104" x14ac:dyDescent="0.15">
      <c r="E1767" s="15"/>
      <c r="P1767" s="15"/>
      <c r="AA1767" s="15"/>
      <c r="AL1767" s="15"/>
      <c r="AW1767" s="15"/>
      <c r="BH1767" s="15"/>
      <c r="BS1767" s="15"/>
      <c r="CD1767" s="15"/>
      <c r="CO1767" s="15"/>
      <c r="CZ1767" s="15"/>
    </row>
    <row r="1768" spans="5:104" x14ac:dyDescent="0.15">
      <c r="E1768" s="15"/>
      <c r="P1768" s="15"/>
      <c r="AA1768" s="15"/>
      <c r="AL1768" s="15"/>
      <c r="AW1768" s="15"/>
      <c r="BH1768" s="15"/>
      <c r="BS1768" s="15"/>
      <c r="CD1768" s="15"/>
      <c r="CO1768" s="15"/>
      <c r="CZ1768" s="15"/>
    </row>
    <row r="1769" spans="5:104" x14ac:dyDescent="0.15">
      <c r="E1769" s="15"/>
      <c r="P1769" s="15"/>
      <c r="AA1769" s="15"/>
      <c r="AL1769" s="15"/>
      <c r="AW1769" s="15"/>
      <c r="BH1769" s="15"/>
      <c r="BS1769" s="15"/>
      <c r="CD1769" s="15"/>
      <c r="CO1769" s="15"/>
      <c r="CZ1769" s="15"/>
    </row>
    <row r="1770" spans="5:104" x14ac:dyDescent="0.15">
      <c r="E1770" s="15"/>
      <c r="P1770" s="15"/>
      <c r="AA1770" s="15"/>
      <c r="AL1770" s="15"/>
      <c r="AW1770" s="15"/>
      <c r="BH1770" s="15"/>
      <c r="BS1770" s="15"/>
      <c r="CD1770" s="15"/>
      <c r="CO1770" s="15"/>
      <c r="CZ1770" s="15"/>
    </row>
    <row r="1771" spans="5:104" x14ac:dyDescent="0.15">
      <c r="E1771" s="15"/>
      <c r="P1771" s="15"/>
      <c r="AA1771" s="15"/>
      <c r="AL1771" s="15"/>
      <c r="AW1771" s="15"/>
      <c r="BH1771" s="15"/>
      <c r="BS1771" s="15"/>
      <c r="CD1771" s="15"/>
      <c r="CO1771" s="15"/>
      <c r="CZ1771" s="15"/>
    </row>
    <row r="1772" spans="5:104" x14ac:dyDescent="0.15">
      <c r="E1772" s="15"/>
      <c r="P1772" s="15"/>
      <c r="AA1772" s="15"/>
      <c r="AL1772" s="15"/>
      <c r="AW1772" s="15"/>
      <c r="BH1772" s="15"/>
      <c r="BS1772" s="15"/>
      <c r="CD1772" s="15"/>
      <c r="CO1772" s="15"/>
      <c r="CZ1772" s="15"/>
    </row>
    <row r="1773" spans="5:104" x14ac:dyDescent="0.15">
      <c r="E1773" s="15"/>
      <c r="P1773" s="15"/>
      <c r="AA1773" s="15"/>
      <c r="AL1773" s="15"/>
      <c r="AW1773" s="15"/>
      <c r="BH1773" s="15"/>
      <c r="BS1773" s="15"/>
      <c r="CD1773" s="15"/>
      <c r="CO1773" s="15"/>
      <c r="CZ1773" s="15"/>
    </row>
    <row r="1774" spans="5:104" x14ac:dyDescent="0.15">
      <c r="E1774" s="15"/>
      <c r="P1774" s="15"/>
      <c r="AA1774" s="15"/>
      <c r="AL1774" s="15"/>
      <c r="AW1774" s="15"/>
      <c r="BH1774" s="15"/>
      <c r="BS1774" s="15"/>
      <c r="CD1774" s="15"/>
      <c r="CO1774" s="15"/>
      <c r="CZ1774" s="15"/>
    </row>
    <row r="1775" spans="5:104" x14ac:dyDescent="0.15">
      <c r="E1775" s="15"/>
      <c r="P1775" s="15"/>
      <c r="AA1775" s="15"/>
      <c r="AL1775" s="15"/>
      <c r="AW1775" s="15"/>
      <c r="BH1775" s="15"/>
      <c r="BS1775" s="15"/>
      <c r="CD1775" s="15"/>
      <c r="CO1775" s="15"/>
      <c r="CZ1775" s="15"/>
    </row>
    <row r="1776" spans="5:104" x14ac:dyDescent="0.15">
      <c r="E1776" s="15"/>
      <c r="P1776" s="15"/>
      <c r="AA1776" s="15"/>
      <c r="AL1776" s="15"/>
      <c r="AW1776" s="15"/>
      <c r="BH1776" s="15"/>
      <c r="BS1776" s="15"/>
      <c r="CD1776" s="15"/>
      <c r="CO1776" s="15"/>
      <c r="CZ1776" s="15"/>
    </row>
    <row r="1777" spans="5:104" x14ac:dyDescent="0.15">
      <c r="E1777" s="15"/>
      <c r="P1777" s="15"/>
      <c r="AA1777" s="15"/>
      <c r="AL1777" s="15"/>
      <c r="AW1777" s="15"/>
      <c r="BH1777" s="15"/>
      <c r="BS1777" s="15"/>
      <c r="CD1777" s="15"/>
      <c r="CO1777" s="15"/>
      <c r="CZ1777" s="15"/>
    </row>
    <row r="1778" spans="5:104" x14ac:dyDescent="0.15">
      <c r="E1778" s="15"/>
      <c r="P1778" s="15"/>
      <c r="AA1778" s="15"/>
      <c r="AL1778" s="15"/>
      <c r="AW1778" s="15"/>
      <c r="BH1778" s="15"/>
      <c r="BS1778" s="15"/>
      <c r="CD1778" s="15"/>
      <c r="CO1778" s="15"/>
      <c r="CZ1778" s="15"/>
    </row>
    <row r="1779" spans="5:104" x14ac:dyDescent="0.15">
      <c r="E1779" s="15"/>
      <c r="P1779" s="15"/>
      <c r="AA1779" s="15"/>
      <c r="AL1779" s="15"/>
      <c r="AW1779" s="15"/>
      <c r="BH1779" s="15"/>
      <c r="BS1779" s="15"/>
      <c r="CD1779" s="15"/>
      <c r="CO1779" s="15"/>
      <c r="CZ1779" s="15"/>
    </row>
    <row r="1780" spans="5:104" x14ac:dyDescent="0.15">
      <c r="E1780" s="15"/>
      <c r="P1780" s="15"/>
      <c r="AA1780" s="15"/>
      <c r="AL1780" s="15"/>
      <c r="AW1780" s="15"/>
      <c r="BH1780" s="15"/>
      <c r="BS1780" s="15"/>
      <c r="CD1780" s="15"/>
      <c r="CO1780" s="15"/>
      <c r="CZ1780" s="15"/>
    </row>
    <row r="1781" spans="5:104" x14ac:dyDescent="0.15">
      <c r="E1781" s="15"/>
      <c r="P1781" s="15"/>
      <c r="AA1781" s="15"/>
      <c r="AL1781" s="15"/>
      <c r="AW1781" s="15"/>
      <c r="BH1781" s="15"/>
      <c r="BS1781" s="15"/>
      <c r="CD1781" s="15"/>
      <c r="CO1781" s="15"/>
      <c r="CZ1781" s="15"/>
    </row>
    <row r="1782" spans="5:104" x14ac:dyDescent="0.15">
      <c r="E1782" s="15"/>
      <c r="P1782" s="15"/>
      <c r="AA1782" s="15"/>
      <c r="AL1782" s="15"/>
      <c r="AW1782" s="15"/>
      <c r="BH1782" s="15"/>
      <c r="BS1782" s="15"/>
      <c r="CD1782" s="15"/>
      <c r="CO1782" s="15"/>
      <c r="CZ1782" s="15"/>
    </row>
    <row r="1783" spans="5:104" x14ac:dyDescent="0.15">
      <c r="E1783" s="15"/>
      <c r="P1783" s="15"/>
      <c r="AA1783" s="15"/>
      <c r="AL1783" s="15"/>
      <c r="AW1783" s="15"/>
      <c r="BH1783" s="15"/>
      <c r="BS1783" s="15"/>
      <c r="CD1783" s="15"/>
      <c r="CO1783" s="15"/>
      <c r="CZ1783" s="15"/>
    </row>
    <row r="1784" spans="5:104" x14ac:dyDescent="0.15">
      <c r="E1784" s="15"/>
      <c r="P1784" s="15"/>
      <c r="AA1784" s="15"/>
      <c r="AL1784" s="15"/>
      <c r="AW1784" s="15"/>
      <c r="BH1784" s="15"/>
      <c r="BS1784" s="15"/>
      <c r="CD1784" s="15"/>
      <c r="CO1784" s="15"/>
      <c r="CZ1784" s="15"/>
    </row>
    <row r="1785" spans="5:104" x14ac:dyDescent="0.15">
      <c r="E1785" s="15"/>
      <c r="P1785" s="15"/>
      <c r="AA1785" s="15"/>
      <c r="AL1785" s="15"/>
      <c r="AW1785" s="15"/>
      <c r="BH1785" s="15"/>
      <c r="BS1785" s="15"/>
      <c r="CD1785" s="15"/>
      <c r="CO1785" s="15"/>
      <c r="CZ1785" s="15"/>
    </row>
    <row r="1786" spans="5:104" x14ac:dyDescent="0.15">
      <c r="E1786" s="15"/>
      <c r="P1786" s="15"/>
      <c r="AA1786" s="15"/>
      <c r="AL1786" s="15"/>
      <c r="AW1786" s="15"/>
      <c r="BH1786" s="15"/>
      <c r="BS1786" s="15"/>
      <c r="CD1786" s="15"/>
      <c r="CO1786" s="15"/>
      <c r="CZ1786" s="15"/>
    </row>
    <row r="1787" spans="5:104" x14ac:dyDescent="0.15">
      <c r="E1787" s="15"/>
      <c r="P1787" s="15"/>
      <c r="AA1787" s="15"/>
      <c r="AL1787" s="15"/>
      <c r="AW1787" s="15"/>
      <c r="BH1787" s="15"/>
      <c r="BS1787" s="15"/>
      <c r="CD1787" s="15"/>
      <c r="CO1787" s="15"/>
      <c r="CZ1787" s="15"/>
    </row>
    <row r="1788" spans="5:104" x14ac:dyDescent="0.15">
      <c r="E1788" s="15"/>
      <c r="P1788" s="15"/>
      <c r="AA1788" s="15"/>
      <c r="AL1788" s="15"/>
      <c r="AW1788" s="15"/>
      <c r="BH1788" s="15"/>
      <c r="BS1788" s="15"/>
      <c r="CD1788" s="15"/>
      <c r="CO1788" s="15"/>
      <c r="CZ1788" s="15"/>
    </row>
    <row r="1789" spans="5:104" x14ac:dyDescent="0.15">
      <c r="E1789" s="15"/>
      <c r="P1789" s="15"/>
      <c r="AA1789" s="15"/>
      <c r="AL1789" s="15"/>
      <c r="AW1789" s="15"/>
      <c r="BH1789" s="15"/>
      <c r="BS1789" s="15"/>
      <c r="CD1789" s="15"/>
      <c r="CO1789" s="15"/>
      <c r="CZ1789" s="15"/>
    </row>
    <row r="1790" spans="5:104" x14ac:dyDescent="0.15">
      <c r="E1790" s="15"/>
      <c r="P1790" s="15"/>
      <c r="AA1790" s="15"/>
      <c r="AL1790" s="15"/>
      <c r="AW1790" s="15"/>
      <c r="BH1790" s="15"/>
      <c r="BS1790" s="15"/>
      <c r="CD1790" s="15"/>
      <c r="CO1790" s="15"/>
      <c r="CZ1790" s="15"/>
    </row>
    <row r="1791" spans="5:104" x14ac:dyDescent="0.15">
      <c r="E1791" s="15"/>
      <c r="P1791" s="15"/>
      <c r="AA1791" s="15"/>
      <c r="AL1791" s="15"/>
      <c r="AW1791" s="15"/>
      <c r="BH1791" s="15"/>
      <c r="BS1791" s="15"/>
      <c r="CD1791" s="15"/>
      <c r="CO1791" s="15"/>
      <c r="CZ1791" s="15"/>
    </row>
    <row r="1792" spans="5:104" x14ac:dyDescent="0.15">
      <c r="E1792" s="15"/>
      <c r="P1792" s="15"/>
      <c r="AA1792" s="15"/>
      <c r="AL1792" s="15"/>
      <c r="AW1792" s="15"/>
      <c r="BH1792" s="15"/>
      <c r="BS1792" s="15"/>
      <c r="CD1792" s="15"/>
      <c r="CO1792" s="15"/>
      <c r="CZ1792" s="15"/>
    </row>
    <row r="1793" spans="5:104" x14ac:dyDescent="0.15">
      <c r="E1793" s="15"/>
      <c r="P1793" s="15"/>
      <c r="AA1793" s="15"/>
      <c r="AL1793" s="15"/>
      <c r="AW1793" s="15"/>
      <c r="BH1793" s="15"/>
      <c r="BS1793" s="15"/>
      <c r="CD1793" s="15"/>
      <c r="CO1793" s="15"/>
      <c r="CZ1793" s="15"/>
    </row>
    <row r="1794" spans="5:104" x14ac:dyDescent="0.15">
      <c r="E1794" s="15"/>
      <c r="P1794" s="15"/>
      <c r="AA1794" s="15"/>
      <c r="AL1794" s="15"/>
      <c r="AW1794" s="15"/>
      <c r="BH1794" s="15"/>
      <c r="BS1794" s="15"/>
      <c r="CD1794" s="15"/>
      <c r="CO1794" s="15"/>
      <c r="CZ1794" s="15"/>
    </row>
    <row r="1795" spans="5:104" x14ac:dyDescent="0.15">
      <c r="E1795" s="15"/>
      <c r="P1795" s="15"/>
      <c r="AA1795" s="15"/>
      <c r="AL1795" s="15"/>
      <c r="AW1795" s="15"/>
      <c r="BH1795" s="15"/>
      <c r="BS1795" s="15"/>
      <c r="CD1795" s="15"/>
      <c r="CO1795" s="15"/>
      <c r="CZ1795" s="15"/>
    </row>
    <row r="1796" spans="5:104" x14ac:dyDescent="0.15">
      <c r="E1796" s="15"/>
      <c r="P1796" s="15"/>
      <c r="AA1796" s="15"/>
      <c r="AL1796" s="15"/>
      <c r="AW1796" s="15"/>
      <c r="BH1796" s="15"/>
      <c r="BS1796" s="15"/>
      <c r="CD1796" s="15"/>
      <c r="CO1796" s="15"/>
      <c r="CZ1796" s="15"/>
    </row>
    <row r="1797" spans="5:104" x14ac:dyDescent="0.15">
      <c r="E1797" s="15"/>
      <c r="P1797" s="15"/>
      <c r="AA1797" s="15"/>
      <c r="AL1797" s="15"/>
      <c r="AW1797" s="15"/>
      <c r="BH1797" s="15"/>
      <c r="BS1797" s="15"/>
      <c r="CD1797" s="15"/>
      <c r="CO1797" s="15"/>
      <c r="CZ1797" s="15"/>
    </row>
    <row r="1798" spans="5:104" x14ac:dyDescent="0.15">
      <c r="E1798" s="15"/>
      <c r="P1798" s="15"/>
      <c r="AA1798" s="15"/>
      <c r="AL1798" s="15"/>
      <c r="AW1798" s="15"/>
      <c r="BH1798" s="15"/>
      <c r="BS1798" s="15"/>
      <c r="CD1798" s="15"/>
      <c r="CO1798" s="15"/>
      <c r="CZ1798" s="15"/>
    </row>
    <row r="1799" spans="5:104" x14ac:dyDescent="0.15">
      <c r="E1799" s="15"/>
      <c r="P1799" s="15"/>
      <c r="AA1799" s="15"/>
      <c r="AL1799" s="15"/>
      <c r="AW1799" s="15"/>
      <c r="BH1799" s="15"/>
      <c r="BS1799" s="15"/>
      <c r="CD1799" s="15"/>
      <c r="CO1799" s="15"/>
      <c r="CZ1799" s="15"/>
    </row>
    <row r="1800" spans="5:104" x14ac:dyDescent="0.15">
      <c r="E1800" s="15"/>
      <c r="P1800" s="15"/>
      <c r="AA1800" s="15"/>
      <c r="AL1800" s="15"/>
      <c r="AW1800" s="15"/>
      <c r="BH1800" s="15"/>
      <c r="BS1800" s="15"/>
      <c r="CD1800" s="15"/>
      <c r="CO1800" s="15"/>
      <c r="CZ1800" s="15"/>
    </row>
    <row r="1801" spans="5:104" x14ac:dyDescent="0.15">
      <c r="E1801" s="15"/>
      <c r="P1801" s="15"/>
      <c r="AA1801" s="15"/>
      <c r="AL1801" s="15"/>
      <c r="AW1801" s="15"/>
      <c r="BH1801" s="15"/>
      <c r="BS1801" s="15"/>
      <c r="CD1801" s="15"/>
      <c r="CO1801" s="15"/>
      <c r="CZ1801" s="15"/>
    </row>
    <row r="1802" spans="5:104" x14ac:dyDescent="0.15">
      <c r="E1802" s="15"/>
      <c r="P1802" s="15"/>
      <c r="AA1802" s="15"/>
      <c r="AL1802" s="15"/>
      <c r="AW1802" s="15"/>
      <c r="BH1802" s="15"/>
      <c r="BS1802" s="15"/>
      <c r="CD1802" s="15"/>
      <c r="CO1802" s="15"/>
      <c r="CZ1802" s="15"/>
    </row>
    <row r="1803" spans="5:104" x14ac:dyDescent="0.15">
      <c r="E1803" s="15"/>
      <c r="P1803" s="15"/>
      <c r="AA1803" s="15"/>
      <c r="AL1803" s="15"/>
      <c r="AW1803" s="15"/>
      <c r="BH1803" s="15"/>
      <c r="BS1803" s="15"/>
      <c r="CD1803" s="15"/>
      <c r="CO1803" s="15"/>
      <c r="CZ1803" s="15"/>
    </row>
    <row r="1804" spans="5:104" x14ac:dyDescent="0.15">
      <c r="E1804" s="15"/>
      <c r="P1804" s="15"/>
      <c r="AA1804" s="15"/>
      <c r="AL1804" s="15"/>
      <c r="AW1804" s="15"/>
      <c r="BH1804" s="15"/>
      <c r="BS1804" s="15"/>
      <c r="CD1804" s="15"/>
      <c r="CO1804" s="15"/>
      <c r="CZ1804" s="15"/>
    </row>
    <row r="1805" spans="5:104" x14ac:dyDescent="0.15">
      <c r="E1805" s="15"/>
      <c r="P1805" s="15"/>
      <c r="AA1805" s="15"/>
      <c r="AL1805" s="15"/>
      <c r="AW1805" s="15"/>
      <c r="BH1805" s="15"/>
      <c r="BS1805" s="15"/>
      <c r="CD1805" s="15"/>
      <c r="CO1805" s="15"/>
      <c r="CZ1805" s="15"/>
    </row>
    <row r="1806" spans="5:104" x14ac:dyDescent="0.15">
      <c r="E1806" s="15"/>
      <c r="P1806" s="15"/>
      <c r="AA1806" s="15"/>
      <c r="AL1806" s="15"/>
      <c r="AW1806" s="15"/>
      <c r="BH1806" s="15"/>
      <c r="BS1806" s="15"/>
      <c r="CD1806" s="15"/>
      <c r="CO1806" s="15"/>
      <c r="CZ1806" s="15"/>
    </row>
    <row r="1807" spans="5:104" x14ac:dyDescent="0.15">
      <c r="E1807" s="15"/>
      <c r="P1807" s="15"/>
      <c r="AA1807" s="15"/>
      <c r="AL1807" s="15"/>
      <c r="AW1807" s="15"/>
      <c r="BH1807" s="15"/>
      <c r="BS1807" s="15"/>
      <c r="CD1807" s="15"/>
      <c r="CO1807" s="15"/>
      <c r="CZ1807" s="15"/>
    </row>
    <row r="1808" spans="5:104" x14ac:dyDescent="0.15">
      <c r="E1808" s="15"/>
      <c r="P1808" s="15"/>
      <c r="AA1808" s="15"/>
      <c r="AL1808" s="15"/>
      <c r="AW1808" s="15"/>
      <c r="BH1808" s="15"/>
      <c r="BS1808" s="15"/>
      <c r="CD1808" s="15"/>
      <c r="CO1808" s="15"/>
      <c r="CZ1808" s="15"/>
    </row>
    <row r="1809" spans="5:104" x14ac:dyDescent="0.15">
      <c r="E1809" s="15"/>
      <c r="P1809" s="15"/>
      <c r="AA1809" s="15"/>
      <c r="AL1809" s="15"/>
      <c r="AW1809" s="15"/>
      <c r="BH1809" s="15"/>
      <c r="BS1809" s="15"/>
      <c r="CD1809" s="15"/>
      <c r="CO1809" s="15"/>
      <c r="CZ1809" s="15"/>
    </row>
    <row r="1810" spans="5:104" x14ac:dyDescent="0.15">
      <c r="E1810" s="15"/>
      <c r="P1810" s="15"/>
      <c r="AA1810" s="15"/>
      <c r="AL1810" s="15"/>
      <c r="AW1810" s="15"/>
      <c r="BH1810" s="15"/>
      <c r="BS1810" s="15"/>
      <c r="CD1810" s="15"/>
      <c r="CO1810" s="15"/>
      <c r="CZ1810" s="15"/>
    </row>
    <row r="1811" spans="5:104" x14ac:dyDescent="0.15">
      <c r="E1811" s="15"/>
      <c r="P1811" s="15"/>
      <c r="AA1811" s="15"/>
      <c r="AL1811" s="15"/>
      <c r="AW1811" s="15"/>
      <c r="BH1811" s="15"/>
      <c r="BS1811" s="15"/>
      <c r="CD1811" s="15"/>
      <c r="CO1811" s="15"/>
      <c r="CZ1811" s="15"/>
    </row>
    <row r="1812" spans="5:104" x14ac:dyDescent="0.15">
      <c r="E1812" s="15"/>
      <c r="P1812" s="15"/>
      <c r="AA1812" s="15"/>
      <c r="AL1812" s="15"/>
      <c r="AW1812" s="15"/>
      <c r="BH1812" s="15"/>
      <c r="BS1812" s="15"/>
      <c r="CD1812" s="15"/>
      <c r="CO1812" s="15"/>
      <c r="CZ1812" s="15"/>
    </row>
    <row r="1813" spans="5:104" x14ac:dyDescent="0.15">
      <c r="E1813" s="15"/>
      <c r="P1813" s="15"/>
      <c r="AA1813" s="15"/>
      <c r="AL1813" s="15"/>
      <c r="AW1813" s="15"/>
      <c r="BH1813" s="15"/>
      <c r="BS1813" s="15"/>
      <c r="CD1813" s="15"/>
      <c r="CO1813" s="15"/>
      <c r="CZ1813" s="15"/>
    </row>
    <row r="1814" spans="5:104" x14ac:dyDescent="0.15">
      <c r="E1814" s="15"/>
      <c r="P1814" s="15"/>
      <c r="AA1814" s="15"/>
      <c r="AL1814" s="15"/>
      <c r="AW1814" s="15"/>
      <c r="BH1814" s="15"/>
      <c r="BS1814" s="15"/>
      <c r="CD1814" s="15"/>
      <c r="CO1814" s="15"/>
      <c r="CZ1814" s="15"/>
    </row>
    <row r="1815" spans="5:104" x14ac:dyDescent="0.15">
      <c r="E1815" s="15"/>
      <c r="P1815" s="15"/>
      <c r="AA1815" s="15"/>
      <c r="AL1815" s="15"/>
      <c r="AW1815" s="15"/>
      <c r="BH1815" s="15"/>
      <c r="BS1815" s="15"/>
      <c r="CD1815" s="15"/>
      <c r="CO1815" s="15"/>
      <c r="CZ1815" s="15"/>
    </row>
    <row r="1816" spans="5:104" x14ac:dyDescent="0.15">
      <c r="E1816" s="15"/>
      <c r="P1816" s="15"/>
      <c r="AA1816" s="15"/>
      <c r="AL1816" s="15"/>
      <c r="AW1816" s="15"/>
      <c r="BH1816" s="15"/>
      <c r="BS1816" s="15"/>
      <c r="CD1816" s="15"/>
      <c r="CO1816" s="15"/>
      <c r="CZ1816" s="15"/>
    </row>
    <row r="1817" spans="5:104" x14ac:dyDescent="0.15">
      <c r="E1817" s="15"/>
      <c r="P1817" s="15"/>
      <c r="AA1817" s="15"/>
      <c r="AL1817" s="15"/>
      <c r="AW1817" s="15"/>
      <c r="BH1817" s="15"/>
      <c r="BS1817" s="15"/>
      <c r="CD1817" s="15"/>
      <c r="CO1817" s="15"/>
      <c r="CZ1817" s="15"/>
    </row>
    <row r="1818" spans="5:104" x14ac:dyDescent="0.15">
      <c r="E1818" s="15"/>
      <c r="P1818" s="15"/>
      <c r="AA1818" s="15"/>
      <c r="AL1818" s="15"/>
      <c r="AW1818" s="15"/>
      <c r="BH1818" s="15"/>
      <c r="BS1818" s="15"/>
      <c r="CD1818" s="15"/>
      <c r="CO1818" s="15"/>
      <c r="CZ1818" s="15"/>
    </row>
    <row r="1819" spans="5:104" x14ac:dyDescent="0.15">
      <c r="E1819" s="15"/>
      <c r="P1819" s="15"/>
      <c r="AA1819" s="15"/>
      <c r="AL1819" s="15"/>
      <c r="AW1819" s="15"/>
      <c r="BH1819" s="15"/>
      <c r="BS1819" s="15"/>
      <c r="CD1819" s="15"/>
      <c r="CO1819" s="15"/>
      <c r="CZ1819" s="15"/>
    </row>
    <row r="1820" spans="5:104" x14ac:dyDescent="0.15">
      <c r="E1820" s="15"/>
      <c r="P1820" s="15"/>
      <c r="AA1820" s="15"/>
      <c r="AL1820" s="15"/>
      <c r="AW1820" s="15"/>
      <c r="BH1820" s="15"/>
      <c r="BS1820" s="15"/>
      <c r="CD1820" s="15"/>
      <c r="CO1820" s="15"/>
      <c r="CZ1820" s="15"/>
    </row>
    <row r="1821" spans="5:104" x14ac:dyDescent="0.15">
      <c r="E1821" s="15"/>
      <c r="P1821" s="15"/>
      <c r="AA1821" s="15"/>
      <c r="AL1821" s="15"/>
      <c r="AW1821" s="15"/>
      <c r="BH1821" s="15"/>
      <c r="BS1821" s="15"/>
      <c r="CD1821" s="15"/>
      <c r="CO1821" s="15"/>
      <c r="CZ1821" s="15"/>
    </row>
    <row r="1822" spans="5:104" x14ac:dyDescent="0.15">
      <c r="E1822" s="15"/>
      <c r="P1822" s="15"/>
      <c r="AA1822" s="15"/>
      <c r="AL1822" s="15"/>
      <c r="AW1822" s="15"/>
      <c r="BH1822" s="15"/>
      <c r="BS1822" s="15"/>
      <c r="CD1822" s="15"/>
      <c r="CO1822" s="15"/>
      <c r="CZ1822" s="15"/>
    </row>
    <row r="1823" spans="5:104" x14ac:dyDescent="0.15">
      <c r="E1823" s="15"/>
      <c r="P1823" s="15"/>
      <c r="AA1823" s="15"/>
      <c r="AL1823" s="15"/>
      <c r="AW1823" s="15"/>
      <c r="BH1823" s="15"/>
      <c r="BS1823" s="15"/>
      <c r="CD1823" s="15"/>
      <c r="CO1823" s="15"/>
      <c r="CZ1823" s="15"/>
    </row>
    <row r="1824" spans="5:104" x14ac:dyDescent="0.15">
      <c r="E1824" s="15"/>
      <c r="P1824" s="15"/>
      <c r="AA1824" s="15"/>
      <c r="AL1824" s="15"/>
      <c r="AW1824" s="15"/>
      <c r="BH1824" s="15"/>
      <c r="BS1824" s="15"/>
      <c r="CD1824" s="15"/>
      <c r="CO1824" s="15"/>
      <c r="CZ1824" s="15"/>
    </row>
    <row r="1825" spans="5:104" x14ac:dyDescent="0.15">
      <c r="E1825" s="15"/>
      <c r="P1825" s="15"/>
      <c r="AA1825" s="15"/>
      <c r="AL1825" s="15"/>
      <c r="AW1825" s="15"/>
      <c r="BH1825" s="15"/>
      <c r="BS1825" s="15"/>
      <c r="CD1825" s="15"/>
      <c r="CO1825" s="15"/>
      <c r="CZ1825" s="15"/>
    </row>
    <row r="1826" spans="5:104" x14ac:dyDescent="0.15">
      <c r="E1826" s="15"/>
      <c r="P1826" s="15"/>
      <c r="AA1826" s="15"/>
      <c r="AL1826" s="15"/>
      <c r="AW1826" s="15"/>
      <c r="BH1826" s="15"/>
      <c r="BS1826" s="15"/>
      <c r="CD1826" s="15"/>
      <c r="CO1826" s="15"/>
      <c r="CZ1826" s="15"/>
    </row>
    <row r="1827" spans="5:104" x14ac:dyDescent="0.15">
      <c r="E1827" s="15"/>
      <c r="P1827" s="15"/>
      <c r="AA1827" s="15"/>
      <c r="AL1827" s="15"/>
      <c r="AW1827" s="15"/>
      <c r="BH1827" s="15"/>
      <c r="BS1827" s="15"/>
      <c r="CD1827" s="15"/>
      <c r="CO1827" s="15"/>
      <c r="CZ1827" s="15"/>
    </row>
    <row r="1828" spans="5:104" x14ac:dyDescent="0.15">
      <c r="E1828" s="15"/>
      <c r="P1828" s="15"/>
      <c r="AA1828" s="15"/>
      <c r="AL1828" s="15"/>
      <c r="AW1828" s="15"/>
      <c r="BH1828" s="15"/>
      <c r="BS1828" s="15"/>
      <c r="CD1828" s="15"/>
      <c r="CO1828" s="15"/>
      <c r="CZ1828" s="15"/>
    </row>
    <row r="1829" spans="5:104" x14ac:dyDescent="0.15">
      <c r="E1829" s="15"/>
      <c r="P1829" s="15"/>
      <c r="AA1829" s="15"/>
      <c r="AL1829" s="15"/>
      <c r="AW1829" s="15"/>
      <c r="BH1829" s="15"/>
      <c r="BS1829" s="15"/>
      <c r="CD1829" s="15"/>
      <c r="CO1829" s="15"/>
      <c r="CZ1829" s="15"/>
    </row>
    <row r="1830" spans="5:104" x14ac:dyDescent="0.15">
      <c r="E1830" s="15"/>
      <c r="P1830" s="15"/>
      <c r="AA1830" s="15"/>
      <c r="AL1830" s="15"/>
      <c r="AW1830" s="15"/>
      <c r="BH1830" s="15"/>
      <c r="BS1830" s="15"/>
      <c r="CD1830" s="15"/>
      <c r="CO1830" s="15"/>
      <c r="CZ1830" s="15"/>
    </row>
    <row r="1831" spans="5:104" x14ac:dyDescent="0.15">
      <c r="E1831" s="15"/>
      <c r="P1831" s="15"/>
      <c r="AA1831" s="15"/>
      <c r="AL1831" s="15"/>
      <c r="AW1831" s="15"/>
      <c r="BH1831" s="15"/>
      <c r="BS1831" s="15"/>
      <c r="CD1831" s="15"/>
      <c r="CO1831" s="15"/>
      <c r="CZ1831" s="15"/>
    </row>
    <row r="1832" spans="5:104" x14ac:dyDescent="0.15">
      <c r="E1832" s="15"/>
      <c r="P1832" s="15"/>
      <c r="AA1832" s="15"/>
      <c r="AL1832" s="15"/>
      <c r="AW1832" s="15"/>
      <c r="BH1832" s="15"/>
      <c r="BS1832" s="15"/>
      <c r="CD1832" s="15"/>
      <c r="CO1832" s="15"/>
      <c r="CZ1832" s="15"/>
    </row>
    <row r="1833" spans="5:104" x14ac:dyDescent="0.15">
      <c r="E1833" s="15"/>
      <c r="P1833" s="15"/>
      <c r="AA1833" s="15"/>
      <c r="AL1833" s="15"/>
      <c r="AW1833" s="15"/>
      <c r="BH1833" s="15"/>
      <c r="BS1833" s="15"/>
      <c r="CD1833" s="15"/>
      <c r="CO1833" s="15"/>
      <c r="CZ1833" s="15"/>
    </row>
    <row r="1834" spans="5:104" x14ac:dyDescent="0.15">
      <c r="E1834" s="15"/>
      <c r="P1834" s="15"/>
      <c r="AA1834" s="15"/>
      <c r="AL1834" s="15"/>
      <c r="AW1834" s="15"/>
      <c r="BH1834" s="15"/>
      <c r="BS1834" s="15"/>
      <c r="CD1834" s="15"/>
      <c r="CO1834" s="15"/>
      <c r="CZ1834" s="15"/>
    </row>
    <row r="1835" spans="5:104" x14ac:dyDescent="0.15">
      <c r="E1835" s="15"/>
      <c r="P1835" s="15"/>
      <c r="AA1835" s="15"/>
      <c r="AL1835" s="15"/>
      <c r="AW1835" s="15"/>
      <c r="BH1835" s="15"/>
      <c r="BS1835" s="15"/>
      <c r="CD1835" s="15"/>
      <c r="CO1835" s="15"/>
      <c r="CZ1835" s="15"/>
    </row>
    <row r="1836" spans="5:104" x14ac:dyDescent="0.15">
      <c r="E1836" s="15"/>
      <c r="P1836" s="15"/>
      <c r="AA1836" s="15"/>
      <c r="AL1836" s="15"/>
      <c r="AW1836" s="15"/>
      <c r="BH1836" s="15"/>
      <c r="BS1836" s="15"/>
      <c r="CD1836" s="15"/>
      <c r="CO1836" s="15"/>
      <c r="CZ1836" s="15"/>
    </row>
    <row r="1837" spans="5:104" x14ac:dyDescent="0.15">
      <c r="E1837" s="15"/>
      <c r="P1837" s="15"/>
      <c r="AA1837" s="15"/>
      <c r="AL1837" s="15"/>
      <c r="AW1837" s="15"/>
      <c r="BH1837" s="15"/>
      <c r="BS1837" s="15"/>
      <c r="CD1837" s="15"/>
      <c r="CO1837" s="15"/>
      <c r="CZ1837" s="15"/>
    </row>
    <row r="1838" spans="5:104" x14ac:dyDescent="0.15">
      <c r="E1838" s="15"/>
      <c r="P1838" s="15"/>
      <c r="AA1838" s="15"/>
      <c r="AL1838" s="15"/>
      <c r="AW1838" s="15"/>
      <c r="BH1838" s="15"/>
      <c r="BS1838" s="15"/>
      <c r="CD1838" s="15"/>
      <c r="CO1838" s="15"/>
      <c r="CZ1838" s="15"/>
    </row>
    <row r="1839" spans="5:104" x14ac:dyDescent="0.15">
      <c r="E1839" s="15"/>
      <c r="P1839" s="15"/>
      <c r="AA1839" s="15"/>
      <c r="AL1839" s="15"/>
      <c r="AW1839" s="15"/>
      <c r="BH1839" s="15"/>
      <c r="BS1839" s="15"/>
      <c r="CD1839" s="15"/>
      <c r="CO1839" s="15"/>
      <c r="CZ1839" s="15"/>
    </row>
    <row r="1840" spans="5:104" x14ac:dyDescent="0.15">
      <c r="E1840" s="15"/>
      <c r="P1840" s="15"/>
      <c r="AA1840" s="15"/>
      <c r="AL1840" s="15"/>
      <c r="AW1840" s="15"/>
      <c r="BH1840" s="15"/>
      <c r="BS1840" s="15"/>
      <c r="CD1840" s="15"/>
      <c r="CO1840" s="15"/>
      <c r="CZ1840" s="15"/>
    </row>
    <row r="1841" spans="5:104" x14ac:dyDescent="0.15">
      <c r="E1841" s="15"/>
      <c r="P1841" s="15"/>
      <c r="AA1841" s="15"/>
      <c r="AL1841" s="15"/>
      <c r="AW1841" s="15"/>
      <c r="BH1841" s="15"/>
      <c r="BS1841" s="15"/>
      <c r="CD1841" s="15"/>
      <c r="CO1841" s="15"/>
      <c r="CZ1841" s="15"/>
    </row>
    <row r="1842" spans="5:104" x14ac:dyDescent="0.15">
      <c r="E1842" s="15"/>
      <c r="P1842" s="15"/>
      <c r="AA1842" s="15"/>
      <c r="AL1842" s="15"/>
      <c r="AW1842" s="15"/>
      <c r="BH1842" s="15"/>
      <c r="BS1842" s="15"/>
      <c r="CD1842" s="15"/>
      <c r="CO1842" s="15"/>
      <c r="CZ1842" s="15"/>
    </row>
    <row r="1843" spans="5:104" x14ac:dyDescent="0.15">
      <c r="E1843" s="15"/>
      <c r="P1843" s="15"/>
      <c r="AA1843" s="15"/>
      <c r="AL1843" s="15"/>
      <c r="AW1843" s="15"/>
      <c r="BH1843" s="15"/>
      <c r="BS1843" s="15"/>
      <c r="CD1843" s="15"/>
      <c r="CO1843" s="15"/>
      <c r="CZ1843" s="15"/>
    </row>
    <row r="1844" spans="5:104" x14ac:dyDescent="0.15">
      <c r="E1844" s="15"/>
      <c r="P1844" s="15"/>
      <c r="AA1844" s="15"/>
      <c r="AL1844" s="15"/>
      <c r="AW1844" s="15"/>
      <c r="BH1844" s="15"/>
      <c r="BS1844" s="15"/>
      <c r="CD1844" s="15"/>
      <c r="CO1844" s="15"/>
      <c r="CZ1844" s="15"/>
    </row>
    <row r="1845" spans="5:104" x14ac:dyDescent="0.15">
      <c r="E1845" s="15"/>
      <c r="P1845" s="15"/>
      <c r="AA1845" s="15"/>
      <c r="AL1845" s="15"/>
      <c r="AW1845" s="15"/>
      <c r="BH1845" s="15"/>
      <c r="BS1845" s="15"/>
      <c r="CD1845" s="15"/>
      <c r="CO1845" s="15"/>
      <c r="CZ1845" s="15"/>
    </row>
    <row r="1846" spans="5:104" x14ac:dyDescent="0.15">
      <c r="E1846" s="15"/>
      <c r="P1846" s="15"/>
      <c r="AA1846" s="15"/>
      <c r="AL1846" s="15"/>
      <c r="AW1846" s="15"/>
      <c r="BH1846" s="15"/>
      <c r="BS1846" s="15"/>
      <c r="CD1846" s="15"/>
      <c r="CO1846" s="15"/>
      <c r="CZ1846" s="15"/>
    </row>
    <row r="1847" spans="5:104" x14ac:dyDescent="0.15">
      <c r="E1847" s="15"/>
      <c r="P1847" s="15"/>
      <c r="AA1847" s="15"/>
      <c r="AL1847" s="15"/>
      <c r="AW1847" s="15"/>
      <c r="BH1847" s="15"/>
      <c r="BS1847" s="15"/>
      <c r="CD1847" s="15"/>
      <c r="CO1847" s="15"/>
      <c r="CZ1847" s="15"/>
    </row>
    <row r="1848" spans="5:104" x14ac:dyDescent="0.15">
      <c r="E1848" s="15"/>
      <c r="P1848" s="15"/>
      <c r="AA1848" s="15"/>
      <c r="AL1848" s="15"/>
      <c r="AW1848" s="15"/>
      <c r="BH1848" s="15"/>
      <c r="BS1848" s="15"/>
      <c r="CD1848" s="15"/>
      <c r="CO1848" s="15"/>
      <c r="CZ1848" s="15"/>
    </row>
    <row r="1849" spans="5:104" x14ac:dyDescent="0.15">
      <c r="E1849" s="15"/>
      <c r="P1849" s="15"/>
      <c r="AA1849" s="15"/>
      <c r="AL1849" s="15"/>
      <c r="AW1849" s="15"/>
      <c r="BH1849" s="15"/>
      <c r="BS1849" s="15"/>
      <c r="CD1849" s="15"/>
      <c r="CO1849" s="15"/>
      <c r="CZ1849" s="15"/>
    </row>
    <row r="1850" spans="5:104" x14ac:dyDescent="0.15">
      <c r="E1850" s="15"/>
      <c r="P1850" s="15"/>
      <c r="AA1850" s="15"/>
      <c r="AL1850" s="15"/>
      <c r="AW1850" s="15"/>
      <c r="BH1850" s="15"/>
      <c r="BS1850" s="15"/>
      <c r="CD1850" s="15"/>
      <c r="CO1850" s="15"/>
      <c r="CZ1850" s="15"/>
    </row>
    <row r="1851" spans="5:104" x14ac:dyDescent="0.15">
      <c r="E1851" s="15"/>
      <c r="P1851" s="15"/>
      <c r="AA1851" s="15"/>
      <c r="AL1851" s="15"/>
      <c r="AW1851" s="15"/>
      <c r="BH1851" s="15"/>
      <c r="BS1851" s="15"/>
      <c r="CD1851" s="15"/>
      <c r="CO1851" s="15"/>
      <c r="CZ1851" s="15"/>
    </row>
    <row r="1852" spans="5:104" x14ac:dyDescent="0.15">
      <c r="E1852" s="15"/>
      <c r="P1852" s="15"/>
      <c r="AA1852" s="15"/>
      <c r="AL1852" s="15"/>
      <c r="AW1852" s="15"/>
      <c r="BH1852" s="15"/>
      <c r="BS1852" s="15"/>
      <c r="CD1852" s="15"/>
      <c r="CO1852" s="15"/>
      <c r="CZ1852" s="15"/>
    </row>
    <row r="1853" spans="5:104" x14ac:dyDescent="0.15">
      <c r="E1853" s="15"/>
      <c r="P1853" s="15"/>
      <c r="AA1853" s="15"/>
      <c r="AL1853" s="15"/>
      <c r="AW1853" s="15"/>
      <c r="BH1853" s="15"/>
      <c r="BS1853" s="15"/>
      <c r="CD1853" s="15"/>
      <c r="CO1853" s="15"/>
      <c r="CZ1853" s="15"/>
    </row>
    <row r="1854" spans="5:104" x14ac:dyDescent="0.15">
      <c r="E1854" s="15"/>
      <c r="P1854" s="15"/>
      <c r="AA1854" s="15"/>
      <c r="AL1854" s="15"/>
      <c r="AW1854" s="15"/>
      <c r="BH1854" s="15"/>
      <c r="BS1854" s="15"/>
      <c r="CD1854" s="15"/>
      <c r="CO1854" s="15"/>
      <c r="CZ1854" s="15"/>
    </row>
    <row r="1855" spans="5:104" x14ac:dyDescent="0.15">
      <c r="E1855" s="15"/>
      <c r="P1855" s="15"/>
      <c r="AA1855" s="15"/>
      <c r="AL1855" s="15"/>
      <c r="AW1855" s="15"/>
      <c r="BH1855" s="15"/>
      <c r="BS1855" s="15"/>
      <c r="CD1855" s="15"/>
      <c r="CO1855" s="15"/>
      <c r="CZ1855" s="15"/>
    </row>
    <row r="1856" spans="5:104" x14ac:dyDescent="0.15">
      <c r="E1856" s="15"/>
      <c r="P1856" s="15"/>
      <c r="AA1856" s="15"/>
      <c r="AL1856" s="15"/>
      <c r="AW1856" s="15"/>
      <c r="BH1856" s="15"/>
      <c r="BS1856" s="15"/>
      <c r="CD1856" s="15"/>
      <c r="CO1856" s="15"/>
      <c r="CZ1856" s="15"/>
    </row>
    <row r="1857" spans="5:104" x14ac:dyDescent="0.15">
      <c r="E1857" s="15"/>
      <c r="P1857" s="15"/>
      <c r="AA1857" s="15"/>
      <c r="AL1857" s="15"/>
      <c r="AW1857" s="15"/>
      <c r="BH1857" s="15"/>
      <c r="BS1857" s="15"/>
      <c r="CD1857" s="15"/>
      <c r="CO1857" s="15"/>
      <c r="CZ1857" s="15"/>
    </row>
    <row r="1858" spans="5:104" x14ac:dyDescent="0.15">
      <c r="E1858" s="15"/>
      <c r="P1858" s="15"/>
      <c r="AA1858" s="15"/>
      <c r="AL1858" s="15"/>
      <c r="AW1858" s="15"/>
      <c r="BH1858" s="15"/>
      <c r="BS1858" s="15"/>
      <c r="CD1858" s="15"/>
      <c r="CO1858" s="15"/>
      <c r="CZ1858" s="15"/>
    </row>
    <row r="1859" spans="5:104" x14ac:dyDescent="0.15">
      <c r="E1859" s="15"/>
      <c r="P1859" s="15"/>
      <c r="AA1859" s="15"/>
      <c r="AL1859" s="15"/>
      <c r="AW1859" s="15"/>
      <c r="BH1859" s="15"/>
      <c r="BS1859" s="15"/>
      <c r="CD1859" s="15"/>
      <c r="CO1859" s="15"/>
      <c r="CZ1859" s="15"/>
    </row>
    <row r="1860" spans="5:104" x14ac:dyDescent="0.15">
      <c r="E1860" s="15"/>
      <c r="P1860" s="15"/>
      <c r="AA1860" s="15"/>
      <c r="AL1860" s="15"/>
      <c r="AW1860" s="15"/>
      <c r="BH1860" s="15"/>
      <c r="BS1860" s="15"/>
      <c r="CD1860" s="15"/>
      <c r="CO1860" s="15"/>
      <c r="CZ1860" s="15"/>
    </row>
    <row r="1861" spans="5:104" x14ac:dyDescent="0.15">
      <c r="E1861" s="15"/>
      <c r="P1861" s="15"/>
      <c r="AA1861" s="15"/>
      <c r="AL1861" s="15"/>
      <c r="AW1861" s="15"/>
      <c r="BH1861" s="15"/>
      <c r="BS1861" s="15"/>
      <c r="CD1861" s="15"/>
      <c r="CO1861" s="15"/>
      <c r="CZ1861" s="15"/>
    </row>
    <row r="1862" spans="5:104" x14ac:dyDescent="0.15">
      <c r="E1862" s="15"/>
      <c r="P1862" s="15"/>
      <c r="AA1862" s="15"/>
      <c r="AL1862" s="15"/>
      <c r="AW1862" s="15"/>
      <c r="BH1862" s="15"/>
      <c r="BS1862" s="15"/>
      <c r="CD1862" s="15"/>
      <c r="CO1862" s="15"/>
      <c r="CZ1862" s="15"/>
    </row>
    <row r="1863" spans="5:104" x14ac:dyDescent="0.15">
      <c r="E1863" s="15"/>
      <c r="P1863" s="15"/>
      <c r="AA1863" s="15"/>
      <c r="AL1863" s="15"/>
      <c r="AW1863" s="15"/>
      <c r="BH1863" s="15"/>
      <c r="BS1863" s="15"/>
      <c r="CD1863" s="15"/>
      <c r="CO1863" s="15"/>
      <c r="CZ1863" s="15"/>
    </row>
    <row r="1864" spans="5:104" x14ac:dyDescent="0.15">
      <c r="E1864" s="15"/>
      <c r="P1864" s="15"/>
      <c r="AA1864" s="15"/>
      <c r="AL1864" s="15"/>
      <c r="AW1864" s="15"/>
      <c r="BH1864" s="15"/>
      <c r="BS1864" s="15"/>
      <c r="CD1864" s="15"/>
      <c r="CO1864" s="15"/>
      <c r="CZ1864" s="15"/>
    </row>
    <row r="1865" spans="5:104" x14ac:dyDescent="0.15">
      <c r="E1865" s="15"/>
      <c r="P1865" s="15"/>
      <c r="AA1865" s="15"/>
      <c r="AL1865" s="15"/>
      <c r="AW1865" s="15"/>
      <c r="BH1865" s="15"/>
      <c r="BS1865" s="15"/>
      <c r="CD1865" s="15"/>
      <c r="CO1865" s="15"/>
      <c r="CZ1865" s="15"/>
    </row>
    <row r="1866" spans="5:104" x14ac:dyDescent="0.15">
      <c r="E1866" s="15"/>
      <c r="P1866" s="15"/>
      <c r="AA1866" s="15"/>
      <c r="AL1866" s="15"/>
      <c r="AW1866" s="15"/>
      <c r="BH1866" s="15"/>
      <c r="BS1866" s="15"/>
      <c r="CD1866" s="15"/>
      <c r="CO1866" s="15"/>
      <c r="CZ1866" s="15"/>
    </row>
    <row r="1867" spans="5:104" x14ac:dyDescent="0.15">
      <c r="E1867" s="15"/>
      <c r="P1867" s="15"/>
      <c r="AA1867" s="15"/>
      <c r="AL1867" s="15"/>
      <c r="AW1867" s="15"/>
      <c r="BH1867" s="15"/>
      <c r="BS1867" s="15"/>
      <c r="CD1867" s="15"/>
      <c r="CO1867" s="15"/>
      <c r="CZ1867" s="15"/>
    </row>
    <row r="1868" spans="5:104" x14ac:dyDescent="0.15">
      <c r="E1868" s="15"/>
      <c r="P1868" s="15"/>
      <c r="AA1868" s="15"/>
      <c r="AL1868" s="15"/>
      <c r="AW1868" s="15"/>
      <c r="BH1868" s="15"/>
      <c r="BS1868" s="15"/>
      <c r="CD1868" s="15"/>
      <c r="CO1868" s="15"/>
      <c r="CZ1868" s="15"/>
    </row>
    <row r="1869" spans="5:104" x14ac:dyDescent="0.15">
      <c r="E1869" s="15"/>
      <c r="P1869" s="15"/>
      <c r="AA1869" s="15"/>
      <c r="AL1869" s="15"/>
      <c r="AW1869" s="15"/>
      <c r="BH1869" s="15"/>
      <c r="BS1869" s="15"/>
      <c r="CD1869" s="15"/>
      <c r="CO1869" s="15"/>
      <c r="CZ1869" s="15"/>
    </row>
    <row r="1870" spans="5:104" x14ac:dyDescent="0.15">
      <c r="E1870" s="15"/>
      <c r="P1870" s="15"/>
      <c r="AA1870" s="15"/>
      <c r="AL1870" s="15"/>
      <c r="AW1870" s="15"/>
      <c r="BH1870" s="15"/>
      <c r="BS1870" s="15"/>
      <c r="CD1870" s="15"/>
      <c r="CO1870" s="15"/>
      <c r="CZ1870" s="15"/>
    </row>
    <row r="1871" spans="5:104" x14ac:dyDescent="0.15">
      <c r="E1871" s="15"/>
      <c r="P1871" s="15"/>
      <c r="AA1871" s="15"/>
      <c r="AL1871" s="15"/>
      <c r="AW1871" s="15"/>
      <c r="BH1871" s="15"/>
      <c r="BS1871" s="15"/>
      <c r="CD1871" s="15"/>
      <c r="CO1871" s="15"/>
      <c r="CZ1871" s="15"/>
    </row>
    <row r="1872" spans="5:104" x14ac:dyDescent="0.15">
      <c r="E1872" s="15"/>
      <c r="P1872" s="15"/>
      <c r="AA1872" s="15"/>
      <c r="AL1872" s="15"/>
      <c r="AW1872" s="15"/>
      <c r="BH1872" s="15"/>
      <c r="BS1872" s="15"/>
      <c r="CD1872" s="15"/>
      <c r="CO1872" s="15"/>
      <c r="CZ1872" s="15"/>
    </row>
    <row r="1873" spans="5:104" x14ac:dyDescent="0.15">
      <c r="E1873" s="15"/>
      <c r="P1873" s="15"/>
      <c r="AA1873" s="15"/>
      <c r="AL1873" s="15"/>
      <c r="AW1873" s="15"/>
      <c r="BH1873" s="15"/>
      <c r="BS1873" s="15"/>
      <c r="CD1873" s="15"/>
      <c r="CO1873" s="15"/>
      <c r="CZ1873" s="15"/>
    </row>
    <row r="1874" spans="5:104" x14ac:dyDescent="0.15">
      <c r="E1874" s="15"/>
      <c r="P1874" s="15"/>
      <c r="AA1874" s="15"/>
      <c r="AL1874" s="15"/>
      <c r="AW1874" s="15"/>
      <c r="BH1874" s="15"/>
      <c r="BS1874" s="15"/>
      <c r="CD1874" s="15"/>
      <c r="CO1874" s="15"/>
      <c r="CZ1874" s="15"/>
    </row>
    <row r="1875" spans="5:104" x14ac:dyDescent="0.15">
      <c r="E1875" s="15"/>
      <c r="P1875" s="15"/>
      <c r="AA1875" s="15"/>
      <c r="AL1875" s="15"/>
      <c r="AW1875" s="15"/>
      <c r="BH1875" s="15"/>
      <c r="BS1875" s="15"/>
      <c r="CD1875" s="15"/>
      <c r="CO1875" s="15"/>
      <c r="CZ1875" s="15"/>
    </row>
    <row r="1876" spans="5:104" x14ac:dyDescent="0.15">
      <c r="E1876" s="15"/>
      <c r="P1876" s="15"/>
      <c r="AA1876" s="15"/>
      <c r="AL1876" s="15"/>
      <c r="AW1876" s="15"/>
      <c r="BH1876" s="15"/>
      <c r="BS1876" s="15"/>
      <c r="CD1876" s="15"/>
      <c r="CO1876" s="15"/>
      <c r="CZ1876" s="15"/>
    </row>
    <row r="1877" spans="5:104" x14ac:dyDescent="0.15">
      <c r="E1877" s="15"/>
      <c r="P1877" s="15"/>
      <c r="AA1877" s="15"/>
      <c r="AL1877" s="15"/>
      <c r="AW1877" s="15"/>
      <c r="BH1877" s="15"/>
      <c r="BS1877" s="15"/>
      <c r="CD1877" s="15"/>
      <c r="CO1877" s="15"/>
      <c r="CZ1877" s="15"/>
    </row>
    <row r="1878" spans="5:104" x14ac:dyDescent="0.15">
      <c r="E1878" s="15"/>
      <c r="P1878" s="15"/>
      <c r="AA1878" s="15"/>
      <c r="AL1878" s="15"/>
      <c r="AW1878" s="15"/>
      <c r="BH1878" s="15"/>
      <c r="BS1878" s="15"/>
      <c r="CD1878" s="15"/>
      <c r="CO1878" s="15"/>
      <c r="CZ1878" s="15"/>
    </row>
    <row r="1879" spans="5:104" x14ac:dyDescent="0.15">
      <c r="E1879" s="15"/>
      <c r="P1879" s="15"/>
      <c r="AA1879" s="15"/>
      <c r="AL1879" s="15"/>
      <c r="AW1879" s="15"/>
      <c r="BH1879" s="15"/>
      <c r="BS1879" s="15"/>
      <c r="CD1879" s="15"/>
      <c r="CO1879" s="15"/>
      <c r="CZ1879" s="15"/>
    </row>
    <row r="1880" spans="5:104" x14ac:dyDescent="0.15">
      <c r="E1880" s="15"/>
      <c r="P1880" s="15"/>
      <c r="AA1880" s="15"/>
      <c r="AL1880" s="15"/>
      <c r="AW1880" s="15"/>
      <c r="BH1880" s="15"/>
      <c r="BS1880" s="15"/>
      <c r="CD1880" s="15"/>
      <c r="CO1880" s="15"/>
      <c r="CZ1880" s="15"/>
    </row>
    <row r="1881" spans="5:104" x14ac:dyDescent="0.15">
      <c r="E1881" s="15"/>
      <c r="P1881" s="15"/>
      <c r="AA1881" s="15"/>
      <c r="AL1881" s="15"/>
      <c r="AW1881" s="15"/>
      <c r="BH1881" s="15"/>
      <c r="BS1881" s="15"/>
      <c r="CD1881" s="15"/>
      <c r="CO1881" s="15"/>
      <c r="CZ1881" s="15"/>
    </row>
    <row r="1882" spans="5:104" x14ac:dyDescent="0.15">
      <c r="E1882" s="15"/>
      <c r="P1882" s="15"/>
      <c r="AA1882" s="15"/>
      <c r="AL1882" s="15"/>
      <c r="AW1882" s="15"/>
      <c r="BH1882" s="15"/>
      <c r="BS1882" s="15"/>
      <c r="CD1882" s="15"/>
      <c r="CO1882" s="15"/>
      <c r="CZ1882" s="15"/>
    </row>
    <row r="1883" spans="5:104" x14ac:dyDescent="0.15">
      <c r="E1883" s="15"/>
      <c r="P1883" s="15"/>
      <c r="AA1883" s="15"/>
      <c r="AL1883" s="15"/>
      <c r="AW1883" s="15"/>
      <c r="BH1883" s="15"/>
      <c r="BS1883" s="15"/>
      <c r="CD1883" s="15"/>
      <c r="CO1883" s="15"/>
      <c r="CZ1883" s="15"/>
    </row>
    <row r="1884" spans="5:104" x14ac:dyDescent="0.15">
      <c r="E1884" s="15"/>
      <c r="P1884" s="15"/>
      <c r="AA1884" s="15"/>
      <c r="AL1884" s="15"/>
      <c r="AW1884" s="15"/>
      <c r="BH1884" s="15"/>
      <c r="BS1884" s="15"/>
      <c r="CD1884" s="15"/>
      <c r="CO1884" s="15"/>
      <c r="CZ1884" s="15"/>
    </row>
    <row r="1885" spans="5:104" x14ac:dyDescent="0.15">
      <c r="E1885" s="15"/>
      <c r="P1885" s="15"/>
      <c r="AA1885" s="15"/>
      <c r="AL1885" s="15"/>
      <c r="AW1885" s="15"/>
      <c r="BH1885" s="15"/>
      <c r="BS1885" s="15"/>
      <c r="CD1885" s="15"/>
      <c r="CO1885" s="15"/>
      <c r="CZ1885" s="15"/>
    </row>
    <row r="1886" spans="5:104" x14ac:dyDescent="0.15">
      <c r="E1886" s="15"/>
      <c r="P1886" s="15"/>
      <c r="AA1886" s="15"/>
      <c r="AL1886" s="15"/>
      <c r="AW1886" s="15"/>
      <c r="BH1886" s="15"/>
      <c r="BS1886" s="15"/>
      <c r="CD1886" s="15"/>
      <c r="CO1886" s="15"/>
      <c r="CZ1886" s="15"/>
    </row>
    <row r="1887" spans="5:104" x14ac:dyDescent="0.15">
      <c r="E1887" s="15"/>
      <c r="P1887" s="15"/>
      <c r="AA1887" s="15"/>
      <c r="AL1887" s="15"/>
      <c r="AW1887" s="15"/>
      <c r="BH1887" s="15"/>
      <c r="BS1887" s="15"/>
      <c r="CD1887" s="15"/>
      <c r="CO1887" s="15"/>
      <c r="CZ1887" s="15"/>
    </row>
    <row r="1888" spans="5:104" x14ac:dyDescent="0.15">
      <c r="E1888" s="15"/>
      <c r="P1888" s="15"/>
      <c r="AA1888" s="15"/>
      <c r="AL1888" s="15"/>
      <c r="AW1888" s="15"/>
      <c r="BH1888" s="15"/>
      <c r="BS1888" s="15"/>
      <c r="CD1888" s="15"/>
      <c r="CO1888" s="15"/>
      <c r="CZ1888" s="15"/>
    </row>
    <row r="1889" spans="5:104" x14ac:dyDescent="0.15">
      <c r="E1889" s="15"/>
      <c r="P1889" s="15"/>
      <c r="AA1889" s="15"/>
      <c r="AL1889" s="15"/>
      <c r="AW1889" s="15"/>
      <c r="BH1889" s="15"/>
      <c r="BS1889" s="15"/>
      <c r="CD1889" s="15"/>
      <c r="CO1889" s="15"/>
      <c r="CZ1889" s="15"/>
    </row>
    <row r="1890" spans="5:104" x14ac:dyDescent="0.15">
      <c r="E1890" s="15"/>
      <c r="P1890" s="15"/>
      <c r="AA1890" s="15"/>
      <c r="AL1890" s="15"/>
      <c r="AW1890" s="15"/>
      <c r="BH1890" s="15"/>
      <c r="BS1890" s="15"/>
      <c r="CD1890" s="15"/>
      <c r="CO1890" s="15"/>
      <c r="CZ1890" s="15"/>
    </row>
    <row r="1891" spans="5:104" x14ac:dyDescent="0.15">
      <c r="E1891" s="15"/>
      <c r="P1891" s="15"/>
      <c r="AA1891" s="15"/>
      <c r="AL1891" s="15"/>
      <c r="AW1891" s="15"/>
      <c r="BH1891" s="15"/>
      <c r="BS1891" s="15"/>
      <c r="CD1891" s="15"/>
      <c r="CO1891" s="15"/>
      <c r="CZ1891" s="15"/>
    </row>
    <row r="1892" spans="5:104" x14ac:dyDescent="0.15">
      <c r="E1892" s="15"/>
      <c r="P1892" s="15"/>
      <c r="AA1892" s="15"/>
      <c r="AL1892" s="15"/>
      <c r="AW1892" s="15"/>
      <c r="BH1892" s="15"/>
      <c r="BS1892" s="15"/>
      <c r="CD1892" s="15"/>
      <c r="CO1892" s="15"/>
      <c r="CZ1892" s="15"/>
    </row>
    <row r="1893" spans="5:104" x14ac:dyDescent="0.15">
      <c r="E1893" s="15"/>
      <c r="P1893" s="15"/>
      <c r="AA1893" s="15"/>
      <c r="AL1893" s="15"/>
      <c r="AW1893" s="15"/>
      <c r="BH1893" s="15"/>
      <c r="BS1893" s="15"/>
      <c r="CD1893" s="15"/>
      <c r="CO1893" s="15"/>
      <c r="CZ1893" s="15"/>
    </row>
    <row r="1894" spans="5:104" x14ac:dyDescent="0.15">
      <c r="E1894" s="15"/>
      <c r="P1894" s="15"/>
      <c r="AA1894" s="15"/>
      <c r="AL1894" s="15"/>
      <c r="AW1894" s="15"/>
      <c r="BH1894" s="15"/>
      <c r="BS1894" s="15"/>
      <c r="CD1894" s="15"/>
      <c r="CO1894" s="15"/>
      <c r="CZ1894" s="15"/>
    </row>
    <row r="1895" spans="5:104" x14ac:dyDescent="0.15">
      <c r="E1895" s="15"/>
      <c r="P1895" s="15"/>
      <c r="AA1895" s="15"/>
      <c r="AL1895" s="15"/>
      <c r="AW1895" s="15"/>
      <c r="BH1895" s="15"/>
      <c r="BS1895" s="15"/>
      <c r="CD1895" s="15"/>
      <c r="CO1895" s="15"/>
      <c r="CZ1895" s="15"/>
    </row>
    <row r="1896" spans="5:104" x14ac:dyDescent="0.15">
      <c r="E1896" s="15"/>
      <c r="P1896" s="15"/>
      <c r="AA1896" s="15"/>
      <c r="AL1896" s="15"/>
      <c r="AW1896" s="15"/>
      <c r="BH1896" s="15"/>
      <c r="BS1896" s="15"/>
      <c r="CD1896" s="15"/>
      <c r="CO1896" s="15"/>
      <c r="CZ1896" s="15"/>
    </row>
    <row r="1897" spans="5:104" x14ac:dyDescent="0.15">
      <c r="E1897" s="15"/>
      <c r="P1897" s="15"/>
      <c r="AA1897" s="15"/>
      <c r="AL1897" s="15"/>
      <c r="AW1897" s="15"/>
      <c r="BH1897" s="15"/>
      <c r="BS1897" s="15"/>
      <c r="CD1897" s="15"/>
      <c r="CO1897" s="15"/>
      <c r="CZ1897" s="15"/>
    </row>
    <row r="1898" spans="5:104" x14ac:dyDescent="0.15">
      <c r="E1898" s="15"/>
      <c r="P1898" s="15"/>
      <c r="AA1898" s="15"/>
      <c r="AL1898" s="15"/>
      <c r="AW1898" s="15"/>
      <c r="BH1898" s="15"/>
      <c r="BS1898" s="15"/>
      <c r="CD1898" s="15"/>
      <c r="CO1898" s="15"/>
      <c r="CZ1898" s="15"/>
    </row>
    <row r="1899" spans="5:104" x14ac:dyDescent="0.15">
      <c r="E1899" s="15"/>
      <c r="P1899" s="15"/>
      <c r="AA1899" s="15"/>
      <c r="AL1899" s="15"/>
      <c r="AW1899" s="15"/>
      <c r="BH1899" s="15"/>
      <c r="BS1899" s="15"/>
      <c r="CD1899" s="15"/>
      <c r="CO1899" s="15"/>
      <c r="CZ1899" s="15"/>
    </row>
    <row r="1900" spans="5:104" x14ac:dyDescent="0.15">
      <c r="E1900" s="15"/>
      <c r="P1900" s="15"/>
      <c r="AA1900" s="15"/>
      <c r="AL1900" s="15"/>
      <c r="AW1900" s="15"/>
      <c r="BH1900" s="15"/>
      <c r="BS1900" s="15"/>
      <c r="CD1900" s="15"/>
      <c r="CO1900" s="15"/>
      <c r="CZ1900" s="15"/>
    </row>
    <row r="1901" spans="5:104" x14ac:dyDescent="0.15">
      <c r="E1901" s="15"/>
      <c r="P1901" s="15"/>
      <c r="AA1901" s="15"/>
      <c r="AL1901" s="15"/>
      <c r="AW1901" s="15"/>
      <c r="BH1901" s="15"/>
      <c r="BS1901" s="15"/>
      <c r="CD1901" s="15"/>
      <c r="CO1901" s="15"/>
      <c r="CZ1901" s="15"/>
    </row>
    <row r="1902" spans="5:104" x14ac:dyDescent="0.15">
      <c r="E1902" s="15"/>
      <c r="P1902" s="15"/>
      <c r="AA1902" s="15"/>
      <c r="AL1902" s="15"/>
      <c r="AW1902" s="15"/>
      <c r="BH1902" s="15"/>
      <c r="BS1902" s="15"/>
      <c r="CD1902" s="15"/>
      <c r="CO1902" s="15"/>
      <c r="CZ1902" s="15"/>
    </row>
    <row r="1903" spans="5:104" x14ac:dyDescent="0.15">
      <c r="E1903" s="15"/>
      <c r="P1903" s="15"/>
      <c r="AA1903" s="15"/>
      <c r="AL1903" s="15"/>
      <c r="AW1903" s="15"/>
      <c r="BH1903" s="15"/>
      <c r="BS1903" s="15"/>
      <c r="CD1903" s="15"/>
      <c r="CO1903" s="15"/>
      <c r="CZ1903" s="15"/>
    </row>
    <row r="1904" spans="5:104" x14ac:dyDescent="0.15">
      <c r="E1904" s="15"/>
      <c r="P1904" s="15"/>
      <c r="AA1904" s="15"/>
      <c r="AL1904" s="15"/>
      <c r="AW1904" s="15"/>
      <c r="BH1904" s="15"/>
      <c r="BS1904" s="15"/>
      <c r="CD1904" s="15"/>
      <c r="CO1904" s="15"/>
      <c r="CZ1904" s="15"/>
    </row>
    <row r="1905" spans="5:104" x14ac:dyDescent="0.15">
      <c r="E1905" s="15"/>
      <c r="P1905" s="15"/>
      <c r="AA1905" s="15"/>
      <c r="AL1905" s="15"/>
      <c r="AW1905" s="15"/>
      <c r="BH1905" s="15"/>
      <c r="BS1905" s="15"/>
      <c r="CD1905" s="15"/>
      <c r="CO1905" s="15"/>
      <c r="CZ1905" s="15"/>
    </row>
    <row r="1906" spans="5:104" x14ac:dyDescent="0.15">
      <c r="E1906" s="15"/>
      <c r="P1906" s="15"/>
      <c r="AA1906" s="15"/>
      <c r="AL1906" s="15"/>
      <c r="AW1906" s="15"/>
      <c r="BH1906" s="15"/>
      <c r="BS1906" s="15"/>
      <c r="CD1906" s="15"/>
      <c r="CO1906" s="15"/>
      <c r="CZ1906" s="15"/>
    </row>
    <row r="1907" spans="5:104" x14ac:dyDescent="0.15">
      <c r="E1907" s="15"/>
      <c r="P1907" s="15"/>
      <c r="AA1907" s="15"/>
      <c r="AL1907" s="15"/>
      <c r="AW1907" s="15"/>
      <c r="BH1907" s="15"/>
      <c r="BS1907" s="15"/>
      <c r="CD1907" s="15"/>
      <c r="CO1907" s="15"/>
      <c r="CZ1907" s="15"/>
    </row>
    <row r="1908" spans="5:104" x14ac:dyDescent="0.15">
      <c r="E1908" s="15"/>
      <c r="P1908" s="15"/>
      <c r="AA1908" s="15"/>
      <c r="AL1908" s="15"/>
      <c r="AW1908" s="15"/>
      <c r="BH1908" s="15"/>
      <c r="BS1908" s="15"/>
      <c r="CD1908" s="15"/>
      <c r="CO1908" s="15"/>
      <c r="CZ1908" s="15"/>
    </row>
    <row r="1909" spans="5:104" x14ac:dyDescent="0.15">
      <c r="E1909" s="15"/>
      <c r="P1909" s="15"/>
      <c r="AA1909" s="15"/>
      <c r="AL1909" s="15"/>
      <c r="AW1909" s="15"/>
      <c r="BH1909" s="15"/>
      <c r="BS1909" s="15"/>
      <c r="CD1909" s="15"/>
      <c r="CO1909" s="15"/>
      <c r="CZ1909" s="15"/>
    </row>
    <row r="1910" spans="5:104" x14ac:dyDescent="0.15">
      <c r="E1910" s="15"/>
      <c r="P1910" s="15"/>
      <c r="AA1910" s="15"/>
      <c r="AL1910" s="15"/>
      <c r="AW1910" s="15"/>
      <c r="BH1910" s="15"/>
      <c r="BS1910" s="15"/>
      <c r="CD1910" s="15"/>
      <c r="CO1910" s="15"/>
      <c r="CZ1910" s="15"/>
    </row>
    <row r="1911" spans="5:104" x14ac:dyDescent="0.15">
      <c r="E1911" s="15"/>
      <c r="P1911" s="15"/>
      <c r="AA1911" s="15"/>
      <c r="AL1911" s="15"/>
      <c r="AW1911" s="15"/>
      <c r="BH1911" s="15"/>
      <c r="BS1911" s="15"/>
      <c r="CD1911" s="15"/>
      <c r="CO1911" s="15"/>
      <c r="CZ1911" s="15"/>
    </row>
    <row r="1912" spans="5:104" x14ac:dyDescent="0.15">
      <c r="E1912" s="15"/>
      <c r="P1912" s="15"/>
      <c r="AA1912" s="15"/>
      <c r="AL1912" s="15"/>
      <c r="AW1912" s="15"/>
      <c r="BH1912" s="15"/>
      <c r="BS1912" s="15"/>
      <c r="CD1912" s="15"/>
      <c r="CO1912" s="15"/>
      <c r="CZ1912" s="15"/>
    </row>
    <row r="1913" spans="5:104" x14ac:dyDescent="0.15">
      <c r="E1913" s="15"/>
      <c r="P1913" s="15"/>
      <c r="AA1913" s="15"/>
      <c r="AL1913" s="15"/>
      <c r="AW1913" s="15"/>
      <c r="BH1913" s="15"/>
      <c r="BS1913" s="15"/>
      <c r="CD1913" s="15"/>
      <c r="CO1913" s="15"/>
      <c r="CZ1913" s="15"/>
    </row>
    <row r="1914" spans="5:104" x14ac:dyDescent="0.15">
      <c r="E1914" s="15"/>
      <c r="P1914" s="15"/>
      <c r="AA1914" s="15"/>
      <c r="AL1914" s="15"/>
      <c r="AW1914" s="15"/>
      <c r="BH1914" s="15"/>
      <c r="BS1914" s="15"/>
      <c r="CD1914" s="15"/>
      <c r="CO1914" s="15"/>
      <c r="CZ1914" s="15"/>
    </row>
    <row r="1915" spans="5:104" x14ac:dyDescent="0.15">
      <c r="E1915" s="15"/>
      <c r="P1915" s="15"/>
      <c r="AA1915" s="15"/>
      <c r="AL1915" s="15"/>
      <c r="AW1915" s="15"/>
      <c r="BH1915" s="15"/>
      <c r="BS1915" s="15"/>
      <c r="CD1915" s="15"/>
      <c r="CO1915" s="15"/>
      <c r="CZ1915" s="15"/>
    </row>
    <row r="1916" spans="5:104" x14ac:dyDescent="0.15">
      <c r="E1916" s="15"/>
      <c r="P1916" s="15"/>
      <c r="AA1916" s="15"/>
      <c r="AL1916" s="15"/>
      <c r="AW1916" s="15"/>
      <c r="BH1916" s="15"/>
      <c r="BS1916" s="15"/>
      <c r="CD1916" s="15"/>
      <c r="CO1916" s="15"/>
      <c r="CZ1916" s="15"/>
    </row>
    <row r="1917" spans="5:104" x14ac:dyDescent="0.15">
      <c r="E1917" s="15"/>
      <c r="P1917" s="15"/>
      <c r="AA1917" s="15"/>
      <c r="AL1917" s="15"/>
      <c r="AW1917" s="15"/>
      <c r="BH1917" s="15"/>
      <c r="BS1917" s="15"/>
      <c r="CD1917" s="15"/>
      <c r="CO1917" s="15"/>
      <c r="CZ1917" s="15"/>
    </row>
    <row r="1918" spans="5:104" x14ac:dyDescent="0.15">
      <c r="E1918" s="15"/>
      <c r="P1918" s="15"/>
      <c r="AA1918" s="15"/>
      <c r="AL1918" s="15"/>
      <c r="AW1918" s="15"/>
      <c r="BH1918" s="15"/>
      <c r="BS1918" s="15"/>
      <c r="CD1918" s="15"/>
      <c r="CO1918" s="15"/>
      <c r="CZ1918" s="15"/>
    </row>
    <row r="1919" spans="5:104" x14ac:dyDescent="0.15">
      <c r="E1919" s="15"/>
      <c r="P1919" s="15"/>
      <c r="AA1919" s="15"/>
      <c r="AL1919" s="15"/>
      <c r="AW1919" s="15"/>
      <c r="BH1919" s="15"/>
      <c r="BS1919" s="15"/>
      <c r="CD1919" s="15"/>
      <c r="CO1919" s="15"/>
      <c r="CZ1919" s="15"/>
    </row>
    <row r="1920" spans="5:104" x14ac:dyDescent="0.15">
      <c r="E1920" s="15"/>
      <c r="P1920" s="15"/>
      <c r="AA1920" s="15"/>
      <c r="AL1920" s="15"/>
      <c r="AW1920" s="15"/>
      <c r="BH1920" s="15"/>
      <c r="BS1920" s="15"/>
      <c r="CD1920" s="15"/>
      <c r="CO1920" s="15"/>
      <c r="CZ1920" s="15"/>
    </row>
    <row r="1921" spans="5:104" x14ac:dyDescent="0.15">
      <c r="E1921" s="15"/>
      <c r="P1921" s="15"/>
      <c r="AA1921" s="15"/>
      <c r="AL1921" s="15"/>
      <c r="AW1921" s="15"/>
      <c r="BH1921" s="15"/>
      <c r="BS1921" s="15"/>
      <c r="CD1921" s="15"/>
      <c r="CO1921" s="15"/>
      <c r="CZ1921" s="15"/>
    </row>
    <row r="1922" spans="5:104" x14ac:dyDescent="0.15">
      <c r="E1922" s="15"/>
      <c r="P1922" s="15"/>
      <c r="AA1922" s="15"/>
      <c r="AL1922" s="15"/>
      <c r="AW1922" s="15"/>
      <c r="BH1922" s="15"/>
      <c r="BS1922" s="15"/>
      <c r="CD1922" s="15"/>
      <c r="CO1922" s="15"/>
      <c r="CZ1922" s="15"/>
    </row>
    <row r="1923" spans="5:104" x14ac:dyDescent="0.15">
      <c r="E1923" s="15"/>
      <c r="P1923" s="15"/>
      <c r="AA1923" s="15"/>
      <c r="AL1923" s="15"/>
      <c r="AW1923" s="15"/>
      <c r="BH1923" s="15"/>
      <c r="BS1923" s="15"/>
      <c r="CD1923" s="15"/>
      <c r="CO1923" s="15"/>
      <c r="CZ1923" s="15"/>
    </row>
    <row r="1924" spans="5:104" x14ac:dyDescent="0.15">
      <c r="E1924" s="15"/>
      <c r="P1924" s="15"/>
      <c r="AA1924" s="15"/>
      <c r="AL1924" s="15"/>
      <c r="AW1924" s="15"/>
      <c r="BH1924" s="15"/>
      <c r="BS1924" s="15"/>
      <c r="CD1924" s="15"/>
      <c r="CO1924" s="15"/>
      <c r="CZ1924" s="15"/>
    </row>
    <row r="1925" spans="5:104" x14ac:dyDescent="0.15">
      <c r="E1925" s="15"/>
      <c r="P1925" s="15"/>
      <c r="AA1925" s="15"/>
      <c r="AL1925" s="15"/>
      <c r="AW1925" s="15"/>
      <c r="BH1925" s="15"/>
      <c r="BS1925" s="15"/>
      <c r="CD1925" s="15"/>
      <c r="CO1925" s="15"/>
      <c r="CZ1925" s="15"/>
    </row>
    <row r="1926" spans="5:104" x14ac:dyDescent="0.15">
      <c r="E1926" s="15"/>
      <c r="P1926" s="15"/>
      <c r="AA1926" s="15"/>
      <c r="AL1926" s="15"/>
      <c r="AW1926" s="15"/>
      <c r="BH1926" s="15"/>
      <c r="BS1926" s="15"/>
      <c r="CD1926" s="15"/>
      <c r="CO1926" s="15"/>
      <c r="CZ1926" s="15"/>
    </row>
    <row r="1927" spans="5:104" x14ac:dyDescent="0.15">
      <c r="E1927" s="15"/>
      <c r="P1927" s="15"/>
      <c r="AA1927" s="15"/>
      <c r="AL1927" s="15"/>
      <c r="AW1927" s="15"/>
      <c r="BH1927" s="15"/>
      <c r="BS1927" s="15"/>
      <c r="CD1927" s="15"/>
      <c r="CO1927" s="15"/>
      <c r="CZ1927" s="15"/>
    </row>
    <row r="1928" spans="5:104" x14ac:dyDescent="0.15">
      <c r="E1928" s="15"/>
      <c r="P1928" s="15"/>
      <c r="AA1928" s="15"/>
      <c r="AL1928" s="15"/>
      <c r="AW1928" s="15"/>
      <c r="BH1928" s="15"/>
      <c r="BS1928" s="15"/>
      <c r="CD1928" s="15"/>
      <c r="CO1928" s="15"/>
      <c r="CZ1928" s="15"/>
    </row>
    <row r="1929" spans="5:104" x14ac:dyDescent="0.15">
      <c r="E1929" s="15"/>
      <c r="P1929" s="15"/>
      <c r="AA1929" s="15"/>
      <c r="AL1929" s="15"/>
      <c r="AW1929" s="15"/>
      <c r="BH1929" s="15"/>
      <c r="BS1929" s="15"/>
      <c r="CD1929" s="15"/>
      <c r="CO1929" s="15"/>
      <c r="CZ1929" s="15"/>
    </row>
    <row r="1930" spans="5:104" x14ac:dyDescent="0.15">
      <c r="E1930" s="15"/>
      <c r="P1930" s="15"/>
      <c r="AA1930" s="15"/>
      <c r="AL1930" s="15"/>
      <c r="AW1930" s="15"/>
      <c r="BH1930" s="15"/>
      <c r="BS1930" s="15"/>
      <c r="CD1930" s="15"/>
      <c r="CO1930" s="15"/>
      <c r="CZ1930" s="15"/>
    </row>
    <row r="1931" spans="5:104" x14ac:dyDescent="0.15">
      <c r="E1931" s="15"/>
      <c r="P1931" s="15"/>
      <c r="AA1931" s="15"/>
      <c r="AL1931" s="15"/>
      <c r="AW1931" s="15"/>
      <c r="BH1931" s="15"/>
      <c r="BS1931" s="15"/>
      <c r="CD1931" s="15"/>
      <c r="CO1931" s="15"/>
      <c r="CZ1931" s="15"/>
    </row>
    <row r="1932" spans="5:104" x14ac:dyDescent="0.15">
      <c r="E1932" s="15"/>
      <c r="P1932" s="15"/>
      <c r="AA1932" s="15"/>
      <c r="AL1932" s="15"/>
      <c r="AW1932" s="15"/>
      <c r="BH1932" s="15"/>
      <c r="BS1932" s="15"/>
      <c r="CD1932" s="15"/>
      <c r="CO1932" s="15"/>
      <c r="CZ1932" s="15"/>
    </row>
    <row r="1933" spans="5:104" x14ac:dyDescent="0.15">
      <c r="E1933" s="15"/>
      <c r="P1933" s="15"/>
      <c r="AA1933" s="15"/>
      <c r="AL1933" s="15"/>
      <c r="AW1933" s="15"/>
      <c r="BH1933" s="15"/>
      <c r="BS1933" s="15"/>
      <c r="CD1933" s="15"/>
      <c r="CO1933" s="15"/>
      <c r="CZ1933" s="15"/>
    </row>
    <row r="1934" spans="5:104" x14ac:dyDescent="0.15">
      <c r="E1934" s="15"/>
      <c r="P1934" s="15"/>
      <c r="AA1934" s="15"/>
      <c r="AL1934" s="15"/>
      <c r="AW1934" s="15"/>
      <c r="BH1934" s="15"/>
      <c r="BS1934" s="15"/>
      <c r="CD1934" s="15"/>
      <c r="CO1934" s="15"/>
      <c r="CZ1934" s="15"/>
    </row>
    <row r="1935" spans="5:104" x14ac:dyDescent="0.15">
      <c r="E1935" s="15"/>
      <c r="P1935" s="15"/>
      <c r="AA1935" s="15"/>
      <c r="AL1935" s="15"/>
      <c r="AW1935" s="15"/>
      <c r="BH1935" s="15"/>
      <c r="BS1935" s="15"/>
      <c r="CD1935" s="15"/>
      <c r="CO1935" s="15"/>
      <c r="CZ1935" s="15"/>
    </row>
    <row r="1936" spans="5:104" x14ac:dyDescent="0.15">
      <c r="E1936" s="15"/>
      <c r="P1936" s="15"/>
      <c r="AA1936" s="15"/>
      <c r="AL1936" s="15"/>
      <c r="AW1936" s="15"/>
      <c r="BH1936" s="15"/>
      <c r="BS1936" s="15"/>
      <c r="CD1936" s="15"/>
      <c r="CO1936" s="15"/>
      <c r="CZ1936" s="15"/>
    </row>
    <row r="1937" spans="5:104" x14ac:dyDescent="0.15">
      <c r="E1937" s="15"/>
      <c r="P1937" s="15"/>
      <c r="AA1937" s="15"/>
      <c r="AL1937" s="15"/>
      <c r="AW1937" s="15"/>
      <c r="BH1937" s="15"/>
      <c r="BS1937" s="15"/>
      <c r="CD1937" s="15"/>
      <c r="CO1937" s="15"/>
      <c r="CZ1937" s="15"/>
    </row>
    <row r="1938" spans="5:104" x14ac:dyDescent="0.15">
      <c r="E1938" s="15"/>
      <c r="P1938" s="15"/>
      <c r="AA1938" s="15"/>
      <c r="AL1938" s="15"/>
      <c r="AW1938" s="15"/>
      <c r="BH1938" s="15"/>
      <c r="BS1938" s="15"/>
      <c r="CD1938" s="15"/>
      <c r="CO1938" s="15"/>
      <c r="CZ1938" s="15"/>
    </row>
    <row r="1939" spans="5:104" x14ac:dyDescent="0.15">
      <c r="E1939" s="15"/>
      <c r="P1939" s="15"/>
      <c r="AA1939" s="15"/>
      <c r="AL1939" s="15"/>
      <c r="AW1939" s="15"/>
      <c r="BH1939" s="15"/>
      <c r="BS1939" s="15"/>
      <c r="CD1939" s="15"/>
      <c r="CO1939" s="15"/>
      <c r="CZ1939" s="15"/>
    </row>
    <row r="1940" spans="5:104" x14ac:dyDescent="0.15">
      <c r="E1940" s="15"/>
      <c r="P1940" s="15"/>
      <c r="AA1940" s="15"/>
      <c r="AL1940" s="15"/>
      <c r="AW1940" s="15"/>
      <c r="BH1940" s="15"/>
      <c r="BS1940" s="15"/>
      <c r="CD1940" s="15"/>
      <c r="CO1940" s="15"/>
      <c r="CZ1940" s="15"/>
    </row>
    <row r="1941" spans="5:104" x14ac:dyDescent="0.15">
      <c r="E1941" s="15"/>
      <c r="P1941" s="15"/>
      <c r="AA1941" s="15"/>
      <c r="AL1941" s="15"/>
      <c r="AW1941" s="15"/>
      <c r="BH1941" s="15"/>
      <c r="BS1941" s="15"/>
      <c r="CD1941" s="15"/>
      <c r="CO1941" s="15"/>
      <c r="CZ1941" s="15"/>
    </row>
    <row r="1942" spans="5:104" x14ac:dyDescent="0.15">
      <c r="E1942" s="15"/>
      <c r="P1942" s="15"/>
      <c r="AA1942" s="15"/>
      <c r="AL1942" s="15"/>
      <c r="AW1942" s="15"/>
      <c r="BH1942" s="15"/>
      <c r="BS1942" s="15"/>
      <c r="CD1942" s="15"/>
      <c r="CO1942" s="15"/>
      <c r="CZ1942" s="15"/>
    </row>
    <row r="1943" spans="5:104" x14ac:dyDescent="0.15">
      <c r="E1943" s="15"/>
      <c r="P1943" s="15"/>
      <c r="AA1943" s="15"/>
      <c r="AL1943" s="15"/>
      <c r="AW1943" s="15"/>
      <c r="BH1943" s="15"/>
      <c r="BS1943" s="15"/>
      <c r="CD1943" s="15"/>
      <c r="CO1943" s="15"/>
      <c r="CZ1943" s="15"/>
    </row>
    <row r="1944" spans="5:104" x14ac:dyDescent="0.15">
      <c r="E1944" s="15"/>
      <c r="P1944" s="15"/>
      <c r="AA1944" s="15"/>
      <c r="AL1944" s="15"/>
      <c r="AW1944" s="15"/>
      <c r="BH1944" s="15"/>
      <c r="BS1944" s="15"/>
      <c r="CD1944" s="15"/>
      <c r="CO1944" s="15"/>
      <c r="CZ1944" s="15"/>
    </row>
    <row r="1945" spans="5:104" x14ac:dyDescent="0.15">
      <c r="E1945" s="15"/>
      <c r="P1945" s="15"/>
      <c r="AA1945" s="15"/>
      <c r="AL1945" s="15"/>
      <c r="AW1945" s="15"/>
      <c r="BH1945" s="15"/>
      <c r="BS1945" s="15"/>
      <c r="CD1945" s="15"/>
      <c r="CO1945" s="15"/>
      <c r="CZ1945" s="15"/>
    </row>
    <row r="1946" spans="5:104" x14ac:dyDescent="0.15">
      <c r="E1946" s="15"/>
      <c r="P1946" s="15"/>
      <c r="AA1946" s="15"/>
      <c r="AL1946" s="15"/>
      <c r="AW1946" s="15"/>
      <c r="BH1946" s="15"/>
      <c r="BS1946" s="15"/>
      <c r="CD1946" s="15"/>
      <c r="CO1946" s="15"/>
      <c r="CZ1946" s="15"/>
    </row>
    <row r="1947" spans="5:104" x14ac:dyDescent="0.15">
      <c r="E1947" s="15"/>
      <c r="P1947" s="15"/>
      <c r="AA1947" s="15"/>
      <c r="AL1947" s="15"/>
      <c r="AW1947" s="15"/>
      <c r="BH1947" s="15"/>
      <c r="BS1947" s="15"/>
      <c r="CD1947" s="15"/>
      <c r="CO1947" s="15"/>
      <c r="CZ1947" s="15"/>
    </row>
    <row r="1948" spans="5:104" x14ac:dyDescent="0.15">
      <c r="E1948" s="15"/>
      <c r="P1948" s="15"/>
      <c r="AA1948" s="15"/>
      <c r="AL1948" s="15"/>
      <c r="AW1948" s="15"/>
      <c r="BH1948" s="15"/>
      <c r="BS1948" s="15"/>
      <c r="CD1948" s="15"/>
      <c r="CO1948" s="15"/>
      <c r="CZ1948" s="15"/>
    </row>
    <row r="1949" spans="5:104" x14ac:dyDescent="0.15">
      <c r="E1949" s="15"/>
      <c r="P1949" s="15"/>
      <c r="AA1949" s="15"/>
      <c r="AL1949" s="15"/>
      <c r="AW1949" s="15"/>
      <c r="BH1949" s="15"/>
      <c r="BS1949" s="15"/>
      <c r="CD1949" s="15"/>
      <c r="CO1949" s="15"/>
      <c r="CZ1949" s="15"/>
    </row>
    <row r="1950" spans="5:104" x14ac:dyDescent="0.15">
      <c r="E1950" s="15"/>
      <c r="P1950" s="15"/>
      <c r="AA1950" s="15"/>
      <c r="AL1950" s="15"/>
      <c r="AW1950" s="15"/>
      <c r="BH1950" s="15"/>
      <c r="BS1950" s="15"/>
      <c r="CD1950" s="15"/>
      <c r="CO1950" s="15"/>
      <c r="CZ1950" s="15"/>
    </row>
    <row r="1951" spans="5:104" x14ac:dyDescent="0.15">
      <c r="E1951" s="15"/>
      <c r="P1951" s="15"/>
      <c r="AA1951" s="15"/>
      <c r="AL1951" s="15"/>
      <c r="AW1951" s="15"/>
      <c r="BH1951" s="15"/>
      <c r="BS1951" s="15"/>
      <c r="CD1951" s="15"/>
      <c r="CO1951" s="15"/>
      <c r="CZ1951" s="15"/>
    </row>
    <row r="1952" spans="5:104" x14ac:dyDescent="0.15">
      <c r="E1952" s="15"/>
      <c r="P1952" s="15"/>
      <c r="AA1952" s="15"/>
      <c r="AL1952" s="15"/>
      <c r="AW1952" s="15"/>
      <c r="BH1952" s="15"/>
      <c r="BS1952" s="15"/>
      <c r="CD1952" s="15"/>
      <c r="CO1952" s="15"/>
      <c r="CZ1952" s="15"/>
    </row>
    <row r="1953" spans="5:104" x14ac:dyDescent="0.15">
      <c r="E1953" s="15"/>
      <c r="P1953" s="15"/>
      <c r="AA1953" s="15"/>
      <c r="AL1953" s="15"/>
      <c r="AW1953" s="15"/>
      <c r="BH1953" s="15"/>
      <c r="BS1953" s="15"/>
      <c r="CD1953" s="15"/>
      <c r="CO1953" s="15"/>
      <c r="CZ1953" s="15"/>
    </row>
    <row r="1954" spans="5:104" x14ac:dyDescent="0.15">
      <c r="E1954" s="15"/>
      <c r="P1954" s="15"/>
      <c r="AA1954" s="15"/>
      <c r="AL1954" s="15"/>
      <c r="AW1954" s="15"/>
      <c r="BH1954" s="15"/>
      <c r="BS1954" s="15"/>
      <c r="CD1954" s="15"/>
      <c r="CO1954" s="15"/>
      <c r="CZ1954" s="15"/>
    </row>
    <row r="1955" spans="5:104" x14ac:dyDescent="0.15">
      <c r="E1955" s="15"/>
      <c r="P1955" s="15"/>
      <c r="AA1955" s="15"/>
      <c r="AL1955" s="15"/>
      <c r="AW1955" s="15"/>
      <c r="BH1955" s="15"/>
      <c r="BS1955" s="15"/>
      <c r="CD1955" s="15"/>
      <c r="CO1955" s="15"/>
      <c r="CZ1955" s="15"/>
    </row>
    <row r="1956" spans="5:104" x14ac:dyDescent="0.15">
      <c r="E1956" s="15"/>
      <c r="P1956" s="15"/>
      <c r="AA1956" s="15"/>
      <c r="AL1956" s="15"/>
      <c r="AW1956" s="15"/>
      <c r="BH1956" s="15"/>
      <c r="BS1956" s="15"/>
      <c r="CD1956" s="15"/>
      <c r="CO1956" s="15"/>
      <c r="CZ1956" s="15"/>
    </row>
    <row r="1957" spans="5:104" x14ac:dyDescent="0.15">
      <c r="E1957" s="15"/>
      <c r="P1957" s="15"/>
      <c r="AA1957" s="15"/>
      <c r="AL1957" s="15"/>
      <c r="AW1957" s="15"/>
      <c r="BH1957" s="15"/>
      <c r="BS1957" s="15"/>
      <c r="CD1957" s="15"/>
      <c r="CO1957" s="15"/>
      <c r="CZ1957" s="15"/>
    </row>
    <row r="1958" spans="5:104" x14ac:dyDescent="0.15">
      <c r="E1958" s="15"/>
      <c r="P1958" s="15"/>
      <c r="AA1958" s="15"/>
      <c r="AL1958" s="15"/>
      <c r="AW1958" s="15"/>
      <c r="BH1958" s="15"/>
      <c r="BS1958" s="15"/>
      <c r="CD1958" s="15"/>
      <c r="CO1958" s="15"/>
      <c r="CZ1958" s="15"/>
    </row>
    <row r="1959" spans="5:104" x14ac:dyDescent="0.15">
      <c r="E1959" s="15"/>
      <c r="P1959" s="15"/>
      <c r="AA1959" s="15"/>
      <c r="AL1959" s="15"/>
      <c r="AW1959" s="15"/>
      <c r="BH1959" s="15"/>
      <c r="BS1959" s="15"/>
      <c r="CD1959" s="15"/>
      <c r="CO1959" s="15"/>
      <c r="CZ1959" s="15"/>
    </row>
    <row r="1960" spans="5:104" x14ac:dyDescent="0.15">
      <c r="E1960" s="15"/>
      <c r="P1960" s="15"/>
      <c r="AA1960" s="15"/>
      <c r="AL1960" s="15"/>
      <c r="AW1960" s="15"/>
      <c r="BH1960" s="15"/>
      <c r="BS1960" s="15"/>
      <c r="CD1960" s="15"/>
      <c r="CO1960" s="15"/>
      <c r="CZ1960" s="15"/>
    </row>
    <row r="1961" spans="5:104" x14ac:dyDescent="0.15">
      <c r="E1961" s="15"/>
      <c r="P1961" s="15"/>
      <c r="AA1961" s="15"/>
      <c r="AL1961" s="15"/>
      <c r="AW1961" s="15"/>
      <c r="BH1961" s="15"/>
      <c r="BS1961" s="15"/>
      <c r="CD1961" s="15"/>
      <c r="CO1961" s="15"/>
      <c r="CZ1961" s="15"/>
    </row>
    <row r="1962" spans="5:104" x14ac:dyDescent="0.15">
      <c r="E1962" s="15"/>
      <c r="P1962" s="15"/>
      <c r="AA1962" s="15"/>
      <c r="AL1962" s="15"/>
      <c r="AW1962" s="15"/>
      <c r="BH1962" s="15"/>
      <c r="BS1962" s="15"/>
      <c r="CD1962" s="15"/>
      <c r="CO1962" s="15"/>
      <c r="CZ1962" s="15"/>
    </row>
    <row r="1963" spans="5:104" x14ac:dyDescent="0.15">
      <c r="E1963" s="15"/>
      <c r="P1963" s="15"/>
      <c r="AA1963" s="15"/>
      <c r="AL1963" s="15"/>
      <c r="AW1963" s="15"/>
      <c r="BH1963" s="15"/>
      <c r="BS1963" s="15"/>
      <c r="CD1963" s="15"/>
      <c r="CO1963" s="15"/>
      <c r="CZ1963" s="15"/>
    </row>
    <row r="1964" spans="5:104" x14ac:dyDescent="0.15">
      <c r="E1964" s="15"/>
      <c r="P1964" s="15"/>
      <c r="AA1964" s="15"/>
      <c r="AL1964" s="15"/>
      <c r="AW1964" s="15"/>
      <c r="BH1964" s="15"/>
      <c r="BS1964" s="15"/>
      <c r="CD1964" s="15"/>
      <c r="CO1964" s="15"/>
      <c r="CZ1964" s="15"/>
    </row>
    <row r="1965" spans="5:104" x14ac:dyDescent="0.15">
      <c r="E1965" s="15"/>
      <c r="P1965" s="15"/>
      <c r="AA1965" s="15"/>
      <c r="AL1965" s="15"/>
      <c r="AW1965" s="15"/>
      <c r="BH1965" s="15"/>
      <c r="BS1965" s="15"/>
      <c r="CD1965" s="15"/>
      <c r="CO1965" s="15"/>
      <c r="CZ1965" s="15"/>
    </row>
    <row r="1966" spans="5:104" x14ac:dyDescent="0.15">
      <c r="E1966" s="15"/>
      <c r="P1966" s="15"/>
      <c r="AA1966" s="15"/>
      <c r="AL1966" s="15"/>
      <c r="AW1966" s="15"/>
      <c r="BH1966" s="15"/>
      <c r="BS1966" s="15"/>
      <c r="CD1966" s="15"/>
      <c r="CO1966" s="15"/>
      <c r="CZ1966" s="15"/>
    </row>
    <row r="1967" spans="5:104" x14ac:dyDescent="0.15">
      <c r="E1967" s="15"/>
      <c r="P1967" s="15"/>
      <c r="AA1967" s="15"/>
      <c r="AL1967" s="15"/>
      <c r="AW1967" s="15"/>
      <c r="BH1967" s="15"/>
      <c r="BS1967" s="15"/>
      <c r="CD1967" s="15"/>
      <c r="CO1967" s="15"/>
      <c r="CZ1967" s="15"/>
    </row>
    <row r="1968" spans="5:104" x14ac:dyDescent="0.15">
      <c r="E1968" s="15"/>
      <c r="P1968" s="15"/>
      <c r="AA1968" s="15"/>
      <c r="AL1968" s="15"/>
      <c r="AW1968" s="15"/>
      <c r="BH1968" s="15"/>
      <c r="BS1968" s="15"/>
      <c r="CD1968" s="15"/>
      <c r="CO1968" s="15"/>
      <c r="CZ1968" s="15"/>
    </row>
    <row r="1969" spans="5:104" x14ac:dyDescent="0.15">
      <c r="E1969" s="15"/>
      <c r="P1969" s="15"/>
      <c r="AA1969" s="15"/>
      <c r="AL1969" s="15"/>
      <c r="AW1969" s="15"/>
      <c r="BH1969" s="15"/>
      <c r="BS1969" s="15"/>
      <c r="CD1969" s="15"/>
      <c r="CO1969" s="15"/>
      <c r="CZ1969" s="15"/>
    </row>
    <row r="1970" spans="5:104" x14ac:dyDescent="0.15">
      <c r="E1970" s="15"/>
      <c r="P1970" s="15"/>
      <c r="AA1970" s="15"/>
      <c r="AL1970" s="15"/>
      <c r="AW1970" s="15"/>
      <c r="BH1970" s="15"/>
      <c r="BS1970" s="15"/>
      <c r="CD1970" s="15"/>
      <c r="CO1970" s="15"/>
      <c r="CZ1970" s="15"/>
    </row>
    <row r="1971" spans="5:104" x14ac:dyDescent="0.15">
      <c r="E1971" s="15"/>
      <c r="P1971" s="15"/>
      <c r="AA1971" s="15"/>
      <c r="AL1971" s="15"/>
      <c r="AW1971" s="15"/>
      <c r="BH1971" s="15"/>
      <c r="BS1971" s="15"/>
      <c r="CD1971" s="15"/>
      <c r="CO1971" s="15"/>
      <c r="CZ1971" s="15"/>
    </row>
    <row r="1972" spans="5:104" x14ac:dyDescent="0.15">
      <c r="E1972" s="15"/>
      <c r="P1972" s="15"/>
      <c r="AA1972" s="15"/>
      <c r="AL1972" s="15"/>
      <c r="AW1972" s="15"/>
      <c r="BH1972" s="15"/>
      <c r="BS1972" s="15"/>
      <c r="CD1972" s="15"/>
      <c r="CO1972" s="15"/>
      <c r="CZ1972" s="15"/>
    </row>
    <row r="1973" spans="5:104" x14ac:dyDescent="0.15">
      <c r="E1973" s="15"/>
      <c r="P1973" s="15"/>
      <c r="AA1973" s="15"/>
      <c r="AL1973" s="15"/>
      <c r="AW1973" s="15"/>
      <c r="BH1973" s="15"/>
      <c r="BS1973" s="15"/>
      <c r="CD1973" s="15"/>
      <c r="CO1973" s="15"/>
      <c r="CZ1973" s="15"/>
    </row>
    <row r="1974" spans="5:104" x14ac:dyDescent="0.15">
      <c r="E1974" s="15"/>
      <c r="P1974" s="15"/>
      <c r="AA1974" s="15"/>
      <c r="AL1974" s="15"/>
      <c r="AW1974" s="15"/>
      <c r="BH1974" s="15"/>
      <c r="BS1974" s="15"/>
      <c r="CD1974" s="15"/>
      <c r="CO1974" s="15"/>
      <c r="CZ1974" s="15"/>
    </row>
    <row r="1975" spans="5:104" x14ac:dyDescent="0.15">
      <c r="E1975" s="15"/>
      <c r="P1975" s="15"/>
      <c r="AA1975" s="15"/>
      <c r="AL1975" s="15"/>
      <c r="AW1975" s="15"/>
      <c r="BH1975" s="15"/>
      <c r="BS1975" s="15"/>
      <c r="CD1975" s="15"/>
      <c r="CO1975" s="15"/>
      <c r="CZ1975" s="15"/>
    </row>
    <row r="1976" spans="5:104" x14ac:dyDescent="0.15">
      <c r="E1976" s="15"/>
      <c r="P1976" s="15"/>
      <c r="AA1976" s="15"/>
      <c r="AL1976" s="15"/>
      <c r="AW1976" s="15"/>
      <c r="BH1976" s="15"/>
      <c r="BS1976" s="15"/>
      <c r="CD1976" s="15"/>
      <c r="CO1976" s="15"/>
      <c r="CZ1976" s="15"/>
    </row>
    <row r="1977" spans="5:104" x14ac:dyDescent="0.15">
      <c r="E1977" s="15"/>
      <c r="P1977" s="15"/>
      <c r="AA1977" s="15"/>
      <c r="AL1977" s="15"/>
      <c r="AW1977" s="15"/>
      <c r="BH1977" s="15"/>
      <c r="BS1977" s="15"/>
      <c r="CD1977" s="15"/>
      <c r="CO1977" s="15"/>
      <c r="CZ1977" s="15"/>
    </row>
    <row r="1978" spans="5:104" x14ac:dyDescent="0.15">
      <c r="E1978" s="15"/>
      <c r="P1978" s="15"/>
      <c r="AA1978" s="15"/>
      <c r="AL1978" s="15"/>
      <c r="AW1978" s="15"/>
      <c r="BH1978" s="15"/>
      <c r="BS1978" s="15"/>
      <c r="CD1978" s="15"/>
      <c r="CO1978" s="15"/>
      <c r="CZ1978" s="15"/>
    </row>
    <row r="1979" spans="5:104" x14ac:dyDescent="0.15">
      <c r="E1979" s="15"/>
      <c r="P1979" s="15"/>
      <c r="AA1979" s="15"/>
      <c r="AL1979" s="15"/>
      <c r="AW1979" s="15"/>
      <c r="BH1979" s="15"/>
      <c r="BS1979" s="15"/>
      <c r="CD1979" s="15"/>
      <c r="CO1979" s="15"/>
      <c r="CZ1979" s="15"/>
    </row>
    <row r="1980" spans="5:104" x14ac:dyDescent="0.15">
      <c r="E1980" s="15"/>
      <c r="P1980" s="15"/>
      <c r="AA1980" s="15"/>
      <c r="AL1980" s="15"/>
      <c r="AW1980" s="15"/>
      <c r="BH1980" s="15"/>
      <c r="BS1980" s="15"/>
      <c r="CD1980" s="15"/>
      <c r="CO1980" s="15"/>
      <c r="CZ1980" s="15"/>
    </row>
    <row r="1981" spans="5:104" x14ac:dyDescent="0.15">
      <c r="E1981" s="15"/>
      <c r="P1981" s="15"/>
      <c r="AA1981" s="15"/>
      <c r="AL1981" s="15"/>
      <c r="AW1981" s="15"/>
      <c r="BH1981" s="15"/>
      <c r="BS1981" s="15"/>
      <c r="CD1981" s="15"/>
      <c r="CO1981" s="15"/>
      <c r="CZ1981" s="15"/>
    </row>
    <row r="1982" spans="5:104" x14ac:dyDescent="0.15">
      <c r="E1982" s="15"/>
      <c r="P1982" s="15"/>
      <c r="AA1982" s="15"/>
      <c r="AL1982" s="15"/>
      <c r="AW1982" s="15"/>
      <c r="BH1982" s="15"/>
      <c r="BS1982" s="15"/>
      <c r="CD1982" s="15"/>
      <c r="CO1982" s="15"/>
      <c r="CZ1982" s="15"/>
    </row>
    <row r="1983" spans="5:104" x14ac:dyDescent="0.15">
      <c r="E1983" s="15"/>
      <c r="P1983" s="15"/>
      <c r="AA1983" s="15"/>
      <c r="AL1983" s="15"/>
      <c r="AW1983" s="15"/>
      <c r="BH1983" s="15"/>
      <c r="BS1983" s="15"/>
      <c r="CD1983" s="15"/>
      <c r="CO1983" s="15"/>
      <c r="CZ1983" s="15"/>
    </row>
    <row r="1984" spans="5:104" x14ac:dyDescent="0.15">
      <c r="E1984" s="15"/>
      <c r="P1984" s="15"/>
      <c r="AA1984" s="15"/>
      <c r="AL1984" s="15"/>
      <c r="AW1984" s="15"/>
      <c r="BH1984" s="15"/>
      <c r="BS1984" s="15"/>
      <c r="CD1984" s="15"/>
      <c r="CO1984" s="15"/>
      <c r="CZ1984" s="15"/>
    </row>
    <row r="1985" spans="5:104" x14ac:dyDescent="0.15">
      <c r="E1985" s="15"/>
      <c r="P1985" s="15"/>
      <c r="AA1985" s="15"/>
      <c r="AL1985" s="15"/>
      <c r="AW1985" s="15"/>
      <c r="BH1985" s="15"/>
      <c r="BS1985" s="15"/>
      <c r="CD1985" s="15"/>
      <c r="CO1985" s="15"/>
      <c r="CZ1985" s="15"/>
    </row>
    <row r="1986" spans="5:104" x14ac:dyDescent="0.15">
      <c r="E1986" s="15"/>
      <c r="P1986" s="15"/>
      <c r="AA1986" s="15"/>
      <c r="AL1986" s="15"/>
      <c r="AW1986" s="15"/>
      <c r="BH1986" s="15"/>
      <c r="BS1986" s="15"/>
      <c r="CD1986" s="15"/>
      <c r="CO1986" s="15"/>
      <c r="CZ1986" s="15"/>
    </row>
    <row r="1987" spans="5:104" x14ac:dyDescent="0.15">
      <c r="E1987" s="15"/>
      <c r="P1987" s="15"/>
      <c r="AA1987" s="15"/>
      <c r="AL1987" s="15"/>
      <c r="AW1987" s="15"/>
      <c r="BH1987" s="15"/>
      <c r="BS1987" s="15"/>
      <c r="CD1987" s="15"/>
      <c r="CO1987" s="15"/>
      <c r="CZ1987" s="15"/>
    </row>
    <row r="1988" spans="5:104" x14ac:dyDescent="0.15">
      <c r="E1988" s="15"/>
      <c r="P1988" s="15"/>
      <c r="AA1988" s="15"/>
      <c r="AL1988" s="15"/>
      <c r="AW1988" s="15"/>
      <c r="BH1988" s="15"/>
      <c r="BS1988" s="15"/>
      <c r="CD1988" s="15"/>
      <c r="CO1988" s="15"/>
      <c r="CZ1988" s="15"/>
    </row>
    <row r="1989" spans="5:104" x14ac:dyDescent="0.15">
      <c r="E1989" s="15"/>
      <c r="P1989" s="15"/>
      <c r="AA1989" s="15"/>
      <c r="AL1989" s="15"/>
      <c r="AW1989" s="15"/>
      <c r="BH1989" s="15"/>
      <c r="BS1989" s="15"/>
      <c r="CD1989" s="15"/>
      <c r="CO1989" s="15"/>
      <c r="CZ1989" s="15"/>
    </row>
    <row r="1990" spans="5:104" x14ac:dyDescent="0.15">
      <c r="E1990" s="15"/>
      <c r="P1990" s="15"/>
      <c r="AA1990" s="15"/>
      <c r="AL1990" s="15"/>
      <c r="AW1990" s="15"/>
      <c r="BH1990" s="15"/>
      <c r="BS1990" s="15"/>
      <c r="CD1990" s="15"/>
      <c r="CO1990" s="15"/>
      <c r="CZ1990" s="15"/>
    </row>
    <row r="1991" spans="5:104" x14ac:dyDescent="0.15">
      <c r="E1991" s="15"/>
      <c r="P1991" s="15"/>
      <c r="AA1991" s="15"/>
      <c r="AL1991" s="15"/>
      <c r="AW1991" s="15"/>
      <c r="BH1991" s="15"/>
      <c r="BS1991" s="15"/>
      <c r="CD1991" s="15"/>
      <c r="CO1991" s="15"/>
      <c r="CZ1991" s="15"/>
    </row>
    <row r="1992" spans="5:104" x14ac:dyDescent="0.15">
      <c r="E1992" s="15"/>
      <c r="P1992" s="15"/>
      <c r="AA1992" s="15"/>
      <c r="AL1992" s="15"/>
      <c r="AW1992" s="15"/>
      <c r="BH1992" s="15"/>
      <c r="BS1992" s="15"/>
      <c r="CD1992" s="15"/>
      <c r="CO1992" s="15"/>
      <c r="CZ1992" s="15"/>
    </row>
    <row r="1993" spans="5:104" x14ac:dyDescent="0.15">
      <c r="E1993" s="15"/>
      <c r="P1993" s="15"/>
      <c r="AA1993" s="15"/>
      <c r="AL1993" s="15"/>
      <c r="AW1993" s="15"/>
      <c r="BH1993" s="15"/>
      <c r="BS1993" s="15"/>
      <c r="CD1993" s="15"/>
      <c r="CO1993" s="15"/>
      <c r="CZ1993" s="15"/>
    </row>
    <row r="1994" spans="5:104" x14ac:dyDescent="0.15">
      <c r="E1994" s="15"/>
      <c r="P1994" s="15"/>
      <c r="AA1994" s="15"/>
      <c r="AL1994" s="15"/>
      <c r="AW1994" s="15"/>
      <c r="BH1994" s="15"/>
      <c r="BS1994" s="15"/>
      <c r="CD1994" s="15"/>
      <c r="CO1994" s="15"/>
      <c r="CZ1994" s="15"/>
    </row>
    <row r="1995" spans="5:104" x14ac:dyDescent="0.15">
      <c r="E1995" s="15"/>
      <c r="P1995" s="15"/>
      <c r="AA1995" s="15"/>
      <c r="AL1995" s="15"/>
      <c r="AW1995" s="15"/>
      <c r="BH1995" s="15"/>
      <c r="BS1995" s="15"/>
      <c r="CD1995" s="15"/>
      <c r="CO1995" s="15"/>
      <c r="CZ1995" s="15"/>
    </row>
    <row r="1996" spans="5:104" x14ac:dyDescent="0.15">
      <c r="E1996" s="15"/>
      <c r="P1996" s="15"/>
      <c r="AA1996" s="15"/>
      <c r="AL1996" s="15"/>
      <c r="AW1996" s="15"/>
      <c r="BH1996" s="15"/>
      <c r="BS1996" s="15"/>
      <c r="CD1996" s="15"/>
      <c r="CO1996" s="15"/>
      <c r="CZ1996" s="15"/>
    </row>
    <row r="1997" spans="5:104" x14ac:dyDescent="0.15">
      <c r="E1997" s="15"/>
      <c r="P1997" s="15"/>
      <c r="AA1997" s="15"/>
      <c r="AL1997" s="15"/>
      <c r="AW1997" s="15"/>
      <c r="BH1997" s="15"/>
      <c r="BS1997" s="15"/>
      <c r="CD1997" s="15"/>
      <c r="CO1997" s="15"/>
      <c r="CZ1997" s="15"/>
    </row>
    <row r="1998" spans="5:104" x14ac:dyDescent="0.15">
      <c r="E1998" s="15"/>
      <c r="P1998" s="15"/>
      <c r="AA1998" s="15"/>
      <c r="AL1998" s="15"/>
      <c r="AW1998" s="15"/>
      <c r="BH1998" s="15"/>
      <c r="BS1998" s="15"/>
      <c r="CD1998" s="15"/>
      <c r="CO1998" s="15"/>
      <c r="CZ1998" s="15"/>
    </row>
    <row r="1999" spans="5:104" x14ac:dyDescent="0.15">
      <c r="E1999" s="15"/>
      <c r="P1999" s="15"/>
      <c r="AA1999" s="15"/>
      <c r="AL1999" s="15"/>
      <c r="AW1999" s="15"/>
      <c r="BH1999" s="15"/>
      <c r="BS1999" s="15"/>
      <c r="CD1999" s="15"/>
      <c r="CO1999" s="15"/>
      <c r="CZ1999" s="15"/>
    </row>
    <row r="2000" spans="5:104" x14ac:dyDescent="0.15">
      <c r="E2000" s="15"/>
      <c r="P2000" s="15"/>
      <c r="AA2000" s="15"/>
      <c r="AL2000" s="15"/>
      <c r="AW2000" s="15"/>
      <c r="BH2000" s="15"/>
      <c r="BS2000" s="15"/>
      <c r="CD2000" s="15"/>
      <c r="CO2000" s="15"/>
      <c r="CZ2000" s="15"/>
    </row>
    <row r="2001" spans="5:104" x14ac:dyDescent="0.15">
      <c r="E2001" s="15"/>
      <c r="P2001" s="15"/>
      <c r="AA2001" s="15"/>
      <c r="AL2001" s="15"/>
      <c r="AW2001" s="15"/>
      <c r="BH2001" s="15"/>
      <c r="BS2001" s="15"/>
      <c r="CD2001" s="15"/>
      <c r="CO2001" s="15"/>
      <c r="CZ2001" s="15"/>
    </row>
    <row r="2002" spans="5:104" x14ac:dyDescent="0.15">
      <c r="E2002" s="15"/>
      <c r="P2002" s="15"/>
      <c r="AA2002" s="15"/>
      <c r="AL2002" s="15"/>
      <c r="AW2002" s="15"/>
      <c r="BH2002" s="15"/>
      <c r="BS2002" s="15"/>
      <c r="CD2002" s="15"/>
      <c r="CO2002" s="15"/>
      <c r="CZ2002" s="15"/>
    </row>
    <row r="2003" spans="5:104" x14ac:dyDescent="0.15">
      <c r="E2003" s="15"/>
      <c r="P2003" s="15"/>
      <c r="AA2003" s="15"/>
      <c r="AL2003" s="15"/>
      <c r="AW2003" s="15"/>
      <c r="BH2003" s="15"/>
      <c r="BS2003" s="15"/>
      <c r="CD2003" s="15"/>
      <c r="CO2003" s="15"/>
      <c r="CZ2003" s="15"/>
    </row>
    <row r="2004" spans="5:104" x14ac:dyDescent="0.15">
      <c r="E2004" s="15"/>
      <c r="P2004" s="15"/>
      <c r="AA2004" s="15"/>
      <c r="AL2004" s="15"/>
      <c r="AW2004" s="15"/>
      <c r="BH2004" s="15"/>
      <c r="BS2004" s="15"/>
      <c r="CD2004" s="15"/>
      <c r="CO2004" s="15"/>
      <c r="CZ2004" s="15"/>
    </row>
    <row r="2005" spans="5:104" x14ac:dyDescent="0.15">
      <c r="E2005" s="15"/>
      <c r="P2005" s="15"/>
      <c r="AA2005" s="15"/>
      <c r="AL2005" s="15"/>
      <c r="AW2005" s="15"/>
      <c r="BH2005" s="15"/>
      <c r="BS2005" s="15"/>
      <c r="CD2005" s="15"/>
      <c r="CO2005" s="15"/>
      <c r="CZ2005" s="15"/>
    </row>
    <row r="2006" spans="5:104" x14ac:dyDescent="0.15">
      <c r="E2006" s="15"/>
      <c r="P2006" s="15"/>
      <c r="AA2006" s="15"/>
      <c r="AL2006" s="15"/>
      <c r="AW2006" s="15"/>
      <c r="BH2006" s="15"/>
      <c r="BS2006" s="15"/>
      <c r="CD2006" s="15"/>
      <c r="CO2006" s="15"/>
      <c r="CZ2006" s="15"/>
    </row>
    <row r="2007" spans="5:104" x14ac:dyDescent="0.15">
      <c r="E2007" s="15"/>
      <c r="P2007" s="15"/>
      <c r="AA2007" s="15"/>
      <c r="AL2007" s="15"/>
      <c r="AW2007" s="15"/>
      <c r="BH2007" s="15"/>
      <c r="BS2007" s="15"/>
      <c r="CD2007" s="15"/>
      <c r="CO2007" s="15"/>
      <c r="CZ2007" s="15"/>
    </row>
    <row r="2008" spans="5:104" x14ac:dyDescent="0.15">
      <c r="E2008" s="15"/>
      <c r="P2008" s="15"/>
      <c r="AA2008" s="15"/>
      <c r="AL2008" s="15"/>
      <c r="AW2008" s="15"/>
      <c r="BH2008" s="15"/>
      <c r="BS2008" s="15"/>
      <c r="CD2008" s="15"/>
      <c r="CO2008" s="15"/>
      <c r="CZ2008" s="15"/>
    </row>
    <row r="2009" spans="5:104" x14ac:dyDescent="0.15">
      <c r="E2009" s="15"/>
      <c r="P2009" s="15"/>
      <c r="AA2009" s="15"/>
      <c r="AL2009" s="15"/>
      <c r="AW2009" s="15"/>
      <c r="BH2009" s="15"/>
      <c r="BS2009" s="15"/>
      <c r="CD2009" s="15"/>
      <c r="CO2009" s="15"/>
      <c r="CZ2009" s="15"/>
    </row>
    <row r="2010" spans="5:104" x14ac:dyDescent="0.15">
      <c r="E2010" s="15"/>
      <c r="P2010" s="15"/>
      <c r="AA2010" s="15"/>
      <c r="AL2010" s="15"/>
      <c r="AW2010" s="15"/>
      <c r="BH2010" s="15"/>
      <c r="BS2010" s="15"/>
      <c r="CD2010" s="15"/>
      <c r="CO2010" s="15"/>
      <c r="CZ2010" s="15"/>
    </row>
    <row r="2011" spans="5:104" x14ac:dyDescent="0.15">
      <c r="E2011" s="15"/>
      <c r="P2011" s="15"/>
      <c r="AA2011" s="15"/>
      <c r="AL2011" s="15"/>
      <c r="AW2011" s="15"/>
      <c r="BH2011" s="15"/>
      <c r="BS2011" s="15"/>
      <c r="CD2011" s="15"/>
      <c r="CO2011" s="15"/>
      <c r="CZ2011" s="15"/>
    </row>
    <row r="2012" spans="5:104" x14ac:dyDescent="0.15">
      <c r="E2012" s="15"/>
      <c r="P2012" s="15"/>
      <c r="AA2012" s="15"/>
      <c r="AL2012" s="15"/>
      <c r="AW2012" s="15"/>
      <c r="BH2012" s="15"/>
      <c r="BS2012" s="15"/>
      <c r="CD2012" s="15"/>
      <c r="CO2012" s="15"/>
      <c r="CZ2012" s="15"/>
    </row>
    <row r="2013" spans="5:104" x14ac:dyDescent="0.15">
      <c r="E2013" s="15"/>
      <c r="P2013" s="15"/>
      <c r="AA2013" s="15"/>
      <c r="AL2013" s="15"/>
      <c r="AW2013" s="15"/>
      <c r="BH2013" s="15"/>
      <c r="BS2013" s="15"/>
      <c r="CD2013" s="15"/>
      <c r="CO2013" s="15"/>
      <c r="CZ2013" s="15"/>
    </row>
    <row r="2014" spans="5:104" x14ac:dyDescent="0.15">
      <c r="E2014" s="15"/>
      <c r="P2014" s="15"/>
      <c r="AA2014" s="15"/>
      <c r="AL2014" s="15"/>
      <c r="AW2014" s="15"/>
      <c r="BH2014" s="15"/>
      <c r="BS2014" s="15"/>
      <c r="CD2014" s="15"/>
      <c r="CO2014" s="15"/>
      <c r="CZ2014" s="15"/>
    </row>
    <row r="2015" spans="5:104" x14ac:dyDescent="0.15">
      <c r="E2015" s="15"/>
      <c r="P2015" s="15"/>
      <c r="AA2015" s="15"/>
      <c r="AL2015" s="15"/>
      <c r="AW2015" s="15"/>
      <c r="BH2015" s="15"/>
      <c r="BS2015" s="15"/>
      <c r="CD2015" s="15"/>
      <c r="CO2015" s="15"/>
      <c r="CZ2015" s="15"/>
    </row>
    <row r="2016" spans="5:104" x14ac:dyDescent="0.15">
      <c r="E2016" s="15"/>
      <c r="P2016" s="15"/>
      <c r="AA2016" s="15"/>
      <c r="AL2016" s="15"/>
      <c r="AW2016" s="15"/>
      <c r="BH2016" s="15"/>
      <c r="BS2016" s="15"/>
      <c r="CD2016" s="15"/>
      <c r="CO2016" s="15"/>
      <c r="CZ2016" s="15"/>
    </row>
    <row r="2017" spans="5:104" x14ac:dyDescent="0.15">
      <c r="E2017" s="15"/>
      <c r="P2017" s="15"/>
      <c r="AA2017" s="15"/>
      <c r="AL2017" s="15"/>
      <c r="AW2017" s="15"/>
      <c r="BH2017" s="15"/>
      <c r="BS2017" s="15"/>
      <c r="CD2017" s="15"/>
      <c r="CO2017" s="15"/>
      <c r="CZ2017" s="15"/>
    </row>
    <row r="2018" spans="5:104" x14ac:dyDescent="0.15">
      <c r="E2018" s="15"/>
      <c r="P2018" s="15"/>
      <c r="AA2018" s="15"/>
      <c r="AL2018" s="15"/>
      <c r="AW2018" s="15"/>
      <c r="BH2018" s="15"/>
      <c r="BS2018" s="15"/>
      <c r="CD2018" s="15"/>
      <c r="CO2018" s="15"/>
      <c r="CZ2018" s="15"/>
    </row>
    <row r="2019" spans="5:104" x14ac:dyDescent="0.15">
      <c r="E2019" s="15"/>
      <c r="P2019" s="15"/>
      <c r="AA2019" s="15"/>
      <c r="AL2019" s="15"/>
      <c r="AW2019" s="15"/>
      <c r="BH2019" s="15"/>
      <c r="BS2019" s="15"/>
      <c r="CD2019" s="15"/>
      <c r="CO2019" s="15"/>
      <c r="CZ2019" s="15"/>
    </row>
    <row r="2020" spans="5:104" x14ac:dyDescent="0.15">
      <c r="E2020" s="15"/>
      <c r="P2020" s="15"/>
      <c r="AA2020" s="15"/>
      <c r="AL2020" s="15"/>
      <c r="AW2020" s="15"/>
      <c r="BH2020" s="15"/>
      <c r="BS2020" s="15"/>
      <c r="CD2020" s="15"/>
      <c r="CO2020" s="15"/>
      <c r="CZ2020" s="15"/>
    </row>
    <row r="2021" spans="5:104" x14ac:dyDescent="0.15">
      <c r="E2021" s="15"/>
      <c r="P2021" s="15"/>
      <c r="AA2021" s="15"/>
      <c r="AL2021" s="15"/>
      <c r="AW2021" s="15"/>
      <c r="BH2021" s="15"/>
      <c r="BS2021" s="15"/>
      <c r="CD2021" s="15"/>
      <c r="CO2021" s="15"/>
      <c r="CZ2021" s="15"/>
    </row>
    <row r="2022" spans="5:104" x14ac:dyDescent="0.15">
      <c r="E2022" s="15"/>
      <c r="P2022" s="15"/>
      <c r="AA2022" s="15"/>
      <c r="AL2022" s="15"/>
      <c r="AW2022" s="15"/>
      <c r="BH2022" s="15"/>
      <c r="BS2022" s="15"/>
      <c r="CD2022" s="15"/>
      <c r="CO2022" s="15"/>
      <c r="CZ2022" s="15"/>
    </row>
    <row r="2023" spans="5:104" x14ac:dyDescent="0.15">
      <c r="E2023" s="15"/>
      <c r="P2023" s="15"/>
      <c r="AA2023" s="15"/>
      <c r="AL2023" s="15"/>
      <c r="AW2023" s="15"/>
      <c r="BH2023" s="15"/>
      <c r="BS2023" s="15"/>
      <c r="CD2023" s="15"/>
      <c r="CO2023" s="15"/>
      <c r="CZ2023" s="15"/>
    </row>
    <row r="2024" spans="5:104" x14ac:dyDescent="0.15">
      <c r="E2024" s="15"/>
      <c r="P2024" s="15"/>
      <c r="AA2024" s="15"/>
      <c r="AL2024" s="15"/>
      <c r="AW2024" s="15"/>
      <c r="BH2024" s="15"/>
      <c r="BS2024" s="15"/>
      <c r="CD2024" s="15"/>
      <c r="CO2024" s="15"/>
      <c r="CZ2024" s="15"/>
    </row>
    <row r="2025" spans="5:104" x14ac:dyDescent="0.15">
      <c r="E2025" s="15"/>
      <c r="P2025" s="15"/>
      <c r="AA2025" s="15"/>
      <c r="AL2025" s="15"/>
      <c r="AW2025" s="15"/>
      <c r="BH2025" s="15"/>
      <c r="BS2025" s="15"/>
      <c r="CD2025" s="15"/>
      <c r="CO2025" s="15"/>
      <c r="CZ2025" s="15"/>
    </row>
    <row r="2026" spans="5:104" x14ac:dyDescent="0.15">
      <c r="E2026" s="15"/>
      <c r="P2026" s="15"/>
      <c r="AA2026" s="15"/>
      <c r="AL2026" s="15"/>
      <c r="AW2026" s="15"/>
      <c r="BH2026" s="15"/>
      <c r="BS2026" s="15"/>
      <c r="CD2026" s="15"/>
      <c r="CO2026" s="15"/>
      <c r="CZ2026" s="15"/>
    </row>
    <row r="2027" spans="5:104" x14ac:dyDescent="0.15">
      <c r="E2027" s="15"/>
      <c r="P2027" s="15"/>
      <c r="AA2027" s="15"/>
      <c r="AL2027" s="15"/>
      <c r="AW2027" s="15"/>
      <c r="BH2027" s="15"/>
      <c r="BS2027" s="15"/>
      <c r="CD2027" s="15"/>
      <c r="CO2027" s="15"/>
      <c r="CZ2027" s="15"/>
    </row>
    <row r="2028" spans="5:104" x14ac:dyDescent="0.15">
      <c r="E2028" s="15"/>
      <c r="P2028" s="15"/>
      <c r="AA2028" s="15"/>
      <c r="AL2028" s="15"/>
      <c r="AW2028" s="15"/>
      <c r="BH2028" s="15"/>
      <c r="BS2028" s="15"/>
      <c r="CD2028" s="15"/>
      <c r="CO2028" s="15"/>
      <c r="CZ2028" s="15"/>
    </row>
    <row r="2029" spans="5:104" x14ac:dyDescent="0.15">
      <c r="E2029" s="15"/>
      <c r="P2029" s="15"/>
      <c r="AA2029" s="15"/>
      <c r="AL2029" s="15"/>
      <c r="AW2029" s="15"/>
      <c r="BH2029" s="15"/>
      <c r="BS2029" s="15"/>
      <c r="CD2029" s="15"/>
      <c r="CO2029" s="15"/>
      <c r="CZ2029" s="15"/>
    </row>
    <row r="2030" spans="5:104" x14ac:dyDescent="0.15">
      <c r="E2030" s="15"/>
      <c r="P2030" s="15"/>
      <c r="AA2030" s="15"/>
      <c r="AL2030" s="15"/>
      <c r="AW2030" s="15"/>
      <c r="BH2030" s="15"/>
      <c r="BS2030" s="15"/>
      <c r="CD2030" s="15"/>
      <c r="CO2030" s="15"/>
      <c r="CZ2030" s="15"/>
    </row>
    <row r="2031" spans="5:104" x14ac:dyDescent="0.15">
      <c r="E2031" s="15"/>
      <c r="P2031" s="15"/>
      <c r="AA2031" s="15"/>
      <c r="AL2031" s="15"/>
      <c r="AW2031" s="15"/>
      <c r="BH2031" s="15"/>
      <c r="BS2031" s="15"/>
      <c r="CD2031" s="15"/>
      <c r="CO2031" s="15"/>
      <c r="CZ2031" s="15"/>
    </row>
    <row r="2032" spans="5:104" x14ac:dyDescent="0.15">
      <c r="E2032" s="15"/>
      <c r="P2032" s="15"/>
      <c r="AA2032" s="15"/>
      <c r="AL2032" s="15"/>
      <c r="AW2032" s="15"/>
      <c r="BH2032" s="15"/>
      <c r="BS2032" s="15"/>
      <c r="CD2032" s="15"/>
      <c r="CO2032" s="15"/>
      <c r="CZ2032" s="15"/>
    </row>
    <row r="2033" spans="5:104" x14ac:dyDescent="0.15">
      <c r="E2033" s="15"/>
      <c r="P2033" s="15"/>
      <c r="AA2033" s="15"/>
      <c r="AL2033" s="15"/>
      <c r="AW2033" s="15"/>
      <c r="BH2033" s="15"/>
      <c r="BS2033" s="15"/>
      <c r="CD2033" s="15"/>
      <c r="CO2033" s="15"/>
      <c r="CZ2033" s="15"/>
    </row>
    <row r="2034" spans="5:104" x14ac:dyDescent="0.15">
      <c r="E2034" s="15"/>
      <c r="P2034" s="15"/>
      <c r="AA2034" s="15"/>
      <c r="AL2034" s="15"/>
      <c r="AW2034" s="15"/>
      <c r="BH2034" s="15"/>
      <c r="BS2034" s="15"/>
      <c r="CD2034" s="15"/>
      <c r="CO2034" s="15"/>
      <c r="CZ2034" s="15"/>
    </row>
    <row r="2035" spans="5:104" x14ac:dyDescent="0.15">
      <c r="E2035" s="15"/>
      <c r="P2035" s="15"/>
      <c r="AA2035" s="15"/>
      <c r="AL2035" s="15"/>
      <c r="AW2035" s="15"/>
      <c r="BH2035" s="15"/>
      <c r="BS2035" s="15"/>
      <c r="CD2035" s="15"/>
      <c r="CO2035" s="15"/>
      <c r="CZ2035" s="15"/>
    </row>
    <row r="2036" spans="5:104" x14ac:dyDescent="0.15">
      <c r="E2036" s="15"/>
      <c r="P2036" s="15"/>
      <c r="AA2036" s="15"/>
      <c r="AL2036" s="15"/>
      <c r="AW2036" s="15"/>
      <c r="BH2036" s="15"/>
      <c r="BS2036" s="15"/>
      <c r="CD2036" s="15"/>
      <c r="CO2036" s="15"/>
      <c r="CZ2036" s="15"/>
    </row>
    <row r="2037" spans="5:104" x14ac:dyDescent="0.15">
      <c r="E2037" s="15"/>
      <c r="P2037" s="15"/>
      <c r="AA2037" s="15"/>
      <c r="AL2037" s="15"/>
      <c r="AW2037" s="15"/>
      <c r="BH2037" s="15"/>
      <c r="BS2037" s="15"/>
      <c r="CD2037" s="15"/>
      <c r="CO2037" s="15"/>
      <c r="CZ2037" s="15"/>
    </row>
    <row r="2038" spans="5:104" x14ac:dyDescent="0.15">
      <c r="E2038" s="15"/>
      <c r="P2038" s="15"/>
      <c r="AA2038" s="15"/>
      <c r="AL2038" s="15"/>
      <c r="AW2038" s="15"/>
      <c r="BH2038" s="15"/>
      <c r="BS2038" s="15"/>
      <c r="CD2038" s="15"/>
      <c r="CO2038" s="15"/>
      <c r="CZ2038" s="15"/>
    </row>
    <row r="2039" spans="5:104" x14ac:dyDescent="0.15">
      <c r="E2039" s="15"/>
      <c r="P2039" s="15"/>
      <c r="AA2039" s="15"/>
      <c r="AL2039" s="15"/>
      <c r="AW2039" s="15"/>
      <c r="BH2039" s="15"/>
      <c r="BS2039" s="15"/>
      <c r="CD2039" s="15"/>
      <c r="CO2039" s="15"/>
      <c r="CZ2039" s="15"/>
    </row>
    <row r="2040" spans="5:104" x14ac:dyDescent="0.15">
      <c r="E2040" s="15"/>
      <c r="P2040" s="15"/>
      <c r="AA2040" s="15"/>
      <c r="AL2040" s="15"/>
      <c r="AW2040" s="15"/>
      <c r="BH2040" s="15"/>
      <c r="BS2040" s="15"/>
      <c r="CD2040" s="15"/>
      <c r="CO2040" s="15"/>
      <c r="CZ2040" s="15"/>
    </row>
    <row r="2041" spans="5:104" x14ac:dyDescent="0.15">
      <c r="E2041" s="15"/>
      <c r="P2041" s="15"/>
      <c r="AA2041" s="15"/>
      <c r="AL2041" s="15"/>
      <c r="AW2041" s="15"/>
      <c r="BH2041" s="15"/>
      <c r="BS2041" s="15"/>
      <c r="CD2041" s="15"/>
      <c r="CO2041" s="15"/>
      <c r="CZ2041" s="15"/>
    </row>
    <row r="2042" spans="5:104" x14ac:dyDescent="0.15">
      <c r="E2042" s="15"/>
      <c r="P2042" s="15"/>
      <c r="AA2042" s="15"/>
      <c r="AL2042" s="15"/>
      <c r="AW2042" s="15"/>
      <c r="BH2042" s="15"/>
      <c r="BS2042" s="15"/>
      <c r="CD2042" s="15"/>
      <c r="CO2042" s="15"/>
      <c r="CZ2042" s="15"/>
    </row>
    <row r="2043" spans="5:104" x14ac:dyDescent="0.15">
      <c r="E2043" s="15"/>
      <c r="P2043" s="15"/>
      <c r="AA2043" s="15"/>
      <c r="AL2043" s="15"/>
      <c r="AW2043" s="15"/>
      <c r="BH2043" s="15"/>
      <c r="BS2043" s="15"/>
      <c r="CD2043" s="15"/>
      <c r="CO2043" s="15"/>
      <c r="CZ2043" s="15"/>
    </row>
    <row r="2044" spans="5:104" x14ac:dyDescent="0.15">
      <c r="E2044" s="15"/>
      <c r="P2044" s="15"/>
      <c r="AA2044" s="15"/>
      <c r="AL2044" s="15"/>
      <c r="AW2044" s="15"/>
      <c r="BH2044" s="15"/>
      <c r="BS2044" s="15"/>
      <c r="CD2044" s="15"/>
      <c r="CO2044" s="15"/>
      <c r="CZ2044" s="15"/>
    </row>
    <row r="2045" spans="5:104" x14ac:dyDescent="0.15">
      <c r="E2045" s="15"/>
      <c r="P2045" s="15"/>
      <c r="AA2045" s="15"/>
      <c r="AL2045" s="15"/>
      <c r="AW2045" s="15"/>
      <c r="BH2045" s="15"/>
      <c r="BS2045" s="15"/>
      <c r="CD2045" s="15"/>
      <c r="CO2045" s="15"/>
      <c r="CZ2045" s="15"/>
    </row>
    <row r="2046" spans="5:104" x14ac:dyDescent="0.15">
      <c r="E2046" s="15"/>
      <c r="P2046" s="15"/>
      <c r="AA2046" s="15"/>
      <c r="AL2046" s="15"/>
      <c r="AW2046" s="15"/>
      <c r="BH2046" s="15"/>
      <c r="BS2046" s="15"/>
      <c r="CD2046" s="15"/>
      <c r="CO2046" s="15"/>
      <c r="CZ2046" s="15"/>
    </row>
    <row r="2047" spans="5:104" x14ac:dyDescent="0.15">
      <c r="E2047" s="15"/>
      <c r="P2047" s="15"/>
      <c r="AA2047" s="15"/>
      <c r="AL2047" s="15"/>
      <c r="AW2047" s="15"/>
      <c r="BH2047" s="15"/>
      <c r="BS2047" s="15"/>
      <c r="CD2047" s="15"/>
      <c r="CO2047" s="15"/>
      <c r="CZ2047" s="15"/>
    </row>
    <row r="2048" spans="5:104" x14ac:dyDescent="0.15">
      <c r="E2048" s="15"/>
      <c r="P2048" s="15"/>
      <c r="AA2048" s="15"/>
      <c r="AL2048" s="15"/>
      <c r="AW2048" s="15"/>
      <c r="BH2048" s="15"/>
      <c r="BS2048" s="15"/>
      <c r="CD2048" s="15"/>
      <c r="CO2048" s="15"/>
      <c r="CZ2048" s="15"/>
    </row>
    <row r="2049" spans="5:104" x14ac:dyDescent="0.15">
      <c r="E2049" s="15"/>
      <c r="P2049" s="15"/>
      <c r="AA2049" s="15"/>
      <c r="AL2049" s="15"/>
      <c r="AW2049" s="15"/>
      <c r="BH2049" s="15"/>
      <c r="BS2049" s="15"/>
      <c r="CD2049" s="15"/>
      <c r="CO2049" s="15"/>
      <c r="CZ2049" s="15"/>
    </row>
    <row r="2050" spans="5:104" x14ac:dyDescent="0.15">
      <c r="E2050" s="15"/>
      <c r="P2050" s="15"/>
      <c r="AA2050" s="15"/>
      <c r="AL2050" s="15"/>
      <c r="AW2050" s="15"/>
      <c r="BH2050" s="15"/>
      <c r="BS2050" s="15"/>
      <c r="CD2050" s="15"/>
      <c r="CO2050" s="15"/>
      <c r="CZ2050" s="15"/>
    </row>
    <row r="2051" spans="5:104" x14ac:dyDescent="0.15">
      <c r="E2051" s="15"/>
      <c r="P2051" s="15"/>
      <c r="AA2051" s="15"/>
      <c r="AL2051" s="15"/>
      <c r="AW2051" s="15"/>
      <c r="BH2051" s="15"/>
      <c r="BS2051" s="15"/>
      <c r="CD2051" s="15"/>
      <c r="CO2051" s="15"/>
      <c r="CZ2051" s="15"/>
    </row>
    <row r="2052" spans="5:104" x14ac:dyDescent="0.15">
      <c r="E2052" s="15"/>
      <c r="P2052" s="15"/>
      <c r="AA2052" s="15"/>
      <c r="AL2052" s="15"/>
      <c r="AW2052" s="15"/>
      <c r="BH2052" s="15"/>
      <c r="BS2052" s="15"/>
      <c r="CD2052" s="15"/>
      <c r="CO2052" s="15"/>
      <c r="CZ2052" s="15"/>
    </row>
    <row r="2053" spans="5:104" x14ac:dyDescent="0.15">
      <c r="E2053" s="15"/>
      <c r="P2053" s="15"/>
      <c r="AA2053" s="15"/>
      <c r="AL2053" s="15"/>
      <c r="AW2053" s="15"/>
      <c r="BH2053" s="15"/>
      <c r="BS2053" s="15"/>
      <c r="CD2053" s="15"/>
      <c r="CO2053" s="15"/>
      <c r="CZ2053" s="15"/>
    </row>
    <row r="2054" spans="5:104" x14ac:dyDescent="0.15">
      <c r="E2054" s="15"/>
      <c r="P2054" s="15"/>
      <c r="AA2054" s="15"/>
      <c r="AL2054" s="15"/>
      <c r="AW2054" s="15"/>
      <c r="BH2054" s="15"/>
      <c r="BS2054" s="15"/>
      <c r="CD2054" s="15"/>
      <c r="CO2054" s="15"/>
      <c r="CZ2054" s="15"/>
    </row>
    <row r="2055" spans="5:104" x14ac:dyDescent="0.15">
      <c r="E2055" s="15"/>
      <c r="P2055" s="15"/>
      <c r="AA2055" s="15"/>
      <c r="AL2055" s="15"/>
      <c r="AW2055" s="15"/>
      <c r="BH2055" s="15"/>
      <c r="BS2055" s="15"/>
      <c r="CD2055" s="15"/>
      <c r="CO2055" s="15"/>
      <c r="CZ2055" s="15"/>
    </row>
    <row r="2056" spans="5:104" x14ac:dyDescent="0.15">
      <c r="E2056" s="15"/>
      <c r="P2056" s="15"/>
      <c r="AA2056" s="15"/>
      <c r="AL2056" s="15"/>
      <c r="AW2056" s="15"/>
      <c r="BH2056" s="15"/>
      <c r="BS2056" s="15"/>
      <c r="CD2056" s="15"/>
      <c r="CO2056" s="15"/>
      <c r="CZ2056" s="15"/>
    </row>
    <row r="2057" spans="5:104" x14ac:dyDescent="0.15">
      <c r="E2057" s="15"/>
      <c r="P2057" s="15"/>
      <c r="AA2057" s="15"/>
      <c r="AL2057" s="15"/>
      <c r="AW2057" s="15"/>
      <c r="BH2057" s="15"/>
      <c r="BS2057" s="15"/>
      <c r="CD2057" s="15"/>
      <c r="CO2057" s="15"/>
      <c r="CZ2057" s="15"/>
    </row>
    <row r="2058" spans="5:104" x14ac:dyDescent="0.15">
      <c r="E2058" s="15"/>
      <c r="P2058" s="15"/>
      <c r="AA2058" s="15"/>
      <c r="AL2058" s="15"/>
      <c r="AW2058" s="15"/>
      <c r="BH2058" s="15"/>
      <c r="BS2058" s="15"/>
      <c r="CD2058" s="15"/>
      <c r="CO2058" s="15"/>
      <c r="CZ2058" s="15"/>
    </row>
    <row r="2059" spans="5:104" x14ac:dyDescent="0.15">
      <c r="E2059" s="15"/>
      <c r="P2059" s="15"/>
      <c r="AA2059" s="15"/>
      <c r="AL2059" s="15"/>
      <c r="AW2059" s="15"/>
      <c r="BH2059" s="15"/>
      <c r="BS2059" s="15"/>
      <c r="CD2059" s="15"/>
      <c r="CO2059" s="15"/>
      <c r="CZ2059" s="15"/>
    </row>
    <row r="2060" spans="5:104" x14ac:dyDescent="0.15">
      <c r="E2060" s="15"/>
      <c r="P2060" s="15"/>
      <c r="AA2060" s="15"/>
      <c r="AL2060" s="15"/>
      <c r="AW2060" s="15"/>
      <c r="BH2060" s="15"/>
      <c r="BS2060" s="15"/>
      <c r="CD2060" s="15"/>
      <c r="CO2060" s="15"/>
      <c r="CZ2060" s="15"/>
    </row>
    <row r="2061" spans="5:104" x14ac:dyDescent="0.15">
      <c r="E2061" s="15"/>
      <c r="P2061" s="15"/>
      <c r="AA2061" s="15"/>
      <c r="AL2061" s="15"/>
      <c r="AW2061" s="15"/>
      <c r="BH2061" s="15"/>
      <c r="BS2061" s="15"/>
      <c r="CD2061" s="15"/>
      <c r="CO2061" s="15"/>
      <c r="CZ2061" s="15"/>
    </row>
    <row r="2062" spans="5:104" x14ac:dyDescent="0.15">
      <c r="E2062" s="15"/>
      <c r="P2062" s="15"/>
      <c r="AA2062" s="15"/>
      <c r="AL2062" s="15"/>
      <c r="AW2062" s="15"/>
      <c r="BH2062" s="15"/>
      <c r="BS2062" s="15"/>
      <c r="CD2062" s="15"/>
      <c r="CO2062" s="15"/>
      <c r="CZ2062" s="15"/>
    </row>
    <row r="2063" spans="5:104" x14ac:dyDescent="0.15">
      <c r="E2063" s="15"/>
      <c r="P2063" s="15"/>
      <c r="AA2063" s="15"/>
      <c r="AL2063" s="15"/>
      <c r="AW2063" s="15"/>
      <c r="BH2063" s="15"/>
      <c r="BS2063" s="15"/>
      <c r="CD2063" s="15"/>
      <c r="CO2063" s="15"/>
      <c r="CZ2063" s="15"/>
    </row>
    <row r="2064" spans="5:104" x14ac:dyDescent="0.15">
      <c r="E2064" s="15"/>
      <c r="P2064" s="15"/>
      <c r="AA2064" s="15"/>
      <c r="AL2064" s="15"/>
      <c r="AW2064" s="15"/>
      <c r="BH2064" s="15"/>
      <c r="BS2064" s="15"/>
      <c r="CD2064" s="15"/>
      <c r="CO2064" s="15"/>
      <c r="CZ2064" s="15"/>
    </row>
    <row r="2065" spans="5:104" x14ac:dyDescent="0.15">
      <c r="E2065" s="15"/>
      <c r="P2065" s="15"/>
      <c r="AA2065" s="15"/>
      <c r="AL2065" s="15"/>
      <c r="AW2065" s="15"/>
      <c r="BH2065" s="15"/>
      <c r="BS2065" s="15"/>
      <c r="CD2065" s="15"/>
      <c r="CO2065" s="15"/>
      <c r="CZ2065" s="15"/>
    </row>
    <row r="2066" spans="5:104" x14ac:dyDescent="0.15">
      <c r="E2066" s="15"/>
      <c r="P2066" s="15"/>
      <c r="AA2066" s="15"/>
      <c r="AL2066" s="15"/>
      <c r="AW2066" s="15"/>
      <c r="BH2066" s="15"/>
      <c r="BS2066" s="15"/>
      <c r="CD2066" s="15"/>
      <c r="CO2066" s="15"/>
      <c r="CZ2066" s="15"/>
    </row>
    <row r="2067" spans="5:104" x14ac:dyDescent="0.15">
      <c r="E2067" s="15"/>
      <c r="P2067" s="15"/>
      <c r="AA2067" s="15"/>
      <c r="AL2067" s="15"/>
      <c r="AW2067" s="15"/>
      <c r="BH2067" s="15"/>
      <c r="BS2067" s="15"/>
      <c r="CD2067" s="15"/>
      <c r="CO2067" s="15"/>
      <c r="CZ2067" s="15"/>
    </row>
    <row r="2068" spans="5:104" x14ac:dyDescent="0.15">
      <c r="E2068" s="15"/>
      <c r="P2068" s="15"/>
      <c r="AA2068" s="15"/>
      <c r="AL2068" s="15"/>
      <c r="AW2068" s="15"/>
      <c r="BH2068" s="15"/>
      <c r="BS2068" s="15"/>
      <c r="CD2068" s="15"/>
      <c r="CO2068" s="15"/>
      <c r="CZ2068" s="15"/>
    </row>
    <row r="2069" spans="5:104" x14ac:dyDescent="0.15">
      <c r="E2069" s="15"/>
      <c r="P2069" s="15"/>
      <c r="AA2069" s="15"/>
      <c r="AL2069" s="15"/>
      <c r="AW2069" s="15"/>
      <c r="BH2069" s="15"/>
      <c r="BS2069" s="15"/>
      <c r="CD2069" s="15"/>
      <c r="CO2069" s="15"/>
      <c r="CZ2069" s="15"/>
    </row>
    <row r="2070" spans="5:104" x14ac:dyDescent="0.15">
      <c r="E2070" s="15"/>
      <c r="P2070" s="15"/>
      <c r="AA2070" s="15"/>
      <c r="AL2070" s="15"/>
      <c r="AW2070" s="15"/>
      <c r="BH2070" s="15"/>
      <c r="BS2070" s="15"/>
      <c r="CD2070" s="15"/>
      <c r="CO2070" s="15"/>
      <c r="CZ2070" s="15"/>
    </row>
    <row r="2071" spans="5:104" x14ac:dyDescent="0.15">
      <c r="E2071" s="15"/>
      <c r="P2071" s="15"/>
      <c r="AA2071" s="15"/>
      <c r="AL2071" s="15"/>
      <c r="AW2071" s="15"/>
      <c r="BH2071" s="15"/>
      <c r="BS2071" s="15"/>
      <c r="CD2071" s="15"/>
      <c r="CO2071" s="15"/>
      <c r="CZ2071" s="15"/>
    </row>
    <row r="2072" spans="5:104" x14ac:dyDescent="0.15">
      <c r="E2072" s="15"/>
      <c r="P2072" s="15"/>
      <c r="AA2072" s="15"/>
      <c r="AL2072" s="15"/>
      <c r="AW2072" s="15"/>
      <c r="BH2072" s="15"/>
      <c r="BS2072" s="15"/>
      <c r="CD2072" s="15"/>
      <c r="CO2072" s="15"/>
      <c r="CZ2072" s="15"/>
    </row>
    <row r="2073" spans="5:104" x14ac:dyDescent="0.15">
      <c r="E2073" s="15"/>
      <c r="P2073" s="15"/>
      <c r="AA2073" s="15"/>
      <c r="AL2073" s="15"/>
      <c r="AW2073" s="15"/>
      <c r="BH2073" s="15"/>
      <c r="BS2073" s="15"/>
      <c r="CD2073" s="15"/>
      <c r="CO2073" s="15"/>
      <c r="CZ2073" s="15"/>
    </row>
    <row r="2074" spans="5:104" x14ac:dyDescent="0.15">
      <c r="E2074" s="15"/>
      <c r="P2074" s="15"/>
      <c r="AA2074" s="15"/>
      <c r="AL2074" s="15"/>
      <c r="AW2074" s="15"/>
      <c r="BH2074" s="15"/>
      <c r="BS2074" s="15"/>
      <c r="CD2074" s="15"/>
      <c r="CO2074" s="15"/>
      <c r="CZ2074" s="15"/>
    </row>
    <row r="2075" spans="5:104" x14ac:dyDescent="0.15">
      <c r="E2075" s="15"/>
      <c r="P2075" s="15"/>
      <c r="AA2075" s="15"/>
      <c r="AL2075" s="15"/>
      <c r="AW2075" s="15"/>
      <c r="BH2075" s="15"/>
      <c r="BS2075" s="15"/>
      <c r="CD2075" s="15"/>
      <c r="CO2075" s="15"/>
      <c r="CZ2075" s="15"/>
    </row>
    <row r="2076" spans="5:104" x14ac:dyDescent="0.15">
      <c r="E2076" s="15"/>
      <c r="P2076" s="15"/>
      <c r="AA2076" s="15"/>
      <c r="AL2076" s="15"/>
      <c r="AW2076" s="15"/>
      <c r="BH2076" s="15"/>
      <c r="BS2076" s="15"/>
      <c r="CD2076" s="15"/>
      <c r="CO2076" s="15"/>
      <c r="CZ2076" s="15"/>
    </row>
    <row r="2077" spans="5:104" x14ac:dyDescent="0.15">
      <c r="E2077" s="15"/>
      <c r="P2077" s="15"/>
      <c r="AA2077" s="15"/>
      <c r="AL2077" s="15"/>
      <c r="AW2077" s="15"/>
      <c r="BH2077" s="15"/>
      <c r="BS2077" s="15"/>
      <c r="CD2077" s="15"/>
      <c r="CO2077" s="15"/>
      <c r="CZ2077" s="15"/>
    </row>
    <row r="2078" spans="5:104" x14ac:dyDescent="0.15">
      <c r="E2078" s="15"/>
      <c r="P2078" s="15"/>
      <c r="AA2078" s="15"/>
      <c r="AL2078" s="15"/>
      <c r="AW2078" s="15"/>
      <c r="BH2078" s="15"/>
      <c r="BS2078" s="15"/>
      <c r="CD2078" s="15"/>
      <c r="CO2078" s="15"/>
      <c r="CZ2078" s="15"/>
    </row>
    <row r="2079" spans="5:104" x14ac:dyDescent="0.15">
      <c r="E2079" s="15"/>
      <c r="P2079" s="15"/>
      <c r="AA2079" s="15"/>
      <c r="AL2079" s="15"/>
      <c r="AW2079" s="15"/>
      <c r="BH2079" s="15"/>
      <c r="BS2079" s="15"/>
      <c r="CD2079" s="15"/>
      <c r="CO2079" s="15"/>
      <c r="CZ2079" s="15"/>
    </row>
    <row r="2080" spans="5:104" x14ac:dyDescent="0.15">
      <c r="E2080" s="15"/>
      <c r="P2080" s="15"/>
      <c r="AA2080" s="15"/>
      <c r="AL2080" s="15"/>
      <c r="AW2080" s="15"/>
      <c r="BH2080" s="15"/>
      <c r="BS2080" s="15"/>
      <c r="CD2080" s="15"/>
      <c r="CO2080" s="15"/>
      <c r="CZ2080" s="15"/>
    </row>
    <row r="2081" spans="5:104" x14ac:dyDescent="0.15">
      <c r="E2081" s="15"/>
      <c r="P2081" s="15"/>
      <c r="AA2081" s="15"/>
      <c r="AL2081" s="15"/>
      <c r="AW2081" s="15"/>
      <c r="BH2081" s="15"/>
      <c r="BS2081" s="15"/>
      <c r="CD2081" s="15"/>
      <c r="CO2081" s="15"/>
      <c r="CZ2081" s="15"/>
    </row>
    <row r="2082" spans="5:104" x14ac:dyDescent="0.15">
      <c r="E2082" s="15"/>
      <c r="P2082" s="15"/>
      <c r="AA2082" s="15"/>
      <c r="AL2082" s="15"/>
      <c r="AW2082" s="15"/>
      <c r="BH2082" s="15"/>
      <c r="BS2082" s="15"/>
      <c r="CD2082" s="15"/>
      <c r="CO2082" s="15"/>
      <c r="CZ2082" s="15"/>
    </row>
    <row r="2083" spans="5:104" x14ac:dyDescent="0.15">
      <c r="E2083" s="15"/>
      <c r="P2083" s="15"/>
      <c r="AA2083" s="15"/>
      <c r="AL2083" s="15"/>
      <c r="AW2083" s="15"/>
      <c r="BH2083" s="15"/>
      <c r="BS2083" s="15"/>
      <c r="CD2083" s="15"/>
      <c r="CO2083" s="15"/>
      <c r="CZ2083" s="15"/>
    </row>
    <row r="2084" spans="5:104" x14ac:dyDescent="0.15">
      <c r="E2084" s="15"/>
      <c r="P2084" s="15"/>
      <c r="AA2084" s="15"/>
      <c r="AL2084" s="15"/>
      <c r="AW2084" s="15"/>
      <c r="BH2084" s="15"/>
      <c r="BS2084" s="15"/>
      <c r="CD2084" s="15"/>
      <c r="CO2084" s="15"/>
      <c r="CZ2084" s="15"/>
    </row>
    <row r="2085" spans="5:104" x14ac:dyDescent="0.15">
      <c r="E2085" s="15"/>
      <c r="P2085" s="15"/>
      <c r="AA2085" s="15"/>
      <c r="AL2085" s="15"/>
      <c r="AW2085" s="15"/>
      <c r="BH2085" s="15"/>
      <c r="BS2085" s="15"/>
      <c r="CD2085" s="15"/>
      <c r="CO2085" s="15"/>
      <c r="CZ2085" s="15"/>
    </row>
    <row r="2086" spans="5:104" x14ac:dyDescent="0.15">
      <c r="E2086" s="15"/>
      <c r="P2086" s="15"/>
      <c r="AA2086" s="15"/>
      <c r="AL2086" s="15"/>
      <c r="AW2086" s="15"/>
      <c r="BH2086" s="15"/>
      <c r="BS2086" s="15"/>
      <c r="CD2086" s="15"/>
      <c r="CO2086" s="15"/>
      <c r="CZ2086" s="15"/>
    </row>
    <row r="2087" spans="5:104" x14ac:dyDescent="0.15">
      <c r="E2087" s="15"/>
      <c r="P2087" s="15"/>
      <c r="AA2087" s="15"/>
      <c r="AL2087" s="15"/>
      <c r="AW2087" s="15"/>
      <c r="BH2087" s="15"/>
      <c r="BS2087" s="15"/>
      <c r="CD2087" s="15"/>
      <c r="CO2087" s="15"/>
      <c r="CZ2087" s="15"/>
    </row>
    <row r="2088" spans="5:104" x14ac:dyDescent="0.15">
      <c r="E2088" s="15"/>
      <c r="P2088" s="15"/>
      <c r="AA2088" s="15"/>
      <c r="AL2088" s="15"/>
      <c r="AW2088" s="15"/>
      <c r="BH2088" s="15"/>
      <c r="BS2088" s="15"/>
      <c r="CD2088" s="15"/>
      <c r="CO2088" s="15"/>
      <c r="CZ2088" s="15"/>
    </row>
    <row r="2089" spans="5:104" x14ac:dyDescent="0.15">
      <c r="E2089" s="15"/>
      <c r="P2089" s="15"/>
      <c r="AA2089" s="15"/>
      <c r="AL2089" s="15"/>
      <c r="AW2089" s="15"/>
      <c r="BH2089" s="15"/>
      <c r="BS2089" s="15"/>
      <c r="CD2089" s="15"/>
      <c r="CO2089" s="15"/>
      <c r="CZ2089" s="15"/>
    </row>
    <row r="2090" spans="5:104" x14ac:dyDescent="0.15">
      <c r="E2090" s="15"/>
      <c r="P2090" s="15"/>
      <c r="AA2090" s="15"/>
      <c r="AL2090" s="15"/>
      <c r="AW2090" s="15"/>
      <c r="BH2090" s="15"/>
      <c r="BS2090" s="15"/>
      <c r="CD2090" s="15"/>
      <c r="CO2090" s="15"/>
      <c r="CZ2090" s="15"/>
    </row>
    <row r="2091" spans="5:104" x14ac:dyDescent="0.15">
      <c r="E2091" s="15"/>
      <c r="P2091" s="15"/>
      <c r="AA2091" s="15"/>
      <c r="AL2091" s="15"/>
      <c r="AW2091" s="15"/>
      <c r="BH2091" s="15"/>
      <c r="BS2091" s="15"/>
      <c r="CD2091" s="15"/>
      <c r="CO2091" s="15"/>
      <c r="CZ2091" s="15"/>
    </row>
    <row r="2092" spans="5:104" x14ac:dyDescent="0.15">
      <c r="E2092" s="15"/>
      <c r="P2092" s="15"/>
      <c r="AA2092" s="15"/>
      <c r="AL2092" s="15"/>
      <c r="AW2092" s="15"/>
      <c r="BH2092" s="15"/>
      <c r="BS2092" s="15"/>
      <c r="CD2092" s="15"/>
      <c r="CO2092" s="15"/>
      <c r="CZ2092" s="15"/>
    </row>
    <row r="2093" spans="5:104" x14ac:dyDescent="0.15">
      <c r="E2093" s="15"/>
      <c r="P2093" s="15"/>
      <c r="AA2093" s="15"/>
      <c r="AL2093" s="15"/>
      <c r="AW2093" s="15"/>
      <c r="BH2093" s="15"/>
      <c r="BS2093" s="15"/>
      <c r="CD2093" s="15"/>
      <c r="CO2093" s="15"/>
      <c r="CZ2093" s="15"/>
    </row>
    <row r="2094" spans="5:104" x14ac:dyDescent="0.15">
      <c r="E2094" s="15"/>
      <c r="P2094" s="15"/>
      <c r="AA2094" s="15"/>
      <c r="AL2094" s="15"/>
      <c r="AW2094" s="15"/>
      <c r="BH2094" s="15"/>
      <c r="BS2094" s="15"/>
      <c r="CD2094" s="15"/>
      <c r="CO2094" s="15"/>
      <c r="CZ2094" s="15"/>
    </row>
    <row r="2095" spans="5:104" x14ac:dyDescent="0.15">
      <c r="E2095" s="15"/>
      <c r="P2095" s="15"/>
      <c r="AA2095" s="15"/>
      <c r="AL2095" s="15"/>
      <c r="AW2095" s="15"/>
      <c r="BH2095" s="15"/>
      <c r="BS2095" s="15"/>
      <c r="CD2095" s="15"/>
      <c r="CO2095" s="15"/>
      <c r="CZ2095" s="15"/>
    </row>
    <row r="2096" spans="5:104" x14ac:dyDescent="0.15">
      <c r="E2096" s="15"/>
      <c r="P2096" s="15"/>
      <c r="AA2096" s="15"/>
      <c r="AL2096" s="15"/>
      <c r="AW2096" s="15"/>
      <c r="BH2096" s="15"/>
      <c r="BS2096" s="15"/>
      <c r="CD2096" s="15"/>
      <c r="CO2096" s="15"/>
      <c r="CZ2096" s="15"/>
    </row>
    <row r="2097" spans="5:104" x14ac:dyDescent="0.15">
      <c r="E2097" s="15"/>
      <c r="P2097" s="15"/>
      <c r="AA2097" s="15"/>
      <c r="AL2097" s="15"/>
      <c r="AW2097" s="15"/>
      <c r="BH2097" s="15"/>
      <c r="BS2097" s="15"/>
      <c r="CD2097" s="15"/>
      <c r="CO2097" s="15"/>
      <c r="CZ2097" s="15"/>
    </row>
    <row r="2098" spans="5:104" x14ac:dyDescent="0.15">
      <c r="E2098" s="15"/>
      <c r="P2098" s="15"/>
      <c r="AA2098" s="15"/>
      <c r="AL2098" s="15"/>
      <c r="AW2098" s="15"/>
      <c r="BH2098" s="15"/>
      <c r="BS2098" s="15"/>
      <c r="CD2098" s="15"/>
      <c r="CO2098" s="15"/>
      <c r="CZ2098" s="15"/>
    </row>
    <row r="2099" spans="5:104" x14ac:dyDescent="0.15">
      <c r="E2099" s="15"/>
      <c r="P2099" s="15"/>
      <c r="AA2099" s="15"/>
      <c r="AL2099" s="15"/>
      <c r="AW2099" s="15"/>
      <c r="BH2099" s="15"/>
      <c r="BS2099" s="15"/>
      <c r="CD2099" s="15"/>
      <c r="CO2099" s="15"/>
      <c r="CZ2099" s="15"/>
    </row>
    <row r="2100" spans="5:104" x14ac:dyDescent="0.15">
      <c r="E2100" s="15"/>
      <c r="P2100" s="15"/>
      <c r="AA2100" s="15"/>
      <c r="AL2100" s="15"/>
      <c r="AW2100" s="15"/>
      <c r="BH2100" s="15"/>
      <c r="BS2100" s="15"/>
      <c r="CD2100" s="15"/>
      <c r="CO2100" s="15"/>
      <c r="CZ2100" s="15"/>
    </row>
    <row r="2101" spans="5:104" x14ac:dyDescent="0.15">
      <c r="E2101" s="15"/>
      <c r="P2101" s="15"/>
      <c r="AA2101" s="15"/>
      <c r="AL2101" s="15"/>
      <c r="AW2101" s="15"/>
      <c r="BH2101" s="15"/>
      <c r="BS2101" s="15"/>
      <c r="CD2101" s="15"/>
      <c r="CO2101" s="15"/>
      <c r="CZ2101" s="15"/>
    </row>
    <row r="2102" spans="5:104" x14ac:dyDescent="0.15">
      <c r="E2102" s="15"/>
      <c r="P2102" s="15"/>
      <c r="AA2102" s="15"/>
      <c r="AL2102" s="15"/>
      <c r="AW2102" s="15"/>
      <c r="BH2102" s="15"/>
      <c r="BS2102" s="15"/>
      <c r="CD2102" s="15"/>
      <c r="CO2102" s="15"/>
      <c r="CZ2102" s="15"/>
    </row>
    <row r="2103" spans="5:104" x14ac:dyDescent="0.15">
      <c r="E2103" s="15"/>
      <c r="P2103" s="15"/>
      <c r="AA2103" s="15"/>
      <c r="AL2103" s="15"/>
      <c r="AW2103" s="15"/>
      <c r="BH2103" s="15"/>
      <c r="BS2103" s="15"/>
      <c r="CD2103" s="15"/>
      <c r="CO2103" s="15"/>
      <c r="CZ2103" s="15"/>
    </row>
    <row r="2104" spans="5:104" x14ac:dyDescent="0.15">
      <c r="E2104" s="15"/>
      <c r="P2104" s="15"/>
      <c r="AA2104" s="15"/>
      <c r="AL2104" s="15"/>
      <c r="AW2104" s="15"/>
      <c r="BH2104" s="15"/>
      <c r="BS2104" s="15"/>
      <c r="CD2104" s="15"/>
      <c r="CO2104" s="15"/>
      <c r="CZ2104" s="15"/>
    </row>
    <row r="2105" spans="5:104" x14ac:dyDescent="0.15">
      <c r="E2105" s="15"/>
      <c r="P2105" s="15"/>
      <c r="AA2105" s="15"/>
      <c r="AL2105" s="15"/>
      <c r="AW2105" s="15"/>
      <c r="BH2105" s="15"/>
      <c r="BS2105" s="15"/>
      <c r="CD2105" s="15"/>
      <c r="CO2105" s="15"/>
      <c r="CZ2105" s="15"/>
    </row>
    <row r="2106" spans="5:104" x14ac:dyDescent="0.15">
      <c r="E2106" s="15"/>
      <c r="P2106" s="15"/>
      <c r="AA2106" s="15"/>
      <c r="AL2106" s="15"/>
      <c r="AW2106" s="15"/>
      <c r="BH2106" s="15"/>
      <c r="BS2106" s="15"/>
      <c r="CD2106" s="15"/>
      <c r="CO2106" s="15"/>
      <c r="CZ2106" s="15"/>
    </row>
    <row r="2107" spans="5:104" x14ac:dyDescent="0.15">
      <c r="E2107" s="15"/>
      <c r="P2107" s="15"/>
      <c r="AA2107" s="15"/>
      <c r="AL2107" s="15"/>
      <c r="AW2107" s="15"/>
      <c r="BH2107" s="15"/>
      <c r="BS2107" s="15"/>
      <c r="CD2107" s="15"/>
      <c r="CO2107" s="15"/>
      <c r="CZ2107" s="15"/>
    </row>
    <row r="2108" spans="5:104" x14ac:dyDescent="0.15">
      <c r="E2108" s="15"/>
      <c r="P2108" s="15"/>
      <c r="AA2108" s="15"/>
      <c r="AL2108" s="15"/>
      <c r="AW2108" s="15"/>
      <c r="BH2108" s="15"/>
      <c r="BS2108" s="15"/>
      <c r="CD2108" s="15"/>
      <c r="CO2108" s="15"/>
      <c r="CZ2108" s="15"/>
    </row>
    <row r="2109" spans="5:104" x14ac:dyDescent="0.15">
      <c r="E2109" s="15"/>
      <c r="P2109" s="15"/>
      <c r="AA2109" s="15"/>
      <c r="AL2109" s="15"/>
      <c r="AW2109" s="15"/>
      <c r="BH2109" s="15"/>
      <c r="BS2109" s="15"/>
      <c r="CD2109" s="15"/>
      <c r="CO2109" s="15"/>
      <c r="CZ2109" s="15"/>
    </row>
    <row r="2110" spans="5:104" x14ac:dyDescent="0.15">
      <c r="E2110" s="15"/>
      <c r="P2110" s="15"/>
      <c r="AA2110" s="15"/>
      <c r="AL2110" s="15"/>
      <c r="AW2110" s="15"/>
      <c r="BH2110" s="15"/>
      <c r="BS2110" s="15"/>
      <c r="CD2110" s="15"/>
      <c r="CO2110" s="15"/>
      <c r="CZ2110" s="15"/>
    </row>
    <row r="2111" spans="5:104" x14ac:dyDescent="0.15">
      <c r="E2111" s="15"/>
      <c r="P2111" s="15"/>
      <c r="AA2111" s="15"/>
      <c r="AL2111" s="15"/>
      <c r="AW2111" s="15"/>
      <c r="BH2111" s="15"/>
      <c r="BS2111" s="15"/>
      <c r="CD2111" s="15"/>
      <c r="CO2111" s="15"/>
      <c r="CZ2111" s="15"/>
    </row>
    <row r="2112" spans="5:104" x14ac:dyDescent="0.15">
      <c r="E2112" s="15"/>
      <c r="P2112" s="15"/>
      <c r="AA2112" s="15"/>
      <c r="AL2112" s="15"/>
      <c r="AW2112" s="15"/>
      <c r="BH2112" s="15"/>
      <c r="BS2112" s="15"/>
      <c r="CD2112" s="15"/>
      <c r="CO2112" s="15"/>
      <c r="CZ2112" s="15"/>
    </row>
    <row r="2113" spans="5:104" x14ac:dyDescent="0.15">
      <c r="E2113" s="15"/>
      <c r="P2113" s="15"/>
      <c r="AA2113" s="15"/>
      <c r="AL2113" s="15"/>
      <c r="AW2113" s="15"/>
      <c r="BH2113" s="15"/>
      <c r="BS2113" s="15"/>
      <c r="CD2113" s="15"/>
      <c r="CO2113" s="15"/>
      <c r="CZ2113" s="15"/>
    </row>
    <row r="2114" spans="5:104" x14ac:dyDescent="0.15">
      <c r="E2114" s="15"/>
      <c r="P2114" s="15"/>
      <c r="AA2114" s="15"/>
      <c r="AL2114" s="15"/>
      <c r="AW2114" s="15"/>
      <c r="BH2114" s="15"/>
      <c r="BS2114" s="15"/>
      <c r="CD2114" s="15"/>
      <c r="CO2114" s="15"/>
      <c r="CZ2114" s="15"/>
    </row>
    <row r="2115" spans="5:104" x14ac:dyDescent="0.15">
      <c r="E2115" s="15"/>
      <c r="P2115" s="15"/>
      <c r="AA2115" s="15"/>
      <c r="AL2115" s="15"/>
      <c r="AW2115" s="15"/>
      <c r="BH2115" s="15"/>
      <c r="BS2115" s="15"/>
      <c r="CD2115" s="15"/>
      <c r="CO2115" s="15"/>
      <c r="CZ2115" s="15"/>
    </row>
    <row r="2116" spans="5:104" x14ac:dyDescent="0.15">
      <c r="E2116" s="15"/>
      <c r="P2116" s="15"/>
      <c r="AA2116" s="15"/>
      <c r="AL2116" s="15"/>
      <c r="AW2116" s="15"/>
      <c r="BH2116" s="15"/>
      <c r="BS2116" s="15"/>
      <c r="CD2116" s="15"/>
      <c r="CO2116" s="15"/>
      <c r="CZ2116" s="15"/>
    </row>
    <row r="2117" spans="5:104" x14ac:dyDescent="0.15">
      <c r="E2117" s="15"/>
      <c r="P2117" s="15"/>
      <c r="AA2117" s="15"/>
      <c r="AL2117" s="15"/>
      <c r="AW2117" s="15"/>
      <c r="BH2117" s="15"/>
      <c r="BS2117" s="15"/>
      <c r="CD2117" s="15"/>
      <c r="CO2117" s="15"/>
      <c r="CZ2117" s="15"/>
    </row>
    <row r="2118" spans="5:104" x14ac:dyDescent="0.15">
      <c r="E2118" s="15"/>
      <c r="P2118" s="15"/>
      <c r="AA2118" s="15"/>
      <c r="AL2118" s="15"/>
      <c r="AW2118" s="15"/>
      <c r="BH2118" s="15"/>
      <c r="BS2118" s="15"/>
      <c r="CD2118" s="15"/>
      <c r="CO2118" s="15"/>
      <c r="CZ2118" s="15"/>
    </row>
    <row r="2119" spans="5:104" x14ac:dyDescent="0.15">
      <c r="E2119" s="15"/>
      <c r="P2119" s="15"/>
      <c r="AA2119" s="15"/>
      <c r="AL2119" s="15"/>
      <c r="AW2119" s="15"/>
      <c r="BH2119" s="15"/>
      <c r="BS2119" s="15"/>
      <c r="CD2119" s="15"/>
      <c r="CO2119" s="15"/>
      <c r="CZ2119" s="15"/>
    </row>
    <row r="2120" spans="5:104" x14ac:dyDescent="0.15">
      <c r="E2120" s="15"/>
      <c r="P2120" s="15"/>
      <c r="AA2120" s="15"/>
      <c r="AL2120" s="15"/>
      <c r="AW2120" s="15"/>
      <c r="BH2120" s="15"/>
      <c r="BS2120" s="15"/>
      <c r="CD2120" s="15"/>
      <c r="CO2120" s="15"/>
      <c r="CZ2120" s="15"/>
    </row>
    <row r="2121" spans="5:104" x14ac:dyDescent="0.15">
      <c r="E2121" s="15"/>
      <c r="P2121" s="15"/>
      <c r="AA2121" s="15"/>
      <c r="AL2121" s="15"/>
      <c r="AW2121" s="15"/>
      <c r="BH2121" s="15"/>
      <c r="BS2121" s="15"/>
      <c r="CD2121" s="15"/>
      <c r="CO2121" s="15"/>
      <c r="CZ2121" s="15"/>
    </row>
    <row r="2122" spans="5:104" x14ac:dyDescent="0.15">
      <c r="E2122" s="15"/>
      <c r="P2122" s="15"/>
      <c r="AA2122" s="15"/>
      <c r="AL2122" s="15"/>
      <c r="AW2122" s="15"/>
      <c r="BH2122" s="15"/>
      <c r="BS2122" s="15"/>
      <c r="CD2122" s="15"/>
      <c r="CO2122" s="15"/>
      <c r="CZ2122" s="15"/>
    </row>
    <row r="2123" spans="5:104" x14ac:dyDescent="0.15">
      <c r="E2123" s="15"/>
      <c r="P2123" s="15"/>
      <c r="AA2123" s="15"/>
      <c r="AL2123" s="15"/>
      <c r="AW2123" s="15"/>
      <c r="BH2123" s="15"/>
      <c r="BS2123" s="15"/>
      <c r="CD2123" s="15"/>
      <c r="CO2123" s="15"/>
      <c r="CZ2123" s="15"/>
    </row>
    <row r="2124" spans="5:104" x14ac:dyDescent="0.15">
      <c r="E2124" s="15"/>
      <c r="P2124" s="15"/>
      <c r="AA2124" s="15"/>
      <c r="AL2124" s="15"/>
      <c r="AW2124" s="15"/>
      <c r="BH2124" s="15"/>
      <c r="BS2124" s="15"/>
      <c r="CD2124" s="15"/>
      <c r="CO2124" s="15"/>
      <c r="CZ2124" s="15"/>
    </row>
    <row r="2125" spans="5:104" x14ac:dyDescent="0.15">
      <c r="E2125" s="15"/>
      <c r="P2125" s="15"/>
      <c r="AA2125" s="15"/>
      <c r="AL2125" s="15"/>
      <c r="AW2125" s="15"/>
      <c r="BH2125" s="15"/>
      <c r="BS2125" s="15"/>
      <c r="CD2125" s="15"/>
      <c r="CO2125" s="15"/>
      <c r="CZ2125" s="15"/>
    </row>
    <row r="2126" spans="5:104" x14ac:dyDescent="0.15">
      <c r="E2126" s="15"/>
      <c r="P2126" s="15"/>
      <c r="AA2126" s="15"/>
      <c r="AL2126" s="15"/>
      <c r="AW2126" s="15"/>
      <c r="BH2126" s="15"/>
      <c r="BS2126" s="15"/>
      <c r="CD2126" s="15"/>
      <c r="CO2126" s="15"/>
      <c r="CZ2126" s="15"/>
    </row>
    <row r="2127" spans="5:104" x14ac:dyDescent="0.15">
      <c r="E2127" s="15"/>
      <c r="P2127" s="15"/>
      <c r="AA2127" s="15"/>
      <c r="AL2127" s="15"/>
      <c r="AW2127" s="15"/>
      <c r="BH2127" s="15"/>
      <c r="BS2127" s="15"/>
      <c r="CD2127" s="15"/>
      <c r="CO2127" s="15"/>
      <c r="CZ2127" s="15"/>
    </row>
    <row r="2128" spans="5:104" x14ac:dyDescent="0.15">
      <c r="E2128" s="15"/>
      <c r="P2128" s="15"/>
      <c r="AA2128" s="15"/>
      <c r="AL2128" s="15"/>
      <c r="AW2128" s="15"/>
      <c r="BH2128" s="15"/>
      <c r="BS2128" s="15"/>
      <c r="CD2128" s="15"/>
      <c r="CO2128" s="15"/>
      <c r="CZ2128" s="15"/>
    </row>
    <row r="2129" spans="5:104" x14ac:dyDescent="0.15">
      <c r="E2129" s="15"/>
      <c r="P2129" s="15"/>
      <c r="AA2129" s="15"/>
      <c r="AL2129" s="15"/>
      <c r="AW2129" s="15"/>
      <c r="BH2129" s="15"/>
      <c r="BS2129" s="15"/>
      <c r="CD2129" s="15"/>
      <c r="CO2129" s="15"/>
      <c r="CZ2129" s="15"/>
    </row>
    <row r="2130" spans="5:104" x14ac:dyDescent="0.15">
      <c r="E2130" s="15"/>
      <c r="P2130" s="15"/>
      <c r="AA2130" s="15"/>
      <c r="AL2130" s="15"/>
      <c r="AW2130" s="15"/>
      <c r="BH2130" s="15"/>
      <c r="BS2130" s="15"/>
      <c r="CD2130" s="15"/>
      <c r="CO2130" s="15"/>
      <c r="CZ2130" s="15"/>
    </row>
    <row r="2131" spans="5:104" x14ac:dyDescent="0.15">
      <c r="E2131" s="15"/>
      <c r="P2131" s="15"/>
      <c r="AA2131" s="15"/>
      <c r="AL2131" s="15"/>
      <c r="AW2131" s="15"/>
      <c r="BH2131" s="15"/>
      <c r="BS2131" s="15"/>
      <c r="CD2131" s="15"/>
      <c r="CO2131" s="15"/>
      <c r="CZ2131" s="15"/>
    </row>
    <row r="2132" spans="5:104" x14ac:dyDescent="0.15">
      <c r="E2132" s="15"/>
      <c r="P2132" s="15"/>
      <c r="AA2132" s="15"/>
      <c r="AL2132" s="15"/>
      <c r="AW2132" s="15"/>
      <c r="BH2132" s="15"/>
      <c r="BS2132" s="15"/>
      <c r="CD2132" s="15"/>
      <c r="CO2132" s="15"/>
      <c r="CZ2132" s="15"/>
    </row>
    <row r="2133" spans="5:104" x14ac:dyDescent="0.15">
      <c r="E2133" s="15"/>
      <c r="P2133" s="15"/>
      <c r="AA2133" s="15"/>
      <c r="AL2133" s="15"/>
      <c r="AW2133" s="15"/>
      <c r="BH2133" s="15"/>
      <c r="BS2133" s="15"/>
      <c r="CD2133" s="15"/>
      <c r="CO2133" s="15"/>
      <c r="CZ2133" s="15"/>
    </row>
    <row r="2134" spans="5:104" x14ac:dyDescent="0.15">
      <c r="E2134" s="15"/>
      <c r="P2134" s="15"/>
      <c r="AA2134" s="15"/>
      <c r="AL2134" s="15"/>
      <c r="AW2134" s="15"/>
      <c r="BH2134" s="15"/>
      <c r="BS2134" s="15"/>
      <c r="CD2134" s="15"/>
      <c r="CO2134" s="15"/>
      <c r="CZ2134" s="15"/>
    </row>
    <row r="2135" spans="5:104" x14ac:dyDescent="0.15">
      <c r="E2135" s="15"/>
      <c r="P2135" s="15"/>
      <c r="AA2135" s="15"/>
      <c r="AL2135" s="15"/>
      <c r="AW2135" s="15"/>
      <c r="BH2135" s="15"/>
      <c r="BS2135" s="15"/>
      <c r="CD2135" s="15"/>
      <c r="CO2135" s="15"/>
      <c r="CZ2135" s="15"/>
    </row>
    <row r="2136" spans="5:104" x14ac:dyDescent="0.15">
      <c r="E2136" s="15"/>
      <c r="P2136" s="15"/>
      <c r="AA2136" s="15"/>
      <c r="AL2136" s="15"/>
      <c r="AW2136" s="15"/>
      <c r="BH2136" s="15"/>
      <c r="BS2136" s="15"/>
      <c r="CD2136" s="15"/>
      <c r="CO2136" s="15"/>
      <c r="CZ2136" s="15"/>
    </row>
    <row r="2137" spans="5:104" x14ac:dyDescent="0.15">
      <c r="E2137" s="15"/>
      <c r="P2137" s="15"/>
      <c r="AA2137" s="15"/>
      <c r="AL2137" s="15"/>
      <c r="AW2137" s="15"/>
      <c r="BH2137" s="15"/>
      <c r="BS2137" s="15"/>
      <c r="CD2137" s="15"/>
      <c r="CO2137" s="15"/>
      <c r="CZ2137" s="15"/>
    </row>
    <row r="2138" spans="5:104" x14ac:dyDescent="0.15">
      <c r="E2138" s="15"/>
      <c r="P2138" s="15"/>
      <c r="AA2138" s="15"/>
      <c r="AL2138" s="15"/>
      <c r="AW2138" s="15"/>
      <c r="BH2138" s="15"/>
      <c r="BS2138" s="15"/>
      <c r="CD2138" s="15"/>
      <c r="CO2138" s="15"/>
      <c r="CZ2138" s="15"/>
    </row>
    <row r="2139" spans="5:104" x14ac:dyDescent="0.15">
      <c r="E2139" s="15"/>
      <c r="P2139" s="15"/>
      <c r="AA2139" s="15"/>
      <c r="AL2139" s="15"/>
      <c r="AW2139" s="15"/>
      <c r="BH2139" s="15"/>
      <c r="BS2139" s="15"/>
      <c r="CD2139" s="15"/>
      <c r="CO2139" s="15"/>
      <c r="CZ2139" s="15"/>
    </row>
    <row r="2140" spans="5:104" x14ac:dyDescent="0.15">
      <c r="E2140" s="15"/>
      <c r="P2140" s="15"/>
      <c r="AA2140" s="15"/>
      <c r="AL2140" s="15"/>
      <c r="AW2140" s="15"/>
      <c r="BH2140" s="15"/>
      <c r="BS2140" s="15"/>
      <c r="CD2140" s="15"/>
      <c r="CO2140" s="15"/>
      <c r="CZ2140" s="15"/>
    </row>
    <row r="2141" spans="5:104" x14ac:dyDescent="0.15">
      <c r="E2141" s="15"/>
      <c r="P2141" s="15"/>
      <c r="AA2141" s="15"/>
      <c r="AL2141" s="15"/>
      <c r="AW2141" s="15"/>
      <c r="BH2141" s="15"/>
      <c r="BS2141" s="15"/>
      <c r="CD2141" s="15"/>
      <c r="CO2141" s="15"/>
      <c r="CZ2141" s="15"/>
    </row>
    <row r="2142" spans="5:104" x14ac:dyDescent="0.15">
      <c r="E2142" s="15"/>
      <c r="P2142" s="15"/>
      <c r="AA2142" s="15"/>
      <c r="AL2142" s="15"/>
      <c r="AW2142" s="15"/>
      <c r="BH2142" s="15"/>
      <c r="BS2142" s="15"/>
      <c r="CD2142" s="15"/>
      <c r="CO2142" s="15"/>
      <c r="CZ2142" s="15"/>
    </row>
    <row r="2143" spans="5:104" x14ac:dyDescent="0.15">
      <c r="E2143" s="15"/>
      <c r="P2143" s="15"/>
      <c r="AA2143" s="15"/>
      <c r="AL2143" s="15"/>
      <c r="AW2143" s="15"/>
      <c r="BH2143" s="15"/>
      <c r="BS2143" s="15"/>
      <c r="CD2143" s="15"/>
      <c r="CO2143" s="15"/>
      <c r="CZ2143" s="15"/>
    </row>
    <row r="2144" spans="5:104" x14ac:dyDescent="0.15">
      <c r="E2144" s="15"/>
      <c r="P2144" s="15"/>
      <c r="AA2144" s="15"/>
      <c r="AL2144" s="15"/>
      <c r="AW2144" s="15"/>
      <c r="BH2144" s="15"/>
      <c r="BS2144" s="15"/>
      <c r="CD2144" s="15"/>
      <c r="CO2144" s="15"/>
      <c r="CZ2144" s="15"/>
    </row>
    <row r="2145" spans="5:104" x14ac:dyDescent="0.15">
      <c r="E2145" s="15"/>
      <c r="P2145" s="15"/>
      <c r="AA2145" s="15"/>
      <c r="AL2145" s="15"/>
      <c r="AW2145" s="15"/>
      <c r="BH2145" s="15"/>
      <c r="BS2145" s="15"/>
      <c r="CD2145" s="15"/>
      <c r="CO2145" s="15"/>
      <c r="CZ2145" s="15"/>
    </row>
    <row r="2146" spans="5:104" x14ac:dyDescent="0.15">
      <c r="E2146" s="15"/>
      <c r="P2146" s="15"/>
      <c r="AA2146" s="15"/>
      <c r="AL2146" s="15"/>
      <c r="AW2146" s="15"/>
      <c r="BH2146" s="15"/>
      <c r="BS2146" s="15"/>
      <c r="CD2146" s="15"/>
      <c r="CO2146" s="15"/>
      <c r="CZ2146" s="15"/>
    </row>
    <row r="2147" spans="5:104" x14ac:dyDescent="0.15">
      <c r="E2147" s="15"/>
      <c r="P2147" s="15"/>
      <c r="AA2147" s="15"/>
      <c r="AL2147" s="15"/>
      <c r="AW2147" s="15"/>
      <c r="BH2147" s="15"/>
      <c r="BS2147" s="15"/>
      <c r="CD2147" s="15"/>
      <c r="CO2147" s="15"/>
      <c r="CZ2147" s="15"/>
    </row>
    <row r="2148" spans="5:104" x14ac:dyDescent="0.15">
      <c r="E2148" s="15"/>
      <c r="P2148" s="15"/>
      <c r="AA2148" s="15"/>
      <c r="AL2148" s="15"/>
      <c r="AW2148" s="15"/>
      <c r="BH2148" s="15"/>
      <c r="BS2148" s="15"/>
      <c r="CD2148" s="15"/>
      <c r="CO2148" s="15"/>
      <c r="CZ2148" s="15"/>
    </row>
    <row r="2149" spans="5:104" x14ac:dyDescent="0.15">
      <c r="E2149" s="15"/>
      <c r="P2149" s="15"/>
      <c r="AA2149" s="15"/>
      <c r="AL2149" s="15"/>
      <c r="AW2149" s="15"/>
      <c r="BH2149" s="15"/>
      <c r="BS2149" s="15"/>
      <c r="CD2149" s="15"/>
      <c r="CO2149" s="15"/>
      <c r="CZ2149" s="15"/>
    </row>
    <row r="2150" spans="5:104" x14ac:dyDescent="0.15">
      <c r="E2150" s="15"/>
      <c r="P2150" s="15"/>
      <c r="AA2150" s="15"/>
      <c r="AL2150" s="15"/>
      <c r="AW2150" s="15"/>
      <c r="BH2150" s="15"/>
      <c r="BS2150" s="15"/>
      <c r="CD2150" s="15"/>
      <c r="CO2150" s="15"/>
      <c r="CZ2150" s="15"/>
    </row>
    <row r="2151" spans="5:104" x14ac:dyDescent="0.15">
      <c r="E2151" s="15"/>
      <c r="P2151" s="15"/>
      <c r="AA2151" s="15"/>
      <c r="AL2151" s="15"/>
      <c r="AW2151" s="15"/>
      <c r="BH2151" s="15"/>
      <c r="BS2151" s="15"/>
      <c r="CD2151" s="15"/>
      <c r="CO2151" s="15"/>
      <c r="CZ2151" s="15"/>
    </row>
    <row r="2152" spans="5:104" x14ac:dyDescent="0.15">
      <c r="E2152" s="15"/>
      <c r="P2152" s="15"/>
      <c r="AA2152" s="15"/>
      <c r="AL2152" s="15"/>
      <c r="AW2152" s="15"/>
      <c r="BH2152" s="15"/>
      <c r="BS2152" s="15"/>
      <c r="CD2152" s="15"/>
      <c r="CO2152" s="15"/>
      <c r="CZ2152" s="15"/>
    </row>
    <row r="2153" spans="5:104" x14ac:dyDescent="0.15">
      <c r="E2153" s="15"/>
      <c r="P2153" s="15"/>
      <c r="AA2153" s="15"/>
      <c r="AL2153" s="15"/>
      <c r="AW2153" s="15"/>
      <c r="BH2153" s="15"/>
      <c r="BS2153" s="15"/>
      <c r="CD2153" s="15"/>
      <c r="CO2153" s="15"/>
      <c r="CZ2153" s="15"/>
    </row>
    <row r="2154" spans="5:104" x14ac:dyDescent="0.15">
      <c r="E2154" s="15"/>
      <c r="P2154" s="15"/>
      <c r="AA2154" s="15"/>
      <c r="AL2154" s="15"/>
      <c r="AW2154" s="15"/>
      <c r="BH2154" s="15"/>
      <c r="BS2154" s="15"/>
      <c r="CD2154" s="15"/>
      <c r="CO2154" s="15"/>
      <c r="CZ2154" s="15"/>
    </row>
    <row r="2155" spans="5:104" x14ac:dyDescent="0.15">
      <c r="E2155" s="15"/>
      <c r="P2155" s="15"/>
      <c r="AA2155" s="15"/>
      <c r="AL2155" s="15"/>
      <c r="AW2155" s="15"/>
      <c r="BH2155" s="15"/>
      <c r="BS2155" s="15"/>
      <c r="CD2155" s="15"/>
      <c r="CO2155" s="15"/>
      <c r="CZ2155" s="15"/>
    </row>
    <row r="2156" spans="5:104" x14ac:dyDescent="0.15">
      <c r="E2156" s="15"/>
      <c r="P2156" s="15"/>
      <c r="AA2156" s="15"/>
      <c r="AL2156" s="15"/>
      <c r="AW2156" s="15"/>
      <c r="BH2156" s="15"/>
      <c r="BS2156" s="15"/>
      <c r="CD2156" s="15"/>
      <c r="CO2156" s="15"/>
      <c r="CZ2156" s="15"/>
    </row>
    <row r="2157" spans="5:104" x14ac:dyDescent="0.15">
      <c r="E2157" s="15"/>
      <c r="P2157" s="15"/>
      <c r="AA2157" s="15"/>
      <c r="AL2157" s="15"/>
      <c r="AW2157" s="15"/>
      <c r="BH2157" s="15"/>
      <c r="BS2157" s="15"/>
      <c r="CD2157" s="15"/>
      <c r="CO2157" s="15"/>
      <c r="CZ2157" s="15"/>
    </row>
    <row r="2158" spans="5:104" x14ac:dyDescent="0.15">
      <c r="E2158" s="15"/>
      <c r="P2158" s="15"/>
      <c r="AA2158" s="15"/>
      <c r="AL2158" s="15"/>
      <c r="AW2158" s="15"/>
      <c r="BH2158" s="15"/>
      <c r="BS2158" s="15"/>
      <c r="CD2158" s="15"/>
      <c r="CO2158" s="15"/>
      <c r="CZ2158" s="15"/>
    </row>
    <row r="2159" spans="5:104" x14ac:dyDescent="0.15">
      <c r="E2159" s="15"/>
      <c r="P2159" s="15"/>
      <c r="AA2159" s="15"/>
      <c r="AL2159" s="15"/>
      <c r="AW2159" s="15"/>
      <c r="BH2159" s="15"/>
      <c r="BS2159" s="15"/>
      <c r="CD2159" s="15"/>
      <c r="CO2159" s="15"/>
      <c r="CZ2159" s="15"/>
    </row>
    <row r="2160" spans="5:104" x14ac:dyDescent="0.15">
      <c r="E2160" s="15"/>
      <c r="P2160" s="15"/>
      <c r="AA2160" s="15"/>
      <c r="AL2160" s="15"/>
      <c r="AW2160" s="15"/>
      <c r="BH2160" s="15"/>
      <c r="BS2160" s="15"/>
      <c r="CD2160" s="15"/>
      <c r="CO2160" s="15"/>
      <c r="CZ2160" s="15"/>
    </row>
    <row r="2161" spans="5:104" x14ac:dyDescent="0.15">
      <c r="E2161" s="15"/>
      <c r="P2161" s="15"/>
      <c r="AA2161" s="15"/>
      <c r="AL2161" s="15"/>
      <c r="AW2161" s="15"/>
      <c r="BH2161" s="15"/>
      <c r="BS2161" s="15"/>
      <c r="CD2161" s="15"/>
      <c r="CO2161" s="15"/>
      <c r="CZ2161" s="15"/>
    </row>
    <row r="2162" spans="5:104" x14ac:dyDescent="0.15">
      <c r="E2162" s="15"/>
      <c r="P2162" s="15"/>
      <c r="AA2162" s="15"/>
      <c r="AL2162" s="15"/>
      <c r="AW2162" s="15"/>
      <c r="BH2162" s="15"/>
      <c r="BS2162" s="15"/>
      <c r="CD2162" s="15"/>
      <c r="CO2162" s="15"/>
      <c r="CZ2162" s="15"/>
    </row>
    <row r="2163" spans="5:104" x14ac:dyDescent="0.15">
      <c r="E2163" s="15"/>
      <c r="P2163" s="15"/>
      <c r="AA2163" s="15"/>
      <c r="AL2163" s="15"/>
      <c r="AW2163" s="15"/>
      <c r="BH2163" s="15"/>
      <c r="BS2163" s="15"/>
      <c r="CD2163" s="15"/>
      <c r="CO2163" s="15"/>
      <c r="CZ2163" s="15"/>
    </row>
    <row r="2164" spans="5:104" x14ac:dyDescent="0.15">
      <c r="E2164" s="15"/>
      <c r="P2164" s="15"/>
      <c r="AA2164" s="15"/>
      <c r="AL2164" s="15"/>
      <c r="AW2164" s="15"/>
      <c r="BH2164" s="15"/>
      <c r="BS2164" s="15"/>
      <c r="CD2164" s="15"/>
      <c r="CO2164" s="15"/>
      <c r="CZ2164" s="15"/>
    </row>
    <row r="2165" spans="5:104" x14ac:dyDescent="0.15">
      <c r="E2165" s="15"/>
      <c r="P2165" s="15"/>
      <c r="AA2165" s="15"/>
      <c r="AL2165" s="15"/>
      <c r="AW2165" s="15"/>
      <c r="BH2165" s="15"/>
      <c r="BS2165" s="15"/>
      <c r="CD2165" s="15"/>
      <c r="CO2165" s="15"/>
      <c r="CZ2165" s="15"/>
    </row>
    <row r="2166" spans="5:104" x14ac:dyDescent="0.15">
      <c r="E2166" s="15"/>
      <c r="P2166" s="15"/>
      <c r="AA2166" s="15"/>
      <c r="AL2166" s="15"/>
      <c r="AW2166" s="15"/>
      <c r="BH2166" s="15"/>
      <c r="BS2166" s="15"/>
      <c r="CD2166" s="15"/>
      <c r="CO2166" s="15"/>
      <c r="CZ2166" s="15"/>
    </row>
    <row r="2167" spans="5:104" x14ac:dyDescent="0.15">
      <c r="E2167" s="15"/>
      <c r="P2167" s="15"/>
      <c r="AA2167" s="15"/>
      <c r="AL2167" s="15"/>
      <c r="AW2167" s="15"/>
      <c r="BH2167" s="15"/>
      <c r="BS2167" s="15"/>
      <c r="CD2167" s="15"/>
      <c r="CO2167" s="15"/>
      <c r="CZ2167" s="15"/>
    </row>
    <row r="2168" spans="5:104" x14ac:dyDescent="0.15">
      <c r="E2168" s="15"/>
      <c r="P2168" s="15"/>
      <c r="AA2168" s="15"/>
      <c r="AL2168" s="15"/>
      <c r="AW2168" s="15"/>
      <c r="BH2168" s="15"/>
      <c r="BS2168" s="15"/>
      <c r="CD2168" s="15"/>
      <c r="CO2168" s="15"/>
      <c r="CZ2168" s="15"/>
    </row>
    <row r="2169" spans="5:104" x14ac:dyDescent="0.15">
      <c r="E2169" s="15"/>
      <c r="P2169" s="15"/>
      <c r="AA2169" s="15"/>
      <c r="AL2169" s="15"/>
      <c r="AW2169" s="15"/>
      <c r="BH2169" s="15"/>
      <c r="BS2169" s="15"/>
      <c r="CD2169" s="15"/>
      <c r="CO2169" s="15"/>
      <c r="CZ2169" s="15"/>
    </row>
    <row r="2170" spans="5:104" x14ac:dyDescent="0.15">
      <c r="E2170" s="15"/>
      <c r="P2170" s="15"/>
      <c r="AA2170" s="15"/>
      <c r="AL2170" s="15"/>
      <c r="AW2170" s="15"/>
      <c r="BH2170" s="15"/>
      <c r="BS2170" s="15"/>
      <c r="CD2170" s="15"/>
      <c r="CO2170" s="15"/>
      <c r="CZ2170" s="15"/>
    </row>
    <row r="2171" spans="5:104" x14ac:dyDescent="0.15">
      <c r="E2171" s="15"/>
      <c r="P2171" s="15"/>
      <c r="AA2171" s="15"/>
      <c r="AL2171" s="15"/>
      <c r="AW2171" s="15"/>
      <c r="BH2171" s="15"/>
      <c r="BS2171" s="15"/>
      <c r="CD2171" s="15"/>
      <c r="CO2171" s="15"/>
      <c r="CZ2171" s="15"/>
    </row>
    <row r="2172" spans="5:104" x14ac:dyDescent="0.15">
      <c r="E2172" s="15"/>
      <c r="P2172" s="15"/>
      <c r="AA2172" s="15"/>
      <c r="AL2172" s="15"/>
      <c r="AW2172" s="15"/>
      <c r="BH2172" s="15"/>
      <c r="BS2172" s="15"/>
      <c r="CD2172" s="15"/>
      <c r="CO2172" s="15"/>
      <c r="CZ2172" s="15"/>
    </row>
    <row r="2173" spans="5:104" x14ac:dyDescent="0.15">
      <c r="E2173" s="15"/>
      <c r="P2173" s="15"/>
      <c r="AA2173" s="15"/>
      <c r="AL2173" s="15"/>
      <c r="AW2173" s="15"/>
      <c r="BH2173" s="15"/>
      <c r="BS2173" s="15"/>
      <c r="CD2173" s="15"/>
      <c r="CO2173" s="15"/>
      <c r="CZ2173" s="15"/>
    </row>
    <row r="2174" spans="5:104" x14ac:dyDescent="0.15">
      <c r="E2174" s="15"/>
      <c r="P2174" s="15"/>
      <c r="AA2174" s="15"/>
      <c r="AL2174" s="15"/>
      <c r="AW2174" s="15"/>
      <c r="BH2174" s="15"/>
      <c r="BS2174" s="15"/>
      <c r="CD2174" s="15"/>
      <c r="CO2174" s="15"/>
      <c r="CZ2174" s="15"/>
    </row>
    <row r="2175" spans="5:104" x14ac:dyDescent="0.15">
      <c r="E2175" s="15"/>
      <c r="P2175" s="15"/>
      <c r="AA2175" s="15"/>
      <c r="AL2175" s="15"/>
      <c r="AW2175" s="15"/>
      <c r="BH2175" s="15"/>
      <c r="BS2175" s="15"/>
      <c r="CD2175" s="15"/>
      <c r="CO2175" s="15"/>
      <c r="CZ2175" s="15"/>
    </row>
    <row r="2176" spans="5:104" x14ac:dyDescent="0.15">
      <c r="E2176" s="15"/>
      <c r="P2176" s="15"/>
      <c r="AA2176" s="15"/>
      <c r="AL2176" s="15"/>
      <c r="AW2176" s="15"/>
      <c r="BH2176" s="15"/>
      <c r="BS2176" s="15"/>
      <c r="CD2176" s="15"/>
      <c r="CO2176" s="15"/>
      <c r="CZ2176" s="15"/>
    </row>
    <row r="2177" spans="5:104" x14ac:dyDescent="0.15">
      <c r="E2177" s="15"/>
      <c r="P2177" s="15"/>
      <c r="AA2177" s="15"/>
      <c r="AL2177" s="15"/>
      <c r="AW2177" s="15"/>
      <c r="BH2177" s="15"/>
      <c r="BS2177" s="15"/>
      <c r="CD2177" s="15"/>
      <c r="CO2177" s="15"/>
      <c r="CZ2177" s="15"/>
    </row>
    <row r="2178" spans="5:104" x14ac:dyDescent="0.15">
      <c r="E2178" s="15"/>
      <c r="P2178" s="15"/>
      <c r="AA2178" s="15"/>
      <c r="AL2178" s="15"/>
      <c r="AW2178" s="15"/>
      <c r="BH2178" s="15"/>
      <c r="BS2178" s="15"/>
      <c r="CD2178" s="15"/>
      <c r="CO2178" s="15"/>
      <c r="CZ2178" s="15"/>
    </row>
    <row r="2179" spans="5:104" x14ac:dyDescent="0.15">
      <c r="E2179" s="15"/>
      <c r="P2179" s="15"/>
      <c r="AA2179" s="15"/>
      <c r="AL2179" s="15"/>
      <c r="AW2179" s="15"/>
      <c r="BH2179" s="15"/>
      <c r="BS2179" s="15"/>
      <c r="CD2179" s="15"/>
      <c r="CO2179" s="15"/>
      <c r="CZ2179" s="15"/>
    </row>
    <row r="2180" spans="5:104" x14ac:dyDescent="0.15">
      <c r="E2180" s="15"/>
      <c r="P2180" s="15"/>
      <c r="AA2180" s="15"/>
      <c r="AL2180" s="15"/>
      <c r="AW2180" s="15"/>
      <c r="BH2180" s="15"/>
      <c r="BS2180" s="15"/>
      <c r="CD2180" s="15"/>
      <c r="CO2180" s="15"/>
      <c r="CZ2180" s="15"/>
    </row>
    <row r="2181" spans="5:104" x14ac:dyDescent="0.15">
      <c r="E2181" s="15"/>
      <c r="P2181" s="15"/>
      <c r="AA2181" s="15"/>
      <c r="AL2181" s="15"/>
      <c r="AW2181" s="15"/>
      <c r="BH2181" s="15"/>
      <c r="BS2181" s="15"/>
      <c r="CD2181" s="15"/>
      <c r="CO2181" s="15"/>
      <c r="CZ2181" s="15"/>
    </row>
    <row r="2182" spans="5:104" x14ac:dyDescent="0.15">
      <c r="E2182" s="15"/>
      <c r="P2182" s="15"/>
      <c r="AA2182" s="15"/>
      <c r="AL2182" s="15"/>
      <c r="AW2182" s="15"/>
      <c r="BH2182" s="15"/>
      <c r="BS2182" s="15"/>
      <c r="CD2182" s="15"/>
      <c r="CO2182" s="15"/>
      <c r="CZ2182" s="15"/>
    </row>
    <row r="2183" spans="5:104" x14ac:dyDescent="0.15">
      <c r="E2183" s="15"/>
      <c r="P2183" s="15"/>
      <c r="AA2183" s="15"/>
      <c r="AL2183" s="15"/>
      <c r="AW2183" s="15"/>
      <c r="BH2183" s="15"/>
      <c r="BS2183" s="15"/>
      <c r="CD2183" s="15"/>
      <c r="CO2183" s="15"/>
      <c r="CZ2183" s="15"/>
    </row>
    <row r="2184" spans="5:104" x14ac:dyDescent="0.15">
      <c r="E2184" s="15"/>
      <c r="P2184" s="15"/>
      <c r="AA2184" s="15"/>
      <c r="AL2184" s="15"/>
      <c r="AW2184" s="15"/>
      <c r="BH2184" s="15"/>
      <c r="BS2184" s="15"/>
      <c r="CD2184" s="15"/>
      <c r="CO2184" s="15"/>
      <c r="CZ2184" s="15"/>
    </row>
    <row r="2185" spans="5:104" x14ac:dyDescent="0.15">
      <c r="E2185" s="15"/>
      <c r="P2185" s="15"/>
      <c r="AA2185" s="15"/>
      <c r="AL2185" s="15"/>
      <c r="AW2185" s="15"/>
      <c r="BH2185" s="15"/>
      <c r="BS2185" s="15"/>
      <c r="CD2185" s="15"/>
      <c r="CO2185" s="15"/>
      <c r="CZ2185" s="15"/>
    </row>
    <row r="2186" spans="5:104" x14ac:dyDescent="0.15">
      <c r="E2186" s="15"/>
      <c r="P2186" s="15"/>
      <c r="AA2186" s="15"/>
      <c r="AL2186" s="15"/>
      <c r="AW2186" s="15"/>
      <c r="BH2186" s="15"/>
      <c r="BS2186" s="15"/>
      <c r="CD2186" s="15"/>
      <c r="CO2186" s="15"/>
      <c r="CZ2186" s="15"/>
    </row>
    <row r="2187" spans="5:104" x14ac:dyDescent="0.15">
      <c r="E2187" s="15"/>
      <c r="P2187" s="15"/>
      <c r="AA2187" s="15"/>
      <c r="AL2187" s="15"/>
      <c r="AW2187" s="15"/>
      <c r="BH2187" s="15"/>
      <c r="BS2187" s="15"/>
      <c r="CD2187" s="15"/>
      <c r="CO2187" s="15"/>
      <c r="CZ2187" s="15"/>
    </row>
    <row r="2188" spans="5:104" x14ac:dyDescent="0.15">
      <c r="E2188" s="15"/>
      <c r="P2188" s="15"/>
      <c r="AA2188" s="15"/>
      <c r="AL2188" s="15"/>
      <c r="AW2188" s="15"/>
      <c r="BH2188" s="15"/>
      <c r="BS2188" s="15"/>
      <c r="CD2188" s="15"/>
      <c r="CO2188" s="15"/>
      <c r="CZ2188" s="15"/>
    </row>
    <row r="2189" spans="5:104" x14ac:dyDescent="0.15">
      <c r="E2189" s="15"/>
      <c r="P2189" s="15"/>
      <c r="AA2189" s="15"/>
      <c r="AL2189" s="15"/>
      <c r="AW2189" s="15"/>
      <c r="BH2189" s="15"/>
      <c r="BS2189" s="15"/>
      <c r="CD2189" s="15"/>
      <c r="CO2189" s="15"/>
      <c r="CZ2189" s="15"/>
    </row>
    <row r="2190" spans="5:104" x14ac:dyDescent="0.15">
      <c r="E2190" s="15"/>
      <c r="P2190" s="15"/>
      <c r="AA2190" s="15"/>
      <c r="AL2190" s="15"/>
      <c r="AW2190" s="15"/>
      <c r="BH2190" s="15"/>
      <c r="BS2190" s="15"/>
      <c r="CD2190" s="15"/>
      <c r="CO2190" s="15"/>
      <c r="CZ2190" s="15"/>
    </row>
    <row r="2191" spans="5:104" x14ac:dyDescent="0.15">
      <c r="E2191" s="15"/>
      <c r="P2191" s="15"/>
      <c r="AA2191" s="15"/>
      <c r="AL2191" s="15"/>
      <c r="AW2191" s="15"/>
      <c r="BH2191" s="15"/>
      <c r="BS2191" s="15"/>
      <c r="CD2191" s="15"/>
      <c r="CO2191" s="15"/>
      <c r="CZ2191" s="15"/>
    </row>
    <row r="2192" spans="5:104" x14ac:dyDescent="0.15">
      <c r="E2192" s="15"/>
      <c r="P2192" s="15"/>
      <c r="AA2192" s="15"/>
      <c r="AL2192" s="15"/>
      <c r="AW2192" s="15"/>
      <c r="BH2192" s="15"/>
      <c r="BS2192" s="15"/>
      <c r="CD2192" s="15"/>
      <c r="CO2192" s="15"/>
      <c r="CZ2192" s="15"/>
    </row>
    <row r="2193" spans="5:104" x14ac:dyDescent="0.15">
      <c r="E2193" s="15"/>
      <c r="P2193" s="15"/>
      <c r="AA2193" s="15"/>
      <c r="AL2193" s="15"/>
      <c r="AW2193" s="15"/>
      <c r="BH2193" s="15"/>
      <c r="BS2193" s="15"/>
      <c r="CD2193" s="15"/>
      <c r="CO2193" s="15"/>
      <c r="CZ2193" s="15"/>
    </row>
    <row r="2194" spans="5:104" x14ac:dyDescent="0.15">
      <c r="E2194" s="15"/>
      <c r="P2194" s="15"/>
      <c r="AA2194" s="15"/>
      <c r="AL2194" s="15"/>
      <c r="AW2194" s="15"/>
      <c r="BH2194" s="15"/>
      <c r="BS2194" s="15"/>
      <c r="CD2194" s="15"/>
      <c r="CO2194" s="15"/>
      <c r="CZ2194" s="15"/>
    </row>
    <row r="2195" spans="5:104" x14ac:dyDescent="0.15">
      <c r="E2195" s="15"/>
      <c r="P2195" s="15"/>
      <c r="AA2195" s="15"/>
      <c r="AL2195" s="15"/>
      <c r="AW2195" s="15"/>
      <c r="BH2195" s="15"/>
      <c r="BS2195" s="15"/>
      <c r="CD2195" s="15"/>
      <c r="CO2195" s="15"/>
      <c r="CZ2195" s="15"/>
    </row>
    <row r="2196" spans="5:104" x14ac:dyDescent="0.15">
      <c r="E2196" s="15"/>
      <c r="P2196" s="15"/>
      <c r="AA2196" s="15"/>
      <c r="AL2196" s="15"/>
      <c r="AW2196" s="15"/>
      <c r="BH2196" s="15"/>
      <c r="BS2196" s="15"/>
      <c r="CD2196" s="15"/>
      <c r="CO2196" s="15"/>
      <c r="CZ2196" s="15"/>
    </row>
    <row r="2197" spans="5:104" x14ac:dyDescent="0.15">
      <c r="E2197" s="15"/>
      <c r="P2197" s="15"/>
      <c r="AA2197" s="15"/>
      <c r="AL2197" s="15"/>
      <c r="AW2197" s="15"/>
      <c r="BH2197" s="15"/>
      <c r="BS2197" s="15"/>
      <c r="CD2197" s="15"/>
      <c r="CO2197" s="15"/>
      <c r="CZ2197" s="15"/>
    </row>
    <row r="2198" spans="5:104" x14ac:dyDescent="0.15">
      <c r="E2198" s="15"/>
      <c r="P2198" s="15"/>
      <c r="AA2198" s="15"/>
      <c r="AL2198" s="15"/>
      <c r="AW2198" s="15"/>
      <c r="BH2198" s="15"/>
      <c r="BS2198" s="15"/>
      <c r="CD2198" s="15"/>
      <c r="CO2198" s="15"/>
      <c r="CZ2198" s="15"/>
    </row>
    <row r="2199" spans="5:104" x14ac:dyDescent="0.15">
      <c r="E2199" s="15"/>
      <c r="P2199" s="15"/>
      <c r="AA2199" s="15"/>
      <c r="AL2199" s="15"/>
      <c r="AW2199" s="15"/>
      <c r="BH2199" s="15"/>
      <c r="BS2199" s="15"/>
      <c r="CD2199" s="15"/>
      <c r="CO2199" s="15"/>
      <c r="CZ2199" s="15"/>
    </row>
    <row r="2200" spans="5:104" x14ac:dyDescent="0.15">
      <c r="E2200" s="15"/>
      <c r="P2200" s="15"/>
      <c r="AA2200" s="15"/>
      <c r="AL2200" s="15"/>
      <c r="AW2200" s="15"/>
      <c r="BH2200" s="15"/>
      <c r="BS2200" s="15"/>
      <c r="CD2200" s="15"/>
      <c r="CO2200" s="15"/>
      <c r="CZ2200" s="15"/>
    </row>
    <row r="2201" spans="5:104" x14ac:dyDescent="0.15">
      <c r="E2201" s="15"/>
      <c r="P2201" s="15"/>
      <c r="AA2201" s="15"/>
      <c r="AL2201" s="15"/>
      <c r="AW2201" s="15"/>
      <c r="BH2201" s="15"/>
      <c r="BS2201" s="15"/>
      <c r="CD2201" s="15"/>
      <c r="CO2201" s="15"/>
      <c r="CZ2201" s="15"/>
    </row>
    <row r="2202" spans="5:104" x14ac:dyDescent="0.15">
      <c r="E2202" s="15"/>
      <c r="P2202" s="15"/>
      <c r="AA2202" s="15"/>
      <c r="AL2202" s="15"/>
      <c r="AW2202" s="15"/>
      <c r="BH2202" s="15"/>
      <c r="BS2202" s="15"/>
      <c r="CD2202" s="15"/>
      <c r="CO2202" s="15"/>
      <c r="CZ2202" s="15"/>
    </row>
    <row r="2203" spans="5:104" x14ac:dyDescent="0.15">
      <c r="E2203" s="15"/>
      <c r="P2203" s="15"/>
      <c r="AA2203" s="15"/>
      <c r="AL2203" s="15"/>
      <c r="AW2203" s="15"/>
      <c r="BH2203" s="15"/>
      <c r="BS2203" s="15"/>
      <c r="CD2203" s="15"/>
      <c r="CO2203" s="15"/>
      <c r="CZ2203" s="15"/>
    </row>
    <row r="2204" spans="5:104" x14ac:dyDescent="0.15">
      <c r="E2204" s="15"/>
      <c r="P2204" s="15"/>
      <c r="AA2204" s="15"/>
      <c r="AL2204" s="15"/>
      <c r="AW2204" s="15"/>
      <c r="BH2204" s="15"/>
      <c r="BS2204" s="15"/>
      <c r="CD2204" s="15"/>
      <c r="CO2204" s="15"/>
      <c r="CZ2204" s="15"/>
    </row>
    <row r="2205" spans="5:104" x14ac:dyDescent="0.15">
      <c r="E2205" s="15"/>
      <c r="P2205" s="15"/>
      <c r="AA2205" s="15"/>
      <c r="AL2205" s="15"/>
      <c r="AW2205" s="15"/>
      <c r="BH2205" s="15"/>
      <c r="BS2205" s="15"/>
      <c r="CD2205" s="15"/>
      <c r="CO2205" s="15"/>
      <c r="CZ2205" s="15"/>
    </row>
    <row r="2206" spans="5:104" x14ac:dyDescent="0.15">
      <c r="E2206" s="15"/>
      <c r="P2206" s="15"/>
      <c r="AA2206" s="15"/>
      <c r="AL2206" s="15"/>
      <c r="AW2206" s="15"/>
      <c r="BH2206" s="15"/>
      <c r="BS2206" s="15"/>
      <c r="CD2206" s="15"/>
      <c r="CO2206" s="15"/>
      <c r="CZ2206" s="15"/>
    </row>
    <row r="2207" spans="5:104" x14ac:dyDescent="0.15">
      <c r="E2207" s="15"/>
      <c r="P2207" s="15"/>
      <c r="AA2207" s="15"/>
      <c r="AL2207" s="15"/>
      <c r="AW2207" s="15"/>
      <c r="BH2207" s="15"/>
      <c r="BS2207" s="15"/>
      <c r="CD2207" s="15"/>
      <c r="CO2207" s="15"/>
      <c r="CZ2207" s="15"/>
    </row>
    <row r="2208" spans="5:104" x14ac:dyDescent="0.15">
      <c r="E2208" s="15"/>
      <c r="P2208" s="15"/>
      <c r="AA2208" s="15"/>
      <c r="AL2208" s="15"/>
      <c r="AW2208" s="15"/>
      <c r="BH2208" s="15"/>
      <c r="BS2208" s="15"/>
      <c r="CD2208" s="15"/>
      <c r="CO2208" s="15"/>
      <c r="CZ2208" s="15"/>
    </row>
    <row r="2209" spans="5:104" x14ac:dyDescent="0.15">
      <c r="E2209" s="15"/>
      <c r="P2209" s="15"/>
      <c r="AA2209" s="15"/>
      <c r="AL2209" s="15"/>
      <c r="AW2209" s="15"/>
      <c r="BH2209" s="15"/>
      <c r="BS2209" s="15"/>
      <c r="CD2209" s="15"/>
      <c r="CO2209" s="15"/>
      <c r="CZ2209" s="15"/>
    </row>
    <row r="2210" spans="5:104" x14ac:dyDescent="0.15">
      <c r="E2210" s="15"/>
      <c r="P2210" s="15"/>
      <c r="AA2210" s="15"/>
      <c r="AL2210" s="15"/>
      <c r="AW2210" s="15"/>
      <c r="BH2210" s="15"/>
      <c r="BS2210" s="15"/>
      <c r="CD2210" s="15"/>
      <c r="CO2210" s="15"/>
      <c r="CZ2210" s="15"/>
    </row>
    <row r="2211" spans="5:104" x14ac:dyDescent="0.15">
      <c r="E2211" s="15"/>
      <c r="P2211" s="15"/>
      <c r="AA2211" s="15"/>
      <c r="AL2211" s="15"/>
      <c r="AW2211" s="15"/>
      <c r="BH2211" s="15"/>
      <c r="BS2211" s="15"/>
      <c r="CD2211" s="15"/>
      <c r="CO2211" s="15"/>
      <c r="CZ2211" s="15"/>
    </row>
    <row r="2212" spans="5:104" x14ac:dyDescent="0.15">
      <c r="E2212" s="15"/>
      <c r="P2212" s="15"/>
      <c r="AA2212" s="15"/>
      <c r="AL2212" s="15"/>
      <c r="AW2212" s="15"/>
      <c r="BH2212" s="15"/>
      <c r="BS2212" s="15"/>
      <c r="CD2212" s="15"/>
      <c r="CO2212" s="15"/>
      <c r="CZ2212" s="15"/>
    </row>
    <row r="2213" spans="5:104" x14ac:dyDescent="0.15">
      <c r="E2213" s="15"/>
      <c r="P2213" s="15"/>
      <c r="AA2213" s="15"/>
      <c r="AL2213" s="15"/>
      <c r="AW2213" s="15"/>
      <c r="BH2213" s="15"/>
      <c r="BS2213" s="15"/>
      <c r="CD2213" s="15"/>
      <c r="CO2213" s="15"/>
      <c r="CZ2213" s="15"/>
    </row>
    <row r="2214" spans="5:104" x14ac:dyDescent="0.15">
      <c r="E2214" s="15"/>
      <c r="P2214" s="15"/>
      <c r="AA2214" s="15"/>
      <c r="AL2214" s="15"/>
      <c r="AW2214" s="15"/>
      <c r="BH2214" s="15"/>
      <c r="BS2214" s="15"/>
      <c r="CD2214" s="15"/>
      <c r="CO2214" s="15"/>
      <c r="CZ2214" s="15"/>
    </row>
    <row r="2215" spans="5:104" x14ac:dyDescent="0.15">
      <c r="E2215" s="15"/>
      <c r="P2215" s="15"/>
      <c r="AA2215" s="15"/>
      <c r="AL2215" s="15"/>
      <c r="AW2215" s="15"/>
      <c r="BH2215" s="15"/>
      <c r="BS2215" s="15"/>
      <c r="CD2215" s="15"/>
      <c r="CO2215" s="15"/>
      <c r="CZ2215" s="15"/>
    </row>
    <row r="2216" spans="5:104" x14ac:dyDescent="0.15">
      <c r="E2216" s="15"/>
      <c r="P2216" s="15"/>
      <c r="AA2216" s="15"/>
      <c r="AL2216" s="15"/>
      <c r="AW2216" s="15"/>
      <c r="BH2216" s="15"/>
      <c r="BS2216" s="15"/>
      <c r="CD2216" s="15"/>
      <c r="CO2216" s="15"/>
      <c r="CZ2216" s="15"/>
    </row>
    <row r="2217" spans="5:104" x14ac:dyDescent="0.15">
      <c r="E2217" s="15"/>
      <c r="P2217" s="15"/>
      <c r="AA2217" s="15"/>
      <c r="AL2217" s="15"/>
      <c r="AW2217" s="15"/>
      <c r="BH2217" s="15"/>
      <c r="BS2217" s="15"/>
      <c r="CD2217" s="15"/>
      <c r="CO2217" s="15"/>
      <c r="CZ2217" s="15"/>
    </row>
    <row r="2218" spans="5:104" x14ac:dyDescent="0.15">
      <c r="E2218" s="15"/>
      <c r="P2218" s="15"/>
      <c r="AA2218" s="15"/>
      <c r="AL2218" s="15"/>
      <c r="AW2218" s="15"/>
      <c r="BH2218" s="15"/>
      <c r="BS2218" s="15"/>
      <c r="CD2218" s="15"/>
      <c r="CO2218" s="15"/>
      <c r="CZ2218" s="15"/>
    </row>
    <row r="2219" spans="5:104" x14ac:dyDescent="0.15">
      <c r="E2219" s="15"/>
      <c r="P2219" s="15"/>
      <c r="AA2219" s="15"/>
      <c r="AL2219" s="15"/>
      <c r="AW2219" s="15"/>
      <c r="BH2219" s="15"/>
      <c r="BS2219" s="15"/>
      <c r="CD2219" s="15"/>
      <c r="CO2219" s="15"/>
      <c r="CZ2219" s="15"/>
    </row>
    <row r="2220" spans="5:104" x14ac:dyDescent="0.15">
      <c r="E2220" s="15"/>
      <c r="P2220" s="15"/>
      <c r="AA2220" s="15"/>
      <c r="AL2220" s="15"/>
      <c r="AW2220" s="15"/>
      <c r="BH2220" s="15"/>
      <c r="BS2220" s="15"/>
      <c r="CD2220" s="15"/>
      <c r="CO2220" s="15"/>
      <c r="CZ2220" s="15"/>
    </row>
    <row r="2221" spans="5:104" x14ac:dyDescent="0.15">
      <c r="E2221" s="15"/>
      <c r="P2221" s="15"/>
      <c r="AA2221" s="15"/>
      <c r="AL2221" s="15"/>
      <c r="AW2221" s="15"/>
      <c r="BH2221" s="15"/>
      <c r="BS2221" s="15"/>
      <c r="CD2221" s="15"/>
      <c r="CO2221" s="15"/>
      <c r="CZ2221" s="15"/>
    </row>
    <row r="2222" spans="5:104" x14ac:dyDescent="0.15">
      <c r="E2222" s="15"/>
      <c r="P2222" s="15"/>
      <c r="AA2222" s="15"/>
      <c r="AL2222" s="15"/>
      <c r="AW2222" s="15"/>
      <c r="BH2222" s="15"/>
      <c r="BS2222" s="15"/>
      <c r="CD2222" s="15"/>
      <c r="CO2222" s="15"/>
      <c r="CZ2222" s="15"/>
    </row>
    <row r="2223" spans="5:104" x14ac:dyDescent="0.15">
      <c r="E2223" s="15"/>
      <c r="P2223" s="15"/>
      <c r="AA2223" s="15"/>
      <c r="AL2223" s="15"/>
      <c r="AW2223" s="15"/>
      <c r="BH2223" s="15"/>
      <c r="BS2223" s="15"/>
      <c r="CD2223" s="15"/>
      <c r="CO2223" s="15"/>
      <c r="CZ2223" s="15"/>
    </row>
    <row r="2224" spans="5:104" x14ac:dyDescent="0.15">
      <c r="E2224" s="15"/>
      <c r="P2224" s="15"/>
      <c r="AA2224" s="15"/>
      <c r="AL2224" s="15"/>
      <c r="AW2224" s="15"/>
      <c r="BH2224" s="15"/>
      <c r="BS2224" s="15"/>
      <c r="CD2224" s="15"/>
      <c r="CO2224" s="15"/>
      <c r="CZ2224" s="15"/>
    </row>
    <row r="2225" spans="5:104" x14ac:dyDescent="0.15">
      <c r="E2225" s="15"/>
      <c r="P2225" s="15"/>
      <c r="AA2225" s="15"/>
      <c r="AL2225" s="15"/>
      <c r="AW2225" s="15"/>
      <c r="BH2225" s="15"/>
      <c r="BS2225" s="15"/>
      <c r="CD2225" s="15"/>
      <c r="CO2225" s="15"/>
      <c r="CZ2225" s="15"/>
    </row>
    <row r="2226" spans="5:104" x14ac:dyDescent="0.15">
      <c r="E2226" s="15"/>
      <c r="P2226" s="15"/>
      <c r="AA2226" s="15"/>
      <c r="AL2226" s="15"/>
      <c r="AW2226" s="15"/>
      <c r="BH2226" s="15"/>
      <c r="BS2226" s="15"/>
      <c r="CD2226" s="15"/>
      <c r="CO2226" s="15"/>
      <c r="CZ2226" s="15"/>
    </row>
    <row r="2227" spans="5:104" x14ac:dyDescent="0.15">
      <c r="E2227" s="15"/>
      <c r="P2227" s="15"/>
      <c r="AA2227" s="15"/>
      <c r="AL2227" s="15"/>
      <c r="AW2227" s="15"/>
      <c r="BH2227" s="15"/>
      <c r="BS2227" s="15"/>
      <c r="CD2227" s="15"/>
      <c r="CO2227" s="15"/>
      <c r="CZ2227" s="15"/>
    </row>
    <row r="2228" spans="5:104" x14ac:dyDescent="0.15">
      <c r="E2228" s="15"/>
      <c r="P2228" s="15"/>
      <c r="AA2228" s="15"/>
      <c r="AL2228" s="15"/>
      <c r="AW2228" s="15"/>
      <c r="BH2228" s="15"/>
      <c r="BS2228" s="15"/>
      <c r="CD2228" s="15"/>
      <c r="CO2228" s="15"/>
      <c r="CZ2228" s="15"/>
    </row>
    <row r="2229" spans="5:104" x14ac:dyDescent="0.15">
      <c r="E2229" s="15"/>
      <c r="P2229" s="15"/>
      <c r="AA2229" s="15"/>
      <c r="AL2229" s="15"/>
      <c r="AW2229" s="15"/>
      <c r="BH2229" s="15"/>
      <c r="BS2229" s="15"/>
      <c r="CD2229" s="15"/>
      <c r="CO2229" s="15"/>
      <c r="CZ2229" s="15"/>
    </row>
    <row r="2230" spans="5:104" x14ac:dyDescent="0.15">
      <c r="E2230" s="15"/>
      <c r="P2230" s="15"/>
      <c r="AA2230" s="15"/>
      <c r="AL2230" s="15"/>
      <c r="AW2230" s="15"/>
      <c r="BH2230" s="15"/>
      <c r="BS2230" s="15"/>
      <c r="CD2230" s="15"/>
      <c r="CO2230" s="15"/>
      <c r="CZ2230" s="15"/>
    </row>
    <row r="2231" spans="5:104" x14ac:dyDescent="0.15">
      <c r="E2231" s="15"/>
      <c r="P2231" s="15"/>
      <c r="AA2231" s="15"/>
      <c r="AL2231" s="15"/>
      <c r="AW2231" s="15"/>
      <c r="BH2231" s="15"/>
      <c r="BS2231" s="15"/>
      <c r="CD2231" s="15"/>
      <c r="CO2231" s="15"/>
      <c r="CZ2231" s="15"/>
    </row>
    <row r="2232" spans="5:104" x14ac:dyDescent="0.15">
      <c r="E2232" s="15"/>
      <c r="P2232" s="15"/>
      <c r="AA2232" s="15"/>
      <c r="AL2232" s="15"/>
      <c r="AW2232" s="15"/>
      <c r="BH2232" s="15"/>
      <c r="BS2232" s="15"/>
      <c r="CD2232" s="15"/>
      <c r="CO2232" s="15"/>
      <c r="CZ2232" s="15"/>
    </row>
    <row r="2233" spans="5:104" x14ac:dyDescent="0.15">
      <c r="E2233" s="15"/>
      <c r="P2233" s="15"/>
      <c r="AA2233" s="15"/>
      <c r="AL2233" s="15"/>
      <c r="AW2233" s="15"/>
      <c r="BH2233" s="15"/>
      <c r="BS2233" s="15"/>
      <c r="CD2233" s="15"/>
      <c r="CO2233" s="15"/>
      <c r="CZ2233" s="15"/>
    </row>
    <row r="2234" spans="5:104" x14ac:dyDescent="0.15">
      <c r="E2234" s="15"/>
      <c r="P2234" s="15"/>
      <c r="AA2234" s="15"/>
      <c r="AL2234" s="15"/>
      <c r="AW2234" s="15"/>
      <c r="BH2234" s="15"/>
      <c r="BS2234" s="15"/>
      <c r="CD2234" s="15"/>
      <c r="CO2234" s="15"/>
      <c r="CZ2234" s="15"/>
    </row>
    <row r="2235" spans="5:104" x14ac:dyDescent="0.15">
      <c r="E2235" s="15"/>
      <c r="P2235" s="15"/>
      <c r="AA2235" s="15"/>
      <c r="AL2235" s="15"/>
      <c r="AW2235" s="15"/>
      <c r="BH2235" s="15"/>
      <c r="BS2235" s="15"/>
      <c r="CD2235" s="15"/>
      <c r="CO2235" s="15"/>
      <c r="CZ2235" s="15"/>
    </row>
    <row r="2236" spans="5:104" x14ac:dyDescent="0.15">
      <c r="E2236" s="15"/>
      <c r="P2236" s="15"/>
      <c r="AA2236" s="15"/>
      <c r="AL2236" s="15"/>
      <c r="AW2236" s="15"/>
      <c r="BH2236" s="15"/>
      <c r="BS2236" s="15"/>
      <c r="CD2236" s="15"/>
      <c r="CO2236" s="15"/>
      <c r="CZ2236" s="15"/>
    </row>
    <row r="2237" spans="5:104" x14ac:dyDescent="0.15">
      <c r="E2237" s="15"/>
      <c r="P2237" s="15"/>
      <c r="AA2237" s="15"/>
      <c r="AL2237" s="15"/>
      <c r="AW2237" s="15"/>
      <c r="BH2237" s="15"/>
      <c r="BS2237" s="15"/>
      <c r="CD2237" s="15"/>
      <c r="CO2237" s="15"/>
      <c r="CZ2237" s="15"/>
    </row>
    <row r="2238" spans="5:104" x14ac:dyDescent="0.15">
      <c r="E2238" s="15"/>
      <c r="P2238" s="15"/>
      <c r="AA2238" s="15"/>
      <c r="AL2238" s="15"/>
      <c r="AW2238" s="15"/>
      <c r="BH2238" s="15"/>
      <c r="BS2238" s="15"/>
      <c r="CD2238" s="15"/>
      <c r="CO2238" s="15"/>
      <c r="CZ2238" s="15"/>
    </row>
    <row r="2239" spans="5:104" x14ac:dyDescent="0.15">
      <c r="E2239" s="15"/>
      <c r="P2239" s="15"/>
      <c r="AA2239" s="15"/>
      <c r="AL2239" s="15"/>
      <c r="AW2239" s="15"/>
      <c r="BH2239" s="15"/>
      <c r="BS2239" s="15"/>
      <c r="CD2239" s="15"/>
      <c r="CO2239" s="15"/>
      <c r="CZ2239" s="15"/>
    </row>
    <row r="2240" spans="5:104" x14ac:dyDescent="0.15">
      <c r="E2240" s="15"/>
      <c r="P2240" s="15"/>
      <c r="AA2240" s="15"/>
      <c r="AL2240" s="15"/>
      <c r="AW2240" s="15"/>
      <c r="BH2240" s="15"/>
      <c r="BS2240" s="15"/>
      <c r="CD2240" s="15"/>
      <c r="CO2240" s="15"/>
      <c r="CZ2240" s="15"/>
    </row>
    <row r="2241" spans="5:104" x14ac:dyDescent="0.15">
      <c r="E2241" s="15"/>
      <c r="P2241" s="15"/>
      <c r="AA2241" s="15"/>
      <c r="AL2241" s="15"/>
      <c r="AW2241" s="15"/>
      <c r="BH2241" s="15"/>
      <c r="BS2241" s="15"/>
      <c r="CD2241" s="15"/>
      <c r="CO2241" s="15"/>
      <c r="CZ2241" s="15"/>
    </row>
    <row r="2242" spans="5:104" x14ac:dyDescent="0.15">
      <c r="E2242" s="15"/>
      <c r="P2242" s="15"/>
      <c r="AA2242" s="15"/>
      <c r="AL2242" s="15"/>
      <c r="AW2242" s="15"/>
      <c r="BH2242" s="15"/>
      <c r="BS2242" s="15"/>
      <c r="CD2242" s="15"/>
      <c r="CO2242" s="15"/>
      <c r="CZ2242" s="15"/>
    </row>
    <row r="2243" spans="5:104" x14ac:dyDescent="0.15">
      <c r="E2243" s="15"/>
      <c r="P2243" s="15"/>
      <c r="AA2243" s="15"/>
      <c r="AL2243" s="15"/>
      <c r="AW2243" s="15"/>
      <c r="BH2243" s="15"/>
      <c r="BS2243" s="15"/>
      <c r="CD2243" s="15"/>
      <c r="CO2243" s="15"/>
      <c r="CZ2243" s="15"/>
    </row>
    <row r="2244" spans="5:104" x14ac:dyDescent="0.15">
      <c r="E2244" s="15"/>
      <c r="P2244" s="15"/>
      <c r="AA2244" s="15"/>
      <c r="AL2244" s="15"/>
      <c r="AW2244" s="15"/>
      <c r="BH2244" s="15"/>
      <c r="BS2244" s="15"/>
      <c r="CD2244" s="15"/>
      <c r="CO2244" s="15"/>
      <c r="CZ2244" s="15"/>
    </row>
    <row r="2245" spans="5:104" x14ac:dyDescent="0.15">
      <c r="E2245" s="15"/>
      <c r="P2245" s="15"/>
      <c r="AA2245" s="15"/>
      <c r="AL2245" s="15"/>
      <c r="AW2245" s="15"/>
      <c r="BH2245" s="15"/>
      <c r="BS2245" s="15"/>
      <c r="CD2245" s="15"/>
      <c r="CO2245" s="15"/>
      <c r="CZ2245" s="15"/>
    </row>
    <row r="2246" spans="5:104" x14ac:dyDescent="0.15">
      <c r="E2246" s="15"/>
      <c r="P2246" s="15"/>
      <c r="AA2246" s="15"/>
      <c r="AL2246" s="15"/>
      <c r="AW2246" s="15"/>
      <c r="BH2246" s="15"/>
      <c r="BS2246" s="15"/>
      <c r="CD2246" s="15"/>
      <c r="CO2246" s="15"/>
      <c r="CZ2246" s="15"/>
    </row>
    <row r="2247" spans="5:104" x14ac:dyDescent="0.15">
      <c r="E2247" s="15"/>
      <c r="P2247" s="15"/>
      <c r="AA2247" s="15"/>
      <c r="AL2247" s="15"/>
      <c r="AW2247" s="15"/>
      <c r="BH2247" s="15"/>
      <c r="BS2247" s="15"/>
      <c r="CD2247" s="15"/>
      <c r="CO2247" s="15"/>
      <c r="CZ2247" s="15"/>
    </row>
    <row r="2248" spans="5:104" x14ac:dyDescent="0.15">
      <c r="E2248" s="15"/>
      <c r="P2248" s="15"/>
      <c r="AA2248" s="15"/>
      <c r="AL2248" s="15"/>
      <c r="AW2248" s="15"/>
      <c r="BH2248" s="15"/>
      <c r="BS2248" s="15"/>
      <c r="CD2248" s="15"/>
      <c r="CO2248" s="15"/>
      <c r="CZ2248" s="15"/>
    </row>
    <row r="2249" spans="5:104" x14ac:dyDescent="0.15">
      <c r="E2249" s="15"/>
      <c r="P2249" s="15"/>
      <c r="AA2249" s="15"/>
      <c r="AL2249" s="15"/>
      <c r="AW2249" s="15"/>
      <c r="BH2249" s="15"/>
      <c r="BS2249" s="15"/>
      <c r="CD2249" s="15"/>
      <c r="CO2249" s="15"/>
      <c r="CZ2249" s="15"/>
    </row>
    <row r="2250" spans="5:104" x14ac:dyDescent="0.15">
      <c r="E2250" s="15"/>
      <c r="P2250" s="15"/>
      <c r="AA2250" s="15"/>
      <c r="AL2250" s="15"/>
      <c r="AW2250" s="15"/>
      <c r="BH2250" s="15"/>
      <c r="BS2250" s="15"/>
      <c r="CD2250" s="15"/>
      <c r="CO2250" s="15"/>
      <c r="CZ2250" s="15"/>
    </row>
    <row r="2251" spans="5:104" x14ac:dyDescent="0.15">
      <c r="E2251" s="15"/>
      <c r="P2251" s="15"/>
      <c r="AA2251" s="15"/>
      <c r="AL2251" s="15"/>
      <c r="AW2251" s="15"/>
      <c r="BH2251" s="15"/>
      <c r="BS2251" s="15"/>
      <c r="CD2251" s="15"/>
      <c r="CO2251" s="15"/>
      <c r="CZ2251" s="15"/>
    </row>
    <row r="2252" spans="5:104" x14ac:dyDescent="0.15">
      <c r="E2252" s="15"/>
      <c r="P2252" s="15"/>
      <c r="AA2252" s="15"/>
      <c r="AL2252" s="15"/>
      <c r="AW2252" s="15"/>
      <c r="BH2252" s="15"/>
      <c r="BS2252" s="15"/>
      <c r="CD2252" s="15"/>
      <c r="CO2252" s="15"/>
      <c r="CZ2252" s="15"/>
    </row>
    <row r="2253" spans="5:104" x14ac:dyDescent="0.15">
      <c r="E2253" s="15"/>
      <c r="P2253" s="15"/>
      <c r="AA2253" s="15"/>
      <c r="AL2253" s="15"/>
      <c r="AW2253" s="15"/>
      <c r="BH2253" s="15"/>
      <c r="BS2253" s="15"/>
      <c r="CD2253" s="15"/>
      <c r="CO2253" s="15"/>
      <c r="CZ2253" s="15"/>
    </row>
    <row r="2254" spans="5:104" x14ac:dyDescent="0.15">
      <c r="E2254" s="15"/>
      <c r="P2254" s="15"/>
      <c r="AA2254" s="15"/>
      <c r="AL2254" s="15"/>
      <c r="AW2254" s="15"/>
      <c r="BH2254" s="15"/>
      <c r="BS2254" s="15"/>
      <c r="CD2254" s="15"/>
      <c r="CO2254" s="15"/>
      <c r="CZ2254" s="15"/>
    </row>
    <row r="2255" spans="5:104" x14ac:dyDescent="0.15">
      <c r="E2255" s="15"/>
      <c r="P2255" s="15"/>
      <c r="AA2255" s="15"/>
      <c r="AL2255" s="15"/>
      <c r="AW2255" s="15"/>
      <c r="BH2255" s="15"/>
      <c r="BS2255" s="15"/>
      <c r="CD2255" s="15"/>
      <c r="CO2255" s="15"/>
      <c r="CZ2255" s="15"/>
    </row>
    <row r="2256" spans="5:104" x14ac:dyDescent="0.15">
      <c r="E2256" s="15"/>
      <c r="P2256" s="15"/>
      <c r="AA2256" s="15"/>
      <c r="AL2256" s="15"/>
      <c r="AW2256" s="15"/>
      <c r="BH2256" s="15"/>
      <c r="BS2256" s="15"/>
      <c r="CD2256" s="15"/>
      <c r="CO2256" s="15"/>
      <c r="CZ2256" s="15"/>
    </row>
    <row r="2257" spans="5:104" x14ac:dyDescent="0.15">
      <c r="E2257" s="15"/>
      <c r="P2257" s="15"/>
      <c r="AA2257" s="15"/>
      <c r="AL2257" s="15"/>
      <c r="AW2257" s="15"/>
      <c r="BH2257" s="15"/>
      <c r="BS2257" s="15"/>
      <c r="CD2257" s="15"/>
      <c r="CO2257" s="15"/>
      <c r="CZ2257" s="15"/>
    </row>
    <row r="2258" spans="5:104" x14ac:dyDescent="0.15">
      <c r="E2258" s="15"/>
      <c r="P2258" s="15"/>
      <c r="AA2258" s="15"/>
      <c r="AL2258" s="15"/>
      <c r="AW2258" s="15"/>
      <c r="BH2258" s="15"/>
      <c r="BS2258" s="15"/>
      <c r="CD2258" s="15"/>
      <c r="CO2258" s="15"/>
      <c r="CZ2258" s="15"/>
    </row>
    <row r="2259" spans="5:104" x14ac:dyDescent="0.15">
      <c r="E2259" s="15"/>
      <c r="P2259" s="15"/>
      <c r="AA2259" s="15"/>
      <c r="AL2259" s="15"/>
      <c r="AW2259" s="15"/>
      <c r="BH2259" s="15"/>
      <c r="BS2259" s="15"/>
      <c r="CD2259" s="15"/>
      <c r="CO2259" s="15"/>
      <c r="CZ2259" s="15"/>
    </row>
    <row r="2260" spans="5:104" x14ac:dyDescent="0.15">
      <c r="E2260" s="15"/>
      <c r="P2260" s="15"/>
      <c r="AA2260" s="15"/>
      <c r="AL2260" s="15"/>
      <c r="AW2260" s="15"/>
      <c r="BH2260" s="15"/>
      <c r="BS2260" s="15"/>
      <c r="CD2260" s="15"/>
      <c r="CO2260" s="15"/>
      <c r="CZ2260" s="15"/>
    </row>
    <row r="2261" spans="5:104" x14ac:dyDescent="0.15">
      <c r="E2261" s="15"/>
      <c r="P2261" s="15"/>
      <c r="AA2261" s="15"/>
      <c r="AL2261" s="15"/>
      <c r="AW2261" s="15"/>
      <c r="BH2261" s="15"/>
      <c r="BS2261" s="15"/>
      <c r="CD2261" s="15"/>
      <c r="CO2261" s="15"/>
      <c r="CZ2261" s="15"/>
    </row>
    <row r="2262" spans="5:104" x14ac:dyDescent="0.15">
      <c r="E2262" s="15"/>
      <c r="P2262" s="15"/>
      <c r="AA2262" s="15"/>
      <c r="AL2262" s="15"/>
      <c r="AW2262" s="15"/>
      <c r="BH2262" s="15"/>
      <c r="BS2262" s="15"/>
      <c r="CD2262" s="15"/>
      <c r="CO2262" s="15"/>
      <c r="CZ2262" s="15"/>
    </row>
    <row r="2263" spans="5:104" x14ac:dyDescent="0.15">
      <c r="E2263" s="15"/>
      <c r="P2263" s="15"/>
      <c r="AA2263" s="15"/>
      <c r="AL2263" s="15"/>
      <c r="AW2263" s="15"/>
      <c r="BH2263" s="15"/>
      <c r="BS2263" s="15"/>
      <c r="CD2263" s="15"/>
      <c r="CO2263" s="15"/>
      <c r="CZ2263" s="15"/>
    </row>
    <row r="2264" spans="5:104" x14ac:dyDescent="0.15">
      <c r="E2264" s="15"/>
      <c r="P2264" s="15"/>
      <c r="AA2264" s="15"/>
      <c r="AL2264" s="15"/>
      <c r="AW2264" s="15"/>
      <c r="BH2264" s="15"/>
      <c r="BS2264" s="15"/>
      <c r="CD2264" s="15"/>
      <c r="CO2264" s="15"/>
      <c r="CZ2264" s="15"/>
    </row>
    <row r="2265" spans="5:104" x14ac:dyDescent="0.15">
      <c r="E2265" s="15"/>
      <c r="P2265" s="15"/>
      <c r="AA2265" s="15"/>
      <c r="AL2265" s="15"/>
      <c r="AW2265" s="15"/>
      <c r="BH2265" s="15"/>
      <c r="BS2265" s="15"/>
      <c r="CD2265" s="15"/>
      <c r="CO2265" s="15"/>
      <c r="CZ2265" s="15"/>
    </row>
    <row r="2266" spans="5:104" x14ac:dyDescent="0.15">
      <c r="E2266" s="15"/>
      <c r="P2266" s="15"/>
      <c r="AA2266" s="15"/>
      <c r="AL2266" s="15"/>
      <c r="AW2266" s="15"/>
      <c r="BH2266" s="15"/>
      <c r="BS2266" s="15"/>
      <c r="CD2266" s="15"/>
      <c r="CO2266" s="15"/>
      <c r="CZ2266" s="15"/>
    </row>
    <row r="2267" spans="5:104" x14ac:dyDescent="0.15">
      <c r="E2267" s="15"/>
      <c r="P2267" s="15"/>
      <c r="AA2267" s="15"/>
      <c r="AL2267" s="15"/>
      <c r="AW2267" s="15"/>
      <c r="BH2267" s="15"/>
      <c r="BS2267" s="15"/>
      <c r="CD2267" s="15"/>
      <c r="CO2267" s="15"/>
      <c r="CZ2267" s="15"/>
    </row>
    <row r="2268" spans="5:104" x14ac:dyDescent="0.15">
      <c r="E2268" s="15"/>
      <c r="P2268" s="15"/>
      <c r="AA2268" s="15"/>
      <c r="AL2268" s="15"/>
      <c r="AW2268" s="15"/>
      <c r="BH2268" s="15"/>
      <c r="BS2268" s="15"/>
      <c r="CD2268" s="15"/>
      <c r="CO2268" s="15"/>
      <c r="CZ2268" s="15"/>
    </row>
    <row r="2269" spans="5:104" x14ac:dyDescent="0.15">
      <c r="E2269" s="15"/>
      <c r="P2269" s="15"/>
      <c r="AA2269" s="15"/>
      <c r="AL2269" s="15"/>
      <c r="AW2269" s="15"/>
      <c r="BH2269" s="15"/>
      <c r="BS2269" s="15"/>
      <c r="CD2269" s="15"/>
      <c r="CO2269" s="15"/>
      <c r="CZ2269" s="15"/>
    </row>
    <row r="2270" spans="5:104" x14ac:dyDescent="0.15">
      <c r="E2270" s="15"/>
      <c r="P2270" s="15"/>
      <c r="AA2270" s="15"/>
      <c r="AL2270" s="15"/>
      <c r="AW2270" s="15"/>
      <c r="BH2270" s="15"/>
      <c r="BS2270" s="15"/>
      <c r="CD2270" s="15"/>
      <c r="CO2270" s="15"/>
      <c r="CZ2270" s="15"/>
    </row>
    <row r="2271" spans="5:104" x14ac:dyDescent="0.15">
      <c r="E2271" s="15"/>
      <c r="P2271" s="15"/>
      <c r="AA2271" s="15"/>
      <c r="AL2271" s="15"/>
      <c r="AW2271" s="15"/>
      <c r="BH2271" s="15"/>
      <c r="BS2271" s="15"/>
      <c r="CD2271" s="15"/>
      <c r="CO2271" s="15"/>
      <c r="CZ2271" s="15"/>
    </row>
    <row r="2272" spans="5:104" x14ac:dyDescent="0.15">
      <c r="E2272" s="15"/>
      <c r="P2272" s="15"/>
      <c r="AA2272" s="15"/>
      <c r="AL2272" s="15"/>
      <c r="AW2272" s="15"/>
      <c r="BH2272" s="15"/>
      <c r="BS2272" s="15"/>
      <c r="CD2272" s="15"/>
      <c r="CO2272" s="15"/>
      <c r="CZ2272" s="15"/>
    </row>
    <row r="2273" spans="5:104" x14ac:dyDescent="0.15">
      <c r="E2273" s="15"/>
      <c r="P2273" s="15"/>
      <c r="AA2273" s="15"/>
      <c r="AL2273" s="15"/>
      <c r="AW2273" s="15"/>
      <c r="BH2273" s="15"/>
      <c r="BS2273" s="15"/>
      <c r="CD2273" s="15"/>
      <c r="CO2273" s="15"/>
      <c r="CZ2273" s="15"/>
    </row>
    <row r="2274" spans="5:104" x14ac:dyDescent="0.15">
      <c r="E2274" s="15"/>
      <c r="P2274" s="15"/>
      <c r="AA2274" s="15"/>
      <c r="AL2274" s="15"/>
      <c r="AW2274" s="15"/>
      <c r="BH2274" s="15"/>
      <c r="BS2274" s="15"/>
      <c r="CD2274" s="15"/>
      <c r="CO2274" s="15"/>
      <c r="CZ2274" s="15"/>
    </row>
    <row r="2275" spans="5:104" x14ac:dyDescent="0.15">
      <c r="E2275" s="15"/>
      <c r="P2275" s="15"/>
      <c r="AA2275" s="15"/>
      <c r="AL2275" s="15"/>
      <c r="AW2275" s="15"/>
      <c r="BH2275" s="15"/>
      <c r="BS2275" s="15"/>
      <c r="CD2275" s="15"/>
      <c r="CO2275" s="15"/>
      <c r="CZ2275" s="15"/>
    </row>
    <row r="2276" spans="5:104" x14ac:dyDescent="0.15">
      <c r="E2276" s="15"/>
      <c r="P2276" s="15"/>
      <c r="AA2276" s="15"/>
      <c r="AL2276" s="15"/>
      <c r="AW2276" s="15"/>
      <c r="BH2276" s="15"/>
      <c r="BS2276" s="15"/>
      <c r="CD2276" s="15"/>
      <c r="CO2276" s="15"/>
      <c r="CZ2276" s="15"/>
    </row>
    <row r="2277" spans="5:104" x14ac:dyDescent="0.15">
      <c r="E2277" s="15"/>
      <c r="P2277" s="15"/>
      <c r="AA2277" s="15"/>
      <c r="AL2277" s="15"/>
      <c r="AW2277" s="15"/>
      <c r="BH2277" s="15"/>
      <c r="BS2277" s="15"/>
      <c r="CD2277" s="15"/>
      <c r="CO2277" s="15"/>
      <c r="CZ2277" s="15"/>
    </row>
    <row r="2278" spans="5:104" x14ac:dyDescent="0.15">
      <c r="E2278" s="15"/>
      <c r="P2278" s="15"/>
      <c r="AA2278" s="15"/>
      <c r="AL2278" s="15"/>
      <c r="AW2278" s="15"/>
      <c r="BH2278" s="15"/>
      <c r="BS2278" s="15"/>
      <c r="CD2278" s="15"/>
      <c r="CO2278" s="15"/>
      <c r="CZ2278" s="15"/>
    </row>
    <row r="2279" spans="5:104" x14ac:dyDescent="0.15">
      <c r="E2279" s="15"/>
      <c r="P2279" s="15"/>
      <c r="AA2279" s="15"/>
      <c r="AL2279" s="15"/>
      <c r="AW2279" s="15"/>
      <c r="BH2279" s="15"/>
      <c r="BS2279" s="15"/>
      <c r="CD2279" s="15"/>
      <c r="CO2279" s="15"/>
      <c r="CZ2279" s="15"/>
    </row>
    <row r="2280" spans="5:104" x14ac:dyDescent="0.15">
      <c r="E2280" s="15"/>
      <c r="P2280" s="15"/>
      <c r="AA2280" s="15"/>
      <c r="AL2280" s="15"/>
      <c r="AW2280" s="15"/>
      <c r="BH2280" s="15"/>
      <c r="BS2280" s="15"/>
      <c r="CD2280" s="15"/>
      <c r="CO2280" s="15"/>
      <c r="CZ2280" s="15"/>
    </row>
    <row r="2281" spans="5:104" x14ac:dyDescent="0.15">
      <c r="E2281" s="15"/>
      <c r="P2281" s="15"/>
      <c r="AA2281" s="15"/>
      <c r="AL2281" s="15"/>
      <c r="AW2281" s="15"/>
      <c r="BH2281" s="15"/>
      <c r="BS2281" s="15"/>
      <c r="CD2281" s="15"/>
      <c r="CO2281" s="15"/>
      <c r="CZ2281" s="15"/>
    </row>
    <row r="2282" spans="5:104" x14ac:dyDescent="0.15">
      <c r="E2282" s="15"/>
      <c r="P2282" s="15"/>
      <c r="AA2282" s="15"/>
      <c r="AL2282" s="15"/>
      <c r="AW2282" s="15"/>
      <c r="BH2282" s="15"/>
      <c r="BS2282" s="15"/>
      <c r="CD2282" s="15"/>
      <c r="CO2282" s="15"/>
      <c r="CZ2282" s="15"/>
    </row>
    <row r="2283" spans="5:104" x14ac:dyDescent="0.15">
      <c r="E2283" s="15"/>
      <c r="P2283" s="15"/>
      <c r="AA2283" s="15"/>
      <c r="AL2283" s="15"/>
      <c r="AW2283" s="15"/>
      <c r="BH2283" s="15"/>
      <c r="BS2283" s="15"/>
      <c r="CD2283" s="15"/>
      <c r="CO2283" s="15"/>
      <c r="CZ2283" s="15"/>
    </row>
    <row r="2284" spans="5:104" x14ac:dyDescent="0.15">
      <c r="E2284" s="15"/>
      <c r="P2284" s="15"/>
      <c r="AA2284" s="15"/>
      <c r="AL2284" s="15"/>
      <c r="AW2284" s="15"/>
      <c r="BH2284" s="15"/>
      <c r="BS2284" s="15"/>
      <c r="CD2284" s="15"/>
      <c r="CO2284" s="15"/>
      <c r="CZ2284" s="15"/>
    </row>
    <row r="2285" spans="5:104" x14ac:dyDescent="0.15">
      <c r="E2285" s="15"/>
      <c r="P2285" s="15"/>
      <c r="AA2285" s="15"/>
      <c r="AL2285" s="15"/>
      <c r="AW2285" s="15"/>
      <c r="BH2285" s="15"/>
      <c r="BS2285" s="15"/>
      <c r="CD2285" s="15"/>
      <c r="CO2285" s="15"/>
      <c r="CZ2285" s="15"/>
    </row>
    <row r="2286" spans="5:104" x14ac:dyDescent="0.15">
      <c r="E2286" s="15"/>
      <c r="P2286" s="15"/>
      <c r="AA2286" s="15"/>
      <c r="AL2286" s="15"/>
      <c r="AW2286" s="15"/>
      <c r="BH2286" s="15"/>
      <c r="BS2286" s="15"/>
      <c r="CD2286" s="15"/>
      <c r="CO2286" s="15"/>
      <c r="CZ2286" s="15"/>
    </row>
    <row r="2287" spans="5:104" x14ac:dyDescent="0.15">
      <c r="E2287" s="15"/>
      <c r="P2287" s="15"/>
      <c r="AA2287" s="15"/>
      <c r="AL2287" s="15"/>
      <c r="AW2287" s="15"/>
      <c r="BH2287" s="15"/>
      <c r="BS2287" s="15"/>
      <c r="CD2287" s="15"/>
      <c r="CO2287" s="15"/>
      <c r="CZ2287" s="15"/>
    </row>
    <row r="2288" spans="5:104" x14ac:dyDescent="0.15">
      <c r="E2288" s="15"/>
      <c r="P2288" s="15"/>
      <c r="AA2288" s="15"/>
      <c r="AL2288" s="15"/>
      <c r="AW2288" s="15"/>
      <c r="BH2288" s="15"/>
      <c r="BS2288" s="15"/>
      <c r="CD2288" s="15"/>
      <c r="CO2288" s="15"/>
      <c r="CZ2288" s="15"/>
    </row>
    <row r="2289" spans="5:104" x14ac:dyDescent="0.15">
      <c r="E2289" s="15"/>
      <c r="P2289" s="15"/>
      <c r="AA2289" s="15"/>
      <c r="AL2289" s="15"/>
      <c r="AW2289" s="15"/>
      <c r="BH2289" s="15"/>
      <c r="BS2289" s="15"/>
      <c r="CD2289" s="15"/>
      <c r="CO2289" s="15"/>
      <c r="CZ2289" s="15"/>
    </row>
    <row r="2290" spans="5:104" x14ac:dyDescent="0.15">
      <c r="E2290" s="15"/>
      <c r="P2290" s="15"/>
      <c r="AA2290" s="15"/>
      <c r="AL2290" s="15"/>
      <c r="AW2290" s="15"/>
      <c r="BH2290" s="15"/>
      <c r="BS2290" s="15"/>
      <c r="CD2290" s="15"/>
      <c r="CO2290" s="15"/>
      <c r="CZ2290" s="15"/>
    </row>
    <row r="2291" spans="5:104" x14ac:dyDescent="0.15">
      <c r="E2291" s="15"/>
      <c r="P2291" s="15"/>
      <c r="AA2291" s="15"/>
      <c r="AL2291" s="15"/>
      <c r="AW2291" s="15"/>
      <c r="BH2291" s="15"/>
      <c r="BS2291" s="15"/>
      <c r="CD2291" s="15"/>
      <c r="CO2291" s="15"/>
      <c r="CZ2291" s="15"/>
    </row>
    <row r="2292" spans="5:104" x14ac:dyDescent="0.15">
      <c r="E2292" s="15"/>
      <c r="P2292" s="15"/>
      <c r="AA2292" s="15"/>
      <c r="AL2292" s="15"/>
      <c r="AW2292" s="15"/>
      <c r="BH2292" s="15"/>
      <c r="BS2292" s="15"/>
      <c r="CD2292" s="15"/>
      <c r="CO2292" s="15"/>
      <c r="CZ2292" s="15"/>
    </row>
    <row r="2293" spans="5:104" x14ac:dyDescent="0.15">
      <c r="E2293" s="15"/>
      <c r="P2293" s="15"/>
      <c r="AA2293" s="15"/>
      <c r="AL2293" s="15"/>
      <c r="AW2293" s="15"/>
      <c r="BH2293" s="15"/>
      <c r="BS2293" s="15"/>
      <c r="CD2293" s="15"/>
      <c r="CO2293" s="15"/>
      <c r="CZ2293" s="15"/>
    </row>
    <row r="2294" spans="5:104" x14ac:dyDescent="0.15">
      <c r="E2294" s="15"/>
      <c r="P2294" s="15"/>
      <c r="AA2294" s="15"/>
      <c r="AL2294" s="15"/>
      <c r="AW2294" s="15"/>
      <c r="BH2294" s="15"/>
      <c r="BS2294" s="15"/>
      <c r="CD2294" s="15"/>
      <c r="CO2294" s="15"/>
      <c r="CZ2294" s="15"/>
    </row>
    <row r="2295" spans="5:104" x14ac:dyDescent="0.15">
      <c r="E2295" s="15"/>
      <c r="P2295" s="15"/>
      <c r="AA2295" s="15"/>
      <c r="AL2295" s="15"/>
      <c r="AW2295" s="15"/>
      <c r="BH2295" s="15"/>
      <c r="BS2295" s="15"/>
      <c r="CD2295" s="15"/>
      <c r="CO2295" s="15"/>
      <c r="CZ2295" s="15"/>
    </row>
    <row r="2296" spans="5:104" x14ac:dyDescent="0.15">
      <c r="E2296" s="15"/>
      <c r="P2296" s="15"/>
      <c r="AA2296" s="15"/>
      <c r="AL2296" s="15"/>
      <c r="AW2296" s="15"/>
      <c r="BH2296" s="15"/>
      <c r="BS2296" s="15"/>
      <c r="CD2296" s="15"/>
      <c r="CO2296" s="15"/>
      <c r="CZ2296" s="15"/>
    </row>
    <row r="2297" spans="5:104" x14ac:dyDescent="0.15">
      <c r="E2297" s="15"/>
      <c r="P2297" s="15"/>
      <c r="AA2297" s="15"/>
      <c r="AL2297" s="15"/>
      <c r="AW2297" s="15"/>
      <c r="BH2297" s="15"/>
      <c r="BS2297" s="15"/>
      <c r="CD2297" s="15"/>
      <c r="CO2297" s="15"/>
      <c r="CZ2297" s="15"/>
    </row>
    <row r="2298" spans="5:104" x14ac:dyDescent="0.15">
      <c r="E2298" s="15"/>
      <c r="P2298" s="15"/>
      <c r="AA2298" s="15"/>
      <c r="AL2298" s="15"/>
      <c r="AW2298" s="15"/>
      <c r="BH2298" s="15"/>
      <c r="BS2298" s="15"/>
      <c r="CD2298" s="15"/>
      <c r="CO2298" s="15"/>
      <c r="CZ2298" s="15"/>
    </row>
    <row r="2299" spans="5:104" x14ac:dyDescent="0.15">
      <c r="E2299" s="15"/>
      <c r="P2299" s="15"/>
      <c r="AA2299" s="15"/>
      <c r="AL2299" s="15"/>
      <c r="AW2299" s="15"/>
      <c r="BH2299" s="15"/>
      <c r="BS2299" s="15"/>
      <c r="CD2299" s="15"/>
      <c r="CO2299" s="15"/>
      <c r="CZ2299" s="15"/>
    </row>
    <row r="2300" spans="5:104" x14ac:dyDescent="0.15">
      <c r="E2300" s="15"/>
      <c r="P2300" s="15"/>
      <c r="AA2300" s="15"/>
      <c r="AL2300" s="15"/>
      <c r="AW2300" s="15"/>
      <c r="BH2300" s="15"/>
      <c r="BS2300" s="15"/>
      <c r="CD2300" s="15"/>
      <c r="CO2300" s="15"/>
      <c r="CZ2300" s="15"/>
    </row>
    <row r="2301" spans="5:104" x14ac:dyDescent="0.15">
      <c r="E2301" s="15"/>
      <c r="P2301" s="15"/>
      <c r="AA2301" s="15"/>
      <c r="AL2301" s="15"/>
      <c r="AW2301" s="15"/>
      <c r="BH2301" s="15"/>
      <c r="BS2301" s="15"/>
      <c r="CD2301" s="15"/>
      <c r="CO2301" s="15"/>
      <c r="CZ2301" s="15"/>
    </row>
    <row r="2302" spans="5:104" x14ac:dyDescent="0.15">
      <c r="E2302" s="15"/>
      <c r="P2302" s="15"/>
      <c r="AA2302" s="15"/>
      <c r="AL2302" s="15"/>
      <c r="AW2302" s="15"/>
      <c r="BH2302" s="15"/>
      <c r="BS2302" s="15"/>
      <c r="CD2302" s="15"/>
      <c r="CO2302" s="15"/>
      <c r="CZ2302" s="15"/>
    </row>
    <row r="2303" spans="5:104" x14ac:dyDescent="0.15">
      <c r="E2303" s="15"/>
      <c r="P2303" s="15"/>
      <c r="AA2303" s="15"/>
      <c r="AL2303" s="15"/>
      <c r="AW2303" s="15"/>
      <c r="BH2303" s="15"/>
      <c r="BS2303" s="15"/>
      <c r="CD2303" s="15"/>
      <c r="CO2303" s="15"/>
      <c r="CZ2303" s="15"/>
    </row>
    <row r="2304" spans="5:104" x14ac:dyDescent="0.15">
      <c r="E2304" s="15"/>
      <c r="P2304" s="15"/>
      <c r="AA2304" s="15"/>
      <c r="AL2304" s="15"/>
      <c r="AW2304" s="15"/>
      <c r="BH2304" s="15"/>
      <c r="BS2304" s="15"/>
      <c r="CD2304" s="15"/>
      <c r="CO2304" s="15"/>
      <c r="CZ2304" s="15"/>
    </row>
    <row r="2305" spans="5:104" x14ac:dyDescent="0.15">
      <c r="E2305" s="15"/>
      <c r="P2305" s="15"/>
      <c r="AA2305" s="15"/>
      <c r="AL2305" s="15"/>
      <c r="AW2305" s="15"/>
      <c r="BH2305" s="15"/>
      <c r="BS2305" s="15"/>
      <c r="CD2305" s="15"/>
      <c r="CO2305" s="15"/>
      <c r="CZ2305" s="15"/>
    </row>
    <row r="2306" spans="5:104" x14ac:dyDescent="0.15">
      <c r="E2306" s="15"/>
      <c r="P2306" s="15"/>
      <c r="AA2306" s="15"/>
      <c r="AL2306" s="15"/>
      <c r="AW2306" s="15"/>
      <c r="BH2306" s="15"/>
      <c r="BS2306" s="15"/>
      <c r="CD2306" s="15"/>
      <c r="CO2306" s="15"/>
      <c r="CZ2306" s="15"/>
    </row>
    <row r="2307" spans="5:104" x14ac:dyDescent="0.15">
      <c r="E2307" s="15"/>
      <c r="P2307" s="15"/>
      <c r="AA2307" s="15"/>
      <c r="AL2307" s="15"/>
      <c r="AW2307" s="15"/>
      <c r="BH2307" s="15"/>
      <c r="BS2307" s="15"/>
      <c r="CD2307" s="15"/>
      <c r="CO2307" s="15"/>
      <c r="CZ2307" s="15"/>
    </row>
    <row r="2308" spans="5:104" x14ac:dyDescent="0.15">
      <c r="E2308" s="15"/>
      <c r="P2308" s="15"/>
      <c r="AA2308" s="15"/>
      <c r="AL2308" s="15"/>
      <c r="AW2308" s="15"/>
      <c r="BH2308" s="15"/>
      <c r="BS2308" s="15"/>
      <c r="CD2308" s="15"/>
      <c r="CO2308" s="15"/>
      <c r="CZ2308" s="15"/>
    </row>
    <row r="2309" spans="5:104" x14ac:dyDescent="0.15">
      <c r="E2309" s="15"/>
      <c r="P2309" s="15"/>
      <c r="AA2309" s="15"/>
      <c r="AL2309" s="15"/>
      <c r="AW2309" s="15"/>
      <c r="BH2309" s="15"/>
      <c r="BS2309" s="15"/>
      <c r="CD2309" s="15"/>
      <c r="CO2309" s="15"/>
      <c r="CZ2309" s="15"/>
    </row>
    <row r="2310" spans="5:104" x14ac:dyDescent="0.15">
      <c r="E2310" s="15"/>
      <c r="P2310" s="15"/>
      <c r="AA2310" s="15"/>
      <c r="AL2310" s="15"/>
      <c r="AW2310" s="15"/>
      <c r="BH2310" s="15"/>
      <c r="BS2310" s="15"/>
      <c r="CD2310" s="15"/>
      <c r="CO2310" s="15"/>
      <c r="CZ2310" s="15"/>
    </row>
    <row r="2311" spans="5:104" x14ac:dyDescent="0.15">
      <c r="E2311" s="15"/>
      <c r="P2311" s="15"/>
      <c r="AA2311" s="15"/>
      <c r="AL2311" s="15"/>
      <c r="AW2311" s="15"/>
      <c r="BH2311" s="15"/>
      <c r="BS2311" s="15"/>
      <c r="CD2311" s="15"/>
      <c r="CO2311" s="15"/>
      <c r="CZ2311" s="15"/>
    </row>
    <row r="2312" spans="5:104" x14ac:dyDescent="0.15">
      <c r="E2312" s="15"/>
      <c r="P2312" s="15"/>
      <c r="AA2312" s="15"/>
      <c r="AL2312" s="15"/>
      <c r="AW2312" s="15"/>
      <c r="BH2312" s="15"/>
      <c r="BS2312" s="15"/>
      <c r="CD2312" s="15"/>
      <c r="CO2312" s="15"/>
      <c r="CZ2312" s="15"/>
    </row>
    <row r="2313" spans="5:104" x14ac:dyDescent="0.15">
      <c r="E2313" s="15"/>
      <c r="P2313" s="15"/>
      <c r="AA2313" s="15"/>
      <c r="AL2313" s="15"/>
      <c r="AW2313" s="15"/>
      <c r="BH2313" s="15"/>
      <c r="BS2313" s="15"/>
      <c r="CD2313" s="15"/>
      <c r="CO2313" s="15"/>
      <c r="CZ2313" s="15"/>
    </row>
    <row r="2314" spans="5:104" x14ac:dyDescent="0.15">
      <c r="E2314" s="15"/>
      <c r="P2314" s="15"/>
      <c r="AA2314" s="15"/>
      <c r="AL2314" s="15"/>
      <c r="AW2314" s="15"/>
      <c r="BH2314" s="15"/>
      <c r="BS2314" s="15"/>
      <c r="CD2314" s="15"/>
      <c r="CO2314" s="15"/>
      <c r="CZ2314" s="15"/>
    </row>
    <row r="2315" spans="5:104" x14ac:dyDescent="0.15">
      <c r="E2315" s="15"/>
      <c r="P2315" s="15"/>
      <c r="AA2315" s="15"/>
      <c r="AL2315" s="15"/>
      <c r="AW2315" s="15"/>
      <c r="BH2315" s="15"/>
      <c r="BS2315" s="15"/>
      <c r="CD2315" s="15"/>
      <c r="CO2315" s="15"/>
      <c r="CZ2315" s="15"/>
    </row>
    <row r="2316" spans="5:104" x14ac:dyDescent="0.15">
      <c r="E2316" s="15"/>
      <c r="P2316" s="15"/>
      <c r="AA2316" s="15"/>
      <c r="AL2316" s="15"/>
      <c r="AW2316" s="15"/>
      <c r="BH2316" s="15"/>
      <c r="BS2316" s="15"/>
      <c r="CD2316" s="15"/>
      <c r="CO2316" s="15"/>
      <c r="CZ2316" s="15"/>
    </row>
    <row r="2317" spans="5:104" x14ac:dyDescent="0.15">
      <c r="E2317" s="15"/>
      <c r="P2317" s="15"/>
      <c r="AA2317" s="15"/>
      <c r="AL2317" s="15"/>
      <c r="AW2317" s="15"/>
      <c r="BH2317" s="15"/>
      <c r="BS2317" s="15"/>
      <c r="CD2317" s="15"/>
      <c r="CO2317" s="15"/>
      <c r="CZ2317" s="15"/>
    </row>
    <row r="2318" spans="5:104" x14ac:dyDescent="0.15">
      <c r="E2318" s="15"/>
      <c r="P2318" s="15"/>
      <c r="AA2318" s="15"/>
      <c r="AL2318" s="15"/>
      <c r="AW2318" s="15"/>
      <c r="BH2318" s="15"/>
      <c r="BS2318" s="15"/>
      <c r="CD2318" s="15"/>
      <c r="CO2318" s="15"/>
      <c r="CZ2318" s="15"/>
    </row>
    <row r="2319" spans="5:104" x14ac:dyDescent="0.15">
      <c r="E2319" s="15"/>
      <c r="P2319" s="15"/>
      <c r="AA2319" s="15"/>
      <c r="AL2319" s="15"/>
      <c r="AW2319" s="15"/>
      <c r="BH2319" s="15"/>
      <c r="BS2319" s="15"/>
      <c r="CD2319" s="15"/>
      <c r="CO2319" s="15"/>
      <c r="CZ2319" s="15"/>
    </row>
    <row r="2320" spans="5:104" x14ac:dyDescent="0.15">
      <c r="E2320" s="15"/>
      <c r="P2320" s="15"/>
      <c r="AA2320" s="15"/>
      <c r="AL2320" s="15"/>
      <c r="AW2320" s="15"/>
      <c r="BH2320" s="15"/>
      <c r="BS2320" s="15"/>
      <c r="CD2320" s="15"/>
      <c r="CO2320" s="15"/>
      <c r="CZ2320" s="15"/>
    </row>
    <row r="2321" spans="5:104" x14ac:dyDescent="0.15">
      <c r="E2321" s="15"/>
      <c r="P2321" s="15"/>
      <c r="AA2321" s="15"/>
      <c r="AL2321" s="15"/>
      <c r="AW2321" s="15"/>
      <c r="BH2321" s="15"/>
      <c r="BS2321" s="15"/>
      <c r="CD2321" s="15"/>
      <c r="CO2321" s="15"/>
      <c r="CZ2321" s="15"/>
    </row>
    <row r="2322" spans="5:104" x14ac:dyDescent="0.15">
      <c r="E2322" s="15"/>
      <c r="P2322" s="15"/>
      <c r="AA2322" s="15"/>
      <c r="AL2322" s="15"/>
      <c r="AW2322" s="15"/>
      <c r="BH2322" s="15"/>
      <c r="BS2322" s="15"/>
      <c r="CD2322" s="15"/>
      <c r="CO2322" s="15"/>
      <c r="CZ2322" s="15"/>
    </row>
    <row r="2323" spans="5:104" x14ac:dyDescent="0.15">
      <c r="E2323" s="15"/>
      <c r="P2323" s="15"/>
      <c r="AA2323" s="15"/>
      <c r="AL2323" s="15"/>
      <c r="AW2323" s="15"/>
      <c r="BH2323" s="15"/>
      <c r="BS2323" s="15"/>
      <c r="CD2323" s="15"/>
      <c r="CO2323" s="15"/>
      <c r="CZ2323" s="15"/>
    </row>
    <row r="2324" spans="5:104" x14ac:dyDescent="0.15">
      <c r="E2324" s="15"/>
      <c r="P2324" s="15"/>
      <c r="AA2324" s="15"/>
      <c r="AL2324" s="15"/>
      <c r="AW2324" s="15"/>
      <c r="BH2324" s="15"/>
      <c r="BS2324" s="15"/>
      <c r="CD2324" s="15"/>
      <c r="CO2324" s="15"/>
      <c r="CZ2324" s="15"/>
    </row>
    <row r="2325" spans="5:104" x14ac:dyDescent="0.15">
      <c r="E2325" s="15"/>
      <c r="P2325" s="15"/>
      <c r="AA2325" s="15"/>
      <c r="AL2325" s="15"/>
      <c r="AW2325" s="15"/>
      <c r="BH2325" s="15"/>
      <c r="BS2325" s="15"/>
      <c r="CD2325" s="15"/>
      <c r="CO2325" s="15"/>
      <c r="CZ2325" s="15"/>
    </row>
    <row r="2326" spans="5:104" x14ac:dyDescent="0.15">
      <c r="E2326" s="15"/>
      <c r="P2326" s="15"/>
      <c r="AA2326" s="15"/>
      <c r="AL2326" s="15"/>
      <c r="AW2326" s="15"/>
      <c r="BH2326" s="15"/>
      <c r="BS2326" s="15"/>
      <c r="CD2326" s="15"/>
      <c r="CO2326" s="15"/>
      <c r="CZ2326" s="15"/>
    </row>
    <row r="2327" spans="5:104" x14ac:dyDescent="0.15">
      <c r="E2327" s="15"/>
      <c r="P2327" s="15"/>
      <c r="AA2327" s="15"/>
      <c r="AL2327" s="15"/>
      <c r="AW2327" s="15"/>
      <c r="BH2327" s="15"/>
      <c r="BS2327" s="15"/>
      <c r="CD2327" s="15"/>
      <c r="CO2327" s="15"/>
      <c r="CZ2327" s="15"/>
    </row>
    <row r="2328" spans="5:104" x14ac:dyDescent="0.15">
      <c r="E2328" s="15"/>
      <c r="P2328" s="15"/>
      <c r="AA2328" s="15"/>
      <c r="AL2328" s="15"/>
      <c r="AW2328" s="15"/>
      <c r="BH2328" s="15"/>
      <c r="BS2328" s="15"/>
      <c r="CD2328" s="15"/>
      <c r="CO2328" s="15"/>
      <c r="CZ2328" s="15"/>
    </row>
    <row r="2329" spans="5:104" x14ac:dyDescent="0.15">
      <c r="E2329" s="15"/>
      <c r="P2329" s="15"/>
      <c r="AA2329" s="15"/>
      <c r="AL2329" s="15"/>
      <c r="AW2329" s="15"/>
      <c r="BH2329" s="15"/>
      <c r="BS2329" s="15"/>
      <c r="CD2329" s="15"/>
      <c r="CO2329" s="15"/>
      <c r="CZ2329" s="15"/>
    </row>
    <row r="2330" spans="5:104" x14ac:dyDescent="0.15">
      <c r="E2330" s="15"/>
      <c r="P2330" s="15"/>
      <c r="AA2330" s="15"/>
      <c r="AL2330" s="15"/>
      <c r="AW2330" s="15"/>
      <c r="BH2330" s="15"/>
      <c r="BS2330" s="15"/>
      <c r="CD2330" s="15"/>
      <c r="CO2330" s="15"/>
      <c r="CZ2330" s="15"/>
    </row>
    <row r="2331" spans="5:104" x14ac:dyDescent="0.15">
      <c r="E2331" s="15"/>
      <c r="P2331" s="15"/>
      <c r="AA2331" s="15"/>
      <c r="AL2331" s="15"/>
      <c r="AW2331" s="15"/>
      <c r="BH2331" s="15"/>
      <c r="BS2331" s="15"/>
      <c r="CD2331" s="15"/>
      <c r="CO2331" s="15"/>
      <c r="CZ2331" s="15"/>
    </row>
    <row r="2332" spans="5:104" x14ac:dyDescent="0.15">
      <c r="E2332" s="15"/>
      <c r="P2332" s="15"/>
      <c r="AA2332" s="15"/>
      <c r="AL2332" s="15"/>
      <c r="AW2332" s="15"/>
      <c r="BH2332" s="15"/>
      <c r="BS2332" s="15"/>
      <c r="CD2332" s="15"/>
      <c r="CO2332" s="15"/>
      <c r="CZ2332" s="15"/>
    </row>
    <row r="2333" spans="5:104" x14ac:dyDescent="0.15">
      <c r="E2333" s="15"/>
      <c r="P2333" s="15"/>
      <c r="AA2333" s="15"/>
      <c r="AL2333" s="15"/>
      <c r="AW2333" s="15"/>
      <c r="BH2333" s="15"/>
      <c r="BS2333" s="15"/>
      <c r="CD2333" s="15"/>
      <c r="CO2333" s="15"/>
      <c r="CZ2333" s="15"/>
    </row>
    <row r="2334" spans="5:104" x14ac:dyDescent="0.15">
      <c r="E2334" s="15"/>
      <c r="P2334" s="15"/>
      <c r="AA2334" s="15"/>
      <c r="AL2334" s="15"/>
      <c r="AW2334" s="15"/>
      <c r="BH2334" s="15"/>
      <c r="BS2334" s="15"/>
      <c r="CD2334" s="15"/>
      <c r="CO2334" s="15"/>
      <c r="CZ2334" s="15"/>
    </row>
    <row r="2335" spans="5:104" x14ac:dyDescent="0.15">
      <c r="E2335" s="15"/>
      <c r="P2335" s="15"/>
      <c r="AA2335" s="15"/>
      <c r="AL2335" s="15"/>
      <c r="AW2335" s="15"/>
      <c r="BH2335" s="15"/>
      <c r="BS2335" s="15"/>
      <c r="CD2335" s="15"/>
      <c r="CO2335" s="15"/>
      <c r="CZ2335" s="15"/>
    </row>
    <row r="2336" spans="5:104" x14ac:dyDescent="0.15">
      <c r="E2336" s="15"/>
      <c r="P2336" s="15"/>
      <c r="AA2336" s="15"/>
      <c r="AL2336" s="15"/>
      <c r="AW2336" s="15"/>
      <c r="BH2336" s="15"/>
      <c r="BS2336" s="15"/>
      <c r="CD2336" s="15"/>
      <c r="CO2336" s="15"/>
      <c r="CZ2336" s="15"/>
    </row>
    <row r="2337" spans="5:104" x14ac:dyDescent="0.15">
      <c r="E2337" s="15"/>
      <c r="P2337" s="15"/>
      <c r="AA2337" s="15"/>
      <c r="AL2337" s="15"/>
      <c r="AW2337" s="15"/>
      <c r="BH2337" s="15"/>
      <c r="BS2337" s="15"/>
      <c r="CD2337" s="15"/>
      <c r="CO2337" s="15"/>
      <c r="CZ2337" s="15"/>
    </row>
    <row r="2338" spans="5:104" x14ac:dyDescent="0.15">
      <c r="E2338" s="15"/>
      <c r="P2338" s="15"/>
      <c r="AA2338" s="15"/>
      <c r="AL2338" s="15"/>
      <c r="AW2338" s="15"/>
      <c r="BH2338" s="15"/>
      <c r="BS2338" s="15"/>
      <c r="CD2338" s="15"/>
      <c r="CO2338" s="15"/>
      <c r="CZ2338" s="15"/>
    </row>
    <row r="2339" spans="5:104" x14ac:dyDescent="0.15">
      <c r="E2339" s="15"/>
      <c r="P2339" s="15"/>
      <c r="AA2339" s="15"/>
      <c r="AL2339" s="15"/>
      <c r="AW2339" s="15"/>
      <c r="BH2339" s="15"/>
      <c r="BS2339" s="15"/>
      <c r="CD2339" s="15"/>
      <c r="CO2339" s="15"/>
      <c r="CZ2339" s="15"/>
    </row>
    <row r="2340" spans="5:104" x14ac:dyDescent="0.15">
      <c r="E2340" s="15"/>
      <c r="P2340" s="15"/>
      <c r="AA2340" s="15"/>
      <c r="AL2340" s="15"/>
      <c r="AW2340" s="15"/>
      <c r="BH2340" s="15"/>
      <c r="BS2340" s="15"/>
      <c r="CD2340" s="15"/>
      <c r="CO2340" s="15"/>
      <c r="CZ2340" s="15"/>
    </row>
    <row r="2341" spans="5:104" x14ac:dyDescent="0.15">
      <c r="E2341" s="15"/>
      <c r="P2341" s="15"/>
      <c r="AA2341" s="15"/>
      <c r="AL2341" s="15"/>
      <c r="AW2341" s="15"/>
      <c r="BH2341" s="15"/>
      <c r="BS2341" s="15"/>
      <c r="CD2341" s="15"/>
      <c r="CO2341" s="15"/>
      <c r="CZ2341" s="15"/>
    </row>
    <row r="2342" spans="5:104" x14ac:dyDescent="0.15">
      <c r="E2342" s="15"/>
      <c r="P2342" s="15"/>
      <c r="AA2342" s="15"/>
      <c r="AL2342" s="15"/>
      <c r="AW2342" s="15"/>
      <c r="BH2342" s="15"/>
      <c r="BS2342" s="15"/>
      <c r="CD2342" s="15"/>
      <c r="CO2342" s="15"/>
      <c r="CZ2342" s="15"/>
    </row>
    <row r="2343" spans="5:104" x14ac:dyDescent="0.15">
      <c r="E2343" s="15"/>
      <c r="P2343" s="15"/>
      <c r="AA2343" s="15"/>
      <c r="AL2343" s="15"/>
      <c r="AW2343" s="15"/>
      <c r="BH2343" s="15"/>
      <c r="BS2343" s="15"/>
      <c r="CD2343" s="15"/>
      <c r="CO2343" s="15"/>
      <c r="CZ2343" s="15"/>
    </row>
    <row r="2344" spans="5:104" x14ac:dyDescent="0.15">
      <c r="E2344" s="15"/>
      <c r="P2344" s="15"/>
      <c r="AA2344" s="15"/>
      <c r="AL2344" s="15"/>
      <c r="AW2344" s="15"/>
      <c r="BH2344" s="15"/>
      <c r="BS2344" s="15"/>
      <c r="CD2344" s="15"/>
      <c r="CO2344" s="15"/>
      <c r="CZ2344" s="15"/>
    </row>
    <row r="2345" spans="5:104" x14ac:dyDescent="0.15">
      <c r="E2345" s="15"/>
      <c r="P2345" s="15"/>
      <c r="AA2345" s="15"/>
      <c r="AL2345" s="15"/>
      <c r="AW2345" s="15"/>
      <c r="BH2345" s="15"/>
      <c r="BS2345" s="15"/>
      <c r="CD2345" s="15"/>
      <c r="CO2345" s="15"/>
      <c r="CZ2345" s="15"/>
    </row>
    <row r="2346" spans="5:104" x14ac:dyDescent="0.15">
      <c r="E2346" s="15"/>
      <c r="P2346" s="15"/>
      <c r="AA2346" s="15"/>
      <c r="AL2346" s="15"/>
      <c r="AW2346" s="15"/>
      <c r="BH2346" s="15"/>
      <c r="BS2346" s="15"/>
      <c r="CD2346" s="15"/>
      <c r="CO2346" s="15"/>
      <c r="CZ2346" s="15"/>
    </row>
    <row r="2347" spans="5:104" x14ac:dyDescent="0.15">
      <c r="E2347" s="15"/>
      <c r="P2347" s="15"/>
      <c r="AA2347" s="15"/>
      <c r="AL2347" s="15"/>
      <c r="AW2347" s="15"/>
      <c r="BH2347" s="15"/>
      <c r="BS2347" s="15"/>
      <c r="CD2347" s="15"/>
      <c r="CO2347" s="15"/>
      <c r="CZ2347" s="15"/>
    </row>
    <row r="2348" spans="5:104" x14ac:dyDescent="0.15">
      <c r="E2348" s="15"/>
      <c r="P2348" s="15"/>
      <c r="AA2348" s="15"/>
      <c r="AL2348" s="15"/>
      <c r="AW2348" s="15"/>
      <c r="BH2348" s="15"/>
      <c r="BS2348" s="15"/>
      <c r="CD2348" s="15"/>
      <c r="CO2348" s="15"/>
      <c r="CZ2348" s="15"/>
    </row>
    <row r="2349" spans="5:104" x14ac:dyDescent="0.15">
      <c r="E2349" s="15"/>
      <c r="P2349" s="15"/>
      <c r="AA2349" s="15"/>
      <c r="AL2349" s="15"/>
      <c r="AW2349" s="15"/>
      <c r="BH2349" s="15"/>
      <c r="BS2349" s="15"/>
      <c r="CD2349" s="15"/>
      <c r="CO2349" s="15"/>
      <c r="CZ2349" s="15"/>
    </row>
    <row r="2350" spans="5:104" x14ac:dyDescent="0.15">
      <c r="E2350" s="15"/>
      <c r="P2350" s="15"/>
      <c r="AA2350" s="15"/>
      <c r="AL2350" s="15"/>
      <c r="AW2350" s="15"/>
      <c r="BH2350" s="15"/>
      <c r="BS2350" s="15"/>
      <c r="CD2350" s="15"/>
      <c r="CO2350" s="15"/>
      <c r="CZ2350" s="15"/>
    </row>
    <row r="2351" spans="5:104" x14ac:dyDescent="0.15">
      <c r="E2351" s="15"/>
      <c r="P2351" s="15"/>
      <c r="AA2351" s="15"/>
      <c r="AL2351" s="15"/>
      <c r="AW2351" s="15"/>
      <c r="BH2351" s="15"/>
      <c r="BS2351" s="15"/>
      <c r="CD2351" s="15"/>
      <c r="CO2351" s="15"/>
      <c r="CZ2351" s="15"/>
    </row>
    <row r="2352" spans="5:104" x14ac:dyDescent="0.15">
      <c r="E2352" s="15"/>
      <c r="P2352" s="15"/>
      <c r="AA2352" s="15"/>
      <c r="AL2352" s="15"/>
      <c r="AW2352" s="15"/>
      <c r="BH2352" s="15"/>
      <c r="BS2352" s="15"/>
      <c r="CD2352" s="15"/>
      <c r="CO2352" s="15"/>
      <c r="CZ2352" s="15"/>
    </row>
    <row r="2353" spans="5:104" x14ac:dyDescent="0.15">
      <c r="E2353" s="15"/>
      <c r="P2353" s="15"/>
      <c r="AA2353" s="15"/>
      <c r="AL2353" s="15"/>
      <c r="AW2353" s="15"/>
      <c r="BH2353" s="15"/>
      <c r="BS2353" s="15"/>
      <c r="CD2353" s="15"/>
      <c r="CO2353" s="15"/>
      <c r="CZ2353" s="15"/>
    </row>
    <row r="2354" spans="5:104" x14ac:dyDescent="0.15">
      <c r="E2354" s="15"/>
      <c r="P2354" s="15"/>
      <c r="AA2354" s="15"/>
      <c r="AL2354" s="15"/>
      <c r="AW2354" s="15"/>
      <c r="BH2354" s="15"/>
      <c r="BS2354" s="15"/>
      <c r="CD2354" s="15"/>
      <c r="CO2354" s="15"/>
      <c r="CZ2354" s="15"/>
    </row>
    <row r="2355" spans="5:104" x14ac:dyDescent="0.15">
      <c r="E2355" s="15"/>
      <c r="P2355" s="15"/>
      <c r="AA2355" s="15"/>
      <c r="AL2355" s="15"/>
      <c r="AW2355" s="15"/>
      <c r="BH2355" s="15"/>
      <c r="BS2355" s="15"/>
      <c r="CD2355" s="15"/>
      <c r="CO2355" s="15"/>
      <c r="CZ2355" s="15"/>
    </row>
    <row r="2356" spans="5:104" x14ac:dyDescent="0.15">
      <c r="E2356" s="15"/>
      <c r="P2356" s="15"/>
      <c r="AA2356" s="15"/>
      <c r="AL2356" s="15"/>
      <c r="AW2356" s="15"/>
      <c r="BH2356" s="15"/>
      <c r="BS2356" s="15"/>
      <c r="CD2356" s="15"/>
      <c r="CO2356" s="15"/>
      <c r="CZ2356" s="15"/>
    </row>
    <row r="2357" spans="5:104" x14ac:dyDescent="0.15">
      <c r="E2357" s="15"/>
      <c r="P2357" s="15"/>
      <c r="AA2357" s="15"/>
      <c r="AL2357" s="15"/>
      <c r="AW2357" s="15"/>
      <c r="BH2357" s="15"/>
      <c r="BS2357" s="15"/>
      <c r="CD2357" s="15"/>
      <c r="CO2357" s="15"/>
      <c r="CZ2357" s="15"/>
    </row>
    <row r="2358" spans="5:104" x14ac:dyDescent="0.15">
      <c r="E2358" s="15"/>
      <c r="P2358" s="15"/>
      <c r="AA2358" s="15"/>
      <c r="AL2358" s="15"/>
      <c r="AW2358" s="15"/>
      <c r="BH2358" s="15"/>
      <c r="BS2358" s="15"/>
      <c r="CD2358" s="15"/>
      <c r="CO2358" s="15"/>
      <c r="CZ2358" s="15"/>
    </row>
    <row r="2359" spans="5:104" x14ac:dyDescent="0.15">
      <c r="E2359" s="15"/>
      <c r="P2359" s="15"/>
      <c r="AA2359" s="15"/>
      <c r="AL2359" s="15"/>
      <c r="AW2359" s="15"/>
      <c r="BH2359" s="15"/>
      <c r="BS2359" s="15"/>
      <c r="CD2359" s="15"/>
      <c r="CO2359" s="15"/>
      <c r="CZ2359" s="15"/>
    </row>
    <row r="2360" spans="5:104" x14ac:dyDescent="0.15">
      <c r="E2360" s="15"/>
      <c r="P2360" s="15"/>
      <c r="AA2360" s="15"/>
      <c r="AL2360" s="15"/>
      <c r="AW2360" s="15"/>
      <c r="BH2360" s="15"/>
      <c r="BS2360" s="15"/>
      <c r="CD2360" s="15"/>
      <c r="CO2360" s="15"/>
      <c r="CZ2360" s="15"/>
    </row>
    <row r="2361" spans="5:104" x14ac:dyDescent="0.15">
      <c r="E2361" s="15"/>
      <c r="P2361" s="15"/>
      <c r="AA2361" s="15"/>
      <c r="AL2361" s="15"/>
      <c r="AW2361" s="15"/>
      <c r="BH2361" s="15"/>
      <c r="BS2361" s="15"/>
      <c r="CD2361" s="15"/>
      <c r="CO2361" s="15"/>
      <c r="CZ2361" s="15"/>
    </row>
    <row r="2362" spans="5:104" x14ac:dyDescent="0.15">
      <c r="E2362" s="15"/>
      <c r="P2362" s="15"/>
      <c r="AA2362" s="15"/>
      <c r="AL2362" s="15"/>
      <c r="AW2362" s="15"/>
      <c r="BH2362" s="15"/>
      <c r="BS2362" s="15"/>
      <c r="CD2362" s="15"/>
      <c r="CO2362" s="15"/>
      <c r="CZ2362" s="15"/>
    </row>
    <row r="2363" spans="5:104" x14ac:dyDescent="0.15">
      <c r="E2363" s="15"/>
      <c r="P2363" s="15"/>
      <c r="AA2363" s="15"/>
      <c r="AL2363" s="15"/>
      <c r="AW2363" s="15"/>
      <c r="BH2363" s="15"/>
      <c r="BS2363" s="15"/>
      <c r="CD2363" s="15"/>
      <c r="CO2363" s="15"/>
      <c r="CZ2363" s="15"/>
    </row>
    <row r="2364" spans="5:104" x14ac:dyDescent="0.15">
      <c r="E2364" s="15"/>
      <c r="P2364" s="15"/>
      <c r="AA2364" s="15"/>
      <c r="AL2364" s="15"/>
      <c r="AW2364" s="15"/>
      <c r="BH2364" s="15"/>
      <c r="BS2364" s="15"/>
      <c r="CD2364" s="15"/>
      <c r="CO2364" s="15"/>
      <c r="CZ2364" s="15"/>
    </row>
    <row r="2365" spans="5:104" x14ac:dyDescent="0.15">
      <c r="E2365" s="15"/>
      <c r="P2365" s="15"/>
      <c r="AA2365" s="15"/>
      <c r="AL2365" s="15"/>
      <c r="AW2365" s="15"/>
      <c r="BH2365" s="15"/>
      <c r="BS2365" s="15"/>
      <c r="CD2365" s="15"/>
      <c r="CO2365" s="15"/>
      <c r="CZ2365" s="15"/>
    </row>
    <row r="2366" spans="5:104" x14ac:dyDescent="0.15">
      <c r="E2366" s="15"/>
      <c r="P2366" s="15"/>
      <c r="AA2366" s="15"/>
      <c r="AL2366" s="15"/>
      <c r="AW2366" s="15"/>
      <c r="BH2366" s="15"/>
      <c r="BS2366" s="15"/>
      <c r="CD2366" s="15"/>
      <c r="CO2366" s="15"/>
      <c r="CZ2366" s="15"/>
    </row>
    <row r="2367" spans="5:104" x14ac:dyDescent="0.15">
      <c r="E2367" s="15"/>
      <c r="P2367" s="15"/>
      <c r="AA2367" s="15"/>
      <c r="AL2367" s="15"/>
      <c r="AW2367" s="15"/>
      <c r="BH2367" s="15"/>
      <c r="BS2367" s="15"/>
      <c r="CD2367" s="15"/>
      <c r="CO2367" s="15"/>
      <c r="CZ2367" s="15"/>
    </row>
    <row r="2368" spans="5:104" x14ac:dyDescent="0.15">
      <c r="E2368" s="15"/>
      <c r="P2368" s="15"/>
      <c r="AA2368" s="15"/>
      <c r="AL2368" s="15"/>
      <c r="AW2368" s="15"/>
      <c r="BH2368" s="15"/>
      <c r="BS2368" s="15"/>
      <c r="CD2368" s="15"/>
      <c r="CO2368" s="15"/>
      <c r="CZ2368" s="15"/>
    </row>
    <row r="2369" spans="5:104" x14ac:dyDescent="0.15">
      <c r="E2369" s="15"/>
      <c r="P2369" s="15"/>
      <c r="AA2369" s="15"/>
      <c r="AL2369" s="15"/>
      <c r="AW2369" s="15"/>
      <c r="BH2369" s="15"/>
      <c r="BS2369" s="15"/>
      <c r="CD2369" s="15"/>
      <c r="CO2369" s="15"/>
      <c r="CZ2369" s="15"/>
    </row>
    <row r="2370" spans="5:104" x14ac:dyDescent="0.15">
      <c r="E2370" s="15"/>
      <c r="P2370" s="15"/>
      <c r="AA2370" s="15"/>
      <c r="AL2370" s="15"/>
      <c r="AW2370" s="15"/>
      <c r="BH2370" s="15"/>
      <c r="BS2370" s="15"/>
      <c r="CD2370" s="15"/>
      <c r="CO2370" s="15"/>
      <c r="CZ2370" s="15"/>
    </row>
    <row r="2371" spans="5:104" x14ac:dyDescent="0.15">
      <c r="E2371" s="15"/>
      <c r="P2371" s="15"/>
      <c r="AA2371" s="15"/>
      <c r="AL2371" s="15"/>
      <c r="AW2371" s="15"/>
      <c r="BH2371" s="15"/>
      <c r="BS2371" s="15"/>
      <c r="CD2371" s="15"/>
      <c r="CO2371" s="15"/>
      <c r="CZ2371" s="15"/>
    </row>
    <row r="2372" spans="5:104" x14ac:dyDescent="0.15">
      <c r="E2372" s="15"/>
      <c r="P2372" s="15"/>
      <c r="AA2372" s="15"/>
      <c r="AL2372" s="15"/>
      <c r="AW2372" s="15"/>
      <c r="BH2372" s="15"/>
      <c r="BS2372" s="15"/>
      <c r="CD2372" s="15"/>
      <c r="CO2372" s="15"/>
      <c r="CZ2372" s="15"/>
    </row>
    <row r="2373" spans="5:104" x14ac:dyDescent="0.15">
      <c r="E2373" s="15"/>
      <c r="P2373" s="15"/>
      <c r="AA2373" s="15"/>
      <c r="AL2373" s="15"/>
      <c r="AW2373" s="15"/>
      <c r="BH2373" s="15"/>
      <c r="BS2373" s="15"/>
      <c r="CD2373" s="15"/>
      <c r="CO2373" s="15"/>
      <c r="CZ2373" s="15"/>
    </row>
    <row r="2374" spans="5:104" x14ac:dyDescent="0.15">
      <c r="E2374" s="15"/>
      <c r="P2374" s="15"/>
      <c r="AA2374" s="15"/>
      <c r="AL2374" s="15"/>
      <c r="AW2374" s="15"/>
      <c r="BH2374" s="15"/>
      <c r="BS2374" s="15"/>
      <c r="CD2374" s="15"/>
      <c r="CO2374" s="15"/>
      <c r="CZ2374" s="15"/>
    </row>
    <row r="2375" spans="5:104" x14ac:dyDescent="0.15">
      <c r="E2375" s="15"/>
      <c r="P2375" s="15"/>
      <c r="AA2375" s="15"/>
      <c r="AL2375" s="15"/>
      <c r="AW2375" s="15"/>
      <c r="BH2375" s="15"/>
      <c r="BS2375" s="15"/>
      <c r="CD2375" s="15"/>
      <c r="CO2375" s="15"/>
      <c r="CZ2375" s="15"/>
    </row>
    <row r="2376" spans="5:104" x14ac:dyDescent="0.15">
      <c r="E2376" s="15"/>
      <c r="P2376" s="15"/>
      <c r="AA2376" s="15"/>
      <c r="AL2376" s="15"/>
      <c r="AW2376" s="15"/>
      <c r="BH2376" s="15"/>
      <c r="BS2376" s="15"/>
      <c r="CD2376" s="15"/>
      <c r="CO2376" s="15"/>
      <c r="CZ2376" s="15"/>
    </row>
    <row r="2377" spans="5:104" x14ac:dyDescent="0.15">
      <c r="E2377" s="15"/>
      <c r="P2377" s="15"/>
      <c r="AA2377" s="15"/>
      <c r="AL2377" s="15"/>
      <c r="AW2377" s="15"/>
      <c r="BH2377" s="15"/>
      <c r="BS2377" s="15"/>
      <c r="CD2377" s="15"/>
      <c r="CO2377" s="15"/>
      <c r="CZ2377" s="15"/>
    </row>
    <row r="2378" spans="5:104" x14ac:dyDescent="0.15">
      <c r="E2378" s="15"/>
      <c r="P2378" s="15"/>
      <c r="AA2378" s="15"/>
      <c r="AL2378" s="15"/>
      <c r="AW2378" s="15"/>
      <c r="BH2378" s="15"/>
      <c r="BS2378" s="15"/>
      <c r="CD2378" s="15"/>
      <c r="CO2378" s="15"/>
      <c r="CZ2378" s="15"/>
    </row>
    <row r="2379" spans="5:104" x14ac:dyDescent="0.15">
      <c r="E2379" s="15"/>
      <c r="P2379" s="15"/>
      <c r="AA2379" s="15"/>
      <c r="AL2379" s="15"/>
      <c r="AW2379" s="15"/>
      <c r="BH2379" s="15"/>
      <c r="BS2379" s="15"/>
      <c r="CD2379" s="15"/>
      <c r="CO2379" s="15"/>
      <c r="CZ2379" s="15"/>
    </row>
    <row r="2380" spans="5:104" x14ac:dyDescent="0.15">
      <c r="E2380" s="15"/>
      <c r="P2380" s="15"/>
      <c r="AA2380" s="15"/>
      <c r="AL2380" s="15"/>
      <c r="AW2380" s="15"/>
      <c r="BH2380" s="15"/>
      <c r="BS2380" s="15"/>
      <c r="CD2380" s="15"/>
      <c r="CO2380" s="15"/>
      <c r="CZ2380" s="15"/>
    </row>
    <row r="2381" spans="5:104" x14ac:dyDescent="0.15">
      <c r="E2381" s="15"/>
      <c r="P2381" s="15"/>
      <c r="AA2381" s="15"/>
      <c r="AL2381" s="15"/>
      <c r="AW2381" s="15"/>
      <c r="BH2381" s="15"/>
      <c r="BS2381" s="15"/>
      <c r="CD2381" s="15"/>
      <c r="CO2381" s="15"/>
      <c r="CZ2381" s="15"/>
    </row>
    <row r="2382" spans="5:104" x14ac:dyDescent="0.15">
      <c r="E2382" s="15"/>
      <c r="P2382" s="15"/>
      <c r="AA2382" s="15"/>
      <c r="AL2382" s="15"/>
      <c r="AW2382" s="15"/>
      <c r="BH2382" s="15"/>
      <c r="BS2382" s="15"/>
      <c r="CD2382" s="15"/>
      <c r="CO2382" s="15"/>
      <c r="CZ2382" s="15"/>
    </row>
    <row r="2383" spans="5:104" x14ac:dyDescent="0.15">
      <c r="E2383" s="15"/>
      <c r="P2383" s="15"/>
      <c r="AA2383" s="15"/>
      <c r="AL2383" s="15"/>
      <c r="AW2383" s="15"/>
      <c r="BH2383" s="15"/>
      <c r="BS2383" s="15"/>
      <c r="CD2383" s="15"/>
      <c r="CO2383" s="15"/>
      <c r="CZ2383" s="15"/>
    </row>
    <row r="2384" spans="5:104" x14ac:dyDescent="0.15">
      <c r="E2384" s="15"/>
      <c r="P2384" s="15"/>
      <c r="AA2384" s="15"/>
      <c r="AL2384" s="15"/>
      <c r="AW2384" s="15"/>
      <c r="BH2384" s="15"/>
      <c r="BS2384" s="15"/>
      <c r="CD2384" s="15"/>
      <c r="CO2384" s="15"/>
      <c r="CZ2384" s="15"/>
    </row>
  </sheetData>
  <phoneticPr fontId="3" type="noConversion"/>
  <pageMargins left="0.78740157499999996" right="0.78740157499999996" top="0.984251969" bottom="0.984251969" header="0.4921259845" footer="0.492125984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19"/>
  <sheetViews>
    <sheetView zoomScale="85" workbookViewId="0">
      <selection activeCell="E3" sqref="E3"/>
    </sheetView>
  </sheetViews>
  <sheetFormatPr baseColWidth="10" defaultRowHeight="13" x14ac:dyDescent="0.15"/>
  <cols>
    <col min="1" max="1" width="20.6640625" bestFit="1" customWidth="1"/>
    <col min="2" max="2" width="10.33203125" bestFit="1" customWidth="1"/>
    <col min="3" max="3" width="9.33203125" bestFit="1" customWidth="1"/>
    <col min="4" max="4" width="9.33203125" customWidth="1"/>
    <col min="5" max="5" width="21.5" bestFit="1" customWidth="1"/>
    <col min="6" max="6" width="10.33203125" bestFit="1" customWidth="1"/>
    <col min="7" max="7" width="8.1640625" bestFit="1" customWidth="1"/>
    <col min="8" max="8" width="8.1640625" customWidth="1"/>
    <col min="9" max="9" width="10.1640625" bestFit="1" customWidth="1"/>
    <col min="10" max="10" width="10.33203125" bestFit="1" customWidth="1"/>
    <col min="11" max="11" width="11.33203125" bestFit="1" customWidth="1"/>
    <col min="12" max="12" width="11.33203125" customWidth="1"/>
    <col min="13" max="13" width="16.83203125" bestFit="1" customWidth="1"/>
    <col min="14" max="14" width="10.33203125" bestFit="1" customWidth="1"/>
    <col min="15" max="15" width="8.1640625" bestFit="1" customWidth="1"/>
    <col min="16" max="16" width="8.1640625" customWidth="1"/>
  </cols>
  <sheetData>
    <row r="1" spans="1:19" x14ac:dyDescent="0.15">
      <c r="A1" t="s">
        <v>19</v>
      </c>
      <c r="B1" t="s">
        <v>20</v>
      </c>
      <c r="C1" t="s">
        <v>21</v>
      </c>
      <c r="E1" t="s">
        <v>19</v>
      </c>
      <c r="F1" t="s">
        <v>20</v>
      </c>
      <c r="G1" t="s">
        <v>21</v>
      </c>
      <c r="I1" t="s">
        <v>19</v>
      </c>
      <c r="J1" t="s">
        <v>20</v>
      </c>
      <c r="K1" t="s">
        <v>21</v>
      </c>
      <c r="M1" t="s">
        <v>19</v>
      </c>
      <c r="N1" t="s">
        <v>20</v>
      </c>
      <c r="O1" t="s">
        <v>21</v>
      </c>
      <c r="Q1" t="s">
        <v>19</v>
      </c>
      <c r="R1" t="s">
        <v>20</v>
      </c>
      <c r="S1" t="s">
        <v>21</v>
      </c>
    </row>
    <row r="2" spans="1:19" x14ac:dyDescent="0.15">
      <c r="A2" s="3" t="s">
        <v>22</v>
      </c>
      <c r="B2" s="2">
        <v>41711</v>
      </c>
      <c r="C2" s="1">
        <v>679.74</v>
      </c>
      <c r="E2" s="3" t="s">
        <v>25</v>
      </c>
      <c r="F2" s="2">
        <v>41711</v>
      </c>
      <c r="G2" s="1">
        <v>9386.08</v>
      </c>
      <c r="H2" s="1"/>
      <c r="I2" s="3" t="s">
        <v>24</v>
      </c>
      <c r="J2" s="2">
        <v>41711</v>
      </c>
      <c r="K2" s="1">
        <v>0.26664533503986348</v>
      </c>
      <c r="L2" s="1"/>
      <c r="M2" s="3" t="s">
        <v>23</v>
      </c>
      <c r="N2" s="2">
        <v>41711</v>
      </c>
      <c r="O2" s="1">
        <v>1.3868</v>
      </c>
      <c r="P2" s="1"/>
      <c r="Q2" t="s">
        <v>46</v>
      </c>
      <c r="R2" s="2">
        <v>41711</v>
      </c>
      <c r="S2">
        <v>1.0001</v>
      </c>
    </row>
    <row r="3" spans="1:19" x14ac:dyDescent="0.15">
      <c r="A3" s="3" t="s">
        <v>22</v>
      </c>
      <c r="B3" s="2">
        <v>41710</v>
      </c>
      <c r="C3" s="1">
        <v>675.51</v>
      </c>
      <c r="E3" s="3" t="s">
        <v>25</v>
      </c>
      <c r="F3" s="2">
        <v>41710</v>
      </c>
      <c r="G3" s="1">
        <v>9351.11</v>
      </c>
      <c r="H3" s="1"/>
      <c r="I3" s="3" t="s">
        <v>24</v>
      </c>
      <c r="J3" s="2">
        <v>41710</v>
      </c>
      <c r="K3" s="1">
        <v>0.26663822525597269</v>
      </c>
      <c r="L3" s="1"/>
      <c r="M3" s="3" t="s">
        <v>23</v>
      </c>
      <c r="N3" s="2">
        <v>41710</v>
      </c>
      <c r="O3" s="1">
        <v>1.3902999999999999</v>
      </c>
      <c r="P3" s="1"/>
      <c r="Q3" t="s">
        <v>46</v>
      </c>
      <c r="R3" s="2">
        <v>41710</v>
      </c>
      <c r="S3">
        <v>1.0002</v>
      </c>
    </row>
    <row r="4" spans="1:19" x14ac:dyDescent="0.15">
      <c r="A4" s="3" t="s">
        <v>22</v>
      </c>
      <c r="B4" s="2">
        <v>41709</v>
      </c>
      <c r="C4" s="1">
        <v>683.43</v>
      </c>
      <c r="E4" s="3" t="s">
        <v>25</v>
      </c>
      <c r="F4" s="2">
        <v>41709</v>
      </c>
      <c r="G4" s="1">
        <v>9354.5499999999993</v>
      </c>
      <c r="H4" s="1"/>
      <c r="I4" s="3" t="s">
        <v>24</v>
      </c>
      <c r="J4" s="2">
        <v>41709</v>
      </c>
      <c r="K4" s="1">
        <v>0.26664533503986348</v>
      </c>
      <c r="L4" s="1"/>
      <c r="M4" s="3" t="s">
        <v>23</v>
      </c>
      <c r="N4" s="2">
        <v>41709</v>
      </c>
      <c r="O4" s="1">
        <v>1.3860000000000001</v>
      </c>
      <c r="P4" s="1"/>
      <c r="Q4" t="s">
        <v>46</v>
      </c>
      <c r="R4" s="2">
        <v>41709</v>
      </c>
      <c r="S4">
        <v>1.0003</v>
      </c>
    </row>
    <row r="5" spans="1:19" x14ac:dyDescent="0.15">
      <c r="A5" s="3" t="s">
        <v>22</v>
      </c>
      <c r="B5" s="2">
        <v>41708</v>
      </c>
      <c r="C5" s="1">
        <v>683.81</v>
      </c>
      <c r="E5" s="3" t="s">
        <v>25</v>
      </c>
      <c r="F5" s="2">
        <v>41708</v>
      </c>
      <c r="G5" s="1">
        <v>9343.7800000000007</v>
      </c>
      <c r="H5" s="1"/>
      <c r="I5" s="3" t="s">
        <v>24</v>
      </c>
      <c r="J5" s="2">
        <v>41708</v>
      </c>
      <c r="K5" s="1">
        <v>0.26663111585121985</v>
      </c>
      <c r="L5" s="1"/>
      <c r="M5" s="3" t="s">
        <v>23</v>
      </c>
      <c r="N5" s="2">
        <v>41708</v>
      </c>
      <c r="O5" s="1">
        <v>1.3876999999999999</v>
      </c>
      <c r="P5" s="1"/>
      <c r="Q5" t="s">
        <v>46</v>
      </c>
      <c r="R5" s="2">
        <v>41708</v>
      </c>
      <c r="S5">
        <v>1.0004</v>
      </c>
    </row>
    <row r="6" spans="1:19" x14ac:dyDescent="0.15">
      <c r="A6" s="3" t="s">
        <v>22</v>
      </c>
      <c r="B6" s="2">
        <v>41707</v>
      </c>
      <c r="C6" s="1">
        <v>685.09</v>
      </c>
      <c r="E6" s="3" t="s">
        <v>25</v>
      </c>
      <c r="F6" s="2">
        <v>41705</v>
      </c>
      <c r="G6" s="1">
        <v>9248.82</v>
      </c>
      <c r="H6" s="1"/>
      <c r="I6" s="3" t="s">
        <v>24</v>
      </c>
      <c r="J6" s="2">
        <v>41705</v>
      </c>
      <c r="K6" s="1">
        <v>0.26663111585121985</v>
      </c>
      <c r="L6" s="1"/>
      <c r="M6" s="3" t="s">
        <v>23</v>
      </c>
      <c r="N6" s="2">
        <v>41705</v>
      </c>
      <c r="O6" s="1">
        <v>1.3875</v>
      </c>
      <c r="P6" s="1"/>
      <c r="Q6" t="s">
        <v>46</v>
      </c>
      <c r="R6" s="2">
        <v>41705</v>
      </c>
      <c r="S6">
        <v>1.0004999999999999</v>
      </c>
    </row>
    <row r="7" spans="1:19" x14ac:dyDescent="0.15">
      <c r="A7" s="3" t="s">
        <v>22</v>
      </c>
      <c r="B7" s="2">
        <v>41705</v>
      </c>
      <c r="C7" s="1">
        <v>684.89</v>
      </c>
      <c r="E7" s="3" t="s">
        <v>25</v>
      </c>
      <c r="F7" s="2">
        <v>41704</v>
      </c>
      <c r="G7" s="1">
        <v>9248.82</v>
      </c>
      <c r="H7" s="1"/>
      <c r="I7" s="3" t="s">
        <v>24</v>
      </c>
      <c r="J7" s="2">
        <v>41704</v>
      </c>
      <c r="K7" s="1">
        <v>0.26664533503986348</v>
      </c>
      <c r="L7" s="1"/>
      <c r="M7" s="3" t="s">
        <v>23</v>
      </c>
      <c r="N7" s="2">
        <v>41704</v>
      </c>
      <c r="O7" s="1">
        <v>1.3860999999999999</v>
      </c>
      <c r="P7" s="1"/>
      <c r="Q7" t="s">
        <v>46</v>
      </c>
      <c r="R7" s="2">
        <v>41704</v>
      </c>
      <c r="S7">
        <v>1.0005999999999999</v>
      </c>
    </row>
    <row r="8" spans="1:19" x14ac:dyDescent="0.15">
      <c r="A8" s="3" t="s">
        <v>22</v>
      </c>
      <c r="B8" s="2">
        <v>41704</v>
      </c>
      <c r="C8" s="1">
        <v>684.84</v>
      </c>
      <c r="E8" s="3" t="s">
        <v>25</v>
      </c>
      <c r="F8" s="2">
        <v>41703</v>
      </c>
      <c r="G8" s="1">
        <v>9161.33</v>
      </c>
      <c r="H8" s="1"/>
      <c r="I8" s="3" t="s">
        <v>24</v>
      </c>
      <c r="J8" s="2">
        <v>41703</v>
      </c>
      <c r="K8" s="1">
        <v>0.26663822525597269</v>
      </c>
      <c r="L8" s="1"/>
      <c r="M8" s="3" t="s">
        <v>23</v>
      </c>
      <c r="N8" s="2">
        <v>41703</v>
      </c>
      <c r="O8" s="1">
        <v>1.3733</v>
      </c>
      <c r="P8" s="1"/>
      <c r="Q8" t="s">
        <v>46</v>
      </c>
      <c r="R8" s="2">
        <v>41703</v>
      </c>
      <c r="S8">
        <v>1.0006999999999999</v>
      </c>
    </row>
    <row r="9" spans="1:19" x14ac:dyDescent="0.15">
      <c r="A9" s="3" t="s">
        <v>22</v>
      </c>
      <c r="B9" s="2">
        <v>41703</v>
      </c>
      <c r="C9" s="1">
        <v>681.94</v>
      </c>
      <c r="E9" s="3" t="s">
        <v>25</v>
      </c>
      <c r="F9" s="2">
        <v>41702</v>
      </c>
      <c r="G9" s="1">
        <v>9148.73</v>
      </c>
      <c r="H9" s="1"/>
      <c r="I9" s="3" t="s">
        <v>24</v>
      </c>
      <c r="J9" s="2">
        <v>41702</v>
      </c>
      <c r="K9" s="1">
        <v>0.26665244520292253</v>
      </c>
      <c r="L9" s="1"/>
      <c r="M9" s="3" t="s">
        <v>23</v>
      </c>
      <c r="N9" s="2">
        <v>41702</v>
      </c>
      <c r="O9" s="1">
        <v>1.3743000000000001</v>
      </c>
      <c r="P9" s="1"/>
      <c r="Q9" t="s">
        <v>46</v>
      </c>
      <c r="R9" s="2">
        <v>41702</v>
      </c>
      <c r="S9">
        <v>1.0007999999999999</v>
      </c>
    </row>
    <row r="10" spans="1:19" x14ac:dyDescent="0.15">
      <c r="A10" s="3" t="s">
        <v>22</v>
      </c>
      <c r="B10" s="2">
        <v>41702</v>
      </c>
      <c r="C10" s="1">
        <v>683.47</v>
      </c>
      <c r="E10" s="3" t="s">
        <v>25</v>
      </c>
      <c r="F10" s="2">
        <v>41701</v>
      </c>
      <c r="G10" s="1">
        <v>9019.98</v>
      </c>
      <c r="H10" s="1"/>
      <c r="I10" s="3" t="s">
        <v>24</v>
      </c>
      <c r="J10" s="2">
        <v>41701</v>
      </c>
      <c r="K10" s="1">
        <v>0.26664533503986348</v>
      </c>
      <c r="L10" s="1"/>
      <c r="M10" s="3" t="s">
        <v>23</v>
      </c>
      <c r="N10" s="2">
        <v>41701</v>
      </c>
      <c r="O10" s="1">
        <v>1.3734999999999999</v>
      </c>
      <c r="P10" s="1"/>
      <c r="Q10" t="s">
        <v>46</v>
      </c>
      <c r="R10" s="2">
        <v>41701</v>
      </c>
      <c r="S10">
        <v>1.0008999999999999</v>
      </c>
    </row>
    <row r="11" spans="1:19" x14ac:dyDescent="0.15">
      <c r="A11" s="3" t="s">
        <v>22</v>
      </c>
      <c r="B11" s="2">
        <v>41701</v>
      </c>
      <c r="C11" s="1">
        <v>682.83</v>
      </c>
      <c r="E11" s="3" t="s">
        <v>25</v>
      </c>
      <c r="F11" s="2">
        <v>41698</v>
      </c>
      <c r="G11" s="1">
        <v>9106.5499999999993</v>
      </c>
      <c r="H11" s="1"/>
      <c r="I11" s="3" t="s">
        <v>24</v>
      </c>
      <c r="J11" s="2">
        <v>41698</v>
      </c>
      <c r="K11" s="1">
        <v>0.26663822525597269</v>
      </c>
      <c r="L11" s="1"/>
      <c r="M11" s="3" t="s">
        <v>23</v>
      </c>
      <c r="N11" s="2">
        <v>41698</v>
      </c>
      <c r="O11" s="1">
        <v>1.3801999999999999</v>
      </c>
      <c r="P11" s="1"/>
      <c r="Q11" t="s">
        <v>46</v>
      </c>
      <c r="R11" s="2">
        <v>41698</v>
      </c>
      <c r="S11">
        <v>1.0009999999999999</v>
      </c>
    </row>
    <row r="12" spans="1:19" x14ac:dyDescent="0.15">
      <c r="A12" s="3" t="s">
        <v>22</v>
      </c>
      <c r="B12" s="2">
        <v>41700</v>
      </c>
      <c r="C12" s="1">
        <v>689.78</v>
      </c>
      <c r="E12" s="3" t="s">
        <v>25</v>
      </c>
      <c r="F12" s="2">
        <v>41697</v>
      </c>
      <c r="G12" s="1">
        <v>9106.5499999999993</v>
      </c>
      <c r="H12" s="1"/>
      <c r="I12" s="3" t="s">
        <v>24</v>
      </c>
      <c r="J12" s="2">
        <v>41697</v>
      </c>
      <c r="K12" s="1">
        <v>0.26663822525597269</v>
      </c>
      <c r="L12" s="1"/>
      <c r="M12" s="3" t="s">
        <v>23</v>
      </c>
      <c r="N12" s="2">
        <v>41697</v>
      </c>
      <c r="O12" s="1">
        <v>1.371</v>
      </c>
      <c r="P12" s="1"/>
      <c r="Q12" t="s">
        <v>46</v>
      </c>
      <c r="R12" s="2">
        <v>41697</v>
      </c>
      <c r="S12">
        <v>1.0011000000000001</v>
      </c>
    </row>
    <row r="13" spans="1:19" x14ac:dyDescent="0.15">
      <c r="A13" s="3" t="s">
        <v>22</v>
      </c>
      <c r="B13" s="2">
        <v>41698</v>
      </c>
      <c r="C13" s="1">
        <v>692.32</v>
      </c>
      <c r="E13" s="3" t="s">
        <v>25</v>
      </c>
      <c r="F13" s="2">
        <v>41696</v>
      </c>
      <c r="G13" s="1">
        <v>9058.5400000000009</v>
      </c>
      <c r="H13" s="1"/>
      <c r="I13" s="3" t="s">
        <v>24</v>
      </c>
      <c r="J13" s="2">
        <v>41696</v>
      </c>
      <c r="K13" s="1">
        <v>0.26664533503986348</v>
      </c>
      <c r="L13" s="1"/>
      <c r="M13" s="3" t="s">
        <v>23</v>
      </c>
      <c r="N13" s="2">
        <v>41696</v>
      </c>
      <c r="O13" s="1">
        <v>1.3687</v>
      </c>
      <c r="P13" s="1"/>
      <c r="Q13" t="s">
        <v>46</v>
      </c>
      <c r="R13" s="2">
        <v>41696</v>
      </c>
      <c r="S13">
        <v>1.0012000000000001</v>
      </c>
    </row>
    <row r="14" spans="1:19" x14ac:dyDescent="0.15">
      <c r="A14" s="3" t="s">
        <v>22</v>
      </c>
      <c r="B14" s="2">
        <v>41697</v>
      </c>
      <c r="C14" s="1">
        <v>690.66</v>
      </c>
      <c r="E14" s="3" t="s">
        <v>25</v>
      </c>
      <c r="F14" s="2">
        <v>41695</v>
      </c>
      <c r="G14" s="1">
        <v>9061.93</v>
      </c>
      <c r="H14" s="1"/>
      <c r="I14" s="3" t="s">
        <v>24</v>
      </c>
      <c r="J14" s="2">
        <v>41695</v>
      </c>
      <c r="K14" s="1">
        <v>0.26664533503986348</v>
      </c>
      <c r="L14" s="1"/>
      <c r="M14" s="3" t="s">
        <v>23</v>
      </c>
      <c r="N14" s="2">
        <v>41695</v>
      </c>
      <c r="O14" s="1">
        <v>1.3745000000000001</v>
      </c>
      <c r="P14" s="1"/>
      <c r="Q14" t="s">
        <v>46</v>
      </c>
      <c r="R14" s="2">
        <v>41695</v>
      </c>
      <c r="S14">
        <v>1.0013000000000001</v>
      </c>
    </row>
    <row r="15" spans="1:19" x14ac:dyDescent="0.15">
      <c r="A15" s="3" t="s">
        <v>22</v>
      </c>
      <c r="B15" s="2">
        <v>41696</v>
      </c>
      <c r="C15" s="1">
        <v>690.57</v>
      </c>
      <c r="E15" s="3" t="s">
        <v>25</v>
      </c>
      <c r="F15" s="2">
        <v>41694</v>
      </c>
      <c r="G15" s="1">
        <v>9057.08</v>
      </c>
      <c r="H15" s="1"/>
      <c r="I15" s="3" t="s">
        <v>24</v>
      </c>
      <c r="J15" s="2">
        <v>41694</v>
      </c>
      <c r="K15" s="1">
        <v>0.26663822525597269</v>
      </c>
      <c r="L15" s="1"/>
      <c r="M15" s="3" t="s">
        <v>23</v>
      </c>
      <c r="N15" s="2">
        <v>41694</v>
      </c>
      <c r="O15" s="1">
        <v>1.3734999999999999</v>
      </c>
      <c r="P15" s="1"/>
      <c r="Q15" t="s">
        <v>46</v>
      </c>
      <c r="R15" s="2">
        <v>41694</v>
      </c>
      <c r="S15">
        <v>1.0014000000000001</v>
      </c>
    </row>
    <row r="16" spans="1:19" x14ac:dyDescent="0.15">
      <c r="A16" s="3" t="s">
        <v>22</v>
      </c>
      <c r="B16" s="2">
        <v>41695</v>
      </c>
      <c r="C16" s="1">
        <v>691.26</v>
      </c>
      <c r="E16" s="3" t="s">
        <v>25</v>
      </c>
      <c r="F16" s="2">
        <v>41691</v>
      </c>
      <c r="G16" s="1">
        <v>8988.8700000000008</v>
      </c>
      <c r="H16" s="1"/>
      <c r="I16" s="3" t="s">
        <v>24</v>
      </c>
      <c r="J16" s="2">
        <v>41691</v>
      </c>
      <c r="K16" s="1">
        <v>0.26663822525597269</v>
      </c>
      <c r="L16" s="1"/>
      <c r="M16" s="3" t="s">
        <v>23</v>
      </c>
      <c r="N16" s="2">
        <v>41691</v>
      </c>
      <c r="O16" s="1">
        <v>1.3746</v>
      </c>
      <c r="P16" s="1"/>
      <c r="Q16" t="s">
        <v>46</v>
      </c>
      <c r="R16" s="2">
        <v>41691</v>
      </c>
      <c r="S16">
        <v>1.0015000000000001</v>
      </c>
    </row>
    <row r="17" spans="1:19" x14ac:dyDescent="0.15">
      <c r="A17" s="3" t="s">
        <v>22</v>
      </c>
      <c r="B17" s="2">
        <v>41694</v>
      </c>
      <c r="C17" s="1">
        <v>689.84</v>
      </c>
      <c r="E17" s="3" t="s">
        <v>25</v>
      </c>
      <c r="F17" s="2">
        <v>41690</v>
      </c>
      <c r="G17" s="1">
        <v>8988.8700000000008</v>
      </c>
      <c r="H17" s="1"/>
      <c r="I17" s="3" t="s">
        <v>24</v>
      </c>
      <c r="J17" s="2">
        <v>41690</v>
      </c>
      <c r="K17" s="1">
        <v>0.26663822525597269</v>
      </c>
      <c r="L17" s="1"/>
      <c r="M17" s="3" t="s">
        <v>23</v>
      </c>
      <c r="N17" s="2">
        <v>41690</v>
      </c>
      <c r="O17" s="1">
        <v>1.3719000000000001</v>
      </c>
      <c r="P17" s="1"/>
      <c r="Q17" t="s">
        <v>46</v>
      </c>
      <c r="R17" s="2">
        <v>41690</v>
      </c>
      <c r="S17">
        <v>1.0016</v>
      </c>
    </row>
    <row r="18" spans="1:19" x14ac:dyDescent="0.15">
      <c r="A18" s="3" t="s">
        <v>22</v>
      </c>
      <c r="B18" s="2">
        <v>41693</v>
      </c>
      <c r="C18" s="1">
        <v>689.56</v>
      </c>
      <c r="E18" s="3" t="s">
        <v>25</v>
      </c>
      <c r="F18" s="2">
        <v>41689</v>
      </c>
      <c r="G18" s="1">
        <v>8967.6200000000008</v>
      </c>
      <c r="H18" s="1"/>
      <c r="I18" s="3" t="s">
        <v>24</v>
      </c>
      <c r="J18" s="2">
        <v>41689</v>
      </c>
      <c r="K18" s="1">
        <v>0.26664533503986348</v>
      </c>
      <c r="L18" s="1"/>
      <c r="M18" s="3" t="s">
        <v>23</v>
      </c>
      <c r="N18" s="2">
        <v>41689</v>
      </c>
      <c r="O18" s="1">
        <v>1.3733</v>
      </c>
      <c r="P18" s="1"/>
      <c r="Q18" t="s">
        <v>46</v>
      </c>
      <c r="R18" s="2">
        <v>41689</v>
      </c>
      <c r="S18">
        <v>1.0017</v>
      </c>
    </row>
    <row r="19" spans="1:19" x14ac:dyDescent="0.15">
      <c r="A19" s="3" t="s">
        <v>22</v>
      </c>
      <c r="B19" s="2">
        <v>41691</v>
      </c>
      <c r="C19" s="1">
        <v>692</v>
      </c>
      <c r="E19" s="3" t="s">
        <v>25</v>
      </c>
      <c r="F19" s="2">
        <v>41688</v>
      </c>
      <c r="G19" s="1">
        <v>8956.86</v>
      </c>
      <c r="H19" s="1"/>
      <c r="I19" s="3" t="s">
        <v>24</v>
      </c>
      <c r="J19" s="2">
        <v>41688</v>
      </c>
      <c r="K19" s="1">
        <v>0.26664533503986348</v>
      </c>
      <c r="L19" s="1"/>
      <c r="M19" s="3" t="s">
        <v>23</v>
      </c>
      <c r="N19" s="2">
        <v>41688</v>
      </c>
      <c r="O19" s="1">
        <v>1.3759000000000001</v>
      </c>
      <c r="P19" s="1"/>
      <c r="Q19" t="s">
        <v>46</v>
      </c>
      <c r="R19" s="2">
        <v>41688</v>
      </c>
      <c r="S19">
        <v>1.0018</v>
      </c>
    </row>
    <row r="20" spans="1:19" x14ac:dyDescent="0.15">
      <c r="A20" s="3" t="s">
        <v>22</v>
      </c>
      <c r="B20" s="2">
        <v>41690</v>
      </c>
      <c r="C20" s="1">
        <v>692.03</v>
      </c>
      <c r="E20" s="3" t="s">
        <v>25</v>
      </c>
      <c r="F20" s="2">
        <v>41687</v>
      </c>
      <c r="G20" s="1">
        <v>8939.8799999999992</v>
      </c>
      <c r="H20" s="1"/>
      <c r="I20" s="3" t="s">
        <v>24</v>
      </c>
      <c r="J20" s="2">
        <v>41687</v>
      </c>
      <c r="K20" s="1">
        <v>0.26664533503986348</v>
      </c>
      <c r="L20" s="1"/>
      <c r="M20" s="3" t="s">
        <v>23</v>
      </c>
      <c r="N20" s="2">
        <v>41687</v>
      </c>
      <c r="O20" s="1">
        <v>1.3707</v>
      </c>
      <c r="P20" s="1"/>
      <c r="Q20" t="s">
        <v>46</v>
      </c>
      <c r="R20" s="2">
        <v>41687</v>
      </c>
      <c r="S20">
        <v>1.0019</v>
      </c>
    </row>
    <row r="21" spans="1:19" x14ac:dyDescent="0.15">
      <c r="A21" s="3" t="s">
        <v>22</v>
      </c>
      <c r="B21" s="2">
        <v>41689</v>
      </c>
      <c r="C21" s="1">
        <v>690.86</v>
      </c>
      <c r="E21" s="3" t="s">
        <v>25</v>
      </c>
      <c r="F21" s="2">
        <v>41684</v>
      </c>
      <c r="G21" s="1">
        <v>8929.6</v>
      </c>
      <c r="H21" s="1"/>
      <c r="I21" s="3" t="s">
        <v>24</v>
      </c>
      <c r="J21" s="2">
        <v>41684</v>
      </c>
      <c r="K21" s="1">
        <v>0.26664533503986348</v>
      </c>
      <c r="L21" s="1"/>
      <c r="M21" s="3" t="s">
        <v>23</v>
      </c>
      <c r="N21" s="2">
        <v>41684</v>
      </c>
      <c r="O21" s="1">
        <v>1.3693</v>
      </c>
      <c r="P21" s="1"/>
      <c r="Q21" t="s">
        <v>46</v>
      </c>
      <c r="R21" s="2">
        <v>41684</v>
      </c>
      <c r="S21">
        <v>1.002</v>
      </c>
    </row>
    <row r="22" spans="1:19" x14ac:dyDescent="0.15">
      <c r="A22" s="3" t="s">
        <v>22</v>
      </c>
      <c r="B22" s="2">
        <v>41688</v>
      </c>
      <c r="C22" s="1">
        <v>687.7</v>
      </c>
      <c r="E22" s="3" t="s">
        <v>25</v>
      </c>
      <c r="F22" s="2">
        <v>41683</v>
      </c>
      <c r="G22" s="1">
        <v>8929.6</v>
      </c>
      <c r="H22" s="1"/>
      <c r="I22" s="3" t="s">
        <v>24</v>
      </c>
      <c r="J22" s="2">
        <v>41683</v>
      </c>
      <c r="K22" s="1">
        <v>0.26664533503986348</v>
      </c>
      <c r="L22" s="1"/>
      <c r="M22" s="3" t="s">
        <v>23</v>
      </c>
      <c r="N22" s="2">
        <v>41683</v>
      </c>
      <c r="O22" s="1">
        <v>1.3681000000000001</v>
      </c>
      <c r="P22" s="1"/>
      <c r="Q22" t="s">
        <v>46</v>
      </c>
      <c r="R22" s="2">
        <v>41683</v>
      </c>
      <c r="S22">
        <v>1.0021</v>
      </c>
    </row>
    <row r="23" spans="1:19" x14ac:dyDescent="0.15">
      <c r="A23" s="3" t="s">
        <v>22</v>
      </c>
      <c r="B23" s="2">
        <v>41687</v>
      </c>
      <c r="C23" s="1">
        <v>686.45</v>
      </c>
      <c r="E23" s="3" t="s">
        <v>25</v>
      </c>
      <c r="F23" s="2">
        <v>41682</v>
      </c>
      <c r="G23" s="1">
        <v>8912.58</v>
      </c>
      <c r="H23" s="1"/>
      <c r="I23" s="3" t="s">
        <v>24</v>
      </c>
      <c r="J23" s="2">
        <v>41682</v>
      </c>
      <c r="K23" s="1">
        <v>0.26663822525597269</v>
      </c>
      <c r="L23" s="1"/>
      <c r="M23" s="3" t="s">
        <v>23</v>
      </c>
      <c r="N23" s="2">
        <v>41682</v>
      </c>
      <c r="O23" s="1">
        <v>1.3593</v>
      </c>
      <c r="P23" s="1"/>
      <c r="Q23" t="s">
        <v>46</v>
      </c>
      <c r="R23" s="2">
        <v>41682</v>
      </c>
      <c r="S23">
        <v>1.0022</v>
      </c>
    </row>
    <row r="24" spans="1:19" x14ac:dyDescent="0.15">
      <c r="A24" s="3" t="s">
        <v>22</v>
      </c>
      <c r="B24" s="2">
        <v>41686</v>
      </c>
      <c r="C24" s="1">
        <v>682.82</v>
      </c>
      <c r="E24" s="3" t="s">
        <v>25</v>
      </c>
      <c r="F24" s="2">
        <v>41681</v>
      </c>
      <c r="G24" s="1">
        <v>8859.2000000000007</v>
      </c>
      <c r="H24" s="1"/>
      <c r="I24" s="3" t="s">
        <v>24</v>
      </c>
      <c r="J24" s="2">
        <v>41681</v>
      </c>
      <c r="K24" s="1">
        <v>0.26664533503986348</v>
      </c>
      <c r="L24" s="1"/>
      <c r="M24" s="3" t="s">
        <v>23</v>
      </c>
      <c r="N24" s="2">
        <v>41681</v>
      </c>
      <c r="O24" s="1">
        <v>1.3637999999999999</v>
      </c>
      <c r="P24" s="1"/>
      <c r="Q24" t="s">
        <v>46</v>
      </c>
      <c r="R24" s="2">
        <v>41681</v>
      </c>
      <c r="S24">
        <v>1.0023</v>
      </c>
    </row>
    <row r="25" spans="1:19" x14ac:dyDescent="0.15">
      <c r="A25" s="3" t="s">
        <v>22</v>
      </c>
      <c r="B25" s="2">
        <v>41684</v>
      </c>
      <c r="C25" s="1">
        <v>681.18</v>
      </c>
      <c r="E25" s="3" t="s">
        <v>25</v>
      </c>
      <c r="F25" s="2">
        <v>41680</v>
      </c>
      <c r="G25" s="1">
        <v>8873.9500000000007</v>
      </c>
      <c r="H25" s="1"/>
      <c r="I25" s="3" t="s">
        <v>24</v>
      </c>
      <c r="J25" s="2">
        <v>41680</v>
      </c>
      <c r="K25" s="1">
        <v>0.26662400682557458</v>
      </c>
      <c r="L25" s="1"/>
      <c r="M25" s="3" t="s">
        <v>23</v>
      </c>
      <c r="N25" s="2">
        <v>41680</v>
      </c>
      <c r="O25" s="1">
        <v>1.3646</v>
      </c>
      <c r="P25" s="1"/>
      <c r="Q25" t="s">
        <v>46</v>
      </c>
      <c r="R25" s="2">
        <v>41680</v>
      </c>
      <c r="S25">
        <v>1.0024</v>
      </c>
    </row>
    <row r="26" spans="1:19" x14ac:dyDescent="0.15">
      <c r="A26" s="3" t="s">
        <v>22</v>
      </c>
      <c r="B26" s="2">
        <v>41683</v>
      </c>
      <c r="C26" s="1">
        <v>680.77</v>
      </c>
      <c r="E26" s="3" t="s">
        <v>25</v>
      </c>
      <c r="F26" s="2">
        <v>41677</v>
      </c>
      <c r="G26" s="1">
        <v>8819.31</v>
      </c>
      <c r="H26" s="1"/>
      <c r="I26" s="3" t="s">
        <v>24</v>
      </c>
      <c r="J26" s="2">
        <v>41677</v>
      </c>
      <c r="K26" s="1">
        <v>0.26664533503986348</v>
      </c>
      <c r="L26" s="1"/>
      <c r="M26" s="3" t="s">
        <v>23</v>
      </c>
      <c r="N26" s="2">
        <v>41677</v>
      </c>
      <c r="O26" s="1">
        <v>1.3634999999999999</v>
      </c>
      <c r="P26" s="1"/>
      <c r="Q26" t="s">
        <v>46</v>
      </c>
      <c r="R26" s="2">
        <v>41677</v>
      </c>
      <c r="S26">
        <v>1.0024999999999999</v>
      </c>
    </row>
    <row r="27" spans="1:19" x14ac:dyDescent="0.15">
      <c r="A27" s="3" t="s">
        <v>22</v>
      </c>
      <c r="B27" s="2">
        <v>41682</v>
      </c>
      <c r="C27" s="1">
        <v>679.01</v>
      </c>
      <c r="E27" s="3" t="s">
        <v>25</v>
      </c>
      <c r="F27" s="2">
        <v>41676</v>
      </c>
      <c r="G27" s="1">
        <v>8819.31</v>
      </c>
      <c r="H27" s="1"/>
      <c r="I27" s="3" t="s">
        <v>24</v>
      </c>
      <c r="J27" s="2">
        <v>41676</v>
      </c>
      <c r="K27" s="1">
        <v>0.26664533503986348</v>
      </c>
      <c r="L27" s="1"/>
      <c r="M27" s="3" t="s">
        <v>23</v>
      </c>
      <c r="N27" s="2">
        <v>41676</v>
      </c>
      <c r="O27" s="1">
        <v>1.359</v>
      </c>
      <c r="P27" s="1"/>
      <c r="Q27" t="s">
        <v>46</v>
      </c>
      <c r="R27" s="2">
        <v>41676</v>
      </c>
      <c r="S27">
        <v>1.0025999999999999</v>
      </c>
    </row>
    <row r="28" spans="1:19" x14ac:dyDescent="0.15">
      <c r="A28" s="3" t="s">
        <v>22</v>
      </c>
      <c r="B28" s="2">
        <v>41681</v>
      </c>
      <c r="C28" s="1">
        <v>677.14</v>
      </c>
      <c r="E28" s="3" t="s">
        <v>25</v>
      </c>
      <c r="F28" s="2">
        <v>41675</v>
      </c>
      <c r="G28" s="1">
        <v>8792.7999999999993</v>
      </c>
      <c r="H28" s="1"/>
      <c r="I28" s="3" t="s">
        <v>24</v>
      </c>
      <c r="J28" s="2">
        <v>41675</v>
      </c>
      <c r="K28" s="1">
        <v>0.26663822525597269</v>
      </c>
      <c r="L28" s="1"/>
      <c r="M28" s="3" t="s">
        <v>23</v>
      </c>
      <c r="N28" s="2">
        <v>41675</v>
      </c>
      <c r="O28" s="1">
        <v>1.3532999999999999</v>
      </c>
      <c r="P28" s="1"/>
      <c r="Q28" t="s">
        <v>46</v>
      </c>
      <c r="R28" s="2">
        <v>41675</v>
      </c>
      <c r="S28">
        <v>1.0026999999999999</v>
      </c>
    </row>
    <row r="29" spans="1:19" x14ac:dyDescent="0.15">
      <c r="A29" s="3" t="s">
        <v>22</v>
      </c>
      <c r="B29" s="2">
        <v>41680</v>
      </c>
      <c r="C29" s="1">
        <v>676.55</v>
      </c>
      <c r="E29" s="3" t="s">
        <v>25</v>
      </c>
      <c r="F29" s="2">
        <v>41674</v>
      </c>
      <c r="G29" s="1">
        <v>8768.9</v>
      </c>
      <c r="H29" s="1"/>
      <c r="I29" s="3" t="s">
        <v>24</v>
      </c>
      <c r="J29" s="2">
        <v>41674</v>
      </c>
      <c r="K29" s="1">
        <v>0.26661689817900658</v>
      </c>
      <c r="L29" s="1"/>
      <c r="M29" s="3" t="s">
        <v>23</v>
      </c>
      <c r="N29" s="2">
        <v>41674</v>
      </c>
      <c r="O29" s="1">
        <v>1.3519000000000001</v>
      </c>
      <c r="P29" s="1"/>
      <c r="Q29" t="s">
        <v>46</v>
      </c>
      <c r="R29" s="2">
        <v>41674</v>
      </c>
      <c r="S29">
        <v>1.0027999999999999</v>
      </c>
    </row>
    <row r="30" spans="1:19" x14ac:dyDescent="0.15">
      <c r="A30" s="3" t="s">
        <v>22</v>
      </c>
      <c r="B30" s="2">
        <v>41679</v>
      </c>
      <c r="C30" s="1">
        <v>672.59</v>
      </c>
      <c r="E30" s="3" t="s">
        <v>25</v>
      </c>
      <c r="F30" s="2">
        <v>41673</v>
      </c>
      <c r="G30" s="1">
        <v>8806.92</v>
      </c>
      <c r="H30" s="1"/>
      <c r="I30" s="3" t="s">
        <v>24</v>
      </c>
      <c r="J30" s="2">
        <v>41673</v>
      </c>
      <c r="K30" s="1">
        <v>0.26663822525597269</v>
      </c>
      <c r="L30" s="1"/>
      <c r="M30" s="3" t="s">
        <v>23</v>
      </c>
      <c r="N30" s="2">
        <v>41673</v>
      </c>
      <c r="O30" s="1">
        <v>1.3525</v>
      </c>
      <c r="P30" s="1"/>
      <c r="Q30" t="s">
        <v>46</v>
      </c>
      <c r="R30" s="2">
        <v>41673</v>
      </c>
      <c r="S30">
        <v>1.0028999999999999</v>
      </c>
    </row>
    <row r="31" spans="1:19" x14ac:dyDescent="0.15">
      <c r="A31" s="3" t="s">
        <v>22</v>
      </c>
      <c r="B31" s="2">
        <v>41677</v>
      </c>
      <c r="C31" s="1">
        <v>666.14</v>
      </c>
      <c r="E31" s="3" t="s">
        <v>25</v>
      </c>
      <c r="F31" s="2">
        <v>41670</v>
      </c>
      <c r="G31" s="1">
        <v>8760.6200000000008</v>
      </c>
      <c r="H31" s="1"/>
      <c r="I31" s="3" t="s">
        <v>24</v>
      </c>
      <c r="J31" s="2">
        <v>41670</v>
      </c>
      <c r="K31" s="1">
        <v>0.26663822525597269</v>
      </c>
      <c r="L31" s="1"/>
      <c r="M31" s="3" t="s">
        <v>23</v>
      </c>
      <c r="N31" s="2">
        <v>41670</v>
      </c>
      <c r="O31" s="1">
        <v>1.3486</v>
      </c>
      <c r="P31" s="1"/>
      <c r="Q31" t="s">
        <v>46</v>
      </c>
      <c r="R31" s="2">
        <v>41670</v>
      </c>
      <c r="S31">
        <v>1.0029999999999999</v>
      </c>
    </row>
    <row r="32" spans="1:19" x14ac:dyDescent="0.15">
      <c r="A32" s="3" t="s">
        <v>22</v>
      </c>
      <c r="B32" s="2">
        <v>41676</v>
      </c>
      <c r="C32" s="1">
        <v>665.64</v>
      </c>
      <c r="E32" s="3" t="s">
        <v>25</v>
      </c>
      <c r="F32" s="2">
        <v>41669</v>
      </c>
      <c r="G32" s="1">
        <v>8760.6200000000008</v>
      </c>
      <c r="H32" s="1"/>
      <c r="I32" s="3" t="s">
        <v>24</v>
      </c>
      <c r="J32" s="2">
        <v>41669</v>
      </c>
      <c r="K32" s="1">
        <v>0.26662400682557458</v>
      </c>
      <c r="L32" s="1"/>
      <c r="M32" s="3" t="s">
        <v>23</v>
      </c>
      <c r="N32" s="2">
        <v>41669</v>
      </c>
      <c r="O32" s="1">
        <v>1.3554999999999999</v>
      </c>
      <c r="P32" s="1"/>
      <c r="Q32" t="s">
        <v>46</v>
      </c>
      <c r="R32" s="2">
        <v>41669</v>
      </c>
      <c r="S32">
        <v>1.0031000000000001</v>
      </c>
    </row>
    <row r="33" spans="1:19" x14ac:dyDescent="0.15">
      <c r="A33" s="3" t="s">
        <v>22</v>
      </c>
      <c r="B33" s="2">
        <v>41675</v>
      </c>
      <c r="C33" s="1">
        <v>662.3</v>
      </c>
      <c r="E33" s="3" t="s">
        <v>25</v>
      </c>
      <c r="F33" s="2">
        <v>41668</v>
      </c>
      <c r="G33" s="1">
        <v>8704.2099999999991</v>
      </c>
      <c r="H33" s="1"/>
      <c r="I33" s="3" t="s">
        <v>24</v>
      </c>
      <c r="J33" s="2">
        <v>41668</v>
      </c>
      <c r="K33" s="1">
        <v>0.26663822525597269</v>
      </c>
      <c r="L33" s="1"/>
      <c r="M33" s="3" t="s">
        <v>23</v>
      </c>
      <c r="N33" s="2">
        <v>41668</v>
      </c>
      <c r="O33" s="1">
        <v>1.3663000000000001</v>
      </c>
      <c r="P33" s="1"/>
      <c r="Q33" t="s">
        <v>46</v>
      </c>
      <c r="R33" s="2">
        <v>41668</v>
      </c>
      <c r="S33">
        <v>1.0032000000000001</v>
      </c>
    </row>
    <row r="34" spans="1:19" x14ac:dyDescent="0.15">
      <c r="A34" s="3" t="s">
        <v>22</v>
      </c>
      <c r="B34" s="2">
        <v>41674</v>
      </c>
      <c r="C34" s="1">
        <v>661.74</v>
      </c>
      <c r="E34" s="3" t="s">
        <v>25</v>
      </c>
      <c r="F34" s="2">
        <v>41667</v>
      </c>
      <c r="G34" s="1">
        <v>8656.11</v>
      </c>
      <c r="H34" s="1"/>
      <c r="I34" s="3" t="s">
        <v>24</v>
      </c>
      <c r="J34" s="2">
        <v>41667</v>
      </c>
      <c r="K34" s="1">
        <v>0.26663111585121985</v>
      </c>
      <c r="L34" s="1"/>
      <c r="M34" s="3" t="s">
        <v>23</v>
      </c>
      <c r="N34" s="2">
        <v>41667</v>
      </c>
      <c r="O34" s="1">
        <v>1.3671</v>
      </c>
      <c r="P34" s="1"/>
      <c r="Q34" t="s">
        <v>46</v>
      </c>
      <c r="R34" s="2">
        <v>41667</v>
      </c>
      <c r="S34">
        <v>1.0033000000000001</v>
      </c>
    </row>
    <row r="35" spans="1:19" x14ac:dyDescent="0.15">
      <c r="A35" s="3" t="s">
        <v>22</v>
      </c>
      <c r="B35" s="2">
        <v>41673</v>
      </c>
      <c r="C35" s="1">
        <v>664.45</v>
      </c>
      <c r="E35" s="3" t="s">
        <v>25</v>
      </c>
      <c r="F35" s="2">
        <v>41666</v>
      </c>
      <c r="G35" s="1">
        <v>8655.01</v>
      </c>
      <c r="H35" s="1"/>
      <c r="I35" s="3" t="s">
        <v>24</v>
      </c>
      <c r="J35" s="2">
        <v>41666</v>
      </c>
      <c r="K35" s="1">
        <v>0.26663111585121985</v>
      </c>
      <c r="L35" s="1"/>
      <c r="M35" s="3" t="s">
        <v>23</v>
      </c>
      <c r="N35" s="2">
        <v>41666</v>
      </c>
      <c r="O35" s="1">
        <v>1.3673</v>
      </c>
      <c r="P35" s="1"/>
      <c r="Q35" t="s">
        <v>46</v>
      </c>
      <c r="R35" s="2">
        <v>41666</v>
      </c>
      <c r="S35">
        <v>1.0034000000000001</v>
      </c>
    </row>
    <row r="36" spans="1:19" x14ac:dyDescent="0.15">
      <c r="A36" s="3" t="s">
        <v>22</v>
      </c>
      <c r="B36" s="2">
        <v>41672</v>
      </c>
      <c r="C36" s="1">
        <v>664.77</v>
      </c>
      <c r="E36" s="3" t="s">
        <v>25</v>
      </c>
      <c r="F36" s="2">
        <v>41663</v>
      </c>
      <c r="G36" s="1">
        <v>8771.99</v>
      </c>
      <c r="H36" s="1"/>
      <c r="I36" s="3" t="s">
        <v>24</v>
      </c>
      <c r="J36" s="2">
        <v>41663</v>
      </c>
      <c r="K36" s="1">
        <v>0.26663822525597269</v>
      </c>
      <c r="L36" s="1"/>
      <c r="M36" s="3" t="s">
        <v>23</v>
      </c>
      <c r="N36" s="2">
        <v>41663</v>
      </c>
      <c r="O36" s="1">
        <v>1.3677999999999999</v>
      </c>
      <c r="P36" s="1"/>
      <c r="Q36" t="s">
        <v>46</v>
      </c>
      <c r="R36" s="2">
        <v>41663</v>
      </c>
      <c r="S36">
        <v>1.0035000000000001</v>
      </c>
    </row>
    <row r="37" spans="1:19" x14ac:dyDescent="0.15">
      <c r="A37" s="3" t="s">
        <v>22</v>
      </c>
      <c r="B37" s="2">
        <v>41670</v>
      </c>
      <c r="C37" s="1">
        <v>663.54</v>
      </c>
      <c r="E37" s="3" t="s">
        <v>25</v>
      </c>
      <c r="F37" s="2">
        <v>41662</v>
      </c>
      <c r="G37" s="1">
        <v>8771.99</v>
      </c>
      <c r="H37" s="1"/>
      <c r="I37" s="3" t="s">
        <v>24</v>
      </c>
      <c r="J37" s="2">
        <v>41662</v>
      </c>
      <c r="K37" s="1">
        <v>0.26663111585121985</v>
      </c>
      <c r="L37" s="1"/>
      <c r="M37" s="3" t="s">
        <v>23</v>
      </c>
      <c r="N37" s="2">
        <v>41662</v>
      </c>
      <c r="O37" s="1">
        <v>1.3695999999999999</v>
      </c>
      <c r="P37" s="1"/>
      <c r="Q37" t="s">
        <v>46</v>
      </c>
      <c r="R37" s="2">
        <v>41662</v>
      </c>
      <c r="S37">
        <v>1.0036</v>
      </c>
    </row>
    <row r="38" spans="1:19" x14ac:dyDescent="0.15">
      <c r="A38" s="3" t="s">
        <v>22</v>
      </c>
      <c r="B38" s="2">
        <v>41669</v>
      </c>
      <c r="C38" s="1">
        <v>663.77</v>
      </c>
      <c r="E38" s="3" t="s">
        <v>25</v>
      </c>
      <c r="F38" s="2">
        <v>41661</v>
      </c>
      <c r="G38" s="1">
        <v>8761.16</v>
      </c>
      <c r="H38" s="1"/>
      <c r="I38" s="3" t="s">
        <v>24</v>
      </c>
      <c r="J38" s="2">
        <v>41661</v>
      </c>
      <c r="K38" s="1">
        <v>0.26663111585121985</v>
      </c>
      <c r="L38" s="1"/>
      <c r="M38" s="3" t="s">
        <v>23</v>
      </c>
      <c r="N38" s="2">
        <v>41661</v>
      </c>
      <c r="O38" s="1">
        <v>1.3547</v>
      </c>
      <c r="P38" s="1"/>
      <c r="Q38" t="s">
        <v>46</v>
      </c>
      <c r="R38" s="2">
        <v>41661</v>
      </c>
      <c r="S38">
        <v>1.0037</v>
      </c>
    </row>
    <row r="39" spans="1:19" x14ac:dyDescent="0.15">
      <c r="A39" s="3" t="s">
        <v>22</v>
      </c>
      <c r="B39" s="2">
        <v>41668</v>
      </c>
      <c r="C39" s="1">
        <v>665.54</v>
      </c>
      <c r="E39" s="3" t="s">
        <v>25</v>
      </c>
      <c r="F39" s="2">
        <v>41660</v>
      </c>
      <c r="G39" s="1">
        <v>8734.49</v>
      </c>
      <c r="H39" s="1"/>
      <c r="I39" s="3" t="s">
        <v>24</v>
      </c>
      <c r="J39" s="2">
        <v>41660</v>
      </c>
      <c r="K39" s="1">
        <v>0.26662400682557458</v>
      </c>
      <c r="L39" s="1"/>
      <c r="M39" s="3" t="s">
        <v>23</v>
      </c>
      <c r="N39" s="2">
        <v>41660</v>
      </c>
      <c r="O39" s="1">
        <v>1.3561000000000001</v>
      </c>
      <c r="P39" s="1"/>
      <c r="Q39" t="s">
        <v>46</v>
      </c>
      <c r="R39" s="2">
        <v>41660</v>
      </c>
      <c r="S39">
        <v>1.0038</v>
      </c>
    </row>
    <row r="40" spans="1:19" x14ac:dyDescent="0.15">
      <c r="A40" s="3" t="s">
        <v>22</v>
      </c>
      <c r="B40" s="2">
        <v>41667</v>
      </c>
      <c r="C40" s="1">
        <v>661.73</v>
      </c>
      <c r="E40" s="3" t="s">
        <v>25</v>
      </c>
      <c r="F40" s="2">
        <v>41659</v>
      </c>
      <c r="G40" s="1">
        <v>8727.7800000000007</v>
      </c>
      <c r="H40" s="1"/>
      <c r="I40" s="3" t="s">
        <v>24</v>
      </c>
      <c r="J40" s="2">
        <v>41659</v>
      </c>
      <c r="K40" s="1">
        <v>0.26664533503986348</v>
      </c>
      <c r="L40" s="1"/>
      <c r="M40" s="3" t="s">
        <v>23</v>
      </c>
      <c r="N40" s="2">
        <v>41659</v>
      </c>
      <c r="O40" s="1">
        <v>1.3552</v>
      </c>
      <c r="P40" s="1"/>
      <c r="Q40" t="s">
        <v>46</v>
      </c>
      <c r="R40" s="2">
        <v>41659</v>
      </c>
      <c r="S40">
        <v>1.0039</v>
      </c>
    </row>
    <row r="41" spans="1:19" x14ac:dyDescent="0.15">
      <c r="A41" s="3" t="s">
        <v>22</v>
      </c>
      <c r="B41" s="2">
        <v>41666</v>
      </c>
      <c r="C41" s="1">
        <v>659.54</v>
      </c>
      <c r="E41" s="3" t="s">
        <v>25</v>
      </c>
      <c r="F41" s="2">
        <v>41656</v>
      </c>
      <c r="G41" s="1">
        <v>8761.06</v>
      </c>
      <c r="H41" s="1"/>
      <c r="I41" s="3" t="s">
        <v>24</v>
      </c>
      <c r="J41" s="2">
        <v>41656</v>
      </c>
      <c r="K41" s="1">
        <v>0.26663822525597269</v>
      </c>
      <c r="L41" s="1"/>
      <c r="M41" s="3" t="s">
        <v>23</v>
      </c>
      <c r="N41" s="2">
        <v>41656</v>
      </c>
      <c r="O41" s="1">
        <v>1.3541000000000001</v>
      </c>
      <c r="P41" s="1"/>
      <c r="Q41" t="s">
        <v>46</v>
      </c>
      <c r="R41" s="2">
        <v>41656</v>
      </c>
      <c r="S41">
        <v>1.004</v>
      </c>
    </row>
    <row r="42" spans="1:19" x14ac:dyDescent="0.15">
      <c r="A42" s="3" t="s">
        <v>22</v>
      </c>
      <c r="B42" s="2">
        <v>41665</v>
      </c>
      <c r="C42" s="1">
        <v>660.03</v>
      </c>
      <c r="E42" s="3" t="s">
        <v>25</v>
      </c>
      <c r="F42" s="2">
        <v>41655</v>
      </c>
      <c r="G42" s="1">
        <v>8761.06</v>
      </c>
      <c r="H42" s="1"/>
      <c r="I42" s="3" t="s">
        <v>24</v>
      </c>
      <c r="J42" s="2">
        <v>41655</v>
      </c>
      <c r="K42" s="1">
        <v>0.26664533503986348</v>
      </c>
      <c r="L42" s="1"/>
      <c r="M42" s="3" t="s">
        <v>23</v>
      </c>
      <c r="N42" s="2">
        <v>41655</v>
      </c>
      <c r="O42" s="1">
        <v>1.3620000000000001</v>
      </c>
      <c r="P42" s="1"/>
      <c r="Q42" t="s">
        <v>46</v>
      </c>
      <c r="R42" s="2">
        <v>41655</v>
      </c>
      <c r="S42">
        <v>1.0041</v>
      </c>
    </row>
    <row r="43" spans="1:19" x14ac:dyDescent="0.15">
      <c r="A43" s="3" t="s">
        <v>22</v>
      </c>
      <c r="B43" s="2">
        <v>41663</v>
      </c>
      <c r="C43" s="1">
        <v>665.59</v>
      </c>
      <c r="E43" s="3" t="s">
        <v>25</v>
      </c>
      <c r="F43" s="2">
        <v>41654</v>
      </c>
      <c r="G43" s="1">
        <v>8745.2800000000007</v>
      </c>
      <c r="H43" s="1"/>
      <c r="I43" s="3" t="s">
        <v>24</v>
      </c>
      <c r="J43" s="2">
        <v>41654</v>
      </c>
      <c r="K43" s="1">
        <v>0.26662400682557458</v>
      </c>
      <c r="L43" s="1"/>
      <c r="M43" s="3" t="s">
        <v>23</v>
      </c>
      <c r="N43" s="2">
        <v>41654</v>
      </c>
      <c r="O43" s="1">
        <v>1.3605</v>
      </c>
      <c r="P43" s="1"/>
      <c r="Q43" t="s">
        <v>46</v>
      </c>
      <c r="R43" s="2">
        <v>41654</v>
      </c>
      <c r="S43">
        <v>1.0042</v>
      </c>
    </row>
    <row r="44" spans="1:19" x14ac:dyDescent="0.15">
      <c r="A44" s="3" t="s">
        <v>22</v>
      </c>
      <c r="B44" s="2">
        <v>41662</v>
      </c>
      <c r="C44" s="1">
        <v>665.63</v>
      </c>
      <c r="E44" s="3" t="s">
        <v>25</v>
      </c>
      <c r="F44" s="2">
        <v>41653</v>
      </c>
      <c r="G44" s="1">
        <v>8696.39</v>
      </c>
      <c r="H44" s="1"/>
      <c r="I44" s="3" t="s">
        <v>24</v>
      </c>
      <c r="J44" s="2">
        <v>41653</v>
      </c>
      <c r="K44" s="1">
        <v>0.26662400682557458</v>
      </c>
      <c r="L44" s="1"/>
      <c r="M44" s="3" t="s">
        <v>23</v>
      </c>
      <c r="N44" s="2">
        <v>41653</v>
      </c>
      <c r="O44" s="1">
        <v>1.3679000000000001</v>
      </c>
      <c r="P44" s="1"/>
      <c r="Q44" t="s">
        <v>46</v>
      </c>
      <c r="R44" s="2">
        <v>41653</v>
      </c>
      <c r="S44">
        <v>1.0043</v>
      </c>
    </row>
    <row r="45" spans="1:19" x14ac:dyDescent="0.15">
      <c r="A45" s="3" t="s">
        <v>22</v>
      </c>
      <c r="B45" s="2">
        <v>41661</v>
      </c>
      <c r="C45" s="1">
        <v>659.43</v>
      </c>
      <c r="E45" s="3" t="s">
        <v>25</v>
      </c>
      <c r="F45" s="2">
        <v>41652</v>
      </c>
      <c r="G45" s="1">
        <v>8711.8700000000008</v>
      </c>
      <c r="H45" s="1"/>
      <c r="I45" s="3" t="s">
        <v>24</v>
      </c>
      <c r="J45" s="2">
        <v>41652</v>
      </c>
      <c r="K45" s="1">
        <v>0.26660978991148554</v>
      </c>
      <c r="L45" s="1"/>
      <c r="M45" s="3" t="s">
        <v>23</v>
      </c>
      <c r="N45" s="2">
        <v>41652</v>
      </c>
      <c r="O45" s="1">
        <v>1.3671</v>
      </c>
      <c r="P45" s="1"/>
      <c r="Q45" t="s">
        <v>46</v>
      </c>
      <c r="R45" s="2">
        <v>41652</v>
      </c>
      <c r="S45">
        <v>1.0044</v>
      </c>
    </row>
    <row r="46" spans="1:19" x14ac:dyDescent="0.15">
      <c r="A46" s="3" t="s">
        <v>22</v>
      </c>
      <c r="B46" s="2">
        <v>41660</v>
      </c>
      <c r="C46" s="1">
        <v>657.09</v>
      </c>
      <c r="E46" s="3" t="s">
        <v>25</v>
      </c>
      <c r="F46" s="2">
        <v>41649</v>
      </c>
      <c r="G46" s="1">
        <v>8677.8700000000008</v>
      </c>
      <c r="H46" s="1"/>
      <c r="I46" s="3" t="s">
        <v>24</v>
      </c>
      <c r="J46" s="2">
        <v>41649</v>
      </c>
      <c r="K46" s="1">
        <v>0.26663822525597269</v>
      </c>
      <c r="L46" s="1"/>
      <c r="M46" s="3" t="s">
        <v>23</v>
      </c>
      <c r="N46" s="2">
        <v>41649</v>
      </c>
      <c r="O46" s="1">
        <v>1.367</v>
      </c>
      <c r="P46" s="1"/>
      <c r="Q46" t="s">
        <v>46</v>
      </c>
      <c r="R46" s="2">
        <v>41649</v>
      </c>
      <c r="S46">
        <v>1.0044999999999999</v>
      </c>
    </row>
    <row r="47" spans="1:19" x14ac:dyDescent="0.15">
      <c r="A47" s="3" t="s">
        <v>22</v>
      </c>
      <c r="B47" s="2">
        <v>41659</v>
      </c>
      <c r="C47" s="1">
        <v>652.57000000000005</v>
      </c>
      <c r="E47" s="3" t="s">
        <v>25</v>
      </c>
      <c r="F47" s="2">
        <v>41648</v>
      </c>
      <c r="G47" s="1">
        <v>8677.8700000000008</v>
      </c>
      <c r="H47" s="1"/>
      <c r="I47" s="3" t="s">
        <v>24</v>
      </c>
      <c r="J47" s="2">
        <v>41648</v>
      </c>
      <c r="K47" s="1">
        <v>0.26663111585121985</v>
      </c>
      <c r="L47" s="1"/>
      <c r="M47" s="3" t="s">
        <v>23</v>
      </c>
      <c r="N47" s="2">
        <v>41648</v>
      </c>
      <c r="O47" s="1">
        <v>1.3608</v>
      </c>
      <c r="P47" s="1"/>
      <c r="Q47" t="s">
        <v>46</v>
      </c>
      <c r="R47" s="2">
        <v>41648</v>
      </c>
      <c r="S47">
        <v>1.0045999999999999</v>
      </c>
    </row>
    <row r="48" spans="1:19" x14ac:dyDescent="0.15">
      <c r="A48" s="3" t="s">
        <v>22</v>
      </c>
      <c r="B48" s="2">
        <v>41658</v>
      </c>
      <c r="C48" s="1">
        <v>649.69000000000005</v>
      </c>
      <c r="E48" s="3" t="s">
        <v>25</v>
      </c>
      <c r="F48" s="2">
        <v>41647</v>
      </c>
      <c r="G48" s="1">
        <v>8652.5</v>
      </c>
      <c r="H48" s="1"/>
      <c r="I48" s="3" t="s">
        <v>24</v>
      </c>
      <c r="J48" s="2">
        <v>41647</v>
      </c>
      <c r="K48" s="1">
        <v>0.26663111585121985</v>
      </c>
      <c r="L48" s="1"/>
      <c r="M48" s="3" t="s">
        <v>23</v>
      </c>
      <c r="N48" s="2">
        <v>41647</v>
      </c>
      <c r="O48" s="1">
        <v>1.3575999999999999</v>
      </c>
      <c r="P48" s="1"/>
      <c r="Q48" t="s">
        <v>46</v>
      </c>
      <c r="R48" s="2">
        <v>41647</v>
      </c>
      <c r="S48">
        <v>1.0046999999999999</v>
      </c>
    </row>
    <row r="49" spans="1:19" x14ac:dyDescent="0.15">
      <c r="A49" s="3" t="s">
        <v>22</v>
      </c>
      <c r="B49" s="2">
        <v>41656</v>
      </c>
      <c r="C49" s="1">
        <v>651.30999999999995</v>
      </c>
      <c r="E49" s="3" t="s">
        <v>25</v>
      </c>
      <c r="F49" s="2">
        <v>41646</v>
      </c>
      <c r="G49" s="1">
        <v>8608.7900000000009</v>
      </c>
      <c r="H49" s="1"/>
      <c r="I49" s="3" t="s">
        <v>24</v>
      </c>
      <c r="J49" s="2">
        <v>41646</v>
      </c>
      <c r="K49" s="1">
        <v>0.26663111585121985</v>
      </c>
      <c r="L49" s="1"/>
      <c r="M49" s="3" t="s">
        <v>23</v>
      </c>
      <c r="N49" s="2">
        <v>41646</v>
      </c>
      <c r="O49" s="1">
        <v>1.3615999999999999</v>
      </c>
      <c r="P49" s="1"/>
      <c r="Q49" t="s">
        <v>46</v>
      </c>
      <c r="R49" s="2">
        <v>41646</v>
      </c>
      <c r="S49">
        <v>1.0047999999999999</v>
      </c>
    </row>
    <row r="50" spans="1:19" x14ac:dyDescent="0.15">
      <c r="A50" s="3" t="s">
        <v>22</v>
      </c>
      <c r="B50" s="2">
        <v>41655</v>
      </c>
      <c r="C50" s="1">
        <v>651.41999999999996</v>
      </c>
      <c r="E50" s="3" t="s">
        <v>25</v>
      </c>
      <c r="F50" s="2">
        <v>41645</v>
      </c>
      <c r="G50" s="1">
        <v>8611.81</v>
      </c>
      <c r="H50" s="1"/>
      <c r="I50" s="3" t="s">
        <v>24</v>
      </c>
      <c r="J50" s="2">
        <v>41645</v>
      </c>
      <c r="K50" s="1">
        <v>0.26663822525597269</v>
      </c>
      <c r="L50" s="1"/>
      <c r="M50" s="3" t="s">
        <v>23</v>
      </c>
      <c r="N50" s="2">
        <v>41645</v>
      </c>
      <c r="O50" s="1">
        <v>1.3629</v>
      </c>
      <c r="P50" s="1"/>
      <c r="Q50" t="s">
        <v>46</v>
      </c>
      <c r="R50" s="2">
        <v>41645</v>
      </c>
      <c r="S50">
        <v>1.0048999999999999</v>
      </c>
    </row>
    <row r="51" spans="1:19" x14ac:dyDescent="0.15">
      <c r="A51" s="3" t="s">
        <v>22</v>
      </c>
      <c r="B51" s="2">
        <v>41654</v>
      </c>
      <c r="C51" s="1">
        <v>649.33000000000004</v>
      </c>
      <c r="E51" s="3" t="s">
        <v>25</v>
      </c>
      <c r="F51" s="2">
        <v>41642</v>
      </c>
      <c r="G51" s="1">
        <v>8618.1200000000008</v>
      </c>
      <c r="H51" s="1"/>
      <c r="I51" s="3" t="s">
        <v>24</v>
      </c>
      <c r="J51" s="2">
        <v>41642</v>
      </c>
      <c r="K51" s="1">
        <v>0.26662400682557458</v>
      </c>
      <c r="L51" s="1"/>
      <c r="M51" s="3" t="s">
        <v>23</v>
      </c>
      <c r="N51" s="2">
        <v>41642</v>
      </c>
      <c r="O51" s="1">
        <v>1.3589</v>
      </c>
      <c r="P51" s="1"/>
      <c r="Q51" t="s">
        <v>46</v>
      </c>
      <c r="R51" s="2">
        <v>41642</v>
      </c>
      <c r="S51">
        <v>1.0049999999999999</v>
      </c>
    </row>
    <row r="52" spans="1:19" x14ac:dyDescent="0.15">
      <c r="A52" s="3" t="s">
        <v>22</v>
      </c>
      <c r="B52" s="2">
        <v>41653</v>
      </c>
      <c r="C52" s="1">
        <v>647.92999999999995</v>
      </c>
      <c r="E52" s="3" t="s">
        <v>25</v>
      </c>
      <c r="F52" s="2">
        <v>41641</v>
      </c>
      <c r="G52" s="1">
        <v>8618.1200000000008</v>
      </c>
      <c r="H52" s="1"/>
      <c r="I52" s="3" t="s">
        <v>24</v>
      </c>
      <c r="J52" s="2">
        <v>41641</v>
      </c>
      <c r="K52" s="1">
        <v>0.26662400682557458</v>
      </c>
      <c r="L52" s="1"/>
      <c r="M52" s="3" t="s">
        <v>23</v>
      </c>
      <c r="N52" s="2">
        <v>41641</v>
      </c>
      <c r="O52" s="1">
        <v>1.3672</v>
      </c>
      <c r="P52" s="1"/>
      <c r="Q52" t="s">
        <v>46</v>
      </c>
      <c r="R52" s="2">
        <v>41641</v>
      </c>
      <c r="S52">
        <v>1.0051000000000001</v>
      </c>
    </row>
    <row r="53" spans="1:19" x14ac:dyDescent="0.15">
      <c r="A53" s="3" t="s">
        <v>22</v>
      </c>
      <c r="B53" s="2">
        <v>41652</v>
      </c>
      <c r="C53" s="1">
        <v>645.98</v>
      </c>
      <c r="E53" s="3" t="s">
        <v>25</v>
      </c>
      <c r="F53" s="2">
        <v>41640</v>
      </c>
      <c r="G53" s="1">
        <v>8605.34</v>
      </c>
      <c r="H53" s="1"/>
      <c r="I53" s="3" t="s">
        <v>24</v>
      </c>
      <c r="J53" s="2">
        <v>41640</v>
      </c>
      <c r="K53" s="1">
        <v>0.26663111585121985</v>
      </c>
      <c r="L53" s="1"/>
      <c r="M53" s="3" t="s">
        <v>23</v>
      </c>
      <c r="N53" s="2">
        <v>41640</v>
      </c>
      <c r="O53" s="1">
        <v>1.3763000000000001</v>
      </c>
      <c r="P53" s="1"/>
      <c r="Q53" t="s">
        <v>46</v>
      </c>
      <c r="R53" s="2">
        <v>41640</v>
      </c>
      <c r="S53">
        <v>1.0052000000000001</v>
      </c>
    </row>
    <row r="54" spans="1:19" x14ac:dyDescent="0.15">
      <c r="A54" s="3" t="s">
        <v>22</v>
      </c>
      <c r="B54" s="2">
        <v>41651</v>
      </c>
      <c r="C54" s="1">
        <v>644.63</v>
      </c>
      <c r="E54" s="3" t="s">
        <v>25</v>
      </c>
      <c r="F54" s="2">
        <v>41638</v>
      </c>
      <c r="G54" s="1">
        <v>8520.02</v>
      </c>
      <c r="H54" s="1"/>
      <c r="I54" s="3" t="s">
        <v>24</v>
      </c>
      <c r="J54" s="2">
        <v>41639</v>
      </c>
      <c r="K54" s="1">
        <v>0.26662400682557458</v>
      </c>
      <c r="L54" s="1"/>
      <c r="M54" s="3" t="s">
        <v>23</v>
      </c>
      <c r="N54" s="2">
        <v>41639</v>
      </c>
      <c r="O54" s="1">
        <v>1.3743000000000001</v>
      </c>
      <c r="P54" s="1"/>
      <c r="Q54" t="s">
        <v>46</v>
      </c>
      <c r="R54" s="2">
        <v>41639</v>
      </c>
      <c r="S54">
        <v>1.0053000000000001</v>
      </c>
    </row>
    <row r="55" spans="1:19" x14ac:dyDescent="0.15">
      <c r="A55" s="3" t="s">
        <v>22</v>
      </c>
      <c r="B55" s="2">
        <v>41649</v>
      </c>
      <c r="C55" s="1">
        <v>643.24</v>
      </c>
      <c r="E55" s="3" t="s">
        <v>25</v>
      </c>
      <c r="F55" s="2">
        <v>41635</v>
      </c>
      <c r="G55" s="1">
        <v>8561.84</v>
      </c>
      <c r="H55" s="1"/>
      <c r="I55" s="3" t="s">
        <v>24</v>
      </c>
      <c r="J55" s="2">
        <v>41638</v>
      </c>
      <c r="K55" s="1">
        <v>0.26661689817900658</v>
      </c>
      <c r="L55" s="1"/>
      <c r="M55" s="3" t="s">
        <v>23</v>
      </c>
      <c r="N55" s="2">
        <v>41638</v>
      </c>
      <c r="O55" s="1">
        <v>1.3801000000000001</v>
      </c>
      <c r="P55" s="1"/>
      <c r="Q55" t="s">
        <v>46</v>
      </c>
      <c r="R55" s="2">
        <v>41638</v>
      </c>
      <c r="S55">
        <v>1.0054000000000001</v>
      </c>
    </row>
    <row r="56" spans="1:19" x14ac:dyDescent="0.15">
      <c r="A56" s="3" t="s">
        <v>22</v>
      </c>
      <c r="B56" s="2">
        <v>41648</v>
      </c>
      <c r="C56" s="1">
        <v>643.57000000000005</v>
      </c>
      <c r="E56" s="3" t="s">
        <v>25</v>
      </c>
      <c r="F56" s="2">
        <v>41631</v>
      </c>
      <c r="G56" s="1">
        <v>8561.84</v>
      </c>
      <c r="H56" s="1"/>
      <c r="I56" s="3" t="s">
        <v>24</v>
      </c>
      <c r="J56" s="2">
        <v>41635</v>
      </c>
      <c r="K56" s="1">
        <v>0.26663822525597269</v>
      </c>
      <c r="L56" s="1"/>
      <c r="M56" s="3" t="s">
        <v>23</v>
      </c>
      <c r="N56" s="2">
        <v>41635</v>
      </c>
      <c r="O56" s="1">
        <v>1.3749</v>
      </c>
      <c r="P56" s="1"/>
      <c r="Q56" t="s">
        <v>46</v>
      </c>
      <c r="R56" s="2">
        <v>41635</v>
      </c>
      <c r="S56">
        <v>1.0055000000000001</v>
      </c>
    </row>
    <row r="57" spans="1:19" x14ac:dyDescent="0.15">
      <c r="A57" s="3" t="s">
        <v>22</v>
      </c>
      <c r="B57" s="2">
        <v>41647</v>
      </c>
      <c r="C57" s="1">
        <v>639.4</v>
      </c>
      <c r="E57" s="3" t="s">
        <v>25</v>
      </c>
      <c r="F57" s="2">
        <v>41628</v>
      </c>
      <c r="G57" s="1">
        <v>8509.68</v>
      </c>
      <c r="H57" s="1"/>
      <c r="I57" s="3" t="s">
        <v>24</v>
      </c>
      <c r="J57" s="2">
        <v>41634</v>
      </c>
      <c r="K57" s="1">
        <v>0.26664533503986348</v>
      </c>
      <c r="L57" s="1"/>
      <c r="M57" s="3" t="s">
        <v>23</v>
      </c>
      <c r="N57" s="2">
        <v>41634</v>
      </c>
      <c r="O57" s="1">
        <v>1.3691</v>
      </c>
      <c r="P57" s="1"/>
      <c r="Q57" t="s">
        <v>46</v>
      </c>
      <c r="R57" s="2">
        <v>41634</v>
      </c>
      <c r="S57">
        <v>1.0056</v>
      </c>
    </row>
    <row r="58" spans="1:19" x14ac:dyDescent="0.15">
      <c r="A58" s="3" t="s">
        <v>22</v>
      </c>
      <c r="B58" s="2">
        <v>41646</v>
      </c>
      <c r="C58" s="1">
        <v>638.54</v>
      </c>
      <c r="E58" s="3" t="s">
        <v>25</v>
      </c>
      <c r="F58" s="2">
        <v>41627</v>
      </c>
      <c r="G58" s="1">
        <v>8509.68</v>
      </c>
      <c r="H58" s="1"/>
      <c r="I58" s="3" t="s">
        <v>24</v>
      </c>
      <c r="J58" s="2">
        <v>41633</v>
      </c>
      <c r="K58" s="1">
        <v>0.26664533503986348</v>
      </c>
      <c r="L58" s="1"/>
      <c r="M58" s="3" t="s">
        <v>23</v>
      </c>
      <c r="N58" s="2">
        <v>41633</v>
      </c>
      <c r="O58" s="1">
        <v>1.3681000000000001</v>
      </c>
      <c r="P58" s="1"/>
      <c r="Q58" t="s">
        <v>46</v>
      </c>
      <c r="R58" s="2">
        <v>41633</v>
      </c>
      <c r="S58">
        <v>1.0057</v>
      </c>
    </row>
    <row r="59" spans="1:19" x14ac:dyDescent="0.15">
      <c r="A59" s="3" t="s">
        <v>22</v>
      </c>
      <c r="B59" s="2">
        <v>41645</v>
      </c>
      <c r="C59" s="1">
        <v>639.47</v>
      </c>
      <c r="E59" s="3" t="s">
        <v>25</v>
      </c>
      <c r="F59" s="2">
        <v>41626</v>
      </c>
      <c r="G59" s="1">
        <v>8440.5300000000007</v>
      </c>
      <c r="H59" s="1"/>
      <c r="I59" s="3" t="s">
        <v>24</v>
      </c>
      <c r="J59" s="2">
        <v>41632</v>
      </c>
      <c r="K59" s="1">
        <v>0.26664533503986348</v>
      </c>
      <c r="L59" s="1"/>
      <c r="M59" s="3" t="s">
        <v>23</v>
      </c>
      <c r="N59" s="2">
        <v>41632</v>
      </c>
      <c r="O59" s="1">
        <v>1.3679999999999999</v>
      </c>
      <c r="P59" s="1"/>
      <c r="Q59" t="s">
        <v>46</v>
      </c>
      <c r="R59" s="2">
        <v>41632</v>
      </c>
      <c r="S59">
        <v>1.0058</v>
      </c>
    </row>
    <row r="60" spans="1:19" x14ac:dyDescent="0.15">
      <c r="A60" s="3" t="s">
        <v>22</v>
      </c>
      <c r="B60" s="2">
        <v>41644</v>
      </c>
      <c r="C60" s="1">
        <v>636.49</v>
      </c>
      <c r="E60" s="3" t="s">
        <v>25</v>
      </c>
      <c r="F60" s="2">
        <v>41625</v>
      </c>
      <c r="G60" s="1">
        <v>8412.32</v>
      </c>
      <c r="H60" s="1"/>
      <c r="I60" s="3" t="s">
        <v>24</v>
      </c>
      <c r="J60" s="2">
        <v>41631</v>
      </c>
      <c r="K60" s="1">
        <v>0.26663822525597269</v>
      </c>
      <c r="L60" s="1"/>
      <c r="M60" s="3" t="s">
        <v>23</v>
      </c>
      <c r="N60" s="2">
        <v>41631</v>
      </c>
      <c r="O60" s="1">
        <v>1.3695999999999999</v>
      </c>
      <c r="P60" s="1"/>
      <c r="Q60" t="s">
        <v>46</v>
      </c>
      <c r="R60" s="2">
        <v>41631</v>
      </c>
      <c r="S60">
        <v>1.0059</v>
      </c>
    </row>
    <row r="61" spans="1:19" x14ac:dyDescent="0.15">
      <c r="A61" s="3" t="s">
        <v>22</v>
      </c>
      <c r="B61" s="2">
        <v>41642</v>
      </c>
      <c r="C61" s="1">
        <v>635.09</v>
      </c>
      <c r="E61" s="3" t="s">
        <v>25</v>
      </c>
      <c r="F61" s="2">
        <v>41624</v>
      </c>
      <c r="G61" s="1">
        <v>8385.08</v>
      </c>
      <c r="H61" s="1"/>
      <c r="I61" s="3" t="s">
        <v>24</v>
      </c>
      <c r="J61" s="2">
        <v>41628</v>
      </c>
      <c r="K61" s="1">
        <v>0.26663111585121985</v>
      </c>
      <c r="L61" s="1"/>
      <c r="M61" s="3" t="s">
        <v>23</v>
      </c>
      <c r="N61" s="2">
        <v>41628</v>
      </c>
      <c r="O61" s="1">
        <v>1.3673</v>
      </c>
      <c r="P61" s="1"/>
      <c r="Q61" t="s">
        <v>46</v>
      </c>
      <c r="R61" s="2">
        <v>41628</v>
      </c>
      <c r="S61">
        <v>1.006</v>
      </c>
    </row>
    <row r="62" spans="1:19" x14ac:dyDescent="0.15">
      <c r="A62" s="3" t="s">
        <v>22</v>
      </c>
      <c r="B62" s="2">
        <v>41641</v>
      </c>
      <c r="C62" s="1">
        <v>634.96</v>
      </c>
      <c r="E62" s="3" t="s">
        <v>25</v>
      </c>
      <c r="F62" s="2">
        <v>41621</v>
      </c>
      <c r="G62" s="1">
        <v>8387.61</v>
      </c>
      <c r="H62" s="1"/>
      <c r="I62" s="3" t="s">
        <v>24</v>
      </c>
      <c r="J62" s="2">
        <v>41627</v>
      </c>
      <c r="K62" s="1">
        <v>0.26663822525597269</v>
      </c>
      <c r="L62" s="1"/>
      <c r="M62" s="3" t="s">
        <v>23</v>
      </c>
      <c r="N62" s="2">
        <v>41627</v>
      </c>
      <c r="O62" s="1">
        <v>1.3660999999999999</v>
      </c>
      <c r="P62" s="1"/>
      <c r="Q62" t="s">
        <v>46</v>
      </c>
      <c r="R62" s="2">
        <v>41627</v>
      </c>
      <c r="S62">
        <v>1.0061</v>
      </c>
    </row>
    <row r="63" spans="1:19" x14ac:dyDescent="0.15">
      <c r="A63" s="3" t="s">
        <v>22</v>
      </c>
      <c r="B63" s="2">
        <v>41640</v>
      </c>
      <c r="C63" s="1">
        <v>629.84</v>
      </c>
      <c r="E63" s="3" t="s">
        <v>25</v>
      </c>
      <c r="F63" s="2">
        <v>41620</v>
      </c>
      <c r="G63" s="1">
        <v>8387.61</v>
      </c>
      <c r="H63" s="1"/>
      <c r="I63" s="3" t="s">
        <v>24</v>
      </c>
      <c r="J63" s="2">
        <v>41626</v>
      </c>
      <c r="K63" s="1">
        <v>0.26663822525597269</v>
      </c>
      <c r="L63" s="1"/>
      <c r="M63" s="3" t="s">
        <v>23</v>
      </c>
      <c r="N63" s="2">
        <v>41626</v>
      </c>
      <c r="O63" s="1">
        <v>1.3685</v>
      </c>
      <c r="P63" s="1"/>
      <c r="Q63" t="s">
        <v>46</v>
      </c>
      <c r="R63" s="2">
        <v>41626</v>
      </c>
      <c r="S63">
        <v>1.0062</v>
      </c>
    </row>
    <row r="64" spans="1:19" x14ac:dyDescent="0.15">
      <c r="A64" s="3" t="s">
        <v>22</v>
      </c>
      <c r="B64" s="2">
        <v>41639</v>
      </c>
      <c r="C64" s="1">
        <v>629.74</v>
      </c>
      <c r="E64" s="3" t="s">
        <v>25</v>
      </c>
      <c r="F64" s="2">
        <v>41619</v>
      </c>
      <c r="G64" s="1">
        <v>8399.65</v>
      </c>
      <c r="H64" s="1"/>
      <c r="I64" s="3" t="s">
        <v>24</v>
      </c>
      <c r="J64" s="2">
        <v>41625</v>
      </c>
      <c r="K64" s="1">
        <v>0.26663822525597269</v>
      </c>
      <c r="L64" s="1"/>
      <c r="M64" s="3" t="s">
        <v>23</v>
      </c>
      <c r="N64" s="2">
        <v>41625</v>
      </c>
      <c r="O64" s="1">
        <v>1.3768</v>
      </c>
      <c r="P64" s="1"/>
      <c r="Q64" t="s">
        <v>46</v>
      </c>
      <c r="R64" s="2">
        <v>41625</v>
      </c>
      <c r="S64">
        <v>1.0063</v>
      </c>
    </row>
    <row r="65" spans="1:19" x14ac:dyDescent="0.15">
      <c r="A65" s="3" t="s">
        <v>22</v>
      </c>
      <c r="B65" s="2">
        <v>41638</v>
      </c>
      <c r="C65" s="1">
        <v>628</v>
      </c>
      <c r="E65" s="3" t="s">
        <v>25</v>
      </c>
      <c r="F65" s="2">
        <v>41618</v>
      </c>
      <c r="G65" s="1">
        <v>8399.39</v>
      </c>
      <c r="H65" s="1"/>
      <c r="I65" s="3" t="s">
        <v>24</v>
      </c>
      <c r="J65" s="2">
        <v>41624</v>
      </c>
      <c r="K65" s="1">
        <v>0.26663822525597269</v>
      </c>
      <c r="L65" s="1"/>
      <c r="M65" s="3" t="s">
        <v>23</v>
      </c>
      <c r="N65" s="2">
        <v>41624</v>
      </c>
      <c r="O65" s="1">
        <v>1.3761000000000001</v>
      </c>
      <c r="P65" s="1"/>
      <c r="Q65" t="s">
        <v>46</v>
      </c>
      <c r="R65" s="2">
        <v>41624</v>
      </c>
      <c r="S65">
        <v>1.0064</v>
      </c>
    </row>
    <row r="66" spans="1:19" x14ac:dyDescent="0.15">
      <c r="A66" s="3" t="s">
        <v>22</v>
      </c>
      <c r="B66" s="2">
        <v>41637</v>
      </c>
      <c r="C66" s="1">
        <v>626.32000000000005</v>
      </c>
      <c r="E66" s="3" t="s">
        <v>25</v>
      </c>
      <c r="F66" s="2">
        <v>41617</v>
      </c>
      <c r="G66" s="1">
        <v>8359.5499999999993</v>
      </c>
      <c r="H66" s="1"/>
      <c r="I66" s="3" t="s">
        <v>24</v>
      </c>
      <c r="J66" s="2">
        <v>41621</v>
      </c>
      <c r="K66" s="1">
        <v>0.26664533503986348</v>
      </c>
      <c r="L66" s="1"/>
      <c r="M66" s="3" t="s">
        <v>23</v>
      </c>
      <c r="N66" s="2">
        <v>41621</v>
      </c>
      <c r="O66" s="1">
        <v>1.3742000000000001</v>
      </c>
      <c r="P66" s="1"/>
      <c r="Q66" t="s">
        <v>46</v>
      </c>
      <c r="R66" s="2">
        <v>41621</v>
      </c>
      <c r="S66">
        <v>1.0065</v>
      </c>
    </row>
    <row r="67" spans="1:19" x14ac:dyDescent="0.15">
      <c r="A67" s="3" t="s">
        <v>22</v>
      </c>
      <c r="B67" s="2">
        <v>41635</v>
      </c>
      <c r="C67" s="1">
        <v>625.88</v>
      </c>
      <c r="E67" s="3" t="s">
        <v>25</v>
      </c>
      <c r="F67" s="2">
        <v>41614</v>
      </c>
      <c r="G67" s="1">
        <v>8243.74</v>
      </c>
      <c r="H67" s="1"/>
      <c r="I67" s="3" t="s">
        <v>24</v>
      </c>
      <c r="J67" s="2">
        <v>41620</v>
      </c>
      <c r="K67" s="1">
        <v>0.26663111585121985</v>
      </c>
      <c r="L67" s="1"/>
      <c r="M67" s="3" t="s">
        <v>23</v>
      </c>
      <c r="N67" s="2">
        <v>41620</v>
      </c>
      <c r="O67" s="1">
        <v>1.3753</v>
      </c>
      <c r="P67" s="1"/>
      <c r="Q67" t="s">
        <v>46</v>
      </c>
      <c r="R67" s="2">
        <v>41620</v>
      </c>
      <c r="S67">
        <v>1.0065999999999999</v>
      </c>
    </row>
    <row r="68" spans="1:19" x14ac:dyDescent="0.15">
      <c r="A68" s="3" t="s">
        <v>22</v>
      </c>
      <c r="B68" s="2">
        <v>41634</v>
      </c>
      <c r="C68" s="1">
        <v>625.54</v>
      </c>
      <c r="E68" s="3" t="s">
        <v>25</v>
      </c>
      <c r="F68" s="2">
        <v>41613</v>
      </c>
      <c r="G68" s="1">
        <v>8243.74</v>
      </c>
      <c r="H68" s="1"/>
      <c r="I68" s="3" t="s">
        <v>24</v>
      </c>
      <c r="J68" s="2">
        <v>41619</v>
      </c>
      <c r="K68" s="1">
        <v>0.26663822525597269</v>
      </c>
      <c r="L68" s="1"/>
      <c r="M68" s="3" t="s">
        <v>23</v>
      </c>
      <c r="N68" s="2">
        <v>41619</v>
      </c>
      <c r="O68" s="1">
        <v>1.3786</v>
      </c>
      <c r="P68" s="1"/>
      <c r="Q68" t="s">
        <v>46</v>
      </c>
      <c r="R68" s="2">
        <v>41619</v>
      </c>
      <c r="S68">
        <v>1.0066999999999999</v>
      </c>
    </row>
    <row r="69" spans="1:19" x14ac:dyDescent="0.15">
      <c r="A69" s="3" t="s">
        <v>22</v>
      </c>
      <c r="B69" s="2">
        <v>41633</v>
      </c>
      <c r="C69" s="1">
        <v>627.77</v>
      </c>
      <c r="E69" s="3" t="s">
        <v>25</v>
      </c>
      <c r="F69" s="2">
        <v>41612</v>
      </c>
      <c r="G69" s="1">
        <v>8231.1299999999992</v>
      </c>
      <c r="H69" s="1"/>
      <c r="I69" s="3" t="s">
        <v>24</v>
      </c>
      <c r="J69" s="2">
        <v>41618</v>
      </c>
      <c r="K69" s="1">
        <v>0.26664533503986348</v>
      </c>
      <c r="L69" s="1"/>
      <c r="M69" s="3" t="s">
        <v>23</v>
      </c>
      <c r="N69" s="2">
        <v>41618</v>
      </c>
      <c r="O69" s="1">
        <v>1.3761000000000001</v>
      </c>
      <c r="P69" s="1"/>
      <c r="Q69" t="s">
        <v>46</v>
      </c>
      <c r="R69" s="2">
        <v>41618</v>
      </c>
      <c r="S69">
        <v>1.0067999999999999</v>
      </c>
    </row>
    <row r="70" spans="1:19" x14ac:dyDescent="0.15">
      <c r="A70" s="3" t="s">
        <v>22</v>
      </c>
      <c r="B70" s="2">
        <v>41632</v>
      </c>
      <c r="C70" s="1">
        <v>628.1</v>
      </c>
      <c r="E70" s="3" t="s">
        <v>25</v>
      </c>
      <c r="F70" s="2">
        <v>41611</v>
      </c>
      <c r="G70" s="1">
        <v>8229.19</v>
      </c>
      <c r="H70" s="1"/>
      <c r="I70" s="3" t="s">
        <v>24</v>
      </c>
      <c r="J70" s="2">
        <v>41617</v>
      </c>
      <c r="K70" s="1">
        <v>0.26663111585121985</v>
      </c>
      <c r="L70" s="1"/>
      <c r="M70" s="3" t="s">
        <v>23</v>
      </c>
      <c r="N70" s="2">
        <v>41617</v>
      </c>
      <c r="O70" s="1">
        <v>1.3738999999999999</v>
      </c>
      <c r="P70" s="1"/>
      <c r="Q70" t="s">
        <v>46</v>
      </c>
      <c r="R70" s="2">
        <v>41617</v>
      </c>
      <c r="S70">
        <v>1.0068999999999999</v>
      </c>
    </row>
    <row r="71" spans="1:19" x14ac:dyDescent="0.15">
      <c r="A71" s="3" t="s">
        <v>22</v>
      </c>
      <c r="B71" s="2">
        <v>41631</v>
      </c>
      <c r="C71" s="1">
        <v>625.16999999999996</v>
      </c>
      <c r="E71" s="3" t="s">
        <v>25</v>
      </c>
      <c r="F71" s="2">
        <v>41610</v>
      </c>
      <c r="G71" s="1">
        <v>8334.31</v>
      </c>
      <c r="H71" s="1"/>
      <c r="I71" s="3" t="s">
        <v>24</v>
      </c>
      <c r="J71" s="2">
        <v>41614</v>
      </c>
      <c r="K71" s="1">
        <v>0.26660268202298115</v>
      </c>
      <c r="L71" s="1"/>
      <c r="M71" s="3" t="s">
        <v>23</v>
      </c>
      <c r="N71" s="2">
        <v>41614</v>
      </c>
      <c r="O71" s="1">
        <v>1.3706</v>
      </c>
      <c r="P71" s="1"/>
      <c r="Q71" t="s">
        <v>46</v>
      </c>
      <c r="R71" s="2">
        <v>41614</v>
      </c>
      <c r="S71">
        <v>1.0069999999999999</v>
      </c>
    </row>
    <row r="72" spans="1:19" x14ac:dyDescent="0.15">
      <c r="A72" s="3" t="s">
        <v>22</v>
      </c>
      <c r="B72" s="2">
        <v>41630</v>
      </c>
      <c r="C72" s="1">
        <v>623.96</v>
      </c>
      <c r="E72" s="3" t="s">
        <v>25</v>
      </c>
      <c r="F72" s="2">
        <v>41607</v>
      </c>
      <c r="G72" s="1">
        <v>8325.2800000000007</v>
      </c>
      <c r="H72" s="1"/>
      <c r="I72" s="3" t="s">
        <v>24</v>
      </c>
      <c r="J72" s="2">
        <v>41613</v>
      </c>
      <c r="K72" s="1">
        <v>0.26663111585121985</v>
      </c>
      <c r="L72" s="1"/>
      <c r="M72" s="3" t="s">
        <v>23</v>
      </c>
      <c r="N72" s="2">
        <v>41613</v>
      </c>
      <c r="O72" s="1">
        <v>1.3667</v>
      </c>
      <c r="P72" s="1"/>
      <c r="Q72" t="s">
        <v>46</v>
      </c>
      <c r="R72" s="2">
        <v>41613</v>
      </c>
      <c r="S72">
        <v>1.0071000000000001</v>
      </c>
    </row>
    <row r="73" spans="1:19" x14ac:dyDescent="0.15">
      <c r="A73" s="3" t="s">
        <v>22</v>
      </c>
      <c r="B73" s="2">
        <v>41628</v>
      </c>
      <c r="C73" s="1">
        <v>626.94000000000005</v>
      </c>
      <c r="E73" s="3" t="s">
        <v>25</v>
      </c>
      <c r="F73" s="2">
        <v>41606</v>
      </c>
      <c r="G73" s="1">
        <v>8325.2800000000007</v>
      </c>
      <c r="H73" s="1"/>
      <c r="I73" s="3" t="s">
        <v>24</v>
      </c>
      <c r="J73" s="2">
        <v>41612</v>
      </c>
      <c r="K73" s="1">
        <v>0.26663822525597269</v>
      </c>
      <c r="L73" s="1"/>
      <c r="M73" s="3" t="s">
        <v>23</v>
      </c>
      <c r="N73" s="2">
        <v>41612</v>
      </c>
      <c r="O73" s="1">
        <v>1.3593</v>
      </c>
      <c r="P73" s="1"/>
      <c r="Q73" t="s">
        <v>46</v>
      </c>
      <c r="R73" s="2">
        <v>41612</v>
      </c>
      <c r="S73">
        <v>1.0072000000000001</v>
      </c>
    </row>
    <row r="74" spans="1:19" x14ac:dyDescent="0.15">
      <c r="A74" s="3" t="s">
        <v>22</v>
      </c>
      <c r="B74" s="2">
        <v>41627</v>
      </c>
      <c r="C74" s="1">
        <v>627.04</v>
      </c>
      <c r="E74" s="3" t="s">
        <v>25</v>
      </c>
      <c r="F74" s="2">
        <v>41605</v>
      </c>
      <c r="G74" s="1">
        <v>8300.65</v>
      </c>
      <c r="H74" s="1"/>
      <c r="I74" s="3" t="s">
        <v>24</v>
      </c>
      <c r="J74" s="2">
        <v>41611</v>
      </c>
      <c r="K74" s="1">
        <v>0.26663111585121985</v>
      </c>
      <c r="L74" s="1"/>
      <c r="M74" s="3" t="s">
        <v>23</v>
      </c>
      <c r="N74" s="2">
        <v>41611</v>
      </c>
      <c r="O74" s="1">
        <v>1.3588</v>
      </c>
      <c r="P74" s="1"/>
      <c r="Q74" t="s">
        <v>46</v>
      </c>
      <c r="R74" s="2">
        <v>41611</v>
      </c>
      <c r="S74">
        <v>1.0073000000000001</v>
      </c>
    </row>
    <row r="75" spans="1:19" x14ac:dyDescent="0.15">
      <c r="A75" s="3" t="s">
        <v>22</v>
      </c>
      <c r="B75" s="2">
        <v>41626</v>
      </c>
      <c r="C75" s="1">
        <v>624.94000000000005</v>
      </c>
      <c r="E75" s="3" t="s">
        <v>25</v>
      </c>
      <c r="F75" s="2">
        <v>41604</v>
      </c>
      <c r="G75" s="1">
        <v>8298.4599999999991</v>
      </c>
      <c r="H75" s="1"/>
      <c r="I75" s="3" t="s">
        <v>24</v>
      </c>
      <c r="J75" s="2">
        <v>41610</v>
      </c>
      <c r="K75" s="1">
        <v>0.26663111585121985</v>
      </c>
      <c r="L75" s="1"/>
      <c r="M75" s="3" t="s">
        <v>23</v>
      </c>
      <c r="N75" s="2">
        <v>41610</v>
      </c>
      <c r="O75" s="1">
        <v>1.3542000000000001</v>
      </c>
      <c r="P75" s="1"/>
      <c r="Q75" t="s">
        <v>46</v>
      </c>
      <c r="R75" s="2">
        <v>41610</v>
      </c>
      <c r="S75">
        <v>1.0074000000000001</v>
      </c>
    </row>
    <row r="76" spans="1:19" x14ac:dyDescent="0.15">
      <c r="A76" s="3" t="s">
        <v>22</v>
      </c>
      <c r="B76" s="2">
        <v>41625</v>
      </c>
      <c r="C76" s="1">
        <v>623.89</v>
      </c>
      <c r="E76" s="3" t="s">
        <v>25</v>
      </c>
      <c r="F76" s="2">
        <v>41603</v>
      </c>
      <c r="G76" s="1">
        <v>8346.69</v>
      </c>
      <c r="H76" s="1"/>
      <c r="I76" s="3" t="s">
        <v>24</v>
      </c>
      <c r="J76" s="2">
        <v>41607</v>
      </c>
      <c r="K76" s="1">
        <v>0.26664533503986348</v>
      </c>
      <c r="L76" s="1"/>
      <c r="M76" s="3" t="s">
        <v>23</v>
      </c>
      <c r="N76" s="2">
        <v>41607</v>
      </c>
      <c r="O76" s="1">
        <v>1.3591</v>
      </c>
      <c r="P76" s="1"/>
      <c r="Q76" t="s">
        <v>46</v>
      </c>
      <c r="R76" s="2">
        <v>41607</v>
      </c>
      <c r="S76">
        <v>1.0075000000000001</v>
      </c>
    </row>
    <row r="77" spans="1:19" x14ac:dyDescent="0.15">
      <c r="A77" s="3" t="s">
        <v>22</v>
      </c>
      <c r="B77" s="2">
        <v>41624</v>
      </c>
      <c r="C77" s="1">
        <v>621.36</v>
      </c>
      <c r="E77" s="3" t="s">
        <v>25</v>
      </c>
      <c r="F77" s="2">
        <v>41600</v>
      </c>
      <c r="G77" s="1">
        <v>8337.7800000000007</v>
      </c>
      <c r="H77" s="1"/>
      <c r="I77" s="3" t="s">
        <v>24</v>
      </c>
      <c r="J77" s="2">
        <v>41606</v>
      </c>
      <c r="K77" s="1">
        <v>0.26663822525597269</v>
      </c>
      <c r="L77" s="1"/>
      <c r="M77" s="3" t="s">
        <v>23</v>
      </c>
      <c r="N77" s="2">
        <v>41606</v>
      </c>
      <c r="O77" s="1">
        <v>1.3606</v>
      </c>
      <c r="P77" s="1"/>
      <c r="Q77" t="s">
        <v>46</v>
      </c>
      <c r="R77" s="2">
        <v>41606</v>
      </c>
      <c r="S77">
        <v>1.0076000000000001</v>
      </c>
    </row>
    <row r="78" spans="1:19" x14ac:dyDescent="0.15">
      <c r="A78" s="3" t="s">
        <v>22</v>
      </c>
      <c r="B78" s="2">
        <v>41623</v>
      </c>
      <c r="C78" s="1">
        <v>622.82000000000005</v>
      </c>
      <c r="E78" s="3" t="s">
        <v>25</v>
      </c>
      <c r="F78" s="2">
        <v>41599</v>
      </c>
      <c r="G78" s="1">
        <v>8337.7800000000007</v>
      </c>
      <c r="H78" s="1"/>
      <c r="I78" s="3" t="s">
        <v>24</v>
      </c>
      <c r="J78" s="2">
        <v>41605</v>
      </c>
      <c r="K78" s="1">
        <v>0.26663822525597269</v>
      </c>
      <c r="L78" s="1"/>
      <c r="M78" s="3" t="s">
        <v>23</v>
      </c>
      <c r="N78" s="2">
        <v>41605</v>
      </c>
      <c r="O78" s="1">
        <v>1.3578999999999999</v>
      </c>
      <c r="P78" s="1"/>
      <c r="Q78" t="s">
        <v>46</v>
      </c>
      <c r="R78" s="2">
        <v>41605</v>
      </c>
      <c r="S78">
        <v>1.0077</v>
      </c>
    </row>
    <row r="79" spans="1:19" x14ac:dyDescent="0.15">
      <c r="A79" s="3" t="s">
        <v>22</v>
      </c>
      <c r="B79" s="2">
        <v>41621</v>
      </c>
      <c r="C79" s="1">
        <v>621.04999999999995</v>
      </c>
      <c r="E79" s="3" t="s">
        <v>25</v>
      </c>
      <c r="F79" s="2">
        <v>41598</v>
      </c>
      <c r="G79" s="1">
        <v>8337.32</v>
      </c>
      <c r="H79" s="1"/>
      <c r="I79" s="3" t="s">
        <v>24</v>
      </c>
      <c r="J79" s="2">
        <v>41604</v>
      </c>
      <c r="K79" s="1">
        <v>0.26663822525597269</v>
      </c>
      <c r="L79" s="1"/>
      <c r="M79" s="3" t="s">
        <v>23</v>
      </c>
      <c r="N79" s="2">
        <v>41604</v>
      </c>
      <c r="O79" s="1">
        <v>1.3572</v>
      </c>
      <c r="P79" s="1"/>
      <c r="Q79" t="s">
        <v>46</v>
      </c>
      <c r="R79" s="2">
        <v>41604</v>
      </c>
      <c r="S79">
        <v>1.0078</v>
      </c>
    </row>
    <row r="80" spans="1:19" x14ac:dyDescent="0.15">
      <c r="A80" s="3" t="s">
        <v>22</v>
      </c>
      <c r="B80" s="2">
        <v>41620</v>
      </c>
      <c r="C80" s="1">
        <v>621.47</v>
      </c>
      <c r="E80" s="3" t="s">
        <v>25</v>
      </c>
      <c r="F80" s="2">
        <v>41597</v>
      </c>
      <c r="G80" s="1">
        <v>8359.59</v>
      </c>
      <c r="H80" s="1"/>
      <c r="I80" s="3" t="s">
        <v>24</v>
      </c>
      <c r="J80" s="2">
        <v>41603</v>
      </c>
      <c r="K80" s="1">
        <v>0.26664533503986348</v>
      </c>
      <c r="L80" s="1"/>
      <c r="M80" s="3" t="s">
        <v>23</v>
      </c>
      <c r="N80" s="2">
        <v>41603</v>
      </c>
      <c r="O80" s="1">
        <v>1.3517000000000001</v>
      </c>
      <c r="P80" s="1"/>
      <c r="Q80" t="s">
        <v>46</v>
      </c>
      <c r="R80" s="2">
        <v>41603</v>
      </c>
      <c r="S80">
        <v>1.0079</v>
      </c>
    </row>
    <row r="81" spans="1:19" x14ac:dyDescent="0.15">
      <c r="A81" s="3" t="s">
        <v>22</v>
      </c>
      <c r="B81" s="2">
        <v>41619</v>
      </c>
      <c r="C81" s="1">
        <v>617.66999999999996</v>
      </c>
      <c r="E81" s="3" t="s">
        <v>25</v>
      </c>
      <c r="F81" s="2">
        <v>41596</v>
      </c>
      <c r="G81" s="1">
        <v>8407.8799999999992</v>
      </c>
      <c r="H81" s="1"/>
      <c r="I81" s="3" t="s">
        <v>24</v>
      </c>
      <c r="J81" s="2">
        <v>41600</v>
      </c>
      <c r="K81" s="1">
        <v>0.26663822525597269</v>
      </c>
      <c r="L81" s="1"/>
      <c r="M81" s="3" t="s">
        <v>23</v>
      </c>
      <c r="N81" s="2">
        <v>41600</v>
      </c>
      <c r="O81" s="1">
        <v>1.3557999999999999</v>
      </c>
      <c r="P81" s="1"/>
      <c r="Q81" t="s">
        <v>46</v>
      </c>
      <c r="R81" s="2">
        <v>41600</v>
      </c>
      <c r="S81">
        <v>1.008</v>
      </c>
    </row>
    <row r="82" spans="1:19" x14ac:dyDescent="0.15">
      <c r="A82" s="3" t="s">
        <v>22</v>
      </c>
      <c r="B82" s="2">
        <v>41618</v>
      </c>
      <c r="C82" s="1">
        <v>619.66</v>
      </c>
      <c r="E82" s="3" t="s">
        <v>25</v>
      </c>
      <c r="F82" s="2">
        <v>41593</v>
      </c>
      <c r="G82" s="1">
        <v>8317.16</v>
      </c>
      <c r="H82" s="1"/>
      <c r="I82" s="3" t="s">
        <v>24</v>
      </c>
      <c r="J82" s="2">
        <v>41599</v>
      </c>
      <c r="K82" s="1">
        <v>0.26664533503986348</v>
      </c>
      <c r="L82" s="1"/>
      <c r="M82" s="3" t="s">
        <v>23</v>
      </c>
      <c r="N82" s="2">
        <v>41599</v>
      </c>
      <c r="O82" s="1">
        <v>1.3482000000000001</v>
      </c>
      <c r="P82" s="1"/>
      <c r="Q82" t="s">
        <v>46</v>
      </c>
      <c r="R82" s="2">
        <v>41599</v>
      </c>
      <c r="S82">
        <v>1.0081</v>
      </c>
    </row>
    <row r="83" spans="1:19" x14ac:dyDescent="0.15">
      <c r="A83" s="3" t="s">
        <v>22</v>
      </c>
      <c r="B83" s="2">
        <v>41617</v>
      </c>
      <c r="C83" s="1">
        <v>617.96</v>
      </c>
      <c r="E83" s="3" t="s">
        <v>25</v>
      </c>
      <c r="F83" s="2">
        <v>41592</v>
      </c>
      <c r="G83" s="1">
        <v>8317.16</v>
      </c>
      <c r="H83" s="1"/>
      <c r="I83" s="3" t="s">
        <v>24</v>
      </c>
      <c r="J83" s="2">
        <v>41598</v>
      </c>
      <c r="K83" s="1">
        <v>0.26664533503986348</v>
      </c>
      <c r="L83" s="1"/>
      <c r="M83" s="3" t="s">
        <v>23</v>
      </c>
      <c r="N83" s="2">
        <v>41598</v>
      </c>
      <c r="O83" s="1">
        <v>1.3439000000000001</v>
      </c>
      <c r="P83" s="1"/>
      <c r="Q83" t="s">
        <v>46</v>
      </c>
      <c r="R83" s="2">
        <v>41598</v>
      </c>
      <c r="S83">
        <v>1.0082</v>
      </c>
    </row>
    <row r="84" spans="1:19" x14ac:dyDescent="0.15">
      <c r="A84" s="3" t="s">
        <v>22</v>
      </c>
      <c r="B84" s="2">
        <v>41616</v>
      </c>
      <c r="C84" s="1">
        <v>615.71</v>
      </c>
      <c r="E84" s="3" t="s">
        <v>25</v>
      </c>
      <c r="F84" s="2">
        <v>41591</v>
      </c>
      <c r="G84" s="1">
        <v>8297.7900000000009</v>
      </c>
      <c r="H84" s="1"/>
      <c r="I84" s="3" t="s">
        <v>24</v>
      </c>
      <c r="J84" s="2">
        <v>41597</v>
      </c>
      <c r="K84" s="1">
        <v>0.26664533503986348</v>
      </c>
      <c r="L84" s="1"/>
      <c r="M84" s="3" t="s">
        <v>23</v>
      </c>
      <c r="N84" s="2">
        <v>41597</v>
      </c>
      <c r="O84" s="1">
        <v>1.3538000000000001</v>
      </c>
      <c r="P84" s="1"/>
      <c r="Q84" t="s">
        <v>46</v>
      </c>
      <c r="R84" s="2">
        <v>41597</v>
      </c>
      <c r="S84">
        <v>1.0083</v>
      </c>
    </row>
    <row r="85" spans="1:19" x14ac:dyDescent="0.15">
      <c r="A85" s="3" t="s">
        <v>22</v>
      </c>
      <c r="B85" s="2">
        <v>41614</v>
      </c>
      <c r="C85" s="1">
        <v>611.88</v>
      </c>
      <c r="E85" s="3" t="s">
        <v>25</v>
      </c>
      <c r="F85" s="2">
        <v>41590</v>
      </c>
      <c r="G85" s="1">
        <v>8329.48</v>
      </c>
      <c r="H85" s="1"/>
      <c r="I85" s="3" t="s">
        <v>24</v>
      </c>
      <c r="J85" s="2">
        <v>41596</v>
      </c>
      <c r="K85" s="1">
        <v>0.26663111585121985</v>
      </c>
      <c r="L85" s="1"/>
      <c r="M85" s="3" t="s">
        <v>23</v>
      </c>
      <c r="N85" s="2">
        <v>41596</v>
      </c>
      <c r="O85" s="1">
        <v>1.3506</v>
      </c>
      <c r="P85" s="1"/>
      <c r="Q85" t="s">
        <v>46</v>
      </c>
      <c r="R85" s="2">
        <v>41596</v>
      </c>
      <c r="S85">
        <v>1.0084</v>
      </c>
    </row>
    <row r="86" spans="1:19" x14ac:dyDescent="0.15">
      <c r="A86" s="3" t="s">
        <v>22</v>
      </c>
      <c r="B86" s="2">
        <v>41613</v>
      </c>
      <c r="C86" s="1">
        <v>612.5</v>
      </c>
      <c r="E86" s="3" t="s">
        <v>25</v>
      </c>
      <c r="F86" s="2">
        <v>41589</v>
      </c>
      <c r="G86" s="1">
        <v>8271.14</v>
      </c>
      <c r="H86" s="1"/>
      <c r="I86" s="3" t="s">
        <v>24</v>
      </c>
      <c r="J86" s="2">
        <v>41593</v>
      </c>
      <c r="K86" s="1">
        <v>0.26664533503986348</v>
      </c>
      <c r="L86" s="1"/>
      <c r="M86" s="3" t="s">
        <v>23</v>
      </c>
      <c r="N86" s="2">
        <v>41593</v>
      </c>
      <c r="O86" s="1">
        <v>1.3496000000000001</v>
      </c>
      <c r="P86" s="1"/>
      <c r="Q86" t="s">
        <v>46</v>
      </c>
      <c r="R86" s="2">
        <v>41593</v>
      </c>
      <c r="S86">
        <v>1.0085</v>
      </c>
    </row>
    <row r="87" spans="1:19" x14ac:dyDescent="0.15">
      <c r="A87" s="3" t="s">
        <v>22</v>
      </c>
      <c r="B87" s="2">
        <v>41612</v>
      </c>
      <c r="C87" s="1">
        <v>608.49</v>
      </c>
      <c r="E87" s="3" t="s">
        <v>25</v>
      </c>
      <c r="F87" s="2">
        <v>41586</v>
      </c>
      <c r="G87" s="1">
        <v>8262.7900000000009</v>
      </c>
      <c r="H87" s="1"/>
      <c r="I87" s="3" t="s">
        <v>24</v>
      </c>
      <c r="J87" s="2">
        <v>41592</v>
      </c>
      <c r="K87" s="1">
        <v>0.26664533503986348</v>
      </c>
      <c r="L87" s="1"/>
      <c r="M87" s="3" t="s">
        <v>23</v>
      </c>
      <c r="N87" s="2">
        <v>41592</v>
      </c>
      <c r="O87" s="1">
        <v>1.3461000000000001</v>
      </c>
      <c r="P87" s="1"/>
      <c r="Q87" t="s">
        <v>46</v>
      </c>
      <c r="R87" s="2">
        <v>41592</v>
      </c>
      <c r="S87">
        <v>1.0085999999999999</v>
      </c>
    </row>
    <row r="88" spans="1:19" x14ac:dyDescent="0.15">
      <c r="A88" s="3" t="s">
        <v>22</v>
      </c>
      <c r="B88" s="2">
        <v>41611</v>
      </c>
      <c r="C88" s="1">
        <v>609.14</v>
      </c>
      <c r="E88" s="3" t="s">
        <v>25</v>
      </c>
      <c r="F88" s="2">
        <v>41585</v>
      </c>
      <c r="G88" s="1">
        <v>8262.7900000000009</v>
      </c>
      <c r="H88" s="1"/>
      <c r="I88" s="3" t="s">
        <v>24</v>
      </c>
      <c r="J88" s="2">
        <v>41591</v>
      </c>
      <c r="K88" s="1">
        <v>0.26664533503986348</v>
      </c>
      <c r="L88" s="1"/>
      <c r="M88" s="3" t="s">
        <v>23</v>
      </c>
      <c r="N88" s="2">
        <v>41591</v>
      </c>
      <c r="O88" s="1">
        <v>1.3487</v>
      </c>
      <c r="P88" s="1"/>
      <c r="Q88" t="s">
        <v>46</v>
      </c>
      <c r="R88" s="2">
        <v>41591</v>
      </c>
      <c r="S88">
        <v>1.0086999999999999</v>
      </c>
    </row>
    <row r="89" spans="1:19" x14ac:dyDescent="0.15">
      <c r="A89" s="3" t="s">
        <v>22</v>
      </c>
      <c r="B89" s="2">
        <v>41610</v>
      </c>
      <c r="C89" s="1">
        <v>608.36</v>
      </c>
      <c r="E89" s="3" t="s">
        <v>25</v>
      </c>
      <c r="F89" s="2">
        <v>41584</v>
      </c>
      <c r="G89" s="1">
        <v>8188.46</v>
      </c>
      <c r="H89" s="1"/>
      <c r="I89" s="3" t="s">
        <v>24</v>
      </c>
      <c r="J89" s="2">
        <v>41590</v>
      </c>
      <c r="K89" s="1">
        <v>0.26664533503986348</v>
      </c>
      <c r="L89" s="1"/>
      <c r="M89" s="3" t="s">
        <v>23</v>
      </c>
      <c r="N89" s="2">
        <v>41590</v>
      </c>
      <c r="O89" s="1">
        <v>1.3435999999999999</v>
      </c>
      <c r="P89" s="1"/>
      <c r="Q89" t="s">
        <v>46</v>
      </c>
      <c r="R89" s="2">
        <v>41590</v>
      </c>
      <c r="S89">
        <v>1.0087999999999999</v>
      </c>
    </row>
    <row r="90" spans="1:19" x14ac:dyDescent="0.15">
      <c r="A90" s="3" t="s">
        <v>22</v>
      </c>
      <c r="B90" s="2">
        <v>41609</v>
      </c>
      <c r="C90" s="1">
        <v>609.08000000000004</v>
      </c>
      <c r="E90" s="3" t="s">
        <v>25</v>
      </c>
      <c r="F90" s="2">
        <v>41583</v>
      </c>
      <c r="G90" s="1">
        <v>8170.73</v>
      </c>
      <c r="H90" s="1"/>
      <c r="I90" s="3" t="s">
        <v>24</v>
      </c>
      <c r="J90" s="2">
        <v>41589</v>
      </c>
      <c r="K90" s="1">
        <v>0.26664533503986348</v>
      </c>
      <c r="L90" s="1"/>
      <c r="M90" s="3" t="s">
        <v>23</v>
      </c>
      <c r="N90" s="2">
        <v>41589</v>
      </c>
      <c r="O90" s="1">
        <v>1.3407</v>
      </c>
      <c r="P90" s="1"/>
      <c r="Q90" t="s">
        <v>46</v>
      </c>
      <c r="R90" s="2">
        <v>41589</v>
      </c>
      <c r="S90">
        <v>1.0088999999999999</v>
      </c>
    </row>
    <row r="91" spans="1:19" x14ac:dyDescent="0.15">
      <c r="A91" s="3" t="s">
        <v>22</v>
      </c>
      <c r="B91" s="2">
        <v>41607</v>
      </c>
      <c r="C91" s="1">
        <v>608.78</v>
      </c>
      <c r="E91" s="3" t="s">
        <v>25</v>
      </c>
      <c r="F91" s="2">
        <v>41582</v>
      </c>
      <c r="G91" s="1">
        <v>8073.97</v>
      </c>
      <c r="H91" s="1"/>
      <c r="I91" s="3" t="s">
        <v>24</v>
      </c>
      <c r="J91" s="2">
        <v>41586</v>
      </c>
      <c r="K91" s="1">
        <v>0.26663111585121985</v>
      </c>
      <c r="L91" s="1"/>
      <c r="M91" s="3" t="s">
        <v>23</v>
      </c>
      <c r="N91" s="2">
        <v>41586</v>
      </c>
      <c r="O91" s="1">
        <v>1.3367</v>
      </c>
      <c r="P91" s="1"/>
      <c r="Q91" t="s">
        <v>46</v>
      </c>
      <c r="R91" s="2">
        <v>41586</v>
      </c>
      <c r="S91">
        <v>1.0089999999999999</v>
      </c>
    </row>
    <row r="92" spans="1:19" x14ac:dyDescent="0.15">
      <c r="A92" s="3" t="s">
        <v>22</v>
      </c>
      <c r="B92" s="2">
        <v>41606</v>
      </c>
      <c r="C92" s="1">
        <v>608.78</v>
      </c>
      <c r="E92" s="3" t="s">
        <v>25</v>
      </c>
      <c r="F92" s="2">
        <v>41579</v>
      </c>
      <c r="G92" s="1">
        <v>8044.47</v>
      </c>
      <c r="H92" s="1"/>
      <c r="I92" s="3" t="s">
        <v>24</v>
      </c>
      <c r="J92" s="2">
        <v>41585</v>
      </c>
      <c r="K92" s="1">
        <v>0.26663822525597269</v>
      </c>
      <c r="L92" s="1"/>
      <c r="M92" s="3" t="s">
        <v>23</v>
      </c>
      <c r="N92" s="2">
        <v>41585</v>
      </c>
      <c r="O92" s="1">
        <v>1.3418999999999999</v>
      </c>
      <c r="P92" s="1"/>
      <c r="Q92" t="s">
        <v>46</v>
      </c>
      <c r="R92" s="2">
        <v>41585</v>
      </c>
      <c r="S92">
        <v>1.0091000000000001</v>
      </c>
    </row>
    <row r="93" spans="1:19" x14ac:dyDescent="0.15">
      <c r="A93" s="3" t="s">
        <v>22</v>
      </c>
      <c r="B93" s="2">
        <v>41605</v>
      </c>
      <c r="C93" s="1">
        <v>607.63</v>
      </c>
      <c r="E93" s="3" t="s">
        <v>25</v>
      </c>
      <c r="F93" s="2">
        <v>41578</v>
      </c>
      <c r="G93" s="1">
        <v>8044.47</v>
      </c>
      <c r="H93" s="1"/>
      <c r="I93" s="3" t="s">
        <v>24</v>
      </c>
      <c r="J93" s="2">
        <v>41584</v>
      </c>
      <c r="K93" s="1">
        <v>0.26663822525597269</v>
      </c>
      <c r="L93" s="1"/>
      <c r="M93" s="3" t="s">
        <v>23</v>
      </c>
      <c r="N93" s="2">
        <v>41584</v>
      </c>
      <c r="O93" s="1">
        <v>1.3512999999999999</v>
      </c>
      <c r="P93" s="1"/>
      <c r="Q93" t="s">
        <v>46</v>
      </c>
      <c r="R93" s="2">
        <v>41584</v>
      </c>
      <c r="S93">
        <v>1.0092000000000001</v>
      </c>
    </row>
    <row r="94" spans="1:19" x14ac:dyDescent="0.15">
      <c r="A94" s="3" t="s">
        <v>22</v>
      </c>
      <c r="B94" s="2">
        <v>41604</v>
      </c>
      <c r="C94" s="1">
        <v>604.21</v>
      </c>
      <c r="E94" s="3" t="s">
        <v>25</v>
      </c>
      <c r="F94" s="2">
        <v>41577</v>
      </c>
      <c r="G94" s="1">
        <v>8005.49</v>
      </c>
      <c r="H94" s="1"/>
      <c r="I94" s="3" t="s">
        <v>24</v>
      </c>
      <c r="J94" s="2">
        <v>41583</v>
      </c>
      <c r="K94" s="1">
        <v>0.26663822525597269</v>
      </c>
      <c r="L94" s="1"/>
      <c r="M94" s="3" t="s">
        <v>23</v>
      </c>
      <c r="N94" s="2">
        <v>41583</v>
      </c>
      <c r="O94" s="1">
        <v>1.3473999999999999</v>
      </c>
      <c r="P94" s="1"/>
      <c r="Q94" t="s">
        <v>46</v>
      </c>
      <c r="R94" s="2">
        <v>41583</v>
      </c>
      <c r="S94">
        <v>1.0093000000000001</v>
      </c>
    </row>
    <row r="95" spans="1:19" x14ac:dyDescent="0.15">
      <c r="A95" s="3" t="s">
        <v>22</v>
      </c>
      <c r="B95" s="2">
        <v>41603</v>
      </c>
      <c r="C95" s="1">
        <v>607.99</v>
      </c>
      <c r="E95" s="3" t="s">
        <v>25</v>
      </c>
      <c r="F95" s="2">
        <v>41576</v>
      </c>
      <c r="G95" s="1">
        <v>7972.59</v>
      </c>
      <c r="H95" s="1"/>
      <c r="I95" s="3" t="s">
        <v>24</v>
      </c>
      <c r="J95" s="2">
        <v>41582</v>
      </c>
      <c r="K95" s="1">
        <v>0.26664533503986348</v>
      </c>
      <c r="L95" s="1"/>
      <c r="M95" s="3" t="s">
        <v>23</v>
      </c>
      <c r="N95" s="2">
        <v>41582</v>
      </c>
      <c r="O95" s="1">
        <v>1.3513999999999999</v>
      </c>
      <c r="P95" s="1"/>
      <c r="Q95" t="s">
        <v>46</v>
      </c>
      <c r="R95" s="2">
        <v>41582</v>
      </c>
      <c r="S95">
        <v>1.0094000000000001</v>
      </c>
    </row>
    <row r="96" spans="1:19" x14ac:dyDescent="0.15">
      <c r="A96" s="3" t="s">
        <v>22</v>
      </c>
      <c r="B96" s="2">
        <v>41602</v>
      </c>
      <c r="C96" s="1">
        <v>607.47</v>
      </c>
      <c r="E96" s="3" t="s">
        <v>25</v>
      </c>
      <c r="F96" s="2">
        <v>41575</v>
      </c>
      <c r="G96" s="1">
        <v>8059.21</v>
      </c>
      <c r="H96" s="1"/>
      <c r="I96" s="3" t="s">
        <v>24</v>
      </c>
      <c r="J96" s="2">
        <v>41579</v>
      </c>
      <c r="K96" s="1">
        <v>0.26664533503986348</v>
      </c>
      <c r="L96" s="1"/>
      <c r="M96" s="3" t="s">
        <v>23</v>
      </c>
      <c r="N96" s="2">
        <v>41579</v>
      </c>
      <c r="O96" s="1">
        <v>1.3487</v>
      </c>
      <c r="P96" s="1"/>
      <c r="Q96" t="s">
        <v>46</v>
      </c>
      <c r="R96" s="2">
        <v>41579</v>
      </c>
      <c r="S96">
        <v>1.0095000000000001</v>
      </c>
    </row>
    <row r="97" spans="1:19" x14ac:dyDescent="0.15">
      <c r="A97" s="3" t="s">
        <v>22</v>
      </c>
      <c r="B97" s="2">
        <v>41600</v>
      </c>
      <c r="C97" s="1">
        <v>606.32000000000005</v>
      </c>
      <c r="E97" s="3" t="s">
        <v>25</v>
      </c>
      <c r="F97" s="2">
        <v>41572</v>
      </c>
      <c r="G97" s="1">
        <v>8170.75</v>
      </c>
      <c r="H97" s="1"/>
      <c r="I97" s="3" t="s">
        <v>24</v>
      </c>
      <c r="J97" s="2">
        <v>41578</v>
      </c>
      <c r="K97" s="1">
        <v>0.26664533503986348</v>
      </c>
      <c r="L97" s="1"/>
      <c r="M97" s="3" t="s">
        <v>23</v>
      </c>
      <c r="N97" s="2">
        <v>41578</v>
      </c>
      <c r="O97" s="1">
        <v>1.3584000000000001</v>
      </c>
      <c r="P97" s="1"/>
      <c r="Q97" t="s">
        <v>46</v>
      </c>
      <c r="R97" s="2">
        <v>41578</v>
      </c>
      <c r="S97">
        <v>1.0096000000000001</v>
      </c>
    </row>
    <row r="98" spans="1:19" x14ac:dyDescent="0.15">
      <c r="A98" s="3" t="s">
        <v>22</v>
      </c>
      <c r="B98" s="2">
        <v>41599</v>
      </c>
      <c r="C98" s="1">
        <v>606.39</v>
      </c>
      <c r="E98" s="3" t="s">
        <v>25</v>
      </c>
      <c r="F98" s="2">
        <v>41571</v>
      </c>
      <c r="G98" s="1">
        <v>8170.75</v>
      </c>
      <c r="H98" s="1"/>
      <c r="I98" s="3" t="s">
        <v>24</v>
      </c>
      <c r="J98" s="2">
        <v>41577</v>
      </c>
      <c r="K98" s="1">
        <v>0.26663822525597269</v>
      </c>
      <c r="L98" s="1"/>
      <c r="M98" s="3" t="s">
        <v>23</v>
      </c>
      <c r="N98" s="2">
        <v>41577</v>
      </c>
      <c r="O98" s="1">
        <v>1.3735999999999999</v>
      </c>
      <c r="P98" s="1"/>
      <c r="Q98" t="s">
        <v>46</v>
      </c>
      <c r="R98" s="2">
        <v>41577</v>
      </c>
      <c r="S98">
        <v>1.0097</v>
      </c>
    </row>
    <row r="99" spans="1:19" x14ac:dyDescent="0.15">
      <c r="A99" s="3" t="s">
        <v>22</v>
      </c>
      <c r="B99" s="2">
        <v>41598</v>
      </c>
      <c r="C99" s="1">
        <v>608.28</v>
      </c>
      <c r="E99" s="3" t="s">
        <v>25</v>
      </c>
      <c r="F99" s="2">
        <v>41570</v>
      </c>
      <c r="G99" s="1">
        <v>8150.27</v>
      </c>
      <c r="H99" s="1"/>
      <c r="I99" s="3" t="s">
        <v>24</v>
      </c>
      <c r="J99" s="2">
        <v>41576</v>
      </c>
      <c r="K99" s="1">
        <v>0.26664533503986348</v>
      </c>
      <c r="L99" s="1"/>
      <c r="M99" s="3" t="s">
        <v>23</v>
      </c>
      <c r="N99" s="2">
        <v>41576</v>
      </c>
      <c r="O99" s="1">
        <v>1.3745000000000001</v>
      </c>
      <c r="P99" s="1"/>
      <c r="Q99" t="s">
        <v>46</v>
      </c>
      <c r="R99" s="2">
        <v>41576</v>
      </c>
      <c r="S99">
        <v>1.0098</v>
      </c>
    </row>
    <row r="100" spans="1:19" x14ac:dyDescent="0.15">
      <c r="A100" s="3" t="s">
        <v>22</v>
      </c>
      <c r="B100" s="2">
        <v>41597</v>
      </c>
      <c r="C100" s="1">
        <v>607.4</v>
      </c>
      <c r="E100" s="3" t="s">
        <v>25</v>
      </c>
      <c r="F100" s="2">
        <v>41569</v>
      </c>
      <c r="G100" s="1">
        <v>8142.66</v>
      </c>
      <c r="H100" s="1"/>
      <c r="I100" s="3" t="s">
        <v>24</v>
      </c>
      <c r="J100" s="2">
        <v>41575</v>
      </c>
      <c r="K100" s="1">
        <v>0.26663111585121985</v>
      </c>
      <c r="L100" s="1"/>
      <c r="M100" s="3" t="s">
        <v>23</v>
      </c>
      <c r="N100" s="2">
        <v>41575</v>
      </c>
      <c r="O100" s="1">
        <v>1.3785000000000001</v>
      </c>
      <c r="P100" s="1"/>
      <c r="Q100" t="s">
        <v>46</v>
      </c>
      <c r="R100" s="2">
        <v>41575</v>
      </c>
      <c r="S100">
        <v>1.0099</v>
      </c>
    </row>
    <row r="101" spans="1:19" x14ac:dyDescent="0.15">
      <c r="A101" s="3" t="s">
        <v>22</v>
      </c>
      <c r="B101" s="2">
        <v>41596</v>
      </c>
      <c r="C101" s="1">
        <v>606.47</v>
      </c>
      <c r="E101" s="3" t="s">
        <v>25</v>
      </c>
      <c r="F101" s="2">
        <v>41568</v>
      </c>
      <c r="G101" s="1">
        <v>8143.75</v>
      </c>
      <c r="H101" s="1"/>
      <c r="I101" s="3" t="s">
        <v>24</v>
      </c>
      <c r="J101" s="2">
        <v>41572</v>
      </c>
      <c r="K101" s="1">
        <v>0.26663822525597269</v>
      </c>
      <c r="L101" s="1"/>
      <c r="M101" s="3" t="s">
        <v>23</v>
      </c>
      <c r="N101" s="2">
        <v>41572</v>
      </c>
      <c r="O101" s="1">
        <v>1.3801999999999999</v>
      </c>
      <c r="P101" s="1"/>
      <c r="Q101" t="s">
        <v>46</v>
      </c>
      <c r="R101" s="2">
        <v>41572</v>
      </c>
      <c r="S101">
        <v>1.01</v>
      </c>
    </row>
    <row r="102" spans="1:19" x14ac:dyDescent="0.15">
      <c r="A102" s="3" t="s">
        <v>22</v>
      </c>
      <c r="B102" s="2">
        <v>41595</v>
      </c>
      <c r="C102" s="1">
        <v>605.55999999999995</v>
      </c>
      <c r="E102" s="3" t="s">
        <v>25</v>
      </c>
      <c r="F102" s="2">
        <v>41565</v>
      </c>
      <c r="G102" s="1">
        <v>7982.95</v>
      </c>
      <c r="H102" s="1"/>
      <c r="I102" s="3" t="s">
        <v>24</v>
      </c>
      <c r="J102" s="2">
        <v>41571</v>
      </c>
      <c r="K102" s="1">
        <v>0.26663822525597269</v>
      </c>
      <c r="L102" s="1"/>
      <c r="M102" s="3" t="s">
        <v>23</v>
      </c>
      <c r="N102" s="2">
        <v>41571</v>
      </c>
      <c r="O102" s="1">
        <v>1.3801000000000001</v>
      </c>
      <c r="P102" s="1"/>
      <c r="Q102" t="s">
        <v>46</v>
      </c>
      <c r="R102" s="2">
        <v>41571</v>
      </c>
      <c r="S102">
        <v>1.0101</v>
      </c>
    </row>
    <row r="103" spans="1:19" x14ac:dyDescent="0.15">
      <c r="A103" s="3" t="s">
        <v>22</v>
      </c>
      <c r="B103" s="2">
        <v>41593</v>
      </c>
      <c r="C103" s="1">
        <v>604.58000000000004</v>
      </c>
      <c r="E103" s="3" t="s">
        <v>25</v>
      </c>
      <c r="F103" s="2">
        <v>41564</v>
      </c>
      <c r="G103" s="1">
        <v>7982.95</v>
      </c>
      <c r="H103" s="1"/>
      <c r="I103" s="3" t="s">
        <v>24</v>
      </c>
      <c r="J103" s="2">
        <v>41570</v>
      </c>
      <c r="K103" s="1">
        <v>0.26663111585121985</v>
      </c>
      <c r="L103" s="1"/>
      <c r="M103" s="3" t="s">
        <v>23</v>
      </c>
      <c r="N103" s="2">
        <v>41570</v>
      </c>
      <c r="O103" s="1">
        <v>1.3775999999999999</v>
      </c>
      <c r="P103" s="1"/>
      <c r="Q103" t="s">
        <v>46</v>
      </c>
      <c r="R103" s="2">
        <v>41570</v>
      </c>
      <c r="S103">
        <v>1.0102</v>
      </c>
    </row>
    <row r="104" spans="1:19" x14ac:dyDescent="0.15">
      <c r="A104" s="3" t="s">
        <v>22</v>
      </c>
      <c r="B104" s="2">
        <v>41592</v>
      </c>
      <c r="C104" s="1">
        <v>604.67999999999995</v>
      </c>
      <c r="E104" s="3" t="s">
        <v>25</v>
      </c>
      <c r="F104" s="2">
        <v>41563</v>
      </c>
      <c r="G104" s="1">
        <v>7982.95</v>
      </c>
      <c r="H104" s="1"/>
      <c r="I104" s="3" t="s">
        <v>24</v>
      </c>
      <c r="J104" s="2">
        <v>41569</v>
      </c>
      <c r="K104" s="1">
        <v>0.26663111585121985</v>
      </c>
      <c r="L104" s="1"/>
      <c r="M104" s="3" t="s">
        <v>23</v>
      </c>
      <c r="N104" s="2">
        <v>41569</v>
      </c>
      <c r="O104" s="1">
        <v>1.3780999999999999</v>
      </c>
      <c r="P104" s="1"/>
      <c r="Q104" t="s">
        <v>46</v>
      </c>
      <c r="R104" s="2">
        <v>41569</v>
      </c>
      <c r="S104">
        <v>1.0103</v>
      </c>
    </row>
    <row r="105" spans="1:19" x14ac:dyDescent="0.15">
      <c r="A105" s="3" t="s">
        <v>22</v>
      </c>
      <c r="B105" s="2">
        <v>41591</v>
      </c>
      <c r="C105" s="1">
        <v>604.46</v>
      </c>
      <c r="E105" s="3" t="s">
        <v>25</v>
      </c>
      <c r="F105" s="2">
        <v>41562</v>
      </c>
      <c r="G105" s="1">
        <v>7982.95</v>
      </c>
      <c r="H105" s="1"/>
      <c r="I105" s="3" t="s">
        <v>24</v>
      </c>
      <c r="J105" s="2">
        <v>41568</v>
      </c>
      <c r="K105" s="1">
        <v>0.26664533503986348</v>
      </c>
      <c r="L105" s="1"/>
      <c r="M105" s="3" t="s">
        <v>23</v>
      </c>
      <c r="N105" s="2">
        <v>41568</v>
      </c>
      <c r="O105" s="1">
        <v>1.3681000000000001</v>
      </c>
      <c r="P105" s="1"/>
      <c r="Q105" t="s">
        <v>46</v>
      </c>
      <c r="R105" s="2">
        <v>41568</v>
      </c>
      <c r="S105">
        <v>1.0104</v>
      </c>
    </row>
    <row r="106" spans="1:19" x14ac:dyDescent="0.15">
      <c r="A106" s="3" t="s">
        <v>22</v>
      </c>
      <c r="B106" s="2">
        <v>41590</v>
      </c>
      <c r="C106" s="1">
        <v>604.59</v>
      </c>
      <c r="E106" s="3" t="s">
        <v>25</v>
      </c>
      <c r="F106" s="2">
        <v>41561</v>
      </c>
      <c r="G106" s="1">
        <v>7982.95</v>
      </c>
      <c r="H106" s="1"/>
      <c r="I106" s="3" t="s">
        <v>24</v>
      </c>
      <c r="J106" s="2">
        <v>41565</v>
      </c>
      <c r="K106" s="1">
        <v>0.26663822525597269</v>
      </c>
      <c r="L106" s="1"/>
      <c r="M106" s="3" t="s">
        <v>23</v>
      </c>
      <c r="N106" s="2">
        <v>41565</v>
      </c>
      <c r="O106" s="1">
        <v>1.3687</v>
      </c>
      <c r="P106" s="1"/>
      <c r="Q106" t="s">
        <v>46</v>
      </c>
      <c r="R106" s="2">
        <v>41565</v>
      </c>
      <c r="S106">
        <v>1.0105</v>
      </c>
    </row>
    <row r="107" spans="1:19" x14ac:dyDescent="0.15">
      <c r="A107" s="3" t="s">
        <v>22</v>
      </c>
      <c r="B107" s="2">
        <v>41589</v>
      </c>
      <c r="C107" s="1">
        <v>604.4</v>
      </c>
      <c r="E107" s="3" t="s">
        <v>25</v>
      </c>
      <c r="F107" s="2">
        <v>41558</v>
      </c>
      <c r="G107" s="1">
        <v>7982.95</v>
      </c>
      <c r="H107" s="1"/>
      <c r="I107" s="3" t="s">
        <v>24</v>
      </c>
      <c r="J107" s="2">
        <v>41564</v>
      </c>
      <c r="K107" s="1">
        <v>0.26663111585121985</v>
      </c>
      <c r="L107" s="1"/>
      <c r="M107" s="3" t="s">
        <v>23</v>
      </c>
      <c r="N107" s="2">
        <v>41564</v>
      </c>
      <c r="O107" s="1">
        <v>1.3674999999999999</v>
      </c>
      <c r="P107" s="1"/>
      <c r="Q107" t="s">
        <v>46</v>
      </c>
      <c r="R107" s="2">
        <v>41564</v>
      </c>
      <c r="S107">
        <v>1.0105999999999999</v>
      </c>
    </row>
    <row r="108" spans="1:19" x14ac:dyDescent="0.15">
      <c r="A108" s="3" t="s">
        <v>22</v>
      </c>
      <c r="B108" s="2">
        <v>41588</v>
      </c>
      <c r="C108" s="1">
        <v>606.62</v>
      </c>
      <c r="E108" s="3" t="s">
        <v>25</v>
      </c>
      <c r="F108" s="2">
        <v>41557</v>
      </c>
      <c r="G108" s="1">
        <v>7982.95</v>
      </c>
      <c r="H108" s="1"/>
      <c r="I108" s="3" t="s">
        <v>24</v>
      </c>
      <c r="J108" s="2">
        <v>41563</v>
      </c>
      <c r="K108" s="1">
        <v>0.26663111585121985</v>
      </c>
      <c r="L108" s="1"/>
      <c r="M108" s="3" t="s">
        <v>23</v>
      </c>
      <c r="N108" s="2">
        <v>41563</v>
      </c>
      <c r="O108" s="1">
        <v>1.3533999999999999</v>
      </c>
      <c r="P108" s="1"/>
      <c r="Q108" t="s">
        <v>46</v>
      </c>
      <c r="R108" s="2">
        <v>41563</v>
      </c>
      <c r="S108">
        <v>1.0106999999999999</v>
      </c>
    </row>
    <row r="109" spans="1:19" x14ac:dyDescent="0.15">
      <c r="A109" s="3" t="s">
        <v>22</v>
      </c>
      <c r="B109" s="2">
        <v>41586</v>
      </c>
      <c r="C109" s="1">
        <v>606.94000000000005</v>
      </c>
      <c r="E109" s="3" t="s">
        <v>25</v>
      </c>
      <c r="F109" s="2">
        <v>41556</v>
      </c>
      <c r="G109" s="1">
        <v>7977.26</v>
      </c>
      <c r="H109" s="1"/>
      <c r="I109" s="3" t="s">
        <v>24</v>
      </c>
      <c r="J109" s="2">
        <v>41562</v>
      </c>
      <c r="K109" s="1">
        <v>0.26663111585121985</v>
      </c>
      <c r="L109" s="1"/>
      <c r="M109" s="3" t="s">
        <v>23</v>
      </c>
      <c r="N109" s="2">
        <v>41562</v>
      </c>
      <c r="O109" s="1">
        <v>1.3524</v>
      </c>
      <c r="P109" s="1"/>
      <c r="Q109" t="s">
        <v>46</v>
      </c>
      <c r="R109" s="2">
        <v>41562</v>
      </c>
      <c r="S109">
        <v>1.0107999999999999</v>
      </c>
    </row>
    <row r="110" spans="1:19" x14ac:dyDescent="0.15">
      <c r="A110" s="3" t="s">
        <v>22</v>
      </c>
      <c r="B110" s="2">
        <v>41585</v>
      </c>
      <c r="C110" s="1">
        <v>606.88</v>
      </c>
      <c r="E110" s="3" t="s">
        <v>25</v>
      </c>
      <c r="F110" s="2">
        <v>41555</v>
      </c>
      <c r="G110" s="1">
        <v>7961.46</v>
      </c>
      <c r="H110" s="1"/>
      <c r="I110" s="3" t="s">
        <v>24</v>
      </c>
      <c r="J110" s="2">
        <v>41561</v>
      </c>
      <c r="K110" s="1">
        <v>0.26665244520292253</v>
      </c>
      <c r="L110" s="1"/>
      <c r="M110" s="3" t="s">
        <v>23</v>
      </c>
      <c r="N110" s="2">
        <v>41561</v>
      </c>
      <c r="O110" s="1">
        <v>1.3561000000000001</v>
      </c>
      <c r="P110" s="1"/>
      <c r="Q110" t="s">
        <v>46</v>
      </c>
      <c r="R110" s="2">
        <v>41561</v>
      </c>
      <c r="S110">
        <v>1.0108999999999999</v>
      </c>
    </row>
    <row r="111" spans="1:19" x14ac:dyDescent="0.15">
      <c r="A111" s="3" t="s">
        <v>22</v>
      </c>
      <c r="B111" s="2">
        <v>41584</v>
      </c>
      <c r="C111" s="1">
        <v>605.86</v>
      </c>
      <c r="E111" s="3" t="s">
        <v>25</v>
      </c>
      <c r="F111" s="2">
        <v>41554</v>
      </c>
      <c r="G111" s="1">
        <v>7976.8</v>
      </c>
      <c r="H111" s="1"/>
      <c r="I111" s="3" t="s">
        <v>24</v>
      </c>
      <c r="J111" s="2">
        <v>41558</v>
      </c>
      <c r="K111" s="1">
        <v>0.26665244520292253</v>
      </c>
      <c r="L111" s="1"/>
      <c r="M111" s="3" t="s">
        <v>23</v>
      </c>
      <c r="N111" s="2">
        <v>41558</v>
      </c>
      <c r="O111" s="1">
        <v>1.3544</v>
      </c>
      <c r="P111" s="1"/>
      <c r="Q111" t="s">
        <v>46</v>
      </c>
      <c r="R111" s="2">
        <v>41558</v>
      </c>
      <c r="S111">
        <v>1.0109999999999999</v>
      </c>
    </row>
    <row r="112" spans="1:19" x14ac:dyDescent="0.15">
      <c r="A112" s="3" t="s">
        <v>22</v>
      </c>
      <c r="B112" s="2">
        <v>41583</v>
      </c>
      <c r="C112" s="1">
        <v>604.4</v>
      </c>
      <c r="E112" s="3" t="s">
        <v>25</v>
      </c>
      <c r="F112" s="2">
        <v>41551</v>
      </c>
      <c r="G112" s="1">
        <v>8017.77</v>
      </c>
      <c r="H112" s="1"/>
      <c r="I112" s="3" t="s">
        <v>24</v>
      </c>
      <c r="J112" s="2">
        <v>41557</v>
      </c>
      <c r="K112" s="1">
        <v>0.26665244520292253</v>
      </c>
      <c r="L112" s="1"/>
      <c r="M112" s="3" t="s">
        <v>23</v>
      </c>
      <c r="N112" s="2">
        <v>41557</v>
      </c>
      <c r="O112" s="1">
        <v>1.3519999999999999</v>
      </c>
      <c r="P112" s="1"/>
      <c r="Q112" t="s">
        <v>46</v>
      </c>
      <c r="R112" s="2">
        <v>41557</v>
      </c>
      <c r="S112">
        <v>1.0111000000000001</v>
      </c>
    </row>
    <row r="113" spans="1:19" x14ac:dyDescent="0.15">
      <c r="A113" s="3" t="s">
        <v>22</v>
      </c>
      <c r="B113" s="2">
        <v>41582</v>
      </c>
      <c r="C113" s="1">
        <v>603.78</v>
      </c>
      <c r="E113" s="3" t="s">
        <v>25</v>
      </c>
      <c r="F113" s="2">
        <v>41550</v>
      </c>
      <c r="G113" s="1">
        <v>8017.77</v>
      </c>
      <c r="H113" s="1"/>
      <c r="I113" s="3" t="s">
        <v>24</v>
      </c>
      <c r="J113" s="2">
        <v>41556</v>
      </c>
      <c r="K113" s="1">
        <v>0.26665244520292253</v>
      </c>
      <c r="L113" s="1"/>
      <c r="M113" s="3" t="s">
        <v>23</v>
      </c>
      <c r="N113" s="2">
        <v>41556</v>
      </c>
      <c r="O113" s="1">
        <v>1.3524</v>
      </c>
      <c r="P113" s="1"/>
      <c r="Q113" t="s">
        <v>46</v>
      </c>
      <c r="R113" s="2">
        <v>41556</v>
      </c>
      <c r="S113">
        <v>1.0112000000000001</v>
      </c>
    </row>
    <row r="114" spans="1:19" x14ac:dyDescent="0.15">
      <c r="A114" s="3" t="s">
        <v>22</v>
      </c>
      <c r="B114" s="2">
        <v>41581</v>
      </c>
      <c r="C114" s="1">
        <v>604.41</v>
      </c>
      <c r="E114" s="3" t="s">
        <v>25</v>
      </c>
      <c r="F114" s="2">
        <v>41549</v>
      </c>
      <c r="G114" s="1">
        <v>8014.39</v>
      </c>
      <c r="H114" s="1"/>
      <c r="I114" s="3" t="s">
        <v>24</v>
      </c>
      <c r="J114" s="2">
        <v>41555</v>
      </c>
      <c r="K114" s="1">
        <v>0.26665244520292253</v>
      </c>
      <c r="L114" s="1"/>
      <c r="M114" s="3" t="s">
        <v>23</v>
      </c>
      <c r="N114" s="2">
        <v>41555</v>
      </c>
      <c r="O114" s="1">
        <v>1.3573</v>
      </c>
      <c r="P114" s="1"/>
      <c r="Q114" t="s">
        <v>46</v>
      </c>
      <c r="R114" s="2">
        <v>41555</v>
      </c>
      <c r="S114">
        <v>1.0113000000000001</v>
      </c>
    </row>
    <row r="115" spans="1:19" x14ac:dyDescent="0.15">
      <c r="A115" s="3" t="s">
        <v>22</v>
      </c>
      <c r="B115" s="2">
        <v>41579</v>
      </c>
      <c r="C115" s="1">
        <v>605.73</v>
      </c>
      <c r="E115" s="3" t="s">
        <v>25</v>
      </c>
      <c r="F115" s="2">
        <v>41548</v>
      </c>
      <c r="G115" s="1">
        <v>8008.54</v>
      </c>
      <c r="H115" s="1"/>
      <c r="I115" s="3" t="s">
        <v>24</v>
      </c>
      <c r="J115" s="2">
        <v>41554</v>
      </c>
      <c r="K115" s="1">
        <v>0.26664533503986348</v>
      </c>
      <c r="L115" s="1"/>
      <c r="M115" s="3" t="s">
        <v>23</v>
      </c>
      <c r="N115" s="2">
        <v>41554</v>
      </c>
      <c r="O115" s="1">
        <v>1.3580999999999999</v>
      </c>
      <c r="P115" s="1"/>
      <c r="Q115" t="s">
        <v>46</v>
      </c>
      <c r="R115" s="2">
        <v>41554</v>
      </c>
      <c r="S115">
        <v>1.0114000000000001</v>
      </c>
    </row>
    <row r="116" spans="1:19" x14ac:dyDescent="0.15">
      <c r="A116" s="3" t="s">
        <v>22</v>
      </c>
      <c r="B116" s="2">
        <v>41578</v>
      </c>
      <c r="C116" s="1">
        <v>606.46</v>
      </c>
      <c r="E116" s="3" t="s">
        <v>25</v>
      </c>
      <c r="F116" s="2">
        <v>41547</v>
      </c>
      <c r="G116" s="1">
        <v>7964.91</v>
      </c>
      <c r="H116" s="1"/>
      <c r="I116" s="3" t="s">
        <v>24</v>
      </c>
      <c r="J116" s="2">
        <v>41551</v>
      </c>
      <c r="K116" s="1">
        <v>0.26665244520292253</v>
      </c>
      <c r="L116" s="1"/>
      <c r="M116" s="3" t="s">
        <v>23</v>
      </c>
      <c r="N116" s="2">
        <v>41551</v>
      </c>
      <c r="O116" s="1">
        <v>1.3557999999999999</v>
      </c>
      <c r="P116" s="1"/>
      <c r="Q116" t="s">
        <v>46</v>
      </c>
      <c r="R116" s="2">
        <v>41551</v>
      </c>
      <c r="S116">
        <v>1.0115000000000001</v>
      </c>
    </row>
    <row r="117" spans="1:19" x14ac:dyDescent="0.15">
      <c r="A117" s="3" t="s">
        <v>22</v>
      </c>
      <c r="B117" s="2">
        <v>41577</v>
      </c>
      <c r="C117" s="1">
        <v>605.47</v>
      </c>
      <c r="E117" s="3" t="s">
        <v>25</v>
      </c>
      <c r="F117" s="2">
        <v>41544</v>
      </c>
      <c r="G117" s="1">
        <v>7981.07</v>
      </c>
      <c r="H117" s="1"/>
      <c r="I117" s="3" t="s">
        <v>24</v>
      </c>
      <c r="J117" s="2">
        <v>41550</v>
      </c>
      <c r="K117" s="1">
        <v>0.26664533503986348</v>
      </c>
      <c r="L117" s="1"/>
      <c r="M117" s="3" t="s">
        <v>23</v>
      </c>
      <c r="N117" s="2">
        <v>41550</v>
      </c>
      <c r="O117" s="1">
        <v>1.3618999999999999</v>
      </c>
      <c r="P117" s="1"/>
      <c r="Q117" t="s">
        <v>46</v>
      </c>
      <c r="R117" s="2">
        <v>41550</v>
      </c>
      <c r="S117">
        <v>1.0116000000000001</v>
      </c>
    </row>
    <row r="118" spans="1:19" x14ac:dyDescent="0.15">
      <c r="A118" s="3" t="s">
        <v>22</v>
      </c>
      <c r="B118" s="2">
        <v>41576</v>
      </c>
      <c r="C118" s="1">
        <v>606.01</v>
      </c>
      <c r="E118" s="3" t="s">
        <v>25</v>
      </c>
      <c r="F118" s="2">
        <v>41543</v>
      </c>
      <c r="G118" s="1">
        <v>7981.07</v>
      </c>
      <c r="H118" s="1"/>
      <c r="I118" s="3" t="s">
        <v>24</v>
      </c>
      <c r="J118" s="2">
        <v>41549</v>
      </c>
      <c r="K118" s="1">
        <v>0.26664533503986348</v>
      </c>
      <c r="L118" s="1"/>
      <c r="M118" s="3" t="s">
        <v>23</v>
      </c>
      <c r="N118" s="2">
        <v>41549</v>
      </c>
      <c r="O118" s="1">
        <v>1.3578999999999999</v>
      </c>
      <c r="P118" s="1"/>
      <c r="Q118" t="s">
        <v>46</v>
      </c>
      <c r="R118" s="2">
        <v>41549</v>
      </c>
      <c r="S118">
        <v>1.0117</v>
      </c>
    </row>
    <row r="119" spans="1:19" x14ac:dyDescent="0.15">
      <c r="A119" s="3" t="s">
        <v>22</v>
      </c>
      <c r="B119" s="2">
        <v>41575</v>
      </c>
      <c r="C119" s="1">
        <v>604</v>
      </c>
      <c r="E119" s="3" t="s">
        <v>25</v>
      </c>
      <c r="F119" s="2">
        <v>41542</v>
      </c>
      <c r="G119" s="1">
        <v>8002.14</v>
      </c>
      <c r="H119" s="1"/>
      <c r="I119" s="3" t="s">
        <v>24</v>
      </c>
      <c r="J119" s="2">
        <v>41548</v>
      </c>
      <c r="K119" s="1">
        <v>0.26665244520292253</v>
      </c>
      <c r="L119" s="1"/>
      <c r="M119" s="3" t="s">
        <v>23</v>
      </c>
      <c r="N119" s="2">
        <v>41548</v>
      </c>
      <c r="O119" s="1">
        <v>1.3526</v>
      </c>
      <c r="P119" s="1"/>
      <c r="Q119" t="s">
        <v>46</v>
      </c>
      <c r="R119" s="2">
        <v>41548</v>
      </c>
      <c r="S119">
        <v>1.0118</v>
      </c>
    </row>
    <row r="120" spans="1:19" x14ac:dyDescent="0.15">
      <c r="A120" s="3" t="s">
        <v>22</v>
      </c>
      <c r="B120" s="2">
        <v>41574</v>
      </c>
      <c r="C120" s="1">
        <v>605.46</v>
      </c>
      <c r="E120" s="3" t="s">
        <v>25</v>
      </c>
      <c r="F120" s="2">
        <v>41541</v>
      </c>
      <c r="G120" s="1">
        <v>8003.44</v>
      </c>
      <c r="H120" s="1"/>
      <c r="I120" s="3" t="s">
        <v>24</v>
      </c>
      <c r="J120" s="2">
        <v>41547</v>
      </c>
      <c r="K120" s="1">
        <v>0.26665244520292253</v>
      </c>
      <c r="L120" s="1"/>
      <c r="M120" s="3" t="s">
        <v>23</v>
      </c>
      <c r="N120" s="2">
        <v>41547</v>
      </c>
      <c r="O120" s="1">
        <v>1.3527</v>
      </c>
      <c r="P120" s="1"/>
      <c r="Q120" t="s">
        <v>46</v>
      </c>
      <c r="R120" s="2">
        <v>41547</v>
      </c>
      <c r="S120">
        <v>1.0119</v>
      </c>
    </row>
    <row r="121" spans="1:19" x14ac:dyDescent="0.15">
      <c r="A121" s="3" t="s">
        <v>22</v>
      </c>
      <c r="B121" s="2">
        <v>41572</v>
      </c>
      <c r="C121" s="1">
        <v>605.33000000000004</v>
      </c>
      <c r="E121" s="3" t="s">
        <v>25</v>
      </c>
      <c r="F121" s="2">
        <v>41540</v>
      </c>
      <c r="G121" s="1">
        <v>8024.71</v>
      </c>
      <c r="H121" s="1"/>
      <c r="I121" s="3" t="s">
        <v>24</v>
      </c>
      <c r="J121" s="2">
        <v>41544</v>
      </c>
      <c r="K121" s="1">
        <v>0.26664533503986348</v>
      </c>
      <c r="L121" s="1"/>
      <c r="M121" s="3" t="s">
        <v>23</v>
      </c>
      <c r="N121" s="2">
        <v>41544</v>
      </c>
      <c r="O121" s="1">
        <v>1.3522000000000001</v>
      </c>
      <c r="P121" s="1"/>
      <c r="Q121" t="s">
        <v>46</v>
      </c>
      <c r="R121" s="2">
        <v>41544</v>
      </c>
      <c r="S121">
        <v>1.012</v>
      </c>
    </row>
    <row r="122" spans="1:19" x14ac:dyDescent="0.15">
      <c r="A122" s="3" t="s">
        <v>22</v>
      </c>
      <c r="B122" s="2">
        <v>41571</v>
      </c>
      <c r="C122" s="1">
        <v>604.80999999999995</v>
      </c>
      <c r="E122" s="3" t="s">
        <v>25</v>
      </c>
      <c r="F122" s="2">
        <v>41537</v>
      </c>
      <c r="G122" s="1">
        <v>8024.71</v>
      </c>
      <c r="H122" s="1"/>
      <c r="I122" s="3" t="s">
        <v>24</v>
      </c>
      <c r="J122" s="2">
        <v>41543</v>
      </c>
      <c r="K122" s="1">
        <v>0.26664533503986348</v>
      </c>
      <c r="L122" s="1"/>
      <c r="M122" s="3" t="s">
        <v>23</v>
      </c>
      <c r="N122" s="2">
        <v>41543</v>
      </c>
      <c r="O122" s="1">
        <v>1.3489</v>
      </c>
      <c r="P122" s="1"/>
      <c r="Q122" t="s">
        <v>46</v>
      </c>
      <c r="R122" s="2">
        <v>41543</v>
      </c>
      <c r="S122">
        <v>1.0121</v>
      </c>
    </row>
    <row r="123" spans="1:19" x14ac:dyDescent="0.15">
      <c r="A123" s="3" t="s">
        <v>22</v>
      </c>
      <c r="B123" s="2">
        <v>41570</v>
      </c>
      <c r="C123" s="1">
        <v>602.73</v>
      </c>
      <c r="E123" s="3" t="s">
        <v>25</v>
      </c>
      <c r="F123" s="2">
        <v>41536</v>
      </c>
      <c r="G123" s="1">
        <v>8024.71</v>
      </c>
      <c r="H123" s="1"/>
      <c r="I123" s="3" t="s">
        <v>24</v>
      </c>
      <c r="J123" s="2">
        <v>41542</v>
      </c>
      <c r="K123" s="1">
        <v>0.26665244520292253</v>
      </c>
      <c r="L123" s="1"/>
      <c r="M123" s="3" t="s">
        <v>23</v>
      </c>
      <c r="N123" s="2">
        <v>41542</v>
      </c>
      <c r="O123" s="1">
        <v>1.3526</v>
      </c>
      <c r="P123" s="1"/>
      <c r="Q123" t="s">
        <v>46</v>
      </c>
      <c r="R123" s="2">
        <v>41542</v>
      </c>
      <c r="S123">
        <v>1.0122</v>
      </c>
    </row>
    <row r="124" spans="1:19" x14ac:dyDescent="0.15">
      <c r="A124" s="3" t="s">
        <v>22</v>
      </c>
      <c r="B124" s="2">
        <v>41569</v>
      </c>
      <c r="C124" s="1">
        <v>602.65</v>
      </c>
      <c r="E124" s="3" t="s">
        <v>25</v>
      </c>
      <c r="F124" s="2">
        <v>41535</v>
      </c>
      <c r="G124" s="1">
        <v>7998.21</v>
      </c>
      <c r="H124" s="1"/>
      <c r="I124" s="3" t="s">
        <v>24</v>
      </c>
      <c r="J124" s="2">
        <v>41541</v>
      </c>
      <c r="K124" s="1">
        <v>0.26665244520292253</v>
      </c>
      <c r="L124" s="1"/>
      <c r="M124" s="3" t="s">
        <v>23</v>
      </c>
      <c r="N124" s="2">
        <v>41541</v>
      </c>
      <c r="O124" s="1">
        <v>1.3473999999999999</v>
      </c>
      <c r="P124" s="1"/>
      <c r="Q124" t="s">
        <v>46</v>
      </c>
      <c r="R124" s="2">
        <v>41541</v>
      </c>
      <c r="S124">
        <v>1.0123</v>
      </c>
    </row>
    <row r="125" spans="1:19" x14ac:dyDescent="0.15">
      <c r="A125" s="3" t="s">
        <v>22</v>
      </c>
      <c r="B125" s="2">
        <v>41568</v>
      </c>
      <c r="C125" s="1">
        <v>602.11</v>
      </c>
      <c r="E125" s="3" t="s">
        <v>25</v>
      </c>
      <c r="F125" s="2">
        <v>41534</v>
      </c>
      <c r="G125" s="1">
        <v>8030.58</v>
      </c>
      <c r="H125" s="1"/>
      <c r="I125" s="3" t="s">
        <v>24</v>
      </c>
      <c r="J125" s="2">
        <v>41540</v>
      </c>
      <c r="K125" s="1">
        <v>0.26664533503986348</v>
      </c>
      <c r="L125" s="1"/>
      <c r="M125" s="3" t="s">
        <v>23</v>
      </c>
      <c r="N125" s="2">
        <v>41540</v>
      </c>
      <c r="O125" s="1">
        <v>1.3492999999999999</v>
      </c>
      <c r="P125" s="1"/>
      <c r="Q125" t="s">
        <v>46</v>
      </c>
      <c r="R125" s="2">
        <v>41540</v>
      </c>
      <c r="S125">
        <v>1.0124</v>
      </c>
    </row>
    <row r="126" spans="1:19" x14ac:dyDescent="0.15">
      <c r="A126" s="3" t="s">
        <v>22</v>
      </c>
      <c r="B126" s="2">
        <v>41567</v>
      </c>
      <c r="C126" s="1">
        <v>601.11</v>
      </c>
      <c r="E126" s="3" t="s">
        <v>25</v>
      </c>
      <c r="F126" s="2">
        <v>41533</v>
      </c>
      <c r="G126" s="1">
        <v>8070.59</v>
      </c>
      <c r="H126" s="1"/>
      <c r="I126" s="3" t="s">
        <v>24</v>
      </c>
      <c r="J126" s="2">
        <v>41537</v>
      </c>
      <c r="K126" s="1">
        <v>0.26665244520292253</v>
      </c>
      <c r="L126" s="1"/>
      <c r="M126" s="3" t="s">
        <v>23</v>
      </c>
      <c r="N126" s="2">
        <v>41537</v>
      </c>
      <c r="O126" s="1">
        <v>1.3524</v>
      </c>
      <c r="P126" s="1"/>
      <c r="Q126" t="s">
        <v>46</v>
      </c>
      <c r="R126" s="2">
        <v>41537</v>
      </c>
      <c r="S126">
        <v>1.0125</v>
      </c>
    </row>
    <row r="127" spans="1:19" x14ac:dyDescent="0.15">
      <c r="A127" s="3" t="s">
        <v>22</v>
      </c>
      <c r="B127" s="2">
        <v>41565</v>
      </c>
      <c r="C127" s="1">
        <v>598.09</v>
      </c>
      <c r="E127" s="3" t="s">
        <v>25</v>
      </c>
      <c r="F127" s="2">
        <v>41530</v>
      </c>
      <c r="G127" s="1">
        <v>7893.67</v>
      </c>
      <c r="H127" s="1"/>
      <c r="I127" s="3" t="s">
        <v>24</v>
      </c>
      <c r="J127" s="2">
        <v>41536</v>
      </c>
      <c r="K127" s="1">
        <v>0.26664533503986348</v>
      </c>
      <c r="L127" s="1"/>
      <c r="M127" s="3" t="s">
        <v>23</v>
      </c>
      <c r="N127" s="2">
        <v>41536</v>
      </c>
      <c r="O127" s="1">
        <v>1.353</v>
      </c>
      <c r="P127" s="1"/>
      <c r="Q127" t="s">
        <v>46</v>
      </c>
      <c r="R127" s="2">
        <v>41536</v>
      </c>
      <c r="S127">
        <v>1.0125999999999999</v>
      </c>
    </row>
    <row r="128" spans="1:19" x14ac:dyDescent="0.15">
      <c r="A128" s="3" t="s">
        <v>22</v>
      </c>
      <c r="B128" s="2">
        <v>41564</v>
      </c>
      <c r="C128" s="1">
        <v>598.12</v>
      </c>
      <c r="E128" s="3" t="s">
        <v>25</v>
      </c>
      <c r="F128" s="2">
        <v>41529</v>
      </c>
      <c r="G128" s="1">
        <v>7893.67</v>
      </c>
      <c r="H128" s="1"/>
      <c r="I128" s="3" t="s">
        <v>24</v>
      </c>
      <c r="J128" s="2">
        <v>41535</v>
      </c>
      <c r="K128" s="1">
        <v>0.26664533503986348</v>
      </c>
      <c r="L128" s="1"/>
      <c r="M128" s="3" t="s">
        <v>23</v>
      </c>
      <c r="N128" s="2">
        <v>41535</v>
      </c>
      <c r="O128" s="1">
        <v>1.3521000000000001</v>
      </c>
      <c r="P128" s="1"/>
      <c r="Q128" t="s">
        <v>46</v>
      </c>
      <c r="R128" s="2">
        <v>41535</v>
      </c>
      <c r="S128">
        <v>1.0126999999999999</v>
      </c>
    </row>
    <row r="129" spans="1:19" x14ac:dyDescent="0.15">
      <c r="A129" s="3" t="s">
        <v>22</v>
      </c>
      <c r="B129" s="2">
        <v>41563</v>
      </c>
      <c r="C129" s="1">
        <v>597.59</v>
      </c>
      <c r="E129" s="3" t="s">
        <v>25</v>
      </c>
      <c r="F129" s="2">
        <v>41528</v>
      </c>
      <c r="G129" s="1">
        <v>7855.19</v>
      </c>
      <c r="H129" s="1"/>
      <c r="I129" s="3" t="s">
        <v>24</v>
      </c>
      <c r="J129" s="2">
        <v>41534</v>
      </c>
      <c r="K129" s="1">
        <v>0.26663111585121985</v>
      </c>
      <c r="L129" s="1"/>
      <c r="M129" s="3" t="s">
        <v>23</v>
      </c>
      <c r="N129" s="2">
        <v>41534</v>
      </c>
      <c r="O129" s="1">
        <v>1.3359000000000001</v>
      </c>
      <c r="P129" s="1"/>
      <c r="Q129" t="s">
        <v>46</v>
      </c>
      <c r="R129" s="2">
        <v>41534</v>
      </c>
      <c r="S129">
        <v>1.0127999999999999</v>
      </c>
    </row>
    <row r="130" spans="1:19" x14ac:dyDescent="0.15">
      <c r="A130" s="3" t="s">
        <v>22</v>
      </c>
      <c r="B130" s="2">
        <v>41562</v>
      </c>
      <c r="C130" s="1">
        <v>597.62</v>
      </c>
      <c r="E130" s="3" t="s">
        <v>25</v>
      </c>
      <c r="F130" s="2">
        <v>41527</v>
      </c>
      <c r="G130" s="1">
        <v>7864.56</v>
      </c>
      <c r="H130" s="1"/>
      <c r="I130" s="3" t="s">
        <v>24</v>
      </c>
      <c r="J130" s="2">
        <v>41533</v>
      </c>
      <c r="K130" s="1">
        <v>0.26663822525597269</v>
      </c>
      <c r="L130" s="1"/>
      <c r="M130" s="3" t="s">
        <v>23</v>
      </c>
      <c r="N130" s="2">
        <v>41533</v>
      </c>
      <c r="O130" s="1">
        <v>1.3333999999999999</v>
      </c>
      <c r="P130" s="1"/>
      <c r="Q130" t="s">
        <v>46</v>
      </c>
      <c r="R130" s="2">
        <v>41533</v>
      </c>
      <c r="S130">
        <v>1.0128999999999999</v>
      </c>
    </row>
    <row r="131" spans="1:19" x14ac:dyDescent="0.15">
      <c r="A131" s="3" t="s">
        <v>22</v>
      </c>
      <c r="B131" s="2">
        <v>41561</v>
      </c>
      <c r="C131" s="1">
        <v>597.53</v>
      </c>
      <c r="E131" s="3" t="s">
        <v>25</v>
      </c>
      <c r="F131" s="2">
        <v>41526</v>
      </c>
      <c r="G131" s="1">
        <v>7643.13</v>
      </c>
      <c r="H131" s="1"/>
      <c r="I131" s="3" t="s">
        <v>24</v>
      </c>
      <c r="J131" s="2">
        <v>41530</v>
      </c>
      <c r="K131" s="1">
        <v>0.26663111585121985</v>
      </c>
      <c r="L131" s="1"/>
      <c r="M131" s="3" t="s">
        <v>23</v>
      </c>
      <c r="N131" s="2">
        <v>41530</v>
      </c>
      <c r="O131" s="1">
        <v>1.3294000000000001</v>
      </c>
      <c r="P131" s="1"/>
      <c r="Q131" t="s">
        <v>46</v>
      </c>
      <c r="R131" s="2">
        <v>41530</v>
      </c>
      <c r="S131">
        <v>1.0129999999999999</v>
      </c>
    </row>
    <row r="132" spans="1:19" x14ac:dyDescent="0.15">
      <c r="A132" s="3" t="s">
        <v>22</v>
      </c>
      <c r="B132" s="2">
        <v>41560</v>
      </c>
      <c r="C132" s="1">
        <v>597.59</v>
      </c>
      <c r="E132" s="3" t="s">
        <v>25</v>
      </c>
      <c r="F132" s="2">
        <v>41523</v>
      </c>
      <c r="G132" s="1">
        <v>7634.3</v>
      </c>
      <c r="H132" s="1"/>
      <c r="I132" s="3" t="s">
        <v>24</v>
      </c>
      <c r="J132" s="2">
        <v>41529</v>
      </c>
      <c r="K132" s="1">
        <v>0.26662400682557458</v>
      </c>
      <c r="L132" s="1"/>
      <c r="M132" s="3" t="s">
        <v>23</v>
      </c>
      <c r="N132" s="2">
        <v>41529</v>
      </c>
      <c r="O132" s="1">
        <v>1.3299000000000001</v>
      </c>
      <c r="P132" s="1"/>
      <c r="Q132" t="s">
        <v>46</v>
      </c>
      <c r="R132" s="2">
        <v>41529</v>
      </c>
      <c r="S132">
        <v>1.0130999999999999</v>
      </c>
    </row>
    <row r="133" spans="1:19" x14ac:dyDescent="0.15">
      <c r="A133" s="3" t="s">
        <v>22</v>
      </c>
      <c r="B133" s="2">
        <v>41558</v>
      </c>
      <c r="C133" s="1">
        <v>597.21</v>
      </c>
      <c r="E133" s="3" t="s">
        <v>25</v>
      </c>
      <c r="F133" s="2">
        <v>41522</v>
      </c>
      <c r="G133" s="1">
        <v>7634.3</v>
      </c>
      <c r="H133" s="1"/>
      <c r="I133" s="3" t="s">
        <v>24</v>
      </c>
      <c r="J133" s="2">
        <v>41528</v>
      </c>
      <c r="K133" s="1">
        <v>0.26663111585121985</v>
      </c>
      <c r="L133" s="1"/>
      <c r="M133" s="3" t="s">
        <v>23</v>
      </c>
      <c r="N133" s="2">
        <v>41528</v>
      </c>
      <c r="O133" s="1">
        <v>1.3310999999999999</v>
      </c>
      <c r="P133" s="1"/>
      <c r="Q133" t="s">
        <v>46</v>
      </c>
      <c r="R133" s="2">
        <v>41528</v>
      </c>
      <c r="S133">
        <v>1.0132000000000001</v>
      </c>
    </row>
    <row r="134" spans="1:19" x14ac:dyDescent="0.15">
      <c r="A134" s="3" t="s">
        <v>22</v>
      </c>
      <c r="B134" s="2">
        <v>41557</v>
      </c>
      <c r="C134" s="1">
        <v>597.29</v>
      </c>
      <c r="E134" s="3" t="s">
        <v>25</v>
      </c>
      <c r="F134" s="2">
        <v>41521</v>
      </c>
      <c r="G134" s="1">
        <v>7662.96</v>
      </c>
      <c r="H134" s="1"/>
      <c r="I134" s="3" t="s">
        <v>24</v>
      </c>
      <c r="J134" s="2">
        <v>41527</v>
      </c>
      <c r="K134" s="1">
        <v>0.26662400682557458</v>
      </c>
      <c r="L134" s="1"/>
      <c r="M134" s="3" t="s">
        <v>23</v>
      </c>
      <c r="N134" s="2">
        <v>41527</v>
      </c>
      <c r="O134" s="1">
        <v>1.3268</v>
      </c>
      <c r="P134" s="1"/>
      <c r="Q134" t="s">
        <v>46</v>
      </c>
      <c r="R134" s="2">
        <v>41527</v>
      </c>
      <c r="S134">
        <v>1.0133000000000001</v>
      </c>
    </row>
    <row r="135" spans="1:19" x14ac:dyDescent="0.15">
      <c r="A135" s="3" t="s">
        <v>22</v>
      </c>
      <c r="B135" s="2">
        <v>41556</v>
      </c>
      <c r="C135" s="1">
        <v>594.67999999999995</v>
      </c>
      <c r="E135" s="3" t="s">
        <v>25</v>
      </c>
      <c r="F135" s="2">
        <v>41520</v>
      </c>
      <c r="G135" s="1">
        <v>7831.76</v>
      </c>
      <c r="H135" s="1"/>
      <c r="I135" s="3" t="s">
        <v>24</v>
      </c>
      <c r="J135" s="2">
        <v>41526</v>
      </c>
      <c r="K135" s="1">
        <v>0.26660268202298115</v>
      </c>
      <c r="L135" s="1"/>
      <c r="M135" s="3" t="s">
        <v>23</v>
      </c>
      <c r="N135" s="2">
        <v>41526</v>
      </c>
      <c r="O135" s="1">
        <v>1.3254999999999999</v>
      </c>
      <c r="P135" s="1"/>
      <c r="Q135" t="s">
        <v>46</v>
      </c>
      <c r="R135" s="2">
        <v>41526</v>
      </c>
      <c r="S135">
        <v>1.0134000000000001</v>
      </c>
    </row>
    <row r="136" spans="1:19" x14ac:dyDescent="0.15">
      <c r="A136" s="3" t="s">
        <v>22</v>
      </c>
      <c r="B136" s="2">
        <v>41555</v>
      </c>
      <c r="C136" s="1">
        <v>595.37</v>
      </c>
      <c r="E136" s="3" t="s">
        <v>25</v>
      </c>
      <c r="F136" s="2">
        <v>41519</v>
      </c>
      <c r="G136" s="1">
        <v>7933.95</v>
      </c>
      <c r="H136" s="1"/>
      <c r="I136" s="3" t="s">
        <v>24</v>
      </c>
      <c r="J136" s="2">
        <v>41523</v>
      </c>
      <c r="K136" s="1">
        <v>0.26662400682557458</v>
      </c>
      <c r="L136" s="1"/>
      <c r="M136" s="3" t="s">
        <v>23</v>
      </c>
      <c r="N136" s="2">
        <v>41523</v>
      </c>
      <c r="O136" s="1">
        <v>1.3178000000000001</v>
      </c>
      <c r="P136" s="1"/>
      <c r="Q136" t="s">
        <v>46</v>
      </c>
      <c r="R136" s="2">
        <v>41523</v>
      </c>
      <c r="S136">
        <v>1.0135000000000001</v>
      </c>
    </row>
    <row r="137" spans="1:19" x14ac:dyDescent="0.15">
      <c r="A137" s="3" t="s">
        <v>22</v>
      </c>
      <c r="B137" s="2">
        <v>41554</v>
      </c>
      <c r="C137" s="1">
        <v>591.76</v>
      </c>
      <c r="E137" s="3" t="s">
        <v>25</v>
      </c>
      <c r="F137" s="2">
        <v>41516</v>
      </c>
      <c r="G137" s="1">
        <v>7766.52</v>
      </c>
      <c r="H137" s="1"/>
      <c r="I137" s="3" t="s">
        <v>24</v>
      </c>
      <c r="J137" s="2">
        <v>41522</v>
      </c>
      <c r="K137" s="1">
        <v>0.26662400682557458</v>
      </c>
      <c r="L137" s="1"/>
      <c r="M137" s="3" t="s">
        <v>23</v>
      </c>
      <c r="N137" s="2">
        <v>41522</v>
      </c>
      <c r="O137" s="1">
        <v>1.3120000000000001</v>
      </c>
      <c r="P137" s="1"/>
      <c r="Q137" t="s">
        <v>46</v>
      </c>
      <c r="R137" s="2">
        <v>41522</v>
      </c>
      <c r="S137">
        <v>1.0136000000000001</v>
      </c>
    </row>
    <row r="138" spans="1:19" x14ac:dyDescent="0.15">
      <c r="A138" s="3" t="s">
        <v>22</v>
      </c>
      <c r="B138" s="2">
        <v>41553</v>
      </c>
      <c r="C138" s="1">
        <v>592.97</v>
      </c>
      <c r="E138" s="3" t="s">
        <v>25</v>
      </c>
      <c r="F138" s="2">
        <v>41515</v>
      </c>
      <c r="G138" s="1">
        <v>7766.52</v>
      </c>
      <c r="H138" s="1"/>
      <c r="I138" s="3" t="s">
        <v>24</v>
      </c>
      <c r="J138" s="2">
        <v>41521</v>
      </c>
      <c r="K138" s="1">
        <v>0.26663111585121985</v>
      </c>
      <c r="L138" s="1"/>
      <c r="M138" s="3" t="s">
        <v>23</v>
      </c>
      <c r="N138" s="2">
        <v>41521</v>
      </c>
      <c r="O138" s="1">
        <v>1.3207</v>
      </c>
      <c r="P138" s="1"/>
      <c r="Q138" t="s">
        <v>46</v>
      </c>
      <c r="R138" s="2">
        <v>41521</v>
      </c>
      <c r="S138">
        <v>1.0137</v>
      </c>
    </row>
    <row r="139" spans="1:19" x14ac:dyDescent="0.15">
      <c r="A139" s="3" t="s">
        <v>22</v>
      </c>
      <c r="B139" s="2">
        <v>41551</v>
      </c>
      <c r="C139" s="1">
        <v>593.51</v>
      </c>
      <c r="E139" s="3" t="s">
        <v>25</v>
      </c>
      <c r="F139" s="2">
        <v>41514</v>
      </c>
      <c r="G139" s="1">
        <v>7751.32</v>
      </c>
      <c r="H139" s="1"/>
      <c r="I139" s="3" t="s">
        <v>24</v>
      </c>
      <c r="J139" s="2">
        <v>41520</v>
      </c>
      <c r="K139" s="1">
        <v>0.26663111585121985</v>
      </c>
      <c r="L139" s="1"/>
      <c r="M139" s="3" t="s">
        <v>23</v>
      </c>
      <c r="N139" s="2">
        <v>41520</v>
      </c>
      <c r="O139" s="1">
        <v>1.3169999999999999</v>
      </c>
      <c r="P139" s="1"/>
      <c r="Q139" t="s">
        <v>46</v>
      </c>
      <c r="R139" s="2">
        <v>41520</v>
      </c>
      <c r="S139">
        <v>1.0138</v>
      </c>
    </row>
    <row r="140" spans="1:19" x14ac:dyDescent="0.15">
      <c r="A140" s="3" t="s">
        <v>22</v>
      </c>
      <c r="B140" s="2">
        <v>41550</v>
      </c>
      <c r="C140" s="1">
        <v>593.20000000000005</v>
      </c>
      <c r="E140" s="3" t="s">
        <v>25</v>
      </c>
      <c r="F140" s="2">
        <v>41513</v>
      </c>
      <c r="G140" s="1">
        <v>7722.7</v>
      </c>
      <c r="H140" s="1"/>
      <c r="I140" s="3" t="s">
        <v>24</v>
      </c>
      <c r="J140" s="2">
        <v>41519</v>
      </c>
      <c r="K140" s="1">
        <v>0.26663111585121985</v>
      </c>
      <c r="L140" s="1"/>
      <c r="M140" s="3" t="s">
        <v>23</v>
      </c>
      <c r="N140" s="2">
        <v>41519</v>
      </c>
      <c r="O140" s="1">
        <v>1.3191999999999999</v>
      </c>
      <c r="P140" s="1"/>
      <c r="Q140" t="s">
        <v>46</v>
      </c>
      <c r="R140" s="2">
        <v>41519</v>
      </c>
      <c r="S140">
        <v>1.0139</v>
      </c>
    </row>
    <row r="141" spans="1:19" x14ac:dyDescent="0.15">
      <c r="A141" s="3" t="s">
        <v>22</v>
      </c>
      <c r="B141" s="2">
        <v>41549</v>
      </c>
      <c r="C141" s="1">
        <v>592.69000000000005</v>
      </c>
      <c r="E141" s="3" t="s">
        <v>25</v>
      </c>
      <c r="F141" s="2">
        <v>41512</v>
      </c>
      <c r="G141" s="1">
        <v>8054.65</v>
      </c>
      <c r="H141" s="1"/>
      <c r="I141" s="3" t="s">
        <v>24</v>
      </c>
      <c r="J141" s="2">
        <v>41516</v>
      </c>
      <c r="K141" s="1">
        <v>0.26663111585121985</v>
      </c>
      <c r="L141" s="1"/>
      <c r="M141" s="3" t="s">
        <v>23</v>
      </c>
      <c r="N141" s="2">
        <v>41516</v>
      </c>
      <c r="O141" s="1">
        <v>1.3222</v>
      </c>
      <c r="P141" s="1"/>
      <c r="Q141" t="s">
        <v>46</v>
      </c>
      <c r="R141" s="2">
        <v>41516</v>
      </c>
      <c r="S141">
        <v>1.014</v>
      </c>
    </row>
    <row r="142" spans="1:19" x14ac:dyDescent="0.15">
      <c r="A142" s="3" t="s">
        <v>22</v>
      </c>
      <c r="B142" s="2">
        <v>41548</v>
      </c>
      <c r="C142" s="1">
        <v>588.91999999999996</v>
      </c>
      <c r="E142" s="3" t="s">
        <v>25</v>
      </c>
      <c r="F142" s="2">
        <v>41509</v>
      </c>
      <c r="G142" s="1">
        <v>8192.39</v>
      </c>
      <c r="H142" s="1"/>
      <c r="I142" s="3" t="s">
        <v>24</v>
      </c>
      <c r="J142" s="2">
        <v>41515</v>
      </c>
      <c r="K142" s="1">
        <v>0.26663111585121985</v>
      </c>
      <c r="L142" s="1"/>
      <c r="M142" s="3" t="s">
        <v>23</v>
      </c>
      <c r="N142" s="2">
        <v>41515</v>
      </c>
      <c r="O142" s="1">
        <v>1.3241000000000001</v>
      </c>
      <c r="P142" s="1"/>
      <c r="Q142" t="s">
        <v>46</v>
      </c>
      <c r="R142" s="2">
        <v>41515</v>
      </c>
      <c r="S142">
        <v>1.0141</v>
      </c>
    </row>
    <row r="143" spans="1:19" x14ac:dyDescent="0.15">
      <c r="A143" s="3" t="s">
        <v>22</v>
      </c>
      <c r="B143" s="2">
        <v>41547</v>
      </c>
      <c r="C143" s="1">
        <v>589.9</v>
      </c>
      <c r="E143" s="3" t="s">
        <v>25</v>
      </c>
      <c r="F143" s="2">
        <v>41508</v>
      </c>
      <c r="G143" s="1">
        <v>8192.39</v>
      </c>
      <c r="H143" s="1"/>
      <c r="I143" s="3" t="s">
        <v>24</v>
      </c>
      <c r="J143" s="2">
        <v>41514</v>
      </c>
      <c r="K143" s="1">
        <v>0.26663111585121985</v>
      </c>
      <c r="L143" s="1"/>
      <c r="M143" s="3" t="s">
        <v>23</v>
      </c>
      <c r="N143" s="2">
        <v>41514</v>
      </c>
      <c r="O143" s="1">
        <v>1.3340000000000001</v>
      </c>
      <c r="P143" s="1"/>
      <c r="Q143" t="s">
        <v>46</v>
      </c>
      <c r="R143" s="2">
        <v>41514</v>
      </c>
      <c r="S143">
        <v>1.0142</v>
      </c>
    </row>
    <row r="144" spans="1:19" x14ac:dyDescent="0.15">
      <c r="A144" s="3" t="s">
        <v>22</v>
      </c>
      <c r="B144" s="2">
        <v>41546</v>
      </c>
      <c r="C144" s="1">
        <v>589.44000000000005</v>
      </c>
      <c r="E144" s="3" t="s">
        <v>25</v>
      </c>
      <c r="F144" s="2">
        <v>41507</v>
      </c>
      <c r="G144" s="1">
        <v>8214.85</v>
      </c>
      <c r="H144" s="1"/>
      <c r="I144" s="3" t="s">
        <v>24</v>
      </c>
      <c r="J144" s="2">
        <v>41513</v>
      </c>
      <c r="K144" s="1">
        <v>0.26665244520292253</v>
      </c>
      <c r="L144" s="1"/>
      <c r="M144" s="3" t="s">
        <v>23</v>
      </c>
      <c r="N144" s="2">
        <v>41513</v>
      </c>
      <c r="O144" s="1">
        <v>1.3392999999999999</v>
      </c>
      <c r="P144" s="1"/>
      <c r="Q144" t="s">
        <v>46</v>
      </c>
      <c r="R144" s="2">
        <v>41513</v>
      </c>
      <c r="S144">
        <v>1.0143</v>
      </c>
    </row>
    <row r="145" spans="1:19" x14ac:dyDescent="0.15">
      <c r="A145" s="3" t="s">
        <v>22</v>
      </c>
      <c r="B145" s="2">
        <v>41544</v>
      </c>
      <c r="C145" s="1">
        <v>590.47</v>
      </c>
      <c r="E145" s="3" t="s">
        <v>25</v>
      </c>
      <c r="F145" s="2">
        <v>41506</v>
      </c>
      <c r="G145" s="1">
        <v>8179.9</v>
      </c>
      <c r="H145" s="1"/>
      <c r="I145" s="3" t="s">
        <v>24</v>
      </c>
      <c r="J145" s="2">
        <v>41512</v>
      </c>
      <c r="K145" s="1">
        <v>0.26663111585121985</v>
      </c>
      <c r="L145" s="1"/>
      <c r="M145" s="3" t="s">
        <v>23</v>
      </c>
      <c r="N145" s="2">
        <v>41512</v>
      </c>
      <c r="O145" s="1">
        <v>1.3368</v>
      </c>
      <c r="P145" s="1"/>
      <c r="Q145" t="s">
        <v>46</v>
      </c>
      <c r="R145" s="2">
        <v>41512</v>
      </c>
      <c r="S145">
        <v>1.0144</v>
      </c>
    </row>
    <row r="146" spans="1:19" x14ac:dyDescent="0.15">
      <c r="A146" s="3" t="s">
        <v>22</v>
      </c>
      <c r="B146" s="2">
        <v>41543</v>
      </c>
      <c r="C146" s="1">
        <v>589.59</v>
      </c>
      <c r="E146" s="3" t="s">
        <v>25</v>
      </c>
      <c r="F146" s="2">
        <v>41505</v>
      </c>
      <c r="G146" s="1">
        <v>8203.2000000000007</v>
      </c>
      <c r="H146" s="1"/>
      <c r="I146" s="3" t="s">
        <v>24</v>
      </c>
      <c r="J146" s="2">
        <v>41509</v>
      </c>
      <c r="K146" s="1">
        <v>0.26665244520292253</v>
      </c>
      <c r="L146" s="1"/>
      <c r="M146" s="3" t="s">
        <v>23</v>
      </c>
      <c r="N146" s="2">
        <v>41509</v>
      </c>
      <c r="O146" s="1">
        <v>1.3383</v>
      </c>
      <c r="P146" s="1"/>
      <c r="Q146" t="s">
        <v>46</v>
      </c>
      <c r="R146" s="2">
        <v>41509</v>
      </c>
      <c r="S146">
        <v>1.0145</v>
      </c>
    </row>
    <row r="147" spans="1:19" x14ac:dyDescent="0.15">
      <c r="A147" s="3" t="s">
        <v>22</v>
      </c>
      <c r="B147" s="2">
        <v>41542</v>
      </c>
      <c r="C147" s="1">
        <v>587.76</v>
      </c>
      <c r="E147" s="3" t="s">
        <v>25</v>
      </c>
      <c r="F147" s="2">
        <v>41502</v>
      </c>
      <c r="G147" s="1">
        <v>8131.16</v>
      </c>
      <c r="H147" s="1"/>
      <c r="I147" s="3" t="s">
        <v>24</v>
      </c>
      <c r="J147" s="2">
        <v>41508</v>
      </c>
      <c r="K147" s="1">
        <v>0.26665244520292253</v>
      </c>
      <c r="L147" s="1"/>
      <c r="M147" s="3" t="s">
        <v>23</v>
      </c>
      <c r="N147" s="2">
        <v>41508</v>
      </c>
      <c r="O147" s="1">
        <v>1.3355999999999999</v>
      </c>
      <c r="P147" s="1"/>
      <c r="Q147" t="s">
        <v>46</v>
      </c>
      <c r="R147" s="2">
        <v>41508</v>
      </c>
      <c r="S147">
        <v>1.0145999999999999</v>
      </c>
    </row>
    <row r="148" spans="1:19" x14ac:dyDescent="0.15">
      <c r="A148" s="3" t="s">
        <v>22</v>
      </c>
      <c r="B148" s="2">
        <v>41541</v>
      </c>
      <c r="C148" s="1">
        <v>587.32000000000005</v>
      </c>
      <c r="E148" s="3" t="s">
        <v>25</v>
      </c>
      <c r="F148" s="2">
        <v>41501</v>
      </c>
      <c r="G148" s="1">
        <v>8131.16</v>
      </c>
      <c r="H148" s="1"/>
      <c r="I148" s="3" t="s">
        <v>24</v>
      </c>
      <c r="J148" s="2">
        <v>41507</v>
      </c>
      <c r="K148" s="1">
        <v>0.26664533503986348</v>
      </c>
      <c r="L148" s="1"/>
      <c r="M148" s="3" t="s">
        <v>23</v>
      </c>
      <c r="N148" s="2">
        <v>41507</v>
      </c>
      <c r="O148" s="1">
        <v>1.3355000000000001</v>
      </c>
      <c r="P148" s="1"/>
      <c r="Q148" t="s">
        <v>46</v>
      </c>
      <c r="R148" s="2">
        <v>41507</v>
      </c>
      <c r="S148">
        <v>1.0146999999999999</v>
      </c>
    </row>
    <row r="149" spans="1:19" x14ac:dyDescent="0.15">
      <c r="A149" s="3" t="s">
        <v>22</v>
      </c>
      <c r="B149" s="2">
        <v>41540</v>
      </c>
      <c r="C149" s="1">
        <v>590.1</v>
      </c>
      <c r="E149" s="3" t="s">
        <v>25</v>
      </c>
      <c r="F149" s="2">
        <v>41500</v>
      </c>
      <c r="G149" s="1">
        <v>8085.5</v>
      </c>
      <c r="H149" s="1"/>
      <c r="I149" s="3" t="s">
        <v>24</v>
      </c>
      <c r="J149" s="2">
        <v>41506</v>
      </c>
      <c r="K149" s="1">
        <v>0.26665244520292253</v>
      </c>
      <c r="L149" s="1"/>
      <c r="M149" s="3" t="s">
        <v>23</v>
      </c>
      <c r="N149" s="2">
        <v>41506</v>
      </c>
      <c r="O149" s="1">
        <v>1.3416999999999999</v>
      </c>
      <c r="P149" s="1"/>
      <c r="Q149" t="s">
        <v>46</v>
      </c>
      <c r="R149" s="2">
        <v>41506</v>
      </c>
      <c r="S149">
        <v>1.0147999999999999</v>
      </c>
    </row>
    <row r="150" spans="1:19" x14ac:dyDescent="0.15">
      <c r="A150" s="3" t="s">
        <v>22</v>
      </c>
      <c r="B150" s="2">
        <v>41539</v>
      </c>
      <c r="C150" s="1">
        <v>587.37</v>
      </c>
      <c r="E150" s="3" t="s">
        <v>25</v>
      </c>
      <c r="F150" s="2">
        <v>41499</v>
      </c>
      <c r="G150" s="1">
        <v>8114.75</v>
      </c>
      <c r="H150" s="1"/>
      <c r="I150" s="3" t="s">
        <v>24</v>
      </c>
      <c r="J150" s="2">
        <v>41505</v>
      </c>
      <c r="K150" s="1">
        <v>0.26664533503986348</v>
      </c>
      <c r="L150" s="1"/>
      <c r="M150" s="3" t="s">
        <v>23</v>
      </c>
      <c r="N150" s="2">
        <v>41505</v>
      </c>
      <c r="O150" s="1">
        <v>1.3334999999999999</v>
      </c>
      <c r="P150" s="1"/>
      <c r="Q150" t="s">
        <v>46</v>
      </c>
      <c r="R150" s="2">
        <v>41505</v>
      </c>
      <c r="S150">
        <v>1.0148999999999999</v>
      </c>
    </row>
    <row r="151" spans="1:19" x14ac:dyDescent="0.15">
      <c r="A151" s="3" t="s">
        <v>22</v>
      </c>
      <c r="B151" s="2">
        <v>41537</v>
      </c>
      <c r="C151" s="1">
        <v>588.08000000000004</v>
      </c>
      <c r="E151" s="3" t="s">
        <v>25</v>
      </c>
      <c r="F151" s="2">
        <v>41498</v>
      </c>
      <c r="G151" s="1">
        <v>8072.3</v>
      </c>
      <c r="H151" s="1"/>
      <c r="I151" s="3" t="s">
        <v>24</v>
      </c>
      <c r="J151" s="2">
        <v>41502</v>
      </c>
      <c r="K151" s="1">
        <v>0.26663822525597269</v>
      </c>
      <c r="L151" s="1"/>
      <c r="M151" s="3" t="s">
        <v>23</v>
      </c>
      <c r="N151" s="2">
        <v>41502</v>
      </c>
      <c r="O151" s="1">
        <v>1.3329</v>
      </c>
      <c r="P151" s="1"/>
      <c r="Q151" t="s">
        <v>46</v>
      </c>
      <c r="R151" s="2">
        <v>41502</v>
      </c>
      <c r="S151">
        <v>1.0149999999999999</v>
      </c>
    </row>
    <row r="152" spans="1:19" x14ac:dyDescent="0.15">
      <c r="A152" s="3" t="s">
        <v>22</v>
      </c>
      <c r="B152" s="2">
        <v>41536</v>
      </c>
      <c r="C152" s="1">
        <v>588.09</v>
      </c>
      <c r="E152" s="3" t="s">
        <v>25</v>
      </c>
      <c r="F152" s="2">
        <v>41495</v>
      </c>
      <c r="G152" s="1">
        <v>8072.3</v>
      </c>
      <c r="H152" s="1"/>
      <c r="I152" s="3" t="s">
        <v>24</v>
      </c>
      <c r="J152" s="2">
        <v>41501</v>
      </c>
      <c r="K152" s="1">
        <v>0.26664533503986348</v>
      </c>
      <c r="L152" s="1"/>
      <c r="M152" s="3" t="s">
        <v>23</v>
      </c>
      <c r="N152" s="2">
        <v>41501</v>
      </c>
      <c r="O152" s="1">
        <v>1.3347</v>
      </c>
      <c r="P152" s="1"/>
      <c r="Q152" t="s">
        <v>46</v>
      </c>
      <c r="R152" s="2">
        <v>41501</v>
      </c>
      <c r="S152">
        <v>1.0150999999999999</v>
      </c>
    </row>
    <row r="153" spans="1:19" x14ac:dyDescent="0.15">
      <c r="A153" s="3" t="s">
        <v>22</v>
      </c>
      <c r="B153" s="2">
        <v>41535</v>
      </c>
      <c r="C153" s="1">
        <v>583.84</v>
      </c>
      <c r="E153" s="3" t="s">
        <v>25</v>
      </c>
      <c r="F153" s="2">
        <v>41494</v>
      </c>
      <c r="G153" s="1">
        <v>8072.3</v>
      </c>
      <c r="H153" s="1"/>
      <c r="I153" s="3" t="s">
        <v>24</v>
      </c>
      <c r="J153" s="2">
        <v>41500</v>
      </c>
      <c r="K153" s="1">
        <v>0.26664533503986348</v>
      </c>
      <c r="L153" s="1"/>
      <c r="M153" s="3" t="s">
        <v>23</v>
      </c>
      <c r="N153" s="2">
        <v>41500</v>
      </c>
      <c r="O153" s="1">
        <v>1.3254999999999999</v>
      </c>
      <c r="P153" s="1"/>
      <c r="Q153" t="s">
        <v>46</v>
      </c>
      <c r="R153" s="2">
        <v>41500</v>
      </c>
      <c r="S153">
        <v>1.0152000000000001</v>
      </c>
    </row>
    <row r="154" spans="1:19" x14ac:dyDescent="0.15">
      <c r="A154" s="3" t="s">
        <v>22</v>
      </c>
      <c r="B154" s="2">
        <v>41534</v>
      </c>
      <c r="C154" s="1">
        <v>584.36</v>
      </c>
      <c r="E154" s="3" t="s">
        <v>25</v>
      </c>
      <c r="F154" s="2">
        <v>41493</v>
      </c>
      <c r="G154" s="1">
        <v>8072.3</v>
      </c>
      <c r="H154" s="1"/>
      <c r="I154" s="3" t="s">
        <v>24</v>
      </c>
      <c r="J154" s="2">
        <v>41499</v>
      </c>
      <c r="K154" s="1">
        <v>0.26664533503986348</v>
      </c>
      <c r="L154" s="1"/>
      <c r="M154" s="3" t="s">
        <v>23</v>
      </c>
      <c r="N154" s="2">
        <v>41499</v>
      </c>
      <c r="O154" s="1">
        <v>1.3263</v>
      </c>
      <c r="P154" s="1"/>
      <c r="Q154" t="s">
        <v>46</v>
      </c>
      <c r="R154" s="2">
        <v>41499</v>
      </c>
      <c r="S154">
        <v>1.0153000000000001</v>
      </c>
    </row>
    <row r="155" spans="1:19" x14ac:dyDescent="0.15">
      <c r="A155" s="3" t="s">
        <v>22</v>
      </c>
      <c r="B155" s="2">
        <v>41533</v>
      </c>
      <c r="C155" s="1">
        <v>585.91999999999996</v>
      </c>
      <c r="E155" s="3" t="s">
        <v>25</v>
      </c>
      <c r="F155" s="2">
        <v>41492</v>
      </c>
      <c r="G155" s="1">
        <v>8072.3</v>
      </c>
      <c r="H155" s="1"/>
      <c r="I155" s="3" t="s">
        <v>24</v>
      </c>
      <c r="J155" s="2">
        <v>41498</v>
      </c>
      <c r="K155" s="1">
        <v>0.26664533503986348</v>
      </c>
      <c r="L155" s="1"/>
      <c r="M155" s="3" t="s">
        <v>23</v>
      </c>
      <c r="N155" s="2">
        <v>41498</v>
      </c>
      <c r="O155" s="1">
        <v>1.33</v>
      </c>
      <c r="P155" s="1"/>
      <c r="Q155" t="s">
        <v>46</v>
      </c>
      <c r="R155" s="2">
        <v>41498</v>
      </c>
      <c r="S155">
        <v>1.0154000000000001</v>
      </c>
    </row>
    <row r="156" spans="1:19" x14ac:dyDescent="0.15">
      <c r="A156" s="3" t="s">
        <v>22</v>
      </c>
      <c r="B156" s="2">
        <v>41532</v>
      </c>
      <c r="C156" s="1">
        <v>585.79999999999995</v>
      </c>
      <c r="E156" s="3" t="s">
        <v>25</v>
      </c>
      <c r="F156" s="2">
        <v>41491</v>
      </c>
      <c r="G156" s="1">
        <v>8072.3</v>
      </c>
      <c r="H156" s="1"/>
      <c r="I156" s="3" t="s">
        <v>24</v>
      </c>
      <c r="J156" s="2">
        <v>41495</v>
      </c>
      <c r="K156" s="1">
        <v>0.26663822525597269</v>
      </c>
      <c r="L156" s="1"/>
      <c r="M156" s="3" t="s">
        <v>23</v>
      </c>
      <c r="N156" s="2">
        <v>41495</v>
      </c>
      <c r="O156" s="1">
        <v>1.3342000000000001</v>
      </c>
      <c r="P156" s="1"/>
      <c r="Q156" t="s">
        <v>46</v>
      </c>
      <c r="R156" s="2">
        <v>41495</v>
      </c>
      <c r="S156">
        <v>1.0155000000000001</v>
      </c>
    </row>
    <row r="157" spans="1:19" x14ac:dyDescent="0.15">
      <c r="A157" s="3" t="s">
        <v>22</v>
      </c>
      <c r="B157" s="2">
        <v>41530</v>
      </c>
      <c r="C157" s="1">
        <v>577.35</v>
      </c>
      <c r="E157" s="3" t="s">
        <v>25</v>
      </c>
      <c r="F157" s="2">
        <v>41488</v>
      </c>
      <c r="G157" s="1">
        <v>7910.66</v>
      </c>
      <c r="H157" s="1"/>
      <c r="I157" s="3" t="s">
        <v>24</v>
      </c>
      <c r="J157" s="2">
        <v>41494</v>
      </c>
      <c r="K157" s="1">
        <v>0.26662400682557458</v>
      </c>
      <c r="L157" s="1"/>
      <c r="M157" s="3" t="s">
        <v>23</v>
      </c>
      <c r="N157" s="2">
        <v>41494</v>
      </c>
      <c r="O157" s="1">
        <v>1.3381000000000001</v>
      </c>
      <c r="P157" s="1"/>
      <c r="Q157" t="s">
        <v>46</v>
      </c>
      <c r="R157" s="2">
        <v>41494</v>
      </c>
      <c r="S157">
        <v>1.0156000000000001</v>
      </c>
    </row>
    <row r="158" spans="1:19" x14ac:dyDescent="0.15">
      <c r="A158" s="3" t="s">
        <v>22</v>
      </c>
      <c r="B158" s="2">
        <v>41529</v>
      </c>
      <c r="C158" s="1">
        <v>577.38</v>
      </c>
      <c r="E158" s="3" t="s">
        <v>25</v>
      </c>
      <c r="F158" s="2">
        <v>41487</v>
      </c>
      <c r="G158" s="1">
        <v>7910.66</v>
      </c>
      <c r="H158" s="1"/>
      <c r="I158" s="3" t="s">
        <v>24</v>
      </c>
      <c r="J158" s="2">
        <v>41493</v>
      </c>
      <c r="K158" s="1">
        <v>0.26663111585121985</v>
      </c>
      <c r="L158" s="1"/>
      <c r="M158" s="3" t="s">
        <v>23</v>
      </c>
      <c r="N158" s="2">
        <v>41493</v>
      </c>
      <c r="O158" s="1">
        <v>1.3336000000000001</v>
      </c>
      <c r="P158" s="1"/>
      <c r="Q158" t="s">
        <v>46</v>
      </c>
      <c r="R158" s="2">
        <v>41493</v>
      </c>
      <c r="S158">
        <v>1.0157</v>
      </c>
    </row>
    <row r="159" spans="1:19" x14ac:dyDescent="0.15">
      <c r="A159" s="3" t="s">
        <v>22</v>
      </c>
      <c r="B159" s="2">
        <v>41528</v>
      </c>
      <c r="C159" s="1">
        <v>575.71</v>
      </c>
      <c r="E159" s="3" t="s">
        <v>25</v>
      </c>
      <c r="F159" s="2">
        <v>41486</v>
      </c>
      <c r="G159" s="1">
        <v>7915.11</v>
      </c>
      <c r="H159" s="1"/>
      <c r="I159" s="3" t="s">
        <v>24</v>
      </c>
      <c r="J159" s="2">
        <v>41492</v>
      </c>
      <c r="K159" s="1">
        <v>0.26664533503986348</v>
      </c>
      <c r="L159" s="1"/>
      <c r="M159" s="3" t="s">
        <v>23</v>
      </c>
      <c r="N159" s="2">
        <v>41492</v>
      </c>
      <c r="O159" s="1">
        <v>1.3305</v>
      </c>
      <c r="P159" s="1"/>
      <c r="Q159" t="s">
        <v>46</v>
      </c>
      <c r="R159" s="2">
        <v>41492</v>
      </c>
      <c r="S159">
        <v>1.0158</v>
      </c>
    </row>
    <row r="160" spans="1:19" x14ac:dyDescent="0.15">
      <c r="A160" s="3" t="s">
        <v>22</v>
      </c>
      <c r="B160" s="2">
        <v>41527</v>
      </c>
      <c r="C160" s="1">
        <v>574.16999999999996</v>
      </c>
      <c r="E160" s="3" t="s">
        <v>25</v>
      </c>
      <c r="F160" s="2">
        <v>41485</v>
      </c>
      <c r="G160" s="1">
        <v>7863.83</v>
      </c>
      <c r="H160" s="1"/>
      <c r="I160" s="3" t="s">
        <v>24</v>
      </c>
      <c r="J160" s="2">
        <v>41491</v>
      </c>
      <c r="K160" s="1">
        <v>0.26664533503986348</v>
      </c>
      <c r="L160" s="1"/>
      <c r="M160" s="3" t="s">
        <v>23</v>
      </c>
      <c r="N160" s="2">
        <v>41491</v>
      </c>
      <c r="O160" s="1">
        <v>1.3258000000000001</v>
      </c>
      <c r="P160" s="1"/>
      <c r="Q160" t="s">
        <v>46</v>
      </c>
      <c r="R160" s="2">
        <v>41491</v>
      </c>
      <c r="S160">
        <v>1.0159</v>
      </c>
    </row>
    <row r="161" spans="1:19" x14ac:dyDescent="0.15">
      <c r="A161" s="3" t="s">
        <v>22</v>
      </c>
      <c r="B161" s="2">
        <v>41526</v>
      </c>
      <c r="C161" s="1">
        <v>555.75</v>
      </c>
      <c r="E161" s="3" t="s">
        <v>25</v>
      </c>
      <c r="F161" s="2">
        <v>41484</v>
      </c>
      <c r="G161" s="1">
        <v>7793.98</v>
      </c>
      <c r="H161" s="1"/>
      <c r="I161" s="3" t="s">
        <v>24</v>
      </c>
      <c r="J161" s="2">
        <v>41488</v>
      </c>
      <c r="K161" s="1">
        <v>0.26663111585121985</v>
      </c>
      <c r="L161" s="1"/>
      <c r="M161" s="3" t="s">
        <v>23</v>
      </c>
      <c r="N161" s="2">
        <v>41488</v>
      </c>
      <c r="O161" s="1">
        <v>1.3275999999999999</v>
      </c>
      <c r="P161" s="1"/>
      <c r="Q161" t="s">
        <v>46</v>
      </c>
      <c r="R161" s="2">
        <v>41488</v>
      </c>
      <c r="S161">
        <v>1.016</v>
      </c>
    </row>
    <row r="162" spans="1:19" x14ac:dyDescent="0.15">
      <c r="A162" s="3" t="s">
        <v>22</v>
      </c>
      <c r="B162" s="2">
        <v>41525</v>
      </c>
      <c r="C162" s="1">
        <v>557.24</v>
      </c>
      <c r="E162" s="3" t="s">
        <v>25</v>
      </c>
      <c r="F162" s="2">
        <v>41481</v>
      </c>
      <c r="G162" s="1">
        <v>7770.45</v>
      </c>
      <c r="H162" s="1"/>
      <c r="I162" s="3" t="s">
        <v>24</v>
      </c>
      <c r="J162" s="2">
        <v>41487</v>
      </c>
      <c r="K162" s="1">
        <v>0.26664533503986348</v>
      </c>
      <c r="L162" s="1"/>
      <c r="M162" s="3" t="s">
        <v>23</v>
      </c>
      <c r="N162" s="2">
        <v>41487</v>
      </c>
      <c r="O162" s="1">
        <v>1.3207</v>
      </c>
      <c r="P162" s="1"/>
      <c r="Q162" t="s">
        <v>46</v>
      </c>
      <c r="R162" s="2">
        <v>41487</v>
      </c>
      <c r="S162">
        <v>1.0161</v>
      </c>
    </row>
    <row r="163" spans="1:19" x14ac:dyDescent="0.15">
      <c r="A163" s="3" t="s">
        <v>22</v>
      </c>
      <c r="B163" s="2">
        <v>41523</v>
      </c>
      <c r="C163" s="1">
        <v>556</v>
      </c>
      <c r="E163" s="3" t="s">
        <v>25</v>
      </c>
      <c r="F163" s="2">
        <v>41480</v>
      </c>
      <c r="G163" s="1">
        <v>7770.45</v>
      </c>
      <c r="H163" s="1"/>
      <c r="I163" s="3" t="s">
        <v>24</v>
      </c>
      <c r="J163" s="2">
        <v>41486</v>
      </c>
      <c r="K163" s="1">
        <v>0.26664533503986348</v>
      </c>
      <c r="L163" s="1"/>
      <c r="M163" s="3" t="s">
        <v>23</v>
      </c>
      <c r="N163" s="2">
        <v>41486</v>
      </c>
      <c r="O163" s="1">
        <v>1.3302</v>
      </c>
      <c r="P163" s="1"/>
      <c r="Q163" t="s">
        <v>46</v>
      </c>
      <c r="R163" s="2">
        <v>41486</v>
      </c>
      <c r="S163">
        <v>1.0162</v>
      </c>
    </row>
    <row r="164" spans="1:19" x14ac:dyDescent="0.15">
      <c r="A164" s="3" t="s">
        <v>22</v>
      </c>
      <c r="B164" s="2">
        <v>41522</v>
      </c>
      <c r="C164" s="1">
        <v>555.74</v>
      </c>
      <c r="E164" s="3" t="s">
        <v>25</v>
      </c>
      <c r="F164" s="2">
        <v>41479</v>
      </c>
      <c r="G164" s="1">
        <v>7774.51</v>
      </c>
      <c r="H164" s="1"/>
      <c r="I164" s="3" t="s">
        <v>24</v>
      </c>
      <c r="J164" s="2">
        <v>41485</v>
      </c>
      <c r="K164" s="1">
        <v>0.26664533503986348</v>
      </c>
      <c r="L164" s="1"/>
      <c r="M164" s="3" t="s">
        <v>23</v>
      </c>
      <c r="N164" s="2">
        <v>41485</v>
      </c>
      <c r="O164" s="1">
        <v>1.3263</v>
      </c>
      <c r="P164" s="1"/>
      <c r="Q164" t="s">
        <v>46</v>
      </c>
      <c r="R164" s="2">
        <v>41485</v>
      </c>
      <c r="S164">
        <v>1.0163</v>
      </c>
    </row>
    <row r="165" spans="1:19" x14ac:dyDescent="0.15">
      <c r="A165" s="3" t="s">
        <v>22</v>
      </c>
      <c r="B165" s="2">
        <v>41521</v>
      </c>
      <c r="C165" s="1">
        <v>560.95000000000005</v>
      </c>
      <c r="E165" s="3" t="s">
        <v>25</v>
      </c>
      <c r="F165" s="2">
        <v>41478</v>
      </c>
      <c r="G165" s="1">
        <v>7800.92</v>
      </c>
      <c r="H165" s="1"/>
      <c r="I165" s="3" t="s">
        <v>24</v>
      </c>
      <c r="J165" s="2">
        <v>41484</v>
      </c>
      <c r="K165" s="1">
        <v>0.26665244520292253</v>
      </c>
      <c r="L165" s="1"/>
      <c r="M165" s="3" t="s">
        <v>23</v>
      </c>
      <c r="N165" s="2">
        <v>41484</v>
      </c>
      <c r="O165" s="1">
        <v>1.3262</v>
      </c>
      <c r="P165" s="1"/>
      <c r="Q165" t="s">
        <v>46</v>
      </c>
      <c r="R165" s="2">
        <v>41484</v>
      </c>
      <c r="S165">
        <v>1.0164</v>
      </c>
    </row>
    <row r="166" spans="1:19" x14ac:dyDescent="0.15">
      <c r="A166" s="3" t="s">
        <v>22</v>
      </c>
      <c r="B166" s="2">
        <v>41520</v>
      </c>
      <c r="C166" s="1">
        <v>567.62</v>
      </c>
      <c r="E166" s="3" t="s">
        <v>25</v>
      </c>
      <c r="F166" s="2">
        <v>41477</v>
      </c>
      <c r="G166" s="1">
        <v>7806.03</v>
      </c>
      <c r="H166" s="1"/>
      <c r="I166" s="3" t="s">
        <v>24</v>
      </c>
      <c r="J166" s="2">
        <v>41481</v>
      </c>
      <c r="K166" s="1">
        <v>0.26664533503986348</v>
      </c>
      <c r="L166" s="1"/>
      <c r="M166" s="3" t="s">
        <v>23</v>
      </c>
      <c r="N166" s="2">
        <v>41481</v>
      </c>
      <c r="O166" s="1">
        <v>1.3279000000000001</v>
      </c>
      <c r="P166" s="1"/>
      <c r="Q166" t="s">
        <v>46</v>
      </c>
      <c r="R166" s="2">
        <v>41481</v>
      </c>
      <c r="S166">
        <v>1.0165</v>
      </c>
    </row>
    <row r="167" spans="1:19" x14ac:dyDescent="0.15">
      <c r="A167" s="3" t="s">
        <v>22</v>
      </c>
      <c r="B167" s="2">
        <v>41519</v>
      </c>
      <c r="C167" s="1">
        <v>573.54999999999995</v>
      </c>
      <c r="E167" s="3" t="s">
        <v>25</v>
      </c>
      <c r="F167" s="2">
        <v>41474</v>
      </c>
      <c r="G167" s="1">
        <v>7667.07</v>
      </c>
      <c r="H167" s="1"/>
      <c r="I167" s="3" t="s">
        <v>24</v>
      </c>
      <c r="J167" s="2">
        <v>41480</v>
      </c>
      <c r="K167" s="1">
        <v>0.26663111585121985</v>
      </c>
      <c r="L167" s="1"/>
      <c r="M167" s="3" t="s">
        <v>23</v>
      </c>
      <c r="N167" s="2">
        <v>41480</v>
      </c>
      <c r="O167" s="1">
        <v>1.3277000000000001</v>
      </c>
      <c r="P167" s="1"/>
      <c r="Q167" t="s">
        <v>46</v>
      </c>
      <c r="R167" s="2">
        <v>41480</v>
      </c>
      <c r="S167">
        <v>1.0165999999999999</v>
      </c>
    </row>
    <row r="168" spans="1:19" x14ac:dyDescent="0.15">
      <c r="A168" s="3" t="s">
        <v>22</v>
      </c>
      <c r="B168" s="2">
        <v>41518</v>
      </c>
      <c r="C168" s="1">
        <v>574.82000000000005</v>
      </c>
      <c r="E168" s="3" t="s">
        <v>25</v>
      </c>
      <c r="F168" s="2">
        <v>41473</v>
      </c>
      <c r="G168" s="1">
        <v>7667.07</v>
      </c>
      <c r="H168" s="1"/>
      <c r="I168" s="3" t="s">
        <v>24</v>
      </c>
      <c r="J168" s="2">
        <v>41479</v>
      </c>
      <c r="K168" s="1">
        <v>0.26662400682557458</v>
      </c>
      <c r="L168" s="1"/>
      <c r="M168" s="3" t="s">
        <v>23</v>
      </c>
      <c r="N168" s="2">
        <v>41479</v>
      </c>
      <c r="O168" s="1">
        <v>1.3201000000000001</v>
      </c>
      <c r="P168" s="1"/>
      <c r="Q168" t="s">
        <v>46</v>
      </c>
      <c r="R168" s="2">
        <v>41479</v>
      </c>
      <c r="S168">
        <v>1.0166999999999999</v>
      </c>
    </row>
    <row r="169" spans="1:19" x14ac:dyDescent="0.15">
      <c r="A169" s="3" t="s">
        <v>22</v>
      </c>
      <c r="B169" s="2">
        <v>41516</v>
      </c>
      <c r="C169" s="1">
        <v>572.79999999999995</v>
      </c>
      <c r="E169" s="3" t="s">
        <v>25</v>
      </c>
      <c r="F169" s="2">
        <v>41472</v>
      </c>
      <c r="G169" s="1">
        <v>7699.25</v>
      </c>
      <c r="H169" s="1"/>
      <c r="I169" s="3" t="s">
        <v>24</v>
      </c>
      <c r="J169" s="2">
        <v>41478</v>
      </c>
      <c r="K169" s="1">
        <v>0.26663822525597269</v>
      </c>
      <c r="L169" s="1"/>
      <c r="M169" s="3" t="s">
        <v>23</v>
      </c>
      <c r="N169" s="2">
        <v>41478</v>
      </c>
      <c r="O169" s="1">
        <v>1.3223</v>
      </c>
      <c r="P169" s="1"/>
      <c r="Q169" t="s">
        <v>46</v>
      </c>
      <c r="R169" s="2">
        <v>41478</v>
      </c>
      <c r="S169">
        <v>1.0167999999999999</v>
      </c>
    </row>
    <row r="170" spans="1:19" x14ac:dyDescent="0.15">
      <c r="A170" s="3" t="s">
        <v>22</v>
      </c>
      <c r="B170" s="2">
        <v>41515</v>
      </c>
      <c r="C170" s="1">
        <v>572.66999999999996</v>
      </c>
      <c r="E170" s="3" t="s">
        <v>25</v>
      </c>
      <c r="F170" s="2">
        <v>41471</v>
      </c>
      <c r="G170" s="1">
        <v>7703.25</v>
      </c>
      <c r="H170" s="1"/>
      <c r="I170" s="3" t="s">
        <v>24</v>
      </c>
      <c r="J170" s="2">
        <v>41477</v>
      </c>
      <c r="K170" s="1">
        <v>0.26663822525597269</v>
      </c>
      <c r="L170" s="1"/>
      <c r="M170" s="3" t="s">
        <v>23</v>
      </c>
      <c r="N170" s="2">
        <v>41477</v>
      </c>
      <c r="O170" s="1">
        <v>1.3186</v>
      </c>
      <c r="P170" s="1"/>
      <c r="Q170" t="s">
        <v>46</v>
      </c>
      <c r="R170" s="2">
        <v>41477</v>
      </c>
      <c r="S170">
        <v>1.0168999999999999</v>
      </c>
    </row>
    <row r="171" spans="1:19" x14ac:dyDescent="0.15">
      <c r="A171" s="3" t="s">
        <v>22</v>
      </c>
      <c r="B171" s="2">
        <v>41514</v>
      </c>
      <c r="C171" s="1">
        <v>572.96</v>
      </c>
      <c r="E171" s="3" t="s">
        <v>25</v>
      </c>
      <c r="F171" s="2">
        <v>41470</v>
      </c>
      <c r="G171" s="1">
        <v>7699.02</v>
      </c>
      <c r="H171" s="1"/>
      <c r="I171" s="3" t="s">
        <v>24</v>
      </c>
      <c r="J171" s="2">
        <v>41474</v>
      </c>
      <c r="K171" s="1">
        <v>0.26663111585121985</v>
      </c>
      <c r="L171" s="1"/>
      <c r="M171" s="3" t="s">
        <v>23</v>
      </c>
      <c r="N171" s="2">
        <v>41474</v>
      </c>
      <c r="O171" s="1">
        <v>1.3143</v>
      </c>
      <c r="P171" s="1"/>
      <c r="Q171" t="s">
        <v>46</v>
      </c>
      <c r="R171" s="2">
        <v>41474</v>
      </c>
      <c r="S171">
        <v>1.0169999999999999</v>
      </c>
    </row>
    <row r="172" spans="1:19" x14ac:dyDescent="0.15">
      <c r="A172" s="3" t="s">
        <v>22</v>
      </c>
      <c r="B172" s="2">
        <v>41513</v>
      </c>
      <c r="C172" s="1">
        <v>580.74</v>
      </c>
      <c r="E172" s="3" t="s">
        <v>25</v>
      </c>
      <c r="F172" s="2">
        <v>41467</v>
      </c>
      <c r="G172" s="1">
        <v>7690.38</v>
      </c>
      <c r="H172" s="1"/>
      <c r="I172" s="3" t="s">
        <v>24</v>
      </c>
      <c r="J172" s="2">
        <v>41473</v>
      </c>
      <c r="K172" s="1">
        <v>0.26663822525597269</v>
      </c>
      <c r="L172" s="1"/>
      <c r="M172" s="3" t="s">
        <v>23</v>
      </c>
      <c r="N172" s="2">
        <v>41473</v>
      </c>
      <c r="O172" s="1">
        <v>1.3109</v>
      </c>
      <c r="P172" s="1"/>
      <c r="Q172" t="s">
        <v>46</v>
      </c>
      <c r="R172" s="2">
        <v>41473</v>
      </c>
      <c r="S172">
        <v>1.0170999999999999</v>
      </c>
    </row>
    <row r="173" spans="1:19" x14ac:dyDescent="0.15">
      <c r="A173" s="3" t="s">
        <v>22</v>
      </c>
      <c r="B173" s="2">
        <v>41512</v>
      </c>
      <c r="C173" s="1">
        <v>591.24</v>
      </c>
      <c r="E173" s="3" t="s">
        <v>25</v>
      </c>
      <c r="F173" s="2">
        <v>41466</v>
      </c>
      <c r="G173" s="1">
        <v>7690.38</v>
      </c>
      <c r="H173" s="1"/>
      <c r="I173" s="3" t="s">
        <v>24</v>
      </c>
      <c r="J173" s="2">
        <v>41472</v>
      </c>
      <c r="K173" s="1">
        <v>0.2665813606312647</v>
      </c>
      <c r="L173" s="1"/>
      <c r="M173" s="3" t="s">
        <v>23</v>
      </c>
      <c r="N173" s="2">
        <v>41472</v>
      </c>
      <c r="O173" s="1">
        <v>1.3125</v>
      </c>
      <c r="P173" s="1"/>
      <c r="Q173" t="s">
        <v>46</v>
      </c>
      <c r="R173" s="2">
        <v>41472</v>
      </c>
      <c r="S173">
        <v>1.0172000000000001</v>
      </c>
    </row>
    <row r="174" spans="1:19" x14ac:dyDescent="0.15">
      <c r="A174" s="3" t="s">
        <v>22</v>
      </c>
      <c r="B174" s="2">
        <v>41511</v>
      </c>
      <c r="C174" s="1">
        <v>594.28</v>
      </c>
      <c r="E174" s="3" t="s">
        <v>25</v>
      </c>
      <c r="F174" s="2">
        <v>41465</v>
      </c>
      <c r="G174" s="1">
        <v>7706.01</v>
      </c>
      <c r="H174" s="1"/>
      <c r="I174" s="3" t="s">
        <v>24</v>
      </c>
      <c r="J174" s="2">
        <v>41471</v>
      </c>
      <c r="K174" s="1">
        <v>0.26662400682557458</v>
      </c>
      <c r="L174" s="1"/>
      <c r="M174" s="3" t="s">
        <v>23</v>
      </c>
      <c r="N174" s="2">
        <v>41471</v>
      </c>
      <c r="O174" s="1">
        <v>1.3162</v>
      </c>
      <c r="P174" s="1"/>
      <c r="Q174" t="s">
        <v>46</v>
      </c>
      <c r="R174" s="2">
        <v>41471</v>
      </c>
      <c r="S174">
        <v>1.0173000000000001</v>
      </c>
    </row>
    <row r="175" spans="1:19" x14ac:dyDescent="0.15">
      <c r="A175" s="3" t="s">
        <v>22</v>
      </c>
      <c r="B175" s="2">
        <v>41509</v>
      </c>
      <c r="C175" s="1">
        <v>594.28</v>
      </c>
      <c r="E175" s="3" t="s">
        <v>25</v>
      </c>
      <c r="F175" s="2">
        <v>41464</v>
      </c>
      <c r="G175" s="1">
        <v>7708.52</v>
      </c>
      <c r="H175" s="1"/>
      <c r="I175" s="3" t="s">
        <v>24</v>
      </c>
      <c r="J175" s="2">
        <v>41470</v>
      </c>
      <c r="K175" s="1">
        <v>0.26662400682557458</v>
      </c>
      <c r="L175" s="1"/>
      <c r="M175" s="3" t="s">
        <v>23</v>
      </c>
      <c r="N175" s="2">
        <v>41470</v>
      </c>
      <c r="O175" s="1">
        <v>1.3062</v>
      </c>
      <c r="P175" s="1"/>
      <c r="Q175" t="s">
        <v>46</v>
      </c>
      <c r="R175" s="2">
        <v>41470</v>
      </c>
      <c r="S175">
        <v>1.0174000000000001</v>
      </c>
    </row>
    <row r="176" spans="1:19" x14ac:dyDescent="0.15">
      <c r="A176" s="3" t="s">
        <v>22</v>
      </c>
      <c r="B176" s="2">
        <v>41508</v>
      </c>
      <c r="C176" s="1">
        <v>593.77</v>
      </c>
      <c r="E176" s="3" t="s">
        <v>25</v>
      </c>
      <c r="F176" s="2">
        <v>41463</v>
      </c>
      <c r="G176" s="1">
        <v>7695.25</v>
      </c>
      <c r="H176" s="1"/>
      <c r="I176" s="3" t="s">
        <v>24</v>
      </c>
      <c r="J176" s="2">
        <v>41467</v>
      </c>
      <c r="K176" s="1">
        <v>0.26663111585121985</v>
      </c>
      <c r="L176" s="1"/>
      <c r="M176" s="3" t="s">
        <v>23</v>
      </c>
      <c r="N176" s="2">
        <v>41467</v>
      </c>
      <c r="O176" s="1">
        <v>1.3067</v>
      </c>
      <c r="P176" s="1"/>
      <c r="Q176" t="s">
        <v>46</v>
      </c>
      <c r="R176" s="2">
        <v>41467</v>
      </c>
      <c r="S176">
        <v>1.0175000000000001</v>
      </c>
    </row>
    <row r="177" spans="1:19" x14ac:dyDescent="0.15">
      <c r="A177" s="3" t="s">
        <v>22</v>
      </c>
      <c r="B177" s="2">
        <v>41507</v>
      </c>
      <c r="C177" s="1">
        <v>591.64</v>
      </c>
      <c r="E177" s="3" t="s">
        <v>25</v>
      </c>
      <c r="F177" s="2">
        <v>41460</v>
      </c>
      <c r="G177" s="1">
        <v>7668.58</v>
      </c>
      <c r="H177" s="1"/>
      <c r="I177" s="3" t="s">
        <v>24</v>
      </c>
      <c r="J177" s="2">
        <v>41466</v>
      </c>
      <c r="K177" s="1">
        <v>0.26662400682557458</v>
      </c>
      <c r="L177" s="1"/>
      <c r="M177" s="3" t="s">
        <v>23</v>
      </c>
      <c r="N177" s="2">
        <v>41466</v>
      </c>
      <c r="O177" s="1">
        <v>1.3096999999999999</v>
      </c>
      <c r="P177" s="1"/>
      <c r="Q177" t="s">
        <v>46</v>
      </c>
      <c r="R177" s="2">
        <v>41466</v>
      </c>
      <c r="S177">
        <v>1.0176000000000001</v>
      </c>
    </row>
    <row r="178" spans="1:19" x14ac:dyDescent="0.15">
      <c r="A178" s="3" t="s">
        <v>22</v>
      </c>
      <c r="B178" s="2">
        <v>41506</v>
      </c>
      <c r="C178" s="1">
        <v>590.85</v>
      </c>
      <c r="E178" s="3" t="s">
        <v>25</v>
      </c>
      <c r="F178" s="2">
        <v>41459</v>
      </c>
      <c r="G178" s="1">
        <v>7668.58</v>
      </c>
      <c r="H178" s="1"/>
      <c r="I178" s="3" t="s">
        <v>24</v>
      </c>
      <c r="J178" s="2">
        <v>41465</v>
      </c>
      <c r="K178" s="1">
        <v>0.26665244520292253</v>
      </c>
      <c r="L178" s="1"/>
      <c r="M178" s="3" t="s">
        <v>23</v>
      </c>
      <c r="N178" s="2">
        <v>41465</v>
      </c>
      <c r="O178" s="1">
        <v>1.2978000000000001</v>
      </c>
      <c r="P178" s="1"/>
      <c r="Q178" t="s">
        <v>46</v>
      </c>
      <c r="R178" s="2">
        <v>41465</v>
      </c>
      <c r="S178">
        <v>1.0177</v>
      </c>
    </row>
    <row r="179" spans="1:19" x14ac:dyDescent="0.15">
      <c r="A179" s="3" t="s">
        <v>22</v>
      </c>
      <c r="B179" s="2">
        <v>41505</v>
      </c>
      <c r="C179" s="1">
        <v>590.41</v>
      </c>
      <c r="E179" s="3" t="s">
        <v>25</v>
      </c>
      <c r="F179" s="2">
        <v>41458</v>
      </c>
      <c r="G179" s="1">
        <v>7586.31</v>
      </c>
      <c r="H179" s="1"/>
      <c r="I179" s="3" t="s">
        <v>24</v>
      </c>
      <c r="J179" s="2">
        <v>41464</v>
      </c>
      <c r="K179" s="1">
        <v>0.26664533503986348</v>
      </c>
      <c r="L179" s="1"/>
      <c r="M179" s="3" t="s">
        <v>23</v>
      </c>
      <c r="N179" s="2">
        <v>41464</v>
      </c>
      <c r="O179" s="1">
        <v>1.2781</v>
      </c>
      <c r="P179" s="1"/>
      <c r="Q179" t="s">
        <v>46</v>
      </c>
      <c r="R179" s="2">
        <v>41464</v>
      </c>
      <c r="S179">
        <v>1.0178</v>
      </c>
    </row>
    <row r="180" spans="1:19" x14ac:dyDescent="0.15">
      <c r="A180" s="3" t="s">
        <v>22</v>
      </c>
      <c r="B180" s="2">
        <v>41504</v>
      </c>
      <c r="C180" s="1">
        <v>586.49</v>
      </c>
      <c r="E180" s="3" t="s">
        <v>25</v>
      </c>
      <c r="F180" s="2">
        <v>41457</v>
      </c>
      <c r="G180" s="1">
        <v>7620.83</v>
      </c>
      <c r="H180" s="1"/>
      <c r="I180" s="3" t="s">
        <v>24</v>
      </c>
      <c r="J180" s="2">
        <v>41463</v>
      </c>
      <c r="K180" s="1">
        <v>0.26663822525597269</v>
      </c>
      <c r="L180" s="1"/>
      <c r="M180" s="3" t="s">
        <v>23</v>
      </c>
      <c r="N180" s="2">
        <v>41463</v>
      </c>
      <c r="O180" s="1">
        <v>1.2869999999999999</v>
      </c>
      <c r="P180" s="1"/>
      <c r="Q180" t="s">
        <v>46</v>
      </c>
      <c r="R180" s="2">
        <v>41463</v>
      </c>
      <c r="S180">
        <v>1.0179</v>
      </c>
    </row>
    <row r="181" spans="1:19" x14ac:dyDescent="0.15">
      <c r="A181" s="3" t="s">
        <v>22</v>
      </c>
      <c r="B181" s="2">
        <v>41502</v>
      </c>
      <c r="C181" s="1">
        <v>588.74</v>
      </c>
      <c r="E181" s="3" t="s">
        <v>25</v>
      </c>
      <c r="F181" s="2">
        <v>41456</v>
      </c>
      <c r="G181" s="1">
        <v>7567.43</v>
      </c>
      <c r="H181" s="1"/>
      <c r="I181" s="3" t="s">
        <v>24</v>
      </c>
      <c r="J181" s="2">
        <v>41460</v>
      </c>
      <c r="K181" s="1">
        <v>0.26663111585121985</v>
      </c>
      <c r="L181" s="1"/>
      <c r="M181" s="3" t="s">
        <v>23</v>
      </c>
      <c r="N181" s="2">
        <v>41460</v>
      </c>
      <c r="O181" s="1">
        <v>1.2828999999999999</v>
      </c>
      <c r="P181" s="1"/>
      <c r="Q181" t="s">
        <v>46</v>
      </c>
      <c r="R181" s="2">
        <v>41460</v>
      </c>
      <c r="S181">
        <v>1.018</v>
      </c>
    </row>
    <row r="182" spans="1:19" x14ac:dyDescent="0.15">
      <c r="A182" s="3" t="s">
        <v>22</v>
      </c>
      <c r="B182" s="2">
        <v>41501</v>
      </c>
      <c r="C182" s="1">
        <v>588.53</v>
      </c>
      <c r="E182" s="3" t="s">
        <v>25</v>
      </c>
      <c r="F182" s="2">
        <v>41453</v>
      </c>
      <c r="G182" s="1">
        <v>7504.38</v>
      </c>
      <c r="H182" s="1"/>
      <c r="I182" s="3" t="s">
        <v>24</v>
      </c>
      <c r="J182" s="2">
        <v>41459</v>
      </c>
      <c r="K182" s="1">
        <v>0.26665244520292253</v>
      </c>
      <c r="L182" s="1"/>
      <c r="M182" s="3" t="s">
        <v>23</v>
      </c>
      <c r="N182" s="2">
        <v>41459</v>
      </c>
      <c r="O182" s="1">
        <v>1.2913999999999999</v>
      </c>
      <c r="P182" s="1"/>
      <c r="Q182" t="s">
        <v>46</v>
      </c>
      <c r="R182" s="2">
        <v>41459</v>
      </c>
      <c r="S182">
        <v>1.0181</v>
      </c>
    </row>
    <row r="183" spans="1:19" x14ac:dyDescent="0.15">
      <c r="A183" s="3" t="s">
        <v>22</v>
      </c>
      <c r="B183" s="2">
        <v>41500</v>
      </c>
      <c r="C183" s="1">
        <v>590.26</v>
      </c>
      <c r="E183" s="3" t="s">
        <v>25</v>
      </c>
      <c r="F183" s="2">
        <v>41452</v>
      </c>
      <c r="G183" s="1">
        <v>7504.38</v>
      </c>
      <c r="H183" s="1"/>
      <c r="I183" s="3" t="s">
        <v>24</v>
      </c>
      <c r="J183" s="2">
        <v>41458</v>
      </c>
      <c r="K183" s="1">
        <v>0.26660978991148554</v>
      </c>
      <c r="L183" s="1"/>
      <c r="M183" s="3" t="s">
        <v>23</v>
      </c>
      <c r="N183" s="2">
        <v>41458</v>
      </c>
      <c r="O183" s="1">
        <v>1.3008999999999999</v>
      </c>
      <c r="P183" s="1"/>
      <c r="Q183" t="s">
        <v>46</v>
      </c>
      <c r="R183" s="2">
        <v>41458</v>
      </c>
      <c r="S183">
        <v>1.0182</v>
      </c>
    </row>
    <row r="184" spans="1:19" x14ac:dyDescent="0.15">
      <c r="A184" s="3" t="s">
        <v>22</v>
      </c>
      <c r="B184" s="2">
        <v>41499</v>
      </c>
      <c r="C184" s="1">
        <v>589.91999999999996</v>
      </c>
      <c r="E184" s="3" t="s">
        <v>25</v>
      </c>
      <c r="F184" s="2">
        <v>41451</v>
      </c>
      <c r="G184" s="1">
        <v>7504.38</v>
      </c>
      <c r="H184" s="1"/>
      <c r="I184" s="3" t="s">
        <v>24</v>
      </c>
      <c r="J184" s="2">
        <v>41457</v>
      </c>
      <c r="K184" s="1">
        <v>0.26663822525597269</v>
      </c>
      <c r="L184" s="1"/>
      <c r="M184" s="3" t="s">
        <v>23</v>
      </c>
      <c r="N184" s="2">
        <v>41457</v>
      </c>
      <c r="O184" s="1">
        <v>1.2979000000000001</v>
      </c>
      <c r="P184" s="1"/>
      <c r="Q184" t="s">
        <v>46</v>
      </c>
      <c r="R184" s="2">
        <v>41457</v>
      </c>
      <c r="S184">
        <v>1.0183</v>
      </c>
    </row>
    <row r="185" spans="1:19" x14ac:dyDescent="0.15">
      <c r="A185" s="3" t="s">
        <v>22</v>
      </c>
      <c r="B185" s="2">
        <v>41498</v>
      </c>
      <c r="C185" s="1">
        <v>588.49</v>
      </c>
      <c r="E185" s="3" t="s">
        <v>25</v>
      </c>
      <c r="F185" s="2">
        <v>41450</v>
      </c>
      <c r="G185" s="1">
        <v>7517.36</v>
      </c>
      <c r="H185" s="1"/>
      <c r="I185" s="3" t="s">
        <v>24</v>
      </c>
      <c r="J185" s="2">
        <v>41456</v>
      </c>
      <c r="K185" s="1">
        <v>0.26665244520292253</v>
      </c>
      <c r="L185" s="1"/>
      <c r="M185" s="3" t="s">
        <v>23</v>
      </c>
      <c r="N185" s="2">
        <v>41456</v>
      </c>
      <c r="O185" s="1">
        <v>1.3064</v>
      </c>
      <c r="P185" s="1"/>
      <c r="Q185" t="s">
        <v>46</v>
      </c>
      <c r="R185" s="2">
        <v>41456</v>
      </c>
      <c r="S185">
        <v>1.0184</v>
      </c>
    </row>
    <row r="186" spans="1:19" x14ac:dyDescent="0.15">
      <c r="A186" s="3" t="s">
        <v>22</v>
      </c>
      <c r="B186" s="2">
        <v>41497</v>
      </c>
      <c r="C186" s="1">
        <v>591.19000000000005</v>
      </c>
      <c r="E186" s="3" t="s">
        <v>25</v>
      </c>
      <c r="F186" s="2">
        <v>41449</v>
      </c>
      <c r="G186" s="1">
        <v>7500.69</v>
      </c>
      <c r="H186" s="1"/>
      <c r="I186" s="3" t="s">
        <v>24</v>
      </c>
      <c r="J186" s="2">
        <v>41453</v>
      </c>
      <c r="K186" s="1">
        <v>0.26664533503986348</v>
      </c>
      <c r="L186" s="1"/>
      <c r="M186" s="3" t="s">
        <v>23</v>
      </c>
      <c r="N186" s="2">
        <v>41453</v>
      </c>
      <c r="O186" s="1">
        <v>1.3009999999999999</v>
      </c>
      <c r="P186" s="1"/>
      <c r="Q186" t="s">
        <v>46</v>
      </c>
      <c r="R186" s="2">
        <v>41453</v>
      </c>
      <c r="S186">
        <v>1.0185</v>
      </c>
    </row>
    <row r="187" spans="1:19" x14ac:dyDescent="0.15">
      <c r="A187" s="3" t="s">
        <v>22</v>
      </c>
      <c r="B187" s="2">
        <v>41495</v>
      </c>
      <c r="C187" s="1">
        <v>591.83000000000004</v>
      </c>
      <c r="E187" s="3" t="s">
        <v>25</v>
      </c>
      <c r="F187" s="2">
        <v>41446</v>
      </c>
      <c r="G187" s="1">
        <v>7526.26</v>
      </c>
      <c r="H187" s="1"/>
      <c r="I187" s="3" t="s">
        <v>24</v>
      </c>
      <c r="J187" s="2">
        <v>41452</v>
      </c>
      <c r="K187" s="1">
        <v>0.26663822525597269</v>
      </c>
      <c r="L187" s="1"/>
      <c r="M187" s="3" t="s">
        <v>23</v>
      </c>
      <c r="N187" s="2">
        <v>41452</v>
      </c>
      <c r="O187" s="1">
        <v>1.3038000000000001</v>
      </c>
      <c r="P187" s="1"/>
      <c r="Q187" t="s">
        <v>46</v>
      </c>
      <c r="R187" s="2">
        <v>41452</v>
      </c>
      <c r="S187">
        <v>1.0185999999999999</v>
      </c>
    </row>
    <row r="188" spans="1:19" x14ac:dyDescent="0.15">
      <c r="A188" s="3" t="s">
        <v>22</v>
      </c>
      <c r="B188" s="2">
        <v>41494</v>
      </c>
      <c r="C188" s="1">
        <v>591.95000000000005</v>
      </c>
      <c r="E188" s="3" t="s">
        <v>25</v>
      </c>
      <c r="F188" s="2">
        <v>41445</v>
      </c>
      <c r="G188" s="1">
        <v>7526.26</v>
      </c>
      <c r="H188" s="1"/>
      <c r="I188" s="3" t="s">
        <v>24</v>
      </c>
      <c r="J188" s="2">
        <v>41451</v>
      </c>
      <c r="K188" s="1">
        <v>0.26658846738290098</v>
      </c>
      <c r="L188" s="1"/>
      <c r="M188" s="3" t="s">
        <v>23</v>
      </c>
      <c r="N188" s="2">
        <v>41451</v>
      </c>
      <c r="O188" s="1">
        <v>1.3012000000000001</v>
      </c>
      <c r="P188" s="1"/>
      <c r="Q188" t="s">
        <v>46</v>
      </c>
      <c r="R188" s="2">
        <v>41451</v>
      </c>
      <c r="S188">
        <v>1.0186999999999999</v>
      </c>
    </row>
    <row r="189" spans="1:19" x14ac:dyDescent="0.15">
      <c r="A189" s="3" t="s">
        <v>22</v>
      </c>
      <c r="B189" s="2">
        <v>41493</v>
      </c>
      <c r="C189" s="1">
        <v>591.78</v>
      </c>
      <c r="E189" s="3" t="s">
        <v>25</v>
      </c>
      <c r="F189" s="2">
        <v>41444</v>
      </c>
      <c r="G189" s="1">
        <v>7526.26</v>
      </c>
      <c r="H189" s="1"/>
      <c r="I189" s="3" t="s">
        <v>24</v>
      </c>
      <c r="J189" s="2">
        <v>41450</v>
      </c>
      <c r="K189" s="1">
        <v>0.26663822525597269</v>
      </c>
      <c r="L189" s="1"/>
      <c r="M189" s="3" t="s">
        <v>23</v>
      </c>
      <c r="N189" s="2">
        <v>41450</v>
      </c>
      <c r="O189" s="1">
        <v>1.3077000000000001</v>
      </c>
      <c r="P189" s="1"/>
      <c r="Q189" t="s">
        <v>46</v>
      </c>
      <c r="R189" s="2">
        <v>41450</v>
      </c>
      <c r="S189">
        <v>1.0187999999999999</v>
      </c>
    </row>
    <row r="190" spans="1:19" x14ac:dyDescent="0.15">
      <c r="A190" s="3" t="s">
        <v>22</v>
      </c>
      <c r="B190" s="2">
        <v>41492</v>
      </c>
      <c r="C190" s="1">
        <v>591.01</v>
      </c>
      <c r="E190" s="3" t="s">
        <v>25</v>
      </c>
      <c r="F190" s="2">
        <v>41443</v>
      </c>
      <c r="G190" s="1">
        <v>7526.29</v>
      </c>
      <c r="H190" s="1"/>
      <c r="I190" s="3" t="s">
        <v>24</v>
      </c>
      <c r="J190" s="2">
        <v>41449</v>
      </c>
      <c r="K190" s="1">
        <v>0.26663111585121985</v>
      </c>
      <c r="L190" s="1"/>
      <c r="M190" s="3" t="s">
        <v>23</v>
      </c>
      <c r="N190" s="2">
        <v>41449</v>
      </c>
      <c r="O190" s="1">
        <v>1.3120000000000001</v>
      </c>
      <c r="P190" s="1"/>
      <c r="Q190" t="s">
        <v>46</v>
      </c>
      <c r="R190" s="2">
        <v>41449</v>
      </c>
      <c r="S190">
        <v>1.0188999999999999</v>
      </c>
    </row>
    <row r="191" spans="1:19" x14ac:dyDescent="0.15">
      <c r="A191" s="3" t="s">
        <v>22</v>
      </c>
      <c r="B191" s="2">
        <v>41491</v>
      </c>
      <c r="C191" s="1">
        <v>591.29999999999995</v>
      </c>
      <c r="E191" s="3" t="s">
        <v>25</v>
      </c>
      <c r="F191" s="2">
        <v>41442</v>
      </c>
      <c r="G191" s="1">
        <v>7463.37</v>
      </c>
      <c r="H191" s="1"/>
      <c r="I191" s="3" t="s">
        <v>24</v>
      </c>
      <c r="J191" s="2">
        <v>41446</v>
      </c>
      <c r="K191" s="1">
        <v>0.26663111585121985</v>
      </c>
      <c r="L191" s="1"/>
      <c r="M191" s="3" t="s">
        <v>23</v>
      </c>
      <c r="N191" s="2">
        <v>41446</v>
      </c>
      <c r="O191" s="1">
        <v>1.3122</v>
      </c>
      <c r="P191" s="1"/>
      <c r="Q191" t="s">
        <v>46</v>
      </c>
      <c r="R191" s="2">
        <v>41446</v>
      </c>
      <c r="S191">
        <v>1.0189999999999999</v>
      </c>
    </row>
    <row r="192" spans="1:19" x14ac:dyDescent="0.15">
      <c r="A192" s="3" t="s">
        <v>22</v>
      </c>
      <c r="B192" s="2">
        <v>41490</v>
      </c>
      <c r="C192" s="1">
        <v>588.26</v>
      </c>
      <c r="E192" s="3" t="s">
        <v>25</v>
      </c>
      <c r="F192" s="2">
        <v>41439</v>
      </c>
      <c r="G192" s="1">
        <v>7623.89</v>
      </c>
      <c r="H192" s="1"/>
      <c r="I192" s="3" t="s">
        <v>24</v>
      </c>
      <c r="J192" s="2">
        <v>41445</v>
      </c>
      <c r="K192" s="1">
        <v>0.26663822525597269</v>
      </c>
      <c r="L192" s="1"/>
      <c r="M192" s="3" t="s">
        <v>23</v>
      </c>
      <c r="N192" s="2">
        <v>41445</v>
      </c>
      <c r="O192" s="1">
        <v>1.3220000000000001</v>
      </c>
      <c r="P192" s="1"/>
      <c r="Q192" t="s">
        <v>46</v>
      </c>
      <c r="R192" s="2">
        <v>41445</v>
      </c>
      <c r="S192">
        <v>1.0190999999999999</v>
      </c>
    </row>
    <row r="193" spans="1:19" x14ac:dyDescent="0.15">
      <c r="A193" s="3" t="s">
        <v>22</v>
      </c>
      <c r="B193" s="2">
        <v>41488</v>
      </c>
      <c r="C193" s="1">
        <v>587.01</v>
      </c>
      <c r="E193" s="3" t="s">
        <v>25</v>
      </c>
      <c r="F193" s="2">
        <v>41438</v>
      </c>
      <c r="G193" s="1">
        <v>7623.89</v>
      </c>
      <c r="H193" s="1"/>
      <c r="I193" s="3" t="s">
        <v>24</v>
      </c>
      <c r="J193" s="2">
        <v>41444</v>
      </c>
      <c r="K193" s="1">
        <v>0.26663822525597269</v>
      </c>
      <c r="L193" s="1"/>
      <c r="M193" s="3" t="s">
        <v>23</v>
      </c>
      <c r="N193" s="2">
        <v>41444</v>
      </c>
      <c r="O193" s="1">
        <v>1.3294999999999999</v>
      </c>
      <c r="P193" s="1"/>
      <c r="Q193" t="s">
        <v>46</v>
      </c>
      <c r="R193" s="2">
        <v>41444</v>
      </c>
      <c r="S193">
        <v>1.0192000000000001</v>
      </c>
    </row>
    <row r="194" spans="1:19" x14ac:dyDescent="0.15">
      <c r="A194" s="3" t="s">
        <v>22</v>
      </c>
      <c r="B194" s="2">
        <v>41487</v>
      </c>
      <c r="C194" s="1">
        <v>586.34</v>
      </c>
      <c r="E194" s="3" t="s">
        <v>25</v>
      </c>
      <c r="F194" s="2">
        <v>41437</v>
      </c>
      <c r="G194" s="1">
        <v>7623.89</v>
      </c>
      <c r="H194" s="1"/>
      <c r="I194" s="3" t="s">
        <v>24</v>
      </c>
      <c r="J194" s="2">
        <v>41443</v>
      </c>
      <c r="K194" s="1">
        <v>0.26662400682557458</v>
      </c>
      <c r="L194" s="1"/>
      <c r="M194" s="3" t="s">
        <v>23</v>
      </c>
      <c r="N194" s="2">
        <v>41443</v>
      </c>
      <c r="O194" s="1">
        <v>1.3391999999999999</v>
      </c>
      <c r="P194" s="1"/>
      <c r="Q194" t="s">
        <v>46</v>
      </c>
      <c r="R194" s="2">
        <v>41443</v>
      </c>
      <c r="S194">
        <v>1.0193000000000001</v>
      </c>
    </row>
    <row r="195" spans="1:19" x14ac:dyDescent="0.15">
      <c r="A195" s="3" t="s">
        <v>22</v>
      </c>
      <c r="B195" s="2">
        <v>41486</v>
      </c>
      <c r="C195" s="1">
        <v>584.73</v>
      </c>
      <c r="E195" s="3" t="s">
        <v>25</v>
      </c>
      <c r="F195" s="2">
        <v>41436</v>
      </c>
      <c r="G195" s="1">
        <v>7583.28</v>
      </c>
      <c r="H195" s="1"/>
      <c r="I195" s="3" t="s">
        <v>24</v>
      </c>
      <c r="J195" s="2">
        <v>41442</v>
      </c>
      <c r="K195" s="1">
        <v>0.26663822525597269</v>
      </c>
      <c r="L195" s="1"/>
      <c r="M195" s="3" t="s">
        <v>23</v>
      </c>
      <c r="N195" s="2">
        <v>41442</v>
      </c>
      <c r="O195" s="1">
        <v>1.3367</v>
      </c>
      <c r="P195" s="1"/>
      <c r="Q195" t="s">
        <v>46</v>
      </c>
      <c r="R195" s="2">
        <v>41442</v>
      </c>
      <c r="S195">
        <v>1.0194000000000001</v>
      </c>
    </row>
    <row r="196" spans="1:19" x14ac:dyDescent="0.15">
      <c r="A196" s="3" t="s">
        <v>22</v>
      </c>
      <c r="B196" s="2">
        <v>41485</v>
      </c>
      <c r="C196" s="1">
        <v>584.29</v>
      </c>
      <c r="E196" s="3" t="s">
        <v>25</v>
      </c>
      <c r="F196" s="2">
        <v>41435</v>
      </c>
      <c r="G196" s="1">
        <v>7635.75</v>
      </c>
      <c r="H196" s="1"/>
      <c r="I196" s="3" t="s">
        <v>24</v>
      </c>
      <c r="J196" s="2">
        <v>41439</v>
      </c>
      <c r="K196" s="1">
        <v>0.26665955574518013</v>
      </c>
      <c r="L196" s="1"/>
      <c r="M196" s="3" t="s">
        <v>23</v>
      </c>
      <c r="N196" s="2">
        <v>41439</v>
      </c>
      <c r="O196" s="1">
        <v>1.3347</v>
      </c>
      <c r="P196" s="1"/>
      <c r="Q196" t="s">
        <v>46</v>
      </c>
      <c r="R196" s="2">
        <v>41439</v>
      </c>
      <c r="S196">
        <v>1.0195000000000001</v>
      </c>
    </row>
    <row r="197" spans="1:19" x14ac:dyDescent="0.15">
      <c r="A197" s="3" t="s">
        <v>22</v>
      </c>
      <c r="B197" s="2">
        <v>41484</v>
      </c>
      <c r="C197" s="1">
        <v>581.5</v>
      </c>
      <c r="E197" s="3" t="s">
        <v>25</v>
      </c>
      <c r="F197" s="2">
        <v>41432</v>
      </c>
      <c r="G197" s="1">
        <v>7613.35</v>
      </c>
      <c r="H197" s="1"/>
      <c r="I197" s="3" t="s">
        <v>24</v>
      </c>
      <c r="J197" s="2">
        <v>41438</v>
      </c>
      <c r="K197" s="1">
        <v>0.26664533503986348</v>
      </c>
      <c r="L197" s="1"/>
      <c r="M197" s="3" t="s">
        <v>23</v>
      </c>
      <c r="N197" s="2">
        <v>41438</v>
      </c>
      <c r="O197" s="1">
        <v>1.3374999999999999</v>
      </c>
      <c r="P197" s="1"/>
      <c r="Q197" t="s">
        <v>46</v>
      </c>
      <c r="R197" s="2">
        <v>41438</v>
      </c>
      <c r="S197">
        <v>1.0196000000000001</v>
      </c>
    </row>
    <row r="198" spans="1:19" x14ac:dyDescent="0.15">
      <c r="A198" s="3" t="s">
        <v>22</v>
      </c>
      <c r="B198" s="2">
        <v>41483</v>
      </c>
      <c r="C198" s="1">
        <v>583.29999999999995</v>
      </c>
      <c r="E198" s="3" t="s">
        <v>25</v>
      </c>
      <c r="F198" s="2">
        <v>41431</v>
      </c>
      <c r="G198" s="1">
        <v>7613.35</v>
      </c>
      <c r="H198" s="1"/>
      <c r="I198" s="3" t="s">
        <v>24</v>
      </c>
      <c r="J198" s="2">
        <v>41437</v>
      </c>
      <c r="K198" s="1">
        <v>0.26665955574518013</v>
      </c>
      <c r="L198" s="1"/>
      <c r="M198" s="3" t="s">
        <v>23</v>
      </c>
      <c r="N198" s="2">
        <v>41437</v>
      </c>
      <c r="O198" s="1">
        <v>1.3336999999999999</v>
      </c>
      <c r="P198" s="1"/>
      <c r="Q198" t="s">
        <v>46</v>
      </c>
      <c r="R198" s="2">
        <v>41437</v>
      </c>
      <c r="S198">
        <v>1.0197000000000001</v>
      </c>
    </row>
    <row r="199" spans="1:19" x14ac:dyDescent="0.15">
      <c r="A199" s="3" t="s">
        <v>22</v>
      </c>
      <c r="B199" s="2">
        <v>41481</v>
      </c>
      <c r="C199" s="1">
        <v>585.32000000000005</v>
      </c>
      <c r="E199" s="3" t="s">
        <v>25</v>
      </c>
      <c r="F199" s="2">
        <v>41430</v>
      </c>
      <c r="G199" s="1">
        <v>7613.35</v>
      </c>
      <c r="H199" s="1"/>
      <c r="I199" s="3" t="s">
        <v>24</v>
      </c>
      <c r="J199" s="2">
        <v>41436</v>
      </c>
      <c r="K199" s="1">
        <v>0.26664533503986348</v>
      </c>
      <c r="L199" s="1"/>
      <c r="M199" s="3" t="s">
        <v>23</v>
      </c>
      <c r="N199" s="2">
        <v>41436</v>
      </c>
      <c r="O199" s="1">
        <v>1.3312999999999999</v>
      </c>
      <c r="P199" s="1"/>
      <c r="Q199" t="s">
        <v>46</v>
      </c>
      <c r="R199" s="2">
        <v>41436</v>
      </c>
      <c r="S199">
        <v>1.0198</v>
      </c>
    </row>
    <row r="200" spans="1:19" x14ac:dyDescent="0.15">
      <c r="A200" s="3" t="s">
        <v>22</v>
      </c>
      <c r="B200" s="2">
        <v>41480</v>
      </c>
      <c r="C200" s="1">
        <v>585.11</v>
      </c>
      <c r="E200" s="3" t="s">
        <v>25</v>
      </c>
      <c r="F200" s="2">
        <v>41429</v>
      </c>
      <c r="G200" s="1">
        <v>7576.63</v>
      </c>
      <c r="H200" s="1"/>
      <c r="I200" s="3" t="s">
        <v>24</v>
      </c>
      <c r="J200" s="2">
        <v>41435</v>
      </c>
      <c r="K200" s="1">
        <v>0.26664533503986348</v>
      </c>
      <c r="L200" s="1"/>
      <c r="M200" s="3" t="s">
        <v>23</v>
      </c>
      <c r="N200" s="2">
        <v>41435</v>
      </c>
      <c r="O200" s="1">
        <v>1.3256999999999999</v>
      </c>
      <c r="P200" s="1"/>
      <c r="Q200" t="s">
        <v>46</v>
      </c>
      <c r="R200" s="2">
        <v>41435</v>
      </c>
      <c r="S200">
        <v>1.0199</v>
      </c>
    </row>
    <row r="201" spans="1:19" x14ac:dyDescent="0.15">
      <c r="A201" s="3" t="s">
        <v>22</v>
      </c>
      <c r="B201" s="2">
        <v>41479</v>
      </c>
      <c r="C201" s="1">
        <v>582.19000000000005</v>
      </c>
      <c r="E201" s="3" t="s">
        <v>25</v>
      </c>
      <c r="F201" s="2">
        <v>41428</v>
      </c>
      <c r="G201" s="1">
        <v>7557.24</v>
      </c>
      <c r="H201" s="1"/>
      <c r="I201" s="3" t="s">
        <v>24</v>
      </c>
      <c r="J201" s="2">
        <v>41432</v>
      </c>
      <c r="K201" s="1">
        <v>0.26664533503986348</v>
      </c>
      <c r="L201" s="1"/>
      <c r="M201" s="3" t="s">
        <v>23</v>
      </c>
      <c r="N201" s="2">
        <v>41432</v>
      </c>
      <c r="O201" s="1">
        <v>1.3218000000000001</v>
      </c>
      <c r="P201" s="1"/>
      <c r="Q201" t="s">
        <v>46</v>
      </c>
      <c r="R201" s="2">
        <v>41432</v>
      </c>
      <c r="S201">
        <v>1.02</v>
      </c>
    </row>
    <row r="202" spans="1:19" x14ac:dyDescent="0.15">
      <c r="A202" s="3" t="s">
        <v>22</v>
      </c>
      <c r="B202" s="2">
        <v>41478</v>
      </c>
      <c r="C202" s="1">
        <v>584.92999999999995</v>
      </c>
      <c r="E202" s="3" t="s">
        <v>25</v>
      </c>
      <c r="F202" s="2">
        <v>41425</v>
      </c>
      <c r="G202" s="1">
        <v>7404.12</v>
      </c>
      <c r="H202" s="1"/>
      <c r="I202" s="3" t="s">
        <v>24</v>
      </c>
      <c r="J202" s="2">
        <v>41431</v>
      </c>
      <c r="K202" s="1">
        <v>0.26664533503986348</v>
      </c>
      <c r="L202" s="1"/>
      <c r="M202" s="3" t="s">
        <v>23</v>
      </c>
      <c r="N202" s="2">
        <v>41431</v>
      </c>
      <c r="O202" s="1">
        <v>1.3246</v>
      </c>
      <c r="P202" s="1"/>
      <c r="Q202" t="s">
        <v>46</v>
      </c>
      <c r="R202" s="2">
        <v>41431</v>
      </c>
      <c r="S202">
        <v>1.0201</v>
      </c>
    </row>
    <row r="203" spans="1:19" x14ac:dyDescent="0.15">
      <c r="A203" s="3" t="s">
        <v>22</v>
      </c>
      <c r="B203" s="2">
        <v>41477</v>
      </c>
      <c r="C203" s="1">
        <v>584.98</v>
      </c>
      <c r="E203" s="3" t="s">
        <v>25</v>
      </c>
      <c r="F203" s="2">
        <v>41424</v>
      </c>
      <c r="G203" s="1">
        <v>7404.12</v>
      </c>
      <c r="H203" s="1"/>
      <c r="I203" s="3" t="s">
        <v>24</v>
      </c>
      <c r="J203" s="2">
        <v>41430</v>
      </c>
      <c r="K203" s="1">
        <v>0.26664533503986348</v>
      </c>
      <c r="L203" s="1"/>
      <c r="M203" s="3" t="s">
        <v>23</v>
      </c>
      <c r="N203" s="2">
        <v>41430</v>
      </c>
      <c r="O203" s="1">
        <v>1.3092999999999999</v>
      </c>
      <c r="P203" s="1"/>
      <c r="Q203" t="s">
        <v>46</v>
      </c>
      <c r="R203" s="2">
        <v>41430</v>
      </c>
      <c r="S203">
        <v>1.0202</v>
      </c>
    </row>
    <row r="204" spans="1:19" x14ac:dyDescent="0.15">
      <c r="A204" s="3" t="s">
        <v>22</v>
      </c>
      <c r="B204" s="2">
        <v>41476</v>
      </c>
      <c r="C204" s="1">
        <v>583.66</v>
      </c>
      <c r="E204" s="3" t="s">
        <v>25</v>
      </c>
      <c r="F204" s="2">
        <v>41423</v>
      </c>
      <c r="G204" s="1">
        <v>7404.12</v>
      </c>
      <c r="H204" s="1"/>
      <c r="I204" s="3" t="s">
        <v>24</v>
      </c>
      <c r="J204" s="2">
        <v>41429</v>
      </c>
      <c r="K204" s="1">
        <v>0.26664533503986348</v>
      </c>
      <c r="L204" s="1"/>
      <c r="M204" s="3" t="s">
        <v>23</v>
      </c>
      <c r="N204" s="2">
        <v>41429</v>
      </c>
      <c r="O204" s="1">
        <v>1.3081</v>
      </c>
      <c r="P204" s="1"/>
      <c r="Q204" t="s">
        <v>46</v>
      </c>
      <c r="R204" s="2">
        <v>41429</v>
      </c>
      <c r="S204">
        <v>1.0203</v>
      </c>
    </row>
    <row r="205" spans="1:19" x14ac:dyDescent="0.15">
      <c r="A205" s="3" t="s">
        <v>22</v>
      </c>
      <c r="B205" s="2">
        <v>41474</v>
      </c>
      <c r="C205" s="1">
        <v>581.15</v>
      </c>
      <c r="E205" s="3" t="s">
        <v>25</v>
      </c>
      <c r="F205" s="2">
        <v>41422</v>
      </c>
      <c r="G205" s="1">
        <v>7378</v>
      </c>
      <c r="H205" s="1"/>
      <c r="I205" s="3" t="s">
        <v>24</v>
      </c>
      <c r="J205" s="2">
        <v>41428</v>
      </c>
      <c r="K205" s="1">
        <v>0.26663822525597269</v>
      </c>
      <c r="L205" s="1"/>
      <c r="M205" s="3" t="s">
        <v>23</v>
      </c>
      <c r="N205" s="2">
        <v>41428</v>
      </c>
      <c r="O205" s="1">
        <v>1.3075999999999999</v>
      </c>
      <c r="P205" s="1"/>
      <c r="Q205" t="s">
        <v>46</v>
      </c>
      <c r="R205" s="2">
        <v>41428</v>
      </c>
      <c r="S205">
        <v>1.0204</v>
      </c>
    </row>
    <row r="206" spans="1:19" x14ac:dyDescent="0.15">
      <c r="A206" s="3" t="s">
        <v>22</v>
      </c>
      <c r="B206" s="2">
        <v>41473</v>
      </c>
      <c r="C206" s="1">
        <v>580.73</v>
      </c>
      <c r="E206" s="3" t="s">
        <v>25</v>
      </c>
      <c r="F206" s="2">
        <v>41421</v>
      </c>
      <c r="G206" s="1">
        <v>7326.93</v>
      </c>
      <c r="H206" s="1"/>
      <c r="I206" s="3" t="s">
        <v>24</v>
      </c>
      <c r="J206" s="2">
        <v>41425</v>
      </c>
      <c r="K206" s="1">
        <v>0.26662400682557458</v>
      </c>
      <c r="L206" s="1"/>
      <c r="M206" s="3" t="s">
        <v>23</v>
      </c>
      <c r="N206" s="2">
        <v>41425</v>
      </c>
      <c r="O206" s="1">
        <v>1.2999000000000001</v>
      </c>
      <c r="P206" s="1"/>
      <c r="Q206" t="s">
        <v>46</v>
      </c>
      <c r="R206" s="2">
        <v>41425</v>
      </c>
      <c r="S206">
        <v>1.0205</v>
      </c>
    </row>
    <row r="207" spans="1:19" x14ac:dyDescent="0.15">
      <c r="A207" s="3" t="s">
        <v>22</v>
      </c>
      <c r="B207" s="2">
        <v>41472</v>
      </c>
      <c r="C207" s="1">
        <v>579.23</v>
      </c>
      <c r="E207" s="3" t="s">
        <v>25</v>
      </c>
      <c r="F207" s="2">
        <v>41418</v>
      </c>
      <c r="G207" s="1">
        <v>7363.13</v>
      </c>
      <c r="H207" s="1"/>
      <c r="I207" s="3" t="s">
        <v>24</v>
      </c>
      <c r="J207" s="2">
        <v>41424</v>
      </c>
      <c r="K207" s="1">
        <v>0.26664533503986348</v>
      </c>
      <c r="L207" s="1"/>
      <c r="M207" s="3" t="s">
        <v>23</v>
      </c>
      <c r="N207" s="2">
        <v>41424</v>
      </c>
      <c r="O207" s="1">
        <v>1.3049999999999999</v>
      </c>
      <c r="P207" s="1"/>
      <c r="Q207" t="s">
        <v>46</v>
      </c>
      <c r="R207" s="2">
        <v>41424</v>
      </c>
      <c r="S207">
        <v>1.0206</v>
      </c>
    </row>
    <row r="208" spans="1:19" x14ac:dyDescent="0.15">
      <c r="A208" s="3" t="s">
        <v>22</v>
      </c>
      <c r="B208" s="2">
        <v>41471</v>
      </c>
      <c r="C208" s="1">
        <v>576.64</v>
      </c>
      <c r="E208" s="3" t="s">
        <v>25</v>
      </c>
      <c r="F208" s="2">
        <v>41417</v>
      </c>
      <c r="G208" s="1">
        <v>7363.13</v>
      </c>
      <c r="H208" s="1"/>
      <c r="I208" s="3" t="s">
        <v>24</v>
      </c>
      <c r="J208" s="2">
        <v>41423</v>
      </c>
      <c r="K208" s="1">
        <v>0.26663111585121985</v>
      </c>
      <c r="L208" s="1"/>
      <c r="M208" s="3" t="s">
        <v>23</v>
      </c>
      <c r="N208" s="2">
        <v>41423</v>
      </c>
      <c r="O208" s="1">
        <v>1.2941</v>
      </c>
      <c r="P208" s="1"/>
      <c r="Q208" t="s">
        <v>46</v>
      </c>
      <c r="R208" s="2">
        <v>41423</v>
      </c>
      <c r="S208">
        <v>1.0206999999999999</v>
      </c>
    </row>
    <row r="209" spans="1:19" x14ac:dyDescent="0.15">
      <c r="A209" s="3" t="s">
        <v>22</v>
      </c>
      <c r="B209" s="2">
        <v>41470</v>
      </c>
      <c r="C209" s="1">
        <v>573.72</v>
      </c>
      <c r="E209" s="3" t="s">
        <v>25</v>
      </c>
      <c r="F209" s="2">
        <v>41416</v>
      </c>
      <c r="G209" s="1">
        <v>7363.13</v>
      </c>
      <c r="H209" s="1"/>
      <c r="I209" s="3" t="s">
        <v>24</v>
      </c>
      <c r="J209" s="2">
        <v>41422</v>
      </c>
      <c r="K209" s="1">
        <v>0.26664533503986348</v>
      </c>
      <c r="L209" s="1"/>
      <c r="M209" s="3" t="s">
        <v>23</v>
      </c>
      <c r="N209" s="2">
        <v>41422</v>
      </c>
      <c r="O209" s="1">
        <v>1.2856000000000001</v>
      </c>
      <c r="P209" s="1"/>
      <c r="Q209" t="s">
        <v>46</v>
      </c>
      <c r="R209" s="2">
        <v>41422</v>
      </c>
      <c r="S209">
        <v>1.0207999999999999</v>
      </c>
    </row>
    <row r="210" spans="1:19" x14ac:dyDescent="0.15">
      <c r="A210" s="3" t="s">
        <v>22</v>
      </c>
      <c r="B210" s="2">
        <v>41469</v>
      </c>
      <c r="C210" s="1">
        <v>572.27</v>
      </c>
      <c r="E210" s="3" t="s">
        <v>25</v>
      </c>
      <c r="F210" s="2">
        <v>41415</v>
      </c>
      <c r="G210" s="1">
        <v>7355.27</v>
      </c>
      <c r="H210" s="1"/>
      <c r="I210" s="3" t="s">
        <v>24</v>
      </c>
      <c r="J210" s="2">
        <v>41421</v>
      </c>
      <c r="K210" s="1">
        <v>0.26665244520292253</v>
      </c>
      <c r="L210" s="1"/>
      <c r="M210" s="3" t="s">
        <v>23</v>
      </c>
      <c r="N210" s="2">
        <v>41421</v>
      </c>
      <c r="O210" s="1">
        <v>1.2930999999999999</v>
      </c>
      <c r="P210" s="1"/>
      <c r="Q210" t="s">
        <v>46</v>
      </c>
      <c r="R210" s="2">
        <v>41421</v>
      </c>
      <c r="S210">
        <v>1.0208999999999999</v>
      </c>
    </row>
    <row r="211" spans="1:19" x14ac:dyDescent="0.15">
      <c r="A211" s="3" t="s">
        <v>22</v>
      </c>
      <c r="B211" s="2">
        <v>41467</v>
      </c>
      <c r="C211" s="1">
        <v>569.80999999999995</v>
      </c>
      <c r="E211" s="3" t="s">
        <v>25</v>
      </c>
      <c r="F211" s="2">
        <v>41411</v>
      </c>
      <c r="G211" s="1">
        <v>7147.42</v>
      </c>
      <c r="H211" s="1"/>
      <c r="I211" s="3" t="s">
        <v>24</v>
      </c>
      <c r="J211" s="2">
        <v>41418</v>
      </c>
      <c r="K211" s="1">
        <v>0.26664533503986348</v>
      </c>
      <c r="L211" s="1"/>
      <c r="M211" s="3" t="s">
        <v>23</v>
      </c>
      <c r="N211" s="2">
        <v>41418</v>
      </c>
      <c r="O211" s="1">
        <v>1.2932000000000001</v>
      </c>
      <c r="P211" s="1"/>
      <c r="Q211" t="s">
        <v>46</v>
      </c>
      <c r="R211" s="2">
        <v>41418</v>
      </c>
      <c r="S211">
        <v>1.0209999999999999</v>
      </c>
    </row>
    <row r="212" spans="1:19" x14ac:dyDescent="0.15">
      <c r="A212" s="3" t="s">
        <v>22</v>
      </c>
      <c r="B212" s="2">
        <v>41466</v>
      </c>
      <c r="C212" s="1">
        <v>569.53</v>
      </c>
      <c r="E212" s="3" t="s">
        <v>25</v>
      </c>
      <c r="F212" s="2">
        <v>41410</v>
      </c>
      <c r="G212" s="1">
        <v>7147.42</v>
      </c>
      <c r="H212" s="1"/>
      <c r="I212" s="3" t="s">
        <v>24</v>
      </c>
      <c r="J212" s="2">
        <v>41417</v>
      </c>
      <c r="K212" s="1">
        <v>0.26664533503986348</v>
      </c>
      <c r="L212" s="1"/>
      <c r="M212" s="3" t="s">
        <v>23</v>
      </c>
      <c r="N212" s="2">
        <v>41417</v>
      </c>
      <c r="O212" s="1">
        <v>1.2934000000000001</v>
      </c>
      <c r="P212" s="1"/>
      <c r="Q212" t="s">
        <v>46</v>
      </c>
      <c r="R212" s="2">
        <v>41417</v>
      </c>
      <c r="S212">
        <v>1.0210999999999999</v>
      </c>
    </row>
    <row r="213" spans="1:19" x14ac:dyDescent="0.15">
      <c r="A213" s="3" t="s">
        <v>22</v>
      </c>
      <c r="B213" s="2">
        <v>41465</v>
      </c>
      <c r="C213" s="1">
        <v>566.69000000000005</v>
      </c>
      <c r="E213" s="3" t="s">
        <v>25</v>
      </c>
      <c r="F213" s="2">
        <v>41409</v>
      </c>
      <c r="G213" s="1">
        <v>7147.42</v>
      </c>
      <c r="H213" s="1"/>
      <c r="I213" s="3" t="s">
        <v>24</v>
      </c>
      <c r="J213" s="2">
        <v>41416</v>
      </c>
      <c r="K213" s="1">
        <v>0.26664533503986348</v>
      </c>
      <c r="L213" s="1"/>
      <c r="M213" s="3" t="s">
        <v>23</v>
      </c>
      <c r="N213" s="2">
        <v>41416</v>
      </c>
      <c r="O213" s="1">
        <v>1.2858000000000001</v>
      </c>
      <c r="P213" s="1"/>
      <c r="Q213" t="s">
        <v>46</v>
      </c>
      <c r="R213" s="2">
        <v>41416</v>
      </c>
      <c r="S213">
        <v>1.0212000000000001</v>
      </c>
    </row>
    <row r="214" spans="1:19" x14ac:dyDescent="0.15">
      <c r="A214" s="3" t="s">
        <v>22</v>
      </c>
      <c r="B214" s="2">
        <v>41464</v>
      </c>
      <c r="C214" s="1">
        <v>566.29999999999995</v>
      </c>
      <c r="E214" s="3" t="s">
        <v>25</v>
      </c>
      <c r="F214" s="2">
        <v>41408</v>
      </c>
      <c r="G214" s="1">
        <v>7139.3</v>
      </c>
      <c r="H214" s="1"/>
      <c r="I214" s="3" t="s">
        <v>24</v>
      </c>
      <c r="J214" s="2">
        <v>41415</v>
      </c>
      <c r="K214" s="1">
        <v>0.26663111585121985</v>
      </c>
      <c r="L214" s="1"/>
      <c r="M214" s="3" t="s">
        <v>23</v>
      </c>
      <c r="N214" s="2">
        <v>41415</v>
      </c>
      <c r="O214" s="1">
        <v>1.2906</v>
      </c>
      <c r="P214" s="1"/>
      <c r="Q214" t="s">
        <v>46</v>
      </c>
      <c r="R214" s="2">
        <v>41415</v>
      </c>
      <c r="S214">
        <v>1.0213000000000001</v>
      </c>
    </row>
    <row r="215" spans="1:19" x14ac:dyDescent="0.15">
      <c r="A215" s="3" t="s">
        <v>22</v>
      </c>
      <c r="B215" s="2">
        <v>41463</v>
      </c>
      <c r="C215" s="1">
        <v>563.33000000000004</v>
      </c>
      <c r="E215" s="3" t="s">
        <v>25</v>
      </c>
      <c r="F215" s="2">
        <v>41407</v>
      </c>
      <c r="G215" s="1">
        <v>7158.75</v>
      </c>
      <c r="H215" s="1"/>
      <c r="I215" s="3" t="s">
        <v>24</v>
      </c>
      <c r="J215" s="2">
        <v>41414</v>
      </c>
      <c r="K215" s="1">
        <v>0.26664533503986348</v>
      </c>
      <c r="L215" s="1"/>
      <c r="M215" s="3" t="s">
        <v>23</v>
      </c>
      <c r="N215" s="2">
        <v>41414</v>
      </c>
      <c r="O215" s="1">
        <v>1.2882</v>
      </c>
      <c r="P215" s="1"/>
      <c r="Q215" t="s">
        <v>46</v>
      </c>
      <c r="R215" s="2">
        <v>41414</v>
      </c>
      <c r="S215">
        <v>1.0214000000000001</v>
      </c>
    </row>
    <row r="216" spans="1:19" x14ac:dyDescent="0.15">
      <c r="A216" s="3" t="s">
        <v>22</v>
      </c>
      <c r="B216" s="2">
        <v>41462</v>
      </c>
      <c r="C216" s="1">
        <v>564.29</v>
      </c>
      <c r="E216" s="3" t="s">
        <v>25</v>
      </c>
      <c r="F216" s="2">
        <v>41404</v>
      </c>
      <c r="G216" s="1">
        <v>7206.27</v>
      </c>
      <c r="H216" s="1"/>
      <c r="I216" s="3" t="s">
        <v>24</v>
      </c>
      <c r="J216" s="2">
        <v>41411</v>
      </c>
      <c r="K216" s="1">
        <v>0.26664533503986348</v>
      </c>
      <c r="L216" s="1"/>
      <c r="M216" s="3" t="s">
        <v>23</v>
      </c>
      <c r="N216" s="2">
        <v>41411</v>
      </c>
      <c r="O216" s="1">
        <v>1.2839</v>
      </c>
      <c r="P216" s="1"/>
      <c r="Q216" t="s">
        <v>46</v>
      </c>
      <c r="R216" s="2">
        <v>41411</v>
      </c>
      <c r="S216">
        <v>1.0215000000000001</v>
      </c>
    </row>
    <row r="217" spans="1:19" x14ac:dyDescent="0.15">
      <c r="A217" s="3" t="s">
        <v>22</v>
      </c>
      <c r="B217" s="2">
        <v>41460</v>
      </c>
      <c r="C217" s="1">
        <v>564.44000000000005</v>
      </c>
      <c r="E217" s="3" t="s">
        <v>25</v>
      </c>
      <c r="F217" s="2">
        <v>41402</v>
      </c>
      <c r="G217" s="1">
        <v>7206.27</v>
      </c>
      <c r="H217" s="1"/>
      <c r="I217" s="3" t="s">
        <v>24</v>
      </c>
      <c r="J217" s="2">
        <v>41410</v>
      </c>
      <c r="K217" s="1">
        <v>0.26664533503986348</v>
      </c>
      <c r="L217" s="1"/>
      <c r="M217" s="3" t="s">
        <v>23</v>
      </c>
      <c r="N217" s="2">
        <v>41410</v>
      </c>
      <c r="O217" s="1">
        <v>1.2882</v>
      </c>
      <c r="P217" s="1"/>
      <c r="Q217" t="s">
        <v>46</v>
      </c>
      <c r="R217" s="2">
        <v>41410</v>
      </c>
      <c r="S217">
        <v>1.0216000000000001</v>
      </c>
    </row>
    <row r="218" spans="1:19" x14ac:dyDescent="0.15">
      <c r="A218" s="3" t="s">
        <v>22</v>
      </c>
      <c r="B218" s="2">
        <v>41459</v>
      </c>
      <c r="C218" s="1">
        <v>565.32000000000005</v>
      </c>
      <c r="E218" s="3" t="s">
        <v>25</v>
      </c>
      <c r="F218" s="2">
        <v>41401</v>
      </c>
      <c r="G218" s="1">
        <v>7182.48</v>
      </c>
      <c r="H218" s="1"/>
      <c r="I218" s="3" t="s">
        <v>24</v>
      </c>
      <c r="J218" s="2">
        <v>41409</v>
      </c>
      <c r="K218" s="1">
        <v>0.26664533503986348</v>
      </c>
      <c r="L218" s="1"/>
      <c r="M218" s="3" t="s">
        <v>23</v>
      </c>
      <c r="N218" s="2">
        <v>41409</v>
      </c>
      <c r="O218" s="1">
        <v>1.2887</v>
      </c>
      <c r="P218" s="1"/>
      <c r="Q218" t="s">
        <v>46</v>
      </c>
      <c r="R218" s="2">
        <v>41409</v>
      </c>
      <c r="S218">
        <v>1.0217000000000001</v>
      </c>
    </row>
    <row r="219" spans="1:19" x14ac:dyDescent="0.15">
      <c r="A219" s="3" t="s">
        <v>22</v>
      </c>
      <c r="B219" s="2">
        <v>41458</v>
      </c>
      <c r="C219" s="1">
        <v>561.74</v>
      </c>
      <c r="E219" s="3" t="s">
        <v>25</v>
      </c>
      <c r="F219" s="2">
        <v>41400</v>
      </c>
      <c r="G219" s="1">
        <v>7189.13</v>
      </c>
      <c r="H219" s="1"/>
      <c r="I219" s="3" t="s">
        <v>24</v>
      </c>
      <c r="J219" s="2">
        <v>41408</v>
      </c>
      <c r="K219" s="1">
        <v>0.26664533503986348</v>
      </c>
      <c r="L219" s="1"/>
      <c r="M219" s="3" t="s">
        <v>23</v>
      </c>
      <c r="N219" s="2">
        <v>41408</v>
      </c>
      <c r="O219" s="1">
        <v>1.292</v>
      </c>
      <c r="P219" s="1"/>
      <c r="Q219" t="s">
        <v>46</v>
      </c>
      <c r="R219" s="2">
        <v>41408</v>
      </c>
      <c r="S219">
        <v>1.0218</v>
      </c>
    </row>
    <row r="220" spans="1:19" x14ac:dyDescent="0.15">
      <c r="A220" s="3" t="s">
        <v>22</v>
      </c>
      <c r="B220" s="2">
        <v>41457</v>
      </c>
      <c r="C220" s="1">
        <v>562.17999999999995</v>
      </c>
      <c r="E220" s="3" t="s">
        <v>25</v>
      </c>
      <c r="F220" s="2">
        <v>41397</v>
      </c>
      <c r="G220" s="1">
        <v>7179.8</v>
      </c>
      <c r="H220" s="1"/>
      <c r="I220" s="3" t="s">
        <v>24</v>
      </c>
      <c r="J220" s="2">
        <v>41407</v>
      </c>
      <c r="K220" s="1">
        <v>0.26663822525597269</v>
      </c>
      <c r="L220" s="1"/>
      <c r="M220" s="3" t="s">
        <v>23</v>
      </c>
      <c r="N220" s="2">
        <v>41407</v>
      </c>
      <c r="O220" s="1">
        <v>1.2975000000000001</v>
      </c>
      <c r="P220" s="1"/>
      <c r="Q220" t="s">
        <v>46</v>
      </c>
      <c r="R220" s="2">
        <v>41407</v>
      </c>
      <c r="S220">
        <v>1.0219</v>
      </c>
    </row>
    <row r="221" spans="1:19" x14ac:dyDescent="0.15">
      <c r="A221" s="3" t="s">
        <v>22</v>
      </c>
      <c r="B221" s="2">
        <v>41456</v>
      </c>
      <c r="C221" s="1">
        <v>558.9</v>
      </c>
      <c r="E221" s="3" t="s">
        <v>25</v>
      </c>
      <c r="F221" s="2">
        <v>41396</v>
      </c>
      <c r="G221" s="1">
        <v>7179.8</v>
      </c>
      <c r="H221" s="1"/>
      <c r="I221" s="3" t="s">
        <v>24</v>
      </c>
      <c r="J221" s="2">
        <v>41404</v>
      </c>
      <c r="K221" s="1">
        <v>0.26664533503986348</v>
      </c>
      <c r="L221" s="1"/>
      <c r="M221" s="3" t="s">
        <v>23</v>
      </c>
      <c r="N221" s="2">
        <v>41404</v>
      </c>
      <c r="O221" s="1">
        <v>1.2988999999999999</v>
      </c>
      <c r="P221" s="1"/>
      <c r="Q221" t="s">
        <v>46</v>
      </c>
      <c r="R221" s="2">
        <v>41404</v>
      </c>
      <c r="S221">
        <v>1.022</v>
      </c>
    </row>
    <row r="222" spans="1:19" x14ac:dyDescent="0.15">
      <c r="A222" s="3" t="s">
        <v>22</v>
      </c>
      <c r="B222" s="2">
        <v>41455</v>
      </c>
      <c r="C222" s="1">
        <v>554.83000000000004</v>
      </c>
      <c r="E222" s="3" t="s">
        <v>25</v>
      </c>
      <c r="F222" s="2">
        <v>41394</v>
      </c>
      <c r="G222" s="1">
        <v>7179.8</v>
      </c>
      <c r="H222" s="1"/>
      <c r="I222" s="3" t="s">
        <v>24</v>
      </c>
      <c r="J222" s="2">
        <v>41403</v>
      </c>
      <c r="K222" s="1">
        <v>0.26664533503986348</v>
      </c>
      <c r="L222" s="1"/>
      <c r="M222" s="3" t="s">
        <v>23</v>
      </c>
      <c r="N222" s="2">
        <v>41403</v>
      </c>
      <c r="O222" s="1">
        <v>1.3043</v>
      </c>
      <c r="P222" s="1"/>
      <c r="Q222" t="s">
        <v>46</v>
      </c>
      <c r="R222" s="2">
        <v>41403</v>
      </c>
      <c r="S222">
        <v>1.0221</v>
      </c>
    </row>
    <row r="223" spans="1:19" x14ac:dyDescent="0.15">
      <c r="A223" s="3" t="s">
        <v>22</v>
      </c>
      <c r="B223" s="2">
        <v>41453</v>
      </c>
      <c r="C223" s="1">
        <v>556.26</v>
      </c>
      <c r="E223" s="3" t="s">
        <v>25</v>
      </c>
      <c r="F223" s="2">
        <v>41393</v>
      </c>
      <c r="G223" s="1">
        <v>7166.93</v>
      </c>
      <c r="H223" s="1"/>
      <c r="I223" s="3" t="s">
        <v>24</v>
      </c>
      <c r="J223" s="2">
        <v>41402</v>
      </c>
      <c r="K223" s="1">
        <v>0.26664533503986348</v>
      </c>
      <c r="L223" s="1"/>
      <c r="M223" s="3" t="s">
        <v>23</v>
      </c>
      <c r="N223" s="2">
        <v>41402</v>
      </c>
      <c r="O223" s="1">
        <v>1.3153000000000001</v>
      </c>
      <c r="P223" s="1"/>
      <c r="Q223" t="s">
        <v>46</v>
      </c>
      <c r="R223" s="2">
        <v>41402</v>
      </c>
      <c r="S223">
        <v>1.0222</v>
      </c>
    </row>
    <row r="224" spans="1:19" x14ac:dyDescent="0.15">
      <c r="A224" s="3" t="s">
        <v>22</v>
      </c>
      <c r="B224" s="2">
        <v>41452</v>
      </c>
      <c r="C224" s="1">
        <v>556.65</v>
      </c>
      <c r="E224" s="3" t="s">
        <v>25</v>
      </c>
      <c r="F224" s="2">
        <v>41390</v>
      </c>
      <c r="G224" s="1">
        <v>7127.68</v>
      </c>
      <c r="H224" s="1"/>
      <c r="I224" s="3" t="s">
        <v>24</v>
      </c>
      <c r="J224" s="2">
        <v>41401</v>
      </c>
      <c r="K224" s="1">
        <v>0.26664533503986348</v>
      </c>
      <c r="L224" s="1"/>
      <c r="M224" s="3" t="s">
        <v>23</v>
      </c>
      <c r="N224" s="2">
        <v>41401</v>
      </c>
      <c r="O224" s="1">
        <v>1.3079000000000001</v>
      </c>
      <c r="P224" s="1"/>
      <c r="Q224" t="s">
        <v>46</v>
      </c>
      <c r="R224" s="2">
        <v>41401</v>
      </c>
      <c r="S224">
        <v>1.0223</v>
      </c>
    </row>
    <row r="225" spans="1:19" x14ac:dyDescent="0.15">
      <c r="A225" s="3" t="s">
        <v>22</v>
      </c>
      <c r="B225" s="2">
        <v>41451</v>
      </c>
      <c r="C225" s="1">
        <v>554.71</v>
      </c>
      <c r="E225" s="3" t="s">
        <v>25</v>
      </c>
      <c r="F225" s="2">
        <v>41389</v>
      </c>
      <c r="G225" s="1">
        <v>7127.68</v>
      </c>
      <c r="H225" s="1"/>
      <c r="I225" s="3" t="s">
        <v>24</v>
      </c>
      <c r="J225" s="2">
        <v>41400</v>
      </c>
      <c r="K225" s="1">
        <v>0.26665244520292253</v>
      </c>
      <c r="L225" s="1"/>
      <c r="M225" s="3" t="s">
        <v>23</v>
      </c>
      <c r="N225" s="2">
        <v>41400</v>
      </c>
      <c r="O225" s="1">
        <v>1.3075999999999999</v>
      </c>
      <c r="P225" s="1"/>
      <c r="Q225" t="s">
        <v>46</v>
      </c>
      <c r="R225" s="2">
        <v>41400</v>
      </c>
      <c r="S225">
        <v>1.0224</v>
      </c>
    </row>
    <row r="226" spans="1:19" x14ac:dyDescent="0.15">
      <c r="A226" s="3" t="s">
        <v>22</v>
      </c>
      <c r="B226" s="2">
        <v>41450</v>
      </c>
      <c r="C226" s="1">
        <v>555.66</v>
      </c>
      <c r="E226" s="3" t="s">
        <v>25</v>
      </c>
      <c r="F226" s="2">
        <v>41388</v>
      </c>
      <c r="G226" s="1">
        <v>7127.68</v>
      </c>
      <c r="H226" s="1"/>
      <c r="I226" s="3" t="s">
        <v>24</v>
      </c>
      <c r="J226" s="2">
        <v>41397</v>
      </c>
      <c r="K226" s="1">
        <v>0.26664533503986348</v>
      </c>
      <c r="L226" s="1"/>
      <c r="M226" s="3" t="s">
        <v>23</v>
      </c>
      <c r="N226" s="2">
        <v>41397</v>
      </c>
      <c r="O226" s="1">
        <v>1.3113999999999999</v>
      </c>
      <c r="P226" s="1"/>
      <c r="Q226" t="s">
        <v>46</v>
      </c>
      <c r="R226" s="2">
        <v>41397</v>
      </c>
      <c r="S226">
        <v>1.0225</v>
      </c>
    </row>
    <row r="227" spans="1:19" x14ac:dyDescent="0.15">
      <c r="A227" s="3" t="s">
        <v>22</v>
      </c>
      <c r="B227" s="2">
        <v>41449</v>
      </c>
      <c r="C227" s="1">
        <v>556.20000000000005</v>
      </c>
      <c r="E227" s="3" t="s">
        <v>25</v>
      </c>
      <c r="F227" s="2">
        <v>41387</v>
      </c>
      <c r="G227" s="1">
        <v>7124.4</v>
      </c>
      <c r="H227" s="1"/>
      <c r="I227" s="3" t="s">
        <v>24</v>
      </c>
      <c r="J227" s="2">
        <v>41396</v>
      </c>
      <c r="K227" s="1">
        <v>0.26665244520292253</v>
      </c>
      <c r="L227" s="1"/>
      <c r="M227" s="3" t="s">
        <v>23</v>
      </c>
      <c r="N227" s="2">
        <v>41396</v>
      </c>
      <c r="O227" s="1">
        <v>1.3065</v>
      </c>
      <c r="P227" s="1"/>
      <c r="Q227" t="s">
        <v>46</v>
      </c>
      <c r="R227" s="2">
        <v>41396</v>
      </c>
      <c r="S227">
        <v>1.0226</v>
      </c>
    </row>
    <row r="228" spans="1:19" x14ac:dyDescent="0.15">
      <c r="A228" s="3" t="s">
        <v>22</v>
      </c>
      <c r="B228" s="2">
        <v>41448</v>
      </c>
      <c r="C228" s="1">
        <v>562.28</v>
      </c>
      <c r="E228" s="3" t="s">
        <v>25</v>
      </c>
      <c r="F228" s="2">
        <v>41386</v>
      </c>
      <c r="G228" s="1">
        <v>7124.3</v>
      </c>
      <c r="H228" s="1"/>
      <c r="I228" s="3" t="s">
        <v>24</v>
      </c>
      <c r="J228" s="2">
        <v>41395</v>
      </c>
      <c r="K228" s="1">
        <v>0.26664533503986348</v>
      </c>
      <c r="L228" s="1"/>
      <c r="M228" s="3" t="s">
        <v>23</v>
      </c>
      <c r="N228" s="2">
        <v>41395</v>
      </c>
      <c r="O228" s="1">
        <v>1.3180000000000001</v>
      </c>
      <c r="P228" s="1"/>
      <c r="Q228" t="s">
        <v>46</v>
      </c>
      <c r="R228" s="2">
        <v>41395</v>
      </c>
      <c r="S228">
        <v>1.0226999999999999</v>
      </c>
    </row>
    <row r="229" spans="1:19" x14ac:dyDescent="0.15">
      <c r="A229" s="3" t="s">
        <v>22</v>
      </c>
      <c r="B229" s="2">
        <v>41447</v>
      </c>
      <c r="C229" s="1">
        <v>565.45000000000005</v>
      </c>
      <c r="E229" s="3" t="s">
        <v>25</v>
      </c>
      <c r="F229" s="2">
        <v>41383</v>
      </c>
      <c r="G229" s="1">
        <v>7060.04</v>
      </c>
      <c r="H229" s="1"/>
      <c r="I229" s="3" t="s">
        <v>24</v>
      </c>
      <c r="J229" s="2">
        <v>41394</v>
      </c>
      <c r="K229" s="1">
        <v>0.26664533503986348</v>
      </c>
      <c r="L229" s="1"/>
      <c r="M229" s="3" t="s">
        <v>23</v>
      </c>
      <c r="N229" s="2">
        <v>41394</v>
      </c>
      <c r="O229" s="1">
        <v>1.3168</v>
      </c>
      <c r="P229" s="1"/>
      <c r="Q229" t="s">
        <v>46</v>
      </c>
      <c r="R229" s="2">
        <v>41394</v>
      </c>
      <c r="S229">
        <v>1.0227999999999999</v>
      </c>
    </row>
    <row r="230" spans="1:19" x14ac:dyDescent="0.15">
      <c r="A230" s="3" t="s">
        <v>22</v>
      </c>
      <c r="B230" s="2">
        <v>41446</v>
      </c>
      <c r="C230" s="1">
        <v>565.45000000000005</v>
      </c>
      <c r="E230" s="3" t="s">
        <v>25</v>
      </c>
      <c r="F230" s="2">
        <v>41382</v>
      </c>
      <c r="G230" s="1">
        <v>7060.04</v>
      </c>
      <c r="H230" s="1"/>
      <c r="I230" s="3" t="s">
        <v>24</v>
      </c>
      <c r="J230" s="2">
        <v>41393</v>
      </c>
      <c r="K230" s="1">
        <v>0.26665244520292253</v>
      </c>
      <c r="L230" s="1"/>
      <c r="M230" s="3" t="s">
        <v>23</v>
      </c>
      <c r="N230" s="2">
        <v>41393</v>
      </c>
      <c r="O230" s="1">
        <v>1.3099000000000001</v>
      </c>
      <c r="P230" s="1"/>
      <c r="Q230" t="s">
        <v>46</v>
      </c>
      <c r="R230" s="2">
        <v>41393</v>
      </c>
      <c r="S230">
        <v>1.0228999999999999</v>
      </c>
    </row>
    <row r="231" spans="1:19" x14ac:dyDescent="0.15">
      <c r="A231" s="3" t="s">
        <v>22</v>
      </c>
      <c r="B231" s="2">
        <v>41445</v>
      </c>
      <c r="C231" s="1">
        <v>565.75</v>
      </c>
      <c r="E231" s="3" t="s">
        <v>25</v>
      </c>
      <c r="F231" s="2">
        <v>41381</v>
      </c>
      <c r="G231" s="1">
        <v>7060.04</v>
      </c>
      <c r="H231" s="1"/>
      <c r="I231" s="3" t="s">
        <v>24</v>
      </c>
      <c r="J231" s="2">
        <v>41390</v>
      </c>
      <c r="K231" s="1">
        <v>0.26665244520292253</v>
      </c>
      <c r="L231" s="1"/>
      <c r="M231" s="3" t="s">
        <v>23</v>
      </c>
      <c r="N231" s="2">
        <v>41390</v>
      </c>
      <c r="O231" s="1">
        <v>1.3029999999999999</v>
      </c>
      <c r="P231" s="1"/>
      <c r="Q231" t="s">
        <v>46</v>
      </c>
      <c r="R231" s="2">
        <v>41390</v>
      </c>
      <c r="S231">
        <v>1.0229999999999999</v>
      </c>
    </row>
    <row r="232" spans="1:19" x14ac:dyDescent="0.15">
      <c r="A232" s="3" t="s">
        <v>22</v>
      </c>
      <c r="B232" s="2">
        <v>41444</v>
      </c>
      <c r="C232" s="1">
        <v>569.98</v>
      </c>
      <c r="E232" s="3" t="s">
        <v>25</v>
      </c>
      <c r="F232" s="2">
        <v>41380</v>
      </c>
      <c r="G232" s="1">
        <v>7096.99</v>
      </c>
      <c r="H232" s="1"/>
      <c r="I232" s="3" t="s">
        <v>24</v>
      </c>
      <c r="J232" s="2">
        <v>41389</v>
      </c>
      <c r="K232" s="1">
        <v>0.26664533503986348</v>
      </c>
      <c r="L232" s="1"/>
      <c r="M232" s="3" t="s">
        <v>23</v>
      </c>
      <c r="N232" s="2">
        <v>41389</v>
      </c>
      <c r="O232" s="1">
        <v>1.3010999999999999</v>
      </c>
      <c r="P232" s="1"/>
      <c r="Q232" t="s">
        <v>46</v>
      </c>
      <c r="R232" s="2">
        <v>41389</v>
      </c>
      <c r="S232">
        <v>1.0230999999999999</v>
      </c>
    </row>
    <row r="233" spans="1:19" x14ac:dyDescent="0.15">
      <c r="A233" s="3" t="s">
        <v>22</v>
      </c>
      <c r="B233" s="2">
        <v>41443</v>
      </c>
      <c r="C233" s="1">
        <v>570.1</v>
      </c>
      <c r="E233" s="3" t="s">
        <v>25</v>
      </c>
      <c r="F233" s="2">
        <v>41379</v>
      </c>
      <c r="G233" s="1">
        <v>7145.6</v>
      </c>
      <c r="H233" s="1"/>
      <c r="I233" s="3" t="s">
        <v>24</v>
      </c>
      <c r="J233" s="2">
        <v>41388</v>
      </c>
      <c r="K233" s="1">
        <v>0.26665244520292253</v>
      </c>
      <c r="L233" s="1"/>
      <c r="M233" s="3" t="s">
        <v>23</v>
      </c>
      <c r="N233" s="2">
        <v>41388</v>
      </c>
      <c r="O233" s="1">
        <v>1.3014999999999999</v>
      </c>
      <c r="P233" s="1"/>
      <c r="Q233" t="s">
        <v>46</v>
      </c>
      <c r="R233" s="2">
        <v>41388</v>
      </c>
      <c r="S233">
        <v>1.0232000000000001</v>
      </c>
    </row>
    <row r="234" spans="1:19" x14ac:dyDescent="0.15">
      <c r="A234" s="3" t="s">
        <v>22</v>
      </c>
      <c r="B234" s="2">
        <v>41442</v>
      </c>
      <c r="C234" s="1">
        <v>567.89</v>
      </c>
      <c r="E234" s="3" t="s">
        <v>25</v>
      </c>
      <c r="F234" s="2">
        <v>41376</v>
      </c>
      <c r="G234" s="1">
        <v>7237.82</v>
      </c>
      <c r="H234" s="1"/>
      <c r="I234" s="3" t="s">
        <v>24</v>
      </c>
      <c r="J234" s="2">
        <v>41387</v>
      </c>
      <c r="K234" s="1">
        <v>0.26665244520292253</v>
      </c>
      <c r="L234" s="1"/>
      <c r="M234" s="3" t="s">
        <v>23</v>
      </c>
      <c r="N234" s="2">
        <v>41387</v>
      </c>
      <c r="O234" s="1">
        <v>1.2995999999999999</v>
      </c>
      <c r="P234" s="1"/>
      <c r="Q234" t="s">
        <v>46</v>
      </c>
      <c r="R234" s="2">
        <v>41387</v>
      </c>
      <c r="S234">
        <v>1.0233000000000001</v>
      </c>
    </row>
    <row r="235" spans="1:19" x14ac:dyDescent="0.15">
      <c r="A235" s="3" t="s">
        <v>22</v>
      </c>
      <c r="B235" s="2">
        <v>41441</v>
      </c>
      <c r="C235" s="1">
        <v>567.48</v>
      </c>
      <c r="E235" s="3" t="s">
        <v>25</v>
      </c>
      <c r="F235" s="2">
        <v>41375</v>
      </c>
      <c r="G235" s="1">
        <v>7237.82</v>
      </c>
      <c r="H235" s="1"/>
      <c r="I235" s="3" t="s">
        <v>24</v>
      </c>
      <c r="J235" s="2">
        <v>41386</v>
      </c>
      <c r="K235" s="1">
        <v>0.26665244520292253</v>
      </c>
      <c r="L235" s="1"/>
      <c r="M235" s="3" t="s">
        <v>23</v>
      </c>
      <c r="N235" s="2">
        <v>41386</v>
      </c>
      <c r="O235" s="1">
        <v>1.3066</v>
      </c>
      <c r="P235" s="1"/>
      <c r="Q235" t="s">
        <v>46</v>
      </c>
      <c r="R235" s="2">
        <v>41386</v>
      </c>
      <c r="S235">
        <v>1.0234000000000001</v>
      </c>
    </row>
    <row r="236" spans="1:19" x14ac:dyDescent="0.15">
      <c r="A236" s="3" t="s">
        <v>22</v>
      </c>
      <c r="B236" s="2">
        <v>41440</v>
      </c>
      <c r="C236" s="1">
        <v>570.16999999999996</v>
      </c>
      <c r="E236" s="3" t="s">
        <v>25</v>
      </c>
      <c r="F236" s="2">
        <v>41374</v>
      </c>
      <c r="G236" s="1">
        <v>7237.82</v>
      </c>
      <c r="H236" s="1"/>
      <c r="I236" s="3" t="s">
        <v>24</v>
      </c>
      <c r="J236" s="2">
        <v>41383</v>
      </c>
      <c r="K236" s="1">
        <v>0.26664533503986348</v>
      </c>
      <c r="L236" s="1"/>
      <c r="M236" s="3" t="s">
        <v>23</v>
      </c>
      <c r="N236" s="2">
        <v>41383</v>
      </c>
      <c r="O236" s="1">
        <v>1.3052000000000001</v>
      </c>
      <c r="P236" s="1"/>
      <c r="Q236" t="s">
        <v>46</v>
      </c>
      <c r="R236" s="2">
        <v>41383</v>
      </c>
      <c r="S236">
        <v>1.0235000000000001</v>
      </c>
    </row>
    <row r="237" spans="1:19" x14ac:dyDescent="0.15">
      <c r="A237" s="3" t="s">
        <v>22</v>
      </c>
      <c r="B237" s="2">
        <v>41439</v>
      </c>
      <c r="C237" s="1">
        <v>570.16999999999996</v>
      </c>
      <c r="E237" s="3" t="s">
        <v>25</v>
      </c>
      <c r="F237" s="2">
        <v>41373</v>
      </c>
      <c r="G237" s="1">
        <v>7190.31</v>
      </c>
      <c r="H237" s="1"/>
      <c r="I237" s="3" t="s">
        <v>24</v>
      </c>
      <c r="J237" s="2">
        <v>41382</v>
      </c>
      <c r="K237" s="1">
        <v>0.26665244520292253</v>
      </c>
      <c r="L237" s="1"/>
      <c r="M237" s="3" t="s">
        <v>23</v>
      </c>
      <c r="N237" s="2">
        <v>41382</v>
      </c>
      <c r="O237" s="1">
        <v>1.3050999999999999</v>
      </c>
      <c r="P237" s="1"/>
      <c r="Q237" t="s">
        <v>46</v>
      </c>
      <c r="R237" s="2">
        <v>41382</v>
      </c>
      <c r="S237">
        <v>1.0236000000000001</v>
      </c>
    </row>
    <row r="238" spans="1:19" x14ac:dyDescent="0.15">
      <c r="A238" s="3" t="s">
        <v>22</v>
      </c>
      <c r="B238" s="2">
        <v>41438</v>
      </c>
      <c r="C238" s="1">
        <v>570.52</v>
      </c>
      <c r="E238" s="3" t="s">
        <v>25</v>
      </c>
      <c r="F238" s="2">
        <v>41372</v>
      </c>
      <c r="G238" s="1">
        <v>7160.52</v>
      </c>
      <c r="H238" s="1"/>
      <c r="I238" s="3" t="s">
        <v>24</v>
      </c>
      <c r="J238" s="2">
        <v>41381</v>
      </c>
      <c r="K238" s="1">
        <v>0.26665244520292253</v>
      </c>
      <c r="L238" s="1"/>
      <c r="M238" s="3" t="s">
        <v>23</v>
      </c>
      <c r="N238" s="2">
        <v>41381</v>
      </c>
      <c r="O238" s="1">
        <v>1.3031999999999999</v>
      </c>
      <c r="P238" s="1"/>
      <c r="Q238" t="s">
        <v>46</v>
      </c>
      <c r="R238" s="2">
        <v>41381</v>
      </c>
      <c r="S238">
        <v>1.0237000000000001</v>
      </c>
    </row>
    <row r="239" spans="1:19" x14ac:dyDescent="0.15">
      <c r="A239" s="3" t="s">
        <v>22</v>
      </c>
      <c r="B239" s="2">
        <v>41437</v>
      </c>
      <c r="C239" s="1">
        <v>574.12</v>
      </c>
      <c r="E239" s="3" t="s">
        <v>25</v>
      </c>
      <c r="F239" s="2">
        <v>41369</v>
      </c>
      <c r="G239" s="1">
        <v>7178.1</v>
      </c>
      <c r="H239" s="1"/>
      <c r="I239" s="3" t="s">
        <v>24</v>
      </c>
      <c r="J239" s="2">
        <v>41380</v>
      </c>
      <c r="K239" s="1">
        <v>0.26665244520292253</v>
      </c>
      <c r="L239" s="1"/>
      <c r="M239" s="3" t="s">
        <v>23</v>
      </c>
      <c r="N239" s="2">
        <v>41380</v>
      </c>
      <c r="O239" s="1">
        <v>1.3176999999999999</v>
      </c>
      <c r="P239" s="1"/>
      <c r="Q239" t="s">
        <v>46</v>
      </c>
      <c r="R239" s="2">
        <v>41380</v>
      </c>
      <c r="S239">
        <v>1.0238</v>
      </c>
    </row>
    <row r="240" spans="1:19" x14ac:dyDescent="0.15">
      <c r="A240" s="3" t="s">
        <v>22</v>
      </c>
      <c r="B240" s="2">
        <v>41436</v>
      </c>
      <c r="C240" s="1">
        <v>571.87</v>
      </c>
      <c r="E240" s="3" t="s">
        <v>25</v>
      </c>
      <c r="F240" s="2">
        <v>41368</v>
      </c>
      <c r="G240" s="1">
        <v>7178.1</v>
      </c>
      <c r="H240" s="1"/>
      <c r="I240" s="3" t="s">
        <v>24</v>
      </c>
      <c r="J240" s="2">
        <v>41379</v>
      </c>
      <c r="K240" s="1">
        <v>0.26665244520292253</v>
      </c>
      <c r="L240" s="1"/>
      <c r="M240" s="3" t="s">
        <v>23</v>
      </c>
      <c r="N240" s="2">
        <v>41379</v>
      </c>
      <c r="O240" s="1">
        <v>1.3035999999999999</v>
      </c>
      <c r="P240" s="1"/>
      <c r="Q240" t="s">
        <v>46</v>
      </c>
      <c r="R240" s="2">
        <v>41379</v>
      </c>
      <c r="S240">
        <v>1.0239</v>
      </c>
    </row>
    <row r="241" spans="1:19" x14ac:dyDescent="0.15">
      <c r="A241" s="3" t="s">
        <v>22</v>
      </c>
      <c r="B241" s="2">
        <v>41435</v>
      </c>
      <c r="C241" s="1">
        <v>569.17999999999995</v>
      </c>
      <c r="E241" s="3" t="s">
        <v>25</v>
      </c>
      <c r="F241" s="2">
        <v>41367</v>
      </c>
      <c r="G241" s="1">
        <v>7178.1</v>
      </c>
      <c r="H241" s="1"/>
      <c r="I241" s="3" t="s">
        <v>24</v>
      </c>
      <c r="J241" s="2">
        <v>41376</v>
      </c>
      <c r="K241" s="1">
        <v>0.26665244520292253</v>
      </c>
      <c r="L241" s="1"/>
      <c r="M241" s="3" t="s">
        <v>23</v>
      </c>
      <c r="N241" s="2">
        <v>41376</v>
      </c>
      <c r="O241" s="1">
        <v>1.3113000000000001</v>
      </c>
      <c r="P241" s="1"/>
      <c r="Q241" t="s">
        <v>46</v>
      </c>
      <c r="R241" s="2">
        <v>41376</v>
      </c>
      <c r="S241">
        <v>1.024</v>
      </c>
    </row>
    <row r="242" spans="1:19" x14ac:dyDescent="0.15">
      <c r="A242" s="3" t="s">
        <v>22</v>
      </c>
      <c r="B242" s="2">
        <v>41434</v>
      </c>
      <c r="C242" s="1">
        <v>571.80999999999995</v>
      </c>
      <c r="E242" s="3" t="s">
        <v>25</v>
      </c>
      <c r="F242" s="2">
        <v>41366</v>
      </c>
      <c r="G242" s="1">
        <v>7172.57</v>
      </c>
      <c r="H242" s="1"/>
      <c r="I242" s="3" t="s">
        <v>24</v>
      </c>
      <c r="J242" s="2">
        <v>41375</v>
      </c>
      <c r="K242" s="1">
        <v>0.26664533503986348</v>
      </c>
      <c r="L242" s="1"/>
      <c r="M242" s="3" t="s">
        <v>23</v>
      </c>
      <c r="N242" s="2">
        <v>41375</v>
      </c>
      <c r="O242" s="1">
        <v>1.3099000000000001</v>
      </c>
      <c r="P242" s="1"/>
      <c r="Q242" t="s">
        <v>46</v>
      </c>
      <c r="R242" s="2">
        <v>41375</v>
      </c>
      <c r="S242">
        <v>1.0241</v>
      </c>
    </row>
    <row r="243" spans="1:19" x14ac:dyDescent="0.15">
      <c r="A243" s="3" t="s">
        <v>22</v>
      </c>
      <c r="B243" s="2">
        <v>41433</v>
      </c>
      <c r="C243" s="1">
        <v>576.9</v>
      </c>
      <c r="E243" s="3" t="s">
        <v>25</v>
      </c>
      <c r="F243" s="2">
        <v>41361</v>
      </c>
      <c r="G243" s="1">
        <v>7177.62</v>
      </c>
      <c r="H243" s="1"/>
      <c r="I243" s="3" t="s">
        <v>24</v>
      </c>
      <c r="J243" s="2">
        <v>41374</v>
      </c>
      <c r="K243" s="1">
        <v>0.26665244520292253</v>
      </c>
      <c r="L243" s="1"/>
      <c r="M243" s="3" t="s">
        <v>23</v>
      </c>
      <c r="N243" s="2">
        <v>41374</v>
      </c>
      <c r="O243" s="1">
        <v>1.3069999999999999</v>
      </c>
      <c r="P243" s="1"/>
      <c r="Q243" t="s">
        <v>46</v>
      </c>
      <c r="R243" s="2">
        <v>41374</v>
      </c>
      <c r="S243">
        <v>1.0242</v>
      </c>
    </row>
    <row r="244" spans="1:19" x14ac:dyDescent="0.15">
      <c r="A244" s="3" t="s">
        <v>22</v>
      </c>
      <c r="B244" s="2">
        <v>41432</v>
      </c>
      <c r="C244" s="1">
        <v>576.9</v>
      </c>
      <c r="E244" s="3" t="s">
        <v>25</v>
      </c>
      <c r="F244" s="2">
        <v>41360</v>
      </c>
      <c r="G244" s="1">
        <v>7177.62</v>
      </c>
      <c r="H244" s="1"/>
      <c r="I244" s="3" t="s">
        <v>24</v>
      </c>
      <c r="J244" s="2">
        <v>41373</v>
      </c>
      <c r="K244" s="1">
        <v>0.26664533503986348</v>
      </c>
      <c r="L244" s="1"/>
      <c r="M244" s="3" t="s">
        <v>23</v>
      </c>
      <c r="N244" s="2">
        <v>41373</v>
      </c>
      <c r="O244" s="1">
        <v>1.3083</v>
      </c>
      <c r="P244" s="1"/>
      <c r="Q244" t="s">
        <v>46</v>
      </c>
      <c r="R244" s="2">
        <v>41373</v>
      </c>
      <c r="S244">
        <v>1.0243</v>
      </c>
    </row>
    <row r="245" spans="1:19" x14ac:dyDescent="0.15">
      <c r="A245" s="3" t="s">
        <v>22</v>
      </c>
      <c r="B245" s="2">
        <v>41431</v>
      </c>
      <c r="C245" s="1">
        <v>576.42999999999995</v>
      </c>
      <c r="E245" s="3" t="s">
        <v>25</v>
      </c>
      <c r="F245" s="2">
        <v>41359</v>
      </c>
      <c r="G245" s="1">
        <v>7176.88</v>
      </c>
      <c r="H245" s="1"/>
      <c r="I245" s="3" t="s">
        <v>24</v>
      </c>
      <c r="J245" s="2">
        <v>41372</v>
      </c>
      <c r="K245" s="1">
        <v>0.26665244520292253</v>
      </c>
      <c r="L245" s="1"/>
      <c r="M245" s="3" t="s">
        <v>23</v>
      </c>
      <c r="N245" s="2">
        <v>41372</v>
      </c>
      <c r="O245" s="1">
        <v>1.3008999999999999</v>
      </c>
      <c r="P245" s="1"/>
      <c r="Q245" t="s">
        <v>46</v>
      </c>
      <c r="R245" s="2">
        <v>41372</v>
      </c>
      <c r="S245">
        <v>1.0244</v>
      </c>
    </row>
    <row r="246" spans="1:19" x14ac:dyDescent="0.15">
      <c r="A246" s="3" t="s">
        <v>22</v>
      </c>
      <c r="B246" s="2">
        <v>41430</v>
      </c>
      <c r="C246" s="1">
        <v>576.88</v>
      </c>
      <c r="E246" s="3" t="s">
        <v>25</v>
      </c>
      <c r="F246" s="2">
        <v>41358</v>
      </c>
      <c r="G246" s="1">
        <v>7162.89</v>
      </c>
      <c r="H246" s="1"/>
      <c r="I246" s="3" t="s">
        <v>24</v>
      </c>
      <c r="J246" s="2">
        <v>41369</v>
      </c>
      <c r="K246" s="1">
        <v>0.26665244520292253</v>
      </c>
      <c r="L246" s="1"/>
      <c r="M246" s="3" t="s">
        <v>23</v>
      </c>
      <c r="N246" s="2">
        <v>41369</v>
      </c>
      <c r="O246" s="1">
        <v>1.2990999999999999</v>
      </c>
      <c r="P246" s="1"/>
      <c r="Q246" t="s">
        <v>46</v>
      </c>
      <c r="R246" s="2">
        <v>41369</v>
      </c>
      <c r="S246">
        <v>1.0245</v>
      </c>
    </row>
    <row r="247" spans="1:19" x14ac:dyDescent="0.15">
      <c r="A247" s="3" t="s">
        <v>22</v>
      </c>
      <c r="B247" s="2">
        <v>41429</v>
      </c>
      <c r="C247" s="1">
        <v>577.39</v>
      </c>
      <c r="E247" s="3" t="s">
        <v>25</v>
      </c>
      <c r="F247" s="2">
        <v>41355</v>
      </c>
      <c r="G247" s="1">
        <v>7095.48</v>
      </c>
      <c r="H247" s="1"/>
      <c r="I247" s="3" t="s">
        <v>24</v>
      </c>
      <c r="J247" s="2">
        <v>41368</v>
      </c>
      <c r="K247" s="1">
        <v>0.26664533503986348</v>
      </c>
      <c r="L247" s="1"/>
      <c r="M247" s="3" t="s">
        <v>23</v>
      </c>
      <c r="N247" s="2">
        <v>41368</v>
      </c>
      <c r="O247" s="1">
        <v>1.2936000000000001</v>
      </c>
      <c r="P247" s="1"/>
      <c r="Q247" t="s">
        <v>46</v>
      </c>
      <c r="R247" s="2">
        <v>41368</v>
      </c>
      <c r="S247">
        <v>1.0246</v>
      </c>
    </row>
    <row r="248" spans="1:19" x14ac:dyDescent="0.15">
      <c r="A248" s="3" t="s">
        <v>22</v>
      </c>
      <c r="B248" s="2">
        <v>41428</v>
      </c>
      <c r="C248" s="1">
        <v>579.78</v>
      </c>
      <c r="E248" s="3" t="s">
        <v>25</v>
      </c>
      <c r="F248" s="2">
        <v>41354</v>
      </c>
      <c r="G248" s="1">
        <v>7095.48</v>
      </c>
      <c r="H248" s="1"/>
      <c r="I248" s="3" t="s">
        <v>24</v>
      </c>
      <c r="J248" s="2">
        <v>41367</v>
      </c>
      <c r="K248" s="1">
        <v>0.26664533503986348</v>
      </c>
      <c r="L248" s="1"/>
      <c r="M248" s="3" t="s">
        <v>23</v>
      </c>
      <c r="N248" s="2">
        <v>41367</v>
      </c>
      <c r="O248" s="1">
        <v>1.2849999999999999</v>
      </c>
      <c r="P248" s="1"/>
      <c r="Q248" t="s">
        <v>46</v>
      </c>
      <c r="R248" s="2">
        <v>41367</v>
      </c>
      <c r="S248">
        <v>1.0246999999999999</v>
      </c>
    </row>
    <row r="249" spans="1:19" x14ac:dyDescent="0.15">
      <c r="A249" s="3" t="s">
        <v>22</v>
      </c>
      <c r="B249" s="2">
        <v>41427</v>
      </c>
      <c r="C249" s="1">
        <v>579.37</v>
      </c>
      <c r="E249" s="3" t="s">
        <v>25</v>
      </c>
      <c r="F249" s="2">
        <v>41353</v>
      </c>
      <c r="G249" s="1">
        <v>7095.48</v>
      </c>
      <c r="H249" s="1"/>
      <c r="I249" s="3" t="s">
        <v>24</v>
      </c>
      <c r="J249" s="2">
        <v>41366</v>
      </c>
      <c r="K249" s="1">
        <v>0.26665244520292253</v>
      </c>
      <c r="L249" s="1"/>
      <c r="M249" s="3" t="s">
        <v>23</v>
      </c>
      <c r="N249" s="2">
        <v>41366</v>
      </c>
      <c r="O249" s="1">
        <v>1.282</v>
      </c>
      <c r="P249" s="1"/>
      <c r="Q249" t="s">
        <v>46</v>
      </c>
      <c r="R249" s="2">
        <v>41366</v>
      </c>
      <c r="S249">
        <v>1.0247999999999999</v>
      </c>
    </row>
    <row r="250" spans="1:19" x14ac:dyDescent="0.15">
      <c r="A250" s="3" t="s">
        <v>22</v>
      </c>
      <c r="B250" s="2">
        <v>41426</v>
      </c>
      <c r="C250" s="1">
        <v>581.34</v>
      </c>
      <c r="E250" s="3" t="s">
        <v>25</v>
      </c>
      <c r="F250" s="2">
        <v>41352</v>
      </c>
      <c r="G250" s="1">
        <v>7076.04</v>
      </c>
      <c r="H250" s="1"/>
      <c r="I250" s="3" t="s">
        <v>24</v>
      </c>
      <c r="J250" s="2">
        <v>41365</v>
      </c>
      <c r="K250" s="1">
        <v>0.26665244520292253</v>
      </c>
      <c r="L250" s="1"/>
      <c r="M250" s="3" t="s">
        <v>23</v>
      </c>
      <c r="N250" s="2">
        <v>41365</v>
      </c>
      <c r="O250" s="1">
        <v>1.2848999999999999</v>
      </c>
      <c r="P250" s="1"/>
      <c r="Q250" t="s">
        <v>46</v>
      </c>
      <c r="R250" s="2">
        <v>41365</v>
      </c>
      <c r="S250">
        <v>1.0248999999999999</v>
      </c>
    </row>
    <row r="251" spans="1:19" x14ac:dyDescent="0.15">
      <c r="A251" s="3" t="s">
        <v>22</v>
      </c>
      <c r="B251" s="2">
        <v>41425</v>
      </c>
      <c r="C251" s="1">
        <v>581.34</v>
      </c>
      <c r="E251" s="3" t="s">
        <v>25</v>
      </c>
      <c r="F251" s="2">
        <v>41351</v>
      </c>
      <c r="G251" s="1">
        <v>7057.44</v>
      </c>
      <c r="H251" s="1"/>
      <c r="I251" s="3" t="s">
        <v>24</v>
      </c>
      <c r="J251" s="2">
        <v>41362</v>
      </c>
      <c r="K251" s="1">
        <v>0.26664533503986348</v>
      </c>
      <c r="L251" s="1"/>
      <c r="M251" s="3" t="s">
        <v>23</v>
      </c>
      <c r="N251" s="2">
        <v>41362</v>
      </c>
      <c r="O251" s="1">
        <v>1.2819</v>
      </c>
      <c r="P251" s="1"/>
      <c r="Q251" t="s">
        <v>46</v>
      </c>
      <c r="R251" s="2">
        <v>41362</v>
      </c>
      <c r="S251">
        <v>1.0249999999999999</v>
      </c>
    </row>
    <row r="252" spans="1:19" x14ac:dyDescent="0.15">
      <c r="A252" s="3" t="s">
        <v>22</v>
      </c>
      <c r="B252" s="2">
        <v>41424</v>
      </c>
      <c r="C252" s="1">
        <v>581.65</v>
      </c>
      <c r="E252" s="3" t="s">
        <v>25</v>
      </c>
      <c r="F252" s="2">
        <v>41348</v>
      </c>
      <c r="G252" s="1">
        <v>7025.37</v>
      </c>
      <c r="H252" s="1"/>
      <c r="I252" s="3" t="s">
        <v>24</v>
      </c>
      <c r="J252" s="2">
        <v>41361</v>
      </c>
      <c r="K252" s="1">
        <v>0.26665244520292253</v>
      </c>
      <c r="L252" s="1"/>
      <c r="M252" s="3" t="s">
        <v>23</v>
      </c>
      <c r="N252" s="2">
        <v>41361</v>
      </c>
      <c r="O252" s="1">
        <v>1.2816000000000001</v>
      </c>
      <c r="P252" s="1"/>
      <c r="Q252" t="s">
        <v>46</v>
      </c>
      <c r="R252" s="2">
        <v>41361</v>
      </c>
      <c r="S252">
        <v>1.0250999999999999</v>
      </c>
    </row>
    <row r="253" spans="1:19" x14ac:dyDescent="0.15">
      <c r="A253" s="3" t="s">
        <v>22</v>
      </c>
      <c r="B253" s="2">
        <v>41423</v>
      </c>
      <c r="C253" s="1">
        <v>576.76</v>
      </c>
      <c r="E253" s="3" t="s">
        <v>25</v>
      </c>
      <c r="F253" s="2">
        <v>41347</v>
      </c>
      <c r="G253" s="1">
        <v>7025.37</v>
      </c>
      <c r="H253" s="1"/>
      <c r="I253" s="3" t="s">
        <v>24</v>
      </c>
      <c r="J253" s="2">
        <v>41360</v>
      </c>
      <c r="K253" s="1">
        <v>0.26663822525597269</v>
      </c>
      <c r="L253" s="1"/>
      <c r="M253" s="3" t="s">
        <v>23</v>
      </c>
      <c r="N253" s="2">
        <v>41360</v>
      </c>
      <c r="O253" s="1">
        <v>1.278</v>
      </c>
      <c r="P253" s="1"/>
      <c r="Q253" t="s">
        <v>46</v>
      </c>
      <c r="R253" s="2">
        <v>41360</v>
      </c>
      <c r="S253">
        <v>1.0251999999999999</v>
      </c>
    </row>
    <row r="254" spans="1:19" x14ac:dyDescent="0.15">
      <c r="A254" s="3" t="s">
        <v>22</v>
      </c>
      <c r="B254" s="2">
        <v>41422</v>
      </c>
      <c r="C254" s="1">
        <v>575.11</v>
      </c>
      <c r="E254" s="3" t="s">
        <v>25</v>
      </c>
      <c r="F254" s="2">
        <v>41346</v>
      </c>
      <c r="G254" s="1">
        <v>7025.37</v>
      </c>
      <c r="H254" s="1"/>
      <c r="I254" s="3" t="s">
        <v>24</v>
      </c>
      <c r="J254" s="2">
        <v>41359</v>
      </c>
      <c r="K254" s="1">
        <v>0.26665244520292253</v>
      </c>
      <c r="L254" s="1"/>
      <c r="M254" s="3" t="s">
        <v>23</v>
      </c>
      <c r="N254" s="2">
        <v>41359</v>
      </c>
      <c r="O254" s="1">
        <v>1.2861</v>
      </c>
      <c r="P254" s="1"/>
      <c r="Q254" t="s">
        <v>46</v>
      </c>
      <c r="R254" s="2">
        <v>41359</v>
      </c>
      <c r="S254">
        <v>1.0253000000000001</v>
      </c>
    </row>
    <row r="255" spans="1:19" x14ac:dyDescent="0.15">
      <c r="A255" s="3" t="s">
        <v>22</v>
      </c>
      <c r="B255" s="2">
        <v>41421</v>
      </c>
      <c r="C255" s="1">
        <v>574.22</v>
      </c>
      <c r="E255" s="3" t="s">
        <v>25</v>
      </c>
      <c r="F255" s="2">
        <v>41345</v>
      </c>
      <c r="G255" s="1">
        <v>6986.45</v>
      </c>
      <c r="H255" s="1"/>
      <c r="I255" s="3" t="s">
        <v>24</v>
      </c>
      <c r="J255" s="2">
        <v>41358</v>
      </c>
      <c r="K255" s="1">
        <v>0.26663111585121985</v>
      </c>
      <c r="L255" s="1"/>
      <c r="M255" s="3" t="s">
        <v>23</v>
      </c>
      <c r="N255" s="2">
        <v>41358</v>
      </c>
      <c r="O255" s="1">
        <v>1.2852999999999999</v>
      </c>
      <c r="P255" s="1"/>
      <c r="Q255" t="s">
        <v>46</v>
      </c>
      <c r="R255" s="2">
        <v>41358</v>
      </c>
      <c r="S255">
        <v>1.0254000000000001</v>
      </c>
    </row>
    <row r="256" spans="1:19" x14ac:dyDescent="0.15">
      <c r="A256" s="3" t="s">
        <v>22</v>
      </c>
      <c r="B256" s="2">
        <v>41420</v>
      </c>
      <c r="C256" s="1">
        <v>570.96</v>
      </c>
      <c r="E256" s="3" t="s">
        <v>25</v>
      </c>
      <c r="F256" s="2">
        <v>41344</v>
      </c>
      <c r="G256" s="1">
        <v>7030.93</v>
      </c>
      <c r="H256" s="1"/>
      <c r="I256" s="3" t="s">
        <v>24</v>
      </c>
      <c r="J256" s="2">
        <v>41355</v>
      </c>
      <c r="K256" s="1">
        <v>0.26664533503986348</v>
      </c>
      <c r="L256" s="1"/>
      <c r="M256" s="3" t="s">
        <v>23</v>
      </c>
      <c r="N256" s="2">
        <v>41355</v>
      </c>
      <c r="O256" s="1">
        <v>1.2988999999999999</v>
      </c>
      <c r="P256" s="1"/>
      <c r="Q256" t="s">
        <v>46</v>
      </c>
      <c r="R256" s="2">
        <v>41355</v>
      </c>
      <c r="S256">
        <v>1.0255000000000001</v>
      </c>
    </row>
    <row r="257" spans="1:19" x14ac:dyDescent="0.15">
      <c r="A257" s="3" t="s">
        <v>22</v>
      </c>
      <c r="B257" s="2">
        <v>41419</v>
      </c>
      <c r="C257" s="1">
        <v>571.37</v>
      </c>
      <c r="E257" s="3" t="s">
        <v>25</v>
      </c>
      <c r="F257" s="2">
        <v>41341</v>
      </c>
      <c r="G257" s="1">
        <v>6999.53</v>
      </c>
      <c r="H257" s="1"/>
      <c r="I257" s="3" t="s">
        <v>24</v>
      </c>
      <c r="J257" s="2">
        <v>41354</v>
      </c>
      <c r="K257" s="1">
        <v>0.26664533503986348</v>
      </c>
      <c r="L257" s="1"/>
      <c r="M257" s="3" t="s">
        <v>23</v>
      </c>
      <c r="N257" s="2">
        <v>41354</v>
      </c>
      <c r="O257" s="1">
        <v>1.2899</v>
      </c>
      <c r="P257" s="1"/>
      <c r="Q257" t="s">
        <v>46</v>
      </c>
      <c r="R257" s="2">
        <v>41354</v>
      </c>
      <c r="S257">
        <v>1.0256000000000001</v>
      </c>
    </row>
    <row r="258" spans="1:19" x14ac:dyDescent="0.15">
      <c r="A258" s="3" t="s">
        <v>22</v>
      </c>
      <c r="B258" s="2">
        <v>41418</v>
      </c>
      <c r="C258" s="1">
        <v>571.37</v>
      </c>
      <c r="E258" s="3" t="s">
        <v>25</v>
      </c>
      <c r="F258" s="2">
        <v>41340</v>
      </c>
      <c r="G258" s="1">
        <v>6999.53</v>
      </c>
      <c r="H258" s="1"/>
      <c r="I258" s="3" t="s">
        <v>24</v>
      </c>
      <c r="J258" s="2">
        <v>41353</v>
      </c>
      <c r="K258" s="1">
        <v>0.26664533503986348</v>
      </c>
      <c r="L258" s="1"/>
      <c r="M258" s="3" t="s">
        <v>23</v>
      </c>
      <c r="N258" s="2">
        <v>41353</v>
      </c>
      <c r="O258" s="1">
        <v>1.2932999999999999</v>
      </c>
      <c r="P258" s="1"/>
      <c r="Q258" t="s">
        <v>46</v>
      </c>
      <c r="R258" s="2">
        <v>41353</v>
      </c>
      <c r="S258">
        <v>1.0257000000000001</v>
      </c>
    </row>
    <row r="259" spans="1:19" x14ac:dyDescent="0.15">
      <c r="A259" s="3" t="s">
        <v>22</v>
      </c>
      <c r="B259" s="2">
        <v>41417</v>
      </c>
      <c r="C259" s="1">
        <v>571.29</v>
      </c>
      <c r="E259" s="3" t="s">
        <v>25</v>
      </c>
      <c r="F259" s="2">
        <v>41339</v>
      </c>
      <c r="G259" s="1">
        <v>6999.53</v>
      </c>
      <c r="H259" s="1"/>
      <c r="I259" s="3" t="s">
        <v>24</v>
      </c>
      <c r="J259" s="2">
        <v>41352</v>
      </c>
      <c r="K259" s="1">
        <v>0.26665244520292253</v>
      </c>
      <c r="L259" s="1"/>
      <c r="M259" s="3" t="s">
        <v>23</v>
      </c>
      <c r="N259" s="2">
        <v>41352</v>
      </c>
      <c r="O259" s="1">
        <v>1.2882</v>
      </c>
      <c r="P259" s="1"/>
      <c r="Q259" t="s">
        <v>46</v>
      </c>
      <c r="R259" s="2">
        <v>41352</v>
      </c>
      <c r="S259">
        <v>1.0258</v>
      </c>
    </row>
    <row r="260" spans="1:19" x14ac:dyDescent="0.15">
      <c r="A260" s="3" t="s">
        <v>22</v>
      </c>
      <c r="B260" s="2">
        <v>41416</v>
      </c>
      <c r="C260" s="1">
        <v>575.44000000000005</v>
      </c>
      <c r="E260" s="3" t="s">
        <v>25</v>
      </c>
      <c r="F260" s="2">
        <v>41338</v>
      </c>
      <c r="G260" s="1">
        <v>6953.21</v>
      </c>
      <c r="H260" s="1"/>
      <c r="I260" s="3" t="s">
        <v>24</v>
      </c>
      <c r="J260" s="2">
        <v>41351</v>
      </c>
      <c r="K260" s="1">
        <v>0.26664533503986348</v>
      </c>
      <c r="L260" s="1"/>
      <c r="M260" s="3" t="s">
        <v>23</v>
      </c>
      <c r="N260" s="2">
        <v>41351</v>
      </c>
      <c r="O260" s="1">
        <v>1.2957000000000001</v>
      </c>
      <c r="P260" s="1"/>
      <c r="Q260" t="s">
        <v>46</v>
      </c>
      <c r="R260" s="2">
        <v>41351</v>
      </c>
      <c r="S260">
        <v>1.0259</v>
      </c>
    </row>
    <row r="261" spans="1:19" x14ac:dyDescent="0.15">
      <c r="A261" s="3" t="s">
        <v>22</v>
      </c>
      <c r="B261" s="2">
        <v>41415</v>
      </c>
      <c r="C261" s="1">
        <v>575.98</v>
      </c>
      <c r="E261" s="3" t="s">
        <v>25</v>
      </c>
      <c r="F261" s="2">
        <v>41337</v>
      </c>
      <c r="G261" s="1">
        <v>6956.53</v>
      </c>
      <c r="H261" s="1"/>
      <c r="I261" s="3" t="s">
        <v>24</v>
      </c>
      <c r="J261" s="2">
        <v>41348</v>
      </c>
      <c r="K261" s="1">
        <v>0.26665244520292253</v>
      </c>
      <c r="L261" s="1"/>
      <c r="M261" s="3" t="s">
        <v>23</v>
      </c>
      <c r="N261" s="2">
        <v>41348</v>
      </c>
      <c r="O261" s="1">
        <v>1.3075999999999999</v>
      </c>
      <c r="P261" s="1"/>
      <c r="Q261" t="s">
        <v>46</v>
      </c>
      <c r="R261" s="2">
        <v>41348</v>
      </c>
      <c r="S261">
        <v>1.026</v>
      </c>
    </row>
    <row r="262" spans="1:19" x14ac:dyDescent="0.15">
      <c r="A262" s="3" t="s">
        <v>22</v>
      </c>
      <c r="B262" s="2">
        <v>41414</v>
      </c>
      <c r="C262" s="1">
        <v>576.20000000000005</v>
      </c>
      <c r="E262" s="3"/>
      <c r="F262" s="2"/>
      <c r="G262" s="1"/>
      <c r="H262" s="1"/>
      <c r="I262" s="3" t="s">
        <v>24</v>
      </c>
      <c r="J262" s="2">
        <v>41347</v>
      </c>
      <c r="K262" s="1">
        <v>0.26665244520292253</v>
      </c>
      <c r="L262" s="1"/>
      <c r="M262" s="3" t="s">
        <v>23</v>
      </c>
      <c r="N262" s="2">
        <v>41347</v>
      </c>
      <c r="O262" s="1">
        <v>1.3005</v>
      </c>
      <c r="P262" s="1"/>
      <c r="Q262" t="s">
        <v>46</v>
      </c>
      <c r="R262" s="2">
        <v>41347</v>
      </c>
      <c r="S262">
        <v>1.0261</v>
      </c>
    </row>
    <row r="263" spans="1:19" x14ac:dyDescent="0.15">
      <c r="A263" s="3" t="s">
        <v>22</v>
      </c>
      <c r="B263" s="2">
        <v>41413</v>
      </c>
      <c r="C263" s="1">
        <v>574.99</v>
      </c>
      <c r="E263" s="3"/>
      <c r="F263" s="2"/>
      <c r="G263" s="1"/>
      <c r="H263" s="1"/>
      <c r="I263" s="3" t="s">
        <v>24</v>
      </c>
      <c r="J263" s="2">
        <v>41346</v>
      </c>
      <c r="K263" s="1">
        <v>0.26665244520292253</v>
      </c>
      <c r="L263" s="1"/>
      <c r="M263" s="3" t="s">
        <v>23</v>
      </c>
      <c r="N263" s="2">
        <v>41346</v>
      </c>
      <c r="O263" s="1">
        <v>1.2961</v>
      </c>
      <c r="P263" s="1"/>
      <c r="Q263" t="s">
        <v>46</v>
      </c>
      <c r="R263" s="2">
        <v>41346</v>
      </c>
      <c r="S263">
        <v>1.0262</v>
      </c>
    </row>
    <row r="264" spans="1:19" x14ac:dyDescent="0.15">
      <c r="A264" s="3" t="s">
        <v>22</v>
      </c>
      <c r="B264" s="2">
        <v>41412</v>
      </c>
      <c r="C264" s="1">
        <v>571.4</v>
      </c>
      <c r="E264" s="3"/>
      <c r="F264" s="2"/>
      <c r="G264" s="1"/>
      <c r="H264" s="1"/>
      <c r="I264" s="3" t="s">
        <v>24</v>
      </c>
      <c r="J264" s="2">
        <v>41345</v>
      </c>
      <c r="K264" s="1">
        <v>0.26664533503986348</v>
      </c>
      <c r="L264" s="1"/>
      <c r="M264" s="3" t="s">
        <v>23</v>
      </c>
      <c r="N264" s="2">
        <v>41345</v>
      </c>
      <c r="O264" s="1">
        <v>1.3033999999999999</v>
      </c>
      <c r="P264" s="1"/>
      <c r="Q264" t="s">
        <v>46</v>
      </c>
      <c r="R264" s="2">
        <v>41345</v>
      </c>
      <c r="S264">
        <v>1.0263</v>
      </c>
    </row>
    <row r="265" spans="1:19" x14ac:dyDescent="0.15">
      <c r="A265" s="3" t="s">
        <v>22</v>
      </c>
      <c r="B265" s="2">
        <v>41411</v>
      </c>
      <c r="C265" s="1">
        <v>571.4</v>
      </c>
      <c r="E265" s="3"/>
      <c r="F265" s="2"/>
      <c r="G265" s="1"/>
      <c r="H265" s="1"/>
      <c r="I265" s="3" t="s">
        <v>24</v>
      </c>
      <c r="J265" s="2">
        <v>41344</v>
      </c>
      <c r="K265" s="1">
        <v>0.26664533503986348</v>
      </c>
      <c r="L265" s="1"/>
      <c r="M265" s="3" t="s">
        <v>23</v>
      </c>
      <c r="N265" s="2">
        <v>41344</v>
      </c>
      <c r="O265" s="1">
        <v>1.3046</v>
      </c>
      <c r="P265" s="1"/>
      <c r="Q265" t="s">
        <v>46</v>
      </c>
      <c r="R265" s="2">
        <v>41344</v>
      </c>
      <c r="S265">
        <v>1.0264</v>
      </c>
    </row>
    <row r="266" spans="1:19" x14ac:dyDescent="0.15">
      <c r="A266" s="3" t="s">
        <v>22</v>
      </c>
      <c r="B266" s="2">
        <v>41410</v>
      </c>
      <c r="C266" s="1">
        <v>572.47</v>
      </c>
      <c r="E266" s="3"/>
      <c r="F266" s="2"/>
      <c r="G266" s="1"/>
      <c r="H266" s="1"/>
      <c r="I266" s="3" t="s">
        <v>24</v>
      </c>
      <c r="J266" s="2">
        <v>41341</v>
      </c>
      <c r="K266" s="1">
        <v>0.26664533503986348</v>
      </c>
      <c r="L266" s="1"/>
      <c r="M266" s="3" t="s">
        <v>23</v>
      </c>
      <c r="N266" s="2">
        <v>41341</v>
      </c>
      <c r="O266" s="1">
        <v>1.3005</v>
      </c>
      <c r="P266" s="1"/>
      <c r="Q266" t="s">
        <v>46</v>
      </c>
      <c r="R266" s="2">
        <v>41341</v>
      </c>
      <c r="S266">
        <v>1.0265</v>
      </c>
    </row>
    <row r="267" spans="1:19" x14ac:dyDescent="0.15">
      <c r="A267" s="3" t="s">
        <v>22</v>
      </c>
      <c r="B267" s="2">
        <v>41409</v>
      </c>
      <c r="C267" s="1">
        <v>573.63</v>
      </c>
      <c r="E267" s="3"/>
      <c r="F267" s="2"/>
      <c r="G267" s="1"/>
      <c r="H267" s="1"/>
      <c r="I267" s="3" t="s">
        <v>24</v>
      </c>
      <c r="J267" s="2">
        <v>41340</v>
      </c>
      <c r="K267" s="1">
        <v>0.26664533503986348</v>
      </c>
      <c r="L267" s="1"/>
      <c r="M267" s="3" t="s">
        <v>23</v>
      </c>
      <c r="N267" s="2">
        <v>41340</v>
      </c>
      <c r="O267" s="1">
        <v>1.3107</v>
      </c>
      <c r="P267" s="1"/>
      <c r="Q267" t="s">
        <v>46</v>
      </c>
      <c r="R267" s="2">
        <v>41340</v>
      </c>
      <c r="S267">
        <v>1.0266</v>
      </c>
    </row>
    <row r="268" spans="1:19" x14ac:dyDescent="0.15">
      <c r="A268" s="3" t="s">
        <v>22</v>
      </c>
      <c r="B268" s="2">
        <v>41408</v>
      </c>
      <c r="C268" s="1">
        <v>571.41</v>
      </c>
      <c r="E268" s="3"/>
      <c r="F268" s="2"/>
      <c r="G268" s="1"/>
      <c r="H268" s="1"/>
      <c r="I268" s="3" t="s">
        <v>24</v>
      </c>
      <c r="J268" s="2">
        <v>41339</v>
      </c>
      <c r="K268" s="1">
        <v>0.26664533503986348</v>
      </c>
      <c r="L268" s="1"/>
      <c r="M268" s="3" t="s">
        <v>23</v>
      </c>
      <c r="N268" s="2">
        <v>41339</v>
      </c>
      <c r="O268" s="1">
        <v>1.2967</v>
      </c>
      <c r="P268" s="1"/>
      <c r="Q268" t="s">
        <v>46</v>
      </c>
      <c r="R268" s="2">
        <v>41339</v>
      </c>
      <c r="S268">
        <v>1.0266999999999999</v>
      </c>
    </row>
    <row r="269" spans="1:19" x14ac:dyDescent="0.15">
      <c r="A269" s="3" t="s">
        <v>22</v>
      </c>
      <c r="B269" s="2">
        <v>41407</v>
      </c>
      <c r="C269" s="1">
        <v>571.16999999999996</v>
      </c>
      <c r="E269" s="3"/>
      <c r="F269" s="2"/>
      <c r="G269" s="1"/>
      <c r="H269" s="1"/>
      <c r="I269" s="3" t="s">
        <v>24</v>
      </c>
      <c r="J269" s="2">
        <v>41338</v>
      </c>
      <c r="K269" s="1">
        <v>0.26664533503986348</v>
      </c>
      <c r="L269" s="1"/>
      <c r="M269" s="3" t="s">
        <v>23</v>
      </c>
      <c r="N269" s="2">
        <v>41338</v>
      </c>
      <c r="O269" s="1">
        <v>1.3052000000000001</v>
      </c>
      <c r="P269" s="1"/>
      <c r="Q269" t="s">
        <v>46</v>
      </c>
      <c r="R269" s="2">
        <v>41338</v>
      </c>
      <c r="S269">
        <v>1.0267999999999999</v>
      </c>
    </row>
    <row r="270" spans="1:19" x14ac:dyDescent="0.15">
      <c r="A270" s="3" t="s">
        <v>22</v>
      </c>
      <c r="B270" s="2">
        <v>41406</v>
      </c>
      <c r="C270" s="1">
        <v>569.41999999999996</v>
      </c>
      <c r="E270" s="3"/>
      <c r="F270" s="2"/>
      <c r="G270" s="1"/>
      <c r="H270" s="1"/>
      <c r="I270" s="3" t="s">
        <v>24</v>
      </c>
      <c r="J270" s="2">
        <v>41337</v>
      </c>
      <c r="K270" s="1">
        <v>0.26664533503986348</v>
      </c>
      <c r="L270" s="1"/>
      <c r="M270" s="3" t="s">
        <v>23</v>
      </c>
      <c r="N270" s="2">
        <v>41337</v>
      </c>
      <c r="O270" s="1">
        <v>1.3026</v>
      </c>
      <c r="P270" s="1"/>
      <c r="Q270" t="s">
        <v>46</v>
      </c>
      <c r="R270" s="2">
        <v>41337</v>
      </c>
      <c r="S270">
        <v>1.0268999999999999</v>
      </c>
    </row>
    <row r="271" spans="1:19" x14ac:dyDescent="0.15">
      <c r="A271" s="3" t="s">
        <v>22</v>
      </c>
      <c r="B271" s="2">
        <v>41405</v>
      </c>
      <c r="C271" s="1">
        <v>568.78</v>
      </c>
      <c r="E271" s="3"/>
      <c r="F271" s="2"/>
      <c r="G271" s="1"/>
      <c r="H271" s="1"/>
      <c r="I271" s="3" t="s">
        <v>24</v>
      </c>
      <c r="J271" s="2">
        <v>41334</v>
      </c>
      <c r="K271" s="1">
        <v>0.26665244520292253</v>
      </c>
      <c r="L271" s="1"/>
      <c r="M271" s="3" t="s">
        <v>23</v>
      </c>
      <c r="N271" s="2">
        <v>41334</v>
      </c>
      <c r="O271" s="1">
        <v>1.3022</v>
      </c>
      <c r="P271" s="1"/>
      <c r="Q271" t="s">
        <v>46</v>
      </c>
      <c r="R271" s="2">
        <v>41334</v>
      </c>
      <c r="S271">
        <v>1.0269999999999999</v>
      </c>
    </row>
    <row r="272" spans="1:19" x14ac:dyDescent="0.15">
      <c r="A272" s="3" t="s">
        <v>22</v>
      </c>
      <c r="B272" s="2">
        <v>41404</v>
      </c>
      <c r="C272" s="1">
        <v>568.78</v>
      </c>
      <c r="E272" s="3"/>
      <c r="F272" s="2"/>
      <c r="G272" s="1"/>
      <c r="H272" s="1"/>
      <c r="I272" s="3" t="s">
        <v>24</v>
      </c>
      <c r="J272" s="2">
        <v>41333</v>
      </c>
      <c r="K272" s="1">
        <v>0.26665244520292253</v>
      </c>
      <c r="L272" s="1"/>
      <c r="M272" s="3" t="s">
        <v>23</v>
      </c>
      <c r="N272" s="2">
        <v>41333</v>
      </c>
      <c r="O272" s="1">
        <v>1.3057000000000001</v>
      </c>
      <c r="P272" s="1"/>
      <c r="Q272" t="s">
        <v>46</v>
      </c>
      <c r="R272" s="2">
        <v>41333</v>
      </c>
      <c r="S272">
        <v>1.0270999999999999</v>
      </c>
    </row>
    <row r="273" spans="1:19" x14ac:dyDescent="0.15">
      <c r="A273" s="3" t="s">
        <v>22</v>
      </c>
      <c r="B273" s="2">
        <v>41403</v>
      </c>
      <c r="C273" s="1">
        <v>569.91</v>
      </c>
      <c r="E273" s="3"/>
      <c r="F273" s="2"/>
      <c r="G273" s="1"/>
      <c r="H273" s="1"/>
      <c r="I273" s="3" t="s">
        <v>24</v>
      </c>
      <c r="J273" s="2">
        <v>41332</v>
      </c>
      <c r="K273" s="1">
        <v>0.26664533503986348</v>
      </c>
      <c r="L273" s="1"/>
      <c r="M273" s="3" t="s">
        <v>23</v>
      </c>
      <c r="N273" s="2">
        <v>41332</v>
      </c>
      <c r="O273" s="1">
        <v>1.3139000000000001</v>
      </c>
      <c r="P273" s="1"/>
      <c r="Q273" t="s">
        <v>46</v>
      </c>
      <c r="R273" s="2">
        <v>41332</v>
      </c>
      <c r="S273">
        <v>1.0271999999999999</v>
      </c>
    </row>
    <row r="274" spans="1:19" x14ac:dyDescent="0.15">
      <c r="A274" s="3" t="s">
        <v>22</v>
      </c>
      <c r="B274" s="2">
        <v>41402</v>
      </c>
      <c r="C274" s="1">
        <v>569.88</v>
      </c>
      <c r="E274" s="3"/>
      <c r="F274" s="2"/>
      <c r="G274" s="1"/>
      <c r="H274" s="1"/>
      <c r="I274" s="3" t="s">
        <v>24</v>
      </c>
      <c r="J274" s="2">
        <v>41331</v>
      </c>
      <c r="K274" s="1">
        <v>0.26664533503986348</v>
      </c>
      <c r="L274" s="1"/>
      <c r="M274" s="3" t="s">
        <v>23</v>
      </c>
      <c r="N274" s="2">
        <v>41331</v>
      </c>
      <c r="O274" s="1">
        <v>1.3061</v>
      </c>
      <c r="P274" s="1"/>
      <c r="Q274" t="s">
        <v>46</v>
      </c>
      <c r="R274" s="2">
        <v>41331</v>
      </c>
      <c r="S274">
        <v>1.0273000000000001</v>
      </c>
    </row>
    <row r="275" spans="1:19" x14ac:dyDescent="0.15">
      <c r="A275" s="3" t="s">
        <v>22</v>
      </c>
      <c r="B275" s="2">
        <v>41401</v>
      </c>
      <c r="C275" s="1">
        <v>569.17999999999995</v>
      </c>
      <c r="E275" s="3"/>
      <c r="F275" s="2"/>
      <c r="G275" s="1"/>
      <c r="H275" s="1"/>
      <c r="I275" s="3" t="s">
        <v>24</v>
      </c>
      <c r="J275" s="2">
        <v>41330</v>
      </c>
      <c r="K275" s="1">
        <v>0.26665244520292253</v>
      </c>
      <c r="L275" s="1"/>
      <c r="M275" s="3" t="s">
        <v>23</v>
      </c>
      <c r="N275" s="2">
        <v>41330</v>
      </c>
      <c r="O275" s="1">
        <v>1.3063</v>
      </c>
      <c r="P275" s="1"/>
      <c r="Q275" t="s">
        <v>46</v>
      </c>
      <c r="R275" s="2">
        <v>41330</v>
      </c>
      <c r="S275">
        <v>1.0274000000000001</v>
      </c>
    </row>
    <row r="276" spans="1:19" x14ac:dyDescent="0.15">
      <c r="A276" s="3" t="s">
        <v>22</v>
      </c>
      <c r="B276" s="2">
        <v>41400</v>
      </c>
      <c r="C276" s="1">
        <v>566.52</v>
      </c>
      <c r="E276" s="3"/>
      <c r="F276" s="2"/>
      <c r="G276" s="1"/>
      <c r="H276" s="1"/>
      <c r="I276" s="3" t="s">
        <v>24</v>
      </c>
      <c r="J276" s="2">
        <v>41327</v>
      </c>
      <c r="K276" s="1">
        <v>0.26665244520292253</v>
      </c>
      <c r="L276" s="1"/>
      <c r="M276" s="3" t="s">
        <v>23</v>
      </c>
      <c r="N276" s="2">
        <v>41327</v>
      </c>
      <c r="O276" s="1">
        <v>1.3193999999999999</v>
      </c>
      <c r="P276" s="1"/>
      <c r="Q276" t="s">
        <v>46</v>
      </c>
      <c r="R276" s="2">
        <v>41327</v>
      </c>
      <c r="S276">
        <v>1.0275000000000001</v>
      </c>
    </row>
    <row r="277" spans="1:19" x14ac:dyDescent="0.15">
      <c r="A277" s="3" t="s">
        <v>22</v>
      </c>
      <c r="B277" s="2">
        <v>41399</v>
      </c>
      <c r="C277" s="1">
        <v>566.21</v>
      </c>
      <c r="E277" s="3"/>
      <c r="F277" s="2"/>
      <c r="G277" s="1"/>
      <c r="H277" s="1"/>
      <c r="I277" s="3" t="s">
        <v>24</v>
      </c>
      <c r="J277" s="2">
        <v>41326</v>
      </c>
      <c r="K277" s="1">
        <v>0.26664533503986348</v>
      </c>
      <c r="L277" s="1"/>
      <c r="M277" s="3" t="s">
        <v>23</v>
      </c>
      <c r="N277" s="2">
        <v>41326</v>
      </c>
      <c r="O277" s="1">
        <v>1.319</v>
      </c>
      <c r="P277" s="1"/>
      <c r="Q277" t="s">
        <v>46</v>
      </c>
      <c r="R277" s="2">
        <v>41326</v>
      </c>
      <c r="S277">
        <v>1.0276000000000001</v>
      </c>
    </row>
    <row r="278" spans="1:19" x14ac:dyDescent="0.15">
      <c r="A278" s="3" t="s">
        <v>22</v>
      </c>
      <c r="B278" s="2">
        <v>41398</v>
      </c>
      <c r="C278" s="1">
        <v>565.36</v>
      </c>
      <c r="E278" s="3"/>
      <c r="F278" s="2"/>
      <c r="G278" s="1"/>
      <c r="H278" s="1"/>
      <c r="I278" s="3" t="s">
        <v>24</v>
      </c>
      <c r="J278" s="2">
        <v>41325</v>
      </c>
      <c r="K278" s="1">
        <v>0.26664533503986348</v>
      </c>
      <c r="L278" s="1"/>
      <c r="M278" s="3" t="s">
        <v>23</v>
      </c>
      <c r="N278" s="2">
        <v>41325</v>
      </c>
      <c r="O278" s="1">
        <v>1.3283</v>
      </c>
      <c r="P278" s="1"/>
      <c r="Q278" t="s">
        <v>46</v>
      </c>
      <c r="R278" s="2">
        <v>41325</v>
      </c>
      <c r="S278">
        <v>1.0277000000000001</v>
      </c>
    </row>
    <row r="279" spans="1:19" x14ac:dyDescent="0.15">
      <c r="A279" s="3" t="s">
        <v>22</v>
      </c>
      <c r="B279" s="2">
        <v>41397</v>
      </c>
      <c r="C279" s="1">
        <v>565.36</v>
      </c>
      <c r="E279" s="3"/>
      <c r="F279" s="2"/>
      <c r="G279" s="1"/>
      <c r="H279" s="1"/>
      <c r="I279" s="3" t="s">
        <v>24</v>
      </c>
      <c r="J279" s="2">
        <v>41324</v>
      </c>
      <c r="K279" s="1">
        <v>0.26664533503986348</v>
      </c>
      <c r="L279" s="1"/>
      <c r="M279" s="3" t="s">
        <v>23</v>
      </c>
      <c r="N279" s="2">
        <v>41324</v>
      </c>
      <c r="O279" s="1">
        <v>1.3388</v>
      </c>
      <c r="P279" s="1"/>
      <c r="Q279" t="s">
        <v>46</v>
      </c>
      <c r="R279" s="2">
        <v>41324</v>
      </c>
      <c r="S279">
        <v>1.0278</v>
      </c>
    </row>
    <row r="280" spans="1:19" x14ac:dyDescent="0.15">
      <c r="A280" s="3" t="s">
        <v>22</v>
      </c>
      <c r="B280" s="2">
        <v>41396</v>
      </c>
      <c r="C280" s="1">
        <v>565.11</v>
      </c>
      <c r="E280" s="3"/>
      <c r="F280" s="2"/>
      <c r="G280" s="1"/>
      <c r="H280" s="1"/>
      <c r="I280" s="3" t="s">
        <v>24</v>
      </c>
      <c r="J280" s="2">
        <v>41323</v>
      </c>
      <c r="K280" s="1">
        <v>0.26664533503986348</v>
      </c>
      <c r="L280" s="1"/>
      <c r="M280" s="3" t="s">
        <v>23</v>
      </c>
      <c r="N280" s="2">
        <v>41323</v>
      </c>
      <c r="O280" s="1">
        <v>1.3351</v>
      </c>
      <c r="P280" s="1"/>
      <c r="Q280" t="s">
        <v>46</v>
      </c>
      <c r="R280" s="2">
        <v>41323</v>
      </c>
      <c r="S280">
        <v>1.0279</v>
      </c>
    </row>
    <row r="281" spans="1:19" x14ac:dyDescent="0.15">
      <c r="A281" s="3" t="s">
        <v>22</v>
      </c>
      <c r="B281" s="2">
        <v>41395</v>
      </c>
      <c r="C281" s="1">
        <v>563.03</v>
      </c>
      <c r="E281" s="3"/>
      <c r="F281" s="2"/>
      <c r="G281" s="1"/>
      <c r="H281" s="1"/>
      <c r="I281" s="3" t="s">
        <v>24</v>
      </c>
      <c r="J281" s="2">
        <v>41320</v>
      </c>
      <c r="K281" s="1">
        <v>0.26660978991148554</v>
      </c>
      <c r="L281" s="1"/>
      <c r="M281" s="3" t="s">
        <v>23</v>
      </c>
      <c r="N281" s="2">
        <v>41320</v>
      </c>
      <c r="O281" s="1">
        <v>1.3360000000000001</v>
      </c>
      <c r="P281" s="1"/>
      <c r="Q281" t="s">
        <v>46</v>
      </c>
      <c r="R281" s="2">
        <v>41320</v>
      </c>
      <c r="S281">
        <v>1.028</v>
      </c>
    </row>
    <row r="282" spans="1:19" x14ac:dyDescent="0.15">
      <c r="A282" s="3" t="s">
        <v>22</v>
      </c>
      <c r="B282" s="2">
        <v>41394</v>
      </c>
      <c r="C282" s="1">
        <v>563.25</v>
      </c>
      <c r="E282" s="3"/>
      <c r="F282" s="2"/>
      <c r="G282" s="1"/>
      <c r="H282" s="1"/>
      <c r="I282" s="3" t="s">
        <v>24</v>
      </c>
      <c r="J282" s="2">
        <v>41319</v>
      </c>
      <c r="K282" s="1">
        <v>0.26664533503986348</v>
      </c>
      <c r="L282" s="1"/>
      <c r="M282" s="3" t="s">
        <v>23</v>
      </c>
      <c r="N282" s="2">
        <v>41319</v>
      </c>
      <c r="O282" s="1">
        <v>1.3363</v>
      </c>
      <c r="P282" s="1"/>
      <c r="Q282" t="s">
        <v>46</v>
      </c>
      <c r="R282" s="2">
        <v>41319</v>
      </c>
      <c r="S282">
        <v>1.0281</v>
      </c>
    </row>
    <row r="283" spans="1:19" x14ac:dyDescent="0.15">
      <c r="A283" s="3" t="s">
        <v>22</v>
      </c>
      <c r="B283" s="2">
        <v>41393</v>
      </c>
      <c r="C283" s="1">
        <v>562.59</v>
      </c>
      <c r="E283" s="3"/>
      <c r="F283" s="2"/>
      <c r="G283" s="1"/>
      <c r="H283" s="1"/>
      <c r="I283" s="3" t="s">
        <v>24</v>
      </c>
      <c r="J283" s="2">
        <v>41318</v>
      </c>
      <c r="K283" s="1">
        <v>0.26664533503986348</v>
      </c>
      <c r="L283" s="1"/>
      <c r="M283" s="3" t="s">
        <v>23</v>
      </c>
      <c r="N283" s="2">
        <v>41318</v>
      </c>
      <c r="O283" s="1">
        <v>1.3452</v>
      </c>
      <c r="P283" s="1"/>
      <c r="Q283" t="s">
        <v>46</v>
      </c>
      <c r="R283" s="2">
        <v>41318</v>
      </c>
      <c r="S283">
        <v>1.0282</v>
      </c>
    </row>
    <row r="284" spans="1:19" x14ac:dyDescent="0.15">
      <c r="A284" s="3" t="s">
        <v>22</v>
      </c>
      <c r="B284" s="2">
        <v>41392</v>
      </c>
      <c r="C284" s="1">
        <v>561.67999999999995</v>
      </c>
      <c r="E284" s="3"/>
      <c r="F284" s="2"/>
      <c r="G284" s="1"/>
      <c r="H284" s="1"/>
      <c r="I284" s="3" t="s">
        <v>24</v>
      </c>
      <c r="J284" s="2">
        <v>41317</v>
      </c>
      <c r="K284" s="1">
        <v>0.26664533503986348</v>
      </c>
      <c r="L284" s="1"/>
      <c r="M284" s="3" t="s">
        <v>23</v>
      </c>
      <c r="N284" s="2">
        <v>41317</v>
      </c>
      <c r="O284" s="1">
        <v>1.3453999999999999</v>
      </c>
      <c r="P284" s="1"/>
      <c r="Q284" t="s">
        <v>46</v>
      </c>
      <c r="R284" s="2">
        <v>41317</v>
      </c>
      <c r="S284">
        <v>1.0283</v>
      </c>
    </row>
    <row r="285" spans="1:19" x14ac:dyDescent="0.15">
      <c r="A285" s="3" t="s">
        <v>22</v>
      </c>
      <c r="B285" s="2">
        <v>41391</v>
      </c>
      <c r="C285" s="1">
        <v>560.58000000000004</v>
      </c>
      <c r="E285" s="3"/>
      <c r="F285" s="2"/>
      <c r="G285" s="1"/>
      <c r="H285" s="1"/>
      <c r="I285" s="3" t="s">
        <v>24</v>
      </c>
      <c r="J285" s="2">
        <v>41316</v>
      </c>
      <c r="K285" s="1">
        <v>0.26664533503986348</v>
      </c>
      <c r="L285" s="1"/>
      <c r="M285" s="3" t="s">
        <v>23</v>
      </c>
      <c r="N285" s="2">
        <v>41316</v>
      </c>
      <c r="O285" s="1">
        <v>1.3406</v>
      </c>
      <c r="P285" s="1"/>
      <c r="Q285" t="s">
        <v>46</v>
      </c>
      <c r="R285" s="2">
        <v>41316</v>
      </c>
      <c r="S285">
        <v>1.0284</v>
      </c>
    </row>
    <row r="286" spans="1:19" x14ac:dyDescent="0.15">
      <c r="A286" s="3" t="s">
        <v>22</v>
      </c>
      <c r="B286" s="2">
        <v>41390</v>
      </c>
      <c r="C286" s="1">
        <v>560.58000000000004</v>
      </c>
      <c r="E286" s="3"/>
      <c r="F286" s="2"/>
      <c r="G286" s="1"/>
      <c r="H286" s="1"/>
      <c r="I286" s="3" t="s">
        <v>24</v>
      </c>
      <c r="J286" s="2">
        <v>41313</v>
      </c>
      <c r="K286" s="1">
        <v>0.26664533503986348</v>
      </c>
      <c r="L286" s="1"/>
      <c r="M286" s="3" t="s">
        <v>23</v>
      </c>
      <c r="N286" s="2">
        <v>41313</v>
      </c>
      <c r="O286" s="1">
        <v>1.3365</v>
      </c>
      <c r="P286" s="1"/>
      <c r="Q286" t="s">
        <v>46</v>
      </c>
      <c r="R286" s="2">
        <v>41313</v>
      </c>
      <c r="S286">
        <v>1.0285</v>
      </c>
    </row>
    <row r="287" spans="1:19" x14ac:dyDescent="0.15">
      <c r="A287" s="3" t="s">
        <v>22</v>
      </c>
      <c r="B287" s="2">
        <v>41389</v>
      </c>
      <c r="C287" s="1">
        <v>560.39</v>
      </c>
      <c r="E287" s="3"/>
      <c r="F287" s="2"/>
      <c r="G287" s="1"/>
      <c r="H287" s="1"/>
      <c r="I287" s="3" t="s">
        <v>24</v>
      </c>
      <c r="J287" s="2">
        <v>41312</v>
      </c>
      <c r="K287" s="1">
        <v>0.26665244520292253</v>
      </c>
      <c r="L287" s="1"/>
      <c r="M287" s="3" t="s">
        <v>23</v>
      </c>
      <c r="N287" s="2">
        <v>41312</v>
      </c>
      <c r="O287" s="1">
        <v>1.3397999999999999</v>
      </c>
      <c r="P287" s="1"/>
      <c r="Q287" t="s">
        <v>46</v>
      </c>
      <c r="R287" s="2">
        <v>41312</v>
      </c>
      <c r="S287">
        <v>1.0286</v>
      </c>
    </row>
    <row r="288" spans="1:19" x14ac:dyDescent="0.15">
      <c r="A288" s="3" t="s">
        <v>22</v>
      </c>
      <c r="B288" s="2">
        <v>41388</v>
      </c>
      <c r="C288" s="1">
        <v>559.47</v>
      </c>
      <c r="E288" s="3"/>
      <c r="F288" s="2"/>
      <c r="G288" s="1"/>
      <c r="H288" s="1"/>
      <c r="I288" s="3" t="s">
        <v>24</v>
      </c>
      <c r="J288" s="2">
        <v>41311</v>
      </c>
      <c r="K288" s="1">
        <v>0.26664533503986348</v>
      </c>
      <c r="L288" s="1"/>
      <c r="M288" s="3" t="s">
        <v>23</v>
      </c>
      <c r="N288" s="2">
        <v>41311</v>
      </c>
      <c r="O288" s="1">
        <v>1.3523000000000001</v>
      </c>
      <c r="P288" s="1"/>
      <c r="Q288" t="s">
        <v>46</v>
      </c>
      <c r="R288" s="2">
        <v>41311</v>
      </c>
      <c r="S288">
        <v>1.0286999999999999</v>
      </c>
    </row>
    <row r="289" spans="1:19" x14ac:dyDescent="0.15">
      <c r="A289" s="3" t="s">
        <v>22</v>
      </c>
      <c r="B289" s="2">
        <v>41387</v>
      </c>
      <c r="C289" s="1">
        <v>555.47</v>
      </c>
      <c r="E289" s="3"/>
      <c r="F289" s="2"/>
      <c r="G289" s="1"/>
      <c r="H289" s="1"/>
      <c r="I289" s="3" t="s">
        <v>24</v>
      </c>
      <c r="J289" s="2">
        <v>41310</v>
      </c>
      <c r="K289" s="1">
        <v>0.26663111585121985</v>
      </c>
      <c r="L289" s="1"/>
      <c r="M289" s="3" t="s">
        <v>23</v>
      </c>
      <c r="N289" s="2">
        <v>41310</v>
      </c>
      <c r="O289" s="1">
        <v>1.3583000000000001</v>
      </c>
      <c r="P289" s="1"/>
      <c r="Q289" t="s">
        <v>46</v>
      </c>
      <c r="R289" s="2">
        <v>41310</v>
      </c>
      <c r="S289">
        <v>1.0287999999999999</v>
      </c>
    </row>
    <row r="290" spans="1:19" x14ac:dyDescent="0.15">
      <c r="A290" s="3" t="s">
        <v>22</v>
      </c>
      <c r="B290" s="2">
        <v>41386</v>
      </c>
      <c r="C290" s="1">
        <v>553.77</v>
      </c>
      <c r="E290" s="3"/>
      <c r="F290" s="2"/>
      <c r="G290" s="1"/>
      <c r="H290" s="1"/>
      <c r="I290" s="3" t="s">
        <v>24</v>
      </c>
      <c r="J290" s="2">
        <v>41309</v>
      </c>
      <c r="K290" s="1">
        <v>0.26664533503986348</v>
      </c>
      <c r="L290" s="1"/>
      <c r="M290" s="3" t="s">
        <v>23</v>
      </c>
      <c r="N290" s="2">
        <v>41309</v>
      </c>
      <c r="O290" s="1">
        <v>1.3513999999999999</v>
      </c>
      <c r="P290" s="1"/>
      <c r="Q290" t="s">
        <v>46</v>
      </c>
      <c r="R290" s="2">
        <v>41309</v>
      </c>
      <c r="S290">
        <v>1.0288999999999999</v>
      </c>
    </row>
    <row r="291" spans="1:19" x14ac:dyDescent="0.15">
      <c r="A291" s="3" t="s">
        <v>22</v>
      </c>
      <c r="B291" s="2">
        <v>41385</v>
      </c>
      <c r="C291" s="1">
        <v>552.89</v>
      </c>
      <c r="E291" s="3"/>
      <c r="F291" s="2"/>
      <c r="G291" s="1"/>
      <c r="H291" s="1"/>
      <c r="I291" s="3" t="s">
        <v>24</v>
      </c>
      <c r="J291" s="2">
        <v>41306</v>
      </c>
      <c r="K291" s="1">
        <v>0.26665244520292253</v>
      </c>
      <c r="L291" s="1"/>
      <c r="M291" s="3" t="s">
        <v>23</v>
      </c>
      <c r="N291" s="2">
        <v>41306</v>
      </c>
      <c r="O291" s="1">
        <v>1.3639999999999999</v>
      </c>
      <c r="P291" s="1"/>
      <c r="Q291" t="s">
        <v>46</v>
      </c>
      <c r="R291" s="2">
        <v>41306</v>
      </c>
      <c r="S291">
        <v>1.0289999999999999</v>
      </c>
    </row>
    <row r="292" spans="1:19" x14ac:dyDescent="0.15">
      <c r="A292" s="3" t="s">
        <v>22</v>
      </c>
      <c r="B292" s="2">
        <v>41384</v>
      </c>
      <c r="C292" s="1">
        <v>553.89</v>
      </c>
      <c r="E292" s="3"/>
      <c r="F292" s="2"/>
      <c r="G292" s="1"/>
      <c r="H292" s="1"/>
      <c r="I292" s="3" t="s">
        <v>24</v>
      </c>
      <c r="J292" s="2">
        <v>41305</v>
      </c>
      <c r="K292" s="1">
        <v>0.26664533503986348</v>
      </c>
      <c r="L292" s="1"/>
      <c r="M292" s="3" t="s">
        <v>23</v>
      </c>
      <c r="N292" s="2">
        <v>41305</v>
      </c>
      <c r="O292" s="1">
        <v>1.3578999999999999</v>
      </c>
      <c r="P292" s="1"/>
      <c r="Q292" t="s">
        <v>46</v>
      </c>
      <c r="R292" s="2">
        <v>41305</v>
      </c>
      <c r="S292">
        <v>1.0290999999999999</v>
      </c>
    </row>
    <row r="293" spans="1:19" x14ac:dyDescent="0.15">
      <c r="A293" s="3" t="s">
        <v>22</v>
      </c>
      <c r="B293" s="2">
        <v>41383</v>
      </c>
      <c r="C293" s="1">
        <v>553.89</v>
      </c>
      <c r="E293" s="3"/>
      <c r="F293" s="2"/>
      <c r="G293" s="1"/>
      <c r="H293" s="1"/>
      <c r="I293" s="3" t="s">
        <v>24</v>
      </c>
      <c r="J293" s="2">
        <v>41304</v>
      </c>
      <c r="K293" s="1">
        <v>0.26665244520292253</v>
      </c>
      <c r="L293" s="1"/>
      <c r="M293" s="3" t="s">
        <v>23</v>
      </c>
      <c r="N293" s="2">
        <v>41304</v>
      </c>
      <c r="O293" s="1">
        <v>1.3567</v>
      </c>
      <c r="P293" s="1"/>
      <c r="Q293" t="s">
        <v>46</v>
      </c>
      <c r="R293" s="2">
        <v>41304</v>
      </c>
      <c r="S293">
        <v>1.0291999999999999</v>
      </c>
    </row>
    <row r="294" spans="1:19" x14ac:dyDescent="0.15">
      <c r="A294" s="3" t="s">
        <v>22</v>
      </c>
      <c r="B294" s="2">
        <v>41382</v>
      </c>
      <c r="C294" s="1">
        <v>553.59</v>
      </c>
      <c r="E294" s="3"/>
      <c r="F294" s="2"/>
      <c r="G294" s="1"/>
      <c r="H294" s="1"/>
      <c r="I294" s="3" t="s">
        <v>24</v>
      </c>
      <c r="J294" s="2">
        <v>41303</v>
      </c>
      <c r="K294" s="1">
        <v>0.26665244520292253</v>
      </c>
      <c r="L294" s="1"/>
      <c r="M294" s="3" t="s">
        <v>23</v>
      </c>
      <c r="N294" s="2">
        <v>41303</v>
      </c>
      <c r="O294" s="1">
        <v>1.3492</v>
      </c>
      <c r="P294" s="1"/>
      <c r="Q294" t="s">
        <v>46</v>
      </c>
      <c r="R294" s="2">
        <v>41303</v>
      </c>
      <c r="S294">
        <v>1.0293000000000001</v>
      </c>
    </row>
    <row r="295" spans="1:19" x14ac:dyDescent="0.15">
      <c r="A295" s="3" t="s">
        <v>22</v>
      </c>
      <c r="B295" s="2">
        <v>41381</v>
      </c>
      <c r="C295" s="1">
        <v>553.5</v>
      </c>
      <c r="E295" s="3"/>
      <c r="F295" s="2"/>
      <c r="G295" s="1"/>
      <c r="H295" s="1"/>
      <c r="I295" s="3" t="s">
        <v>24</v>
      </c>
      <c r="J295" s="2">
        <v>41302</v>
      </c>
      <c r="K295" s="1">
        <v>0.26664533503986348</v>
      </c>
      <c r="L295" s="1"/>
      <c r="M295" s="3" t="s">
        <v>23</v>
      </c>
      <c r="N295" s="2">
        <v>41302</v>
      </c>
      <c r="O295" s="1">
        <v>1.3456000000000001</v>
      </c>
      <c r="P295" s="1"/>
      <c r="Q295" t="s">
        <v>46</v>
      </c>
      <c r="R295" s="2">
        <v>41302</v>
      </c>
      <c r="S295">
        <v>1.0294000000000001</v>
      </c>
    </row>
    <row r="296" spans="1:19" x14ac:dyDescent="0.15">
      <c r="A296" s="3" t="s">
        <v>22</v>
      </c>
      <c r="B296" s="2">
        <v>41380</v>
      </c>
      <c r="C296" s="1">
        <v>553.52</v>
      </c>
      <c r="E296" s="3"/>
      <c r="F296" s="2"/>
      <c r="G296" s="1"/>
      <c r="H296" s="1"/>
      <c r="I296" s="3" t="s">
        <v>24</v>
      </c>
      <c r="J296" s="2">
        <v>41299</v>
      </c>
      <c r="K296" s="1">
        <v>0.26668800170680323</v>
      </c>
      <c r="L296" s="1"/>
      <c r="M296" s="3" t="s">
        <v>23</v>
      </c>
      <c r="N296" s="2">
        <v>41299</v>
      </c>
      <c r="O296" s="1">
        <v>1.3464</v>
      </c>
      <c r="P296" s="1"/>
      <c r="Q296" t="s">
        <v>46</v>
      </c>
      <c r="R296" s="2">
        <v>41299</v>
      </c>
      <c r="S296">
        <v>1.0295000000000001</v>
      </c>
    </row>
    <row r="297" spans="1:19" x14ac:dyDescent="0.15">
      <c r="A297" s="3" t="s">
        <v>22</v>
      </c>
      <c r="B297" s="2">
        <v>41379</v>
      </c>
      <c r="C297" s="1">
        <v>552.72</v>
      </c>
      <c r="E297" s="3"/>
      <c r="F297" s="2"/>
      <c r="G297" s="1"/>
      <c r="H297" s="1"/>
      <c r="I297" s="3" t="s">
        <v>24</v>
      </c>
      <c r="J297" s="2">
        <v>41298</v>
      </c>
      <c r="K297" s="1">
        <v>0.26665244520292253</v>
      </c>
      <c r="L297" s="1"/>
      <c r="M297" s="3" t="s">
        <v>23</v>
      </c>
      <c r="N297" s="2">
        <v>41298</v>
      </c>
      <c r="O297" s="1">
        <v>1.3376999999999999</v>
      </c>
      <c r="P297" s="1"/>
      <c r="Q297" t="s">
        <v>46</v>
      </c>
      <c r="R297" s="2">
        <v>41298</v>
      </c>
      <c r="S297">
        <v>1.0296000000000001</v>
      </c>
    </row>
    <row r="298" spans="1:19" x14ac:dyDescent="0.15">
      <c r="A298" s="3" t="s">
        <v>22</v>
      </c>
      <c r="B298" s="2">
        <v>41378</v>
      </c>
      <c r="C298" s="1">
        <v>553.62</v>
      </c>
      <c r="E298" s="3"/>
      <c r="F298" s="2"/>
      <c r="G298" s="1"/>
      <c r="H298" s="1"/>
      <c r="I298" s="3" t="s">
        <v>24</v>
      </c>
      <c r="J298" s="2">
        <v>41297</v>
      </c>
      <c r="K298" s="1">
        <v>0.26663111585121985</v>
      </c>
      <c r="L298" s="1"/>
      <c r="M298" s="3" t="s">
        <v>23</v>
      </c>
      <c r="N298" s="2">
        <v>41297</v>
      </c>
      <c r="O298" s="1">
        <v>1.3317999999999999</v>
      </c>
      <c r="P298" s="1"/>
      <c r="Q298" t="s">
        <v>46</v>
      </c>
      <c r="R298" s="2">
        <v>41297</v>
      </c>
      <c r="S298">
        <v>1.0297000000000001</v>
      </c>
    </row>
    <row r="299" spans="1:19" x14ac:dyDescent="0.15">
      <c r="A299" s="3" t="s">
        <v>22</v>
      </c>
      <c r="B299" s="2">
        <v>41377</v>
      </c>
      <c r="C299" s="1">
        <v>554.44000000000005</v>
      </c>
      <c r="E299" s="3"/>
      <c r="F299" s="2"/>
      <c r="G299" s="1"/>
      <c r="H299" s="1"/>
      <c r="I299" s="3" t="s">
        <v>24</v>
      </c>
      <c r="J299" s="2">
        <v>41296</v>
      </c>
      <c r="K299" s="1">
        <v>0.26665244520292253</v>
      </c>
      <c r="L299" s="1"/>
      <c r="M299" s="3" t="s">
        <v>23</v>
      </c>
      <c r="N299" s="2">
        <v>41296</v>
      </c>
      <c r="O299" s="1">
        <v>1.3322000000000001</v>
      </c>
      <c r="P299" s="1"/>
      <c r="Q299" t="s">
        <v>46</v>
      </c>
      <c r="R299" s="2">
        <v>41296</v>
      </c>
      <c r="S299">
        <v>1.0298</v>
      </c>
    </row>
    <row r="300" spans="1:19" x14ac:dyDescent="0.15">
      <c r="A300" s="3" t="s">
        <v>22</v>
      </c>
      <c r="B300" s="2">
        <v>41376</v>
      </c>
      <c r="C300" s="1">
        <v>554.44000000000005</v>
      </c>
      <c r="E300" s="3"/>
      <c r="F300" s="2"/>
      <c r="G300" s="1"/>
      <c r="H300" s="1"/>
      <c r="I300" s="3" t="s">
        <v>24</v>
      </c>
      <c r="J300" s="2">
        <v>41295</v>
      </c>
      <c r="K300" s="1">
        <v>0.26665244520292253</v>
      </c>
      <c r="L300" s="1"/>
      <c r="M300" s="3" t="s">
        <v>23</v>
      </c>
      <c r="N300" s="2">
        <v>41295</v>
      </c>
      <c r="O300" s="1">
        <v>1.3312999999999999</v>
      </c>
      <c r="P300" s="1"/>
      <c r="Q300" t="s">
        <v>46</v>
      </c>
      <c r="R300" s="2">
        <v>41295</v>
      </c>
      <c r="S300">
        <v>1.0299</v>
      </c>
    </row>
    <row r="301" spans="1:19" x14ac:dyDescent="0.15">
      <c r="A301" s="3" t="s">
        <v>22</v>
      </c>
      <c r="B301" s="2">
        <v>41375</v>
      </c>
      <c r="C301" s="1">
        <v>554.41999999999996</v>
      </c>
      <c r="E301" s="3"/>
      <c r="F301" s="2"/>
      <c r="G301" s="1"/>
      <c r="H301" s="1"/>
      <c r="I301" s="3" t="s">
        <v>24</v>
      </c>
      <c r="J301" s="2">
        <v>41292</v>
      </c>
      <c r="K301" s="1">
        <v>0.26665244520292253</v>
      </c>
      <c r="L301" s="1"/>
      <c r="M301" s="3" t="s">
        <v>23</v>
      </c>
      <c r="N301" s="2">
        <v>41292</v>
      </c>
      <c r="O301" s="1">
        <v>1.3321000000000001</v>
      </c>
      <c r="P301" s="1"/>
      <c r="Q301" t="s">
        <v>46</v>
      </c>
      <c r="R301" s="2">
        <v>41292</v>
      </c>
      <c r="S301">
        <v>1.03</v>
      </c>
    </row>
    <row r="302" spans="1:19" x14ac:dyDescent="0.15">
      <c r="A302" s="3" t="s">
        <v>22</v>
      </c>
      <c r="B302" s="2">
        <v>41374</v>
      </c>
      <c r="C302" s="1">
        <v>553.52</v>
      </c>
      <c r="E302" s="3"/>
      <c r="F302" s="2"/>
      <c r="G302" s="1"/>
      <c r="H302" s="1"/>
      <c r="I302" s="3" t="s">
        <v>24</v>
      </c>
      <c r="J302" s="2">
        <v>41291</v>
      </c>
      <c r="K302" s="1">
        <v>0.26665955574518013</v>
      </c>
      <c r="L302" s="1"/>
      <c r="M302" s="3" t="s">
        <v>23</v>
      </c>
      <c r="N302" s="2">
        <v>41291</v>
      </c>
      <c r="O302" s="1">
        <v>1.3376000000000001</v>
      </c>
      <c r="P302" s="1"/>
      <c r="Q302" t="s">
        <v>46</v>
      </c>
      <c r="R302" s="2">
        <v>41291</v>
      </c>
      <c r="S302">
        <v>1.0301</v>
      </c>
    </row>
    <row r="303" spans="1:19" x14ac:dyDescent="0.15">
      <c r="A303" s="3" t="s">
        <v>22</v>
      </c>
      <c r="B303" s="2">
        <v>41373</v>
      </c>
      <c r="C303" s="1">
        <v>553.16999999999996</v>
      </c>
      <c r="E303" s="3"/>
      <c r="F303" s="2"/>
      <c r="G303" s="1"/>
      <c r="H303" s="1"/>
      <c r="I303" s="3" t="s">
        <v>24</v>
      </c>
      <c r="J303" s="2">
        <v>41290</v>
      </c>
      <c r="K303" s="1">
        <v>0.26665244520292253</v>
      </c>
      <c r="L303" s="1"/>
      <c r="M303" s="3" t="s">
        <v>23</v>
      </c>
      <c r="N303" s="2">
        <v>41290</v>
      </c>
      <c r="O303" s="1">
        <v>1.3289</v>
      </c>
      <c r="P303" s="1"/>
      <c r="Q303" t="s">
        <v>46</v>
      </c>
      <c r="R303" s="2">
        <v>41290</v>
      </c>
      <c r="S303">
        <v>1.0302</v>
      </c>
    </row>
    <row r="304" spans="1:19" x14ac:dyDescent="0.15">
      <c r="A304" s="3" t="s">
        <v>22</v>
      </c>
      <c r="B304" s="2">
        <v>41372</v>
      </c>
      <c r="C304" s="1">
        <v>549.53</v>
      </c>
      <c r="E304" s="3"/>
      <c r="F304" s="2"/>
      <c r="G304" s="1"/>
      <c r="H304" s="1"/>
      <c r="I304" s="3" t="s">
        <v>24</v>
      </c>
      <c r="J304" s="2">
        <v>41289</v>
      </c>
      <c r="K304" s="1">
        <v>0.26665244520292253</v>
      </c>
      <c r="L304" s="1"/>
      <c r="M304" s="3" t="s">
        <v>23</v>
      </c>
      <c r="N304" s="2">
        <v>41289</v>
      </c>
      <c r="O304" s="1">
        <v>1.3306</v>
      </c>
      <c r="P304" s="1"/>
      <c r="Q304" t="s">
        <v>46</v>
      </c>
      <c r="R304" s="2">
        <v>41289</v>
      </c>
      <c r="S304">
        <v>1.0303</v>
      </c>
    </row>
    <row r="305" spans="1:19" x14ac:dyDescent="0.15">
      <c r="A305" s="3" t="s">
        <v>22</v>
      </c>
      <c r="B305" s="2">
        <v>41371</v>
      </c>
      <c r="C305" s="1">
        <v>548.91999999999996</v>
      </c>
      <c r="E305" s="3"/>
      <c r="F305" s="2"/>
      <c r="G305" s="1"/>
      <c r="H305" s="1"/>
      <c r="I305" s="3" t="s">
        <v>24</v>
      </c>
      <c r="J305" s="2">
        <v>41288</v>
      </c>
      <c r="K305" s="1">
        <v>0.26663822525597269</v>
      </c>
      <c r="L305" s="1"/>
      <c r="M305" s="3" t="s">
        <v>23</v>
      </c>
      <c r="N305" s="2">
        <v>41288</v>
      </c>
      <c r="O305" s="1">
        <v>1.3382000000000001</v>
      </c>
      <c r="P305" s="1"/>
      <c r="Q305" t="s">
        <v>46</v>
      </c>
      <c r="R305" s="2">
        <v>41288</v>
      </c>
      <c r="S305">
        <v>1.0304</v>
      </c>
    </row>
    <row r="306" spans="1:19" x14ac:dyDescent="0.15">
      <c r="A306" s="3" t="s">
        <v>22</v>
      </c>
      <c r="B306" s="2">
        <v>41370</v>
      </c>
      <c r="C306" s="1">
        <v>550.16999999999996</v>
      </c>
      <c r="E306" s="3"/>
      <c r="F306" s="2"/>
      <c r="G306" s="1"/>
      <c r="H306" s="1"/>
      <c r="I306" s="3" t="s">
        <v>24</v>
      </c>
      <c r="J306" s="2">
        <v>41285</v>
      </c>
      <c r="K306" s="1">
        <v>0.26664533503986348</v>
      </c>
      <c r="L306" s="1"/>
      <c r="M306" s="3" t="s">
        <v>23</v>
      </c>
      <c r="N306" s="2">
        <v>41285</v>
      </c>
      <c r="O306" s="1">
        <v>1.3343</v>
      </c>
      <c r="P306" s="1"/>
      <c r="Q306" t="s">
        <v>46</v>
      </c>
      <c r="R306" s="2">
        <v>41285</v>
      </c>
      <c r="S306">
        <v>1.0305</v>
      </c>
    </row>
    <row r="307" spans="1:19" x14ac:dyDescent="0.15">
      <c r="A307" s="3" t="s">
        <v>22</v>
      </c>
      <c r="B307" s="2">
        <v>41369</v>
      </c>
      <c r="C307" s="1">
        <v>550.16999999999996</v>
      </c>
      <c r="E307" s="3"/>
      <c r="F307" s="2"/>
      <c r="G307" s="1"/>
      <c r="H307" s="1"/>
      <c r="I307" s="3" t="s">
        <v>24</v>
      </c>
      <c r="J307" s="2">
        <v>41284</v>
      </c>
      <c r="K307" s="1">
        <v>0.26663822525597269</v>
      </c>
      <c r="L307" s="1"/>
      <c r="M307" s="3" t="s">
        <v>23</v>
      </c>
      <c r="N307" s="2">
        <v>41284</v>
      </c>
      <c r="O307" s="1">
        <v>1.3271999999999999</v>
      </c>
      <c r="P307" s="1"/>
      <c r="Q307" t="s">
        <v>46</v>
      </c>
      <c r="R307" s="2">
        <v>41284</v>
      </c>
      <c r="S307">
        <v>1.0306</v>
      </c>
    </row>
    <row r="308" spans="1:19" x14ac:dyDescent="0.15">
      <c r="A308" s="3" t="s">
        <v>22</v>
      </c>
      <c r="B308" s="2">
        <v>41368</v>
      </c>
      <c r="C308" s="1">
        <v>548.79</v>
      </c>
      <c r="E308" s="3"/>
      <c r="F308" s="2"/>
      <c r="G308" s="1"/>
      <c r="H308" s="1"/>
      <c r="I308" s="3" t="s">
        <v>24</v>
      </c>
      <c r="J308" s="2">
        <v>41283</v>
      </c>
      <c r="K308" s="1">
        <v>0.26665244520292253</v>
      </c>
      <c r="L308" s="1"/>
      <c r="M308" s="3" t="s">
        <v>23</v>
      </c>
      <c r="N308" s="2">
        <v>41283</v>
      </c>
      <c r="O308" s="1">
        <v>1.3064</v>
      </c>
      <c r="P308" s="1"/>
      <c r="Q308" t="s">
        <v>46</v>
      </c>
      <c r="R308" s="2">
        <v>41283</v>
      </c>
      <c r="S308">
        <v>1.0306999999999999</v>
      </c>
    </row>
    <row r="309" spans="1:19" x14ac:dyDescent="0.15">
      <c r="A309" s="3" t="s">
        <v>22</v>
      </c>
      <c r="B309" s="2">
        <v>41367</v>
      </c>
      <c r="C309" s="1">
        <v>546.61</v>
      </c>
      <c r="E309" s="3"/>
      <c r="F309" s="2"/>
      <c r="G309" s="1"/>
      <c r="H309" s="1"/>
      <c r="I309" s="3" t="s">
        <v>24</v>
      </c>
      <c r="J309" s="2">
        <v>41282</v>
      </c>
      <c r="K309" s="1">
        <v>0.26664533503986348</v>
      </c>
      <c r="L309" s="1"/>
      <c r="M309" s="3" t="s">
        <v>23</v>
      </c>
      <c r="N309" s="2">
        <v>41282</v>
      </c>
      <c r="O309" s="1">
        <v>1.3081</v>
      </c>
      <c r="P309" s="1"/>
      <c r="Q309" t="s">
        <v>46</v>
      </c>
      <c r="R309" s="2">
        <v>41282</v>
      </c>
      <c r="S309">
        <v>1.0307999999999999</v>
      </c>
    </row>
    <row r="310" spans="1:19" x14ac:dyDescent="0.15">
      <c r="A310" s="3" t="s">
        <v>22</v>
      </c>
      <c r="B310" s="2">
        <v>41366</v>
      </c>
      <c r="C310" s="1">
        <v>546.97</v>
      </c>
      <c r="E310" s="3"/>
      <c r="F310" s="2"/>
      <c r="G310" s="1"/>
      <c r="H310" s="1"/>
      <c r="I310" s="3" t="s">
        <v>24</v>
      </c>
      <c r="J310" s="2">
        <v>41281</v>
      </c>
      <c r="K310" s="1">
        <v>0.26664533503986348</v>
      </c>
      <c r="L310" s="1"/>
      <c r="M310" s="3" t="s">
        <v>23</v>
      </c>
      <c r="N310" s="2">
        <v>41281</v>
      </c>
      <c r="O310" s="1">
        <v>1.3117000000000001</v>
      </c>
      <c r="P310" s="1"/>
      <c r="Q310" t="s">
        <v>46</v>
      </c>
      <c r="R310" s="2">
        <v>41281</v>
      </c>
      <c r="S310">
        <v>1.0308999999999999</v>
      </c>
    </row>
    <row r="311" spans="1:19" x14ac:dyDescent="0.15">
      <c r="A311" s="3" t="s">
        <v>22</v>
      </c>
      <c r="B311" s="2">
        <v>41365</v>
      </c>
      <c r="C311" s="1">
        <v>544.26</v>
      </c>
      <c r="E311" s="3"/>
      <c r="F311" s="2"/>
      <c r="G311" s="1"/>
      <c r="H311" s="1"/>
      <c r="I311" s="3" t="s">
        <v>24</v>
      </c>
      <c r="J311" s="2">
        <v>41278</v>
      </c>
      <c r="K311" s="1">
        <v>0.26664533503986348</v>
      </c>
      <c r="L311" s="1"/>
      <c r="M311" s="3" t="s">
        <v>23</v>
      </c>
      <c r="N311" s="2">
        <v>41278</v>
      </c>
      <c r="O311" s="1">
        <v>1.3069</v>
      </c>
      <c r="P311" s="1"/>
      <c r="Q311" t="s">
        <v>46</v>
      </c>
      <c r="R311" s="2">
        <v>41278</v>
      </c>
      <c r="S311">
        <v>1.0309999999999999</v>
      </c>
    </row>
    <row r="312" spans="1:19" x14ac:dyDescent="0.15">
      <c r="A312" s="3" t="s">
        <v>22</v>
      </c>
      <c r="B312" s="2">
        <v>41364</v>
      </c>
      <c r="C312" s="1">
        <v>545.84</v>
      </c>
      <c r="E312" s="3"/>
      <c r="F312" s="2"/>
      <c r="G312" s="1"/>
      <c r="H312" s="1"/>
      <c r="I312" s="3" t="s">
        <v>24</v>
      </c>
      <c r="J312" s="2">
        <v>41277</v>
      </c>
      <c r="K312" s="1">
        <v>0.26664533503986348</v>
      </c>
      <c r="L312" s="1"/>
      <c r="M312" s="3" t="s">
        <v>23</v>
      </c>
      <c r="N312" s="2">
        <v>41277</v>
      </c>
      <c r="O312" s="1">
        <v>1.3048999999999999</v>
      </c>
      <c r="P312" s="1"/>
      <c r="Q312" t="s">
        <v>46</v>
      </c>
      <c r="R312" s="2">
        <v>41277</v>
      </c>
      <c r="S312">
        <v>1.0310999999999999</v>
      </c>
    </row>
    <row r="313" spans="1:19" x14ac:dyDescent="0.15">
      <c r="A313" s="3" t="s">
        <v>22</v>
      </c>
      <c r="B313" s="2">
        <v>41363</v>
      </c>
      <c r="C313" s="1">
        <v>546.95000000000005</v>
      </c>
      <c r="E313" s="3"/>
      <c r="F313" s="2"/>
      <c r="G313" s="1"/>
      <c r="H313" s="1"/>
      <c r="I313" s="3" t="s">
        <v>24</v>
      </c>
      <c r="J313" s="2">
        <v>41276</v>
      </c>
      <c r="K313" s="1">
        <v>0.26664533503986348</v>
      </c>
      <c r="L313" s="1"/>
      <c r="M313" s="3" t="s">
        <v>23</v>
      </c>
      <c r="N313" s="2">
        <v>41276</v>
      </c>
      <c r="O313" s="1">
        <v>1.3186</v>
      </c>
      <c r="P313" s="1"/>
      <c r="Q313" t="s">
        <v>46</v>
      </c>
      <c r="R313" s="2">
        <v>41276</v>
      </c>
      <c r="S313">
        <v>1.0311999999999999</v>
      </c>
    </row>
    <row r="314" spans="1:19" x14ac:dyDescent="0.15">
      <c r="A314" s="3" t="s">
        <v>22</v>
      </c>
      <c r="B314" s="2">
        <v>41362</v>
      </c>
      <c r="C314" s="1">
        <v>546.95000000000005</v>
      </c>
      <c r="E314" s="3"/>
      <c r="F314" s="2"/>
      <c r="G314" s="1"/>
      <c r="H314" s="1"/>
      <c r="I314" s="3" t="s">
        <v>24</v>
      </c>
      <c r="J314" s="2">
        <v>41275</v>
      </c>
      <c r="K314" s="1">
        <v>0.26660268202298115</v>
      </c>
      <c r="L314" s="1"/>
      <c r="M314" s="3" t="s">
        <v>23</v>
      </c>
      <c r="N314" s="2">
        <v>41275</v>
      </c>
      <c r="O314" s="1">
        <v>1.3204</v>
      </c>
      <c r="P314" s="1"/>
      <c r="Q314" t="s">
        <v>46</v>
      </c>
      <c r="R314" s="2">
        <v>41275</v>
      </c>
      <c r="S314">
        <v>1.0313000000000001</v>
      </c>
    </row>
    <row r="315" spans="1:19" x14ac:dyDescent="0.15">
      <c r="A315" s="3" t="s">
        <v>22</v>
      </c>
      <c r="B315" s="2">
        <v>41361</v>
      </c>
      <c r="C315" s="1">
        <v>547.01</v>
      </c>
      <c r="E315" s="3"/>
      <c r="F315" s="2"/>
      <c r="G315" s="1"/>
      <c r="H315" s="1"/>
      <c r="I315" s="3" t="s">
        <v>24</v>
      </c>
      <c r="J315" s="2">
        <v>41274</v>
      </c>
      <c r="K315" s="1">
        <v>0.26662400682557458</v>
      </c>
      <c r="L315" s="1"/>
      <c r="M315" s="3" t="s">
        <v>23</v>
      </c>
      <c r="N315" s="2">
        <v>41274</v>
      </c>
      <c r="O315" s="1">
        <v>1.3192999999999999</v>
      </c>
      <c r="P315" s="1"/>
      <c r="Q315" t="s">
        <v>46</v>
      </c>
      <c r="R315" s="2">
        <v>41274</v>
      </c>
      <c r="S315">
        <v>1.0314000000000001</v>
      </c>
    </row>
    <row r="316" spans="1:19" x14ac:dyDescent="0.15">
      <c r="A316" s="3" t="s">
        <v>22</v>
      </c>
      <c r="B316" s="2">
        <v>41360</v>
      </c>
      <c r="C316" s="1">
        <v>546.88</v>
      </c>
      <c r="E316" s="3"/>
      <c r="F316" s="2"/>
      <c r="G316" s="1"/>
      <c r="H316" s="1"/>
      <c r="I316" s="3" t="s">
        <v>24</v>
      </c>
      <c r="J316" s="2">
        <v>41271</v>
      </c>
      <c r="K316" s="1">
        <v>0.26660978991148554</v>
      </c>
      <c r="L316" s="1"/>
      <c r="M316" s="3" t="s">
        <v>23</v>
      </c>
      <c r="N316" s="2">
        <v>41271</v>
      </c>
      <c r="O316" s="1">
        <v>1.3216000000000001</v>
      </c>
      <c r="P316" s="1"/>
      <c r="Q316" t="s">
        <v>46</v>
      </c>
      <c r="R316" s="2">
        <v>41271</v>
      </c>
      <c r="S316">
        <v>1.0315000000000001</v>
      </c>
    </row>
    <row r="317" spans="1:19" x14ac:dyDescent="0.15">
      <c r="A317" s="3" t="s">
        <v>22</v>
      </c>
      <c r="B317" s="2">
        <v>41359</v>
      </c>
      <c r="C317" s="1">
        <v>547.49</v>
      </c>
      <c r="E317" s="3"/>
      <c r="F317" s="2"/>
      <c r="G317" s="1"/>
      <c r="H317" s="1"/>
      <c r="I317" s="3" t="s">
        <v>24</v>
      </c>
      <c r="J317" s="2">
        <v>41270</v>
      </c>
      <c r="K317" s="1">
        <v>0.26664533503986348</v>
      </c>
      <c r="L317" s="1"/>
      <c r="M317" s="3" t="s">
        <v>23</v>
      </c>
      <c r="N317" s="2">
        <v>41270</v>
      </c>
      <c r="O317" s="1">
        <v>1.3235999999999999</v>
      </c>
      <c r="P317" s="1"/>
      <c r="Q317" t="s">
        <v>46</v>
      </c>
      <c r="R317" s="2">
        <v>41270</v>
      </c>
      <c r="S317">
        <v>1.0316000000000001</v>
      </c>
    </row>
    <row r="318" spans="1:19" x14ac:dyDescent="0.15">
      <c r="A318" s="3" t="s">
        <v>22</v>
      </c>
      <c r="B318" s="2">
        <v>41358</v>
      </c>
      <c r="C318" s="1">
        <v>546.78</v>
      </c>
      <c r="E318" s="3"/>
      <c r="F318" s="2"/>
      <c r="G318" s="1"/>
      <c r="H318" s="1"/>
      <c r="I318" s="3" t="s">
        <v>24</v>
      </c>
      <c r="J318" s="2">
        <v>41269</v>
      </c>
      <c r="K318" s="1">
        <v>0.26662400682557458</v>
      </c>
      <c r="L318" s="1"/>
      <c r="M318" s="3" t="s">
        <v>23</v>
      </c>
      <c r="N318" s="2">
        <v>41269</v>
      </c>
      <c r="O318" s="1">
        <v>1.3224</v>
      </c>
      <c r="P318" s="1"/>
      <c r="Q318" t="s">
        <v>46</v>
      </c>
      <c r="R318" s="2">
        <v>41269</v>
      </c>
      <c r="S318">
        <v>1.0317000000000001</v>
      </c>
    </row>
    <row r="319" spans="1:19" x14ac:dyDescent="0.15">
      <c r="A319" s="3" t="s">
        <v>22</v>
      </c>
      <c r="B319" s="2">
        <v>41357</v>
      </c>
      <c r="C319" s="1">
        <v>547.64</v>
      </c>
      <c r="E319" s="3"/>
      <c r="F319" s="2"/>
      <c r="G319" s="1"/>
      <c r="H319" s="1"/>
      <c r="I319" s="3" t="s">
        <v>24</v>
      </c>
      <c r="J319" s="2">
        <v>41268</v>
      </c>
      <c r="K319" s="1">
        <v>0.26662400682557458</v>
      </c>
      <c r="L319" s="1"/>
      <c r="M319" s="3" t="s">
        <v>23</v>
      </c>
      <c r="N319" s="2">
        <v>41268</v>
      </c>
      <c r="O319" s="1">
        <v>1.3183</v>
      </c>
      <c r="P319" s="1"/>
      <c r="Q319" t="s">
        <v>46</v>
      </c>
      <c r="R319" s="2">
        <v>41268</v>
      </c>
      <c r="S319">
        <v>1.0318000000000001</v>
      </c>
    </row>
    <row r="320" spans="1:19" x14ac:dyDescent="0.15">
      <c r="A320" s="3" t="s">
        <v>22</v>
      </c>
      <c r="B320" s="2">
        <v>41356</v>
      </c>
      <c r="C320" s="1">
        <v>549.47</v>
      </c>
      <c r="E320" s="3"/>
      <c r="F320" s="2"/>
      <c r="G320" s="1"/>
      <c r="H320" s="1"/>
      <c r="I320" s="3" t="s">
        <v>24</v>
      </c>
      <c r="J320" s="2">
        <v>41267</v>
      </c>
      <c r="K320" s="1">
        <v>0.26665244520292253</v>
      </c>
      <c r="L320" s="1"/>
      <c r="M320" s="3" t="s">
        <v>23</v>
      </c>
      <c r="N320" s="2">
        <v>41267</v>
      </c>
      <c r="O320" s="1">
        <v>1.3185</v>
      </c>
      <c r="P320" s="1"/>
      <c r="Q320" t="s">
        <v>46</v>
      </c>
      <c r="R320" s="2">
        <v>41267</v>
      </c>
      <c r="S320">
        <v>1.0319</v>
      </c>
    </row>
    <row r="321" spans="1:19" x14ac:dyDescent="0.15">
      <c r="A321" s="3" t="s">
        <v>22</v>
      </c>
      <c r="B321" s="2">
        <v>41355</v>
      </c>
      <c r="C321" s="1">
        <v>549.47</v>
      </c>
      <c r="E321" s="3"/>
      <c r="F321" s="2"/>
      <c r="G321" s="1"/>
      <c r="H321" s="1"/>
      <c r="I321" s="3" t="s">
        <v>24</v>
      </c>
      <c r="J321" s="2">
        <v>41264</v>
      </c>
      <c r="K321" s="1">
        <v>0.26664533503986348</v>
      </c>
      <c r="L321" s="1"/>
      <c r="M321" s="3" t="s">
        <v>23</v>
      </c>
      <c r="N321" s="2">
        <v>41264</v>
      </c>
      <c r="O321" s="1">
        <v>1.3188</v>
      </c>
      <c r="P321" s="1"/>
      <c r="Q321" t="s">
        <v>46</v>
      </c>
      <c r="R321" s="2">
        <v>41264</v>
      </c>
      <c r="S321">
        <v>1.032</v>
      </c>
    </row>
    <row r="322" spans="1:19" x14ac:dyDescent="0.15">
      <c r="A322" s="3" t="s">
        <v>22</v>
      </c>
      <c r="B322" s="2">
        <v>41354</v>
      </c>
      <c r="C322" s="1">
        <v>549.04999999999995</v>
      </c>
      <c r="E322" s="3"/>
      <c r="F322" s="2"/>
      <c r="G322" s="1"/>
      <c r="H322" s="1"/>
      <c r="I322" s="3" t="s">
        <v>24</v>
      </c>
      <c r="J322" s="2">
        <v>41263</v>
      </c>
      <c r="K322" s="1">
        <v>0.26665244520292253</v>
      </c>
      <c r="L322" s="1"/>
      <c r="M322" s="3" t="s">
        <v>23</v>
      </c>
      <c r="N322" s="2">
        <v>41263</v>
      </c>
      <c r="O322" s="1">
        <v>1.3244</v>
      </c>
      <c r="P322" s="1"/>
      <c r="Q322" t="s">
        <v>46</v>
      </c>
      <c r="R322" s="2">
        <v>41263</v>
      </c>
      <c r="S322">
        <v>1.0321</v>
      </c>
    </row>
    <row r="323" spans="1:19" x14ac:dyDescent="0.15">
      <c r="A323" s="3" t="s">
        <v>22</v>
      </c>
      <c r="B323" s="2">
        <v>41353</v>
      </c>
      <c r="C323" s="1">
        <v>549.66</v>
      </c>
      <c r="E323" s="3"/>
      <c r="F323" s="2"/>
      <c r="G323" s="1"/>
      <c r="H323" s="1"/>
      <c r="I323" s="3" t="s">
        <v>24</v>
      </c>
      <c r="J323" s="2">
        <v>41262</v>
      </c>
      <c r="K323" s="1">
        <v>0.26665244520292253</v>
      </c>
      <c r="L323" s="1"/>
      <c r="M323" s="3" t="s">
        <v>23</v>
      </c>
      <c r="N323" s="2">
        <v>41262</v>
      </c>
      <c r="O323" s="1">
        <v>1.3227</v>
      </c>
      <c r="P323" s="1"/>
      <c r="Q323" t="s">
        <v>46</v>
      </c>
      <c r="R323" s="2">
        <v>41262</v>
      </c>
      <c r="S323">
        <v>1.0322</v>
      </c>
    </row>
    <row r="324" spans="1:19" x14ac:dyDescent="0.15">
      <c r="A324" s="3" t="s">
        <v>22</v>
      </c>
      <c r="B324" s="2">
        <v>41352</v>
      </c>
      <c r="C324" s="1">
        <v>551.07000000000005</v>
      </c>
      <c r="E324" s="3"/>
      <c r="F324" s="2"/>
      <c r="G324" s="1"/>
      <c r="H324" s="1"/>
      <c r="I324" s="3" t="s">
        <v>24</v>
      </c>
      <c r="J324" s="2">
        <v>41261</v>
      </c>
      <c r="K324" s="1">
        <v>0.26665244520292253</v>
      </c>
      <c r="L324" s="1"/>
      <c r="M324" s="3" t="s">
        <v>23</v>
      </c>
      <c r="N324" s="2">
        <v>41261</v>
      </c>
      <c r="O324" s="1">
        <v>1.3229</v>
      </c>
      <c r="P324" s="1"/>
      <c r="Q324" t="s">
        <v>46</v>
      </c>
      <c r="R324" s="2">
        <v>41261</v>
      </c>
      <c r="S324">
        <v>1.0323</v>
      </c>
    </row>
    <row r="325" spans="1:19" x14ac:dyDescent="0.15">
      <c r="A325" s="3" t="s">
        <v>22</v>
      </c>
      <c r="B325" s="2">
        <v>41351</v>
      </c>
      <c r="C325" s="1">
        <v>551.19000000000005</v>
      </c>
      <c r="E325" s="3"/>
      <c r="F325" s="2"/>
      <c r="G325" s="1"/>
      <c r="H325" s="1"/>
      <c r="I325" s="3" t="s">
        <v>24</v>
      </c>
      <c r="J325" s="2">
        <v>41260</v>
      </c>
      <c r="K325" s="1">
        <v>0.26664533503986348</v>
      </c>
      <c r="L325" s="1"/>
      <c r="M325" s="3" t="s">
        <v>23</v>
      </c>
      <c r="N325" s="2">
        <v>41260</v>
      </c>
      <c r="O325" s="1">
        <v>1.3164</v>
      </c>
      <c r="P325" s="1"/>
      <c r="Q325" t="s">
        <v>46</v>
      </c>
      <c r="R325" s="2">
        <v>41260</v>
      </c>
      <c r="S325">
        <v>1.0324</v>
      </c>
    </row>
    <row r="326" spans="1:19" x14ac:dyDescent="0.15">
      <c r="A326" s="3" t="s">
        <v>22</v>
      </c>
      <c r="B326" s="2">
        <v>41350</v>
      </c>
      <c r="C326" s="1">
        <v>552.51</v>
      </c>
      <c r="E326" s="3"/>
      <c r="F326" s="2"/>
      <c r="G326" s="1"/>
      <c r="H326" s="1"/>
      <c r="I326" s="3" t="s">
        <v>24</v>
      </c>
      <c r="J326" s="2">
        <v>41257</v>
      </c>
      <c r="K326" s="1">
        <v>0.26663822525597269</v>
      </c>
      <c r="L326" s="1"/>
      <c r="M326" s="3" t="s">
        <v>23</v>
      </c>
      <c r="N326" s="2">
        <v>41257</v>
      </c>
      <c r="O326" s="1">
        <v>1.3163</v>
      </c>
      <c r="P326" s="1"/>
      <c r="Q326" t="s">
        <v>46</v>
      </c>
      <c r="R326" s="2">
        <v>41257</v>
      </c>
      <c r="S326">
        <v>1.0325</v>
      </c>
    </row>
    <row r="327" spans="1:19" x14ac:dyDescent="0.15">
      <c r="A327" s="3" t="s">
        <v>22</v>
      </c>
      <c r="B327" s="2">
        <v>41349</v>
      </c>
      <c r="C327" s="1">
        <v>552.20000000000005</v>
      </c>
      <c r="E327" s="3"/>
      <c r="F327" s="2"/>
      <c r="G327" s="1"/>
      <c r="H327" s="1"/>
      <c r="I327" s="3" t="s">
        <v>24</v>
      </c>
      <c r="J327" s="2">
        <v>41256</v>
      </c>
      <c r="K327" s="1">
        <v>0.26665244520292253</v>
      </c>
      <c r="L327" s="1"/>
      <c r="M327" s="3" t="s">
        <v>23</v>
      </c>
      <c r="N327" s="2">
        <v>41256</v>
      </c>
      <c r="O327" s="1">
        <v>1.3077000000000001</v>
      </c>
      <c r="P327" s="1"/>
      <c r="Q327" t="s">
        <v>46</v>
      </c>
      <c r="R327" s="2">
        <v>41256</v>
      </c>
      <c r="S327">
        <v>1.0326</v>
      </c>
    </row>
    <row r="328" spans="1:19" x14ac:dyDescent="0.15">
      <c r="A328" s="3" t="s">
        <v>22</v>
      </c>
      <c r="B328" s="2">
        <v>41348</v>
      </c>
      <c r="C328" s="1">
        <v>552.20000000000005</v>
      </c>
      <c r="E328" s="3"/>
      <c r="F328" s="2"/>
      <c r="G328" s="1"/>
      <c r="H328" s="1"/>
      <c r="I328" s="3" t="s">
        <v>24</v>
      </c>
      <c r="J328" s="2">
        <v>41255</v>
      </c>
      <c r="K328" s="1">
        <v>0.26664533503986348</v>
      </c>
      <c r="L328" s="1"/>
      <c r="M328" s="3" t="s">
        <v>23</v>
      </c>
      <c r="N328" s="2">
        <v>41255</v>
      </c>
      <c r="O328" s="1">
        <v>1.3073999999999999</v>
      </c>
      <c r="P328" s="1"/>
      <c r="Q328" t="s">
        <v>46</v>
      </c>
      <c r="R328" s="2">
        <v>41255</v>
      </c>
      <c r="S328">
        <v>1.0327</v>
      </c>
    </row>
    <row r="329" spans="1:19" x14ac:dyDescent="0.15">
      <c r="A329" s="3" t="s">
        <v>22</v>
      </c>
      <c r="B329" s="2">
        <v>41347</v>
      </c>
      <c r="C329" s="1">
        <v>551.65</v>
      </c>
      <c r="E329" s="3"/>
      <c r="F329" s="2"/>
      <c r="G329" s="1"/>
      <c r="H329" s="1"/>
      <c r="I329" s="3" t="s">
        <v>24</v>
      </c>
      <c r="J329" s="2">
        <v>41254</v>
      </c>
      <c r="K329" s="1">
        <v>0.26664533503986348</v>
      </c>
      <c r="L329" s="1"/>
      <c r="M329" s="3" t="s">
        <v>23</v>
      </c>
      <c r="N329" s="2">
        <v>41254</v>
      </c>
      <c r="O329" s="1">
        <v>1.3005</v>
      </c>
      <c r="P329" s="1"/>
      <c r="Q329" t="s">
        <v>46</v>
      </c>
      <c r="R329" s="2">
        <v>41254</v>
      </c>
      <c r="S329">
        <v>1.0327999999999999</v>
      </c>
    </row>
    <row r="330" spans="1:19" x14ac:dyDescent="0.15">
      <c r="A330" s="3" t="s">
        <v>22</v>
      </c>
      <c r="B330" s="2">
        <v>41346</v>
      </c>
      <c r="C330" s="1">
        <v>550.95000000000005</v>
      </c>
      <c r="E330" s="3"/>
      <c r="F330" s="2"/>
      <c r="G330" s="1"/>
      <c r="H330" s="1"/>
      <c r="I330" s="3" t="s">
        <v>24</v>
      </c>
      <c r="J330" s="2">
        <v>41253</v>
      </c>
      <c r="K330" s="1">
        <v>0.26665244520292253</v>
      </c>
      <c r="L330" s="1"/>
      <c r="M330" s="3" t="s">
        <v>23</v>
      </c>
      <c r="N330" s="2">
        <v>41253</v>
      </c>
      <c r="O330" s="1">
        <v>1.2941</v>
      </c>
      <c r="P330" s="1"/>
      <c r="Q330" t="s">
        <v>46</v>
      </c>
      <c r="R330" s="2">
        <v>41253</v>
      </c>
      <c r="S330">
        <v>1.0328999999999999</v>
      </c>
    </row>
    <row r="331" spans="1:19" x14ac:dyDescent="0.15">
      <c r="A331" s="3" t="s">
        <v>22</v>
      </c>
      <c r="B331" s="2">
        <v>41345</v>
      </c>
      <c r="C331" s="1">
        <v>552.84</v>
      </c>
      <c r="E331" s="3"/>
      <c r="F331" s="2"/>
      <c r="G331" s="1"/>
      <c r="H331" s="1"/>
      <c r="I331" s="3" t="s">
        <v>24</v>
      </c>
      <c r="J331" s="2">
        <v>41250</v>
      </c>
      <c r="K331" s="1">
        <v>0.26664533503986348</v>
      </c>
      <c r="L331" s="1"/>
      <c r="M331" s="3" t="s">
        <v>23</v>
      </c>
      <c r="N331" s="2">
        <v>41250</v>
      </c>
      <c r="O331" s="1">
        <v>1.2927</v>
      </c>
      <c r="P331" s="1"/>
      <c r="Q331" t="s">
        <v>46</v>
      </c>
      <c r="R331" s="2">
        <v>41250</v>
      </c>
      <c r="S331">
        <v>1.0329999999999999</v>
      </c>
    </row>
    <row r="332" spans="1:19" x14ac:dyDescent="0.15">
      <c r="A332" s="3" t="s">
        <v>22</v>
      </c>
      <c r="B332" s="2">
        <v>41344</v>
      </c>
      <c r="C332" s="1">
        <v>551.61</v>
      </c>
      <c r="E332" s="3"/>
      <c r="F332" s="2"/>
      <c r="G332" s="1"/>
      <c r="H332" s="1"/>
      <c r="I332" s="3" t="s">
        <v>24</v>
      </c>
      <c r="J332" s="2">
        <v>41249</v>
      </c>
      <c r="K332" s="1">
        <v>0.26664533503986348</v>
      </c>
      <c r="L332" s="1"/>
      <c r="M332" s="3" t="s">
        <v>23</v>
      </c>
      <c r="N332" s="2">
        <v>41249</v>
      </c>
      <c r="O332" s="1">
        <v>1.2969999999999999</v>
      </c>
      <c r="P332" s="1"/>
      <c r="Q332" t="s">
        <v>46</v>
      </c>
      <c r="R332" s="2">
        <v>41249</v>
      </c>
      <c r="S332">
        <v>1.0330999999999999</v>
      </c>
    </row>
    <row r="333" spans="1:19" x14ac:dyDescent="0.15">
      <c r="A333" s="3" t="s">
        <v>22</v>
      </c>
      <c r="B333" s="2">
        <v>41343</v>
      </c>
      <c r="C333" s="1">
        <v>549.88</v>
      </c>
      <c r="E333" s="3"/>
      <c r="F333" s="2"/>
      <c r="G333" s="1"/>
      <c r="H333" s="1"/>
      <c r="I333" s="3" t="s">
        <v>24</v>
      </c>
      <c r="J333" s="2">
        <v>41248</v>
      </c>
      <c r="K333" s="1">
        <v>0.26665244520292253</v>
      </c>
      <c r="L333" s="1"/>
      <c r="M333" s="3" t="s">
        <v>23</v>
      </c>
      <c r="N333" s="2">
        <v>41248</v>
      </c>
      <c r="O333" s="1">
        <v>1.3068</v>
      </c>
      <c r="P333" s="1"/>
      <c r="Q333" t="s">
        <v>46</v>
      </c>
      <c r="R333" s="2">
        <v>41248</v>
      </c>
      <c r="S333">
        <v>1.0331999999999999</v>
      </c>
    </row>
    <row r="334" spans="1:19" x14ac:dyDescent="0.15">
      <c r="A334" s="3" t="s">
        <v>22</v>
      </c>
      <c r="B334" s="2">
        <v>41342</v>
      </c>
      <c r="C334" s="1">
        <v>548.45000000000005</v>
      </c>
      <c r="E334" s="3"/>
      <c r="F334" s="2"/>
      <c r="G334" s="1"/>
      <c r="H334" s="1"/>
      <c r="I334" s="3" t="s">
        <v>24</v>
      </c>
      <c r="J334" s="2">
        <v>41247</v>
      </c>
      <c r="K334" s="1">
        <v>0.26664533503986348</v>
      </c>
      <c r="L334" s="1"/>
      <c r="M334" s="3" t="s">
        <v>23</v>
      </c>
      <c r="N334" s="2">
        <v>41247</v>
      </c>
      <c r="O334" s="1">
        <v>1.3094000000000001</v>
      </c>
      <c r="P334" s="1"/>
      <c r="Q334" t="s">
        <v>46</v>
      </c>
      <c r="R334" s="2">
        <v>41247</v>
      </c>
      <c r="S334">
        <v>1.0333000000000001</v>
      </c>
    </row>
    <row r="335" spans="1:19" x14ac:dyDescent="0.15">
      <c r="A335" s="3" t="s">
        <v>22</v>
      </c>
      <c r="B335" s="2">
        <v>41341</v>
      </c>
      <c r="C335" s="1">
        <v>548.45000000000005</v>
      </c>
      <c r="E335" s="3"/>
      <c r="F335" s="2"/>
      <c r="G335" s="1"/>
      <c r="H335" s="1"/>
      <c r="I335" s="3" t="s">
        <v>24</v>
      </c>
      <c r="J335" s="2">
        <v>41246</v>
      </c>
      <c r="K335" s="1">
        <v>0.26664533503986348</v>
      </c>
      <c r="L335" s="1"/>
      <c r="M335" s="3" t="s">
        <v>23</v>
      </c>
      <c r="N335" s="2">
        <v>41246</v>
      </c>
      <c r="O335" s="1">
        <v>1.3054000000000001</v>
      </c>
      <c r="P335" s="1"/>
      <c r="Q335" t="s">
        <v>46</v>
      </c>
      <c r="R335" s="2">
        <v>41246</v>
      </c>
      <c r="S335">
        <v>1.0334000000000001</v>
      </c>
    </row>
    <row r="336" spans="1:19" x14ac:dyDescent="0.15">
      <c r="A336" s="3" t="s">
        <v>22</v>
      </c>
      <c r="B336" s="2">
        <v>41340</v>
      </c>
      <c r="C336" s="1">
        <v>549.08000000000004</v>
      </c>
      <c r="E336" s="3"/>
      <c r="F336" s="2"/>
      <c r="G336" s="1"/>
      <c r="H336" s="1"/>
      <c r="I336" s="3" t="s">
        <v>24</v>
      </c>
      <c r="J336" s="2">
        <v>41243</v>
      </c>
      <c r="K336" s="1">
        <v>0.26665244520292253</v>
      </c>
      <c r="L336" s="1"/>
      <c r="M336" s="3" t="s">
        <v>23</v>
      </c>
      <c r="N336" s="2">
        <v>41243</v>
      </c>
      <c r="O336" s="1">
        <v>1.2986</v>
      </c>
      <c r="P336" s="1"/>
      <c r="Q336" t="s">
        <v>46</v>
      </c>
      <c r="R336" s="2">
        <v>41243</v>
      </c>
      <c r="S336">
        <v>1.0335000000000001</v>
      </c>
    </row>
    <row r="337" spans="1:19" x14ac:dyDescent="0.15">
      <c r="A337" s="3" t="s">
        <v>22</v>
      </c>
      <c r="B337" s="2">
        <v>41339</v>
      </c>
      <c r="C337" s="1">
        <v>547.08000000000004</v>
      </c>
      <c r="E337" s="3"/>
      <c r="F337" s="2"/>
      <c r="G337" s="1"/>
      <c r="H337" s="1"/>
      <c r="I337" s="3" t="s">
        <v>24</v>
      </c>
      <c r="J337" s="2">
        <v>41242</v>
      </c>
      <c r="K337" s="1">
        <v>0.26665244520292253</v>
      </c>
      <c r="L337" s="1"/>
      <c r="M337" s="3" t="s">
        <v>23</v>
      </c>
      <c r="N337" s="2">
        <v>41242</v>
      </c>
      <c r="O337" s="1">
        <v>1.2979000000000001</v>
      </c>
      <c r="P337" s="1"/>
      <c r="Q337" t="s">
        <v>46</v>
      </c>
      <c r="R337" s="2">
        <v>41242</v>
      </c>
      <c r="S337">
        <v>1.0336000000000001</v>
      </c>
    </row>
    <row r="338" spans="1:19" x14ac:dyDescent="0.15">
      <c r="A338" s="3" t="s">
        <v>22</v>
      </c>
      <c r="B338" s="2">
        <v>41338</v>
      </c>
      <c r="C338" s="1">
        <v>547.09</v>
      </c>
      <c r="E338" s="3"/>
      <c r="F338" s="2"/>
      <c r="G338" s="1"/>
      <c r="H338" s="1"/>
      <c r="I338" s="3" t="s">
        <v>24</v>
      </c>
      <c r="J338" s="2">
        <v>41241</v>
      </c>
      <c r="K338" s="1">
        <v>0.26665244520292253</v>
      </c>
      <c r="L338" s="1"/>
      <c r="M338" s="3" t="s">
        <v>23</v>
      </c>
      <c r="N338" s="2">
        <v>41241</v>
      </c>
      <c r="O338" s="1">
        <v>1.2953000000000001</v>
      </c>
      <c r="P338" s="1"/>
      <c r="Q338" t="s">
        <v>46</v>
      </c>
      <c r="R338" s="2">
        <v>41241</v>
      </c>
      <c r="S338">
        <v>1.0337000000000001</v>
      </c>
    </row>
    <row r="339" spans="1:19" x14ac:dyDescent="0.15">
      <c r="A339" s="3" t="s">
        <v>22</v>
      </c>
      <c r="B339" s="2">
        <v>41337</v>
      </c>
      <c r="C339" s="1">
        <v>549.89</v>
      </c>
      <c r="E339" s="3"/>
      <c r="F339" s="2"/>
      <c r="G339" s="1"/>
      <c r="H339" s="1"/>
      <c r="I339" s="3" t="s">
        <v>24</v>
      </c>
      <c r="J339" s="2">
        <v>41240</v>
      </c>
      <c r="K339" s="1">
        <v>0.26665244520292253</v>
      </c>
      <c r="L339" s="1"/>
      <c r="M339" s="3" t="s">
        <v>23</v>
      </c>
      <c r="N339" s="2">
        <v>41240</v>
      </c>
      <c r="O339" s="1">
        <v>1.2943</v>
      </c>
      <c r="P339" s="1"/>
      <c r="Q339" t="s">
        <v>46</v>
      </c>
      <c r="R339" s="2">
        <v>41240</v>
      </c>
      <c r="S339">
        <v>1.0338000000000001</v>
      </c>
    </row>
    <row r="340" spans="1:19" x14ac:dyDescent="0.15">
      <c r="A340" s="3" t="s">
        <v>22</v>
      </c>
      <c r="B340" s="2">
        <v>41336</v>
      </c>
      <c r="C340" s="1">
        <v>552.78</v>
      </c>
      <c r="E340" s="3"/>
      <c r="F340" s="2"/>
      <c r="G340" s="1"/>
      <c r="H340" s="1"/>
      <c r="I340" s="3" t="s">
        <v>24</v>
      </c>
      <c r="J340" s="2">
        <v>41239</v>
      </c>
      <c r="K340" s="1">
        <v>0.26665244520292253</v>
      </c>
      <c r="L340" s="1"/>
      <c r="M340" s="3" t="s">
        <v>23</v>
      </c>
      <c r="N340" s="2">
        <v>41239</v>
      </c>
      <c r="O340" s="1">
        <v>1.2972000000000001</v>
      </c>
      <c r="P340" s="1"/>
      <c r="Q340" t="s">
        <v>46</v>
      </c>
      <c r="R340" s="2">
        <v>41239</v>
      </c>
      <c r="S340">
        <v>1.0339</v>
      </c>
    </row>
    <row r="341" spans="1:19" x14ac:dyDescent="0.15">
      <c r="A341" s="3" t="s">
        <v>22</v>
      </c>
      <c r="B341" s="2">
        <v>41335</v>
      </c>
      <c r="C341" s="1">
        <v>552.17999999999995</v>
      </c>
      <c r="E341" s="3"/>
      <c r="F341" s="2"/>
      <c r="G341" s="1"/>
      <c r="H341" s="1"/>
      <c r="I341" s="3" t="s">
        <v>24</v>
      </c>
      <c r="J341" s="2">
        <v>41236</v>
      </c>
      <c r="K341" s="1">
        <v>0.26664533503986348</v>
      </c>
      <c r="L341" s="1"/>
      <c r="M341" s="3" t="s">
        <v>23</v>
      </c>
      <c r="N341" s="2">
        <v>41236</v>
      </c>
      <c r="O341" s="1">
        <v>1.2976000000000001</v>
      </c>
      <c r="P341" s="1"/>
      <c r="Q341" t="s">
        <v>46</v>
      </c>
      <c r="R341" s="2">
        <v>41236</v>
      </c>
      <c r="S341">
        <v>1.034</v>
      </c>
    </row>
    <row r="342" spans="1:19" x14ac:dyDescent="0.15">
      <c r="A342" s="3" t="s">
        <v>22</v>
      </c>
      <c r="B342" s="2">
        <v>41334</v>
      </c>
      <c r="C342" s="1">
        <v>552.17999999999995</v>
      </c>
      <c r="E342" s="3"/>
      <c r="F342" s="2"/>
      <c r="G342" s="1"/>
      <c r="H342" s="1"/>
      <c r="I342" s="3" t="s">
        <v>24</v>
      </c>
      <c r="J342" s="2">
        <v>41235</v>
      </c>
      <c r="K342" s="1">
        <v>0.26665244520292253</v>
      </c>
      <c r="L342" s="1"/>
      <c r="M342" s="3" t="s">
        <v>23</v>
      </c>
      <c r="N342" s="2">
        <v>41235</v>
      </c>
      <c r="O342" s="1">
        <v>1.2884</v>
      </c>
      <c r="P342" s="1"/>
      <c r="Q342" t="s">
        <v>46</v>
      </c>
      <c r="R342" s="2">
        <v>41235</v>
      </c>
      <c r="S342">
        <v>1.0341</v>
      </c>
    </row>
    <row r="343" spans="1:19" x14ac:dyDescent="0.15">
      <c r="A343" s="3" t="s">
        <v>22</v>
      </c>
      <c r="B343" s="2">
        <v>41333</v>
      </c>
      <c r="C343" s="1">
        <v>553.01</v>
      </c>
      <c r="E343" s="3"/>
      <c r="F343" s="2"/>
      <c r="G343" s="1"/>
      <c r="H343" s="1"/>
      <c r="I343" s="3" t="s">
        <v>24</v>
      </c>
      <c r="J343" s="2">
        <v>41234</v>
      </c>
      <c r="K343" s="1">
        <v>0.26664533503986348</v>
      </c>
      <c r="L343" s="1"/>
      <c r="M343" s="3" t="s">
        <v>23</v>
      </c>
      <c r="N343" s="2">
        <v>41234</v>
      </c>
      <c r="O343" s="1">
        <v>1.2828999999999999</v>
      </c>
      <c r="P343" s="1"/>
      <c r="Q343" t="s">
        <v>46</v>
      </c>
      <c r="R343" s="2">
        <v>41234</v>
      </c>
      <c r="S343">
        <v>1.0342</v>
      </c>
    </row>
    <row r="344" spans="1:19" x14ac:dyDescent="0.15">
      <c r="A344" s="3" t="s">
        <v>22</v>
      </c>
      <c r="B344" s="2">
        <v>41332</v>
      </c>
      <c r="C344" s="1">
        <v>553.04999999999995</v>
      </c>
      <c r="E344" s="3"/>
      <c r="F344" s="2"/>
      <c r="G344" s="1"/>
      <c r="H344" s="1"/>
      <c r="I344" s="3" t="s">
        <v>24</v>
      </c>
      <c r="J344" s="2">
        <v>41233</v>
      </c>
      <c r="K344" s="1">
        <v>0.26663111585121985</v>
      </c>
      <c r="L344" s="1"/>
      <c r="M344" s="3" t="s">
        <v>23</v>
      </c>
      <c r="N344" s="2">
        <v>41233</v>
      </c>
      <c r="O344" s="1">
        <v>1.2817000000000001</v>
      </c>
      <c r="P344" s="1"/>
      <c r="Q344" t="s">
        <v>46</v>
      </c>
      <c r="R344" s="2">
        <v>41233</v>
      </c>
      <c r="S344">
        <v>1.0343</v>
      </c>
    </row>
    <row r="345" spans="1:19" x14ac:dyDescent="0.15">
      <c r="A345" s="3" t="s">
        <v>22</v>
      </c>
      <c r="B345" s="2">
        <v>41331</v>
      </c>
      <c r="C345" s="1">
        <v>552.04</v>
      </c>
      <c r="E345" s="3"/>
      <c r="F345" s="2"/>
      <c r="G345" s="1"/>
      <c r="H345" s="1"/>
      <c r="I345" s="3" t="s">
        <v>24</v>
      </c>
      <c r="J345" s="2">
        <v>41232</v>
      </c>
      <c r="K345" s="1">
        <v>0.26665244520292253</v>
      </c>
      <c r="L345" s="1"/>
      <c r="M345" s="3" t="s">
        <v>23</v>
      </c>
      <c r="N345" s="2">
        <v>41232</v>
      </c>
      <c r="O345" s="1">
        <v>1.2814000000000001</v>
      </c>
      <c r="P345" s="1"/>
      <c r="Q345" t="s">
        <v>46</v>
      </c>
      <c r="R345" s="2">
        <v>41232</v>
      </c>
      <c r="S345">
        <v>1.0344</v>
      </c>
    </row>
    <row r="346" spans="1:19" x14ac:dyDescent="0.15">
      <c r="A346" s="3" t="s">
        <v>22</v>
      </c>
      <c r="B346" s="2">
        <v>41330</v>
      </c>
      <c r="C346" s="1">
        <v>554.46</v>
      </c>
      <c r="E346" s="3"/>
      <c r="F346" s="2"/>
      <c r="G346" s="1"/>
      <c r="H346" s="1"/>
      <c r="I346" s="3" t="s">
        <v>24</v>
      </c>
      <c r="J346" s="2">
        <v>41229</v>
      </c>
      <c r="K346" s="1">
        <v>0.26663822525597269</v>
      </c>
      <c r="L346" s="1"/>
      <c r="M346" s="3" t="s">
        <v>23</v>
      </c>
      <c r="N346" s="2">
        <v>41229</v>
      </c>
      <c r="O346" s="1">
        <v>1.2743</v>
      </c>
      <c r="P346" s="1"/>
      <c r="Q346" t="s">
        <v>46</v>
      </c>
      <c r="R346" s="2">
        <v>41229</v>
      </c>
      <c r="S346">
        <v>1.0345</v>
      </c>
    </row>
    <row r="347" spans="1:19" x14ac:dyDescent="0.15">
      <c r="A347" s="3" t="s">
        <v>22</v>
      </c>
      <c r="B347" s="2">
        <v>41329</v>
      </c>
      <c r="C347" s="1">
        <v>554.98</v>
      </c>
      <c r="E347" s="3"/>
      <c r="F347" s="2"/>
      <c r="G347" s="1"/>
      <c r="H347" s="1"/>
      <c r="I347" s="3" t="s">
        <v>24</v>
      </c>
      <c r="J347" s="2">
        <v>41228</v>
      </c>
      <c r="K347" s="1">
        <v>0.26664533503986348</v>
      </c>
      <c r="L347" s="1"/>
      <c r="M347" s="3" t="s">
        <v>23</v>
      </c>
      <c r="N347" s="2">
        <v>41228</v>
      </c>
      <c r="O347" s="1">
        <v>1.2781</v>
      </c>
      <c r="P347" s="1"/>
      <c r="Q347" t="s">
        <v>46</v>
      </c>
      <c r="R347" s="2">
        <v>41228</v>
      </c>
      <c r="S347">
        <v>1.0346</v>
      </c>
    </row>
    <row r="348" spans="1:19" x14ac:dyDescent="0.15">
      <c r="A348" s="3" t="s">
        <v>22</v>
      </c>
      <c r="B348" s="2">
        <v>41328</v>
      </c>
      <c r="C348" s="1">
        <v>554.61</v>
      </c>
      <c r="E348" s="3"/>
      <c r="F348" s="2"/>
      <c r="G348" s="1"/>
      <c r="H348" s="1"/>
      <c r="I348" s="3" t="s">
        <v>24</v>
      </c>
      <c r="J348" s="2">
        <v>41227</v>
      </c>
      <c r="K348" s="1">
        <v>0.26665244520292253</v>
      </c>
      <c r="L348" s="1"/>
      <c r="M348" s="3" t="s">
        <v>23</v>
      </c>
      <c r="N348" s="2">
        <v>41227</v>
      </c>
      <c r="O348" s="1">
        <v>1.2736000000000001</v>
      </c>
      <c r="P348" s="1"/>
      <c r="Q348" t="s">
        <v>46</v>
      </c>
      <c r="R348" s="2">
        <v>41227</v>
      </c>
      <c r="S348">
        <v>1.0347</v>
      </c>
    </row>
    <row r="349" spans="1:19" x14ac:dyDescent="0.15">
      <c r="A349" s="3" t="s">
        <v>22</v>
      </c>
      <c r="B349" s="2">
        <v>41327</v>
      </c>
      <c r="C349" s="1">
        <v>554.61</v>
      </c>
      <c r="E349" s="3"/>
      <c r="F349" s="2"/>
      <c r="G349" s="1"/>
      <c r="H349" s="1"/>
      <c r="I349" s="3" t="s">
        <v>24</v>
      </c>
      <c r="J349" s="2">
        <v>41226</v>
      </c>
      <c r="K349" s="1">
        <v>0.26664533503986348</v>
      </c>
      <c r="L349" s="1"/>
      <c r="M349" s="3" t="s">
        <v>23</v>
      </c>
      <c r="N349" s="2">
        <v>41226</v>
      </c>
      <c r="O349" s="1">
        <v>1.2704</v>
      </c>
      <c r="P349" s="1"/>
      <c r="Q349" t="s">
        <v>46</v>
      </c>
      <c r="R349" s="2">
        <v>41226</v>
      </c>
      <c r="S349">
        <v>1.0347999999999999</v>
      </c>
    </row>
    <row r="350" spans="1:19" x14ac:dyDescent="0.15">
      <c r="A350" s="3" t="s">
        <v>22</v>
      </c>
      <c r="B350" s="2">
        <v>41326</v>
      </c>
      <c r="C350" s="1">
        <v>555</v>
      </c>
      <c r="E350" s="3"/>
      <c r="F350" s="2"/>
      <c r="G350" s="1"/>
      <c r="H350" s="1"/>
      <c r="I350" s="3" t="s">
        <v>24</v>
      </c>
      <c r="J350" s="2">
        <v>41225</v>
      </c>
      <c r="K350" s="1">
        <v>0.26664533503986348</v>
      </c>
      <c r="L350" s="1"/>
      <c r="M350" s="3" t="s">
        <v>23</v>
      </c>
      <c r="N350" s="2">
        <v>41225</v>
      </c>
      <c r="O350" s="1">
        <v>1.2709999999999999</v>
      </c>
      <c r="P350" s="1"/>
      <c r="Q350" t="s">
        <v>46</v>
      </c>
      <c r="R350" s="2">
        <v>41225</v>
      </c>
      <c r="S350">
        <v>1.0348999999999999</v>
      </c>
    </row>
    <row r="351" spans="1:19" x14ac:dyDescent="0.15">
      <c r="A351" s="3" t="s">
        <v>22</v>
      </c>
      <c r="B351" s="2">
        <v>41325</v>
      </c>
      <c r="C351" s="1">
        <v>555.48</v>
      </c>
      <c r="E351" s="3"/>
      <c r="F351" s="2"/>
      <c r="G351" s="1"/>
      <c r="H351" s="1"/>
      <c r="I351" s="3" t="s">
        <v>24</v>
      </c>
      <c r="J351" s="2">
        <v>41222</v>
      </c>
      <c r="K351" s="1">
        <v>0.26664533503986348</v>
      </c>
      <c r="L351" s="1"/>
      <c r="M351" s="3" t="s">
        <v>23</v>
      </c>
      <c r="N351" s="2">
        <v>41222</v>
      </c>
      <c r="O351" s="1">
        <v>1.2713999999999999</v>
      </c>
      <c r="P351" s="1"/>
      <c r="Q351" t="s">
        <v>46</v>
      </c>
      <c r="R351" s="2">
        <v>41222</v>
      </c>
      <c r="S351">
        <v>1.0349999999999999</v>
      </c>
    </row>
    <row r="352" spans="1:19" x14ac:dyDescent="0.15">
      <c r="A352" s="3" t="s">
        <v>22</v>
      </c>
      <c r="B352" s="2">
        <v>41324</v>
      </c>
      <c r="C352" s="1">
        <v>554.55999999999995</v>
      </c>
      <c r="E352" s="3"/>
      <c r="F352" s="2"/>
      <c r="G352" s="1"/>
      <c r="H352" s="1"/>
      <c r="I352" s="3" t="s">
        <v>24</v>
      </c>
      <c r="J352" s="2">
        <v>41221</v>
      </c>
      <c r="K352" s="1">
        <v>0.26664533503986348</v>
      </c>
      <c r="L352" s="1"/>
      <c r="M352" s="3" t="s">
        <v>23</v>
      </c>
      <c r="N352" s="2">
        <v>41221</v>
      </c>
      <c r="O352" s="1">
        <v>1.2746999999999999</v>
      </c>
      <c r="P352" s="1"/>
      <c r="Q352" t="s">
        <v>46</v>
      </c>
      <c r="R352" s="2">
        <v>41221</v>
      </c>
      <c r="S352">
        <v>1.0350999999999999</v>
      </c>
    </row>
    <row r="353" spans="1:19" x14ac:dyDescent="0.15">
      <c r="A353" s="3" t="s">
        <v>22</v>
      </c>
      <c r="B353" s="2">
        <v>41323</v>
      </c>
      <c r="C353" s="1">
        <v>556.05999999999995</v>
      </c>
      <c r="E353" s="3"/>
      <c r="F353" s="2"/>
      <c r="G353" s="1"/>
      <c r="H353" s="1"/>
      <c r="I353" s="3" t="s">
        <v>24</v>
      </c>
      <c r="J353" s="2">
        <v>41220</v>
      </c>
      <c r="K353" s="1">
        <v>0.26663111585121985</v>
      </c>
      <c r="L353" s="1"/>
      <c r="M353" s="3" t="s">
        <v>23</v>
      </c>
      <c r="N353" s="2">
        <v>41220</v>
      </c>
      <c r="O353" s="1">
        <v>1.2770999999999999</v>
      </c>
      <c r="P353" s="1"/>
      <c r="Q353" t="s">
        <v>46</v>
      </c>
      <c r="R353" s="2">
        <v>41220</v>
      </c>
      <c r="S353">
        <v>1.0351999999999999</v>
      </c>
    </row>
    <row r="354" spans="1:19" x14ac:dyDescent="0.15">
      <c r="A354" s="3" t="s">
        <v>22</v>
      </c>
      <c r="B354" s="2">
        <v>41322</v>
      </c>
      <c r="C354" s="1">
        <v>555.72</v>
      </c>
      <c r="E354" s="3"/>
      <c r="F354" s="2"/>
      <c r="G354" s="1"/>
      <c r="H354" s="1"/>
      <c r="I354" s="3" t="s">
        <v>24</v>
      </c>
      <c r="J354" s="2">
        <v>41219</v>
      </c>
      <c r="K354" s="1">
        <v>0.26664533503986348</v>
      </c>
      <c r="L354" s="1"/>
      <c r="M354" s="3" t="s">
        <v>23</v>
      </c>
      <c r="N354" s="2">
        <v>41219</v>
      </c>
      <c r="O354" s="1">
        <v>1.2814000000000001</v>
      </c>
      <c r="P354" s="1"/>
      <c r="Q354" t="s">
        <v>46</v>
      </c>
      <c r="R354" s="2">
        <v>41219</v>
      </c>
      <c r="S354">
        <v>1.0353000000000001</v>
      </c>
    </row>
    <row r="355" spans="1:19" x14ac:dyDescent="0.15">
      <c r="A355" s="3" t="s">
        <v>22</v>
      </c>
      <c r="B355" s="2">
        <v>41321</v>
      </c>
      <c r="C355" s="1">
        <v>555.75</v>
      </c>
      <c r="E355" s="3"/>
      <c r="F355" s="2"/>
      <c r="G355" s="1"/>
      <c r="H355" s="1"/>
      <c r="I355" s="3" t="s">
        <v>24</v>
      </c>
      <c r="J355" s="2">
        <v>41218</v>
      </c>
      <c r="K355" s="1">
        <v>0.26665244520292253</v>
      </c>
      <c r="L355" s="1"/>
      <c r="M355" s="3" t="s">
        <v>23</v>
      </c>
      <c r="N355" s="2">
        <v>41218</v>
      </c>
      <c r="O355" s="1">
        <v>1.2796000000000001</v>
      </c>
      <c r="P355" s="1"/>
      <c r="Q355" t="s">
        <v>46</v>
      </c>
      <c r="R355" s="2">
        <v>41218</v>
      </c>
      <c r="S355">
        <v>1.0354000000000001</v>
      </c>
    </row>
    <row r="356" spans="1:19" x14ac:dyDescent="0.15">
      <c r="A356" s="3" t="s">
        <v>22</v>
      </c>
      <c r="B356" s="2">
        <v>41320</v>
      </c>
      <c r="C356" s="1">
        <v>555.75</v>
      </c>
      <c r="E356" s="3"/>
      <c r="F356" s="2"/>
      <c r="G356" s="1"/>
      <c r="H356" s="1"/>
      <c r="I356" s="3" t="s">
        <v>24</v>
      </c>
      <c r="J356" s="2">
        <v>41215</v>
      </c>
      <c r="K356" s="1">
        <v>0.26663111585121985</v>
      </c>
      <c r="L356" s="1"/>
      <c r="M356" s="3" t="s">
        <v>23</v>
      </c>
      <c r="N356" s="2">
        <v>41215</v>
      </c>
      <c r="O356" s="1">
        <v>1.2835000000000001</v>
      </c>
      <c r="P356" s="1"/>
      <c r="Q356" t="s">
        <v>46</v>
      </c>
      <c r="R356" s="2">
        <v>41215</v>
      </c>
      <c r="S356">
        <v>1.0355000000000001</v>
      </c>
    </row>
    <row r="357" spans="1:19" x14ac:dyDescent="0.15">
      <c r="A357" s="3" t="s">
        <v>22</v>
      </c>
      <c r="B357" s="2">
        <v>41319</v>
      </c>
      <c r="C357" s="1">
        <v>556.21</v>
      </c>
      <c r="E357" s="3"/>
      <c r="F357" s="2"/>
      <c r="G357" s="1"/>
      <c r="H357" s="1"/>
      <c r="I357" s="3" t="s">
        <v>24</v>
      </c>
      <c r="J357" s="2">
        <v>41214</v>
      </c>
      <c r="K357" s="1">
        <v>0.26663111585121985</v>
      </c>
      <c r="L357" s="1"/>
      <c r="M357" s="3" t="s">
        <v>23</v>
      </c>
      <c r="N357" s="2">
        <v>41214</v>
      </c>
      <c r="O357" s="1">
        <v>1.2943</v>
      </c>
      <c r="P357" s="1"/>
      <c r="Q357" t="s">
        <v>46</v>
      </c>
      <c r="R357" s="2">
        <v>41214</v>
      </c>
      <c r="S357">
        <v>1.0356000000000001</v>
      </c>
    </row>
    <row r="358" spans="1:19" x14ac:dyDescent="0.15">
      <c r="A358" s="3" t="s">
        <v>22</v>
      </c>
      <c r="B358" s="2">
        <v>41318</v>
      </c>
      <c r="C358" s="1">
        <v>556.77</v>
      </c>
      <c r="E358" s="3"/>
      <c r="F358" s="2"/>
      <c r="G358" s="1"/>
      <c r="H358" s="1"/>
      <c r="I358" s="3" t="s">
        <v>24</v>
      </c>
      <c r="J358" s="2">
        <v>41213</v>
      </c>
      <c r="K358" s="1">
        <v>0.26664533503986348</v>
      </c>
      <c r="L358" s="1"/>
      <c r="M358" s="3" t="s">
        <v>23</v>
      </c>
      <c r="N358" s="2">
        <v>41213</v>
      </c>
      <c r="O358" s="1">
        <v>1.296</v>
      </c>
      <c r="P358" s="1"/>
      <c r="Q358" t="s">
        <v>46</v>
      </c>
      <c r="R358" s="2">
        <v>41213</v>
      </c>
      <c r="S358">
        <v>1.0357000000000001</v>
      </c>
    </row>
    <row r="359" spans="1:19" x14ac:dyDescent="0.15">
      <c r="A359" s="3" t="s">
        <v>22</v>
      </c>
      <c r="B359" s="2">
        <v>41317</v>
      </c>
      <c r="C359" s="1">
        <v>556.30999999999995</v>
      </c>
      <c r="E359" s="3"/>
      <c r="F359" s="2"/>
      <c r="G359" s="1"/>
      <c r="H359" s="1"/>
      <c r="I359" s="3" t="s">
        <v>24</v>
      </c>
      <c r="J359" s="2">
        <v>41212</v>
      </c>
      <c r="K359" s="1">
        <v>0.26665244520292253</v>
      </c>
      <c r="L359" s="1"/>
      <c r="M359" s="3" t="s">
        <v>23</v>
      </c>
      <c r="N359" s="2">
        <v>41212</v>
      </c>
      <c r="O359" s="1">
        <v>1.2959000000000001</v>
      </c>
      <c r="P359" s="1"/>
      <c r="Q359" t="s">
        <v>46</v>
      </c>
      <c r="R359" s="2">
        <v>41212</v>
      </c>
      <c r="S359">
        <v>1.0358000000000001</v>
      </c>
    </row>
    <row r="360" spans="1:19" x14ac:dyDescent="0.15">
      <c r="A360" s="3" t="s">
        <v>22</v>
      </c>
      <c r="B360" s="2">
        <v>41316</v>
      </c>
      <c r="C360" s="1">
        <v>555</v>
      </c>
      <c r="E360" s="3"/>
      <c r="F360" s="2"/>
      <c r="G360" s="1"/>
      <c r="H360" s="1"/>
      <c r="I360" s="3" t="s">
        <v>24</v>
      </c>
      <c r="J360" s="2">
        <v>41211</v>
      </c>
      <c r="K360" s="1">
        <v>0.26665244520292253</v>
      </c>
      <c r="L360" s="1"/>
      <c r="M360" s="3" t="s">
        <v>23</v>
      </c>
      <c r="N360" s="2">
        <v>41211</v>
      </c>
      <c r="O360" s="1">
        <v>1.2904</v>
      </c>
      <c r="P360" s="1"/>
      <c r="Q360" t="s">
        <v>46</v>
      </c>
      <c r="R360" s="2">
        <v>41211</v>
      </c>
      <c r="S360">
        <v>1.0359</v>
      </c>
    </row>
    <row r="361" spans="1:19" x14ac:dyDescent="0.15">
      <c r="A361" s="3" t="s">
        <v>22</v>
      </c>
      <c r="B361" s="2">
        <v>41315</v>
      </c>
      <c r="C361" s="1">
        <v>555.04</v>
      </c>
      <c r="E361" s="3"/>
      <c r="F361" s="2"/>
      <c r="G361" s="1"/>
      <c r="H361" s="1"/>
      <c r="I361" s="3" t="s">
        <v>24</v>
      </c>
      <c r="J361" s="2">
        <v>41208</v>
      </c>
      <c r="K361" s="1">
        <v>0.26665955574518013</v>
      </c>
      <c r="L361" s="1"/>
      <c r="M361" s="3" t="s">
        <v>23</v>
      </c>
      <c r="N361" s="2">
        <v>41208</v>
      </c>
      <c r="O361" s="1">
        <v>1.2938000000000001</v>
      </c>
      <c r="P361" s="1"/>
      <c r="Q361" t="s">
        <v>46</v>
      </c>
      <c r="R361" s="2">
        <v>41208</v>
      </c>
      <c r="S361">
        <v>1.036</v>
      </c>
    </row>
    <row r="362" spans="1:19" x14ac:dyDescent="0.15">
      <c r="A362" s="3" t="s">
        <v>22</v>
      </c>
      <c r="B362" s="2">
        <v>41314</v>
      </c>
      <c r="C362" s="1">
        <v>554.30999999999995</v>
      </c>
      <c r="E362" s="3"/>
      <c r="F362" s="2"/>
      <c r="G362" s="1"/>
      <c r="H362" s="1"/>
      <c r="I362" s="3" t="s">
        <v>24</v>
      </c>
      <c r="J362" s="2">
        <v>41207</v>
      </c>
      <c r="K362" s="1">
        <v>0.26665244520292253</v>
      </c>
      <c r="L362" s="1"/>
      <c r="M362" s="3" t="s">
        <v>23</v>
      </c>
      <c r="N362" s="2">
        <v>41207</v>
      </c>
      <c r="O362" s="1">
        <v>1.2934000000000001</v>
      </c>
      <c r="P362" s="1"/>
      <c r="Q362" t="s">
        <v>46</v>
      </c>
      <c r="R362" s="2">
        <v>41207</v>
      </c>
      <c r="S362">
        <v>1.0361</v>
      </c>
    </row>
    <row r="363" spans="1:19" x14ac:dyDescent="0.15">
      <c r="A363" s="3" t="s">
        <v>22</v>
      </c>
      <c r="B363" s="2">
        <v>41313</v>
      </c>
      <c r="C363" s="1">
        <v>554.30999999999995</v>
      </c>
      <c r="E363" s="3"/>
      <c r="F363" s="2"/>
      <c r="G363" s="1"/>
      <c r="H363" s="1"/>
      <c r="I363" s="3" t="s">
        <v>24</v>
      </c>
      <c r="J363" s="2">
        <v>41206</v>
      </c>
      <c r="K363" s="1">
        <v>0.26663111585121985</v>
      </c>
      <c r="L363" s="1"/>
      <c r="M363" s="3" t="s">
        <v>23</v>
      </c>
      <c r="N363" s="2">
        <v>41206</v>
      </c>
      <c r="O363" s="1">
        <v>1.2974000000000001</v>
      </c>
      <c r="P363" s="1"/>
      <c r="Q363" t="s">
        <v>46</v>
      </c>
      <c r="R363" s="2">
        <v>41206</v>
      </c>
      <c r="S363">
        <v>1.0362</v>
      </c>
    </row>
    <row r="364" spans="1:19" x14ac:dyDescent="0.15">
      <c r="A364" s="3" t="s">
        <v>22</v>
      </c>
      <c r="B364" s="2">
        <v>41312</v>
      </c>
      <c r="C364" s="1">
        <v>554.91</v>
      </c>
      <c r="E364" s="3"/>
      <c r="F364" s="2"/>
      <c r="G364" s="1"/>
      <c r="H364" s="1"/>
      <c r="I364" s="3" t="s">
        <v>24</v>
      </c>
      <c r="J364" s="2">
        <v>41205</v>
      </c>
      <c r="K364" s="1">
        <v>0.26664533503986348</v>
      </c>
      <c r="L364" s="1"/>
      <c r="M364" s="3" t="s">
        <v>23</v>
      </c>
      <c r="N364" s="2">
        <v>41205</v>
      </c>
      <c r="O364" s="1">
        <v>1.2987</v>
      </c>
      <c r="P364" s="1"/>
      <c r="Q364" t="s">
        <v>46</v>
      </c>
      <c r="R364" s="2">
        <v>41205</v>
      </c>
      <c r="S364">
        <v>1.0363</v>
      </c>
    </row>
    <row r="365" spans="1:19" x14ac:dyDescent="0.15">
      <c r="A365" s="3" t="s">
        <v>22</v>
      </c>
      <c r="B365" s="2">
        <v>41311</v>
      </c>
      <c r="C365" s="1">
        <v>556.28</v>
      </c>
      <c r="E365" s="3"/>
      <c r="F365" s="2"/>
      <c r="G365" s="1"/>
      <c r="H365" s="1"/>
      <c r="I365" s="3" t="s">
        <v>24</v>
      </c>
      <c r="J365" s="2">
        <v>41204</v>
      </c>
      <c r="K365" s="1">
        <v>0.26665244520292253</v>
      </c>
      <c r="L365" s="1"/>
      <c r="M365" s="3" t="s">
        <v>23</v>
      </c>
      <c r="N365" s="2">
        <v>41204</v>
      </c>
      <c r="O365" s="1">
        <v>1.306</v>
      </c>
      <c r="P365" s="1"/>
      <c r="Q365" t="s">
        <v>46</v>
      </c>
      <c r="R365" s="2">
        <v>41204</v>
      </c>
      <c r="S365">
        <v>1.0364</v>
      </c>
    </row>
    <row r="366" spans="1:19" x14ac:dyDescent="0.15">
      <c r="A366" s="3" t="s">
        <v>22</v>
      </c>
      <c r="B366" s="2">
        <v>41310</v>
      </c>
      <c r="C366" s="1">
        <v>558.42999999999995</v>
      </c>
      <c r="E366" s="3"/>
      <c r="F366" s="2"/>
      <c r="G366" s="1"/>
      <c r="H366" s="1"/>
      <c r="I366" s="3" t="s">
        <v>24</v>
      </c>
      <c r="J366" s="2">
        <v>41201</v>
      </c>
      <c r="K366" s="1">
        <v>0.26665244520292253</v>
      </c>
      <c r="L366" s="1"/>
      <c r="M366" s="3" t="s">
        <v>23</v>
      </c>
      <c r="N366" s="2">
        <v>41201</v>
      </c>
      <c r="O366" s="1">
        <v>1.3024</v>
      </c>
      <c r="P366" s="1"/>
      <c r="Q366" t="s">
        <v>46</v>
      </c>
      <c r="R366" s="2">
        <v>41201</v>
      </c>
      <c r="S366">
        <v>1.0365</v>
      </c>
    </row>
    <row r="367" spans="1:19" x14ac:dyDescent="0.15">
      <c r="A367" s="3" t="s">
        <v>22</v>
      </c>
      <c r="B367" s="2">
        <v>41309</v>
      </c>
      <c r="C367" s="1">
        <v>556.9</v>
      </c>
      <c r="E367" s="3"/>
      <c r="F367" s="2"/>
      <c r="G367" s="1"/>
      <c r="H367" s="1"/>
      <c r="I367" s="3" t="s">
        <v>24</v>
      </c>
      <c r="J367" s="2">
        <v>41200</v>
      </c>
      <c r="K367" s="1">
        <v>0.26665244520292253</v>
      </c>
      <c r="L367" s="1"/>
      <c r="M367" s="3" t="s">
        <v>23</v>
      </c>
      <c r="N367" s="2">
        <v>41200</v>
      </c>
      <c r="O367" s="1">
        <v>1.3067</v>
      </c>
      <c r="P367" s="1"/>
      <c r="Q367" t="s">
        <v>46</v>
      </c>
      <c r="R367" s="2">
        <v>41200</v>
      </c>
      <c r="S367">
        <v>1.0366</v>
      </c>
    </row>
    <row r="368" spans="1:19" x14ac:dyDescent="0.15">
      <c r="A368" s="3" t="s">
        <v>22</v>
      </c>
      <c r="B368" s="2">
        <v>41308</v>
      </c>
      <c r="C368" s="1">
        <v>555.53</v>
      </c>
      <c r="E368" s="3"/>
      <c r="F368" s="2"/>
      <c r="G368" s="1"/>
      <c r="H368" s="1"/>
      <c r="I368" s="3" t="s">
        <v>24</v>
      </c>
      <c r="J368" s="2">
        <v>41199</v>
      </c>
      <c r="K368" s="1">
        <v>0.26665955574518013</v>
      </c>
      <c r="L368" s="1"/>
      <c r="M368" s="3" t="s">
        <v>23</v>
      </c>
      <c r="N368" s="2">
        <v>41199</v>
      </c>
      <c r="O368" s="1">
        <v>1.3119000000000001</v>
      </c>
      <c r="P368" s="1"/>
      <c r="Q368" t="s">
        <v>46</v>
      </c>
      <c r="R368" s="2">
        <v>41199</v>
      </c>
      <c r="S368">
        <v>1.0367</v>
      </c>
    </row>
    <row r="369" spans="1:19" x14ac:dyDescent="0.15">
      <c r="A369" s="3" t="s">
        <v>22</v>
      </c>
      <c r="B369" s="2">
        <v>41307</v>
      </c>
      <c r="C369" s="1">
        <v>556.84</v>
      </c>
      <c r="E369" s="3"/>
      <c r="F369" s="2"/>
      <c r="G369" s="1"/>
      <c r="H369" s="1"/>
      <c r="I369" s="3" t="s">
        <v>24</v>
      </c>
      <c r="J369" s="2">
        <v>41198</v>
      </c>
      <c r="K369" s="1">
        <v>0.26665244520292253</v>
      </c>
      <c r="L369" s="1"/>
      <c r="M369" s="3" t="s">
        <v>23</v>
      </c>
      <c r="N369" s="2">
        <v>41198</v>
      </c>
      <c r="O369" s="1">
        <v>1.3054000000000001</v>
      </c>
      <c r="P369" s="1"/>
      <c r="Q369" t="s">
        <v>46</v>
      </c>
      <c r="R369" s="2">
        <v>41198</v>
      </c>
      <c r="S369">
        <v>1.0367999999999999</v>
      </c>
    </row>
    <row r="370" spans="1:19" x14ac:dyDescent="0.15">
      <c r="A370" s="3" t="s">
        <v>22</v>
      </c>
      <c r="B370" s="2">
        <v>41306</v>
      </c>
      <c r="C370" s="1">
        <v>556.84</v>
      </c>
      <c r="E370" s="3"/>
      <c r="F370" s="2"/>
      <c r="G370" s="1"/>
      <c r="H370" s="1"/>
      <c r="I370" s="3" t="s">
        <v>24</v>
      </c>
      <c r="J370" s="2">
        <v>41197</v>
      </c>
      <c r="K370" s="1">
        <v>0.26662400682557458</v>
      </c>
      <c r="L370" s="1"/>
      <c r="M370" s="3" t="s">
        <v>23</v>
      </c>
      <c r="N370" s="2">
        <v>41197</v>
      </c>
      <c r="O370" s="1">
        <v>1.2948999999999999</v>
      </c>
      <c r="P370" s="1"/>
      <c r="Q370" t="s">
        <v>46</v>
      </c>
      <c r="R370" s="2">
        <v>41197</v>
      </c>
      <c r="S370">
        <v>1.0368999999999999</v>
      </c>
    </row>
    <row r="371" spans="1:19" x14ac:dyDescent="0.15">
      <c r="A371" s="3" t="s">
        <v>22</v>
      </c>
      <c r="B371" s="2">
        <v>41305</v>
      </c>
      <c r="C371" s="1">
        <v>556.76</v>
      </c>
      <c r="E371" s="3"/>
      <c r="F371" s="2"/>
      <c r="G371" s="1"/>
      <c r="H371" s="1"/>
      <c r="I371" s="3" t="s">
        <v>24</v>
      </c>
      <c r="J371" s="2">
        <v>41194</v>
      </c>
      <c r="K371" s="1">
        <v>0.26664533503986348</v>
      </c>
      <c r="L371" s="1"/>
      <c r="M371" s="3" t="s">
        <v>23</v>
      </c>
      <c r="N371" s="2">
        <v>41194</v>
      </c>
      <c r="O371" s="1">
        <v>1.2950999999999999</v>
      </c>
      <c r="P371" s="1"/>
      <c r="Q371" t="s">
        <v>46</v>
      </c>
      <c r="R371" s="2">
        <v>41194</v>
      </c>
      <c r="S371">
        <v>1.0369999999999999</v>
      </c>
    </row>
    <row r="372" spans="1:19" x14ac:dyDescent="0.15">
      <c r="A372" s="3" t="s">
        <v>22</v>
      </c>
      <c r="B372" s="2">
        <v>41304</v>
      </c>
      <c r="C372" s="1">
        <v>555.72</v>
      </c>
      <c r="E372" s="3"/>
      <c r="F372" s="2"/>
      <c r="G372" s="1"/>
      <c r="H372" s="1"/>
      <c r="I372" s="3" t="s">
        <v>24</v>
      </c>
      <c r="J372" s="2">
        <v>41193</v>
      </c>
      <c r="K372" s="1">
        <v>0.26665244520292253</v>
      </c>
      <c r="L372" s="1"/>
      <c r="M372" s="3" t="s">
        <v>23</v>
      </c>
      <c r="N372" s="2">
        <v>41193</v>
      </c>
      <c r="O372" s="1">
        <v>1.2927999999999999</v>
      </c>
      <c r="P372" s="1"/>
      <c r="Q372" t="s">
        <v>46</v>
      </c>
      <c r="R372" s="2">
        <v>41193</v>
      </c>
      <c r="S372">
        <v>1.0370999999999999</v>
      </c>
    </row>
    <row r="373" spans="1:19" x14ac:dyDescent="0.15">
      <c r="A373" s="3" t="s">
        <v>22</v>
      </c>
      <c r="B373" s="2">
        <v>41303</v>
      </c>
      <c r="C373" s="1">
        <v>554.22</v>
      </c>
      <c r="E373" s="3"/>
      <c r="F373" s="2"/>
      <c r="G373" s="1"/>
      <c r="H373" s="1"/>
      <c r="I373" s="3" t="s">
        <v>24</v>
      </c>
      <c r="J373" s="2">
        <v>41192</v>
      </c>
      <c r="K373" s="1">
        <v>0.26664533503986348</v>
      </c>
      <c r="L373" s="1"/>
      <c r="M373" s="3" t="s">
        <v>23</v>
      </c>
      <c r="N373" s="2">
        <v>41192</v>
      </c>
      <c r="O373" s="1">
        <v>1.2875000000000001</v>
      </c>
      <c r="P373" s="1"/>
      <c r="Q373" t="s">
        <v>46</v>
      </c>
      <c r="R373" s="2">
        <v>41192</v>
      </c>
      <c r="S373">
        <v>1.0371999999999999</v>
      </c>
    </row>
    <row r="374" spans="1:19" x14ac:dyDescent="0.15">
      <c r="A374" s="3" t="s">
        <v>22</v>
      </c>
      <c r="B374" s="2">
        <v>41302</v>
      </c>
      <c r="C374" s="1">
        <v>554.25</v>
      </c>
      <c r="E374" s="3"/>
      <c r="F374" s="2"/>
      <c r="G374" s="1"/>
      <c r="H374" s="1"/>
      <c r="I374" s="3" t="s">
        <v>24</v>
      </c>
      <c r="J374" s="2">
        <v>41191</v>
      </c>
      <c r="K374" s="1">
        <v>0.26665244520292253</v>
      </c>
      <c r="L374" s="1"/>
      <c r="M374" s="3" t="s">
        <v>23</v>
      </c>
      <c r="N374" s="2">
        <v>41191</v>
      </c>
      <c r="O374" s="1">
        <v>1.2885</v>
      </c>
      <c r="P374" s="1"/>
      <c r="Q374" t="s">
        <v>46</v>
      </c>
      <c r="R374" s="2">
        <v>41191</v>
      </c>
      <c r="S374">
        <v>1.0373000000000001</v>
      </c>
    </row>
    <row r="375" spans="1:19" x14ac:dyDescent="0.15">
      <c r="A375" s="3" t="s">
        <v>22</v>
      </c>
      <c r="B375" s="2">
        <v>41301</v>
      </c>
      <c r="C375" s="1">
        <v>554.25</v>
      </c>
      <c r="E375" s="3"/>
      <c r="F375" s="2"/>
      <c r="G375" s="1"/>
      <c r="H375" s="1"/>
      <c r="I375" s="3" t="s">
        <v>24</v>
      </c>
      <c r="J375" s="2">
        <v>41190</v>
      </c>
      <c r="K375" s="1">
        <v>0.26665244520292253</v>
      </c>
      <c r="L375" s="1"/>
      <c r="M375" s="3" t="s">
        <v>23</v>
      </c>
      <c r="N375" s="2">
        <v>41190</v>
      </c>
      <c r="O375" s="1">
        <v>1.2968</v>
      </c>
      <c r="P375" s="1"/>
      <c r="Q375" t="s">
        <v>46</v>
      </c>
      <c r="R375" s="2">
        <v>41190</v>
      </c>
      <c r="S375">
        <v>1.0374000000000001</v>
      </c>
    </row>
    <row r="376" spans="1:19" x14ac:dyDescent="0.15">
      <c r="A376" s="3" t="s">
        <v>22</v>
      </c>
      <c r="B376" s="2">
        <v>41300</v>
      </c>
      <c r="C376" s="1">
        <v>552.87</v>
      </c>
      <c r="E376" s="3"/>
      <c r="F376" s="2"/>
      <c r="G376" s="1"/>
      <c r="H376" s="1"/>
      <c r="I376" s="3" t="s">
        <v>24</v>
      </c>
      <c r="J376" s="2">
        <v>41187</v>
      </c>
      <c r="K376" s="1">
        <v>0.26665244520292253</v>
      </c>
      <c r="L376" s="1"/>
      <c r="M376" s="3" t="s">
        <v>23</v>
      </c>
      <c r="N376" s="2">
        <v>41187</v>
      </c>
      <c r="O376" s="1">
        <v>1.3045</v>
      </c>
      <c r="P376" s="1"/>
      <c r="Q376" t="s">
        <v>46</v>
      </c>
      <c r="R376" s="2">
        <v>41187</v>
      </c>
      <c r="S376">
        <v>1.0375000000000001</v>
      </c>
    </row>
    <row r="377" spans="1:19" x14ac:dyDescent="0.15">
      <c r="A377" s="3" t="s">
        <v>22</v>
      </c>
      <c r="B377" s="2">
        <v>41299</v>
      </c>
      <c r="C377" s="1">
        <v>552.87</v>
      </c>
      <c r="E377" s="3"/>
      <c r="F377" s="2"/>
      <c r="G377" s="1"/>
      <c r="H377" s="1"/>
      <c r="I377" s="3" t="s">
        <v>24</v>
      </c>
      <c r="J377" s="2">
        <v>41186</v>
      </c>
      <c r="K377" s="1">
        <v>0.26665955574518013</v>
      </c>
      <c r="L377" s="1"/>
      <c r="M377" s="3" t="s">
        <v>23</v>
      </c>
      <c r="N377" s="2">
        <v>41186</v>
      </c>
      <c r="O377" s="1">
        <v>1.3018000000000001</v>
      </c>
      <c r="P377" s="1"/>
      <c r="Q377" t="s">
        <v>46</v>
      </c>
      <c r="R377" s="2">
        <v>41186</v>
      </c>
      <c r="S377">
        <v>1.0376000000000001</v>
      </c>
    </row>
    <row r="378" spans="1:19" x14ac:dyDescent="0.15">
      <c r="A378" s="3" t="s">
        <v>22</v>
      </c>
      <c r="B378" s="2">
        <v>41298</v>
      </c>
      <c r="C378" s="1">
        <v>552.55999999999995</v>
      </c>
      <c r="E378" s="3"/>
      <c r="F378" s="2"/>
      <c r="G378" s="1"/>
      <c r="H378" s="1"/>
      <c r="I378" s="3" t="s">
        <v>24</v>
      </c>
      <c r="J378" s="2">
        <v>41185</v>
      </c>
      <c r="K378" s="1">
        <v>0.26665244520292253</v>
      </c>
      <c r="L378" s="1"/>
      <c r="M378" s="3" t="s">
        <v>23</v>
      </c>
      <c r="N378" s="2">
        <v>41185</v>
      </c>
      <c r="O378" s="1">
        <v>1.2905</v>
      </c>
      <c r="P378" s="1"/>
      <c r="Q378" t="s">
        <v>46</v>
      </c>
      <c r="R378" s="2">
        <v>41185</v>
      </c>
      <c r="S378">
        <v>1.0377000000000001</v>
      </c>
    </row>
    <row r="379" spans="1:19" x14ac:dyDescent="0.15">
      <c r="A379" s="3" t="s">
        <v>22</v>
      </c>
      <c r="B379" s="2">
        <v>41297</v>
      </c>
      <c r="C379" s="1">
        <v>551.03</v>
      </c>
      <c r="E379" s="3"/>
      <c r="F379" s="2"/>
      <c r="G379" s="1"/>
      <c r="H379" s="1"/>
      <c r="I379" s="3" t="s">
        <v>24</v>
      </c>
      <c r="J379" s="2">
        <v>41184</v>
      </c>
      <c r="K379" s="1">
        <v>0.26664533503986348</v>
      </c>
      <c r="L379" s="1"/>
      <c r="M379" s="3" t="s">
        <v>23</v>
      </c>
      <c r="N379" s="2">
        <v>41184</v>
      </c>
      <c r="O379" s="1">
        <v>1.292</v>
      </c>
      <c r="P379" s="1"/>
      <c r="Q379" t="s">
        <v>46</v>
      </c>
      <c r="R379" s="2">
        <v>41184</v>
      </c>
      <c r="S379">
        <v>1.0378000000000001</v>
      </c>
    </row>
    <row r="380" spans="1:19" x14ac:dyDescent="0.15">
      <c r="A380" s="3" t="s">
        <v>22</v>
      </c>
      <c r="B380" s="2">
        <v>41296</v>
      </c>
      <c r="C380" s="1">
        <v>549.71</v>
      </c>
      <c r="E380" s="3"/>
      <c r="F380" s="2"/>
      <c r="G380" s="1"/>
      <c r="H380" s="1"/>
      <c r="I380" s="3" t="s">
        <v>24</v>
      </c>
      <c r="J380" s="2">
        <v>41183</v>
      </c>
      <c r="K380" s="1">
        <v>0.26665244520292253</v>
      </c>
      <c r="L380" s="1"/>
      <c r="M380" s="3" t="s">
        <v>23</v>
      </c>
      <c r="N380" s="2">
        <v>41183</v>
      </c>
      <c r="O380" s="1">
        <v>1.2887999999999999</v>
      </c>
      <c r="P380" s="1"/>
      <c r="Q380" t="s">
        <v>46</v>
      </c>
      <c r="R380" s="2">
        <v>41183</v>
      </c>
      <c r="S380">
        <v>1.0379</v>
      </c>
    </row>
    <row r="381" spans="1:19" x14ac:dyDescent="0.15">
      <c r="A381" s="3" t="s">
        <v>22</v>
      </c>
      <c r="B381" s="2">
        <v>41295</v>
      </c>
      <c r="C381" s="1">
        <v>549.45000000000005</v>
      </c>
      <c r="E381" s="3"/>
      <c r="F381" s="2"/>
      <c r="G381" s="1"/>
      <c r="H381" s="1"/>
      <c r="I381" s="3" t="s">
        <v>24</v>
      </c>
      <c r="J381" s="2">
        <v>41180</v>
      </c>
      <c r="K381" s="1">
        <v>0.26665244520292253</v>
      </c>
      <c r="L381" s="1"/>
      <c r="M381" s="3" t="s">
        <v>23</v>
      </c>
      <c r="N381" s="2">
        <v>41180</v>
      </c>
      <c r="O381" s="1">
        <v>1.286</v>
      </c>
      <c r="P381" s="1"/>
      <c r="Q381" t="s">
        <v>46</v>
      </c>
      <c r="R381" s="2">
        <v>41180</v>
      </c>
      <c r="S381">
        <v>1.038</v>
      </c>
    </row>
    <row r="382" spans="1:19" x14ac:dyDescent="0.15">
      <c r="A382" s="3" t="s">
        <v>22</v>
      </c>
      <c r="B382" s="2">
        <v>41294</v>
      </c>
      <c r="C382" s="1">
        <v>550.91</v>
      </c>
      <c r="E382" s="3"/>
      <c r="F382" s="2"/>
      <c r="G382" s="1"/>
      <c r="H382" s="1"/>
      <c r="I382" s="3" t="s">
        <v>24</v>
      </c>
      <c r="J382" s="2">
        <v>41179</v>
      </c>
      <c r="K382" s="1">
        <v>0.26664533503986348</v>
      </c>
      <c r="L382" s="1"/>
      <c r="M382" s="3" t="s">
        <v>23</v>
      </c>
      <c r="N382" s="2">
        <v>41179</v>
      </c>
      <c r="O382" s="1">
        <v>1.2913000000000001</v>
      </c>
      <c r="P382" s="1"/>
      <c r="Q382" t="s">
        <v>46</v>
      </c>
      <c r="R382" s="2">
        <v>41179</v>
      </c>
      <c r="S382">
        <v>1.0381</v>
      </c>
    </row>
    <row r="383" spans="1:19" x14ac:dyDescent="0.15">
      <c r="A383" s="3" t="s">
        <v>22</v>
      </c>
      <c r="B383" s="2">
        <v>41293</v>
      </c>
      <c r="C383" s="1">
        <v>550.07000000000005</v>
      </c>
      <c r="E383" s="3"/>
      <c r="F383" s="2"/>
      <c r="G383" s="1"/>
      <c r="H383" s="1"/>
      <c r="I383" s="3" t="s">
        <v>24</v>
      </c>
      <c r="J383" s="2">
        <v>41178</v>
      </c>
      <c r="K383" s="1">
        <v>0.26665244520292253</v>
      </c>
      <c r="L383" s="1"/>
      <c r="M383" s="3" t="s">
        <v>23</v>
      </c>
      <c r="N383" s="2">
        <v>41178</v>
      </c>
      <c r="O383" s="1">
        <v>1.2873000000000001</v>
      </c>
      <c r="P383" s="1"/>
      <c r="Q383" t="s">
        <v>46</v>
      </c>
      <c r="R383" s="2">
        <v>41178</v>
      </c>
      <c r="S383">
        <v>1.0382</v>
      </c>
    </row>
    <row r="384" spans="1:19" x14ac:dyDescent="0.15">
      <c r="A384" s="3" t="s">
        <v>22</v>
      </c>
      <c r="B384" s="2">
        <v>41292</v>
      </c>
      <c r="C384" s="1">
        <v>550.07000000000005</v>
      </c>
      <c r="E384" s="3"/>
      <c r="F384" s="2"/>
      <c r="G384" s="1"/>
      <c r="H384" s="1"/>
      <c r="I384" s="3" t="s">
        <v>24</v>
      </c>
      <c r="J384" s="2">
        <v>41177</v>
      </c>
      <c r="K384" s="1">
        <v>0.26665955574518013</v>
      </c>
      <c r="L384" s="1"/>
      <c r="M384" s="3" t="s">
        <v>23</v>
      </c>
      <c r="N384" s="2">
        <v>41177</v>
      </c>
      <c r="O384" s="1">
        <v>1.2899</v>
      </c>
      <c r="P384" s="1"/>
      <c r="Q384" t="s">
        <v>46</v>
      </c>
      <c r="R384" s="2">
        <v>41177</v>
      </c>
      <c r="S384">
        <v>1.0383</v>
      </c>
    </row>
    <row r="385" spans="1:19" x14ac:dyDescent="0.15">
      <c r="A385" s="3" t="s">
        <v>22</v>
      </c>
      <c r="B385" s="2">
        <v>41291</v>
      </c>
      <c r="C385" s="1">
        <v>550.14</v>
      </c>
      <c r="E385" s="3"/>
      <c r="F385" s="2"/>
      <c r="G385" s="1"/>
      <c r="H385" s="1"/>
      <c r="I385" s="3" t="s">
        <v>24</v>
      </c>
      <c r="J385" s="2">
        <v>41176</v>
      </c>
      <c r="K385" s="1">
        <v>0.26665955574518013</v>
      </c>
      <c r="L385" s="1"/>
      <c r="M385" s="3" t="s">
        <v>23</v>
      </c>
      <c r="N385" s="2">
        <v>41176</v>
      </c>
      <c r="O385" s="1">
        <v>1.2930999999999999</v>
      </c>
      <c r="P385" s="1"/>
      <c r="Q385" t="s">
        <v>46</v>
      </c>
      <c r="R385" s="2">
        <v>41176</v>
      </c>
      <c r="S385">
        <v>1.0384</v>
      </c>
    </row>
    <row r="386" spans="1:19" x14ac:dyDescent="0.15">
      <c r="A386" s="3" t="s">
        <v>22</v>
      </c>
      <c r="B386" s="2">
        <v>41290</v>
      </c>
      <c r="C386" s="1">
        <v>548.91</v>
      </c>
      <c r="E386" s="3"/>
      <c r="F386" s="2"/>
      <c r="G386" s="1"/>
      <c r="H386" s="1"/>
      <c r="I386" s="3" t="s">
        <v>24</v>
      </c>
      <c r="J386" s="2">
        <v>41173</v>
      </c>
      <c r="K386" s="1">
        <v>0.26665244520292253</v>
      </c>
      <c r="L386" s="1"/>
      <c r="M386" s="3" t="s">
        <v>23</v>
      </c>
      <c r="N386" s="2">
        <v>41173</v>
      </c>
      <c r="O386" s="1">
        <v>1.298</v>
      </c>
      <c r="P386" s="1"/>
      <c r="Q386" t="s">
        <v>46</v>
      </c>
      <c r="R386" s="2">
        <v>41173</v>
      </c>
      <c r="S386">
        <v>1.0385</v>
      </c>
    </row>
    <row r="387" spans="1:19" x14ac:dyDescent="0.15">
      <c r="A387" s="3" t="s">
        <v>22</v>
      </c>
      <c r="B387" s="2">
        <v>41289</v>
      </c>
      <c r="C387" s="1">
        <v>549.17999999999995</v>
      </c>
      <c r="E387" s="3"/>
      <c r="F387" s="2"/>
      <c r="G387" s="1"/>
      <c r="H387" s="1"/>
      <c r="I387" s="3" t="s">
        <v>24</v>
      </c>
      <c r="J387" s="2">
        <v>41172</v>
      </c>
      <c r="K387" s="1">
        <v>0.26664533503986348</v>
      </c>
      <c r="L387" s="1"/>
      <c r="M387" s="3" t="s">
        <v>23</v>
      </c>
      <c r="N387" s="2">
        <v>41172</v>
      </c>
      <c r="O387" s="1">
        <v>1.2968</v>
      </c>
      <c r="P387" s="1"/>
      <c r="Q387" t="s">
        <v>46</v>
      </c>
      <c r="R387" s="2">
        <v>41172</v>
      </c>
      <c r="S387">
        <v>1.0386</v>
      </c>
    </row>
    <row r="388" spans="1:19" x14ac:dyDescent="0.15">
      <c r="A388" s="3" t="s">
        <v>22</v>
      </c>
      <c r="B388" s="2">
        <v>41288</v>
      </c>
      <c r="C388" s="1">
        <v>550.48</v>
      </c>
      <c r="E388" s="3"/>
      <c r="F388" s="2"/>
      <c r="G388" s="1"/>
      <c r="H388" s="1"/>
      <c r="I388" s="3" t="s">
        <v>24</v>
      </c>
      <c r="J388" s="2">
        <v>41171</v>
      </c>
      <c r="K388" s="1">
        <v>0.26665955574518013</v>
      </c>
      <c r="L388" s="1"/>
      <c r="M388" s="3" t="s">
        <v>23</v>
      </c>
      <c r="N388" s="2">
        <v>41171</v>
      </c>
      <c r="O388" s="1">
        <v>1.3048999999999999</v>
      </c>
      <c r="P388" s="1"/>
      <c r="Q388" t="s">
        <v>46</v>
      </c>
      <c r="R388" s="2">
        <v>41171</v>
      </c>
      <c r="S388">
        <v>1.0387</v>
      </c>
    </row>
    <row r="389" spans="1:19" x14ac:dyDescent="0.15">
      <c r="A389" s="3" t="s">
        <v>22</v>
      </c>
      <c r="B389" s="2">
        <v>41287</v>
      </c>
      <c r="C389" s="1">
        <v>550.05999999999995</v>
      </c>
      <c r="E389" s="3"/>
      <c r="F389" s="2"/>
      <c r="G389" s="1"/>
      <c r="H389" s="1"/>
      <c r="I389" s="3" t="s">
        <v>24</v>
      </c>
      <c r="J389" s="2">
        <v>41170</v>
      </c>
      <c r="K389" s="1">
        <v>0.26664533503986348</v>
      </c>
      <c r="L389" s="1"/>
      <c r="M389" s="3" t="s">
        <v>23</v>
      </c>
      <c r="N389" s="2">
        <v>41170</v>
      </c>
      <c r="O389" s="1">
        <v>1.3048</v>
      </c>
      <c r="P389" s="1"/>
      <c r="Q389" t="s">
        <v>46</v>
      </c>
      <c r="R389" s="2">
        <v>41170</v>
      </c>
      <c r="S389">
        <v>1.0387999999999999</v>
      </c>
    </row>
    <row r="390" spans="1:19" x14ac:dyDescent="0.15">
      <c r="A390" s="3" t="s">
        <v>22</v>
      </c>
      <c r="B390" s="2">
        <v>41286</v>
      </c>
      <c r="C390" s="1">
        <v>550.80999999999995</v>
      </c>
      <c r="E390" s="3"/>
      <c r="F390" s="2"/>
      <c r="G390" s="1"/>
      <c r="H390" s="1"/>
      <c r="I390" s="3" t="s">
        <v>24</v>
      </c>
      <c r="J390" s="2">
        <v>41169</v>
      </c>
      <c r="K390" s="1">
        <v>0.26667377796741243</v>
      </c>
      <c r="L390" s="1"/>
      <c r="M390" s="3" t="s">
        <v>23</v>
      </c>
      <c r="N390" s="2">
        <v>41169</v>
      </c>
      <c r="O390" s="1">
        <v>1.3117000000000001</v>
      </c>
      <c r="P390" s="1"/>
      <c r="Q390" t="s">
        <v>46</v>
      </c>
      <c r="R390" s="2">
        <v>41169</v>
      </c>
      <c r="S390">
        <v>1.0388999999999999</v>
      </c>
    </row>
    <row r="391" spans="1:19" x14ac:dyDescent="0.15">
      <c r="A391" s="3" t="s">
        <v>22</v>
      </c>
      <c r="B391" s="2">
        <v>41285</v>
      </c>
      <c r="C391" s="1">
        <v>550.80999999999995</v>
      </c>
      <c r="E391" s="3"/>
      <c r="F391" s="2"/>
      <c r="G391" s="1"/>
      <c r="H391" s="1"/>
      <c r="I391" s="3" t="s">
        <v>24</v>
      </c>
      <c r="J391" s="2">
        <v>41166</v>
      </c>
      <c r="K391" s="1">
        <v>0.26665244520292253</v>
      </c>
      <c r="L391" s="1"/>
      <c r="M391" s="3" t="s">
        <v>23</v>
      </c>
      <c r="N391" s="2">
        <v>41166</v>
      </c>
      <c r="O391" s="1">
        <v>1.3129999999999999</v>
      </c>
      <c r="P391" s="1"/>
      <c r="Q391" t="s">
        <v>46</v>
      </c>
      <c r="R391" s="2">
        <v>41166</v>
      </c>
      <c r="S391">
        <v>1.0389999999999999</v>
      </c>
    </row>
    <row r="392" spans="1:19" x14ac:dyDescent="0.15">
      <c r="A392" s="3" t="s">
        <v>22</v>
      </c>
      <c r="B392" s="2">
        <v>41284</v>
      </c>
      <c r="C392" s="1">
        <v>550.23</v>
      </c>
      <c r="E392" s="3"/>
      <c r="F392" s="2"/>
      <c r="G392" s="1"/>
      <c r="H392" s="1"/>
      <c r="I392" s="3" t="s">
        <v>24</v>
      </c>
      <c r="J392" s="2">
        <v>41165</v>
      </c>
      <c r="K392" s="1">
        <v>0.26664533503986348</v>
      </c>
      <c r="L392" s="1"/>
      <c r="M392" s="3" t="s">
        <v>23</v>
      </c>
      <c r="N392" s="2">
        <v>41165</v>
      </c>
      <c r="O392" s="1">
        <v>1.2990999999999999</v>
      </c>
      <c r="P392" s="1"/>
      <c r="Q392" t="s">
        <v>46</v>
      </c>
      <c r="R392" s="2">
        <v>41165</v>
      </c>
      <c r="S392">
        <v>1.0390999999999999</v>
      </c>
    </row>
    <row r="393" spans="1:19" x14ac:dyDescent="0.15">
      <c r="A393" s="3" t="s">
        <v>22</v>
      </c>
      <c r="B393" s="2">
        <v>41283</v>
      </c>
      <c r="C393" s="1">
        <v>550.04999999999995</v>
      </c>
      <c r="E393" s="3"/>
      <c r="F393" s="2"/>
      <c r="G393" s="1"/>
      <c r="H393" s="1"/>
      <c r="I393" s="3" t="s">
        <v>24</v>
      </c>
      <c r="J393" s="2">
        <v>41164</v>
      </c>
      <c r="K393" s="1">
        <v>0.26664533503986348</v>
      </c>
      <c r="L393" s="1"/>
      <c r="M393" s="3" t="s">
        <v>23</v>
      </c>
      <c r="N393" s="2">
        <v>41164</v>
      </c>
      <c r="O393" s="1">
        <v>1.29</v>
      </c>
      <c r="P393" s="1"/>
      <c r="Q393" t="s">
        <v>46</v>
      </c>
      <c r="R393" s="2">
        <v>41164</v>
      </c>
      <c r="S393">
        <v>1.0391999999999999</v>
      </c>
    </row>
    <row r="394" spans="1:19" x14ac:dyDescent="0.15">
      <c r="A394" s="3" t="s">
        <v>22</v>
      </c>
      <c r="B394" s="2">
        <v>41282</v>
      </c>
      <c r="C394" s="1">
        <v>548.46</v>
      </c>
      <c r="E394" s="3"/>
      <c r="F394" s="2"/>
      <c r="G394" s="1"/>
      <c r="H394" s="1"/>
      <c r="I394" s="3" t="s">
        <v>24</v>
      </c>
      <c r="J394" s="2">
        <v>41163</v>
      </c>
      <c r="K394" s="1">
        <v>0.26664533503986348</v>
      </c>
      <c r="L394" s="1"/>
      <c r="M394" s="3" t="s">
        <v>23</v>
      </c>
      <c r="N394" s="2">
        <v>41163</v>
      </c>
      <c r="O394" s="1">
        <v>1.2854999999999999</v>
      </c>
      <c r="P394" s="1"/>
      <c r="Q394" t="s">
        <v>46</v>
      </c>
      <c r="R394" s="2">
        <v>41163</v>
      </c>
      <c r="S394">
        <v>1.0392999999999999</v>
      </c>
    </row>
    <row r="395" spans="1:19" x14ac:dyDescent="0.15">
      <c r="A395" s="3" t="s">
        <v>22</v>
      </c>
      <c r="B395" s="2">
        <v>41281</v>
      </c>
      <c r="C395" s="1">
        <v>546.23</v>
      </c>
      <c r="E395" s="3"/>
      <c r="F395" s="2"/>
      <c r="G395" s="1"/>
      <c r="H395" s="1"/>
      <c r="I395" s="3" t="s">
        <v>24</v>
      </c>
      <c r="J395" s="2">
        <v>41162</v>
      </c>
      <c r="K395" s="1">
        <v>0.26664533503986348</v>
      </c>
      <c r="L395" s="1"/>
      <c r="M395" s="3" t="s">
        <v>23</v>
      </c>
      <c r="N395" s="2">
        <v>41162</v>
      </c>
      <c r="O395" s="1">
        <v>1.2758</v>
      </c>
      <c r="P395" s="1"/>
      <c r="Q395" t="s">
        <v>46</v>
      </c>
      <c r="R395" s="2">
        <v>41162</v>
      </c>
      <c r="S395">
        <v>1.0394000000000001</v>
      </c>
    </row>
    <row r="396" spans="1:19" x14ac:dyDescent="0.15">
      <c r="A396" s="3" t="s">
        <v>22</v>
      </c>
      <c r="B396" s="2">
        <v>41280</v>
      </c>
      <c r="C396" s="1">
        <v>545.63</v>
      </c>
      <c r="E396" s="3"/>
      <c r="F396" s="2"/>
      <c r="G396" s="1"/>
      <c r="H396" s="1"/>
      <c r="I396" s="3" t="s">
        <v>24</v>
      </c>
      <c r="J396" s="2">
        <v>41159</v>
      </c>
      <c r="K396" s="1">
        <v>0.26665244520292253</v>
      </c>
      <c r="L396" s="1"/>
      <c r="M396" s="3" t="s">
        <v>23</v>
      </c>
      <c r="N396" s="2">
        <v>41159</v>
      </c>
      <c r="O396" s="1">
        <v>1.2816000000000001</v>
      </c>
      <c r="P396" s="1"/>
      <c r="Q396" t="s">
        <v>46</v>
      </c>
      <c r="R396" s="2">
        <v>41159</v>
      </c>
      <c r="S396">
        <v>1.0395000000000001</v>
      </c>
    </row>
    <row r="397" spans="1:19" x14ac:dyDescent="0.15">
      <c r="A397" s="3" t="s">
        <v>22</v>
      </c>
      <c r="B397" s="2">
        <v>41279</v>
      </c>
      <c r="C397" s="1">
        <v>543.25</v>
      </c>
      <c r="E397" s="3"/>
      <c r="F397" s="2"/>
      <c r="G397" s="1"/>
      <c r="H397" s="1"/>
      <c r="I397" s="3" t="s">
        <v>24</v>
      </c>
      <c r="J397" s="2">
        <v>41158</v>
      </c>
      <c r="K397" s="1">
        <v>0.26662400682557458</v>
      </c>
      <c r="L397" s="1"/>
      <c r="M397" s="3" t="s">
        <v>23</v>
      </c>
      <c r="N397" s="2">
        <v>41158</v>
      </c>
      <c r="O397" s="1">
        <v>1.2631000000000001</v>
      </c>
      <c r="P397" s="1"/>
      <c r="Q397" t="s">
        <v>46</v>
      </c>
      <c r="R397" s="2">
        <v>41158</v>
      </c>
      <c r="S397">
        <v>1.0396000000000001</v>
      </c>
    </row>
    <row r="398" spans="1:19" x14ac:dyDescent="0.15">
      <c r="A398" s="3" t="s">
        <v>22</v>
      </c>
      <c r="B398" s="2">
        <v>41278</v>
      </c>
      <c r="C398" s="1">
        <v>543.25</v>
      </c>
      <c r="E398" s="3"/>
      <c r="F398" s="2"/>
      <c r="G398" s="1"/>
      <c r="H398" s="1"/>
      <c r="I398" s="3" t="s">
        <v>24</v>
      </c>
      <c r="J398" s="2">
        <v>41157</v>
      </c>
      <c r="K398" s="1">
        <v>0.26664533503986348</v>
      </c>
      <c r="L398" s="1"/>
      <c r="M398" s="3" t="s">
        <v>23</v>
      </c>
      <c r="N398" s="2">
        <v>41157</v>
      </c>
      <c r="O398" s="1">
        <v>1.2601</v>
      </c>
      <c r="P398" s="1"/>
      <c r="Q398" t="s">
        <v>46</v>
      </c>
      <c r="R398" s="2">
        <v>41157</v>
      </c>
      <c r="S398">
        <v>1.0397000000000001</v>
      </c>
    </row>
    <row r="399" spans="1:19" x14ac:dyDescent="0.15">
      <c r="A399" s="3" t="s">
        <v>22</v>
      </c>
      <c r="B399" s="2">
        <v>41277</v>
      </c>
      <c r="C399" s="1">
        <v>544.38</v>
      </c>
      <c r="E399" s="3"/>
      <c r="F399" s="2"/>
      <c r="G399" s="1"/>
      <c r="H399" s="1"/>
      <c r="I399" s="3" t="s">
        <v>24</v>
      </c>
      <c r="J399" s="2">
        <v>41156</v>
      </c>
      <c r="K399" s="1">
        <v>0.26665244520292253</v>
      </c>
      <c r="L399" s="1"/>
      <c r="M399" s="3" t="s">
        <v>23</v>
      </c>
      <c r="N399" s="2">
        <v>41156</v>
      </c>
      <c r="O399" s="1">
        <v>1.2565999999999999</v>
      </c>
      <c r="P399" s="1"/>
      <c r="Q399" t="s">
        <v>46</v>
      </c>
      <c r="R399" s="2">
        <v>41156</v>
      </c>
      <c r="S399">
        <v>1.0398000000000001</v>
      </c>
    </row>
    <row r="400" spans="1:19" x14ac:dyDescent="0.15">
      <c r="A400" s="3" t="s">
        <v>22</v>
      </c>
      <c r="B400" s="2">
        <v>41276</v>
      </c>
      <c r="C400" s="1">
        <v>540.87</v>
      </c>
      <c r="E400" s="3"/>
      <c r="F400" s="2"/>
      <c r="G400" s="1"/>
      <c r="H400" s="1"/>
      <c r="I400" s="3" t="s">
        <v>24</v>
      </c>
      <c r="J400" s="2">
        <v>41155</v>
      </c>
      <c r="K400" s="1">
        <v>0.26665244520292253</v>
      </c>
      <c r="L400" s="1"/>
      <c r="M400" s="3" t="s">
        <v>23</v>
      </c>
      <c r="N400" s="2">
        <v>41155</v>
      </c>
      <c r="O400" s="1">
        <v>1.2593000000000001</v>
      </c>
      <c r="P400" s="1"/>
      <c r="Q400" t="s">
        <v>46</v>
      </c>
      <c r="R400" s="2">
        <v>41155</v>
      </c>
      <c r="S400">
        <v>1.0399</v>
      </c>
    </row>
    <row r="401" spans="1:19" x14ac:dyDescent="0.15">
      <c r="A401" s="3" t="s">
        <v>22</v>
      </c>
      <c r="B401" s="2">
        <v>41275</v>
      </c>
      <c r="C401" s="1">
        <v>534.88</v>
      </c>
      <c r="E401" s="3"/>
      <c r="F401" s="2"/>
      <c r="G401" s="1"/>
      <c r="H401" s="1"/>
      <c r="I401" s="3" t="s">
        <v>24</v>
      </c>
      <c r="J401" s="2">
        <v>41152</v>
      </c>
      <c r="K401" s="1">
        <v>0.26663111585121985</v>
      </c>
      <c r="L401" s="1"/>
      <c r="M401" s="3" t="s">
        <v>23</v>
      </c>
      <c r="N401" s="2">
        <v>41152</v>
      </c>
      <c r="O401" s="1">
        <v>1.2579</v>
      </c>
      <c r="P401" s="1"/>
      <c r="Q401" t="s">
        <v>46</v>
      </c>
      <c r="R401" s="2">
        <v>41152</v>
      </c>
      <c r="S401">
        <v>1.04</v>
      </c>
    </row>
    <row r="402" spans="1:19" x14ac:dyDescent="0.15">
      <c r="A402" s="3" t="s">
        <v>22</v>
      </c>
      <c r="B402" s="2">
        <v>41274</v>
      </c>
      <c r="C402" s="1">
        <v>534.91</v>
      </c>
      <c r="E402" s="3"/>
      <c r="F402" s="2"/>
      <c r="G402" s="1"/>
      <c r="H402" s="1"/>
      <c r="I402" s="3" t="s">
        <v>24</v>
      </c>
      <c r="J402" s="2">
        <v>41151</v>
      </c>
      <c r="K402" s="1">
        <v>0.26664533503986348</v>
      </c>
      <c r="L402" s="1"/>
      <c r="M402" s="3" t="s">
        <v>23</v>
      </c>
      <c r="N402" s="2">
        <v>41151</v>
      </c>
      <c r="O402" s="1">
        <v>1.2505999999999999</v>
      </c>
      <c r="P402" s="1"/>
      <c r="Q402" t="s">
        <v>46</v>
      </c>
      <c r="R402" s="2">
        <v>41151</v>
      </c>
      <c r="S402">
        <v>1.0401</v>
      </c>
    </row>
    <row r="403" spans="1:19" x14ac:dyDescent="0.15">
      <c r="A403" s="3" t="s">
        <v>22</v>
      </c>
      <c r="B403" s="2">
        <v>41273</v>
      </c>
      <c r="C403" s="1">
        <v>537.04</v>
      </c>
      <c r="E403" s="3"/>
      <c r="F403" s="2"/>
      <c r="G403" s="1"/>
      <c r="H403" s="1"/>
      <c r="I403" s="3" t="s">
        <v>24</v>
      </c>
      <c r="J403" s="2">
        <v>41150</v>
      </c>
      <c r="K403" s="1">
        <v>0.26665244520292253</v>
      </c>
      <c r="L403" s="1"/>
      <c r="M403" s="3" t="s">
        <v>23</v>
      </c>
      <c r="N403" s="2">
        <v>41150</v>
      </c>
      <c r="O403" s="1">
        <v>1.2530000000000001</v>
      </c>
      <c r="P403" s="1"/>
      <c r="Q403" t="s">
        <v>46</v>
      </c>
      <c r="R403" s="2">
        <v>41150</v>
      </c>
      <c r="S403">
        <v>1.0402</v>
      </c>
    </row>
    <row r="404" spans="1:19" x14ac:dyDescent="0.15">
      <c r="A404" s="3" t="s">
        <v>22</v>
      </c>
      <c r="B404" s="2">
        <v>41272</v>
      </c>
      <c r="C404" s="1">
        <v>535.88</v>
      </c>
      <c r="E404" s="3"/>
      <c r="F404" s="2"/>
      <c r="G404" s="1"/>
      <c r="H404" s="1"/>
      <c r="I404" s="3" t="s">
        <v>24</v>
      </c>
      <c r="J404" s="2">
        <v>41149</v>
      </c>
      <c r="K404" s="1">
        <v>0.26665955574518013</v>
      </c>
      <c r="L404" s="1"/>
      <c r="M404" s="3" t="s">
        <v>23</v>
      </c>
      <c r="N404" s="2">
        <v>41149</v>
      </c>
      <c r="O404" s="1">
        <v>1.2565</v>
      </c>
      <c r="P404" s="1"/>
      <c r="Q404" t="s">
        <v>46</v>
      </c>
      <c r="R404" s="2">
        <v>41149</v>
      </c>
      <c r="S404">
        <v>1.0403</v>
      </c>
    </row>
    <row r="405" spans="1:19" x14ac:dyDescent="0.15">
      <c r="A405" s="3" t="s">
        <v>22</v>
      </c>
      <c r="B405" s="2">
        <v>41271</v>
      </c>
      <c r="C405" s="1">
        <v>535.88</v>
      </c>
      <c r="E405" s="3"/>
      <c r="F405" s="2"/>
      <c r="G405" s="1"/>
      <c r="H405" s="1"/>
      <c r="I405" s="3" t="s">
        <v>24</v>
      </c>
      <c r="J405" s="2">
        <v>41148</v>
      </c>
      <c r="K405" s="1">
        <v>0.26665955574518013</v>
      </c>
      <c r="L405" s="1"/>
      <c r="M405" s="3" t="s">
        <v>23</v>
      </c>
      <c r="N405" s="2">
        <v>41148</v>
      </c>
      <c r="O405" s="1">
        <v>1.2499</v>
      </c>
      <c r="P405" s="1"/>
      <c r="Q405" t="s">
        <v>46</v>
      </c>
      <c r="R405" s="2">
        <v>41148</v>
      </c>
      <c r="S405">
        <v>1.0404</v>
      </c>
    </row>
    <row r="406" spans="1:19" x14ac:dyDescent="0.15">
      <c r="A406" s="3" t="s">
        <v>22</v>
      </c>
      <c r="B406" s="2">
        <v>41270</v>
      </c>
      <c r="C406" s="1">
        <v>536.01</v>
      </c>
      <c r="E406" s="3"/>
      <c r="F406" s="2"/>
      <c r="G406" s="1"/>
      <c r="H406" s="1"/>
      <c r="I406" s="3" t="s">
        <v>24</v>
      </c>
      <c r="J406" s="2">
        <v>41145</v>
      </c>
      <c r="K406" s="1">
        <v>0.26664533503986348</v>
      </c>
      <c r="L406" s="1"/>
      <c r="M406" s="3" t="s">
        <v>23</v>
      </c>
      <c r="N406" s="2">
        <v>41145</v>
      </c>
      <c r="O406" s="1">
        <v>1.2511999999999999</v>
      </c>
      <c r="P406" s="1"/>
      <c r="Q406" t="s">
        <v>46</v>
      </c>
      <c r="R406" s="2">
        <v>41145</v>
      </c>
      <c r="S406">
        <v>1.0405</v>
      </c>
    </row>
    <row r="407" spans="1:19" x14ac:dyDescent="0.15">
      <c r="A407" s="3" t="s">
        <v>22</v>
      </c>
      <c r="B407" s="2">
        <v>41269</v>
      </c>
      <c r="C407" s="1">
        <v>533.41</v>
      </c>
      <c r="E407" s="3"/>
      <c r="F407" s="2"/>
      <c r="G407" s="1"/>
      <c r="H407" s="1"/>
      <c r="I407" s="3" t="s">
        <v>24</v>
      </c>
      <c r="J407" s="2">
        <v>41144</v>
      </c>
      <c r="K407" s="1">
        <v>0.26665244520292253</v>
      </c>
      <c r="L407" s="1"/>
      <c r="M407" s="3" t="s">
        <v>23</v>
      </c>
      <c r="N407" s="2">
        <v>41144</v>
      </c>
      <c r="O407" s="1">
        <v>1.2564</v>
      </c>
      <c r="P407" s="1"/>
      <c r="Q407" t="s">
        <v>46</v>
      </c>
      <c r="R407" s="2">
        <v>41144</v>
      </c>
      <c r="S407">
        <v>1.0406</v>
      </c>
    </row>
    <row r="408" spans="1:19" x14ac:dyDescent="0.15">
      <c r="A408" s="3" t="s">
        <v>22</v>
      </c>
      <c r="B408" s="2">
        <v>41268</v>
      </c>
      <c r="C408" s="1">
        <v>534</v>
      </c>
      <c r="E408" s="3"/>
      <c r="F408" s="2"/>
      <c r="G408" s="1"/>
      <c r="H408" s="1"/>
      <c r="I408" s="3" t="s">
        <v>24</v>
      </c>
      <c r="J408" s="2">
        <v>41143</v>
      </c>
      <c r="K408" s="1">
        <v>0.26664533503986348</v>
      </c>
      <c r="L408" s="1"/>
      <c r="M408" s="3" t="s">
        <v>23</v>
      </c>
      <c r="N408" s="2">
        <v>41143</v>
      </c>
      <c r="O408" s="1">
        <v>1.2528999999999999</v>
      </c>
      <c r="P408" s="1"/>
      <c r="Q408" t="s">
        <v>46</v>
      </c>
      <c r="R408" s="2">
        <v>41143</v>
      </c>
      <c r="S408">
        <v>1.0407</v>
      </c>
    </row>
    <row r="409" spans="1:19" x14ac:dyDescent="0.15">
      <c r="A409" s="3" t="s">
        <v>22</v>
      </c>
      <c r="B409" s="2">
        <v>41267</v>
      </c>
      <c r="C409" s="1">
        <v>536.42999999999995</v>
      </c>
      <c r="E409" s="3"/>
      <c r="F409" s="2"/>
      <c r="G409" s="1"/>
      <c r="H409" s="1"/>
      <c r="I409" s="3" t="s">
        <v>24</v>
      </c>
      <c r="J409" s="2">
        <v>41142</v>
      </c>
      <c r="K409" s="1">
        <v>0.26663111585121985</v>
      </c>
      <c r="L409" s="1"/>
      <c r="M409" s="3" t="s">
        <v>23</v>
      </c>
      <c r="N409" s="2">
        <v>41142</v>
      </c>
      <c r="O409" s="1">
        <v>1.2473000000000001</v>
      </c>
      <c r="P409" s="1"/>
      <c r="Q409" t="s">
        <v>46</v>
      </c>
      <c r="R409" s="2">
        <v>41142</v>
      </c>
      <c r="S409">
        <v>1.0407999999999999</v>
      </c>
    </row>
    <row r="410" spans="1:19" x14ac:dyDescent="0.15">
      <c r="A410" s="3" t="s">
        <v>22</v>
      </c>
      <c r="B410" s="2">
        <v>41266</v>
      </c>
      <c r="C410" s="1">
        <v>537.03</v>
      </c>
      <c r="E410" s="3"/>
      <c r="F410" s="2"/>
      <c r="G410" s="1"/>
      <c r="H410" s="1"/>
      <c r="I410" s="3" t="s">
        <v>24</v>
      </c>
      <c r="J410" s="2">
        <v>41141</v>
      </c>
      <c r="K410" s="1">
        <v>0.26664533503986348</v>
      </c>
      <c r="L410" s="1"/>
      <c r="M410" s="3" t="s">
        <v>23</v>
      </c>
      <c r="N410" s="2">
        <v>41141</v>
      </c>
      <c r="O410" s="1">
        <v>1.2345999999999999</v>
      </c>
      <c r="P410" s="1"/>
      <c r="Q410" t="s">
        <v>46</v>
      </c>
      <c r="R410" s="2">
        <v>41141</v>
      </c>
      <c r="S410">
        <v>1.0408999999999999</v>
      </c>
    </row>
    <row r="411" spans="1:19" x14ac:dyDescent="0.15">
      <c r="A411" s="3" t="s">
        <v>22</v>
      </c>
      <c r="B411" s="2">
        <v>41265</v>
      </c>
      <c r="C411" s="1">
        <v>538</v>
      </c>
      <c r="E411" s="3"/>
      <c r="F411" s="2"/>
      <c r="G411" s="1"/>
      <c r="H411" s="1"/>
      <c r="I411" s="3" t="s">
        <v>24</v>
      </c>
      <c r="J411" s="2">
        <v>41138</v>
      </c>
      <c r="K411" s="1">
        <v>0.26663111585121985</v>
      </c>
      <c r="L411" s="1"/>
      <c r="M411" s="3" t="s">
        <v>23</v>
      </c>
      <c r="N411" s="2">
        <v>41138</v>
      </c>
      <c r="O411" s="1">
        <v>1.2334000000000001</v>
      </c>
      <c r="P411" s="1"/>
      <c r="Q411" t="s">
        <v>46</v>
      </c>
      <c r="R411" s="2">
        <v>41138</v>
      </c>
      <c r="S411">
        <v>1.0409999999999999</v>
      </c>
    </row>
    <row r="412" spans="1:19" x14ac:dyDescent="0.15">
      <c r="A412" s="3" t="s">
        <v>22</v>
      </c>
      <c r="B412" s="2">
        <v>41264</v>
      </c>
      <c r="C412" s="1">
        <v>538</v>
      </c>
      <c r="E412" s="3"/>
      <c r="F412" s="2"/>
      <c r="G412" s="1"/>
      <c r="H412" s="1"/>
      <c r="I412" s="3" t="s">
        <v>24</v>
      </c>
      <c r="J412" s="2">
        <v>41137</v>
      </c>
      <c r="K412" s="1">
        <v>0.26664533503986348</v>
      </c>
      <c r="L412" s="1"/>
      <c r="M412" s="3" t="s">
        <v>23</v>
      </c>
      <c r="N412" s="2">
        <v>41137</v>
      </c>
      <c r="O412" s="1">
        <v>1.2356</v>
      </c>
      <c r="P412" s="1"/>
      <c r="Q412" t="s">
        <v>46</v>
      </c>
      <c r="R412" s="2">
        <v>41137</v>
      </c>
      <c r="S412">
        <v>1.0410999999999999</v>
      </c>
    </row>
    <row r="413" spans="1:19" x14ac:dyDescent="0.15">
      <c r="A413" s="3" t="s">
        <v>22</v>
      </c>
      <c r="B413" s="2">
        <v>41263</v>
      </c>
      <c r="C413" s="1">
        <v>538.96</v>
      </c>
      <c r="E413" s="3"/>
      <c r="F413" s="2"/>
      <c r="G413" s="1"/>
      <c r="H413" s="1"/>
      <c r="I413" s="3" t="s">
        <v>24</v>
      </c>
      <c r="J413" s="2">
        <v>41136</v>
      </c>
      <c r="K413" s="1">
        <v>0.26665955574518013</v>
      </c>
      <c r="L413" s="1"/>
      <c r="M413" s="3" t="s">
        <v>23</v>
      </c>
      <c r="N413" s="2">
        <v>41136</v>
      </c>
      <c r="O413" s="1">
        <v>1.2290000000000001</v>
      </c>
      <c r="P413" s="1"/>
      <c r="Q413" t="s">
        <v>46</v>
      </c>
      <c r="R413" s="2">
        <v>41136</v>
      </c>
      <c r="S413">
        <v>1.0411999999999999</v>
      </c>
    </row>
    <row r="414" spans="1:19" x14ac:dyDescent="0.15">
      <c r="A414" s="3" t="s">
        <v>22</v>
      </c>
      <c r="B414" s="2">
        <v>41262</v>
      </c>
      <c r="C414" s="1">
        <v>538.69000000000005</v>
      </c>
      <c r="E414" s="3"/>
      <c r="F414" s="2"/>
      <c r="G414" s="1"/>
      <c r="H414" s="1"/>
      <c r="I414" s="3" t="s">
        <v>24</v>
      </c>
      <c r="J414" s="2">
        <v>41135</v>
      </c>
      <c r="K414" s="1">
        <v>0.26664533503986348</v>
      </c>
      <c r="L414" s="1"/>
      <c r="M414" s="3" t="s">
        <v>23</v>
      </c>
      <c r="N414" s="2">
        <v>41135</v>
      </c>
      <c r="O414" s="1">
        <v>1.2322</v>
      </c>
      <c r="P414" s="1"/>
      <c r="Q414" t="s">
        <v>46</v>
      </c>
      <c r="R414" s="2">
        <v>41135</v>
      </c>
      <c r="S414">
        <v>1.0412999999999999</v>
      </c>
    </row>
    <row r="415" spans="1:19" x14ac:dyDescent="0.15">
      <c r="A415" s="3" t="s">
        <v>22</v>
      </c>
      <c r="B415" s="2">
        <v>41261</v>
      </c>
      <c r="C415" s="1">
        <v>535.16999999999996</v>
      </c>
      <c r="E415" s="3"/>
      <c r="F415" s="2"/>
      <c r="G415" s="1"/>
      <c r="H415" s="1"/>
      <c r="I415" s="3" t="s">
        <v>24</v>
      </c>
      <c r="J415" s="2">
        <v>41134</v>
      </c>
      <c r="K415" s="1">
        <v>0.26665955574518013</v>
      </c>
      <c r="L415" s="1"/>
      <c r="M415" s="3" t="s">
        <v>23</v>
      </c>
      <c r="N415" s="2">
        <v>41134</v>
      </c>
      <c r="O415" s="1">
        <v>1.2332000000000001</v>
      </c>
      <c r="P415" s="1"/>
      <c r="Q415" t="s">
        <v>46</v>
      </c>
      <c r="R415" s="2">
        <v>41134</v>
      </c>
      <c r="S415">
        <v>1.0414000000000001</v>
      </c>
    </row>
    <row r="416" spans="1:19" x14ac:dyDescent="0.15">
      <c r="A416" s="3" t="s">
        <v>22</v>
      </c>
      <c r="B416" s="2">
        <v>41260</v>
      </c>
      <c r="C416" s="1">
        <v>533.72</v>
      </c>
      <c r="E416" s="3"/>
      <c r="F416" s="2"/>
      <c r="G416" s="1"/>
      <c r="H416" s="1"/>
      <c r="I416" s="3" t="s">
        <v>24</v>
      </c>
      <c r="J416" s="2">
        <v>41131</v>
      </c>
      <c r="K416" s="1">
        <v>0.26665244520292253</v>
      </c>
      <c r="L416" s="1"/>
      <c r="M416" s="3" t="s">
        <v>23</v>
      </c>
      <c r="N416" s="2">
        <v>41131</v>
      </c>
      <c r="O416" s="1">
        <v>1.2288999999999999</v>
      </c>
      <c r="P416" s="1"/>
      <c r="Q416" t="s">
        <v>46</v>
      </c>
      <c r="R416" s="2">
        <v>41131</v>
      </c>
      <c r="S416">
        <v>1.0415000000000001</v>
      </c>
    </row>
    <row r="417" spans="1:19" x14ac:dyDescent="0.15">
      <c r="A417" s="3" t="s">
        <v>22</v>
      </c>
      <c r="B417" s="2">
        <v>41259</v>
      </c>
      <c r="C417" s="1">
        <v>531.73</v>
      </c>
      <c r="E417" s="3"/>
      <c r="F417" s="2"/>
      <c r="G417" s="1"/>
      <c r="H417" s="1"/>
      <c r="I417" s="3" t="s">
        <v>24</v>
      </c>
      <c r="J417" s="2">
        <v>41130</v>
      </c>
      <c r="K417" s="1">
        <v>0.26665244520292253</v>
      </c>
      <c r="L417" s="1"/>
      <c r="M417" s="3" t="s">
        <v>23</v>
      </c>
      <c r="N417" s="2">
        <v>41130</v>
      </c>
      <c r="O417" s="1">
        <v>1.2305999999999999</v>
      </c>
      <c r="P417" s="1"/>
      <c r="Q417" t="s">
        <v>46</v>
      </c>
      <c r="R417" s="2">
        <v>41130</v>
      </c>
      <c r="S417">
        <v>1.0416000000000001</v>
      </c>
    </row>
    <row r="418" spans="1:19" x14ac:dyDescent="0.15">
      <c r="A418" s="3" t="s">
        <v>22</v>
      </c>
      <c r="B418" s="2">
        <v>41258</v>
      </c>
      <c r="C418" s="1">
        <v>530.27</v>
      </c>
      <c r="E418" s="3"/>
      <c r="F418" s="2"/>
      <c r="G418" s="1"/>
      <c r="H418" s="1"/>
      <c r="I418" s="3" t="s">
        <v>24</v>
      </c>
      <c r="J418" s="2">
        <v>41129</v>
      </c>
      <c r="K418" s="1">
        <v>0.26663111585121985</v>
      </c>
      <c r="L418" s="1"/>
      <c r="M418" s="3" t="s">
        <v>23</v>
      </c>
      <c r="N418" s="2">
        <v>41129</v>
      </c>
      <c r="O418" s="1">
        <v>1.2364999999999999</v>
      </c>
      <c r="P418" s="1"/>
      <c r="Q418" t="s">
        <v>46</v>
      </c>
      <c r="R418" s="2">
        <v>41129</v>
      </c>
      <c r="S418">
        <v>1.0417000000000001</v>
      </c>
    </row>
    <row r="419" spans="1:19" x14ac:dyDescent="0.15">
      <c r="A419" s="3" t="s">
        <v>22</v>
      </c>
      <c r="B419" s="2">
        <v>41257</v>
      </c>
      <c r="C419" s="1">
        <v>530.27</v>
      </c>
      <c r="E419" s="3"/>
      <c r="F419" s="2"/>
      <c r="G419" s="1"/>
      <c r="H419" s="1"/>
      <c r="I419" s="3" t="s">
        <v>24</v>
      </c>
      <c r="J419" s="2">
        <v>41128</v>
      </c>
      <c r="K419" s="1">
        <v>0.26665244520292253</v>
      </c>
      <c r="L419" s="1"/>
      <c r="M419" s="3" t="s">
        <v>23</v>
      </c>
      <c r="N419" s="2">
        <v>41128</v>
      </c>
      <c r="O419" s="1">
        <v>1.2399</v>
      </c>
      <c r="P419" s="1"/>
      <c r="Q419" t="s">
        <v>46</v>
      </c>
      <c r="R419" s="2">
        <v>41128</v>
      </c>
      <c r="S419">
        <v>1.0418000000000001</v>
      </c>
    </row>
    <row r="420" spans="1:19" x14ac:dyDescent="0.15">
      <c r="A420" s="3" t="s">
        <v>22</v>
      </c>
      <c r="B420" s="2">
        <v>41256</v>
      </c>
      <c r="C420" s="1">
        <v>529.95000000000005</v>
      </c>
      <c r="E420" s="3"/>
      <c r="F420" s="2"/>
      <c r="G420" s="1"/>
      <c r="H420" s="1"/>
      <c r="I420" s="3" t="s">
        <v>24</v>
      </c>
      <c r="J420" s="2">
        <v>41127</v>
      </c>
      <c r="K420" s="1">
        <v>0.26665244520292253</v>
      </c>
      <c r="L420" s="1"/>
      <c r="M420" s="3" t="s">
        <v>23</v>
      </c>
      <c r="N420" s="2">
        <v>41127</v>
      </c>
      <c r="O420" s="1">
        <v>1.2401</v>
      </c>
      <c r="P420" s="1"/>
      <c r="Q420" t="s">
        <v>46</v>
      </c>
      <c r="R420" s="2">
        <v>41127</v>
      </c>
      <c r="S420">
        <v>1.0419</v>
      </c>
    </row>
    <row r="421" spans="1:19" x14ac:dyDescent="0.15">
      <c r="A421" s="3" t="s">
        <v>22</v>
      </c>
      <c r="B421" s="2">
        <v>41255</v>
      </c>
      <c r="C421" s="1">
        <v>530.09</v>
      </c>
      <c r="E421" s="3"/>
      <c r="F421" s="2"/>
      <c r="G421" s="1"/>
      <c r="H421" s="1"/>
      <c r="I421" s="3" t="s">
        <v>24</v>
      </c>
      <c r="J421" s="2">
        <v>41124</v>
      </c>
      <c r="K421" s="1">
        <v>0.26663111585121985</v>
      </c>
      <c r="L421" s="1"/>
      <c r="M421" s="3" t="s">
        <v>23</v>
      </c>
      <c r="N421" s="2">
        <v>41124</v>
      </c>
      <c r="O421" s="1">
        <v>1.2386999999999999</v>
      </c>
      <c r="P421" s="1"/>
      <c r="Q421" t="s">
        <v>46</v>
      </c>
      <c r="R421" s="2">
        <v>41124</v>
      </c>
      <c r="S421">
        <v>1.042</v>
      </c>
    </row>
    <row r="422" spans="1:19" x14ac:dyDescent="0.15">
      <c r="A422" s="3" t="s">
        <v>22</v>
      </c>
      <c r="B422" s="2">
        <v>41254</v>
      </c>
      <c r="C422" s="1">
        <v>528.94000000000005</v>
      </c>
      <c r="E422" s="3"/>
      <c r="F422" s="2"/>
      <c r="G422" s="1"/>
      <c r="H422" s="1"/>
      <c r="I422" s="3" t="s">
        <v>24</v>
      </c>
      <c r="J422" s="2">
        <v>41123</v>
      </c>
      <c r="K422" s="1">
        <v>0.26665955574518013</v>
      </c>
      <c r="L422" s="1"/>
      <c r="M422" s="3" t="s">
        <v>23</v>
      </c>
      <c r="N422" s="2">
        <v>41123</v>
      </c>
      <c r="O422" s="1">
        <v>1.218</v>
      </c>
      <c r="P422" s="1"/>
      <c r="Q422" t="s">
        <v>46</v>
      </c>
      <c r="R422" s="2">
        <v>41123</v>
      </c>
      <c r="S422">
        <v>1.0421</v>
      </c>
    </row>
    <row r="423" spans="1:19" x14ac:dyDescent="0.15">
      <c r="A423" s="3" t="s">
        <v>22</v>
      </c>
      <c r="B423" s="2">
        <v>41253</v>
      </c>
      <c r="C423" s="1">
        <v>529.61</v>
      </c>
      <c r="E423" s="3"/>
      <c r="F423" s="2"/>
      <c r="G423" s="1"/>
      <c r="H423" s="1"/>
      <c r="I423" s="3" t="s">
        <v>24</v>
      </c>
      <c r="J423" s="2">
        <v>41122</v>
      </c>
      <c r="K423" s="1">
        <v>0.26664533503986348</v>
      </c>
      <c r="L423" s="1"/>
      <c r="M423" s="3" t="s">
        <v>23</v>
      </c>
      <c r="N423" s="2">
        <v>41122</v>
      </c>
      <c r="O423" s="1">
        <v>1.2224999999999999</v>
      </c>
      <c r="P423" s="1"/>
      <c r="Q423" t="s">
        <v>46</v>
      </c>
      <c r="R423" s="2">
        <v>41122</v>
      </c>
      <c r="S423">
        <v>1.0422</v>
      </c>
    </row>
    <row r="424" spans="1:19" x14ac:dyDescent="0.15">
      <c r="A424" s="3" t="s">
        <v>22</v>
      </c>
      <c r="B424" s="2">
        <v>41252</v>
      </c>
      <c r="C424" s="1">
        <v>531.96</v>
      </c>
      <c r="E424" s="3"/>
      <c r="F424" s="2"/>
      <c r="G424" s="1"/>
      <c r="H424" s="1"/>
      <c r="I424" s="3" t="s">
        <v>24</v>
      </c>
      <c r="J424" s="2">
        <v>41121</v>
      </c>
      <c r="K424" s="1">
        <v>0.26664533503986348</v>
      </c>
      <c r="L424" s="1"/>
      <c r="M424" s="3" t="s">
        <v>23</v>
      </c>
      <c r="N424" s="2">
        <v>41121</v>
      </c>
      <c r="O424" s="1">
        <v>1.2303999999999999</v>
      </c>
      <c r="P424" s="1"/>
      <c r="Q424" t="s">
        <v>46</v>
      </c>
      <c r="R424" s="2">
        <v>41121</v>
      </c>
      <c r="S424">
        <v>1.0423</v>
      </c>
    </row>
    <row r="425" spans="1:19" x14ac:dyDescent="0.15">
      <c r="A425" s="3" t="s">
        <v>22</v>
      </c>
      <c r="B425" s="2">
        <v>41251</v>
      </c>
      <c r="C425" s="1">
        <v>528.57000000000005</v>
      </c>
      <c r="E425" s="3"/>
      <c r="F425" s="2"/>
      <c r="G425" s="1"/>
      <c r="H425" s="1"/>
      <c r="I425" s="3" t="s">
        <v>24</v>
      </c>
      <c r="J425" s="2">
        <v>41120</v>
      </c>
      <c r="K425" s="1">
        <v>0.26668088964744785</v>
      </c>
      <c r="L425" s="1"/>
      <c r="M425" s="3" t="s">
        <v>23</v>
      </c>
      <c r="N425" s="2">
        <v>41120</v>
      </c>
      <c r="O425" s="1">
        <v>1.226</v>
      </c>
      <c r="P425" s="1"/>
      <c r="Q425" t="s">
        <v>46</v>
      </c>
      <c r="R425" s="2">
        <v>41120</v>
      </c>
      <c r="S425">
        <v>1.0424</v>
      </c>
    </row>
    <row r="426" spans="1:19" x14ac:dyDescent="0.15">
      <c r="A426" s="3" t="s">
        <v>22</v>
      </c>
      <c r="B426" s="2">
        <v>41250</v>
      </c>
      <c r="C426" s="1">
        <v>528.57000000000005</v>
      </c>
      <c r="E426" s="3"/>
      <c r="F426" s="2"/>
      <c r="G426" s="1"/>
      <c r="H426" s="1"/>
      <c r="I426" s="3" t="s">
        <v>24</v>
      </c>
      <c r="J426" s="2">
        <v>41117</v>
      </c>
      <c r="K426" s="1">
        <v>0.26664533503986348</v>
      </c>
      <c r="L426" s="1"/>
      <c r="M426" s="3" t="s">
        <v>23</v>
      </c>
      <c r="N426" s="2">
        <v>41117</v>
      </c>
      <c r="O426" s="1">
        <v>1.2322</v>
      </c>
      <c r="P426" s="1"/>
      <c r="Q426" t="s">
        <v>46</v>
      </c>
      <c r="R426" s="2">
        <v>41117</v>
      </c>
      <c r="S426">
        <v>1.0425</v>
      </c>
    </row>
    <row r="427" spans="1:19" x14ac:dyDescent="0.15">
      <c r="A427" s="3" t="s">
        <v>22</v>
      </c>
      <c r="B427" s="2">
        <v>41249</v>
      </c>
      <c r="C427" s="1">
        <v>528.66</v>
      </c>
      <c r="E427" s="3"/>
      <c r="F427" s="2"/>
      <c r="G427" s="1"/>
      <c r="H427" s="1"/>
      <c r="I427" s="3" t="s">
        <v>24</v>
      </c>
      <c r="J427" s="2">
        <v>41116</v>
      </c>
      <c r="K427" s="1">
        <v>0.26664533503986348</v>
      </c>
      <c r="L427" s="1"/>
      <c r="M427" s="3" t="s">
        <v>23</v>
      </c>
      <c r="N427" s="2">
        <v>41116</v>
      </c>
      <c r="O427" s="1">
        <v>1.2282999999999999</v>
      </c>
      <c r="P427" s="1"/>
      <c r="Q427" t="s">
        <v>46</v>
      </c>
      <c r="R427" s="2">
        <v>41116</v>
      </c>
      <c r="S427">
        <v>1.0426</v>
      </c>
    </row>
    <row r="428" spans="1:19" x14ac:dyDescent="0.15">
      <c r="A428" s="3" t="s">
        <v>22</v>
      </c>
      <c r="B428" s="2">
        <v>41248</v>
      </c>
      <c r="C428" s="1">
        <v>531.99</v>
      </c>
      <c r="E428" s="3"/>
      <c r="F428" s="2"/>
      <c r="G428" s="1"/>
      <c r="H428" s="1"/>
      <c r="I428" s="3" t="s">
        <v>24</v>
      </c>
      <c r="J428" s="2">
        <v>41115</v>
      </c>
      <c r="K428" s="1">
        <v>0.26662400682557458</v>
      </c>
      <c r="L428" s="1"/>
      <c r="M428" s="3" t="s">
        <v>23</v>
      </c>
      <c r="N428" s="2">
        <v>41115</v>
      </c>
      <c r="O428" s="1">
        <v>1.2158</v>
      </c>
      <c r="P428" s="1"/>
      <c r="Q428" t="s">
        <v>46</v>
      </c>
      <c r="R428" s="2">
        <v>41115</v>
      </c>
      <c r="S428">
        <v>1.0427</v>
      </c>
    </row>
    <row r="429" spans="1:19" x14ac:dyDescent="0.15">
      <c r="A429" s="3" t="s">
        <v>22</v>
      </c>
      <c r="B429" s="2">
        <v>41247</v>
      </c>
      <c r="C429" s="1">
        <v>531.29</v>
      </c>
      <c r="E429" s="3"/>
      <c r="F429" s="2"/>
      <c r="G429" s="1"/>
      <c r="H429" s="1"/>
      <c r="I429" s="3" t="s">
        <v>24</v>
      </c>
      <c r="J429" s="2">
        <v>41114</v>
      </c>
      <c r="K429" s="1">
        <v>0.26664533503986348</v>
      </c>
      <c r="L429" s="1"/>
      <c r="M429" s="3" t="s">
        <v>23</v>
      </c>
      <c r="N429" s="2">
        <v>41114</v>
      </c>
      <c r="O429" s="1">
        <v>1.2060999999999999</v>
      </c>
      <c r="P429" s="1"/>
      <c r="Q429" t="s">
        <v>46</v>
      </c>
      <c r="R429" s="2">
        <v>41114</v>
      </c>
      <c r="S429">
        <v>1.0427999999999999</v>
      </c>
    </row>
    <row r="430" spans="1:19" x14ac:dyDescent="0.15">
      <c r="A430" s="3" t="s">
        <v>22</v>
      </c>
      <c r="B430" s="2">
        <v>41246</v>
      </c>
      <c r="C430" s="1">
        <v>529.35</v>
      </c>
      <c r="E430" s="3"/>
      <c r="F430" s="2"/>
      <c r="G430" s="1"/>
      <c r="H430" s="1"/>
      <c r="I430" s="3" t="s">
        <v>24</v>
      </c>
      <c r="J430" s="2">
        <v>41113</v>
      </c>
      <c r="K430" s="1">
        <v>0.26665955574518013</v>
      </c>
      <c r="L430" s="1"/>
      <c r="M430" s="3" t="s">
        <v>23</v>
      </c>
      <c r="N430" s="2">
        <v>41113</v>
      </c>
      <c r="O430" s="1">
        <v>1.2117</v>
      </c>
      <c r="P430" s="1"/>
      <c r="Q430" t="s">
        <v>46</v>
      </c>
      <c r="R430" s="2">
        <v>41113</v>
      </c>
      <c r="S430">
        <v>1.0428999999999999</v>
      </c>
    </row>
    <row r="431" spans="1:19" x14ac:dyDescent="0.15">
      <c r="A431" s="3" t="s">
        <v>22</v>
      </c>
      <c r="B431" s="2">
        <v>41245</v>
      </c>
      <c r="C431" s="1">
        <v>531.44000000000005</v>
      </c>
      <c r="E431" s="3"/>
      <c r="F431" s="2"/>
      <c r="G431" s="1"/>
      <c r="H431" s="1"/>
      <c r="I431" s="3" t="s">
        <v>24</v>
      </c>
      <c r="J431" s="2">
        <v>41110</v>
      </c>
      <c r="K431" s="1">
        <v>0.26664533503986348</v>
      </c>
      <c r="L431" s="1"/>
      <c r="M431" s="3" t="s">
        <v>23</v>
      </c>
      <c r="N431" s="2">
        <v>41110</v>
      </c>
      <c r="O431" s="1">
        <v>1.2157</v>
      </c>
      <c r="P431" s="1"/>
      <c r="Q431" t="s">
        <v>46</v>
      </c>
      <c r="R431" s="2">
        <v>41110</v>
      </c>
      <c r="S431">
        <v>1.0429999999999999</v>
      </c>
    </row>
    <row r="432" spans="1:19" x14ac:dyDescent="0.15">
      <c r="A432" s="3" t="s">
        <v>22</v>
      </c>
      <c r="B432" s="2">
        <v>41244</v>
      </c>
      <c r="C432" s="1">
        <v>531.63</v>
      </c>
      <c r="E432" s="3"/>
      <c r="F432" s="2"/>
      <c r="G432" s="1"/>
      <c r="H432" s="1"/>
      <c r="I432" s="3" t="s">
        <v>24</v>
      </c>
      <c r="J432" s="2">
        <v>41109</v>
      </c>
      <c r="K432" s="1">
        <v>0.26664533503986348</v>
      </c>
      <c r="L432" s="1"/>
      <c r="M432" s="3" t="s">
        <v>23</v>
      </c>
      <c r="N432" s="2">
        <v>41109</v>
      </c>
      <c r="O432" s="1">
        <v>1.2281</v>
      </c>
      <c r="P432" s="1"/>
      <c r="Q432" t="s">
        <v>46</v>
      </c>
      <c r="R432" s="2">
        <v>41109</v>
      </c>
      <c r="S432">
        <v>1.0430999999999999</v>
      </c>
    </row>
    <row r="433" spans="1:19" x14ac:dyDescent="0.15">
      <c r="A433" s="3" t="s">
        <v>22</v>
      </c>
      <c r="B433" s="2">
        <v>41243</v>
      </c>
      <c r="C433" s="1">
        <v>531.63</v>
      </c>
      <c r="E433" s="3"/>
      <c r="F433" s="2"/>
      <c r="G433" s="1"/>
      <c r="H433" s="1"/>
      <c r="I433" s="3" t="s">
        <v>24</v>
      </c>
      <c r="J433" s="2">
        <v>41108</v>
      </c>
      <c r="K433" s="1">
        <v>0.26665244520292253</v>
      </c>
      <c r="L433" s="1"/>
      <c r="M433" s="3" t="s">
        <v>23</v>
      </c>
      <c r="N433" s="2">
        <v>41108</v>
      </c>
      <c r="O433" s="1">
        <v>1.2283999999999999</v>
      </c>
      <c r="P433" s="1"/>
      <c r="Q433" t="s">
        <v>46</v>
      </c>
      <c r="R433" s="2">
        <v>41108</v>
      </c>
      <c r="S433">
        <v>1.0431999999999999</v>
      </c>
    </row>
    <row r="434" spans="1:19" x14ac:dyDescent="0.15">
      <c r="A434" s="3" t="s">
        <v>22</v>
      </c>
      <c r="B434" s="2">
        <v>41242</v>
      </c>
      <c r="C434" s="1">
        <v>531.16999999999996</v>
      </c>
      <c r="E434" s="3"/>
      <c r="F434" s="2"/>
      <c r="G434" s="1"/>
      <c r="H434" s="1"/>
      <c r="I434" s="3" t="s">
        <v>24</v>
      </c>
      <c r="J434" s="2">
        <v>41107</v>
      </c>
      <c r="K434" s="1">
        <v>0.26665244520292253</v>
      </c>
      <c r="L434" s="1"/>
      <c r="M434" s="3" t="s">
        <v>23</v>
      </c>
      <c r="N434" s="2">
        <v>41107</v>
      </c>
      <c r="O434" s="1">
        <v>1.2294</v>
      </c>
      <c r="P434" s="1"/>
      <c r="Q434" t="s">
        <v>46</v>
      </c>
      <c r="R434" s="2">
        <v>41107</v>
      </c>
      <c r="S434">
        <v>1.0432999999999999</v>
      </c>
    </row>
    <row r="435" spans="1:19" x14ac:dyDescent="0.15">
      <c r="A435" s="3" t="s">
        <v>22</v>
      </c>
      <c r="B435" s="2">
        <v>41241</v>
      </c>
      <c r="C435" s="1">
        <v>530.32000000000005</v>
      </c>
      <c r="E435" s="3"/>
      <c r="F435" s="2"/>
      <c r="G435" s="1"/>
      <c r="H435" s="1"/>
      <c r="I435" s="3" t="s">
        <v>24</v>
      </c>
      <c r="J435" s="2">
        <v>41106</v>
      </c>
      <c r="K435" s="1">
        <v>0.26664533503986348</v>
      </c>
      <c r="L435" s="1"/>
      <c r="M435" s="3" t="s">
        <v>23</v>
      </c>
      <c r="N435" s="2">
        <v>41106</v>
      </c>
      <c r="O435" s="1">
        <v>1.2273000000000001</v>
      </c>
      <c r="P435" s="1"/>
      <c r="Q435" t="s">
        <v>46</v>
      </c>
      <c r="R435" s="2">
        <v>41106</v>
      </c>
      <c r="S435">
        <v>1.0434000000000001</v>
      </c>
    </row>
    <row r="436" spans="1:19" x14ac:dyDescent="0.15">
      <c r="A436" s="3" t="s">
        <v>22</v>
      </c>
      <c r="B436" s="2">
        <v>41240</v>
      </c>
      <c r="C436" s="1">
        <v>532.22</v>
      </c>
      <c r="E436" s="3"/>
      <c r="F436" s="2"/>
      <c r="G436" s="1"/>
      <c r="H436" s="1"/>
      <c r="I436" s="3" t="s">
        <v>24</v>
      </c>
      <c r="J436" s="2">
        <v>41103</v>
      </c>
      <c r="K436" s="1">
        <v>0.26665244520292253</v>
      </c>
      <c r="L436" s="1"/>
      <c r="M436" s="3" t="s">
        <v>23</v>
      </c>
      <c r="N436" s="2">
        <v>41103</v>
      </c>
      <c r="O436" s="1">
        <v>1.2248999999999999</v>
      </c>
      <c r="P436" s="1"/>
      <c r="Q436" t="s">
        <v>46</v>
      </c>
      <c r="R436" s="2">
        <v>41103</v>
      </c>
      <c r="S436">
        <v>1.0435000000000001</v>
      </c>
    </row>
    <row r="437" spans="1:19" x14ac:dyDescent="0.15">
      <c r="A437" s="3" t="s">
        <v>22</v>
      </c>
      <c r="B437" s="2">
        <v>41239</v>
      </c>
      <c r="C437" s="1">
        <v>531.66</v>
      </c>
      <c r="E437" s="3"/>
      <c r="F437" s="2"/>
      <c r="G437" s="1"/>
      <c r="H437" s="1"/>
      <c r="I437" s="3" t="s">
        <v>24</v>
      </c>
      <c r="J437" s="2">
        <v>41102</v>
      </c>
      <c r="K437" s="1">
        <v>0.26665244520292253</v>
      </c>
      <c r="L437" s="1"/>
      <c r="M437" s="3" t="s">
        <v>23</v>
      </c>
      <c r="N437" s="2">
        <v>41102</v>
      </c>
      <c r="O437" s="1">
        <v>1.2202999999999999</v>
      </c>
      <c r="P437" s="1"/>
      <c r="Q437" t="s">
        <v>46</v>
      </c>
      <c r="R437" s="2">
        <v>41102</v>
      </c>
      <c r="S437">
        <v>1.0436000000000001</v>
      </c>
    </row>
    <row r="438" spans="1:19" x14ac:dyDescent="0.15">
      <c r="A438" s="3" t="s">
        <v>22</v>
      </c>
      <c r="B438" s="2">
        <v>41238</v>
      </c>
      <c r="C438" s="1">
        <v>529.23</v>
      </c>
      <c r="E438" s="3"/>
      <c r="F438" s="2"/>
      <c r="G438" s="1"/>
      <c r="H438" s="1"/>
      <c r="I438" s="3" t="s">
        <v>24</v>
      </c>
      <c r="J438" s="2">
        <v>41101</v>
      </c>
      <c r="K438" s="1">
        <v>0.26664533503986348</v>
      </c>
      <c r="L438" s="1"/>
      <c r="M438" s="3" t="s">
        <v>23</v>
      </c>
      <c r="N438" s="2">
        <v>41101</v>
      </c>
      <c r="O438" s="1">
        <v>1.2239</v>
      </c>
      <c r="P438" s="1"/>
      <c r="Q438" t="s">
        <v>46</v>
      </c>
      <c r="R438" s="2">
        <v>41101</v>
      </c>
      <c r="S438">
        <v>1.0437000000000001</v>
      </c>
    </row>
    <row r="439" spans="1:19" x14ac:dyDescent="0.15">
      <c r="A439" s="3" t="s">
        <v>22</v>
      </c>
      <c r="B439" s="2">
        <v>41237</v>
      </c>
      <c r="C439" s="1">
        <v>534.77</v>
      </c>
      <c r="E439" s="3"/>
      <c r="F439" s="2"/>
      <c r="G439" s="1"/>
      <c r="H439" s="1"/>
      <c r="I439" s="3" t="s">
        <v>24</v>
      </c>
      <c r="J439" s="2">
        <v>41100</v>
      </c>
      <c r="K439" s="1">
        <v>0.26664533503986348</v>
      </c>
      <c r="L439" s="1"/>
      <c r="M439" s="3" t="s">
        <v>23</v>
      </c>
      <c r="N439" s="2">
        <v>41100</v>
      </c>
      <c r="O439" s="1">
        <v>1.2250000000000001</v>
      </c>
      <c r="P439" s="1"/>
      <c r="Q439" t="s">
        <v>46</v>
      </c>
      <c r="R439" s="2">
        <v>41100</v>
      </c>
      <c r="S439">
        <v>1.0438000000000001</v>
      </c>
    </row>
    <row r="440" spans="1:19" x14ac:dyDescent="0.15">
      <c r="A440" s="3" t="s">
        <v>22</v>
      </c>
      <c r="B440" s="2">
        <v>41236</v>
      </c>
      <c r="C440" s="1">
        <v>534.77</v>
      </c>
      <c r="E440" s="3"/>
      <c r="F440" s="2"/>
      <c r="G440" s="1"/>
      <c r="H440" s="1"/>
      <c r="I440" s="3" t="s">
        <v>24</v>
      </c>
      <c r="J440" s="2">
        <v>41099</v>
      </c>
      <c r="K440" s="1">
        <v>0.26665955574518013</v>
      </c>
      <c r="L440" s="1"/>
      <c r="M440" s="3" t="s">
        <v>23</v>
      </c>
      <c r="N440" s="2">
        <v>41099</v>
      </c>
      <c r="O440" s="1">
        <v>1.2313000000000001</v>
      </c>
      <c r="P440" s="1"/>
      <c r="Q440" t="s">
        <v>46</v>
      </c>
      <c r="R440" s="2">
        <v>41099</v>
      </c>
      <c r="S440">
        <v>1.0439000000000001</v>
      </c>
    </row>
    <row r="441" spans="1:19" x14ac:dyDescent="0.15">
      <c r="A441" s="3" t="s">
        <v>22</v>
      </c>
      <c r="B441" s="2">
        <v>41235</v>
      </c>
      <c r="C441" s="1">
        <v>534.39</v>
      </c>
      <c r="E441" s="3"/>
      <c r="F441" s="2"/>
      <c r="G441" s="1"/>
      <c r="H441" s="1"/>
      <c r="I441" s="3" t="s">
        <v>24</v>
      </c>
      <c r="J441" s="2">
        <v>41096</v>
      </c>
      <c r="K441" s="1">
        <v>0.26664533503986348</v>
      </c>
      <c r="L441" s="1"/>
      <c r="M441" s="3" t="s">
        <v>23</v>
      </c>
      <c r="N441" s="2">
        <v>41096</v>
      </c>
      <c r="O441" s="1">
        <v>1.2291000000000001</v>
      </c>
      <c r="P441" s="1"/>
      <c r="Q441" t="s">
        <v>46</v>
      </c>
      <c r="R441" s="2">
        <v>41096</v>
      </c>
      <c r="S441">
        <v>1.044</v>
      </c>
    </row>
    <row r="442" spans="1:19" x14ac:dyDescent="0.15">
      <c r="A442" s="3" t="s">
        <v>22</v>
      </c>
      <c r="B442" s="2">
        <v>41234</v>
      </c>
      <c r="C442" s="1">
        <v>532.5</v>
      </c>
      <c r="E442" s="3"/>
      <c r="F442" s="2"/>
      <c r="G442" s="1"/>
      <c r="H442" s="1"/>
      <c r="I442" s="3" t="s">
        <v>24</v>
      </c>
      <c r="J442" s="2">
        <v>41095</v>
      </c>
      <c r="K442" s="1">
        <v>0.26665244520292253</v>
      </c>
      <c r="L442" s="1"/>
      <c r="M442" s="3" t="s">
        <v>23</v>
      </c>
      <c r="N442" s="2">
        <v>41095</v>
      </c>
      <c r="O442" s="1">
        <v>1.2392000000000001</v>
      </c>
      <c r="P442" s="1"/>
      <c r="Q442" t="s">
        <v>46</v>
      </c>
      <c r="R442" s="2">
        <v>41095</v>
      </c>
      <c r="S442">
        <v>1.0441</v>
      </c>
    </row>
    <row r="443" spans="1:19" x14ac:dyDescent="0.15">
      <c r="A443" s="3" t="s">
        <v>22</v>
      </c>
      <c r="B443" s="2">
        <v>41233</v>
      </c>
      <c r="C443" s="1">
        <v>529.38</v>
      </c>
      <c r="E443" s="3"/>
      <c r="F443" s="2"/>
      <c r="G443" s="1"/>
      <c r="H443" s="1"/>
      <c r="I443" s="3" t="s">
        <v>24</v>
      </c>
      <c r="J443" s="2">
        <v>41094</v>
      </c>
      <c r="K443" s="1">
        <v>0.26665244520292253</v>
      </c>
      <c r="L443" s="1"/>
      <c r="M443" s="3" t="s">
        <v>23</v>
      </c>
      <c r="N443" s="2">
        <v>41094</v>
      </c>
      <c r="O443" s="1">
        <v>1.2526999999999999</v>
      </c>
      <c r="P443" s="1"/>
      <c r="Q443" t="s">
        <v>46</v>
      </c>
      <c r="R443" s="2">
        <v>41094</v>
      </c>
      <c r="S443">
        <v>1.0442</v>
      </c>
    </row>
    <row r="444" spans="1:19" x14ac:dyDescent="0.15">
      <c r="A444" s="3" t="s">
        <v>22</v>
      </c>
      <c r="B444" s="2">
        <v>41232</v>
      </c>
      <c r="C444" s="1">
        <v>529.4</v>
      </c>
      <c r="E444" s="3"/>
      <c r="F444" s="2"/>
      <c r="G444" s="1"/>
      <c r="H444" s="1"/>
      <c r="I444" s="3" t="s">
        <v>24</v>
      </c>
      <c r="J444" s="2">
        <v>41093</v>
      </c>
      <c r="K444" s="1">
        <v>0.26665244520292253</v>
      </c>
      <c r="L444" s="1"/>
      <c r="M444" s="3" t="s">
        <v>23</v>
      </c>
      <c r="N444" s="2">
        <v>41093</v>
      </c>
      <c r="O444" s="1">
        <v>1.2607999999999999</v>
      </c>
      <c r="P444" s="1"/>
      <c r="Q444" t="s">
        <v>46</v>
      </c>
      <c r="R444" s="2">
        <v>41093</v>
      </c>
      <c r="S444">
        <v>1.0443</v>
      </c>
    </row>
    <row r="445" spans="1:19" x14ac:dyDescent="0.15">
      <c r="A445" s="3" t="s">
        <v>22</v>
      </c>
      <c r="B445" s="2">
        <v>41231</v>
      </c>
      <c r="C445" s="1">
        <v>530.09</v>
      </c>
      <c r="E445" s="3"/>
      <c r="F445" s="2"/>
      <c r="G445" s="1"/>
      <c r="H445" s="1"/>
      <c r="I445" s="3" t="s">
        <v>24</v>
      </c>
      <c r="J445" s="2">
        <v>41092</v>
      </c>
      <c r="K445" s="1">
        <v>0.26665244520292253</v>
      </c>
      <c r="L445" s="1"/>
      <c r="M445" s="3" t="s">
        <v>23</v>
      </c>
      <c r="N445" s="2">
        <v>41092</v>
      </c>
      <c r="O445" s="1">
        <v>1.2576000000000001</v>
      </c>
      <c r="P445" s="1"/>
      <c r="Q445" t="s">
        <v>46</v>
      </c>
      <c r="R445" s="2">
        <v>41092</v>
      </c>
      <c r="S445">
        <v>1.0444</v>
      </c>
    </row>
    <row r="446" spans="1:19" x14ac:dyDescent="0.15">
      <c r="A446" s="3" t="s">
        <v>22</v>
      </c>
      <c r="B446" s="2">
        <v>41230</v>
      </c>
      <c r="C446" s="1">
        <v>534</v>
      </c>
      <c r="E446" s="3"/>
      <c r="F446" s="2"/>
      <c r="G446" s="1"/>
      <c r="H446" s="1"/>
      <c r="I446" s="3" t="s">
        <v>24</v>
      </c>
      <c r="J446" s="2">
        <v>41089</v>
      </c>
      <c r="K446" s="1">
        <v>0.26664533503986348</v>
      </c>
      <c r="L446" s="1"/>
      <c r="M446" s="3" t="s">
        <v>23</v>
      </c>
      <c r="N446" s="2">
        <v>41089</v>
      </c>
      <c r="O446" s="1">
        <v>1.2666999999999999</v>
      </c>
      <c r="P446" s="1"/>
      <c r="Q446" t="s">
        <v>46</v>
      </c>
      <c r="R446" s="2">
        <v>41089</v>
      </c>
      <c r="S446">
        <v>1.0445</v>
      </c>
    </row>
    <row r="447" spans="1:19" x14ac:dyDescent="0.15">
      <c r="A447" s="3" t="s">
        <v>22</v>
      </c>
      <c r="B447" s="2">
        <v>41229</v>
      </c>
      <c r="C447" s="1">
        <v>534</v>
      </c>
      <c r="E447" s="3"/>
      <c r="F447" s="2"/>
      <c r="G447" s="1"/>
      <c r="H447" s="1"/>
      <c r="I447" s="3" t="s">
        <v>24</v>
      </c>
      <c r="J447" s="2">
        <v>41088</v>
      </c>
      <c r="K447" s="1">
        <v>0.26665244520292253</v>
      </c>
      <c r="L447" s="1"/>
      <c r="M447" s="3" t="s">
        <v>23</v>
      </c>
      <c r="N447" s="2">
        <v>41088</v>
      </c>
      <c r="O447" s="1">
        <v>1.2444</v>
      </c>
      <c r="P447" s="1"/>
      <c r="Q447" t="s">
        <v>46</v>
      </c>
      <c r="R447" s="2">
        <v>41088</v>
      </c>
      <c r="S447">
        <v>1.0446</v>
      </c>
    </row>
    <row r="448" spans="1:19" x14ac:dyDescent="0.15">
      <c r="A448" s="3" t="s">
        <v>22</v>
      </c>
      <c r="B448" s="2">
        <v>41228</v>
      </c>
      <c r="C448" s="1">
        <v>534.41</v>
      </c>
      <c r="E448" s="3"/>
      <c r="F448" s="2"/>
      <c r="G448" s="1"/>
      <c r="H448" s="1"/>
      <c r="I448" s="3" t="s">
        <v>24</v>
      </c>
      <c r="J448" s="2">
        <v>41087</v>
      </c>
      <c r="K448" s="1">
        <v>0.26665244520292253</v>
      </c>
      <c r="L448" s="1"/>
      <c r="M448" s="3" t="s">
        <v>23</v>
      </c>
      <c r="N448" s="2">
        <v>41087</v>
      </c>
      <c r="O448" s="1">
        <v>1.2467999999999999</v>
      </c>
      <c r="P448" s="1"/>
      <c r="Q448" t="s">
        <v>46</v>
      </c>
      <c r="R448" s="2">
        <v>41087</v>
      </c>
      <c r="S448">
        <v>1.0447</v>
      </c>
    </row>
    <row r="449" spans="1:19" x14ac:dyDescent="0.15">
      <c r="A449" s="3" t="s">
        <v>22</v>
      </c>
      <c r="B449" s="2">
        <v>41227</v>
      </c>
      <c r="C449" s="1">
        <v>534.30999999999995</v>
      </c>
      <c r="E449" s="3"/>
      <c r="F449" s="2"/>
      <c r="G449" s="1"/>
      <c r="H449" s="1"/>
      <c r="I449" s="3" t="s">
        <v>24</v>
      </c>
      <c r="J449" s="2">
        <v>41086</v>
      </c>
      <c r="K449" s="1">
        <v>0.26665244520292253</v>
      </c>
      <c r="L449" s="1"/>
      <c r="M449" s="3" t="s">
        <v>23</v>
      </c>
      <c r="N449" s="2">
        <v>41086</v>
      </c>
      <c r="O449" s="1">
        <v>1.2490999999999999</v>
      </c>
      <c r="P449" s="1"/>
      <c r="Q449" t="s">
        <v>46</v>
      </c>
      <c r="R449" s="2">
        <v>41086</v>
      </c>
      <c r="S449">
        <v>1.0448</v>
      </c>
    </row>
    <row r="450" spans="1:19" x14ac:dyDescent="0.15">
      <c r="A450" s="3" t="s">
        <v>22</v>
      </c>
      <c r="B450" s="2">
        <v>41226</v>
      </c>
      <c r="C450" s="1">
        <v>534.47</v>
      </c>
      <c r="E450" s="3"/>
      <c r="F450" s="2"/>
      <c r="G450" s="1"/>
      <c r="H450" s="1"/>
      <c r="I450" s="3" t="s">
        <v>24</v>
      </c>
      <c r="J450" s="2">
        <v>41085</v>
      </c>
      <c r="K450" s="1">
        <v>0.26664533503986348</v>
      </c>
      <c r="L450" s="1"/>
      <c r="M450" s="3" t="s">
        <v>23</v>
      </c>
      <c r="N450" s="2">
        <v>41085</v>
      </c>
      <c r="O450" s="1">
        <v>1.2504</v>
      </c>
      <c r="P450" s="1"/>
      <c r="Q450" t="s">
        <v>46</v>
      </c>
      <c r="R450" s="2">
        <v>41085</v>
      </c>
      <c r="S450">
        <v>1.0448999999999999</v>
      </c>
    </row>
    <row r="451" spans="1:19" x14ac:dyDescent="0.15">
      <c r="A451" s="3" t="s">
        <v>22</v>
      </c>
      <c r="B451" s="2">
        <v>41225</v>
      </c>
      <c r="C451" s="1">
        <v>535.59</v>
      </c>
      <c r="E451" s="3"/>
      <c r="F451" s="2"/>
      <c r="G451" s="1"/>
      <c r="H451" s="1"/>
      <c r="I451" s="3" t="s">
        <v>24</v>
      </c>
      <c r="J451" s="2">
        <v>41082</v>
      </c>
      <c r="K451" s="1">
        <v>0.26664533503986348</v>
      </c>
      <c r="L451" s="1"/>
      <c r="M451" s="3" t="s">
        <v>23</v>
      </c>
      <c r="N451" s="2">
        <v>41082</v>
      </c>
      <c r="O451" s="1">
        <v>1.2570000000000001</v>
      </c>
      <c r="P451" s="1"/>
      <c r="Q451" t="s">
        <v>46</v>
      </c>
      <c r="R451" s="2">
        <v>41082</v>
      </c>
      <c r="S451">
        <v>1.0449999999999999</v>
      </c>
    </row>
    <row r="452" spans="1:19" x14ac:dyDescent="0.15">
      <c r="A452" s="3" t="s">
        <v>22</v>
      </c>
      <c r="B452" s="2">
        <v>41224</v>
      </c>
      <c r="C452" s="1">
        <v>535.1</v>
      </c>
      <c r="E452" s="3"/>
      <c r="F452" s="2"/>
      <c r="G452" s="1"/>
      <c r="H452" s="1"/>
      <c r="I452" s="3" t="s">
        <v>24</v>
      </c>
      <c r="J452" s="2">
        <v>41081</v>
      </c>
      <c r="K452" s="1">
        <v>0.26664533503986348</v>
      </c>
      <c r="L452" s="1"/>
      <c r="M452" s="3" t="s">
        <v>23</v>
      </c>
      <c r="N452" s="2">
        <v>41081</v>
      </c>
      <c r="O452" s="1">
        <v>1.254</v>
      </c>
      <c r="P452" s="1"/>
      <c r="Q452" t="s">
        <v>46</v>
      </c>
      <c r="R452" s="2">
        <v>41081</v>
      </c>
      <c r="S452">
        <v>1.0450999999999999</v>
      </c>
    </row>
    <row r="453" spans="1:19" x14ac:dyDescent="0.15">
      <c r="A453" s="3" t="s">
        <v>22</v>
      </c>
      <c r="B453" s="2">
        <v>41223</v>
      </c>
      <c r="C453" s="1">
        <v>536.04</v>
      </c>
      <c r="E453" s="3"/>
      <c r="F453" s="2"/>
      <c r="G453" s="1"/>
      <c r="H453" s="1"/>
      <c r="I453" s="3" t="s">
        <v>24</v>
      </c>
      <c r="J453" s="2">
        <v>41080</v>
      </c>
      <c r="K453" s="1">
        <v>0.26663111585121985</v>
      </c>
      <c r="L453" s="1"/>
      <c r="M453" s="3" t="s">
        <v>23</v>
      </c>
      <c r="N453" s="2">
        <v>41080</v>
      </c>
      <c r="O453" s="1">
        <v>1.2706999999999999</v>
      </c>
      <c r="P453" s="1"/>
      <c r="Q453" t="s">
        <v>46</v>
      </c>
      <c r="R453" s="2">
        <v>41080</v>
      </c>
      <c r="S453">
        <v>1.0451999999999999</v>
      </c>
    </row>
    <row r="454" spans="1:19" x14ac:dyDescent="0.15">
      <c r="A454" s="3" t="s">
        <v>22</v>
      </c>
      <c r="B454" s="2">
        <v>41222</v>
      </c>
      <c r="C454" s="1">
        <v>536.04</v>
      </c>
      <c r="E454" s="3"/>
      <c r="F454" s="2"/>
      <c r="G454" s="1"/>
      <c r="H454" s="1"/>
      <c r="I454" s="3" t="s">
        <v>24</v>
      </c>
      <c r="J454" s="2">
        <v>41079</v>
      </c>
      <c r="K454" s="1">
        <v>0.26664533503986348</v>
      </c>
      <c r="L454" s="1"/>
      <c r="M454" s="3" t="s">
        <v>23</v>
      </c>
      <c r="N454" s="2">
        <v>41079</v>
      </c>
      <c r="O454" s="1">
        <v>1.2685</v>
      </c>
      <c r="P454" s="1"/>
      <c r="Q454" t="s">
        <v>46</v>
      </c>
      <c r="R454" s="2">
        <v>41079</v>
      </c>
      <c r="S454">
        <v>1.0452999999999999</v>
      </c>
    </row>
    <row r="455" spans="1:19" x14ac:dyDescent="0.15">
      <c r="A455" s="3" t="s">
        <v>22</v>
      </c>
      <c r="B455" s="2">
        <v>41221</v>
      </c>
      <c r="C455" s="1">
        <v>536.76</v>
      </c>
      <c r="E455" s="3"/>
      <c r="F455" s="2"/>
      <c r="G455" s="1"/>
      <c r="H455" s="1"/>
      <c r="I455" s="3" t="s">
        <v>24</v>
      </c>
      <c r="J455" s="2">
        <v>41078</v>
      </c>
      <c r="K455" s="1">
        <v>0.26663822525597269</v>
      </c>
      <c r="L455" s="1"/>
      <c r="M455" s="3" t="s">
        <v>23</v>
      </c>
      <c r="N455" s="2">
        <v>41078</v>
      </c>
      <c r="O455" s="1">
        <v>1.2576000000000001</v>
      </c>
      <c r="P455" s="1"/>
      <c r="Q455" t="s">
        <v>46</v>
      </c>
      <c r="R455" s="2">
        <v>41078</v>
      </c>
      <c r="S455">
        <v>1.0453999999999899</v>
      </c>
    </row>
    <row r="456" spans="1:19" x14ac:dyDescent="0.15">
      <c r="A456" s="3" t="s">
        <v>22</v>
      </c>
      <c r="B456" s="2">
        <v>41220</v>
      </c>
      <c r="C456" s="1">
        <v>534.91</v>
      </c>
      <c r="E456" s="3"/>
      <c r="F456" s="2"/>
      <c r="G456" s="1"/>
      <c r="H456" s="1"/>
      <c r="I456" s="3" t="s">
        <v>24</v>
      </c>
      <c r="J456" s="2">
        <v>41075</v>
      </c>
      <c r="K456" s="1">
        <v>0.26663111585121985</v>
      </c>
      <c r="L456" s="1"/>
      <c r="M456" s="3" t="s">
        <v>23</v>
      </c>
      <c r="N456" s="2">
        <v>41075</v>
      </c>
      <c r="O456" s="1">
        <v>1.2638</v>
      </c>
      <c r="P456" s="1"/>
      <c r="Q456" t="s">
        <v>46</v>
      </c>
      <c r="R456" s="2">
        <v>41075</v>
      </c>
      <c r="S456">
        <v>1.0454999999999901</v>
      </c>
    </row>
    <row r="457" spans="1:19" x14ac:dyDescent="0.15">
      <c r="A457" s="3" t="s">
        <v>22</v>
      </c>
      <c r="B457" s="2">
        <v>41219</v>
      </c>
      <c r="C457" s="1">
        <v>533.28</v>
      </c>
      <c r="E457" s="3"/>
      <c r="F457" s="2"/>
      <c r="G457" s="1"/>
      <c r="H457" s="1"/>
      <c r="I457" s="3" t="s">
        <v>24</v>
      </c>
      <c r="J457" s="2">
        <v>41074</v>
      </c>
      <c r="K457" s="1">
        <v>0.26660978991148554</v>
      </c>
      <c r="L457" s="1"/>
      <c r="M457" s="3" t="s">
        <v>23</v>
      </c>
      <c r="N457" s="2">
        <v>41074</v>
      </c>
      <c r="O457" s="1">
        <v>1.2633000000000001</v>
      </c>
      <c r="P457" s="1"/>
      <c r="Q457" t="s">
        <v>46</v>
      </c>
      <c r="R457" s="2">
        <v>41074</v>
      </c>
      <c r="S457">
        <v>1.0455999999999901</v>
      </c>
    </row>
    <row r="458" spans="1:19" x14ac:dyDescent="0.15">
      <c r="A458" s="3" t="s">
        <v>22</v>
      </c>
      <c r="B458" s="2">
        <v>41218</v>
      </c>
      <c r="C458" s="1">
        <v>531.80999999999995</v>
      </c>
      <c r="E458" s="3"/>
      <c r="F458" s="2"/>
      <c r="G458" s="1"/>
      <c r="H458" s="1"/>
      <c r="I458" s="3" t="s">
        <v>24</v>
      </c>
      <c r="J458" s="2">
        <v>41073</v>
      </c>
      <c r="K458" s="1">
        <v>0.26662400682557458</v>
      </c>
      <c r="L458" s="1"/>
      <c r="M458" s="3" t="s">
        <v>23</v>
      </c>
      <c r="N458" s="2">
        <v>41073</v>
      </c>
      <c r="O458" s="1">
        <v>1.2557</v>
      </c>
      <c r="P458" s="1"/>
      <c r="Q458" t="s">
        <v>46</v>
      </c>
      <c r="R458" s="2">
        <v>41073</v>
      </c>
      <c r="S458">
        <v>1.0456999999999901</v>
      </c>
    </row>
    <row r="459" spans="1:19" x14ac:dyDescent="0.15">
      <c r="A459" s="3" t="s">
        <v>22</v>
      </c>
      <c r="B459" s="2">
        <v>41217</v>
      </c>
      <c r="C459" s="1">
        <v>529.99</v>
      </c>
      <c r="E459" s="3"/>
      <c r="F459" s="2"/>
      <c r="G459" s="1"/>
      <c r="H459" s="1"/>
      <c r="I459" s="3" t="s">
        <v>24</v>
      </c>
      <c r="J459" s="2">
        <v>41072</v>
      </c>
      <c r="K459" s="1">
        <v>0.26662400682557458</v>
      </c>
      <c r="L459" s="1"/>
      <c r="M459" s="3" t="s">
        <v>23</v>
      </c>
      <c r="N459" s="2">
        <v>41072</v>
      </c>
      <c r="O459" s="1">
        <v>1.2503</v>
      </c>
      <c r="P459" s="1"/>
      <c r="Q459" t="s">
        <v>46</v>
      </c>
      <c r="R459" s="2">
        <v>41072</v>
      </c>
      <c r="S459">
        <v>1.0457999999999901</v>
      </c>
    </row>
    <row r="460" spans="1:19" x14ac:dyDescent="0.15">
      <c r="A460" s="3" t="s">
        <v>22</v>
      </c>
      <c r="B460" s="2">
        <v>41216</v>
      </c>
      <c r="C460" s="1">
        <v>532.84</v>
      </c>
      <c r="E460" s="3"/>
      <c r="F460" s="2"/>
      <c r="G460" s="1"/>
      <c r="H460" s="1"/>
      <c r="I460" s="3" t="s">
        <v>24</v>
      </c>
      <c r="J460" s="2">
        <v>41071</v>
      </c>
      <c r="K460" s="1">
        <v>0.26663111585121985</v>
      </c>
      <c r="L460" s="1"/>
      <c r="M460" s="3" t="s">
        <v>23</v>
      </c>
      <c r="N460" s="2">
        <v>41071</v>
      </c>
      <c r="O460" s="1">
        <v>1.2482</v>
      </c>
      <c r="P460" s="1"/>
      <c r="Q460" t="s">
        <v>46</v>
      </c>
      <c r="R460" s="2">
        <v>41071</v>
      </c>
      <c r="S460">
        <v>1.0458999999999901</v>
      </c>
    </row>
    <row r="461" spans="1:19" x14ac:dyDescent="0.15">
      <c r="A461" s="3" t="s">
        <v>22</v>
      </c>
      <c r="B461" s="2">
        <v>41215</v>
      </c>
      <c r="C461" s="1">
        <v>532.84</v>
      </c>
      <c r="E461" s="3"/>
      <c r="F461" s="2"/>
      <c r="G461" s="1"/>
      <c r="H461" s="1"/>
      <c r="I461" s="3" t="s">
        <v>24</v>
      </c>
      <c r="J461" s="2">
        <v>41068</v>
      </c>
      <c r="K461" s="1">
        <v>0.26663822525597269</v>
      </c>
      <c r="L461" s="1"/>
      <c r="M461" s="3" t="s">
        <v>23</v>
      </c>
      <c r="N461" s="2">
        <v>41068</v>
      </c>
      <c r="O461" s="1">
        <v>1.2517</v>
      </c>
      <c r="P461" s="1"/>
      <c r="Q461" t="s">
        <v>46</v>
      </c>
      <c r="R461" s="2">
        <v>41068</v>
      </c>
      <c r="S461">
        <v>1.04599999999999</v>
      </c>
    </row>
    <row r="462" spans="1:19" x14ac:dyDescent="0.15">
      <c r="A462" s="3" t="s">
        <v>22</v>
      </c>
      <c r="B462" s="2">
        <v>41214</v>
      </c>
      <c r="C462" s="1">
        <v>533.11</v>
      </c>
      <c r="E462" s="3"/>
      <c r="F462" s="2"/>
      <c r="G462" s="1"/>
      <c r="H462" s="1"/>
      <c r="I462" s="3" t="s">
        <v>24</v>
      </c>
      <c r="J462" s="2">
        <v>41067</v>
      </c>
      <c r="K462" s="1">
        <v>0.26664533503986348</v>
      </c>
      <c r="L462" s="1"/>
      <c r="M462" s="3" t="s">
        <v>23</v>
      </c>
      <c r="N462" s="2">
        <v>41067</v>
      </c>
      <c r="O462" s="1">
        <v>1.2561</v>
      </c>
      <c r="P462" s="1"/>
      <c r="Q462" t="s">
        <v>46</v>
      </c>
      <c r="R462" s="2">
        <v>41067</v>
      </c>
      <c r="S462">
        <v>1.04609999999999</v>
      </c>
    </row>
    <row r="463" spans="1:19" x14ac:dyDescent="0.15">
      <c r="A463" s="3" t="s">
        <v>22</v>
      </c>
      <c r="B463" s="2">
        <v>41213</v>
      </c>
      <c r="C463" s="1">
        <v>534.41999999999996</v>
      </c>
      <c r="E463" s="3"/>
      <c r="F463" s="2"/>
      <c r="G463" s="1"/>
      <c r="H463" s="1"/>
      <c r="I463" s="3" t="s">
        <v>24</v>
      </c>
      <c r="J463" s="2">
        <v>41066</v>
      </c>
      <c r="K463" s="1">
        <v>0.26663111585121985</v>
      </c>
      <c r="L463" s="1"/>
      <c r="M463" s="3" t="s">
        <v>23</v>
      </c>
      <c r="N463" s="2">
        <v>41066</v>
      </c>
      <c r="O463" s="1">
        <v>1.2582</v>
      </c>
      <c r="P463" s="1"/>
      <c r="Q463" t="s">
        <v>46</v>
      </c>
      <c r="R463" s="2">
        <v>41066</v>
      </c>
      <c r="S463">
        <v>1.04619999999999</v>
      </c>
    </row>
    <row r="464" spans="1:19" x14ac:dyDescent="0.15">
      <c r="A464" s="3" t="s">
        <v>22</v>
      </c>
      <c r="B464" s="2">
        <v>41212</v>
      </c>
      <c r="C464" s="1">
        <v>534.74</v>
      </c>
      <c r="E464" s="3"/>
      <c r="F464" s="2"/>
      <c r="G464" s="1"/>
      <c r="H464" s="1"/>
      <c r="I464" s="3" t="s">
        <v>24</v>
      </c>
      <c r="J464" s="2">
        <v>41065</v>
      </c>
      <c r="K464" s="1">
        <v>0.26664533503986348</v>
      </c>
      <c r="L464" s="1"/>
      <c r="M464" s="3" t="s">
        <v>23</v>
      </c>
      <c r="N464" s="2">
        <v>41065</v>
      </c>
      <c r="O464" s="1">
        <v>1.2452000000000001</v>
      </c>
      <c r="P464" s="1"/>
      <c r="Q464" t="s">
        <v>46</v>
      </c>
      <c r="R464" s="2">
        <v>41065</v>
      </c>
      <c r="S464">
        <v>1.04629999999999</v>
      </c>
    </row>
    <row r="465" spans="1:19" x14ac:dyDescent="0.15">
      <c r="A465" s="3" t="s">
        <v>22</v>
      </c>
      <c r="B465" s="2">
        <v>41211</v>
      </c>
      <c r="C465" s="1">
        <v>536.13</v>
      </c>
      <c r="E465" s="3"/>
      <c r="F465" s="2"/>
      <c r="G465" s="1"/>
      <c r="H465" s="1"/>
      <c r="I465" s="3" t="s">
        <v>24</v>
      </c>
      <c r="J465" s="2">
        <v>41064</v>
      </c>
      <c r="K465" s="1">
        <v>0.26664533503986348</v>
      </c>
      <c r="L465" s="1"/>
      <c r="M465" s="3" t="s">
        <v>23</v>
      </c>
      <c r="N465" s="2">
        <v>41064</v>
      </c>
      <c r="O465" s="1">
        <v>1.2499</v>
      </c>
      <c r="P465" s="1"/>
      <c r="Q465" t="s">
        <v>46</v>
      </c>
      <c r="R465" s="2">
        <v>41064</v>
      </c>
      <c r="S465">
        <v>1.04639999999999</v>
      </c>
    </row>
    <row r="466" spans="1:19" x14ac:dyDescent="0.15">
      <c r="A466" s="3" t="s">
        <v>22</v>
      </c>
      <c r="B466" s="2">
        <v>41210</v>
      </c>
      <c r="C466" s="1">
        <v>535.61</v>
      </c>
      <c r="E466" s="3"/>
      <c r="F466" s="2"/>
      <c r="G466" s="1"/>
      <c r="H466" s="1"/>
      <c r="I466" s="3" t="s">
        <v>24</v>
      </c>
      <c r="J466" s="2">
        <v>41061</v>
      </c>
      <c r="K466" s="1">
        <v>0.26665244520292253</v>
      </c>
      <c r="L466" s="1"/>
      <c r="M466" s="3" t="s">
        <v>23</v>
      </c>
      <c r="N466" s="2">
        <v>41061</v>
      </c>
      <c r="O466" s="1">
        <v>1.2434000000000001</v>
      </c>
      <c r="P466" s="1"/>
      <c r="Q466" t="s">
        <v>46</v>
      </c>
      <c r="R466" s="2">
        <v>41061</v>
      </c>
      <c r="S466">
        <v>1.04649999999999</v>
      </c>
    </row>
    <row r="467" spans="1:19" x14ac:dyDescent="0.15">
      <c r="A467" s="3" t="s">
        <v>22</v>
      </c>
      <c r="B467" s="2">
        <v>41209</v>
      </c>
      <c r="C467" s="1">
        <v>535.61</v>
      </c>
      <c r="E467" s="3"/>
      <c r="F467" s="2"/>
      <c r="G467" s="1"/>
      <c r="H467" s="1"/>
      <c r="I467" s="3" t="s">
        <v>24</v>
      </c>
      <c r="J467" s="2">
        <v>41060</v>
      </c>
      <c r="K467" s="1">
        <v>0.26664533503986348</v>
      </c>
      <c r="L467" s="1"/>
      <c r="M467" s="3" t="s">
        <v>23</v>
      </c>
      <c r="N467" s="2">
        <v>41060</v>
      </c>
      <c r="O467" s="1">
        <v>1.2364999999999999</v>
      </c>
      <c r="P467" s="1"/>
      <c r="Q467" t="s">
        <v>46</v>
      </c>
      <c r="R467" s="2">
        <v>41060</v>
      </c>
      <c r="S467">
        <v>1.04659999999999</v>
      </c>
    </row>
    <row r="468" spans="1:19" x14ac:dyDescent="0.15">
      <c r="A468" s="3" t="s">
        <v>22</v>
      </c>
      <c r="B468" s="2">
        <v>41208</v>
      </c>
      <c r="C468" s="1">
        <v>535.61</v>
      </c>
      <c r="E468" s="3"/>
      <c r="F468" s="2"/>
      <c r="G468" s="1"/>
      <c r="H468" s="1"/>
      <c r="I468" s="3" t="s">
        <v>24</v>
      </c>
      <c r="J468" s="2">
        <v>41059</v>
      </c>
      <c r="K468" s="1">
        <v>0.26664533503986348</v>
      </c>
      <c r="L468" s="1"/>
      <c r="M468" s="3" t="s">
        <v>23</v>
      </c>
      <c r="N468" s="2">
        <v>41059</v>
      </c>
      <c r="O468" s="1">
        <v>1.2366999999999999</v>
      </c>
      <c r="P468" s="1"/>
      <c r="Q468" t="s">
        <v>46</v>
      </c>
      <c r="R468" s="2">
        <v>41059</v>
      </c>
      <c r="S468">
        <v>1.04669999999999</v>
      </c>
    </row>
    <row r="469" spans="1:19" x14ac:dyDescent="0.15">
      <c r="A469" s="3" t="s">
        <v>22</v>
      </c>
      <c r="B469" s="2">
        <v>41207</v>
      </c>
      <c r="C469" s="1">
        <v>535.67999999999995</v>
      </c>
      <c r="E469" s="3"/>
      <c r="F469" s="2"/>
      <c r="G469" s="1"/>
      <c r="H469" s="1"/>
      <c r="I469" s="3" t="s">
        <v>24</v>
      </c>
      <c r="J469" s="2">
        <v>41058</v>
      </c>
      <c r="K469" s="1">
        <v>0.26664533503986348</v>
      </c>
      <c r="L469" s="1"/>
      <c r="M469" s="3" t="s">
        <v>23</v>
      </c>
      <c r="N469" s="2">
        <v>41058</v>
      </c>
      <c r="O469" s="1">
        <v>1.2503</v>
      </c>
      <c r="P469" s="1"/>
      <c r="Q469" t="s">
        <v>46</v>
      </c>
      <c r="R469" s="2">
        <v>41058</v>
      </c>
      <c r="S469">
        <v>1.04679999999999</v>
      </c>
    </row>
    <row r="470" spans="1:19" x14ac:dyDescent="0.15">
      <c r="A470" s="3" t="s">
        <v>22</v>
      </c>
      <c r="B470" s="2">
        <v>41206</v>
      </c>
      <c r="C470" s="1">
        <v>535.20000000000005</v>
      </c>
      <c r="E470" s="3"/>
      <c r="F470" s="2"/>
      <c r="G470" s="1"/>
      <c r="H470" s="1"/>
      <c r="I470" s="3" t="s">
        <v>24</v>
      </c>
      <c r="J470" s="2">
        <v>41057</v>
      </c>
      <c r="K470" s="1">
        <v>0.26665244520292253</v>
      </c>
      <c r="L470" s="1"/>
      <c r="M470" s="3" t="s">
        <v>23</v>
      </c>
      <c r="N470" s="2">
        <v>41057</v>
      </c>
      <c r="O470" s="1">
        <v>1.2541</v>
      </c>
      <c r="P470" s="1"/>
      <c r="Q470" t="s">
        <v>46</v>
      </c>
      <c r="R470" s="2">
        <v>41057</v>
      </c>
      <c r="S470">
        <v>1.0468999999999899</v>
      </c>
    </row>
    <row r="471" spans="1:19" x14ac:dyDescent="0.15">
      <c r="A471" s="3" t="s">
        <v>22</v>
      </c>
      <c r="B471" s="2">
        <v>41205</v>
      </c>
      <c r="C471" s="1">
        <v>532.77</v>
      </c>
      <c r="E471" s="3"/>
      <c r="F471" s="2"/>
      <c r="G471" s="1"/>
      <c r="H471" s="1"/>
      <c r="I471" s="3" t="s">
        <v>24</v>
      </c>
      <c r="J471" s="2">
        <v>41054</v>
      </c>
      <c r="K471" s="1">
        <v>0.26663822525597269</v>
      </c>
      <c r="L471" s="1"/>
      <c r="M471" s="3" t="s">
        <v>23</v>
      </c>
      <c r="N471" s="2">
        <v>41054</v>
      </c>
      <c r="O471" s="1">
        <v>1.2517</v>
      </c>
      <c r="P471" s="1"/>
      <c r="Q471" t="s">
        <v>46</v>
      </c>
      <c r="R471" s="2">
        <v>41054</v>
      </c>
      <c r="S471">
        <v>1.0469999999999899</v>
      </c>
    </row>
    <row r="472" spans="1:19" x14ac:dyDescent="0.15">
      <c r="A472" s="3" t="s">
        <v>22</v>
      </c>
      <c r="B472" s="2">
        <v>41204</v>
      </c>
      <c r="C472" s="1">
        <v>533.38</v>
      </c>
      <c r="E472" s="3"/>
      <c r="F472" s="2"/>
      <c r="G472" s="1"/>
      <c r="H472" s="1"/>
      <c r="I472" s="3" t="s">
        <v>24</v>
      </c>
      <c r="J472" s="2">
        <v>41053</v>
      </c>
      <c r="K472" s="1">
        <v>0.26664533503986348</v>
      </c>
      <c r="L472" s="1"/>
      <c r="M472" s="3" t="s">
        <v>23</v>
      </c>
      <c r="N472" s="2">
        <v>41053</v>
      </c>
      <c r="O472" s="1">
        <v>1.2532000000000001</v>
      </c>
      <c r="P472" s="1"/>
      <c r="Q472" t="s">
        <v>46</v>
      </c>
      <c r="R472" s="2">
        <v>41053</v>
      </c>
      <c r="S472">
        <v>1.0470999999999899</v>
      </c>
    </row>
    <row r="473" spans="1:19" x14ac:dyDescent="0.15">
      <c r="A473" s="3" t="s">
        <v>22</v>
      </c>
      <c r="B473" s="2">
        <v>41203</v>
      </c>
      <c r="C473" s="1">
        <v>532.89</v>
      </c>
      <c r="E473" s="3"/>
      <c r="F473" s="2"/>
      <c r="G473" s="1"/>
      <c r="H473" s="1"/>
      <c r="I473" s="3" t="s">
        <v>24</v>
      </c>
      <c r="J473" s="2">
        <v>41052</v>
      </c>
      <c r="K473" s="1">
        <v>0.26664533503986348</v>
      </c>
      <c r="L473" s="1"/>
      <c r="M473" s="3" t="s">
        <v>23</v>
      </c>
      <c r="N473" s="2">
        <v>41052</v>
      </c>
      <c r="O473" s="1">
        <v>1.2582</v>
      </c>
      <c r="P473" s="1"/>
      <c r="Q473" t="s">
        <v>46</v>
      </c>
      <c r="R473" s="2">
        <v>41052</v>
      </c>
      <c r="S473">
        <v>1.0471999999999899</v>
      </c>
    </row>
    <row r="474" spans="1:19" x14ac:dyDescent="0.15">
      <c r="A474" s="3" t="s">
        <v>22</v>
      </c>
      <c r="B474" s="2">
        <v>41202</v>
      </c>
      <c r="C474" s="1">
        <v>536.02</v>
      </c>
      <c r="E474" s="3"/>
      <c r="F474" s="2"/>
      <c r="G474" s="1"/>
      <c r="H474" s="1"/>
      <c r="I474" s="3" t="s">
        <v>24</v>
      </c>
      <c r="J474" s="2">
        <v>41051</v>
      </c>
      <c r="K474" s="1">
        <v>0.26664533503986348</v>
      </c>
      <c r="L474" s="1"/>
      <c r="M474" s="3" t="s">
        <v>23</v>
      </c>
      <c r="N474" s="2">
        <v>41051</v>
      </c>
      <c r="O474" s="1">
        <v>1.2684</v>
      </c>
      <c r="P474" s="1"/>
      <c r="Q474" t="s">
        <v>46</v>
      </c>
      <c r="R474" s="2">
        <v>41051</v>
      </c>
      <c r="S474">
        <v>1.0472999999999899</v>
      </c>
    </row>
    <row r="475" spans="1:19" x14ac:dyDescent="0.15">
      <c r="A475" s="3" t="s">
        <v>22</v>
      </c>
      <c r="B475" s="2">
        <v>41201</v>
      </c>
      <c r="C475" s="1">
        <v>536.02</v>
      </c>
      <c r="E475" s="3"/>
      <c r="F475" s="2"/>
      <c r="G475" s="1"/>
      <c r="H475" s="1"/>
      <c r="I475" s="3" t="s">
        <v>24</v>
      </c>
      <c r="J475" s="2">
        <v>41050</v>
      </c>
      <c r="K475" s="1">
        <v>0.26665244520292253</v>
      </c>
      <c r="L475" s="1"/>
      <c r="M475" s="3" t="s">
        <v>23</v>
      </c>
      <c r="N475" s="2">
        <v>41050</v>
      </c>
      <c r="O475" s="1">
        <v>1.2818000000000001</v>
      </c>
      <c r="P475" s="1"/>
      <c r="Q475" t="s">
        <v>46</v>
      </c>
      <c r="R475" s="2">
        <v>41050</v>
      </c>
      <c r="S475">
        <v>1.0473999999999899</v>
      </c>
    </row>
    <row r="476" spans="1:19" x14ac:dyDescent="0.15">
      <c r="A476" s="3" t="s">
        <v>22</v>
      </c>
      <c r="B476" s="2">
        <v>41200</v>
      </c>
      <c r="C476" s="1">
        <v>536.42999999999995</v>
      </c>
      <c r="E476" s="3"/>
      <c r="F476" s="2"/>
      <c r="G476" s="1"/>
      <c r="H476" s="1"/>
      <c r="I476" s="3" t="s">
        <v>24</v>
      </c>
      <c r="J476" s="2">
        <v>41047</v>
      </c>
      <c r="K476" s="1">
        <v>0.26664533503986348</v>
      </c>
      <c r="L476" s="1"/>
      <c r="M476" s="3" t="s">
        <v>23</v>
      </c>
      <c r="N476" s="2">
        <v>41047</v>
      </c>
      <c r="O476" s="1">
        <v>1.278</v>
      </c>
      <c r="P476" s="1"/>
      <c r="Q476" t="s">
        <v>46</v>
      </c>
      <c r="R476" s="2">
        <v>41047</v>
      </c>
      <c r="S476">
        <v>1.0474999999999901</v>
      </c>
    </row>
    <row r="477" spans="1:19" x14ac:dyDescent="0.15">
      <c r="A477" s="3" t="s">
        <v>22</v>
      </c>
      <c r="B477" s="2">
        <v>41199</v>
      </c>
      <c r="C477" s="1">
        <v>535.67999999999995</v>
      </c>
      <c r="E477" s="3"/>
      <c r="F477" s="2"/>
      <c r="G477" s="1"/>
      <c r="H477" s="1"/>
      <c r="I477" s="3" t="s">
        <v>24</v>
      </c>
      <c r="J477" s="2">
        <v>41046</v>
      </c>
      <c r="K477" s="1">
        <v>0.26665244520292253</v>
      </c>
      <c r="L477" s="1"/>
      <c r="M477" s="3" t="s">
        <v>23</v>
      </c>
      <c r="N477" s="2">
        <v>41046</v>
      </c>
      <c r="O477" s="1">
        <v>1.2698</v>
      </c>
      <c r="P477" s="1"/>
      <c r="Q477" t="s">
        <v>46</v>
      </c>
      <c r="R477" s="2">
        <v>41046</v>
      </c>
      <c r="S477">
        <v>1.0475999999999901</v>
      </c>
    </row>
    <row r="478" spans="1:19" x14ac:dyDescent="0.15">
      <c r="A478" s="3" t="s">
        <v>22</v>
      </c>
      <c r="B478" s="2">
        <v>41198</v>
      </c>
      <c r="C478" s="1">
        <v>535.91</v>
      </c>
      <c r="E478" s="3"/>
      <c r="F478" s="2"/>
      <c r="G478" s="1"/>
      <c r="H478" s="1"/>
      <c r="I478" s="3" t="s">
        <v>24</v>
      </c>
      <c r="J478" s="2">
        <v>41045</v>
      </c>
      <c r="K478" s="1">
        <v>0.26664533503986348</v>
      </c>
      <c r="L478" s="1"/>
      <c r="M478" s="3" t="s">
        <v>23</v>
      </c>
      <c r="N478" s="2">
        <v>41045</v>
      </c>
      <c r="O478" s="1">
        <v>1.2716000000000001</v>
      </c>
      <c r="P478" s="1"/>
      <c r="Q478" t="s">
        <v>46</v>
      </c>
      <c r="R478" s="2">
        <v>41045</v>
      </c>
      <c r="S478">
        <v>1.0476999999999901</v>
      </c>
    </row>
    <row r="479" spans="1:19" x14ac:dyDescent="0.15">
      <c r="A479" s="3" t="s">
        <v>22</v>
      </c>
      <c r="B479" s="2">
        <v>41197</v>
      </c>
      <c r="C479" s="1">
        <v>535.72</v>
      </c>
      <c r="E479" s="3"/>
      <c r="F479" s="2"/>
      <c r="G479" s="1"/>
      <c r="H479" s="1"/>
      <c r="I479" s="3" t="s">
        <v>24</v>
      </c>
      <c r="J479" s="2">
        <v>41044</v>
      </c>
      <c r="K479" s="1">
        <v>0.26665244520292253</v>
      </c>
      <c r="L479" s="1"/>
      <c r="M479" s="3" t="s">
        <v>23</v>
      </c>
      <c r="N479" s="2">
        <v>41044</v>
      </c>
      <c r="O479" s="1">
        <v>1.2728999999999999</v>
      </c>
      <c r="P479" s="1"/>
      <c r="Q479" t="s">
        <v>46</v>
      </c>
      <c r="R479" s="2">
        <v>41044</v>
      </c>
      <c r="S479">
        <v>1.0477999999999901</v>
      </c>
    </row>
    <row r="480" spans="1:19" x14ac:dyDescent="0.15">
      <c r="A480" s="3" t="s">
        <v>22</v>
      </c>
      <c r="B480" s="2">
        <v>41196</v>
      </c>
      <c r="C480" s="1">
        <v>534.53</v>
      </c>
      <c r="E480" s="3"/>
      <c r="F480" s="2"/>
      <c r="G480" s="1"/>
      <c r="H480" s="1"/>
      <c r="I480" s="3" t="s">
        <v>24</v>
      </c>
      <c r="J480" s="2">
        <v>41043</v>
      </c>
      <c r="K480" s="1">
        <v>0.26665244520292253</v>
      </c>
      <c r="L480" s="1"/>
      <c r="M480" s="3" t="s">
        <v>23</v>
      </c>
      <c r="N480" s="2">
        <v>41043</v>
      </c>
      <c r="O480" s="1">
        <v>1.2823</v>
      </c>
      <c r="P480" s="1"/>
      <c r="Q480" t="s">
        <v>46</v>
      </c>
      <c r="R480" s="2">
        <v>41043</v>
      </c>
      <c r="S480">
        <v>1.0478999999999901</v>
      </c>
    </row>
    <row r="481" spans="1:19" x14ac:dyDescent="0.15">
      <c r="A481" s="3" t="s">
        <v>22</v>
      </c>
      <c r="B481" s="2">
        <v>41195</v>
      </c>
      <c r="C481" s="1">
        <v>535.54999999999995</v>
      </c>
      <c r="E481" s="3"/>
      <c r="F481" s="2"/>
      <c r="G481" s="1"/>
      <c r="H481" s="1"/>
      <c r="I481" s="3" t="s">
        <v>24</v>
      </c>
      <c r="J481" s="2">
        <v>41040</v>
      </c>
      <c r="K481" s="1">
        <v>0.26665244520292253</v>
      </c>
      <c r="L481" s="1"/>
      <c r="M481" s="3" t="s">
        <v>23</v>
      </c>
      <c r="N481" s="2">
        <v>41040</v>
      </c>
      <c r="O481" s="1">
        <v>1.2917000000000001</v>
      </c>
      <c r="P481" s="1"/>
      <c r="Q481" t="s">
        <v>46</v>
      </c>
      <c r="R481" s="2">
        <v>41040</v>
      </c>
      <c r="S481">
        <v>1.0479999999999901</v>
      </c>
    </row>
    <row r="482" spans="1:19" x14ac:dyDescent="0.15">
      <c r="A482" s="3" t="s">
        <v>22</v>
      </c>
      <c r="B482" s="2">
        <v>41194</v>
      </c>
      <c r="C482" s="1">
        <v>535.54999999999995</v>
      </c>
      <c r="E482" s="3"/>
      <c r="F482" s="2"/>
      <c r="G482" s="1"/>
      <c r="H482" s="1"/>
      <c r="I482" s="3" t="s">
        <v>24</v>
      </c>
      <c r="J482" s="2">
        <v>41039</v>
      </c>
      <c r="K482" s="1">
        <v>0.26665244520292253</v>
      </c>
      <c r="L482" s="1"/>
      <c r="M482" s="3" t="s">
        <v>23</v>
      </c>
      <c r="N482" s="2">
        <v>41039</v>
      </c>
      <c r="O482" s="1">
        <v>1.2936000000000001</v>
      </c>
      <c r="P482" s="1"/>
      <c r="Q482" t="s">
        <v>46</v>
      </c>
      <c r="R482" s="2">
        <v>41039</v>
      </c>
      <c r="S482">
        <v>1.04809999999999</v>
      </c>
    </row>
    <row r="483" spans="1:19" x14ac:dyDescent="0.15">
      <c r="A483" s="3" t="s">
        <v>22</v>
      </c>
      <c r="B483" s="2">
        <v>41193</v>
      </c>
      <c r="C483" s="1">
        <v>535.79999999999995</v>
      </c>
      <c r="E483" s="3"/>
      <c r="F483" s="2"/>
      <c r="G483" s="1"/>
      <c r="H483" s="1"/>
      <c r="I483" s="3" t="s">
        <v>24</v>
      </c>
      <c r="J483" s="2">
        <v>41038</v>
      </c>
      <c r="K483" s="1">
        <v>0.26665244520292253</v>
      </c>
      <c r="L483" s="1"/>
      <c r="M483" s="3" t="s">
        <v>23</v>
      </c>
      <c r="N483" s="2">
        <v>41038</v>
      </c>
      <c r="O483" s="1">
        <v>1.2928999999999999</v>
      </c>
      <c r="P483" s="1"/>
      <c r="Q483" t="s">
        <v>46</v>
      </c>
      <c r="R483" s="2">
        <v>41038</v>
      </c>
      <c r="S483">
        <v>1.04819999999999</v>
      </c>
    </row>
    <row r="484" spans="1:19" x14ac:dyDescent="0.15">
      <c r="A484" s="3" t="s">
        <v>22</v>
      </c>
      <c r="B484" s="2">
        <v>41192</v>
      </c>
      <c r="C484" s="1">
        <v>536.75</v>
      </c>
      <c r="E484" s="3"/>
      <c r="F484" s="2"/>
      <c r="G484" s="1"/>
      <c r="H484" s="1"/>
      <c r="I484" s="3" t="s">
        <v>24</v>
      </c>
      <c r="J484" s="2">
        <v>41037</v>
      </c>
      <c r="K484" s="1">
        <v>0.26664533503986348</v>
      </c>
      <c r="L484" s="1"/>
      <c r="M484" s="3" t="s">
        <v>23</v>
      </c>
      <c r="N484" s="2">
        <v>41037</v>
      </c>
      <c r="O484" s="1">
        <v>1.3005</v>
      </c>
      <c r="P484" s="1"/>
      <c r="Q484" t="s">
        <v>46</v>
      </c>
      <c r="R484" s="2">
        <v>41037</v>
      </c>
      <c r="S484">
        <v>1.04829999999999</v>
      </c>
    </row>
    <row r="485" spans="1:19" x14ac:dyDescent="0.15">
      <c r="A485" s="3" t="s">
        <v>22</v>
      </c>
      <c r="B485" s="2">
        <v>41191</v>
      </c>
      <c r="C485" s="1">
        <v>534.91</v>
      </c>
      <c r="E485" s="3"/>
      <c r="F485" s="2"/>
      <c r="G485" s="1"/>
      <c r="H485" s="1"/>
      <c r="I485" s="3" t="s">
        <v>24</v>
      </c>
      <c r="J485" s="2">
        <v>41036</v>
      </c>
      <c r="K485" s="1">
        <v>0.26664533503986348</v>
      </c>
      <c r="L485" s="1"/>
      <c r="M485" s="3" t="s">
        <v>23</v>
      </c>
      <c r="N485" s="2">
        <v>41036</v>
      </c>
      <c r="O485" s="1">
        <v>1.3050999999999999</v>
      </c>
      <c r="P485" s="1"/>
      <c r="Q485" t="s">
        <v>46</v>
      </c>
      <c r="R485" s="2">
        <v>41036</v>
      </c>
      <c r="S485">
        <v>1.04839999999999</v>
      </c>
    </row>
    <row r="486" spans="1:19" x14ac:dyDescent="0.15">
      <c r="A486" s="3" t="s">
        <v>22</v>
      </c>
      <c r="B486" s="2">
        <v>41190</v>
      </c>
      <c r="C486" s="1">
        <v>535.61</v>
      </c>
      <c r="E486" s="3"/>
      <c r="F486" s="2"/>
      <c r="G486" s="1"/>
      <c r="H486" s="1"/>
      <c r="I486" s="3" t="s">
        <v>24</v>
      </c>
      <c r="J486" s="2">
        <v>41033</v>
      </c>
      <c r="K486" s="1">
        <v>0.26665244520292253</v>
      </c>
      <c r="L486" s="1"/>
      <c r="M486" s="3" t="s">
        <v>23</v>
      </c>
      <c r="N486" s="2">
        <v>41033</v>
      </c>
      <c r="O486" s="1">
        <v>1.3084</v>
      </c>
      <c r="P486" s="1"/>
      <c r="Q486" t="s">
        <v>46</v>
      </c>
      <c r="R486" s="2">
        <v>41033</v>
      </c>
      <c r="S486">
        <v>1.04849999999999</v>
      </c>
    </row>
    <row r="487" spans="1:19" x14ac:dyDescent="0.15">
      <c r="A487" s="3" t="s">
        <v>22</v>
      </c>
      <c r="B487" s="2">
        <v>41189</v>
      </c>
      <c r="C487" s="1">
        <v>537.36</v>
      </c>
      <c r="E487" s="3"/>
      <c r="F487" s="2"/>
      <c r="G487" s="1"/>
      <c r="H487" s="1"/>
      <c r="I487" s="3" t="s">
        <v>24</v>
      </c>
      <c r="J487" s="2">
        <v>41032</v>
      </c>
      <c r="K487" s="1">
        <v>0.26665244520292253</v>
      </c>
      <c r="L487" s="1"/>
      <c r="M487" s="3" t="s">
        <v>23</v>
      </c>
      <c r="N487" s="2">
        <v>41032</v>
      </c>
      <c r="O487" s="1">
        <v>1.3151999999999999</v>
      </c>
      <c r="P487" s="1"/>
      <c r="Q487" t="s">
        <v>46</v>
      </c>
      <c r="R487" s="2">
        <v>41032</v>
      </c>
      <c r="S487">
        <v>1.04859999999999</v>
      </c>
    </row>
    <row r="488" spans="1:19" x14ac:dyDescent="0.15">
      <c r="A488" s="3" t="s">
        <v>22</v>
      </c>
      <c r="B488" s="2">
        <v>41188</v>
      </c>
      <c r="C488" s="1">
        <v>538.48</v>
      </c>
      <c r="E488" s="3"/>
      <c r="F488" s="2"/>
      <c r="G488" s="1"/>
      <c r="H488" s="1"/>
      <c r="I488" s="3" t="s">
        <v>24</v>
      </c>
      <c r="J488" s="2">
        <v>41031</v>
      </c>
      <c r="K488" s="1">
        <v>0.26665244520292253</v>
      </c>
      <c r="L488" s="1"/>
      <c r="M488" s="3" t="s">
        <v>23</v>
      </c>
      <c r="N488" s="2">
        <v>41031</v>
      </c>
      <c r="O488" s="1">
        <v>1.3158000000000001</v>
      </c>
      <c r="P488" s="1"/>
      <c r="Q488" t="s">
        <v>46</v>
      </c>
      <c r="R488" s="2">
        <v>41031</v>
      </c>
      <c r="S488">
        <v>1.04869999999999</v>
      </c>
    </row>
    <row r="489" spans="1:19" x14ac:dyDescent="0.15">
      <c r="A489" s="3" t="s">
        <v>22</v>
      </c>
      <c r="B489" s="2">
        <v>41187</v>
      </c>
      <c r="C489" s="1">
        <v>538.48</v>
      </c>
      <c r="E489" s="3"/>
      <c r="F489" s="2"/>
      <c r="G489" s="1"/>
      <c r="H489" s="1"/>
      <c r="I489" s="3" t="s">
        <v>24</v>
      </c>
      <c r="J489" s="2">
        <v>41030</v>
      </c>
      <c r="K489" s="1">
        <v>0.26664533503986348</v>
      </c>
      <c r="L489" s="1"/>
      <c r="M489" s="3" t="s">
        <v>23</v>
      </c>
      <c r="N489" s="2">
        <v>41030</v>
      </c>
      <c r="O489" s="1">
        <v>1.3237000000000001</v>
      </c>
      <c r="P489" s="1"/>
      <c r="Q489" t="s">
        <v>46</v>
      </c>
      <c r="R489" s="2">
        <v>41030</v>
      </c>
      <c r="S489">
        <v>1.04879999999999</v>
      </c>
    </row>
    <row r="490" spans="1:19" x14ac:dyDescent="0.15">
      <c r="A490" s="3" t="s">
        <v>22</v>
      </c>
      <c r="B490" s="2">
        <v>41186</v>
      </c>
      <c r="C490" s="1">
        <v>538.49</v>
      </c>
      <c r="E490" s="3"/>
      <c r="F490" s="2"/>
      <c r="G490" s="1"/>
      <c r="H490" s="1"/>
      <c r="I490" s="3" t="s">
        <v>24</v>
      </c>
      <c r="J490" s="2">
        <v>41029</v>
      </c>
      <c r="K490" s="1">
        <v>0.26665244520292253</v>
      </c>
      <c r="L490" s="1"/>
      <c r="M490" s="3" t="s">
        <v>23</v>
      </c>
      <c r="N490" s="2">
        <v>41029</v>
      </c>
      <c r="O490" s="1">
        <v>1.3239000000000001</v>
      </c>
      <c r="P490" s="1"/>
      <c r="Q490" t="s">
        <v>46</v>
      </c>
      <c r="R490" s="2">
        <v>41029</v>
      </c>
      <c r="S490">
        <v>1.04889999999999</v>
      </c>
    </row>
    <row r="491" spans="1:19" x14ac:dyDescent="0.15">
      <c r="A491" s="3" t="s">
        <v>22</v>
      </c>
      <c r="B491" s="2">
        <v>41185</v>
      </c>
      <c r="C491" s="1">
        <v>537.52</v>
      </c>
      <c r="E491" s="3"/>
      <c r="F491" s="2"/>
      <c r="G491" s="1"/>
      <c r="H491" s="1"/>
      <c r="I491" s="3" t="s">
        <v>24</v>
      </c>
      <c r="J491" s="2">
        <v>41026</v>
      </c>
      <c r="K491" s="1">
        <v>0.26665244520292253</v>
      </c>
      <c r="L491" s="1"/>
      <c r="M491" s="3" t="s">
        <v>23</v>
      </c>
      <c r="N491" s="2">
        <v>41026</v>
      </c>
      <c r="O491" s="1">
        <v>1.3254999999999999</v>
      </c>
      <c r="P491" s="1"/>
      <c r="Q491" t="s">
        <v>46</v>
      </c>
      <c r="R491" s="2">
        <v>41026</v>
      </c>
      <c r="S491">
        <v>1.0489999999999899</v>
      </c>
    </row>
    <row r="492" spans="1:19" x14ac:dyDescent="0.15">
      <c r="A492" s="3" t="s">
        <v>22</v>
      </c>
      <c r="B492" s="2">
        <v>41184</v>
      </c>
      <c r="C492" s="1">
        <v>536.14</v>
      </c>
      <c r="E492" s="3"/>
      <c r="F492" s="2"/>
      <c r="G492" s="1"/>
      <c r="H492" s="1"/>
      <c r="I492" s="3" t="s">
        <v>24</v>
      </c>
      <c r="J492" s="2">
        <v>41025</v>
      </c>
      <c r="K492" s="1">
        <v>0.26665244520292253</v>
      </c>
      <c r="L492" s="1"/>
      <c r="M492" s="3" t="s">
        <v>23</v>
      </c>
      <c r="N492" s="2">
        <v>41025</v>
      </c>
      <c r="O492" s="1">
        <v>1.3219000000000001</v>
      </c>
      <c r="P492" s="1"/>
      <c r="Q492" t="s">
        <v>46</v>
      </c>
      <c r="R492" s="2">
        <v>41025</v>
      </c>
      <c r="S492">
        <v>1.0490999999999899</v>
      </c>
    </row>
    <row r="493" spans="1:19" x14ac:dyDescent="0.15">
      <c r="A493" s="3" t="s">
        <v>22</v>
      </c>
      <c r="B493" s="2">
        <v>41183</v>
      </c>
      <c r="C493" s="1">
        <v>535.6</v>
      </c>
      <c r="E493" s="3"/>
      <c r="F493" s="2"/>
      <c r="G493" s="1"/>
      <c r="H493" s="1"/>
      <c r="I493" s="3" t="s">
        <v>24</v>
      </c>
      <c r="J493" s="2">
        <v>41024</v>
      </c>
      <c r="K493" s="1">
        <v>0.26664533503986348</v>
      </c>
      <c r="L493" s="1"/>
      <c r="M493" s="3" t="s">
        <v>23</v>
      </c>
      <c r="N493" s="2">
        <v>41024</v>
      </c>
      <c r="O493" s="1">
        <v>1.3216999999999999</v>
      </c>
      <c r="P493" s="1"/>
      <c r="Q493" t="s">
        <v>46</v>
      </c>
      <c r="R493" s="2">
        <v>41024</v>
      </c>
      <c r="S493">
        <v>1.0491999999999899</v>
      </c>
    </row>
    <row r="494" spans="1:19" x14ac:dyDescent="0.15">
      <c r="A494" s="3" t="s">
        <v>22</v>
      </c>
      <c r="B494" s="2">
        <v>41182</v>
      </c>
      <c r="C494" s="1">
        <v>536.1</v>
      </c>
      <c r="E494" s="3"/>
      <c r="F494" s="2"/>
      <c r="G494" s="1"/>
      <c r="H494" s="1"/>
      <c r="I494" s="3" t="s">
        <v>24</v>
      </c>
      <c r="J494" s="2">
        <v>41023</v>
      </c>
      <c r="K494" s="1">
        <v>0.26665244520292253</v>
      </c>
      <c r="L494" s="1"/>
      <c r="M494" s="3" t="s">
        <v>23</v>
      </c>
      <c r="N494" s="2">
        <v>41023</v>
      </c>
      <c r="O494" s="1">
        <v>1.3197000000000001</v>
      </c>
      <c r="P494" s="1"/>
      <c r="Q494" t="s">
        <v>46</v>
      </c>
      <c r="R494" s="2">
        <v>41023</v>
      </c>
      <c r="S494">
        <v>1.0492999999999899</v>
      </c>
    </row>
    <row r="495" spans="1:19" x14ac:dyDescent="0.15">
      <c r="A495" s="3" t="s">
        <v>22</v>
      </c>
      <c r="B495" s="2">
        <v>41181</v>
      </c>
      <c r="C495" s="1">
        <v>537.45000000000005</v>
      </c>
      <c r="E495" s="3"/>
      <c r="F495" s="2"/>
      <c r="G495" s="1"/>
      <c r="H495" s="1"/>
      <c r="I495" s="3" t="s">
        <v>24</v>
      </c>
      <c r="J495" s="2">
        <v>41022</v>
      </c>
      <c r="K495" s="1">
        <v>0.26665244520292253</v>
      </c>
      <c r="L495" s="1"/>
      <c r="M495" s="3" t="s">
        <v>23</v>
      </c>
      <c r="N495" s="2">
        <v>41022</v>
      </c>
      <c r="O495" s="1">
        <v>1.3155999999999999</v>
      </c>
      <c r="P495" s="1"/>
      <c r="Q495" t="s">
        <v>46</v>
      </c>
      <c r="R495" s="2">
        <v>41022</v>
      </c>
      <c r="S495">
        <v>1.0493999999999899</v>
      </c>
    </row>
    <row r="496" spans="1:19" x14ac:dyDescent="0.15">
      <c r="A496" s="3" t="s">
        <v>22</v>
      </c>
      <c r="B496" s="2">
        <v>41180</v>
      </c>
      <c r="C496" s="1">
        <v>537.45000000000005</v>
      </c>
      <c r="E496" s="3"/>
      <c r="F496" s="2"/>
      <c r="G496" s="1"/>
      <c r="H496" s="1"/>
      <c r="I496" s="3" t="s">
        <v>24</v>
      </c>
      <c r="J496" s="2">
        <v>41019</v>
      </c>
      <c r="K496" s="1">
        <v>0.26665244520292253</v>
      </c>
      <c r="L496" s="1"/>
      <c r="M496" s="3" t="s">
        <v>23</v>
      </c>
      <c r="N496" s="2">
        <v>41019</v>
      </c>
      <c r="O496" s="1">
        <v>1.3219000000000001</v>
      </c>
      <c r="P496" s="1"/>
      <c r="Q496" t="s">
        <v>46</v>
      </c>
      <c r="R496" s="2">
        <v>41019</v>
      </c>
      <c r="S496">
        <v>1.0494999999999901</v>
      </c>
    </row>
    <row r="497" spans="1:19" x14ac:dyDescent="0.15">
      <c r="A497" s="3" t="s">
        <v>22</v>
      </c>
      <c r="B497" s="2">
        <v>41179</v>
      </c>
      <c r="C497" s="1">
        <v>537.97</v>
      </c>
      <c r="E497" s="3"/>
      <c r="F497" s="2"/>
      <c r="G497" s="1"/>
      <c r="H497" s="1"/>
      <c r="I497" s="3" t="s">
        <v>24</v>
      </c>
      <c r="J497" s="2">
        <v>41018</v>
      </c>
      <c r="K497" s="1">
        <v>0.26664533503986348</v>
      </c>
      <c r="L497" s="1"/>
      <c r="M497" s="3" t="s">
        <v>23</v>
      </c>
      <c r="N497" s="2">
        <v>41018</v>
      </c>
      <c r="O497" s="1">
        <v>1.3138000000000001</v>
      </c>
      <c r="P497" s="1"/>
      <c r="Q497" t="s">
        <v>46</v>
      </c>
      <c r="R497" s="2">
        <v>41018</v>
      </c>
      <c r="S497">
        <v>1.0495999999999901</v>
      </c>
    </row>
    <row r="498" spans="1:19" x14ac:dyDescent="0.15">
      <c r="A498" s="3" t="s">
        <v>22</v>
      </c>
      <c r="B498" s="2">
        <v>41178</v>
      </c>
      <c r="C498" s="1">
        <v>536.71</v>
      </c>
      <c r="E498" s="3"/>
      <c r="F498" s="2"/>
      <c r="G498" s="1"/>
      <c r="H498" s="1"/>
      <c r="I498" s="3" t="s">
        <v>24</v>
      </c>
      <c r="J498" s="2">
        <v>41017</v>
      </c>
      <c r="K498" s="1">
        <v>0.26665244520292253</v>
      </c>
      <c r="L498" s="1"/>
      <c r="M498" s="3" t="s">
        <v>23</v>
      </c>
      <c r="N498" s="2">
        <v>41017</v>
      </c>
      <c r="O498" s="1">
        <v>1.3123</v>
      </c>
      <c r="P498" s="1"/>
      <c r="Q498" t="s">
        <v>46</v>
      </c>
      <c r="R498" s="2">
        <v>41017</v>
      </c>
      <c r="S498">
        <v>1.0496999999999901</v>
      </c>
    </row>
    <row r="499" spans="1:19" x14ac:dyDescent="0.15">
      <c r="A499" s="3" t="s">
        <v>22</v>
      </c>
      <c r="B499" s="2">
        <v>41177</v>
      </c>
      <c r="C499" s="1">
        <v>538.47</v>
      </c>
      <c r="E499" s="3"/>
      <c r="F499" s="2"/>
      <c r="G499" s="1"/>
      <c r="H499" s="1"/>
      <c r="I499" s="3" t="s">
        <v>24</v>
      </c>
      <c r="J499" s="2">
        <v>41016</v>
      </c>
      <c r="K499" s="1">
        <v>0.26664533503986348</v>
      </c>
      <c r="L499" s="1"/>
      <c r="M499" s="3" t="s">
        <v>23</v>
      </c>
      <c r="N499" s="2">
        <v>41016</v>
      </c>
      <c r="O499" s="1">
        <v>1.3127</v>
      </c>
      <c r="P499" s="1"/>
      <c r="Q499" t="s">
        <v>46</v>
      </c>
      <c r="R499" s="2">
        <v>41016</v>
      </c>
      <c r="S499">
        <v>1.0497999999999901</v>
      </c>
    </row>
    <row r="500" spans="1:19" x14ac:dyDescent="0.15">
      <c r="A500" s="3" t="s">
        <v>22</v>
      </c>
      <c r="B500" s="2">
        <v>41176</v>
      </c>
      <c r="C500" s="1">
        <v>536.82000000000005</v>
      </c>
      <c r="E500" s="3"/>
      <c r="F500" s="2"/>
      <c r="G500" s="1"/>
      <c r="H500" s="1"/>
      <c r="I500" s="3" t="s">
        <v>24</v>
      </c>
      <c r="J500" s="2">
        <v>41015</v>
      </c>
      <c r="K500" s="1">
        <v>0.26665955574518013</v>
      </c>
      <c r="L500" s="1"/>
      <c r="M500" s="3" t="s">
        <v>23</v>
      </c>
      <c r="N500" s="2">
        <v>41015</v>
      </c>
      <c r="O500" s="1">
        <v>1.3142</v>
      </c>
      <c r="P500" s="1"/>
      <c r="Q500" t="s">
        <v>46</v>
      </c>
      <c r="R500" s="2">
        <v>41015</v>
      </c>
      <c r="S500">
        <v>1.0498999999999901</v>
      </c>
    </row>
    <row r="501" spans="1:19" x14ac:dyDescent="0.15">
      <c r="A501" s="3" t="s">
        <v>22</v>
      </c>
      <c r="B501" s="2">
        <v>41175</v>
      </c>
      <c r="C501" s="1">
        <v>533.4</v>
      </c>
      <c r="E501" s="3"/>
      <c r="F501" s="2"/>
      <c r="G501" s="1"/>
      <c r="H501" s="1"/>
      <c r="I501" s="3" t="s">
        <v>24</v>
      </c>
      <c r="J501" s="2">
        <v>41012</v>
      </c>
      <c r="K501" s="1">
        <v>0.26664533503986348</v>
      </c>
      <c r="L501" s="1"/>
      <c r="M501" s="3" t="s">
        <v>23</v>
      </c>
      <c r="N501" s="2">
        <v>41012</v>
      </c>
      <c r="O501" s="1">
        <v>1.3078000000000001</v>
      </c>
      <c r="P501" s="1"/>
      <c r="Q501" t="s">
        <v>46</v>
      </c>
      <c r="R501" s="2">
        <v>41012</v>
      </c>
      <c r="S501">
        <v>1.0499999999999901</v>
      </c>
    </row>
    <row r="502" spans="1:19" x14ac:dyDescent="0.15">
      <c r="A502" s="3" t="s">
        <v>22</v>
      </c>
      <c r="B502" s="2">
        <v>41174</v>
      </c>
      <c r="C502" s="1">
        <v>533.79999999999995</v>
      </c>
      <c r="E502" s="3"/>
      <c r="F502" s="2"/>
      <c r="G502" s="1"/>
      <c r="H502" s="1"/>
      <c r="I502" s="3" t="s">
        <v>24</v>
      </c>
      <c r="J502" s="2">
        <v>41011</v>
      </c>
      <c r="K502" s="1">
        <v>0.26665244520292253</v>
      </c>
      <c r="L502" s="1"/>
      <c r="M502" s="3" t="s">
        <v>23</v>
      </c>
      <c r="N502" s="2">
        <v>41011</v>
      </c>
      <c r="O502" s="1">
        <v>1.3188</v>
      </c>
      <c r="P502" s="1"/>
      <c r="Q502" t="s">
        <v>46</v>
      </c>
      <c r="R502" s="2">
        <v>41011</v>
      </c>
      <c r="S502">
        <v>1.05009999999999</v>
      </c>
    </row>
    <row r="503" spans="1:19" x14ac:dyDescent="0.15">
      <c r="A503" s="3" t="s">
        <v>22</v>
      </c>
      <c r="B503" s="2">
        <v>41173</v>
      </c>
      <c r="C503" s="1">
        <v>533.79999999999995</v>
      </c>
      <c r="E503" s="3"/>
      <c r="F503" s="2"/>
      <c r="G503" s="1"/>
      <c r="H503" s="1"/>
      <c r="I503" s="3" t="s">
        <v>24</v>
      </c>
      <c r="J503" s="2">
        <v>41010</v>
      </c>
      <c r="K503" s="1">
        <v>0.26665244520292253</v>
      </c>
      <c r="L503" s="1"/>
      <c r="M503" s="3" t="s">
        <v>23</v>
      </c>
      <c r="N503" s="2">
        <v>41010</v>
      </c>
      <c r="O503" s="1">
        <v>1.3109999999999999</v>
      </c>
      <c r="P503" s="1"/>
      <c r="Q503" t="s">
        <v>46</v>
      </c>
      <c r="R503" s="2">
        <v>41010</v>
      </c>
      <c r="S503">
        <v>1.05019999999999</v>
      </c>
    </row>
    <row r="504" spans="1:19" x14ac:dyDescent="0.15">
      <c r="A504" s="3" t="s">
        <v>22</v>
      </c>
      <c r="B504" s="2">
        <v>41172</v>
      </c>
      <c r="C504" s="1">
        <v>534.04999999999995</v>
      </c>
      <c r="E504" s="3"/>
      <c r="F504" s="2"/>
      <c r="G504" s="1"/>
      <c r="H504" s="1"/>
      <c r="I504" s="3" t="s">
        <v>24</v>
      </c>
      <c r="J504" s="2">
        <v>41009</v>
      </c>
      <c r="K504" s="1">
        <v>0.26663111585121985</v>
      </c>
      <c r="L504" s="1"/>
      <c r="M504" s="3" t="s">
        <v>23</v>
      </c>
      <c r="N504" s="2">
        <v>41009</v>
      </c>
      <c r="O504" s="1">
        <v>1.3082</v>
      </c>
      <c r="P504" s="1"/>
      <c r="Q504" t="s">
        <v>46</v>
      </c>
      <c r="R504" s="2">
        <v>41009</v>
      </c>
      <c r="S504">
        <v>1.05029999999999</v>
      </c>
    </row>
    <row r="505" spans="1:19" x14ac:dyDescent="0.15">
      <c r="A505" s="3" t="s">
        <v>22</v>
      </c>
      <c r="B505" s="2">
        <v>41171</v>
      </c>
      <c r="C505" s="1">
        <v>535.59</v>
      </c>
      <c r="E505" s="3"/>
      <c r="F505" s="2"/>
      <c r="G505" s="1"/>
      <c r="H505" s="1"/>
      <c r="I505" s="3" t="s">
        <v>24</v>
      </c>
      <c r="J505" s="2">
        <v>41008</v>
      </c>
      <c r="K505" s="1">
        <v>0.26665244520292253</v>
      </c>
      <c r="L505" s="1"/>
      <c r="M505" s="3" t="s">
        <v>23</v>
      </c>
      <c r="N505" s="2">
        <v>41008</v>
      </c>
      <c r="O505" s="1">
        <v>1.3106</v>
      </c>
      <c r="P505" s="1"/>
      <c r="Q505" t="s">
        <v>46</v>
      </c>
      <c r="R505" s="2">
        <v>41008</v>
      </c>
      <c r="S505">
        <v>1.05039999999999</v>
      </c>
    </row>
    <row r="506" spans="1:19" x14ac:dyDescent="0.15">
      <c r="A506" s="3" t="s">
        <v>22</v>
      </c>
      <c r="B506" s="2">
        <v>41170</v>
      </c>
      <c r="C506" s="1">
        <v>532.04999999999995</v>
      </c>
      <c r="E506" s="3"/>
      <c r="F506" s="2"/>
      <c r="G506" s="1"/>
      <c r="H506" s="1"/>
      <c r="I506" s="3" t="s">
        <v>24</v>
      </c>
      <c r="J506" s="2">
        <v>41005</v>
      </c>
      <c r="K506" s="1">
        <v>0.26665244520292253</v>
      </c>
      <c r="L506" s="1"/>
      <c r="M506" s="3" t="s">
        <v>23</v>
      </c>
      <c r="N506" s="2">
        <v>41005</v>
      </c>
      <c r="O506" s="1">
        <v>1.3096000000000001</v>
      </c>
      <c r="P506" s="1"/>
      <c r="Q506" t="s">
        <v>46</v>
      </c>
      <c r="R506" s="2">
        <v>41005</v>
      </c>
      <c r="S506">
        <v>1.05049999999999</v>
      </c>
    </row>
    <row r="507" spans="1:19" x14ac:dyDescent="0.15">
      <c r="A507" s="3" t="s">
        <v>22</v>
      </c>
      <c r="B507" s="2">
        <v>41169</v>
      </c>
      <c r="C507" s="1">
        <v>531.61</v>
      </c>
      <c r="E507" s="3"/>
      <c r="F507" s="2"/>
      <c r="G507" s="1"/>
      <c r="H507" s="1"/>
      <c r="I507" s="3" t="s">
        <v>24</v>
      </c>
      <c r="J507" s="2">
        <v>41004</v>
      </c>
      <c r="K507" s="1">
        <v>0.26664533503986348</v>
      </c>
      <c r="L507" s="1"/>
      <c r="M507" s="3" t="s">
        <v>23</v>
      </c>
      <c r="N507" s="2">
        <v>41004</v>
      </c>
      <c r="O507" s="1">
        <v>1.3066</v>
      </c>
      <c r="P507" s="1"/>
      <c r="Q507" t="s">
        <v>46</v>
      </c>
      <c r="R507" s="2">
        <v>41004</v>
      </c>
      <c r="S507">
        <v>1.05059999999999</v>
      </c>
    </row>
    <row r="508" spans="1:19" x14ac:dyDescent="0.15">
      <c r="A508" s="3" t="s">
        <v>22</v>
      </c>
      <c r="B508" s="2">
        <v>41168</v>
      </c>
      <c r="C508" s="1">
        <v>530.11</v>
      </c>
      <c r="E508" s="3"/>
      <c r="F508" s="2"/>
      <c r="G508" s="1"/>
      <c r="H508" s="1"/>
      <c r="I508" s="3" t="s">
        <v>24</v>
      </c>
      <c r="J508" s="2">
        <v>41003</v>
      </c>
      <c r="K508" s="1">
        <v>0.26664533503986348</v>
      </c>
      <c r="L508" s="1"/>
      <c r="M508" s="3" t="s">
        <v>23</v>
      </c>
      <c r="N508" s="2">
        <v>41003</v>
      </c>
      <c r="O508" s="1">
        <v>1.3142</v>
      </c>
      <c r="P508" s="1"/>
      <c r="Q508" t="s">
        <v>46</v>
      </c>
      <c r="R508" s="2">
        <v>41003</v>
      </c>
      <c r="S508">
        <v>1.05069999999999</v>
      </c>
    </row>
    <row r="509" spans="1:19" x14ac:dyDescent="0.15">
      <c r="A509" s="3" t="s">
        <v>22</v>
      </c>
      <c r="B509" s="2">
        <v>41167</v>
      </c>
      <c r="C509" s="1">
        <v>527.04</v>
      </c>
      <c r="E509" s="3"/>
      <c r="F509" s="2"/>
      <c r="G509" s="1"/>
      <c r="H509" s="1"/>
      <c r="I509" s="3" t="s">
        <v>24</v>
      </c>
      <c r="J509" s="2">
        <v>41002</v>
      </c>
      <c r="K509" s="1">
        <v>0.26665244520292253</v>
      </c>
      <c r="L509" s="1"/>
      <c r="M509" s="3" t="s">
        <v>23</v>
      </c>
      <c r="N509" s="2">
        <v>41002</v>
      </c>
      <c r="O509" s="1">
        <v>1.3232999999999999</v>
      </c>
      <c r="P509" s="1"/>
      <c r="Q509" t="s">
        <v>46</v>
      </c>
      <c r="R509" s="2">
        <v>41002</v>
      </c>
      <c r="S509">
        <v>1.05079999999999</v>
      </c>
    </row>
    <row r="510" spans="1:19" x14ac:dyDescent="0.15">
      <c r="A510" s="3" t="s">
        <v>22</v>
      </c>
      <c r="B510" s="2">
        <v>41166</v>
      </c>
      <c r="C510" s="1">
        <v>527.04</v>
      </c>
      <c r="E510" s="3"/>
      <c r="F510" s="2"/>
      <c r="G510" s="1"/>
      <c r="H510" s="1"/>
      <c r="I510" s="3" t="s">
        <v>24</v>
      </c>
      <c r="J510" s="2">
        <v>41001</v>
      </c>
      <c r="K510" s="1">
        <v>0.26664533503986348</v>
      </c>
      <c r="L510" s="1"/>
      <c r="M510" s="3" t="s">
        <v>23</v>
      </c>
      <c r="N510" s="2">
        <v>41001</v>
      </c>
      <c r="O510" s="1">
        <v>1.3321000000000001</v>
      </c>
      <c r="P510" s="1"/>
      <c r="Q510" t="s">
        <v>46</v>
      </c>
      <c r="R510" s="2">
        <v>41001</v>
      </c>
      <c r="S510">
        <v>1.05089999999999</v>
      </c>
    </row>
    <row r="511" spans="1:19" x14ac:dyDescent="0.15">
      <c r="A511" s="3" t="s">
        <v>22</v>
      </c>
      <c r="B511" s="2">
        <v>41165</v>
      </c>
      <c r="C511" s="1">
        <v>525.70000000000005</v>
      </c>
      <c r="E511" s="3"/>
      <c r="F511" s="2"/>
      <c r="G511" s="1"/>
      <c r="H511" s="1"/>
      <c r="I511" s="3" t="s">
        <v>24</v>
      </c>
      <c r="J511" s="2">
        <v>40998</v>
      </c>
      <c r="K511" s="1">
        <v>0.26664533503986348</v>
      </c>
      <c r="L511" s="1"/>
      <c r="M511" s="3" t="s">
        <v>23</v>
      </c>
      <c r="N511" s="2">
        <v>40998</v>
      </c>
      <c r="O511" s="1">
        <v>1.3343</v>
      </c>
      <c r="P511" s="1"/>
      <c r="Q511" t="s">
        <v>46</v>
      </c>
      <c r="R511" s="2">
        <v>40998</v>
      </c>
      <c r="S511">
        <v>1.0509999999999899</v>
      </c>
    </row>
    <row r="512" spans="1:19" x14ac:dyDescent="0.15">
      <c r="A512" s="3" t="s">
        <v>22</v>
      </c>
      <c r="B512" s="2">
        <v>41164</v>
      </c>
      <c r="C512" s="1">
        <v>527.33000000000004</v>
      </c>
      <c r="E512" s="3"/>
      <c r="F512" s="2"/>
      <c r="G512" s="1"/>
      <c r="H512" s="1"/>
      <c r="I512" s="3" t="s">
        <v>24</v>
      </c>
      <c r="J512" s="2">
        <v>40997</v>
      </c>
      <c r="K512" s="1">
        <v>0.26664533503986348</v>
      </c>
      <c r="L512" s="1"/>
      <c r="M512" s="3" t="s">
        <v>23</v>
      </c>
      <c r="N512" s="2">
        <v>40997</v>
      </c>
      <c r="O512" s="1">
        <v>1.3302</v>
      </c>
      <c r="P512" s="1"/>
      <c r="Q512" t="s">
        <v>46</v>
      </c>
      <c r="R512" s="2">
        <v>40997</v>
      </c>
      <c r="S512">
        <v>1.0510999999999899</v>
      </c>
    </row>
    <row r="513" spans="1:19" x14ac:dyDescent="0.15">
      <c r="A513" s="3" t="s">
        <v>22</v>
      </c>
      <c r="B513" s="2">
        <v>41163</v>
      </c>
      <c r="C513" s="1">
        <v>523.61</v>
      </c>
      <c r="E513" s="3"/>
      <c r="F513" s="2"/>
      <c r="G513" s="1"/>
      <c r="H513" s="1"/>
      <c r="I513" s="3" t="s">
        <v>24</v>
      </c>
      <c r="J513" s="2">
        <v>40996</v>
      </c>
      <c r="K513" s="1">
        <v>0.26663822525597269</v>
      </c>
      <c r="L513" s="1"/>
      <c r="M513" s="3" t="s">
        <v>23</v>
      </c>
      <c r="N513" s="2">
        <v>40996</v>
      </c>
      <c r="O513" s="1">
        <v>1.3317000000000001</v>
      </c>
      <c r="P513" s="1"/>
      <c r="Q513" t="s">
        <v>46</v>
      </c>
      <c r="R513" s="2">
        <v>40996</v>
      </c>
      <c r="S513">
        <v>1.0511999999999899</v>
      </c>
    </row>
    <row r="514" spans="1:19" x14ac:dyDescent="0.15">
      <c r="A514" s="3" t="s">
        <v>22</v>
      </c>
      <c r="B514" s="2">
        <v>41162</v>
      </c>
      <c r="C514" s="1">
        <v>522.54</v>
      </c>
      <c r="E514" s="3"/>
      <c r="F514" s="2"/>
      <c r="G514" s="1"/>
      <c r="H514" s="1"/>
      <c r="I514" s="3" t="s">
        <v>24</v>
      </c>
      <c r="J514" s="2">
        <v>40995</v>
      </c>
      <c r="K514" s="1">
        <v>0.26664533503986348</v>
      </c>
      <c r="L514" s="1"/>
      <c r="M514" s="3" t="s">
        <v>23</v>
      </c>
      <c r="N514" s="2">
        <v>40995</v>
      </c>
      <c r="O514" s="1">
        <v>1.3312999999999999</v>
      </c>
      <c r="P514" s="1"/>
      <c r="Q514" t="s">
        <v>46</v>
      </c>
      <c r="R514" s="2">
        <v>40995</v>
      </c>
      <c r="S514">
        <v>1.0512999999999899</v>
      </c>
    </row>
    <row r="515" spans="1:19" x14ac:dyDescent="0.15">
      <c r="A515" s="3" t="s">
        <v>22</v>
      </c>
      <c r="B515" s="2">
        <v>41161</v>
      </c>
      <c r="C515" s="1">
        <v>523.82000000000005</v>
      </c>
      <c r="E515" s="3"/>
      <c r="F515" s="2"/>
      <c r="G515" s="1"/>
      <c r="H515" s="1"/>
      <c r="I515" s="3" t="s">
        <v>24</v>
      </c>
      <c r="J515" s="2">
        <v>40994</v>
      </c>
      <c r="K515" s="1">
        <v>0.26664533503986348</v>
      </c>
      <c r="L515" s="1"/>
      <c r="M515" s="3" t="s">
        <v>23</v>
      </c>
      <c r="N515" s="2">
        <v>40994</v>
      </c>
      <c r="O515" s="1">
        <v>1.3359000000000001</v>
      </c>
      <c r="P515" s="1"/>
      <c r="Q515" t="s">
        <v>46</v>
      </c>
      <c r="R515" s="2">
        <v>40994</v>
      </c>
      <c r="S515">
        <v>1.0513999999999899</v>
      </c>
    </row>
    <row r="516" spans="1:19" x14ac:dyDescent="0.15">
      <c r="A516" s="3" t="s">
        <v>22</v>
      </c>
      <c r="B516" s="2">
        <v>41160</v>
      </c>
      <c r="C516" s="1">
        <v>522.47</v>
      </c>
      <c r="E516" s="3"/>
      <c r="F516" s="2"/>
      <c r="G516" s="1"/>
      <c r="H516" s="1"/>
      <c r="I516" s="3" t="s">
        <v>24</v>
      </c>
      <c r="J516" s="2">
        <v>40991</v>
      </c>
      <c r="K516" s="1">
        <v>0.26665244520292253</v>
      </c>
      <c r="L516" s="1"/>
      <c r="M516" s="3" t="s">
        <v>23</v>
      </c>
      <c r="N516" s="2">
        <v>40991</v>
      </c>
      <c r="O516" s="1">
        <v>1.327</v>
      </c>
      <c r="P516" s="1"/>
      <c r="Q516" t="s">
        <v>46</v>
      </c>
      <c r="R516" s="2">
        <v>40991</v>
      </c>
      <c r="S516">
        <v>1.0514999999999901</v>
      </c>
    </row>
    <row r="517" spans="1:19" x14ac:dyDescent="0.15">
      <c r="A517" s="3" t="s">
        <v>22</v>
      </c>
      <c r="B517" s="2">
        <v>41159</v>
      </c>
      <c r="C517" s="1">
        <v>522.47</v>
      </c>
      <c r="E517" s="3"/>
      <c r="F517" s="2"/>
      <c r="G517" s="1"/>
      <c r="H517" s="1"/>
      <c r="I517" s="3" t="s">
        <v>24</v>
      </c>
      <c r="J517" s="2">
        <v>40990</v>
      </c>
      <c r="K517" s="1">
        <v>0.26663822525597269</v>
      </c>
      <c r="L517" s="1"/>
      <c r="M517" s="3" t="s">
        <v>23</v>
      </c>
      <c r="N517" s="2">
        <v>40990</v>
      </c>
      <c r="O517" s="1">
        <v>1.3201000000000001</v>
      </c>
      <c r="P517" s="1"/>
      <c r="Q517" t="s">
        <v>46</v>
      </c>
      <c r="R517" s="2">
        <v>40990</v>
      </c>
      <c r="S517">
        <v>1.0515999999999901</v>
      </c>
    </row>
    <row r="518" spans="1:19" x14ac:dyDescent="0.15">
      <c r="A518" s="3" t="s">
        <v>22</v>
      </c>
      <c r="B518" s="2">
        <v>41158</v>
      </c>
      <c r="C518" s="1">
        <v>521.70000000000005</v>
      </c>
      <c r="E518" s="3"/>
      <c r="F518" s="2"/>
      <c r="G518" s="1"/>
      <c r="H518" s="1"/>
      <c r="I518" s="3" t="s">
        <v>24</v>
      </c>
      <c r="J518" s="2">
        <v>40989</v>
      </c>
      <c r="K518" s="1">
        <v>0.26663822525597269</v>
      </c>
      <c r="L518" s="1"/>
      <c r="M518" s="3" t="s">
        <v>23</v>
      </c>
      <c r="N518" s="2">
        <v>40989</v>
      </c>
      <c r="O518" s="1">
        <v>1.3216000000000001</v>
      </c>
      <c r="P518" s="1"/>
      <c r="Q518" t="s">
        <v>46</v>
      </c>
      <c r="R518" s="2">
        <v>40989</v>
      </c>
      <c r="S518">
        <v>1.0516999999999901</v>
      </c>
    </row>
    <row r="519" spans="1:19" x14ac:dyDescent="0.15">
      <c r="A519" s="3" t="s">
        <v>22</v>
      </c>
      <c r="B519" s="2">
        <v>41157</v>
      </c>
      <c r="C519" s="1">
        <v>521.05999999999995</v>
      </c>
      <c r="E519" s="3"/>
      <c r="F519" s="2"/>
      <c r="G519" s="1"/>
      <c r="H519" s="1"/>
      <c r="I519" s="3" t="s">
        <v>24</v>
      </c>
      <c r="J519" s="2">
        <v>40988</v>
      </c>
      <c r="K519" s="1">
        <v>0.26664533503986348</v>
      </c>
      <c r="L519" s="1"/>
      <c r="M519" s="3" t="s">
        <v>23</v>
      </c>
      <c r="N519" s="2">
        <v>40988</v>
      </c>
      <c r="O519" s="1">
        <v>1.3225</v>
      </c>
      <c r="P519" s="1"/>
      <c r="Q519" t="s">
        <v>46</v>
      </c>
      <c r="R519" s="2">
        <v>40988</v>
      </c>
      <c r="S519">
        <v>1.0517999999999901</v>
      </c>
    </row>
    <row r="520" spans="1:19" x14ac:dyDescent="0.15">
      <c r="A520" s="3" t="s">
        <v>22</v>
      </c>
      <c r="B520" s="2">
        <v>41156</v>
      </c>
      <c r="C520" s="1">
        <v>522.29</v>
      </c>
      <c r="E520" s="3"/>
      <c r="F520" s="2"/>
      <c r="G520" s="1"/>
      <c r="H520" s="1"/>
      <c r="I520" s="3" t="s">
        <v>24</v>
      </c>
      <c r="J520" s="2">
        <v>40987</v>
      </c>
      <c r="K520" s="1">
        <v>0.26665244520292253</v>
      </c>
      <c r="L520" s="1"/>
      <c r="M520" s="3" t="s">
        <v>23</v>
      </c>
      <c r="N520" s="2">
        <v>40987</v>
      </c>
      <c r="O520" s="1">
        <v>1.3237999999999999</v>
      </c>
      <c r="P520" s="1"/>
      <c r="Q520" t="s">
        <v>46</v>
      </c>
      <c r="R520" s="2">
        <v>40987</v>
      </c>
      <c r="S520">
        <v>1.0518999999999901</v>
      </c>
    </row>
    <row r="521" spans="1:19" x14ac:dyDescent="0.15">
      <c r="A521" s="3" t="s">
        <v>22</v>
      </c>
      <c r="B521" s="2">
        <v>41155</v>
      </c>
      <c r="C521" s="1">
        <v>521.4</v>
      </c>
      <c r="E521" s="3"/>
      <c r="F521" s="2"/>
      <c r="G521" s="1"/>
      <c r="H521" s="1"/>
      <c r="I521" s="3" t="s">
        <v>24</v>
      </c>
      <c r="J521" s="2">
        <v>40984</v>
      </c>
      <c r="K521" s="1">
        <v>0.26663111585121985</v>
      </c>
      <c r="L521" s="1"/>
      <c r="M521" s="3" t="s">
        <v>23</v>
      </c>
      <c r="N521" s="2">
        <v>40984</v>
      </c>
      <c r="O521" s="1">
        <v>1.3174999999999999</v>
      </c>
      <c r="P521" s="1"/>
      <c r="Q521" t="s">
        <v>46</v>
      </c>
      <c r="R521" s="2">
        <v>40984</v>
      </c>
      <c r="S521">
        <v>1.0519999999999901</v>
      </c>
    </row>
    <row r="522" spans="1:19" x14ac:dyDescent="0.15">
      <c r="A522" s="3" t="s">
        <v>22</v>
      </c>
      <c r="B522" s="2">
        <v>41154</v>
      </c>
      <c r="C522" s="1">
        <v>520.72</v>
      </c>
      <c r="E522" s="3"/>
      <c r="F522" s="2"/>
      <c r="G522" s="1"/>
      <c r="H522" s="1"/>
      <c r="I522" s="3" t="s">
        <v>24</v>
      </c>
      <c r="J522" s="2">
        <v>40983</v>
      </c>
      <c r="K522" s="1">
        <v>0.26664533503986348</v>
      </c>
      <c r="L522" s="1"/>
      <c r="M522" s="3" t="s">
        <v>23</v>
      </c>
      <c r="N522" s="2">
        <v>40983</v>
      </c>
      <c r="O522" s="1">
        <v>1.3080000000000001</v>
      </c>
      <c r="P522" s="1"/>
      <c r="Q522" t="s">
        <v>46</v>
      </c>
      <c r="R522" s="2">
        <v>40983</v>
      </c>
      <c r="S522">
        <v>1.05209999999999</v>
      </c>
    </row>
    <row r="523" spans="1:19" x14ac:dyDescent="0.15">
      <c r="A523" s="3" t="s">
        <v>22</v>
      </c>
      <c r="B523" s="2">
        <v>41153</v>
      </c>
      <c r="C523" s="1">
        <v>521.58000000000004</v>
      </c>
      <c r="E523" s="3"/>
      <c r="F523" s="2"/>
      <c r="G523" s="1"/>
      <c r="H523" s="1"/>
      <c r="I523" s="3" t="s">
        <v>24</v>
      </c>
      <c r="J523" s="2">
        <v>40982</v>
      </c>
      <c r="K523" s="1">
        <v>0.26665244520292253</v>
      </c>
      <c r="L523" s="1"/>
      <c r="M523" s="3" t="s">
        <v>23</v>
      </c>
      <c r="N523" s="2">
        <v>40982</v>
      </c>
      <c r="O523" s="1">
        <v>1.3031999999999999</v>
      </c>
      <c r="P523" s="1"/>
      <c r="Q523" t="s">
        <v>46</v>
      </c>
      <c r="R523" s="2">
        <v>40982</v>
      </c>
      <c r="S523">
        <v>1.05219999999999</v>
      </c>
    </row>
    <row r="524" spans="1:19" x14ac:dyDescent="0.15">
      <c r="A524" s="3" t="s">
        <v>22</v>
      </c>
      <c r="B524" s="2">
        <v>41152</v>
      </c>
      <c r="C524" s="1">
        <v>521.58000000000004</v>
      </c>
      <c r="E524" s="3"/>
      <c r="F524" s="2"/>
      <c r="G524" s="1"/>
      <c r="H524" s="1"/>
      <c r="I524" s="3" t="s">
        <v>24</v>
      </c>
      <c r="J524" s="2">
        <v>40981</v>
      </c>
      <c r="K524" s="1">
        <v>0.26665244520292253</v>
      </c>
      <c r="L524" s="1"/>
      <c r="M524" s="3" t="s">
        <v>23</v>
      </c>
      <c r="N524" s="2">
        <v>40981</v>
      </c>
      <c r="O524" s="1">
        <v>1.3084</v>
      </c>
      <c r="P524" s="1"/>
      <c r="Q524" t="s">
        <v>46</v>
      </c>
      <c r="R524" s="2">
        <v>40981</v>
      </c>
      <c r="S524">
        <v>1.05229999999999</v>
      </c>
    </row>
    <row r="525" spans="1:19" x14ac:dyDescent="0.15">
      <c r="A525" s="3" t="s">
        <v>22</v>
      </c>
      <c r="B525" s="2">
        <v>41151</v>
      </c>
      <c r="C525" s="1">
        <v>520.63</v>
      </c>
      <c r="E525" s="3"/>
      <c r="F525" s="2"/>
      <c r="G525" s="1"/>
      <c r="H525" s="1"/>
      <c r="I525" s="3" t="s">
        <v>24</v>
      </c>
      <c r="J525" s="2">
        <v>40980</v>
      </c>
      <c r="K525" s="1">
        <v>0.26665244520292253</v>
      </c>
      <c r="L525" s="1"/>
      <c r="M525" s="3" t="s">
        <v>23</v>
      </c>
      <c r="N525" s="2">
        <v>40980</v>
      </c>
      <c r="O525" s="1">
        <v>1.3155000000000001</v>
      </c>
      <c r="P525" s="1"/>
      <c r="Q525" t="s">
        <v>46</v>
      </c>
      <c r="R525" s="2">
        <v>40980</v>
      </c>
      <c r="S525">
        <v>1.05239999999999</v>
      </c>
    </row>
    <row r="526" spans="1:19" x14ac:dyDescent="0.15">
      <c r="A526" s="3" t="s">
        <v>22</v>
      </c>
      <c r="B526" s="2">
        <v>41150</v>
      </c>
      <c r="C526" s="1">
        <v>520.6</v>
      </c>
      <c r="E526" s="3"/>
      <c r="F526" s="2"/>
      <c r="G526" s="1"/>
      <c r="H526" s="1"/>
      <c r="I526" s="3" t="s">
        <v>24</v>
      </c>
      <c r="J526" s="2">
        <v>40977</v>
      </c>
      <c r="K526" s="1">
        <v>0.26665244520292253</v>
      </c>
      <c r="L526" s="1"/>
      <c r="M526" s="3" t="s">
        <v>23</v>
      </c>
      <c r="N526" s="2">
        <v>40977</v>
      </c>
      <c r="O526" s="1">
        <v>1.3123</v>
      </c>
      <c r="P526" s="1"/>
      <c r="Q526" t="s">
        <v>46</v>
      </c>
      <c r="R526" s="2">
        <v>40977</v>
      </c>
      <c r="S526">
        <v>1.05249999999999</v>
      </c>
    </row>
    <row r="527" spans="1:19" x14ac:dyDescent="0.15">
      <c r="A527" s="3" t="s">
        <v>22</v>
      </c>
      <c r="B527" s="2">
        <v>41149</v>
      </c>
      <c r="C527" s="1">
        <v>520.23</v>
      </c>
      <c r="E527" s="3"/>
      <c r="F527" s="2"/>
      <c r="G527" s="1"/>
      <c r="H527" s="1"/>
      <c r="I527" s="3" t="s">
        <v>24</v>
      </c>
      <c r="J527" s="2">
        <v>40976</v>
      </c>
      <c r="K527" s="1">
        <v>0.26665244520292253</v>
      </c>
      <c r="L527" s="1"/>
      <c r="M527" s="3" t="s">
        <v>23</v>
      </c>
      <c r="N527" s="2">
        <v>40976</v>
      </c>
      <c r="O527" s="1">
        <v>1.3274999999999999</v>
      </c>
      <c r="P527" s="1"/>
      <c r="Q527" t="s">
        <v>46</v>
      </c>
      <c r="R527" s="2">
        <v>40976</v>
      </c>
      <c r="S527">
        <v>1.05259999999999</v>
      </c>
    </row>
    <row r="528" spans="1:19" x14ac:dyDescent="0.15">
      <c r="A528" s="3" t="s">
        <v>22</v>
      </c>
      <c r="B528" s="2">
        <v>41148</v>
      </c>
      <c r="C528" s="1">
        <v>519.63</v>
      </c>
      <c r="E528" s="3"/>
      <c r="F528" s="2"/>
      <c r="G528" s="1"/>
      <c r="H528" s="1"/>
      <c r="I528" s="3" t="s">
        <v>24</v>
      </c>
      <c r="J528" s="2">
        <v>40975</v>
      </c>
      <c r="K528" s="1">
        <v>0.26665244520292253</v>
      </c>
      <c r="L528" s="1"/>
      <c r="M528" s="3" t="s">
        <v>23</v>
      </c>
      <c r="N528" s="2">
        <v>40975</v>
      </c>
      <c r="O528" s="1">
        <v>1.3149</v>
      </c>
      <c r="P528" s="1"/>
      <c r="Q528" t="s">
        <v>46</v>
      </c>
      <c r="R528" s="2">
        <v>40975</v>
      </c>
      <c r="S528">
        <v>1.05269999999999</v>
      </c>
    </row>
    <row r="529" spans="1:19" x14ac:dyDescent="0.15">
      <c r="A529" s="3" t="s">
        <v>22</v>
      </c>
      <c r="B529" s="2">
        <v>41147</v>
      </c>
      <c r="C529" s="1">
        <v>520.55999999999995</v>
      </c>
      <c r="E529" s="3"/>
      <c r="F529" s="2"/>
      <c r="G529" s="1"/>
      <c r="H529" s="1"/>
      <c r="I529" s="3" t="s">
        <v>24</v>
      </c>
      <c r="J529" s="2">
        <v>40974</v>
      </c>
      <c r="K529" s="1">
        <v>0.26664533503986348</v>
      </c>
      <c r="L529" s="1"/>
      <c r="M529" s="3" t="s">
        <v>23</v>
      </c>
      <c r="N529" s="2">
        <v>40974</v>
      </c>
      <c r="O529" s="1">
        <v>1.3111999999999999</v>
      </c>
      <c r="P529" s="1"/>
      <c r="Q529" t="s">
        <v>46</v>
      </c>
      <c r="R529" s="2">
        <v>40974</v>
      </c>
      <c r="S529">
        <v>1.05279999999999</v>
      </c>
    </row>
    <row r="530" spans="1:19" x14ac:dyDescent="0.15">
      <c r="A530" s="3" t="s">
        <v>22</v>
      </c>
      <c r="B530" s="2">
        <v>41146</v>
      </c>
      <c r="C530" s="1">
        <v>519.70000000000005</v>
      </c>
      <c r="E530" s="3"/>
      <c r="F530" s="2"/>
      <c r="G530" s="1"/>
      <c r="H530" s="1"/>
      <c r="I530" s="3" t="s">
        <v>24</v>
      </c>
      <c r="J530" s="2">
        <v>40973</v>
      </c>
      <c r="K530" s="1">
        <v>0.26664533503986348</v>
      </c>
      <c r="L530" s="1"/>
      <c r="M530" s="3" t="s">
        <v>23</v>
      </c>
      <c r="N530" s="2">
        <v>40973</v>
      </c>
      <c r="O530" s="1">
        <v>1.3216999999999999</v>
      </c>
      <c r="P530" s="1"/>
      <c r="Q530" t="s">
        <v>46</v>
      </c>
      <c r="R530" s="2">
        <v>40973</v>
      </c>
      <c r="S530">
        <v>1.05289999999999</v>
      </c>
    </row>
    <row r="531" spans="1:19" x14ac:dyDescent="0.15">
      <c r="A531" s="3" t="s">
        <v>22</v>
      </c>
      <c r="B531" s="2">
        <v>41145</v>
      </c>
      <c r="C531" s="1">
        <v>519.70000000000005</v>
      </c>
      <c r="E531" s="3"/>
      <c r="F531" s="2"/>
      <c r="G531" s="1"/>
      <c r="H531" s="1"/>
      <c r="I531" s="3" t="s">
        <v>24</v>
      </c>
      <c r="J531" s="2">
        <v>40970</v>
      </c>
      <c r="K531" s="1">
        <v>0.26665244520292253</v>
      </c>
      <c r="L531" s="1"/>
      <c r="M531" s="3" t="s">
        <v>23</v>
      </c>
      <c r="N531" s="2">
        <v>40970</v>
      </c>
      <c r="O531" s="1">
        <v>1.3197999999999999</v>
      </c>
      <c r="P531" s="1"/>
      <c r="Q531" t="s">
        <v>46</v>
      </c>
      <c r="R531" s="2">
        <v>40970</v>
      </c>
      <c r="S531">
        <v>1.0529999999999899</v>
      </c>
    </row>
    <row r="532" spans="1:19" x14ac:dyDescent="0.15">
      <c r="A532" s="3" t="s">
        <v>22</v>
      </c>
      <c r="B532" s="2">
        <v>41144</v>
      </c>
      <c r="C532" s="1">
        <v>519.69000000000005</v>
      </c>
      <c r="E532" s="3"/>
      <c r="F532" s="2"/>
      <c r="G532" s="1"/>
      <c r="H532" s="1"/>
      <c r="I532" s="3" t="s">
        <v>24</v>
      </c>
      <c r="J532" s="2">
        <v>40969</v>
      </c>
      <c r="K532" s="1">
        <v>0.26665244520292253</v>
      </c>
      <c r="L532" s="1"/>
      <c r="M532" s="3" t="s">
        <v>23</v>
      </c>
      <c r="N532" s="2">
        <v>40969</v>
      </c>
      <c r="O532" s="1">
        <v>1.3310999999999999</v>
      </c>
      <c r="P532" s="1"/>
      <c r="Q532" t="s">
        <v>46</v>
      </c>
      <c r="R532" s="2">
        <v>40969</v>
      </c>
      <c r="S532">
        <v>1.0530999999999899</v>
      </c>
    </row>
    <row r="533" spans="1:19" x14ac:dyDescent="0.15">
      <c r="A533" s="3" t="s">
        <v>22</v>
      </c>
      <c r="B533" s="2">
        <v>41143</v>
      </c>
      <c r="C533" s="1">
        <v>517.30999999999995</v>
      </c>
      <c r="E533" s="3"/>
      <c r="F533" s="2"/>
      <c r="G533" s="1"/>
      <c r="H533" s="1"/>
      <c r="I533" s="3" t="s">
        <v>24</v>
      </c>
      <c r="J533" s="2">
        <v>40968</v>
      </c>
      <c r="K533" s="1">
        <v>0.26664533503986348</v>
      </c>
      <c r="L533" s="1"/>
      <c r="M533" s="3" t="s">
        <v>23</v>
      </c>
      <c r="N533" s="2">
        <v>40968</v>
      </c>
      <c r="O533" s="1">
        <v>1.3325</v>
      </c>
      <c r="P533" s="1"/>
      <c r="Q533" t="s">
        <v>46</v>
      </c>
      <c r="R533" s="2">
        <v>40968</v>
      </c>
      <c r="S533">
        <v>1.0531999999999899</v>
      </c>
    </row>
    <row r="534" spans="1:19" x14ac:dyDescent="0.15">
      <c r="A534" s="3" t="s">
        <v>22</v>
      </c>
      <c r="B534" s="2">
        <v>41142</v>
      </c>
      <c r="C534" s="1">
        <v>516.92999999999995</v>
      </c>
      <c r="E534" s="3"/>
      <c r="F534" s="2"/>
      <c r="G534" s="1"/>
      <c r="H534" s="1"/>
      <c r="I534" s="3" t="s">
        <v>24</v>
      </c>
      <c r="J534" s="2">
        <v>40967</v>
      </c>
      <c r="K534" s="1">
        <v>0.26664533503986348</v>
      </c>
      <c r="L534" s="1"/>
      <c r="M534" s="3" t="s">
        <v>23</v>
      </c>
      <c r="N534" s="2">
        <v>40967</v>
      </c>
      <c r="O534" s="1">
        <v>1.3458000000000001</v>
      </c>
      <c r="P534" s="1"/>
      <c r="Q534" t="s">
        <v>46</v>
      </c>
      <c r="R534" s="2">
        <v>40967</v>
      </c>
      <c r="S534">
        <v>1.0532999999999899</v>
      </c>
    </row>
    <row r="535" spans="1:19" x14ac:dyDescent="0.15">
      <c r="A535" s="3" t="s">
        <v>22</v>
      </c>
      <c r="B535" s="2">
        <v>41141</v>
      </c>
      <c r="C535" s="1">
        <v>516.07000000000005</v>
      </c>
      <c r="E535" s="3"/>
      <c r="F535" s="2"/>
      <c r="G535" s="1"/>
      <c r="H535" s="1"/>
      <c r="I535" s="3" t="s">
        <v>24</v>
      </c>
      <c r="J535" s="2">
        <v>40966</v>
      </c>
      <c r="K535" s="1">
        <v>0.26664533503986348</v>
      </c>
      <c r="L535" s="1"/>
      <c r="M535" s="3" t="s">
        <v>23</v>
      </c>
      <c r="N535" s="2">
        <v>40966</v>
      </c>
      <c r="O535" s="1">
        <v>1.3397999999999999</v>
      </c>
      <c r="P535" s="1"/>
      <c r="Q535" t="s">
        <v>46</v>
      </c>
      <c r="R535" s="2">
        <v>40966</v>
      </c>
      <c r="S535">
        <v>1.0533999999999899</v>
      </c>
    </row>
    <row r="536" spans="1:19" x14ac:dyDescent="0.15">
      <c r="A536" s="3" t="s">
        <v>22</v>
      </c>
      <c r="B536" s="2">
        <v>41140</v>
      </c>
      <c r="C536" s="1">
        <v>515.96</v>
      </c>
      <c r="E536" s="3"/>
      <c r="F536" s="2"/>
      <c r="G536" s="1"/>
      <c r="H536" s="1"/>
      <c r="I536" s="3" t="s">
        <v>24</v>
      </c>
      <c r="J536" s="2">
        <v>40963</v>
      </c>
      <c r="K536" s="1">
        <v>0.26664533503986348</v>
      </c>
      <c r="L536" s="1"/>
      <c r="M536" s="3" t="s">
        <v>23</v>
      </c>
      <c r="N536" s="2">
        <v>40963</v>
      </c>
      <c r="O536" s="1">
        <v>1.3448</v>
      </c>
      <c r="P536" s="1"/>
      <c r="Q536" t="s">
        <v>46</v>
      </c>
      <c r="R536" s="2">
        <v>40963</v>
      </c>
      <c r="S536">
        <v>1.0534999999999899</v>
      </c>
    </row>
    <row r="537" spans="1:19" x14ac:dyDescent="0.15">
      <c r="A537" s="3" t="s">
        <v>22</v>
      </c>
      <c r="B537" s="2">
        <v>41139</v>
      </c>
      <c r="C537" s="1">
        <v>515.96</v>
      </c>
      <c r="E537" s="3"/>
      <c r="F537" s="2"/>
      <c r="G537" s="1"/>
      <c r="H537" s="1"/>
      <c r="I537" s="3" t="s">
        <v>24</v>
      </c>
      <c r="J537" s="2">
        <v>40962</v>
      </c>
      <c r="K537" s="1">
        <v>0.26665244520292253</v>
      </c>
      <c r="L537" s="1"/>
      <c r="M537" s="3" t="s">
        <v>23</v>
      </c>
      <c r="N537" s="2">
        <v>40962</v>
      </c>
      <c r="O537" s="1">
        <v>1.3372999999999999</v>
      </c>
      <c r="P537" s="1"/>
      <c r="Q537" t="s">
        <v>46</v>
      </c>
      <c r="R537" s="2">
        <v>40962</v>
      </c>
      <c r="S537">
        <v>1.0535999999999901</v>
      </c>
    </row>
    <row r="538" spans="1:19" x14ac:dyDescent="0.15">
      <c r="A538" s="3" t="s">
        <v>22</v>
      </c>
      <c r="B538" s="2">
        <v>41138</v>
      </c>
      <c r="C538" s="1">
        <v>515.96</v>
      </c>
      <c r="E538" s="3"/>
      <c r="F538" s="2"/>
      <c r="G538" s="1"/>
      <c r="H538" s="1"/>
      <c r="I538" s="3" t="s">
        <v>24</v>
      </c>
      <c r="J538" s="2">
        <v>40961</v>
      </c>
      <c r="K538" s="1">
        <v>0.26665244520292253</v>
      </c>
      <c r="L538" s="1"/>
      <c r="M538" s="3" t="s">
        <v>23</v>
      </c>
      <c r="N538" s="2">
        <v>40961</v>
      </c>
      <c r="O538" s="1">
        <v>1.3249</v>
      </c>
      <c r="P538" s="1"/>
      <c r="Q538" t="s">
        <v>46</v>
      </c>
      <c r="R538" s="2">
        <v>40961</v>
      </c>
      <c r="S538">
        <v>1.0536999999999901</v>
      </c>
    </row>
    <row r="539" spans="1:19" x14ac:dyDescent="0.15">
      <c r="A539" s="3" t="s">
        <v>22</v>
      </c>
      <c r="B539" s="2">
        <v>41137</v>
      </c>
      <c r="C539" s="1">
        <v>516.24</v>
      </c>
      <c r="E539" s="3"/>
      <c r="F539" s="2"/>
      <c r="G539" s="1"/>
      <c r="H539" s="1"/>
      <c r="I539" s="3" t="s">
        <v>24</v>
      </c>
      <c r="J539" s="2">
        <v>40960</v>
      </c>
      <c r="K539" s="1">
        <v>0.26664533503986348</v>
      </c>
      <c r="L539" s="1"/>
      <c r="M539" s="3" t="s">
        <v>23</v>
      </c>
      <c r="N539" s="2">
        <v>40960</v>
      </c>
      <c r="O539" s="1">
        <v>1.3233999999999999</v>
      </c>
      <c r="P539" s="1"/>
      <c r="Q539" t="s">
        <v>46</v>
      </c>
      <c r="R539" s="2">
        <v>40960</v>
      </c>
      <c r="S539">
        <v>1.0537999999999901</v>
      </c>
    </row>
    <row r="540" spans="1:19" x14ac:dyDescent="0.15">
      <c r="A540" s="3" t="s">
        <v>22</v>
      </c>
      <c r="B540" s="2">
        <v>41136</v>
      </c>
      <c r="C540" s="1">
        <v>514.84</v>
      </c>
      <c r="E540" s="3"/>
      <c r="F540" s="2"/>
      <c r="G540" s="1"/>
      <c r="H540" s="1"/>
      <c r="I540" s="3" t="s">
        <v>24</v>
      </c>
      <c r="J540" s="2">
        <v>40959</v>
      </c>
      <c r="K540" s="1">
        <v>0.26665244520292253</v>
      </c>
      <c r="L540" s="1"/>
      <c r="M540" s="3" t="s">
        <v>23</v>
      </c>
      <c r="N540" s="2">
        <v>40959</v>
      </c>
      <c r="O540" s="1">
        <v>1.3243</v>
      </c>
      <c r="P540" s="1"/>
      <c r="Q540" t="s">
        <v>46</v>
      </c>
      <c r="R540" s="2">
        <v>40959</v>
      </c>
      <c r="S540">
        <v>1.0538999999999901</v>
      </c>
    </row>
    <row r="541" spans="1:19" x14ac:dyDescent="0.15">
      <c r="A541" s="3" t="s">
        <v>22</v>
      </c>
      <c r="B541" s="2">
        <v>41135</v>
      </c>
      <c r="C541" s="1">
        <v>514.66</v>
      </c>
      <c r="E541" s="3"/>
      <c r="F541" s="2"/>
      <c r="G541" s="1"/>
      <c r="H541" s="1"/>
      <c r="I541" s="3" t="s">
        <v>24</v>
      </c>
      <c r="J541" s="2">
        <v>40956</v>
      </c>
      <c r="K541" s="1">
        <v>0.26664533503986348</v>
      </c>
      <c r="L541" s="1"/>
      <c r="M541" s="3" t="s">
        <v>23</v>
      </c>
      <c r="N541" s="2">
        <v>40956</v>
      </c>
      <c r="O541" s="1">
        <v>1.3140000000000001</v>
      </c>
      <c r="P541" s="1"/>
      <c r="Q541" t="s">
        <v>46</v>
      </c>
      <c r="R541" s="2">
        <v>40956</v>
      </c>
      <c r="S541">
        <v>1.0539999999999901</v>
      </c>
    </row>
    <row r="542" spans="1:19" x14ac:dyDescent="0.15">
      <c r="A542" s="3" t="s">
        <v>22</v>
      </c>
      <c r="B542" s="2">
        <v>41134</v>
      </c>
      <c r="C542" s="1">
        <v>511.11</v>
      </c>
      <c r="E542" s="3"/>
      <c r="F542" s="2"/>
      <c r="G542" s="1"/>
      <c r="H542" s="1"/>
      <c r="I542" s="3" t="s">
        <v>24</v>
      </c>
      <c r="J542" s="2">
        <v>40955</v>
      </c>
      <c r="K542" s="1">
        <v>0.26664533503986348</v>
      </c>
      <c r="L542" s="1"/>
      <c r="M542" s="3" t="s">
        <v>23</v>
      </c>
      <c r="N542" s="2">
        <v>40955</v>
      </c>
      <c r="O542" s="1">
        <v>1.3129999999999999</v>
      </c>
      <c r="P542" s="1"/>
      <c r="Q542" t="s">
        <v>46</v>
      </c>
      <c r="R542" s="2">
        <v>40955</v>
      </c>
      <c r="S542">
        <v>1.05409999999999</v>
      </c>
    </row>
    <row r="543" spans="1:19" x14ac:dyDescent="0.15">
      <c r="A543" s="3" t="s">
        <v>22</v>
      </c>
      <c r="B543" s="2">
        <v>41133</v>
      </c>
      <c r="C543" s="1">
        <v>510.98</v>
      </c>
      <c r="E543" s="3"/>
      <c r="F543" s="2"/>
      <c r="G543" s="1"/>
      <c r="H543" s="1"/>
      <c r="I543" s="3" t="s">
        <v>24</v>
      </c>
      <c r="J543" s="2">
        <v>40954</v>
      </c>
      <c r="K543" s="1">
        <v>0.26664533503986348</v>
      </c>
      <c r="L543" s="1"/>
      <c r="M543" s="3" t="s">
        <v>23</v>
      </c>
      <c r="N543" s="2">
        <v>40954</v>
      </c>
      <c r="O543" s="1">
        <v>1.3066</v>
      </c>
      <c r="P543" s="1"/>
      <c r="Q543" t="s">
        <v>46</v>
      </c>
      <c r="R543" s="2">
        <v>40954</v>
      </c>
      <c r="S543">
        <v>1.05419999999999</v>
      </c>
    </row>
    <row r="544" spans="1:19" x14ac:dyDescent="0.15">
      <c r="A544" s="3" t="s">
        <v>22</v>
      </c>
      <c r="B544" s="2">
        <v>41132</v>
      </c>
      <c r="C544" s="1">
        <v>512.21</v>
      </c>
      <c r="E544" s="3"/>
      <c r="F544" s="2"/>
      <c r="G544" s="1"/>
      <c r="H544" s="1"/>
      <c r="I544" s="3" t="s">
        <v>24</v>
      </c>
      <c r="J544" s="2">
        <v>40953</v>
      </c>
      <c r="K544" s="1">
        <v>0.26665244520292253</v>
      </c>
      <c r="L544" s="1"/>
      <c r="M544" s="3" t="s">
        <v>23</v>
      </c>
      <c r="N544" s="2">
        <v>40953</v>
      </c>
      <c r="O544" s="1">
        <v>1.3134000000000001</v>
      </c>
      <c r="P544" s="1"/>
      <c r="Q544" t="s">
        <v>46</v>
      </c>
      <c r="R544" s="2">
        <v>40953</v>
      </c>
      <c r="S544">
        <v>1.05429999999999</v>
      </c>
    </row>
    <row r="545" spans="1:19" x14ac:dyDescent="0.15">
      <c r="A545" s="3" t="s">
        <v>22</v>
      </c>
      <c r="B545" s="2">
        <v>41131</v>
      </c>
      <c r="C545" s="1">
        <v>512.21</v>
      </c>
      <c r="E545" s="3"/>
      <c r="F545" s="2"/>
      <c r="G545" s="1"/>
      <c r="H545" s="1"/>
      <c r="I545" s="3" t="s">
        <v>24</v>
      </c>
      <c r="J545" s="2">
        <v>40952</v>
      </c>
      <c r="K545" s="1">
        <v>0.26664533503986348</v>
      </c>
      <c r="L545" s="1"/>
      <c r="M545" s="3" t="s">
        <v>23</v>
      </c>
      <c r="N545" s="2">
        <v>40952</v>
      </c>
      <c r="O545" s="1">
        <v>1.3186</v>
      </c>
      <c r="P545" s="1"/>
      <c r="Q545" t="s">
        <v>46</v>
      </c>
      <c r="R545" s="2">
        <v>40952</v>
      </c>
      <c r="S545">
        <v>1.05439999999999</v>
      </c>
    </row>
    <row r="546" spans="1:19" x14ac:dyDescent="0.15">
      <c r="A546" s="3" t="s">
        <v>22</v>
      </c>
      <c r="B546" s="2">
        <v>41130</v>
      </c>
      <c r="C546" s="1">
        <v>511.87</v>
      </c>
      <c r="E546" s="3"/>
      <c r="F546" s="2"/>
      <c r="G546" s="1"/>
      <c r="H546" s="1"/>
      <c r="I546" s="3" t="s">
        <v>24</v>
      </c>
      <c r="J546" s="2">
        <v>40949</v>
      </c>
      <c r="K546" s="1">
        <v>0.26664533503986348</v>
      </c>
      <c r="L546" s="1"/>
      <c r="M546" s="3" t="s">
        <v>23</v>
      </c>
      <c r="N546" s="2">
        <v>40949</v>
      </c>
      <c r="O546" s="1">
        <v>1.3197000000000001</v>
      </c>
      <c r="P546" s="1"/>
      <c r="Q546" t="s">
        <v>46</v>
      </c>
      <c r="R546" s="2">
        <v>40949</v>
      </c>
      <c r="S546">
        <v>1.05449999999999</v>
      </c>
    </row>
    <row r="547" spans="1:19" x14ac:dyDescent="0.15">
      <c r="A547" s="3" t="s">
        <v>22</v>
      </c>
      <c r="B547" s="2">
        <v>41129</v>
      </c>
      <c r="C547" s="1">
        <v>510.59</v>
      </c>
      <c r="E547" s="3"/>
      <c r="F547" s="2"/>
      <c r="G547" s="1"/>
      <c r="H547" s="1"/>
      <c r="I547" s="3" t="s">
        <v>24</v>
      </c>
      <c r="J547" s="2">
        <v>40948</v>
      </c>
      <c r="K547" s="1">
        <v>0.26664533503986348</v>
      </c>
      <c r="L547" s="1"/>
      <c r="M547" s="3" t="s">
        <v>23</v>
      </c>
      <c r="N547" s="2">
        <v>40948</v>
      </c>
      <c r="O547" s="1">
        <v>1.3286</v>
      </c>
      <c r="P547" s="1"/>
      <c r="Q547" t="s">
        <v>46</v>
      </c>
      <c r="R547" s="2">
        <v>40948</v>
      </c>
      <c r="S547">
        <v>1.05459999999999</v>
      </c>
    </row>
    <row r="548" spans="1:19" x14ac:dyDescent="0.15">
      <c r="A548" s="3" t="s">
        <v>22</v>
      </c>
      <c r="B548" s="2">
        <v>41128</v>
      </c>
      <c r="C548" s="1">
        <v>510.83</v>
      </c>
      <c r="E548" s="3"/>
      <c r="F548" s="2"/>
      <c r="G548" s="1"/>
      <c r="H548" s="1"/>
      <c r="I548" s="3" t="s">
        <v>24</v>
      </c>
      <c r="J548" s="2">
        <v>40947</v>
      </c>
      <c r="K548" s="1">
        <v>0.26665244520292253</v>
      </c>
      <c r="L548" s="1"/>
      <c r="M548" s="3" t="s">
        <v>23</v>
      </c>
      <c r="N548" s="2">
        <v>40947</v>
      </c>
      <c r="O548" s="1">
        <v>1.3260000000000001</v>
      </c>
      <c r="P548" s="1"/>
      <c r="Q548" t="s">
        <v>46</v>
      </c>
      <c r="R548" s="2">
        <v>40947</v>
      </c>
      <c r="S548">
        <v>1.05469999999999</v>
      </c>
    </row>
    <row r="549" spans="1:19" x14ac:dyDescent="0.15">
      <c r="A549" s="3" t="s">
        <v>22</v>
      </c>
      <c r="B549" s="2">
        <v>41127</v>
      </c>
      <c r="C549" s="1">
        <v>511.12</v>
      </c>
      <c r="E549" s="3"/>
      <c r="F549" s="2"/>
      <c r="G549" s="1"/>
      <c r="H549" s="1"/>
      <c r="I549" s="3" t="s">
        <v>24</v>
      </c>
      <c r="J549" s="2">
        <v>40946</v>
      </c>
      <c r="K549" s="1">
        <v>0.26665244520292253</v>
      </c>
      <c r="L549" s="1"/>
      <c r="M549" s="3" t="s">
        <v>23</v>
      </c>
      <c r="N549" s="2">
        <v>40946</v>
      </c>
      <c r="O549" s="1">
        <v>1.3261000000000001</v>
      </c>
      <c r="P549" s="1"/>
      <c r="Q549" t="s">
        <v>46</v>
      </c>
      <c r="R549" s="2">
        <v>40946</v>
      </c>
      <c r="S549">
        <v>1.05479999999999</v>
      </c>
    </row>
    <row r="550" spans="1:19" x14ac:dyDescent="0.15">
      <c r="A550" s="3" t="s">
        <v>22</v>
      </c>
      <c r="B550" s="2">
        <v>41126</v>
      </c>
      <c r="C550" s="1">
        <v>511.78</v>
      </c>
      <c r="E550" s="3"/>
      <c r="F550" s="2"/>
      <c r="G550" s="1"/>
      <c r="H550" s="1"/>
      <c r="I550" s="3" t="s">
        <v>24</v>
      </c>
      <c r="J550" s="2">
        <v>40945</v>
      </c>
      <c r="K550" s="1">
        <v>0.26665244520292253</v>
      </c>
      <c r="L550" s="1"/>
      <c r="M550" s="3" t="s">
        <v>23</v>
      </c>
      <c r="N550" s="2">
        <v>40945</v>
      </c>
      <c r="O550" s="1">
        <v>1.3129999999999999</v>
      </c>
      <c r="P550" s="1"/>
      <c r="Q550" t="s">
        <v>46</v>
      </c>
      <c r="R550" s="2">
        <v>40945</v>
      </c>
      <c r="S550">
        <v>1.05489999999999</v>
      </c>
    </row>
    <row r="551" spans="1:19" x14ac:dyDescent="0.15">
      <c r="A551" s="3" t="s">
        <v>22</v>
      </c>
      <c r="B551" s="2">
        <v>41125</v>
      </c>
      <c r="C551" s="1">
        <v>511.43</v>
      </c>
      <c r="E551" s="3"/>
      <c r="F551" s="2"/>
      <c r="G551" s="1"/>
      <c r="H551" s="1"/>
      <c r="I551" s="3" t="s">
        <v>24</v>
      </c>
      <c r="J551" s="2">
        <v>40942</v>
      </c>
      <c r="K551" s="1">
        <v>0.26664533503986348</v>
      </c>
      <c r="L551" s="1"/>
      <c r="M551" s="3" t="s">
        <v>23</v>
      </c>
      <c r="N551" s="2">
        <v>40942</v>
      </c>
      <c r="O551" s="1">
        <v>1.3158000000000001</v>
      </c>
      <c r="P551" s="1"/>
      <c r="Q551" t="s">
        <v>46</v>
      </c>
      <c r="R551" s="2">
        <v>40942</v>
      </c>
      <c r="S551">
        <v>1.0549999999999899</v>
      </c>
    </row>
    <row r="552" spans="1:19" x14ac:dyDescent="0.15">
      <c r="A552" s="3" t="s">
        <v>22</v>
      </c>
      <c r="B552" s="2">
        <v>41124</v>
      </c>
      <c r="C552" s="1">
        <v>511.43</v>
      </c>
      <c r="E552" s="3"/>
      <c r="F552" s="2"/>
      <c r="G552" s="1"/>
      <c r="H552" s="1"/>
      <c r="I552" s="3" t="s">
        <v>24</v>
      </c>
      <c r="J552" s="2">
        <v>40941</v>
      </c>
      <c r="K552" s="1">
        <v>0.26664533503986348</v>
      </c>
      <c r="L552" s="1"/>
      <c r="M552" s="3" t="s">
        <v>23</v>
      </c>
      <c r="N552" s="2">
        <v>40941</v>
      </c>
      <c r="O552" s="1">
        <v>1.3144</v>
      </c>
      <c r="P552" s="1"/>
      <c r="Q552" t="s">
        <v>46</v>
      </c>
      <c r="R552" s="2">
        <v>40941</v>
      </c>
      <c r="S552">
        <v>1.0550999999999899</v>
      </c>
    </row>
    <row r="553" spans="1:19" x14ac:dyDescent="0.15">
      <c r="A553" s="3" t="s">
        <v>22</v>
      </c>
      <c r="B553" s="2">
        <v>41123</v>
      </c>
      <c r="C553" s="1">
        <v>510.92</v>
      </c>
      <c r="E553" s="3"/>
      <c r="F553" s="2"/>
      <c r="G553" s="1"/>
      <c r="H553" s="1"/>
      <c r="I553" s="3" t="s">
        <v>24</v>
      </c>
      <c r="J553" s="2">
        <v>40940</v>
      </c>
      <c r="K553" s="1">
        <v>0.26665244520292253</v>
      </c>
      <c r="L553" s="1"/>
      <c r="M553" s="3" t="s">
        <v>23</v>
      </c>
      <c r="N553" s="2">
        <v>40940</v>
      </c>
      <c r="O553" s="1">
        <v>1.3161</v>
      </c>
      <c r="P553" s="1"/>
      <c r="Q553" t="s">
        <v>46</v>
      </c>
      <c r="R553" s="2">
        <v>40940</v>
      </c>
      <c r="S553">
        <v>1.0551999999999899</v>
      </c>
    </row>
    <row r="554" spans="1:19" x14ac:dyDescent="0.15">
      <c r="A554" s="3" t="s">
        <v>22</v>
      </c>
      <c r="B554" s="2">
        <v>41122</v>
      </c>
      <c r="C554" s="1">
        <v>511.48</v>
      </c>
      <c r="E554" s="3"/>
      <c r="F554" s="2"/>
      <c r="G554" s="1"/>
      <c r="H554" s="1"/>
      <c r="I554" s="3" t="s">
        <v>24</v>
      </c>
      <c r="J554" s="2">
        <v>40939</v>
      </c>
      <c r="K554" s="1">
        <v>0.26664533503986348</v>
      </c>
      <c r="L554" s="1"/>
      <c r="M554" s="3" t="s">
        <v>23</v>
      </c>
      <c r="N554" s="2">
        <v>40939</v>
      </c>
      <c r="O554" s="1">
        <v>1.3084</v>
      </c>
      <c r="P554" s="1"/>
      <c r="Q554" t="s">
        <v>46</v>
      </c>
      <c r="R554" s="2">
        <v>40939</v>
      </c>
      <c r="S554">
        <v>1.0552999999999899</v>
      </c>
    </row>
    <row r="555" spans="1:19" x14ac:dyDescent="0.15">
      <c r="A555" s="3" t="s">
        <v>22</v>
      </c>
      <c r="B555" s="2">
        <v>41121</v>
      </c>
      <c r="C555" s="1">
        <v>508.72</v>
      </c>
      <c r="E555" s="3"/>
      <c r="F555" s="2"/>
      <c r="G555" s="1"/>
      <c r="H555" s="1"/>
      <c r="I555" s="3" t="s">
        <v>24</v>
      </c>
      <c r="J555" s="2">
        <v>40938</v>
      </c>
      <c r="K555" s="1">
        <v>0.26665244520292253</v>
      </c>
      <c r="L555" s="1"/>
      <c r="M555" s="3" t="s">
        <v>23</v>
      </c>
      <c r="N555" s="2">
        <v>40938</v>
      </c>
      <c r="O555" s="1">
        <v>1.3144</v>
      </c>
      <c r="P555" s="1"/>
      <c r="Q555" t="s">
        <v>46</v>
      </c>
      <c r="R555" s="2">
        <v>40938</v>
      </c>
      <c r="S555">
        <v>1.0553999999999899</v>
      </c>
    </row>
    <row r="556" spans="1:19" x14ac:dyDescent="0.15">
      <c r="A556" s="3" t="s">
        <v>22</v>
      </c>
      <c r="B556" s="2">
        <v>41120</v>
      </c>
      <c r="C556" s="1">
        <v>506.71</v>
      </c>
      <c r="E556" s="3"/>
      <c r="F556" s="2"/>
      <c r="G556" s="1"/>
      <c r="H556" s="1"/>
      <c r="I556" s="3" t="s">
        <v>24</v>
      </c>
      <c r="J556" s="2">
        <v>40935</v>
      </c>
      <c r="K556" s="1">
        <v>0.26665244520292253</v>
      </c>
      <c r="L556" s="1"/>
      <c r="M556" s="3" t="s">
        <v>23</v>
      </c>
      <c r="N556" s="2">
        <v>40935</v>
      </c>
      <c r="O556" s="1">
        <v>1.3220000000000001</v>
      </c>
      <c r="P556" s="1"/>
      <c r="Q556" t="s">
        <v>46</v>
      </c>
      <c r="R556" s="2">
        <v>40935</v>
      </c>
      <c r="S556">
        <v>1.0554999999999899</v>
      </c>
    </row>
    <row r="557" spans="1:19" x14ac:dyDescent="0.15">
      <c r="A557" s="3" t="s">
        <v>22</v>
      </c>
      <c r="B557" s="2">
        <v>41119</v>
      </c>
      <c r="C557" s="1">
        <v>508.53</v>
      </c>
      <c r="E557" s="3"/>
      <c r="F557" s="2"/>
      <c r="G557" s="1"/>
      <c r="H557" s="1"/>
      <c r="I557" s="3" t="s">
        <v>24</v>
      </c>
      <c r="J557" s="2">
        <v>40934</v>
      </c>
      <c r="K557" s="1">
        <v>0.26664533503986348</v>
      </c>
      <c r="L557" s="1"/>
      <c r="M557" s="3" t="s">
        <v>23</v>
      </c>
      <c r="N557" s="2">
        <v>40934</v>
      </c>
      <c r="O557" s="1">
        <v>1.3109</v>
      </c>
      <c r="P557" s="1"/>
      <c r="Q557" t="s">
        <v>46</v>
      </c>
      <c r="R557" s="2">
        <v>40934</v>
      </c>
      <c r="S557">
        <v>1.0555999999999901</v>
      </c>
    </row>
    <row r="558" spans="1:19" x14ac:dyDescent="0.15">
      <c r="A558" s="3" t="s">
        <v>22</v>
      </c>
      <c r="B558" s="2">
        <v>41118</v>
      </c>
      <c r="C558" s="1">
        <v>506.56</v>
      </c>
      <c r="E558" s="3"/>
      <c r="F558" s="2"/>
      <c r="G558" s="1"/>
      <c r="H558" s="1"/>
      <c r="I558" s="3" t="s">
        <v>24</v>
      </c>
      <c r="J558" s="2">
        <v>40933</v>
      </c>
      <c r="K558" s="1">
        <v>0.26665244520292253</v>
      </c>
      <c r="L558" s="1"/>
      <c r="M558" s="3" t="s">
        <v>23</v>
      </c>
      <c r="N558" s="2">
        <v>40933</v>
      </c>
      <c r="O558" s="1">
        <v>1.3106</v>
      </c>
      <c r="P558" s="1"/>
      <c r="Q558" t="s">
        <v>46</v>
      </c>
      <c r="R558" s="2">
        <v>40933</v>
      </c>
      <c r="S558">
        <v>1.0556999999999901</v>
      </c>
    </row>
    <row r="559" spans="1:19" x14ac:dyDescent="0.15">
      <c r="A559" s="3" t="s">
        <v>22</v>
      </c>
      <c r="B559" s="2">
        <v>41117</v>
      </c>
      <c r="C559" s="1">
        <v>506.56</v>
      </c>
      <c r="E559" s="3"/>
      <c r="F559" s="2"/>
      <c r="G559" s="1"/>
      <c r="H559" s="1"/>
      <c r="I559" s="3" t="s">
        <v>24</v>
      </c>
      <c r="J559" s="2">
        <v>40932</v>
      </c>
      <c r="K559" s="1">
        <v>0.26664533503986348</v>
      </c>
      <c r="L559" s="1"/>
      <c r="M559" s="3" t="s">
        <v>23</v>
      </c>
      <c r="N559" s="2">
        <v>40932</v>
      </c>
      <c r="O559" s="1">
        <v>1.3035999999999999</v>
      </c>
      <c r="P559" s="1"/>
      <c r="Q559" t="s">
        <v>46</v>
      </c>
      <c r="R559" s="2">
        <v>40932</v>
      </c>
      <c r="S559">
        <v>1.0557999999999901</v>
      </c>
    </row>
    <row r="560" spans="1:19" x14ac:dyDescent="0.15">
      <c r="A560" s="3" t="s">
        <v>22</v>
      </c>
      <c r="B560" s="2">
        <v>41116</v>
      </c>
      <c r="C560" s="1">
        <v>506.69</v>
      </c>
      <c r="E560" s="3"/>
      <c r="F560" s="2"/>
      <c r="G560" s="1"/>
      <c r="H560" s="1"/>
      <c r="I560" s="3" t="s">
        <v>24</v>
      </c>
      <c r="J560" s="2">
        <v>40931</v>
      </c>
      <c r="K560" s="1">
        <v>0.26664533503986348</v>
      </c>
      <c r="L560" s="1"/>
      <c r="M560" s="3" t="s">
        <v>23</v>
      </c>
      <c r="N560" s="2">
        <v>40931</v>
      </c>
      <c r="O560" s="1">
        <v>1.3012999999999999</v>
      </c>
      <c r="P560" s="1"/>
      <c r="Q560" t="s">
        <v>46</v>
      </c>
      <c r="R560" s="2">
        <v>40931</v>
      </c>
      <c r="S560">
        <v>1.0558999999999901</v>
      </c>
    </row>
    <row r="561" spans="1:19" x14ac:dyDescent="0.15">
      <c r="A561" s="3" t="s">
        <v>22</v>
      </c>
      <c r="B561" s="2">
        <v>41115</v>
      </c>
      <c r="C561" s="1">
        <v>505.98</v>
      </c>
      <c r="E561" s="3"/>
      <c r="F561" s="2"/>
      <c r="G561" s="1"/>
      <c r="H561" s="1"/>
      <c r="I561" s="3" t="s">
        <v>24</v>
      </c>
      <c r="J561" s="2">
        <v>40928</v>
      </c>
      <c r="K561" s="1">
        <v>0.26664533503986348</v>
      </c>
      <c r="L561" s="1"/>
      <c r="M561" s="3" t="s">
        <v>23</v>
      </c>
      <c r="N561" s="2">
        <v>40928</v>
      </c>
      <c r="O561" s="1">
        <v>1.2930999999999999</v>
      </c>
      <c r="P561" s="1"/>
      <c r="Q561" t="s">
        <v>46</v>
      </c>
      <c r="R561" s="2">
        <v>40928</v>
      </c>
      <c r="S561">
        <v>1.0559999999999901</v>
      </c>
    </row>
    <row r="562" spans="1:19" x14ac:dyDescent="0.15">
      <c r="A562" s="3" t="s">
        <v>22</v>
      </c>
      <c r="B562" s="2">
        <v>41114</v>
      </c>
      <c r="C562" s="1">
        <v>508.33</v>
      </c>
      <c r="E562" s="3"/>
      <c r="F562" s="2"/>
      <c r="G562" s="1"/>
      <c r="H562" s="1"/>
      <c r="I562" s="3" t="s">
        <v>24</v>
      </c>
      <c r="J562" s="2">
        <v>40927</v>
      </c>
      <c r="K562" s="1">
        <v>0.26664533503986348</v>
      </c>
      <c r="L562" s="1"/>
      <c r="M562" s="3" t="s">
        <v>23</v>
      </c>
      <c r="N562" s="2">
        <v>40927</v>
      </c>
      <c r="O562" s="1">
        <v>1.2968</v>
      </c>
      <c r="P562" s="1"/>
      <c r="Q562" t="s">
        <v>46</v>
      </c>
      <c r="R562" s="2">
        <v>40927</v>
      </c>
      <c r="S562">
        <v>1.05609999999999</v>
      </c>
    </row>
    <row r="563" spans="1:19" x14ac:dyDescent="0.15">
      <c r="A563" s="3" t="s">
        <v>22</v>
      </c>
      <c r="B563" s="2">
        <v>41113</v>
      </c>
      <c r="C563" s="1">
        <v>510.65</v>
      </c>
      <c r="E563" s="3"/>
      <c r="F563" s="2"/>
      <c r="G563" s="1"/>
      <c r="H563" s="1"/>
      <c r="I563" s="3" t="s">
        <v>24</v>
      </c>
      <c r="J563" s="2">
        <v>40926</v>
      </c>
      <c r="K563" s="1">
        <v>0.26664533503986348</v>
      </c>
      <c r="L563" s="1"/>
      <c r="M563" s="3" t="s">
        <v>23</v>
      </c>
      <c r="N563" s="2">
        <v>40926</v>
      </c>
      <c r="O563" s="1">
        <v>1.2863</v>
      </c>
      <c r="P563" s="1"/>
      <c r="Q563" t="s">
        <v>46</v>
      </c>
      <c r="R563" s="2">
        <v>40926</v>
      </c>
      <c r="S563">
        <v>1.05619999999999</v>
      </c>
    </row>
    <row r="564" spans="1:19" x14ac:dyDescent="0.15">
      <c r="A564" s="3" t="s">
        <v>22</v>
      </c>
      <c r="B564" s="2">
        <v>41112</v>
      </c>
      <c r="C564" s="1">
        <v>512.21</v>
      </c>
      <c r="E564" s="3"/>
      <c r="F564" s="2"/>
      <c r="G564" s="1"/>
      <c r="H564" s="1"/>
      <c r="I564" s="3" t="s">
        <v>24</v>
      </c>
      <c r="J564" s="2">
        <v>40925</v>
      </c>
      <c r="K564" s="1">
        <v>0.26665244520292253</v>
      </c>
      <c r="L564" s="1"/>
      <c r="M564" s="3" t="s">
        <v>23</v>
      </c>
      <c r="N564" s="2">
        <v>40925</v>
      </c>
      <c r="O564" s="1">
        <v>1.2736000000000001</v>
      </c>
      <c r="P564" s="1"/>
      <c r="Q564" t="s">
        <v>46</v>
      </c>
      <c r="R564" s="2">
        <v>40925</v>
      </c>
      <c r="S564">
        <v>1.05629999999999</v>
      </c>
    </row>
    <row r="565" spans="1:19" x14ac:dyDescent="0.15">
      <c r="A565" s="3" t="s">
        <v>22</v>
      </c>
      <c r="B565" s="2">
        <v>41111</v>
      </c>
      <c r="C565" s="1">
        <v>511.9</v>
      </c>
      <c r="E565" s="3"/>
      <c r="F565" s="2"/>
      <c r="G565" s="1"/>
      <c r="H565" s="1"/>
      <c r="I565" s="3" t="s">
        <v>24</v>
      </c>
      <c r="J565" s="2">
        <v>40924</v>
      </c>
      <c r="K565" s="1">
        <v>0.26665244520292253</v>
      </c>
      <c r="L565" s="1"/>
      <c r="M565" s="3" t="s">
        <v>23</v>
      </c>
      <c r="N565" s="2">
        <v>40924</v>
      </c>
      <c r="O565" s="1">
        <v>1.2666999999999999</v>
      </c>
      <c r="P565" s="1"/>
      <c r="Q565" t="s">
        <v>46</v>
      </c>
      <c r="R565" s="2">
        <v>40924</v>
      </c>
      <c r="S565">
        <v>1.05639999999999</v>
      </c>
    </row>
    <row r="566" spans="1:19" x14ac:dyDescent="0.15">
      <c r="A566" s="3" t="s">
        <v>22</v>
      </c>
      <c r="B566" s="2">
        <v>41110</v>
      </c>
      <c r="C566" s="1">
        <v>511.9</v>
      </c>
      <c r="E566" s="3"/>
      <c r="F566" s="2"/>
      <c r="G566" s="1"/>
      <c r="H566" s="1"/>
      <c r="I566" s="3" t="s">
        <v>24</v>
      </c>
      <c r="J566" s="2">
        <v>40921</v>
      </c>
      <c r="K566" s="1">
        <v>0.26664533503986348</v>
      </c>
      <c r="L566" s="1"/>
      <c r="M566" s="3" t="s">
        <v>23</v>
      </c>
      <c r="N566" s="2">
        <v>40921</v>
      </c>
      <c r="O566" s="1">
        <v>1.268</v>
      </c>
      <c r="P566" s="1"/>
      <c r="Q566" t="s">
        <v>46</v>
      </c>
      <c r="R566" s="2">
        <v>40921</v>
      </c>
      <c r="S566">
        <v>1.05649999999999</v>
      </c>
    </row>
    <row r="567" spans="1:19" x14ac:dyDescent="0.15">
      <c r="A567" s="3" t="s">
        <v>22</v>
      </c>
      <c r="B567" s="2">
        <v>41109</v>
      </c>
      <c r="C567" s="1">
        <v>512.12</v>
      </c>
      <c r="E567" s="3"/>
      <c r="F567" s="2"/>
      <c r="G567" s="1"/>
      <c r="H567" s="1"/>
      <c r="I567" s="3" t="s">
        <v>24</v>
      </c>
      <c r="J567" s="2">
        <v>40920</v>
      </c>
      <c r="K567" s="1">
        <v>0.26665244520292253</v>
      </c>
      <c r="L567" s="1"/>
      <c r="M567" s="3" t="s">
        <v>23</v>
      </c>
      <c r="N567" s="2">
        <v>40920</v>
      </c>
      <c r="O567" s="1">
        <v>1.2814000000000001</v>
      </c>
      <c r="P567" s="1"/>
      <c r="Q567" t="s">
        <v>46</v>
      </c>
      <c r="R567" s="2">
        <v>40920</v>
      </c>
      <c r="S567">
        <v>1.05659999999999</v>
      </c>
    </row>
    <row r="568" spans="1:19" x14ac:dyDescent="0.15">
      <c r="A568" s="3" t="s">
        <v>22</v>
      </c>
      <c r="B568" s="2">
        <v>41108</v>
      </c>
      <c r="C568" s="1">
        <v>514.96</v>
      </c>
      <c r="E568" s="3"/>
      <c r="F568" s="2"/>
      <c r="G568" s="1"/>
      <c r="H568" s="1"/>
      <c r="I568" s="3" t="s">
        <v>24</v>
      </c>
      <c r="J568" s="2">
        <v>40919</v>
      </c>
      <c r="K568" s="1">
        <v>0.26665244520292253</v>
      </c>
      <c r="L568" s="1"/>
      <c r="M568" s="3" t="s">
        <v>23</v>
      </c>
      <c r="N568" s="2">
        <v>40919</v>
      </c>
      <c r="O568" s="1">
        <v>1.2706999999999999</v>
      </c>
      <c r="P568" s="1"/>
      <c r="Q568" t="s">
        <v>46</v>
      </c>
      <c r="R568" s="2">
        <v>40919</v>
      </c>
      <c r="S568">
        <v>1.05669999999999</v>
      </c>
    </row>
    <row r="569" spans="1:19" x14ac:dyDescent="0.15">
      <c r="A569" s="3" t="s">
        <v>22</v>
      </c>
      <c r="B569" s="2">
        <v>41107</v>
      </c>
      <c r="C569" s="1">
        <v>513.38</v>
      </c>
      <c r="E569" s="3"/>
      <c r="F569" s="2"/>
      <c r="G569" s="1"/>
      <c r="H569" s="1"/>
      <c r="I569" s="3" t="s">
        <v>24</v>
      </c>
      <c r="J569" s="2">
        <v>40918</v>
      </c>
      <c r="K569" s="1">
        <v>0.26665244520292253</v>
      </c>
      <c r="L569" s="1"/>
      <c r="M569" s="3" t="s">
        <v>23</v>
      </c>
      <c r="N569" s="2">
        <v>40918</v>
      </c>
      <c r="O569" s="1">
        <v>1.2778</v>
      </c>
      <c r="P569" s="1"/>
      <c r="Q569" t="s">
        <v>46</v>
      </c>
      <c r="R569" s="2">
        <v>40918</v>
      </c>
      <c r="S569">
        <v>1.05679999999999</v>
      </c>
    </row>
    <row r="570" spans="1:19" x14ac:dyDescent="0.15">
      <c r="A570" s="3" t="s">
        <v>22</v>
      </c>
      <c r="B570" s="2">
        <v>41106</v>
      </c>
      <c r="C570" s="1">
        <v>511.33</v>
      </c>
      <c r="E570" s="3"/>
      <c r="F570" s="2"/>
      <c r="G570" s="1"/>
      <c r="H570" s="1"/>
      <c r="I570" s="3" t="s">
        <v>24</v>
      </c>
      <c r="J570" s="2">
        <v>40917</v>
      </c>
      <c r="K570" s="1">
        <v>0.26664533503986348</v>
      </c>
      <c r="L570" s="1"/>
      <c r="M570" s="3" t="s">
        <v>23</v>
      </c>
      <c r="N570" s="2">
        <v>40917</v>
      </c>
      <c r="O570" s="1">
        <v>1.2765</v>
      </c>
      <c r="P570" s="1"/>
      <c r="Q570" t="s">
        <v>46</v>
      </c>
      <c r="R570" s="2">
        <v>40917</v>
      </c>
      <c r="S570">
        <v>1.05689999999999</v>
      </c>
    </row>
    <row r="571" spans="1:19" x14ac:dyDescent="0.15">
      <c r="A571" s="3" t="s">
        <v>22</v>
      </c>
      <c r="B571" s="2">
        <v>41105</v>
      </c>
      <c r="C571" s="1">
        <v>508.88</v>
      </c>
      <c r="E571" s="3"/>
      <c r="F571" s="2"/>
      <c r="G571" s="1"/>
      <c r="H571" s="1"/>
      <c r="I571" s="3" t="s">
        <v>24</v>
      </c>
      <c r="J571" s="2">
        <v>40914</v>
      </c>
      <c r="K571" s="1">
        <v>0.26664533503986348</v>
      </c>
      <c r="L571" s="1"/>
      <c r="M571" s="3" t="s">
        <v>23</v>
      </c>
      <c r="N571" s="2">
        <v>40914</v>
      </c>
      <c r="O571" s="1">
        <v>1.2717000000000001</v>
      </c>
      <c r="P571" s="1"/>
      <c r="Q571" t="s">
        <v>46</v>
      </c>
      <c r="R571" s="2">
        <v>40914</v>
      </c>
      <c r="S571">
        <v>1.0569999999999899</v>
      </c>
    </row>
    <row r="572" spans="1:19" x14ac:dyDescent="0.15">
      <c r="A572" s="3" t="s">
        <v>22</v>
      </c>
      <c r="B572" s="2">
        <v>41104</v>
      </c>
      <c r="C572" s="1">
        <v>511.35</v>
      </c>
      <c r="E572" s="3"/>
      <c r="F572" s="2"/>
      <c r="G572" s="1"/>
      <c r="H572" s="1"/>
      <c r="I572" s="3" t="s">
        <v>24</v>
      </c>
      <c r="J572" s="2">
        <v>40913</v>
      </c>
      <c r="K572" s="1">
        <v>0.26665244520292253</v>
      </c>
      <c r="L572" s="1"/>
      <c r="M572" s="3" t="s">
        <v>23</v>
      </c>
      <c r="N572" s="2">
        <v>40913</v>
      </c>
      <c r="O572" s="1">
        <v>1.2788999999999999</v>
      </c>
      <c r="P572" s="1"/>
      <c r="Q572" t="s">
        <v>46</v>
      </c>
      <c r="R572" s="2">
        <v>40913</v>
      </c>
      <c r="S572">
        <v>1.0570999999999899</v>
      </c>
    </row>
    <row r="573" spans="1:19" x14ac:dyDescent="0.15">
      <c r="A573" s="3" t="s">
        <v>22</v>
      </c>
      <c r="B573" s="2">
        <v>41103</v>
      </c>
      <c r="C573" s="1">
        <v>511.35</v>
      </c>
      <c r="E573" s="3"/>
      <c r="F573" s="2"/>
      <c r="G573" s="1"/>
      <c r="H573" s="1"/>
      <c r="I573" s="3" t="s">
        <v>24</v>
      </c>
      <c r="J573" s="2">
        <v>40912</v>
      </c>
      <c r="K573" s="1">
        <v>0.26664533503986348</v>
      </c>
      <c r="L573" s="1"/>
      <c r="M573" s="3" t="s">
        <v>23</v>
      </c>
      <c r="N573" s="2">
        <v>40912</v>
      </c>
      <c r="O573" s="1">
        <v>1.2943</v>
      </c>
      <c r="P573" s="1"/>
      <c r="Q573" t="s">
        <v>46</v>
      </c>
      <c r="R573" s="2">
        <v>40912</v>
      </c>
      <c r="S573">
        <v>1.0571999999999899</v>
      </c>
    </row>
    <row r="574" spans="1:19" x14ac:dyDescent="0.15">
      <c r="A574" s="3" t="s">
        <v>22</v>
      </c>
      <c r="B574" s="2">
        <v>41102</v>
      </c>
      <c r="C574" s="1">
        <v>511.46</v>
      </c>
      <c r="E574" s="3"/>
      <c r="F574" s="2"/>
      <c r="G574" s="1"/>
      <c r="H574" s="1"/>
      <c r="I574" s="3" t="s">
        <v>24</v>
      </c>
      <c r="J574" s="2">
        <v>40911</v>
      </c>
      <c r="K574" s="1">
        <v>0.26665244520292253</v>
      </c>
      <c r="L574" s="1"/>
      <c r="M574" s="3" t="s">
        <v>23</v>
      </c>
      <c r="N574" s="2">
        <v>40911</v>
      </c>
      <c r="O574" s="1">
        <v>1.3049999999999999</v>
      </c>
      <c r="P574" s="1"/>
      <c r="Q574" t="s">
        <v>46</v>
      </c>
      <c r="R574" s="2">
        <v>40911</v>
      </c>
      <c r="S574">
        <v>1.0572999999999899</v>
      </c>
    </row>
    <row r="575" spans="1:19" x14ac:dyDescent="0.15">
      <c r="A575" s="3" t="s">
        <v>22</v>
      </c>
      <c r="B575" s="2">
        <v>41101</v>
      </c>
      <c r="C575" s="1">
        <v>509.74</v>
      </c>
      <c r="E575" s="3"/>
      <c r="F575" s="2"/>
      <c r="G575" s="1"/>
      <c r="H575" s="1"/>
      <c r="I575" s="3" t="s">
        <v>24</v>
      </c>
      <c r="J575" s="2">
        <v>40910</v>
      </c>
      <c r="K575" s="1">
        <v>0.26665955574518013</v>
      </c>
      <c r="L575" s="1"/>
      <c r="M575" s="3" t="s">
        <v>23</v>
      </c>
      <c r="N575" s="2">
        <v>40910</v>
      </c>
      <c r="O575" s="1">
        <v>1.2934000000000001</v>
      </c>
      <c r="P575" s="1"/>
      <c r="Q575" t="s">
        <v>46</v>
      </c>
      <c r="R575" s="2">
        <v>40910</v>
      </c>
      <c r="S575">
        <v>1.0573999999999899</v>
      </c>
    </row>
    <row r="576" spans="1:19" x14ac:dyDescent="0.15">
      <c r="A576" s="3" t="s">
        <v>22</v>
      </c>
      <c r="B576" s="2">
        <v>41100</v>
      </c>
      <c r="C576" s="1">
        <v>510.39</v>
      </c>
      <c r="E576" s="3"/>
      <c r="F576" s="2"/>
      <c r="G576" s="1"/>
      <c r="H576" s="1"/>
      <c r="I576" s="3" t="s">
        <v>24</v>
      </c>
      <c r="J576" s="2">
        <v>40907</v>
      </c>
      <c r="K576" s="1">
        <v>0.26665244520292253</v>
      </c>
      <c r="L576" s="1"/>
      <c r="M576" s="3" t="s">
        <v>23</v>
      </c>
      <c r="N576" s="2">
        <v>40907</v>
      </c>
      <c r="O576" s="1">
        <v>1.2961</v>
      </c>
      <c r="P576" s="1"/>
      <c r="Q576" t="s">
        <v>46</v>
      </c>
      <c r="R576" s="2">
        <v>40907</v>
      </c>
      <c r="S576">
        <v>1.0574999999999899</v>
      </c>
    </row>
    <row r="577" spans="1:19" x14ac:dyDescent="0.15">
      <c r="A577" s="3" t="s">
        <v>22</v>
      </c>
      <c r="B577" s="2">
        <v>41099</v>
      </c>
      <c r="C577" s="1">
        <v>510.23</v>
      </c>
      <c r="E577" s="3"/>
      <c r="F577" s="2"/>
      <c r="G577" s="1"/>
      <c r="H577" s="1"/>
      <c r="I577" s="3" t="s">
        <v>24</v>
      </c>
      <c r="J577" s="2">
        <v>40906</v>
      </c>
      <c r="K577" s="1">
        <v>0.26665955574518013</v>
      </c>
      <c r="L577" s="1"/>
      <c r="M577" s="3" t="s">
        <v>23</v>
      </c>
      <c r="N577" s="2">
        <v>40906</v>
      </c>
      <c r="O577" s="1">
        <v>1.2961</v>
      </c>
      <c r="P577" s="1"/>
      <c r="Q577" t="s">
        <v>46</v>
      </c>
      <c r="R577" s="2">
        <v>40906</v>
      </c>
      <c r="S577">
        <v>1.0575999999999901</v>
      </c>
    </row>
    <row r="578" spans="1:19" x14ac:dyDescent="0.15">
      <c r="A578" s="3" t="s">
        <v>22</v>
      </c>
      <c r="B578" s="2">
        <v>41098</v>
      </c>
      <c r="C578" s="1">
        <v>515.58000000000004</v>
      </c>
      <c r="E578" s="3"/>
      <c r="F578" s="2"/>
      <c r="G578" s="1"/>
      <c r="H578" s="1"/>
      <c r="I578" s="3" t="s">
        <v>24</v>
      </c>
      <c r="J578" s="2">
        <v>40905</v>
      </c>
      <c r="K578" s="1">
        <v>0.26665244520292253</v>
      </c>
      <c r="L578" s="1"/>
      <c r="M578" s="3" t="s">
        <v>23</v>
      </c>
      <c r="N578" s="2">
        <v>40905</v>
      </c>
      <c r="O578" s="1">
        <v>1.2941</v>
      </c>
      <c r="P578" s="1"/>
      <c r="Q578" t="s">
        <v>46</v>
      </c>
      <c r="R578" s="2">
        <v>40905</v>
      </c>
      <c r="S578">
        <v>1.0576999999999901</v>
      </c>
    </row>
    <row r="579" spans="1:19" x14ac:dyDescent="0.15">
      <c r="A579" s="3" t="s">
        <v>22</v>
      </c>
      <c r="B579" s="2">
        <v>41097</v>
      </c>
      <c r="C579" s="1">
        <v>515.13</v>
      </c>
      <c r="E579" s="3"/>
      <c r="F579" s="2"/>
      <c r="G579" s="1"/>
      <c r="H579" s="1"/>
      <c r="I579" s="3" t="s">
        <v>24</v>
      </c>
      <c r="J579" s="2">
        <v>40904</v>
      </c>
      <c r="K579" s="1">
        <v>0.26665244520292253</v>
      </c>
      <c r="L579" s="1"/>
      <c r="M579" s="3" t="s">
        <v>23</v>
      </c>
      <c r="N579" s="2">
        <v>40904</v>
      </c>
      <c r="O579" s="1">
        <v>1.3070999999999999</v>
      </c>
      <c r="P579" s="1"/>
      <c r="Q579" t="s">
        <v>46</v>
      </c>
      <c r="R579" s="2">
        <v>40904</v>
      </c>
      <c r="S579">
        <v>1.0577999999999901</v>
      </c>
    </row>
    <row r="580" spans="1:19" x14ac:dyDescent="0.15">
      <c r="A580" s="3" t="s">
        <v>22</v>
      </c>
      <c r="B580" s="2">
        <v>41096</v>
      </c>
      <c r="C580" s="1">
        <v>515.13</v>
      </c>
      <c r="E580" s="3"/>
      <c r="F580" s="2"/>
      <c r="G580" s="1"/>
      <c r="H580" s="1"/>
      <c r="I580" s="3" t="s">
        <v>24</v>
      </c>
      <c r="J580" s="2">
        <v>40903</v>
      </c>
      <c r="K580" s="1">
        <v>0.26665244520292253</v>
      </c>
      <c r="L580" s="1"/>
      <c r="M580" s="3" t="s">
        <v>23</v>
      </c>
      <c r="N580" s="2">
        <v>40903</v>
      </c>
      <c r="O580" s="1">
        <v>1.3061</v>
      </c>
      <c r="P580" s="1"/>
      <c r="Q580" t="s">
        <v>46</v>
      </c>
      <c r="R580" s="2">
        <v>40903</v>
      </c>
      <c r="S580">
        <v>1.0578999999999901</v>
      </c>
    </row>
    <row r="581" spans="1:19" x14ac:dyDescent="0.15">
      <c r="A581" s="3" t="s">
        <v>22</v>
      </c>
      <c r="B581" s="2">
        <v>41095</v>
      </c>
      <c r="C581" s="1">
        <v>516.35</v>
      </c>
      <c r="E581" s="3"/>
      <c r="F581" s="2"/>
      <c r="G581" s="1"/>
      <c r="H581" s="1"/>
      <c r="I581" s="3" t="s">
        <v>24</v>
      </c>
      <c r="J581" s="2">
        <v>40900</v>
      </c>
      <c r="K581" s="1">
        <v>0.26665244520292253</v>
      </c>
      <c r="L581" s="1"/>
      <c r="M581" s="3" t="s">
        <v>23</v>
      </c>
      <c r="N581" s="2">
        <v>40900</v>
      </c>
      <c r="O581" s="1">
        <v>1.3044</v>
      </c>
      <c r="P581" s="1"/>
      <c r="Q581" t="s">
        <v>46</v>
      </c>
      <c r="R581" s="2">
        <v>40900</v>
      </c>
      <c r="S581">
        <v>1.0579999999999901</v>
      </c>
    </row>
    <row r="582" spans="1:19" x14ac:dyDescent="0.15">
      <c r="A582" s="3" t="s">
        <v>22</v>
      </c>
      <c r="B582" s="2">
        <v>41094</v>
      </c>
      <c r="C582" s="1">
        <v>515.53</v>
      </c>
      <c r="E582" s="3"/>
      <c r="F582" s="2"/>
      <c r="G582" s="1"/>
      <c r="H582" s="1"/>
      <c r="I582" s="3" t="s">
        <v>24</v>
      </c>
      <c r="J582" s="2">
        <v>40899</v>
      </c>
      <c r="K582" s="1">
        <v>0.26665955574518013</v>
      </c>
      <c r="L582" s="1"/>
      <c r="M582" s="3" t="s">
        <v>23</v>
      </c>
      <c r="N582" s="2">
        <v>40899</v>
      </c>
      <c r="O582" s="1">
        <v>1.3049999999999999</v>
      </c>
      <c r="P582" s="1"/>
      <c r="Q582" t="s">
        <v>46</v>
      </c>
      <c r="R582" s="2">
        <v>40899</v>
      </c>
      <c r="S582">
        <v>1.05809999999999</v>
      </c>
    </row>
    <row r="583" spans="1:19" x14ac:dyDescent="0.15">
      <c r="A583" s="3" t="s">
        <v>22</v>
      </c>
      <c r="B583" s="2">
        <v>41093</v>
      </c>
      <c r="C583" s="1">
        <v>517.78</v>
      </c>
      <c r="E583" s="3"/>
      <c r="F583" s="2"/>
      <c r="G583" s="1"/>
      <c r="H583" s="1"/>
      <c r="I583" s="3" t="s">
        <v>24</v>
      </c>
      <c r="J583" s="2">
        <v>40898</v>
      </c>
      <c r="K583" s="1">
        <v>0.26665955574518013</v>
      </c>
      <c r="L583" s="1"/>
      <c r="M583" s="3" t="s">
        <v>23</v>
      </c>
      <c r="N583" s="2">
        <v>40898</v>
      </c>
      <c r="O583" s="1">
        <v>1.3047</v>
      </c>
      <c r="P583" s="1"/>
      <c r="Q583" t="s">
        <v>46</v>
      </c>
      <c r="R583" s="2">
        <v>40898</v>
      </c>
      <c r="S583">
        <v>1.05819999999999</v>
      </c>
    </row>
    <row r="584" spans="1:19" x14ac:dyDescent="0.15">
      <c r="A584" s="3" t="s">
        <v>22</v>
      </c>
      <c r="B584" s="2">
        <v>41092</v>
      </c>
      <c r="C584" s="1">
        <v>516.28</v>
      </c>
      <c r="E584" s="3"/>
      <c r="F584" s="2"/>
      <c r="G584" s="1"/>
      <c r="H584" s="1"/>
      <c r="I584" s="3" t="s">
        <v>24</v>
      </c>
      <c r="J584" s="2">
        <v>40897</v>
      </c>
      <c r="K584" s="1">
        <v>0.26665955574518013</v>
      </c>
      <c r="L584" s="1"/>
      <c r="M584" s="3" t="s">
        <v>23</v>
      </c>
      <c r="N584" s="2">
        <v>40897</v>
      </c>
      <c r="O584" s="1">
        <v>1.3082</v>
      </c>
      <c r="P584" s="1"/>
      <c r="Q584" t="s">
        <v>46</v>
      </c>
      <c r="R584" s="2">
        <v>40897</v>
      </c>
      <c r="S584">
        <v>1.05829999999999</v>
      </c>
    </row>
    <row r="585" spans="1:19" x14ac:dyDescent="0.15">
      <c r="A585" s="3" t="s">
        <v>22</v>
      </c>
      <c r="B585" s="2">
        <v>41091</v>
      </c>
      <c r="C585" s="1">
        <v>513.14</v>
      </c>
      <c r="E585" s="3"/>
      <c r="F585" s="2"/>
      <c r="G585" s="1"/>
      <c r="H585" s="1"/>
      <c r="I585" s="3" t="s">
        <v>24</v>
      </c>
      <c r="J585" s="2">
        <v>40896</v>
      </c>
      <c r="K585" s="1">
        <v>0.26664533503986348</v>
      </c>
      <c r="L585" s="1"/>
      <c r="M585" s="3" t="s">
        <v>23</v>
      </c>
      <c r="N585" s="2">
        <v>40896</v>
      </c>
      <c r="O585" s="1">
        <v>1.2998000000000001</v>
      </c>
      <c r="P585" s="1"/>
      <c r="Q585" t="s">
        <v>46</v>
      </c>
      <c r="R585" s="2">
        <v>40896</v>
      </c>
      <c r="S585">
        <v>1.05839999999999</v>
      </c>
    </row>
    <row r="586" spans="1:19" x14ac:dyDescent="0.15">
      <c r="A586" s="3" t="s">
        <v>22</v>
      </c>
      <c r="B586" s="2">
        <v>41090</v>
      </c>
      <c r="C586" s="1">
        <v>510.96</v>
      </c>
      <c r="E586" s="3"/>
      <c r="F586" s="2"/>
      <c r="G586" s="1"/>
      <c r="H586" s="1"/>
      <c r="I586" s="3" t="s">
        <v>24</v>
      </c>
      <c r="J586" s="2">
        <v>40893</v>
      </c>
      <c r="K586" s="1">
        <v>0.26663822525597269</v>
      </c>
      <c r="L586" s="1"/>
      <c r="M586" s="3" t="s">
        <v>23</v>
      </c>
      <c r="N586" s="2">
        <v>40893</v>
      </c>
      <c r="O586" s="1">
        <v>1.3046</v>
      </c>
      <c r="P586" s="1"/>
      <c r="Q586" t="s">
        <v>46</v>
      </c>
      <c r="R586" s="2">
        <v>40893</v>
      </c>
      <c r="S586">
        <v>1.05849999999999</v>
      </c>
    </row>
    <row r="587" spans="1:19" x14ac:dyDescent="0.15">
      <c r="A587" s="3" t="s">
        <v>22</v>
      </c>
      <c r="B587" s="2">
        <v>41089</v>
      </c>
      <c r="C587" s="1">
        <v>510.96</v>
      </c>
      <c r="E587" s="3"/>
      <c r="F587" s="2"/>
      <c r="G587" s="1"/>
      <c r="H587" s="1"/>
      <c r="I587" s="3" t="s">
        <v>24</v>
      </c>
      <c r="J587" s="2">
        <v>40892</v>
      </c>
      <c r="K587" s="1">
        <v>0.26664533503986348</v>
      </c>
      <c r="L587" s="1"/>
      <c r="M587" s="3" t="s">
        <v>23</v>
      </c>
      <c r="N587" s="2">
        <v>40892</v>
      </c>
      <c r="O587" s="1">
        <v>1.3016000000000001</v>
      </c>
      <c r="P587" s="1"/>
      <c r="Q587" t="s">
        <v>46</v>
      </c>
      <c r="R587" s="2">
        <v>40892</v>
      </c>
      <c r="S587">
        <v>1.05859999999999</v>
      </c>
    </row>
    <row r="588" spans="1:19" x14ac:dyDescent="0.15">
      <c r="A588" s="3" t="s">
        <v>22</v>
      </c>
      <c r="B588" s="2">
        <v>41088</v>
      </c>
      <c r="C588" s="1">
        <v>509.75</v>
      </c>
      <c r="E588" s="3"/>
      <c r="F588" s="2"/>
      <c r="G588" s="1"/>
      <c r="H588" s="1"/>
      <c r="I588" s="3" t="s">
        <v>24</v>
      </c>
      <c r="J588" s="2">
        <v>40891</v>
      </c>
      <c r="K588" s="1">
        <v>0.26663822525597269</v>
      </c>
      <c r="L588" s="1"/>
      <c r="M588" s="3" t="s">
        <v>23</v>
      </c>
      <c r="N588" s="2">
        <v>40891</v>
      </c>
      <c r="O588" s="1">
        <v>1.2983</v>
      </c>
      <c r="P588" s="1"/>
      <c r="Q588" t="s">
        <v>46</v>
      </c>
      <c r="R588" s="2">
        <v>40891</v>
      </c>
      <c r="S588">
        <v>1.05869999999999</v>
      </c>
    </row>
    <row r="589" spans="1:19" x14ac:dyDescent="0.15">
      <c r="A589" s="3" t="s">
        <v>22</v>
      </c>
      <c r="B589" s="2">
        <v>41087</v>
      </c>
      <c r="C589" s="1">
        <v>509.78</v>
      </c>
      <c r="E589" s="3"/>
      <c r="F589" s="2"/>
      <c r="G589" s="1"/>
      <c r="H589" s="1"/>
      <c r="I589" s="3" t="s">
        <v>24</v>
      </c>
      <c r="J589" s="2">
        <v>40890</v>
      </c>
      <c r="K589" s="1">
        <v>0.26663822525597269</v>
      </c>
      <c r="L589" s="1"/>
      <c r="M589" s="3" t="s">
        <v>23</v>
      </c>
      <c r="N589" s="2">
        <v>40890</v>
      </c>
      <c r="O589" s="1">
        <v>1.3037000000000001</v>
      </c>
      <c r="P589" s="1"/>
      <c r="Q589" t="s">
        <v>46</v>
      </c>
      <c r="R589" s="2">
        <v>40890</v>
      </c>
      <c r="S589">
        <v>1.05879999999999</v>
      </c>
    </row>
    <row r="590" spans="1:19" x14ac:dyDescent="0.15">
      <c r="A590" s="3" t="s">
        <v>22</v>
      </c>
      <c r="B590" s="2">
        <v>41086</v>
      </c>
      <c r="C590" s="1">
        <v>508.89</v>
      </c>
      <c r="E590" s="3"/>
      <c r="F590" s="2"/>
      <c r="G590" s="1"/>
      <c r="H590" s="1"/>
      <c r="I590" s="3" t="s">
        <v>24</v>
      </c>
      <c r="J590" s="2">
        <v>40889</v>
      </c>
      <c r="K590" s="1">
        <v>0.26664533503986348</v>
      </c>
      <c r="L590" s="1"/>
      <c r="M590" s="3" t="s">
        <v>23</v>
      </c>
      <c r="N590" s="2">
        <v>40889</v>
      </c>
      <c r="O590" s="1">
        <v>1.3187</v>
      </c>
      <c r="P590" s="1"/>
      <c r="Q590" t="s">
        <v>46</v>
      </c>
      <c r="R590" s="2">
        <v>40889</v>
      </c>
      <c r="S590">
        <v>1.05889999999999</v>
      </c>
    </row>
    <row r="591" spans="1:19" x14ac:dyDescent="0.15">
      <c r="A591" s="3" t="s">
        <v>22</v>
      </c>
      <c r="B591" s="2">
        <v>41085</v>
      </c>
      <c r="C591" s="1">
        <v>506.81</v>
      </c>
      <c r="E591" s="3"/>
      <c r="F591" s="2"/>
      <c r="G591" s="1"/>
      <c r="H591" s="1"/>
      <c r="I591" s="3" t="s">
        <v>24</v>
      </c>
      <c r="J591" s="2">
        <v>40886</v>
      </c>
      <c r="K591" s="1">
        <v>0.26663822525597269</v>
      </c>
      <c r="L591" s="1"/>
      <c r="M591" s="3" t="s">
        <v>23</v>
      </c>
      <c r="N591" s="2">
        <v>40886</v>
      </c>
      <c r="O591" s="1">
        <v>1.3386</v>
      </c>
      <c r="P591" s="1"/>
      <c r="Q591" t="s">
        <v>46</v>
      </c>
      <c r="R591" s="2">
        <v>40886</v>
      </c>
      <c r="S591">
        <v>1.0589999999999899</v>
      </c>
    </row>
    <row r="592" spans="1:19" x14ac:dyDescent="0.15">
      <c r="A592" s="3" t="s">
        <v>22</v>
      </c>
      <c r="B592" s="2">
        <v>41084</v>
      </c>
      <c r="C592" s="1">
        <v>502.52</v>
      </c>
      <c r="E592" s="3"/>
      <c r="F592" s="2"/>
      <c r="G592" s="1"/>
      <c r="H592" s="1"/>
      <c r="I592" s="3" t="s">
        <v>24</v>
      </c>
      <c r="J592" s="2">
        <v>40885</v>
      </c>
      <c r="K592" s="1">
        <v>0.26664533503986348</v>
      </c>
      <c r="L592" s="1"/>
      <c r="M592" s="3" t="s">
        <v>23</v>
      </c>
      <c r="N592" s="2">
        <v>40885</v>
      </c>
      <c r="O592" s="1">
        <v>1.3341000000000001</v>
      </c>
      <c r="P592" s="1"/>
      <c r="Q592" t="s">
        <v>46</v>
      </c>
      <c r="R592" s="2">
        <v>40885</v>
      </c>
      <c r="S592">
        <v>1.0590999999999899</v>
      </c>
    </row>
    <row r="593" spans="1:19" x14ac:dyDescent="0.15">
      <c r="A593" s="3" t="s">
        <v>22</v>
      </c>
      <c r="B593" s="2">
        <v>41083</v>
      </c>
      <c r="C593" s="1">
        <v>502.21</v>
      </c>
      <c r="E593" s="3"/>
      <c r="F593" s="2"/>
      <c r="G593" s="1"/>
      <c r="H593" s="1"/>
      <c r="I593" s="3" t="s">
        <v>24</v>
      </c>
      <c r="J593" s="2">
        <v>40884</v>
      </c>
      <c r="K593" s="1">
        <v>0.26664533503986348</v>
      </c>
      <c r="L593" s="1"/>
      <c r="M593" s="3" t="s">
        <v>23</v>
      </c>
      <c r="N593" s="2">
        <v>40884</v>
      </c>
      <c r="O593" s="1">
        <v>1.3411999999999999</v>
      </c>
      <c r="P593" s="1"/>
      <c r="Q593" t="s">
        <v>46</v>
      </c>
      <c r="R593" s="2">
        <v>40884</v>
      </c>
      <c r="S593">
        <v>1.0591999999999899</v>
      </c>
    </row>
    <row r="594" spans="1:19" x14ac:dyDescent="0.15">
      <c r="A594" s="3" t="s">
        <v>22</v>
      </c>
      <c r="B594" s="2">
        <v>41082</v>
      </c>
      <c r="C594" s="1">
        <v>502.21</v>
      </c>
      <c r="E594" s="3"/>
      <c r="F594" s="2"/>
      <c r="G594" s="1"/>
      <c r="H594" s="1"/>
      <c r="I594" s="3" t="s">
        <v>24</v>
      </c>
      <c r="J594" s="2">
        <v>40883</v>
      </c>
      <c r="K594" s="1">
        <v>0.26663111585121985</v>
      </c>
      <c r="L594" s="1"/>
      <c r="M594" s="3" t="s">
        <v>23</v>
      </c>
      <c r="N594" s="2">
        <v>40883</v>
      </c>
      <c r="O594" s="1">
        <v>1.3402000000000001</v>
      </c>
      <c r="P594" s="1"/>
      <c r="Q594" t="s">
        <v>46</v>
      </c>
      <c r="R594" s="2">
        <v>40883</v>
      </c>
      <c r="S594">
        <v>1.0592999999999899</v>
      </c>
    </row>
    <row r="595" spans="1:19" x14ac:dyDescent="0.15">
      <c r="A595" s="3" t="s">
        <v>22</v>
      </c>
      <c r="B595" s="2">
        <v>41081</v>
      </c>
      <c r="C595" s="1">
        <v>503.08</v>
      </c>
      <c r="E595" s="3"/>
      <c r="F595" s="2"/>
      <c r="G595" s="1"/>
      <c r="H595" s="1"/>
      <c r="I595" s="3" t="s">
        <v>24</v>
      </c>
      <c r="J595" s="2">
        <v>40882</v>
      </c>
      <c r="K595" s="1">
        <v>0.26663111585121985</v>
      </c>
      <c r="L595" s="1"/>
      <c r="M595" s="3" t="s">
        <v>23</v>
      </c>
      <c r="N595" s="2">
        <v>40882</v>
      </c>
      <c r="O595" s="1">
        <v>1.3401000000000001</v>
      </c>
      <c r="P595" s="1"/>
      <c r="Q595" t="s">
        <v>46</v>
      </c>
      <c r="R595" s="2">
        <v>40882</v>
      </c>
      <c r="S595">
        <v>1.0593999999999899</v>
      </c>
    </row>
    <row r="596" spans="1:19" x14ac:dyDescent="0.15">
      <c r="A596" s="3" t="s">
        <v>22</v>
      </c>
      <c r="B596" s="2">
        <v>41080</v>
      </c>
      <c r="C596" s="1">
        <v>506.81</v>
      </c>
      <c r="E596" s="3"/>
      <c r="F596" s="2"/>
      <c r="G596" s="1"/>
      <c r="H596" s="1"/>
      <c r="I596" s="3" t="s">
        <v>24</v>
      </c>
      <c r="J596" s="2">
        <v>40879</v>
      </c>
      <c r="K596" s="1">
        <v>0.26664533503986348</v>
      </c>
      <c r="L596" s="1"/>
      <c r="M596" s="3" t="s">
        <v>23</v>
      </c>
      <c r="N596" s="2">
        <v>40879</v>
      </c>
      <c r="O596" s="1">
        <v>1.3391</v>
      </c>
      <c r="P596" s="1"/>
      <c r="Q596" t="s">
        <v>46</v>
      </c>
      <c r="R596" s="2">
        <v>40879</v>
      </c>
      <c r="S596">
        <v>1.0594999999999899</v>
      </c>
    </row>
    <row r="597" spans="1:19" x14ac:dyDescent="0.15">
      <c r="A597" s="3" t="s">
        <v>22</v>
      </c>
      <c r="B597" s="2">
        <v>41079</v>
      </c>
      <c r="C597" s="1">
        <v>506.68</v>
      </c>
      <c r="E597" s="3"/>
      <c r="F597" s="2"/>
      <c r="G597" s="1"/>
      <c r="H597" s="1"/>
      <c r="I597" s="3" t="s">
        <v>24</v>
      </c>
      <c r="J597" s="2">
        <v>40878</v>
      </c>
      <c r="K597" s="1">
        <v>0.26663822525597269</v>
      </c>
      <c r="L597" s="1"/>
      <c r="M597" s="3" t="s">
        <v>23</v>
      </c>
      <c r="N597" s="2">
        <v>40878</v>
      </c>
      <c r="O597" s="1">
        <v>1.3461000000000001</v>
      </c>
      <c r="P597" s="1"/>
      <c r="Q597" t="s">
        <v>46</v>
      </c>
      <c r="R597" s="2">
        <v>40878</v>
      </c>
      <c r="S597">
        <v>1.0595999999999901</v>
      </c>
    </row>
    <row r="598" spans="1:19" x14ac:dyDescent="0.15">
      <c r="A598" s="3" t="s">
        <v>22</v>
      </c>
      <c r="B598" s="2">
        <v>41078</v>
      </c>
      <c r="C598" s="1">
        <v>505</v>
      </c>
      <c r="E598" s="3"/>
      <c r="F598" s="2"/>
      <c r="G598" s="1"/>
      <c r="H598" s="1"/>
      <c r="I598" s="3" t="s">
        <v>24</v>
      </c>
      <c r="J598" s="2">
        <v>40877</v>
      </c>
      <c r="K598" s="1">
        <v>0.26664533503986348</v>
      </c>
      <c r="L598" s="1"/>
      <c r="M598" s="3" t="s">
        <v>23</v>
      </c>
      <c r="N598" s="2">
        <v>40877</v>
      </c>
      <c r="O598" s="1">
        <v>1.3446</v>
      </c>
      <c r="P598" s="1"/>
      <c r="Q598" t="s">
        <v>46</v>
      </c>
      <c r="R598" s="2">
        <v>40877</v>
      </c>
      <c r="S598">
        <v>1.0596999999999901</v>
      </c>
    </row>
    <row r="599" spans="1:19" x14ac:dyDescent="0.15">
      <c r="A599" s="3" t="s">
        <v>22</v>
      </c>
      <c r="B599" s="2">
        <v>41077</v>
      </c>
      <c r="C599" s="1">
        <v>505.59</v>
      </c>
      <c r="E599" s="3"/>
      <c r="F599" s="2"/>
      <c r="G599" s="1"/>
      <c r="H599" s="1"/>
      <c r="I599" s="3" t="s">
        <v>24</v>
      </c>
      <c r="J599" s="2">
        <v>40876</v>
      </c>
      <c r="K599" s="1">
        <v>0.26664533503986348</v>
      </c>
      <c r="L599" s="1"/>
      <c r="M599" s="3" t="s">
        <v>23</v>
      </c>
      <c r="N599" s="2">
        <v>40876</v>
      </c>
      <c r="O599" s="1">
        <v>1.3317000000000001</v>
      </c>
      <c r="P599" s="1"/>
      <c r="Q599" t="s">
        <v>46</v>
      </c>
      <c r="R599" s="2">
        <v>40876</v>
      </c>
      <c r="S599">
        <v>1.0597999999999901</v>
      </c>
    </row>
    <row r="600" spans="1:19" x14ac:dyDescent="0.15">
      <c r="A600" s="3" t="s">
        <v>22</v>
      </c>
      <c r="B600" s="2">
        <v>41076</v>
      </c>
      <c r="C600" s="1">
        <v>505.61</v>
      </c>
      <c r="E600" s="3"/>
      <c r="F600" s="2"/>
      <c r="G600" s="1"/>
      <c r="H600" s="1"/>
      <c r="I600" s="3" t="s">
        <v>24</v>
      </c>
      <c r="J600" s="2">
        <v>40875</v>
      </c>
      <c r="K600" s="1">
        <v>0.26664533503986348</v>
      </c>
      <c r="L600" s="1"/>
      <c r="M600" s="3" t="s">
        <v>23</v>
      </c>
      <c r="N600" s="2">
        <v>40875</v>
      </c>
      <c r="O600" s="1">
        <v>1.3320000000000001</v>
      </c>
      <c r="P600" s="1"/>
      <c r="Q600" t="s">
        <v>46</v>
      </c>
      <c r="R600" s="2">
        <v>40875</v>
      </c>
      <c r="S600">
        <v>1.0598999999999901</v>
      </c>
    </row>
    <row r="601" spans="1:19" x14ac:dyDescent="0.15">
      <c r="A601" s="3" t="s">
        <v>22</v>
      </c>
      <c r="B601" s="2">
        <v>41075</v>
      </c>
      <c r="C601" s="1">
        <v>505.61</v>
      </c>
      <c r="E601" s="3"/>
      <c r="F601" s="2"/>
      <c r="G601" s="1"/>
      <c r="H601" s="1"/>
      <c r="I601" s="3" t="s">
        <v>24</v>
      </c>
      <c r="J601" s="2">
        <v>40872</v>
      </c>
      <c r="K601" s="1">
        <v>0.26663822525597269</v>
      </c>
      <c r="L601" s="1"/>
      <c r="M601" s="3" t="s">
        <v>23</v>
      </c>
      <c r="N601" s="2">
        <v>40872</v>
      </c>
      <c r="O601" s="1">
        <v>1.3239000000000001</v>
      </c>
      <c r="P601" s="1"/>
      <c r="Q601" t="s">
        <v>46</v>
      </c>
      <c r="R601" s="2">
        <v>40872</v>
      </c>
      <c r="S601">
        <v>1.0599999999999901</v>
      </c>
    </row>
    <row r="602" spans="1:19" x14ac:dyDescent="0.15">
      <c r="A602" s="3" t="s">
        <v>22</v>
      </c>
      <c r="B602" s="2">
        <v>41074</v>
      </c>
      <c r="C602" s="1">
        <v>506.03</v>
      </c>
      <c r="E602" s="3"/>
      <c r="F602" s="2"/>
      <c r="G602" s="1"/>
      <c r="H602" s="1"/>
      <c r="I602" s="3" t="s">
        <v>24</v>
      </c>
      <c r="J602" s="2">
        <v>40871</v>
      </c>
      <c r="K602" s="1">
        <v>0.26663822525597269</v>
      </c>
      <c r="L602" s="1"/>
      <c r="M602" s="3" t="s">
        <v>23</v>
      </c>
      <c r="N602" s="2">
        <v>40871</v>
      </c>
      <c r="O602" s="1">
        <v>1.3347</v>
      </c>
      <c r="P602" s="1"/>
      <c r="Q602" t="s">
        <v>46</v>
      </c>
      <c r="R602" s="2">
        <v>40871</v>
      </c>
      <c r="S602">
        <v>1.0600999999999901</v>
      </c>
    </row>
    <row r="603" spans="1:19" x14ac:dyDescent="0.15">
      <c r="A603" s="3" t="s">
        <v>22</v>
      </c>
      <c r="B603" s="2">
        <v>41073</v>
      </c>
      <c r="C603" s="1">
        <v>506.08</v>
      </c>
      <c r="E603" s="3"/>
      <c r="F603" s="2"/>
      <c r="G603" s="1"/>
      <c r="H603" s="1"/>
      <c r="I603" s="3" t="s">
        <v>24</v>
      </c>
      <c r="J603" s="2">
        <v>40870</v>
      </c>
      <c r="K603" s="1">
        <v>0.26663822525597269</v>
      </c>
      <c r="L603" s="1"/>
      <c r="M603" s="3" t="s">
        <v>23</v>
      </c>
      <c r="N603" s="2">
        <v>40870</v>
      </c>
      <c r="O603" s="1">
        <v>1.3342000000000001</v>
      </c>
      <c r="P603" s="1"/>
      <c r="Q603" t="s">
        <v>46</v>
      </c>
      <c r="R603" s="2">
        <v>40870</v>
      </c>
      <c r="S603">
        <v>1.06019999999999</v>
      </c>
    </row>
    <row r="604" spans="1:19" x14ac:dyDescent="0.15">
      <c r="A604" s="3" t="s">
        <v>22</v>
      </c>
      <c r="B604" s="2">
        <v>41072</v>
      </c>
      <c r="C604" s="1">
        <v>507.19</v>
      </c>
      <c r="E604" s="3"/>
      <c r="F604" s="2"/>
      <c r="G604" s="1"/>
      <c r="H604" s="1"/>
      <c r="I604" s="3" t="s">
        <v>24</v>
      </c>
      <c r="J604" s="2">
        <v>40869</v>
      </c>
      <c r="K604" s="1">
        <v>0.26663822525597269</v>
      </c>
      <c r="L604" s="1"/>
      <c r="M604" s="3" t="s">
        <v>23</v>
      </c>
      <c r="N604" s="2">
        <v>40869</v>
      </c>
      <c r="O604" s="1">
        <v>1.3505</v>
      </c>
      <c r="P604" s="1"/>
      <c r="Q604" t="s">
        <v>46</v>
      </c>
      <c r="R604" s="2">
        <v>40869</v>
      </c>
      <c r="S604">
        <v>1.06029999999999</v>
      </c>
    </row>
    <row r="605" spans="1:19" x14ac:dyDescent="0.15">
      <c r="A605" s="3" t="s">
        <v>22</v>
      </c>
      <c r="B605" s="2">
        <v>41071</v>
      </c>
      <c r="C605" s="1">
        <v>509.22</v>
      </c>
      <c r="E605" s="3"/>
      <c r="F605" s="2"/>
      <c r="G605" s="1"/>
      <c r="H605" s="1"/>
      <c r="I605" s="3" t="s">
        <v>24</v>
      </c>
      <c r="J605" s="2">
        <v>40868</v>
      </c>
      <c r="K605" s="1">
        <v>0.26663822525597269</v>
      </c>
      <c r="L605" s="1"/>
      <c r="M605" s="3" t="s">
        <v>23</v>
      </c>
      <c r="N605" s="2">
        <v>40868</v>
      </c>
      <c r="O605" s="1">
        <v>1.3489</v>
      </c>
      <c r="P605" s="1"/>
      <c r="Q605" t="s">
        <v>46</v>
      </c>
      <c r="R605" s="2">
        <v>40868</v>
      </c>
      <c r="S605">
        <v>1.06039999999999</v>
      </c>
    </row>
    <row r="606" spans="1:19" x14ac:dyDescent="0.15">
      <c r="A606" s="3" t="s">
        <v>22</v>
      </c>
      <c r="B606" s="2">
        <v>41070</v>
      </c>
      <c r="C606" s="1">
        <v>510.18</v>
      </c>
      <c r="E606" s="3"/>
      <c r="F606" s="2"/>
      <c r="G606" s="1"/>
      <c r="H606" s="1"/>
      <c r="I606" s="3" t="s">
        <v>24</v>
      </c>
      <c r="J606" s="2">
        <v>40865</v>
      </c>
      <c r="K606" s="1">
        <v>0.26663822525597269</v>
      </c>
      <c r="L606" s="1"/>
      <c r="M606" s="3" t="s">
        <v>23</v>
      </c>
      <c r="N606" s="2">
        <v>40865</v>
      </c>
      <c r="O606" s="1">
        <v>1.3525</v>
      </c>
      <c r="P606" s="1"/>
      <c r="Q606" t="s">
        <v>46</v>
      </c>
      <c r="R606" s="2">
        <v>40865</v>
      </c>
      <c r="S606">
        <v>1.06049999999999</v>
      </c>
    </row>
    <row r="607" spans="1:19" x14ac:dyDescent="0.15">
      <c r="A607" s="3" t="s">
        <v>22</v>
      </c>
      <c r="B607" s="2">
        <v>41069</v>
      </c>
      <c r="C607" s="1">
        <v>510.75</v>
      </c>
      <c r="E607" s="3"/>
      <c r="F607" s="2"/>
      <c r="G607" s="1"/>
      <c r="H607" s="1"/>
      <c r="I607" s="3" t="s">
        <v>24</v>
      </c>
      <c r="J607" s="2">
        <v>40864</v>
      </c>
      <c r="K607" s="1">
        <v>0.26663822525597269</v>
      </c>
      <c r="L607" s="1"/>
      <c r="M607" s="3" t="s">
        <v>23</v>
      </c>
      <c r="N607" s="2">
        <v>40864</v>
      </c>
      <c r="O607" s="1">
        <v>1.3458000000000001</v>
      </c>
      <c r="P607" s="1"/>
      <c r="Q607" t="s">
        <v>46</v>
      </c>
      <c r="R607" s="2">
        <v>40864</v>
      </c>
      <c r="S607">
        <v>1.06059999999999</v>
      </c>
    </row>
    <row r="608" spans="1:19" x14ac:dyDescent="0.15">
      <c r="A608" s="3" t="s">
        <v>22</v>
      </c>
      <c r="B608" s="2">
        <v>41068</v>
      </c>
      <c r="C608" s="1">
        <v>510.75</v>
      </c>
      <c r="E608" s="3"/>
      <c r="F608" s="2"/>
      <c r="G608" s="1"/>
      <c r="H608" s="1"/>
      <c r="I608" s="3" t="s">
        <v>24</v>
      </c>
      <c r="J608" s="2">
        <v>40863</v>
      </c>
      <c r="K608" s="1">
        <v>0.26664533503986348</v>
      </c>
      <c r="L608" s="1"/>
      <c r="M608" s="3" t="s">
        <v>23</v>
      </c>
      <c r="N608" s="2">
        <v>40863</v>
      </c>
      <c r="O608" s="1">
        <v>1.3463000000000001</v>
      </c>
      <c r="P608" s="1"/>
      <c r="Q608" t="s">
        <v>46</v>
      </c>
      <c r="R608" s="2">
        <v>40863</v>
      </c>
      <c r="S608">
        <v>1.06069999999999</v>
      </c>
    </row>
    <row r="609" spans="1:19" x14ac:dyDescent="0.15">
      <c r="A609" s="3" t="s">
        <v>22</v>
      </c>
      <c r="B609" s="2">
        <v>41067</v>
      </c>
      <c r="C609" s="1">
        <v>510.72</v>
      </c>
      <c r="E609" s="3"/>
      <c r="F609" s="2"/>
      <c r="G609" s="1"/>
      <c r="H609" s="1"/>
      <c r="I609" s="3" t="s">
        <v>24</v>
      </c>
      <c r="J609" s="2">
        <v>40862</v>
      </c>
      <c r="K609" s="1">
        <v>0.26663111585121985</v>
      </c>
      <c r="L609" s="1"/>
      <c r="M609" s="3" t="s">
        <v>23</v>
      </c>
      <c r="N609" s="2">
        <v>40862</v>
      </c>
      <c r="O609" s="1">
        <v>1.3538999999999999</v>
      </c>
      <c r="P609" s="1"/>
      <c r="Q609" t="s">
        <v>46</v>
      </c>
      <c r="R609" s="2">
        <v>40862</v>
      </c>
      <c r="S609">
        <v>1.06079999999999</v>
      </c>
    </row>
    <row r="610" spans="1:19" x14ac:dyDescent="0.15">
      <c r="A610" s="3" t="s">
        <v>22</v>
      </c>
      <c r="B610" s="2">
        <v>41066</v>
      </c>
      <c r="C610" s="1">
        <v>509.83</v>
      </c>
      <c r="E610" s="3"/>
      <c r="F610" s="2"/>
      <c r="G610" s="1"/>
      <c r="H610" s="1"/>
      <c r="I610" s="3" t="s">
        <v>24</v>
      </c>
      <c r="J610" s="2">
        <v>40861</v>
      </c>
      <c r="K610" s="1">
        <v>0.26663822525597269</v>
      </c>
      <c r="L610" s="1"/>
      <c r="M610" s="3" t="s">
        <v>23</v>
      </c>
      <c r="N610" s="2">
        <v>40861</v>
      </c>
      <c r="O610" s="1">
        <v>1.3633</v>
      </c>
      <c r="P610" s="1"/>
      <c r="Q610" t="s">
        <v>46</v>
      </c>
      <c r="R610" s="2">
        <v>40861</v>
      </c>
      <c r="S610">
        <v>1.06089999999999</v>
      </c>
    </row>
    <row r="611" spans="1:19" x14ac:dyDescent="0.15">
      <c r="A611" s="3" t="s">
        <v>22</v>
      </c>
      <c r="B611" s="2">
        <v>41065</v>
      </c>
      <c r="C611" s="1">
        <v>510.11</v>
      </c>
      <c r="E611" s="3"/>
      <c r="F611" s="2"/>
      <c r="G611" s="1"/>
      <c r="H611" s="1"/>
      <c r="I611" s="3" t="s">
        <v>24</v>
      </c>
      <c r="J611" s="2">
        <v>40858</v>
      </c>
      <c r="K611" s="1">
        <v>0.26663822525597269</v>
      </c>
      <c r="L611" s="1"/>
      <c r="M611" s="3" t="s">
        <v>23</v>
      </c>
      <c r="N611" s="2">
        <v>40858</v>
      </c>
      <c r="O611" s="1">
        <v>1.375</v>
      </c>
      <c r="P611" s="1"/>
      <c r="Q611" t="s">
        <v>46</v>
      </c>
      <c r="R611" s="2">
        <v>40858</v>
      </c>
      <c r="S611">
        <v>1.06099999999999</v>
      </c>
    </row>
    <row r="612" spans="1:19" x14ac:dyDescent="0.15">
      <c r="A612" s="3" t="s">
        <v>22</v>
      </c>
      <c r="B612" s="2">
        <v>41064</v>
      </c>
      <c r="C612" s="1">
        <v>510.3</v>
      </c>
      <c r="E612" s="3"/>
      <c r="F612" s="2"/>
      <c r="G612" s="1"/>
      <c r="H612" s="1"/>
      <c r="I612" s="3" t="s">
        <v>24</v>
      </c>
      <c r="J612" s="2">
        <v>40857</v>
      </c>
      <c r="K612" s="1">
        <v>0.26664533503986348</v>
      </c>
      <c r="L612" s="1"/>
      <c r="M612" s="3" t="s">
        <v>23</v>
      </c>
      <c r="N612" s="2">
        <v>40857</v>
      </c>
      <c r="O612" s="1">
        <v>1.3606</v>
      </c>
      <c r="P612" s="1"/>
      <c r="Q612" t="s">
        <v>46</v>
      </c>
      <c r="R612" s="2">
        <v>40857</v>
      </c>
      <c r="S612">
        <v>1.0610999999999899</v>
      </c>
    </row>
    <row r="613" spans="1:19" x14ac:dyDescent="0.15">
      <c r="A613" s="3" t="s">
        <v>22</v>
      </c>
      <c r="B613" s="2">
        <v>41063</v>
      </c>
      <c r="C613" s="1">
        <v>510.05</v>
      </c>
      <c r="E613" s="3"/>
      <c r="F613" s="2"/>
      <c r="G613" s="1"/>
      <c r="H613" s="1"/>
      <c r="I613" s="3" t="s">
        <v>24</v>
      </c>
      <c r="J613" s="2">
        <v>40856</v>
      </c>
      <c r="K613" s="1">
        <v>0.26664533503986348</v>
      </c>
      <c r="L613" s="1"/>
      <c r="M613" s="3" t="s">
        <v>23</v>
      </c>
      <c r="N613" s="2">
        <v>40856</v>
      </c>
      <c r="O613" s="1">
        <v>1.3542000000000001</v>
      </c>
      <c r="P613" s="1"/>
      <c r="Q613" t="s">
        <v>46</v>
      </c>
      <c r="R613" s="2">
        <v>40856</v>
      </c>
      <c r="S613">
        <v>1.0611999999999899</v>
      </c>
    </row>
    <row r="614" spans="1:19" x14ac:dyDescent="0.15">
      <c r="A614" s="3" t="s">
        <v>22</v>
      </c>
      <c r="B614" s="2">
        <v>41062</v>
      </c>
      <c r="C614" s="1">
        <v>515.32000000000005</v>
      </c>
      <c r="E614" s="3"/>
      <c r="F614" s="2"/>
      <c r="G614" s="1"/>
      <c r="H614" s="1"/>
      <c r="I614" s="3" t="s">
        <v>24</v>
      </c>
      <c r="J614" s="2">
        <v>40855</v>
      </c>
      <c r="K614" s="1">
        <v>0.26664533503986348</v>
      </c>
      <c r="L614" s="1"/>
      <c r="M614" s="3" t="s">
        <v>23</v>
      </c>
      <c r="N614" s="2">
        <v>40855</v>
      </c>
      <c r="O614" s="1">
        <v>1.3834</v>
      </c>
      <c r="P614" s="1"/>
      <c r="Q614" t="s">
        <v>46</v>
      </c>
      <c r="R614" s="2">
        <v>40855</v>
      </c>
      <c r="S614">
        <v>1.0612999999999899</v>
      </c>
    </row>
    <row r="615" spans="1:19" x14ac:dyDescent="0.15">
      <c r="A615" s="3" t="s">
        <v>22</v>
      </c>
      <c r="B615" s="2">
        <v>41061</v>
      </c>
      <c r="C615" s="1">
        <v>515.32000000000005</v>
      </c>
      <c r="E615" s="3"/>
      <c r="F615" s="2"/>
      <c r="G615" s="1"/>
      <c r="H615" s="1"/>
      <c r="I615" s="3" t="s">
        <v>24</v>
      </c>
      <c r="J615" s="2">
        <v>40854</v>
      </c>
      <c r="K615" s="1">
        <v>0.26664533503986348</v>
      </c>
      <c r="L615" s="1"/>
      <c r="M615" s="3" t="s">
        <v>23</v>
      </c>
      <c r="N615" s="2">
        <v>40854</v>
      </c>
      <c r="O615" s="1">
        <v>1.3775999999999999</v>
      </c>
      <c r="P615" s="1"/>
      <c r="Q615" t="s">
        <v>46</v>
      </c>
      <c r="R615" s="2">
        <v>40854</v>
      </c>
      <c r="S615">
        <v>1.0613999999999899</v>
      </c>
    </row>
    <row r="616" spans="1:19" x14ac:dyDescent="0.15">
      <c r="A616" s="3" t="s">
        <v>22</v>
      </c>
      <c r="B616" s="2">
        <v>41060</v>
      </c>
      <c r="C616" s="1">
        <v>515.72</v>
      </c>
      <c r="E616" s="3"/>
      <c r="F616" s="2"/>
      <c r="G616" s="1"/>
      <c r="H616" s="1"/>
      <c r="I616" s="3" t="s">
        <v>24</v>
      </c>
      <c r="J616" s="2">
        <v>40851</v>
      </c>
      <c r="K616" s="1">
        <v>0.26663822525597269</v>
      </c>
      <c r="L616" s="1"/>
      <c r="M616" s="3" t="s">
        <v>23</v>
      </c>
      <c r="N616" s="2">
        <v>40851</v>
      </c>
      <c r="O616" s="1">
        <v>1.3792</v>
      </c>
      <c r="P616" s="1"/>
      <c r="Q616" t="s">
        <v>46</v>
      </c>
      <c r="R616" s="2">
        <v>40851</v>
      </c>
      <c r="S616">
        <v>1.0614999999999899</v>
      </c>
    </row>
    <row r="617" spans="1:19" x14ac:dyDescent="0.15">
      <c r="A617" s="3" t="s">
        <v>22</v>
      </c>
      <c r="B617" s="2">
        <v>41059</v>
      </c>
      <c r="C617" s="1">
        <v>518.59</v>
      </c>
      <c r="E617" s="3"/>
      <c r="F617" s="2"/>
      <c r="G617" s="1"/>
      <c r="H617" s="1"/>
      <c r="I617" s="3" t="s">
        <v>24</v>
      </c>
      <c r="J617" s="2">
        <v>40850</v>
      </c>
      <c r="K617" s="1">
        <v>0.26663822525597269</v>
      </c>
      <c r="L617" s="1"/>
      <c r="M617" s="3" t="s">
        <v>23</v>
      </c>
      <c r="N617" s="2">
        <v>40850</v>
      </c>
      <c r="O617" s="1">
        <v>1.3822999999999999</v>
      </c>
      <c r="P617" s="1"/>
      <c r="Q617" t="s">
        <v>46</v>
      </c>
      <c r="R617" s="2">
        <v>40850</v>
      </c>
      <c r="S617">
        <v>1.0615999999999901</v>
      </c>
    </row>
    <row r="618" spans="1:19" x14ac:dyDescent="0.15">
      <c r="A618" s="3" t="s">
        <v>22</v>
      </c>
      <c r="B618" s="2">
        <v>41058</v>
      </c>
      <c r="C618" s="1">
        <v>518.66</v>
      </c>
      <c r="E618" s="3"/>
      <c r="F618" s="2"/>
      <c r="G618" s="1"/>
      <c r="H618" s="1"/>
      <c r="I618" s="3" t="s">
        <v>24</v>
      </c>
      <c r="J618" s="2">
        <v>40849</v>
      </c>
      <c r="K618" s="1">
        <v>0.26664533503986348</v>
      </c>
      <c r="L618" s="1"/>
      <c r="M618" s="3" t="s">
        <v>23</v>
      </c>
      <c r="N618" s="2">
        <v>40849</v>
      </c>
      <c r="O618" s="1">
        <v>1.3747</v>
      </c>
      <c r="P618" s="1"/>
      <c r="Q618" t="s">
        <v>46</v>
      </c>
      <c r="R618" s="2">
        <v>40849</v>
      </c>
      <c r="S618">
        <v>1.0616999999999901</v>
      </c>
    </row>
    <row r="619" spans="1:19" x14ac:dyDescent="0.15">
      <c r="A619" s="3" t="s">
        <v>22</v>
      </c>
      <c r="B619" s="2">
        <v>41057</v>
      </c>
      <c r="C619" s="1">
        <v>518.87</v>
      </c>
      <c r="E619" s="3"/>
      <c r="F619" s="2"/>
      <c r="G619" s="1"/>
      <c r="H619" s="1"/>
      <c r="I619" s="3" t="s">
        <v>24</v>
      </c>
      <c r="J619" s="2">
        <v>40848</v>
      </c>
      <c r="K619" s="1">
        <v>0.26665244520292253</v>
      </c>
      <c r="L619" s="1"/>
      <c r="M619" s="3" t="s">
        <v>23</v>
      </c>
      <c r="N619" s="2">
        <v>40848</v>
      </c>
      <c r="O619" s="1">
        <v>1.3703000000000001</v>
      </c>
      <c r="P619" s="1"/>
      <c r="Q619" t="s">
        <v>46</v>
      </c>
      <c r="R619" s="2">
        <v>40848</v>
      </c>
      <c r="S619">
        <v>1.0617999999999901</v>
      </c>
    </row>
    <row r="620" spans="1:19" x14ac:dyDescent="0.15">
      <c r="A620" s="3" t="s">
        <v>22</v>
      </c>
      <c r="B620" s="2">
        <v>41056</v>
      </c>
      <c r="C620" s="1">
        <v>519.88</v>
      </c>
      <c r="E620" s="3"/>
      <c r="F620" s="2"/>
      <c r="G620" s="1"/>
      <c r="H620" s="1"/>
      <c r="I620" s="3" t="s">
        <v>24</v>
      </c>
      <c r="J620" s="2">
        <v>40847</v>
      </c>
      <c r="K620" s="1">
        <v>0.26665244520292253</v>
      </c>
      <c r="L620" s="1"/>
      <c r="M620" s="3" t="s">
        <v>23</v>
      </c>
      <c r="N620" s="2">
        <v>40847</v>
      </c>
      <c r="O620" s="1">
        <v>1.3857999999999999</v>
      </c>
      <c r="P620" s="1"/>
      <c r="Q620" t="s">
        <v>46</v>
      </c>
      <c r="R620" s="2">
        <v>40847</v>
      </c>
      <c r="S620">
        <v>1.0618999999999901</v>
      </c>
    </row>
    <row r="621" spans="1:19" x14ac:dyDescent="0.15">
      <c r="A621" s="3" t="s">
        <v>22</v>
      </c>
      <c r="B621" s="2">
        <v>41055</v>
      </c>
      <c r="C621" s="1">
        <v>522.25</v>
      </c>
      <c r="E621" s="3"/>
      <c r="F621" s="2"/>
      <c r="G621" s="1"/>
      <c r="H621" s="1"/>
      <c r="I621" s="3" t="s">
        <v>24</v>
      </c>
      <c r="J621" s="2">
        <v>40844</v>
      </c>
      <c r="K621" s="1">
        <v>0.26665955574518013</v>
      </c>
      <c r="L621" s="1"/>
      <c r="M621" s="3" t="s">
        <v>23</v>
      </c>
      <c r="N621" s="2">
        <v>40844</v>
      </c>
      <c r="O621" s="1">
        <v>1.4147000000000001</v>
      </c>
      <c r="P621" s="1"/>
      <c r="Q621" t="s">
        <v>46</v>
      </c>
      <c r="R621" s="2">
        <v>40844</v>
      </c>
      <c r="S621">
        <v>1.0619999999999901</v>
      </c>
    </row>
    <row r="622" spans="1:19" x14ac:dyDescent="0.15">
      <c r="A622" s="3" t="s">
        <v>22</v>
      </c>
      <c r="B622" s="2">
        <v>41054</v>
      </c>
      <c r="C622" s="1">
        <v>522.25</v>
      </c>
      <c r="E622" s="3"/>
      <c r="F622" s="2"/>
      <c r="G622" s="1"/>
      <c r="H622" s="1"/>
      <c r="I622" s="3" t="s">
        <v>24</v>
      </c>
      <c r="J622" s="2">
        <v>40843</v>
      </c>
      <c r="K622" s="1">
        <v>0.26665955574518013</v>
      </c>
      <c r="L622" s="1"/>
      <c r="M622" s="3" t="s">
        <v>23</v>
      </c>
      <c r="N622" s="2">
        <v>40843</v>
      </c>
      <c r="O622" s="1">
        <v>1.4189000000000001</v>
      </c>
      <c r="P622" s="1"/>
      <c r="Q622" t="s">
        <v>46</v>
      </c>
      <c r="R622" s="2">
        <v>40843</v>
      </c>
      <c r="S622">
        <v>1.0620999999999901</v>
      </c>
    </row>
    <row r="623" spans="1:19" x14ac:dyDescent="0.15">
      <c r="A623" s="3" t="s">
        <v>22</v>
      </c>
      <c r="B623" s="2">
        <v>41053</v>
      </c>
      <c r="C623" s="1">
        <v>522.07000000000005</v>
      </c>
      <c r="E623" s="3"/>
      <c r="F623" s="2"/>
      <c r="G623" s="1"/>
      <c r="H623" s="1"/>
      <c r="I623" s="3" t="s">
        <v>24</v>
      </c>
      <c r="J623" s="2">
        <v>40842</v>
      </c>
      <c r="K623" s="1">
        <v>0.26665955574518013</v>
      </c>
      <c r="L623" s="1"/>
      <c r="M623" s="3" t="s">
        <v>23</v>
      </c>
      <c r="N623" s="2">
        <v>40842</v>
      </c>
      <c r="O623" s="1">
        <v>1.3906000000000001</v>
      </c>
      <c r="P623" s="1"/>
      <c r="Q623" t="s">
        <v>46</v>
      </c>
      <c r="R623" s="2">
        <v>40842</v>
      </c>
      <c r="S623">
        <v>1.06219999999999</v>
      </c>
    </row>
    <row r="624" spans="1:19" x14ac:dyDescent="0.15">
      <c r="A624" s="3" t="s">
        <v>22</v>
      </c>
      <c r="B624" s="2">
        <v>41052</v>
      </c>
      <c r="C624" s="1">
        <v>522.75</v>
      </c>
      <c r="E624" s="3"/>
      <c r="F624" s="2"/>
      <c r="G624" s="1"/>
      <c r="H624" s="1"/>
      <c r="I624" s="3" t="s">
        <v>24</v>
      </c>
      <c r="J624" s="2">
        <v>40841</v>
      </c>
      <c r="K624" s="1">
        <v>0.26665955574518013</v>
      </c>
      <c r="L624" s="1"/>
      <c r="M624" s="3" t="s">
        <v>23</v>
      </c>
      <c r="N624" s="2">
        <v>40841</v>
      </c>
      <c r="O624" s="1">
        <v>1.3908</v>
      </c>
      <c r="P624" s="1"/>
      <c r="Q624" t="s">
        <v>46</v>
      </c>
      <c r="R624" s="2">
        <v>40841</v>
      </c>
      <c r="S624">
        <v>1.06229999999999</v>
      </c>
    </row>
    <row r="625" spans="1:19" x14ac:dyDescent="0.15">
      <c r="A625" s="3" t="s">
        <v>22</v>
      </c>
      <c r="B625" s="2">
        <v>41051</v>
      </c>
      <c r="C625" s="1">
        <v>522.73</v>
      </c>
      <c r="E625" s="3"/>
      <c r="F625" s="2"/>
      <c r="G625" s="1"/>
      <c r="H625" s="1"/>
      <c r="I625" s="3" t="s">
        <v>24</v>
      </c>
      <c r="J625" s="2">
        <v>40840</v>
      </c>
      <c r="K625" s="1">
        <v>0.26665955574518013</v>
      </c>
      <c r="L625" s="1"/>
      <c r="M625" s="3" t="s">
        <v>23</v>
      </c>
      <c r="N625" s="2">
        <v>40840</v>
      </c>
      <c r="O625" s="1">
        <v>1.3929</v>
      </c>
      <c r="P625" s="1"/>
      <c r="Q625" t="s">
        <v>46</v>
      </c>
      <c r="R625" s="2">
        <v>40840</v>
      </c>
      <c r="S625">
        <v>1.06239999999999</v>
      </c>
    </row>
    <row r="626" spans="1:19" x14ac:dyDescent="0.15">
      <c r="A626" s="3" t="s">
        <v>22</v>
      </c>
      <c r="B626" s="2">
        <v>41050</v>
      </c>
      <c r="C626" s="1">
        <v>519.66</v>
      </c>
      <c r="E626" s="3"/>
      <c r="F626" s="2"/>
      <c r="G626" s="1"/>
      <c r="H626" s="1"/>
      <c r="I626" s="3" t="s">
        <v>24</v>
      </c>
      <c r="J626" s="2">
        <v>40837</v>
      </c>
      <c r="K626" s="1">
        <v>0.26665244520292253</v>
      </c>
      <c r="L626" s="1"/>
      <c r="M626" s="3" t="s">
        <v>23</v>
      </c>
      <c r="N626" s="2">
        <v>40837</v>
      </c>
      <c r="O626" s="1">
        <v>1.3895999999999999</v>
      </c>
      <c r="P626" s="1"/>
      <c r="Q626" t="s">
        <v>46</v>
      </c>
      <c r="R626" s="2">
        <v>40837</v>
      </c>
      <c r="S626">
        <v>1.06249999999999</v>
      </c>
    </row>
    <row r="627" spans="1:19" x14ac:dyDescent="0.15">
      <c r="A627" s="3" t="s">
        <v>22</v>
      </c>
      <c r="B627" s="2">
        <v>41049</v>
      </c>
      <c r="C627" s="1">
        <v>518.16</v>
      </c>
      <c r="E627" s="3"/>
      <c r="F627" s="2"/>
      <c r="G627" s="1"/>
      <c r="H627" s="1"/>
      <c r="I627" s="3" t="s">
        <v>24</v>
      </c>
      <c r="J627" s="2">
        <v>40836</v>
      </c>
      <c r="K627" s="1">
        <v>0.26665244520292253</v>
      </c>
      <c r="L627" s="1"/>
      <c r="M627" s="3" t="s">
        <v>23</v>
      </c>
      <c r="N627" s="2">
        <v>40836</v>
      </c>
      <c r="O627" s="1">
        <v>1.3780000000000001</v>
      </c>
      <c r="P627" s="1"/>
      <c r="Q627" t="s">
        <v>46</v>
      </c>
      <c r="R627" s="2">
        <v>40836</v>
      </c>
      <c r="S627">
        <v>1.06259999999999</v>
      </c>
    </row>
    <row r="628" spans="1:19" x14ac:dyDescent="0.15">
      <c r="A628" s="3" t="s">
        <v>22</v>
      </c>
      <c r="B628" s="2">
        <v>41048</v>
      </c>
      <c r="C628" s="1">
        <v>520</v>
      </c>
      <c r="E628" s="3"/>
      <c r="F628" s="2"/>
      <c r="G628" s="1"/>
      <c r="H628" s="1"/>
      <c r="I628" s="3" t="s">
        <v>24</v>
      </c>
      <c r="J628" s="2">
        <v>40835</v>
      </c>
      <c r="K628" s="1">
        <v>0.26665244520292253</v>
      </c>
      <c r="L628" s="1"/>
      <c r="M628" s="3" t="s">
        <v>23</v>
      </c>
      <c r="N628" s="2">
        <v>40835</v>
      </c>
      <c r="O628" s="1">
        <v>1.3759999999999999</v>
      </c>
      <c r="P628" s="1"/>
      <c r="Q628" t="s">
        <v>46</v>
      </c>
      <c r="R628" s="2">
        <v>40835</v>
      </c>
      <c r="S628">
        <v>1.06269999999999</v>
      </c>
    </row>
    <row r="629" spans="1:19" x14ac:dyDescent="0.15">
      <c r="A629" s="3" t="s">
        <v>22</v>
      </c>
      <c r="B629" s="2">
        <v>41047</v>
      </c>
      <c r="C629" s="1">
        <v>520</v>
      </c>
      <c r="E629" s="3"/>
      <c r="F629" s="2"/>
      <c r="G629" s="1"/>
      <c r="H629" s="1"/>
      <c r="I629" s="3" t="s">
        <v>24</v>
      </c>
      <c r="J629" s="2">
        <v>40834</v>
      </c>
      <c r="K629" s="1">
        <v>0.26664533503986348</v>
      </c>
      <c r="L629" s="1"/>
      <c r="M629" s="3" t="s">
        <v>23</v>
      </c>
      <c r="N629" s="2">
        <v>40834</v>
      </c>
      <c r="O629" s="1">
        <v>1.3752</v>
      </c>
      <c r="P629" s="1"/>
      <c r="Q629" t="s">
        <v>46</v>
      </c>
      <c r="R629" s="2">
        <v>40834</v>
      </c>
      <c r="S629">
        <v>1.06279999999999</v>
      </c>
    </row>
    <row r="630" spans="1:19" x14ac:dyDescent="0.15">
      <c r="A630" s="3" t="s">
        <v>22</v>
      </c>
      <c r="B630" s="2">
        <v>41046</v>
      </c>
      <c r="C630" s="1">
        <v>520.37</v>
      </c>
      <c r="E630" s="3"/>
      <c r="F630" s="2"/>
      <c r="G630" s="1"/>
      <c r="H630" s="1"/>
      <c r="I630" s="3" t="s">
        <v>24</v>
      </c>
      <c r="J630" s="2">
        <v>40833</v>
      </c>
      <c r="K630" s="1">
        <v>0.26664533503986348</v>
      </c>
      <c r="L630" s="1"/>
      <c r="M630" s="3" t="s">
        <v>23</v>
      </c>
      <c r="N630" s="2">
        <v>40833</v>
      </c>
      <c r="O630" s="1">
        <v>1.3736999999999999</v>
      </c>
      <c r="P630" s="1"/>
      <c r="Q630" t="s">
        <v>46</v>
      </c>
      <c r="R630" s="2">
        <v>40833</v>
      </c>
      <c r="S630">
        <v>1.06289999999999</v>
      </c>
    </row>
    <row r="631" spans="1:19" x14ac:dyDescent="0.15">
      <c r="A631" s="3" t="s">
        <v>22</v>
      </c>
      <c r="B631" s="2">
        <v>41045</v>
      </c>
      <c r="C631" s="1">
        <v>524.35</v>
      </c>
      <c r="E631" s="3"/>
      <c r="F631" s="2"/>
      <c r="G631" s="1"/>
      <c r="H631" s="1"/>
      <c r="I631" s="3" t="s">
        <v>24</v>
      </c>
      <c r="J631" s="2">
        <v>40830</v>
      </c>
      <c r="K631" s="1">
        <v>0.26663822525597269</v>
      </c>
      <c r="L631" s="1"/>
      <c r="M631" s="3" t="s">
        <v>23</v>
      </c>
      <c r="N631" s="2">
        <v>40830</v>
      </c>
      <c r="O631" s="1">
        <v>1.3881999999999999</v>
      </c>
      <c r="P631" s="1"/>
      <c r="Q631" t="s">
        <v>46</v>
      </c>
      <c r="R631" s="2">
        <v>40830</v>
      </c>
      <c r="S631">
        <v>1.06299999999999</v>
      </c>
    </row>
    <row r="632" spans="1:19" x14ac:dyDescent="0.15">
      <c r="A632" s="3" t="s">
        <v>22</v>
      </c>
      <c r="B632" s="2">
        <v>41044</v>
      </c>
      <c r="C632" s="1">
        <v>531.24</v>
      </c>
      <c r="E632" s="3"/>
      <c r="F632" s="2"/>
      <c r="G632" s="1"/>
      <c r="H632" s="1"/>
      <c r="I632" s="3" t="s">
        <v>24</v>
      </c>
      <c r="J632" s="2">
        <v>40829</v>
      </c>
      <c r="K632" s="1">
        <v>0.26664533503986348</v>
      </c>
      <c r="L632" s="1"/>
      <c r="M632" s="3" t="s">
        <v>23</v>
      </c>
      <c r="N632" s="2">
        <v>40829</v>
      </c>
      <c r="O632" s="1">
        <v>1.3776999999999999</v>
      </c>
      <c r="P632" s="1"/>
      <c r="Q632" t="s">
        <v>46</v>
      </c>
      <c r="R632" s="2">
        <v>40829</v>
      </c>
      <c r="S632">
        <v>1.0630999999999899</v>
      </c>
    </row>
    <row r="633" spans="1:19" x14ac:dyDescent="0.15">
      <c r="A633" s="3" t="s">
        <v>22</v>
      </c>
      <c r="B633" s="2">
        <v>41043</v>
      </c>
      <c r="C633" s="1">
        <v>530.91</v>
      </c>
      <c r="E633" s="3"/>
      <c r="F633" s="2"/>
      <c r="G633" s="1"/>
      <c r="H633" s="1"/>
      <c r="I633" s="3" t="s">
        <v>24</v>
      </c>
      <c r="J633" s="2">
        <v>40828</v>
      </c>
      <c r="K633" s="1">
        <v>0.26664533503986348</v>
      </c>
      <c r="L633" s="1"/>
      <c r="M633" s="3" t="s">
        <v>23</v>
      </c>
      <c r="N633" s="2">
        <v>40828</v>
      </c>
      <c r="O633" s="1">
        <v>1.3791</v>
      </c>
      <c r="P633" s="1"/>
      <c r="Q633" t="s">
        <v>46</v>
      </c>
      <c r="R633" s="2">
        <v>40828</v>
      </c>
      <c r="S633">
        <v>1.0631999999999899</v>
      </c>
    </row>
    <row r="634" spans="1:19" x14ac:dyDescent="0.15">
      <c r="A634" s="3" t="s">
        <v>22</v>
      </c>
      <c r="B634" s="2">
        <v>41042</v>
      </c>
      <c r="C634" s="1">
        <v>534.91999999999996</v>
      </c>
      <c r="E634" s="3"/>
      <c r="F634" s="2"/>
      <c r="G634" s="1"/>
      <c r="H634" s="1"/>
      <c r="I634" s="3" t="s">
        <v>24</v>
      </c>
      <c r="J634" s="2">
        <v>40827</v>
      </c>
      <c r="K634" s="1">
        <v>0.26663822525597269</v>
      </c>
      <c r="L634" s="1"/>
      <c r="M634" s="3" t="s">
        <v>23</v>
      </c>
      <c r="N634" s="2">
        <v>40827</v>
      </c>
      <c r="O634" s="1">
        <v>1.3639999999999999</v>
      </c>
      <c r="P634" s="1"/>
      <c r="Q634" t="s">
        <v>46</v>
      </c>
      <c r="R634" s="2">
        <v>40827</v>
      </c>
      <c r="S634">
        <v>1.0632999999999899</v>
      </c>
    </row>
    <row r="635" spans="1:19" x14ac:dyDescent="0.15">
      <c r="A635" s="3" t="s">
        <v>22</v>
      </c>
      <c r="B635" s="2">
        <v>41041</v>
      </c>
      <c r="C635" s="1">
        <v>535.17999999999995</v>
      </c>
      <c r="E635" s="3"/>
      <c r="F635" s="2"/>
      <c r="G635" s="1"/>
      <c r="H635" s="1"/>
      <c r="I635" s="3" t="s">
        <v>24</v>
      </c>
      <c r="J635" s="2">
        <v>40826</v>
      </c>
      <c r="K635" s="1">
        <v>0.26663822525597269</v>
      </c>
      <c r="L635" s="1"/>
      <c r="M635" s="3" t="s">
        <v>23</v>
      </c>
      <c r="N635" s="2">
        <v>40826</v>
      </c>
      <c r="O635" s="1">
        <v>1.3642000000000001</v>
      </c>
      <c r="P635" s="1"/>
      <c r="Q635" t="s">
        <v>46</v>
      </c>
      <c r="R635" s="2">
        <v>40826</v>
      </c>
      <c r="S635">
        <v>1.0633999999999899</v>
      </c>
    </row>
    <row r="636" spans="1:19" x14ac:dyDescent="0.15">
      <c r="A636" s="3" t="s">
        <v>22</v>
      </c>
      <c r="B636" s="2">
        <v>41040</v>
      </c>
      <c r="C636" s="1">
        <v>535.17999999999995</v>
      </c>
      <c r="E636" s="3"/>
      <c r="F636" s="2"/>
      <c r="G636" s="1"/>
      <c r="H636" s="1"/>
      <c r="I636" s="3" t="s">
        <v>24</v>
      </c>
      <c r="J636" s="2">
        <v>40823</v>
      </c>
      <c r="K636" s="1">
        <v>0.26664533503986348</v>
      </c>
      <c r="L636" s="1"/>
      <c r="M636" s="3" t="s">
        <v>23</v>
      </c>
      <c r="N636" s="2">
        <v>40823</v>
      </c>
      <c r="O636" s="1">
        <v>1.3378000000000001</v>
      </c>
      <c r="P636" s="1"/>
      <c r="Q636" t="s">
        <v>46</v>
      </c>
      <c r="R636" s="2">
        <v>40823</v>
      </c>
      <c r="S636">
        <v>1.0634999999999899</v>
      </c>
    </row>
    <row r="637" spans="1:19" x14ac:dyDescent="0.15">
      <c r="A637" s="3" t="s">
        <v>22</v>
      </c>
      <c r="B637" s="2">
        <v>41039</v>
      </c>
      <c r="C637" s="1">
        <v>536.05999999999995</v>
      </c>
      <c r="E637" s="3"/>
      <c r="F637" s="2"/>
      <c r="G637" s="1"/>
      <c r="H637" s="1"/>
      <c r="I637" s="3" t="s">
        <v>24</v>
      </c>
      <c r="J637" s="2">
        <v>40822</v>
      </c>
      <c r="K637" s="1">
        <v>0.26664533503986348</v>
      </c>
      <c r="L637" s="1"/>
      <c r="M637" s="3" t="s">
        <v>23</v>
      </c>
      <c r="N637" s="2">
        <v>40822</v>
      </c>
      <c r="O637" s="1">
        <v>1.3437000000000001</v>
      </c>
      <c r="P637" s="1"/>
      <c r="Q637" t="s">
        <v>46</v>
      </c>
      <c r="R637" s="2">
        <v>40822</v>
      </c>
      <c r="S637">
        <v>1.0635999999999901</v>
      </c>
    </row>
    <row r="638" spans="1:19" x14ac:dyDescent="0.15">
      <c r="A638" s="3" t="s">
        <v>22</v>
      </c>
      <c r="B638" s="2">
        <v>41038</v>
      </c>
      <c r="C638" s="1">
        <v>535.16</v>
      </c>
      <c r="E638" s="3"/>
      <c r="F638" s="2"/>
      <c r="G638" s="1"/>
      <c r="H638" s="1"/>
      <c r="I638" s="3" t="s">
        <v>24</v>
      </c>
      <c r="J638" s="2">
        <v>40821</v>
      </c>
      <c r="K638" s="1">
        <v>0.26664533503986348</v>
      </c>
      <c r="L638" s="1"/>
      <c r="M638" s="3" t="s">
        <v>23</v>
      </c>
      <c r="N638" s="2">
        <v>40821</v>
      </c>
      <c r="O638" s="1">
        <v>1.3348</v>
      </c>
      <c r="P638" s="1"/>
      <c r="Q638" t="s">
        <v>46</v>
      </c>
      <c r="R638" s="2">
        <v>40821</v>
      </c>
      <c r="S638">
        <v>1.0636999999999901</v>
      </c>
    </row>
    <row r="639" spans="1:19" x14ac:dyDescent="0.15">
      <c r="A639" s="3" t="s">
        <v>22</v>
      </c>
      <c r="B639" s="2">
        <v>41037</v>
      </c>
      <c r="C639" s="1">
        <v>537.42999999999995</v>
      </c>
      <c r="E639" s="3"/>
      <c r="F639" s="2"/>
      <c r="G639" s="1"/>
      <c r="H639" s="1"/>
      <c r="I639" s="3" t="s">
        <v>24</v>
      </c>
      <c r="J639" s="2">
        <v>40820</v>
      </c>
      <c r="K639" s="1">
        <v>0.26664533503986348</v>
      </c>
      <c r="L639" s="1"/>
      <c r="M639" s="3" t="s">
        <v>23</v>
      </c>
      <c r="N639" s="2">
        <v>40820</v>
      </c>
      <c r="O639" s="1">
        <v>1.3349</v>
      </c>
      <c r="P639" s="1"/>
      <c r="Q639" t="s">
        <v>46</v>
      </c>
      <c r="R639" s="2">
        <v>40820</v>
      </c>
      <c r="S639">
        <v>1.0637999999999901</v>
      </c>
    </row>
    <row r="640" spans="1:19" x14ac:dyDescent="0.15">
      <c r="A640" s="3" t="s">
        <v>22</v>
      </c>
      <c r="B640" s="2">
        <v>41036</v>
      </c>
      <c r="C640" s="1">
        <v>538.09</v>
      </c>
      <c r="E640" s="3"/>
      <c r="F640" s="2"/>
      <c r="G640" s="1"/>
      <c r="H640" s="1"/>
      <c r="I640" s="3" t="s">
        <v>24</v>
      </c>
      <c r="J640" s="2">
        <v>40819</v>
      </c>
      <c r="K640" s="1">
        <v>0.26663822525597269</v>
      </c>
      <c r="L640" s="1"/>
      <c r="M640" s="3" t="s">
        <v>23</v>
      </c>
      <c r="N640" s="2">
        <v>40819</v>
      </c>
      <c r="O640" s="1">
        <v>1.3176000000000001</v>
      </c>
      <c r="P640" s="1"/>
      <c r="Q640" t="s">
        <v>46</v>
      </c>
      <c r="R640" s="2">
        <v>40819</v>
      </c>
      <c r="S640">
        <v>1.0638999999999901</v>
      </c>
    </row>
    <row r="641" spans="1:19" x14ac:dyDescent="0.15">
      <c r="A641" s="3" t="s">
        <v>22</v>
      </c>
      <c r="B641" s="2">
        <v>41035</v>
      </c>
      <c r="C641" s="1">
        <v>538.53</v>
      </c>
      <c r="E641" s="3"/>
      <c r="F641" s="2"/>
      <c r="G641" s="1"/>
      <c r="H641" s="1"/>
      <c r="I641" s="3" t="s">
        <v>24</v>
      </c>
      <c r="J641" s="2">
        <v>40816</v>
      </c>
      <c r="K641" s="1">
        <v>0.26663822525597269</v>
      </c>
      <c r="L641" s="1"/>
      <c r="M641" s="3" t="s">
        <v>23</v>
      </c>
      <c r="N641" s="2">
        <v>40816</v>
      </c>
      <c r="O641" s="1">
        <v>1.3387</v>
      </c>
      <c r="P641" s="1"/>
      <c r="Q641" t="s">
        <v>46</v>
      </c>
      <c r="R641" s="2">
        <v>40816</v>
      </c>
      <c r="S641">
        <v>1.0639999999999901</v>
      </c>
    </row>
    <row r="642" spans="1:19" x14ac:dyDescent="0.15">
      <c r="A642" s="3" t="s">
        <v>22</v>
      </c>
      <c r="B642" s="2">
        <v>41034</v>
      </c>
      <c r="C642" s="1">
        <v>539.16</v>
      </c>
      <c r="E642" s="3"/>
      <c r="F642" s="2"/>
      <c r="G642" s="1"/>
      <c r="H642" s="1"/>
      <c r="I642" s="3" t="s">
        <v>24</v>
      </c>
      <c r="J642" s="2">
        <v>40815</v>
      </c>
      <c r="K642" s="1">
        <v>0.26663111585121985</v>
      </c>
      <c r="L642" s="1"/>
      <c r="M642" s="3" t="s">
        <v>23</v>
      </c>
      <c r="N642" s="2">
        <v>40815</v>
      </c>
      <c r="O642" s="1">
        <v>1.3597000000000001</v>
      </c>
      <c r="P642" s="1"/>
      <c r="Q642" t="s">
        <v>46</v>
      </c>
      <c r="R642" s="2">
        <v>40815</v>
      </c>
      <c r="S642">
        <v>1.0640999999999901</v>
      </c>
    </row>
    <row r="643" spans="1:19" x14ac:dyDescent="0.15">
      <c r="A643" s="3" t="s">
        <v>22</v>
      </c>
      <c r="B643" s="2">
        <v>41033</v>
      </c>
      <c r="C643" s="1">
        <v>539.16</v>
      </c>
      <c r="E643" s="3"/>
      <c r="F643" s="2"/>
      <c r="G643" s="1"/>
      <c r="H643" s="1"/>
      <c r="I643" s="3" t="s">
        <v>24</v>
      </c>
      <c r="J643" s="2">
        <v>40814</v>
      </c>
      <c r="K643" s="1">
        <v>0.26663111585121985</v>
      </c>
      <c r="L643" s="1"/>
      <c r="M643" s="3" t="s">
        <v>23</v>
      </c>
      <c r="N643" s="2">
        <v>40814</v>
      </c>
      <c r="O643" s="1">
        <v>1.3543000000000001</v>
      </c>
      <c r="P643" s="1"/>
      <c r="Q643" t="s">
        <v>46</v>
      </c>
      <c r="R643" s="2">
        <v>40814</v>
      </c>
      <c r="S643">
        <v>1.06419999999999</v>
      </c>
    </row>
    <row r="644" spans="1:19" x14ac:dyDescent="0.15">
      <c r="A644" s="3" t="s">
        <v>22</v>
      </c>
      <c r="B644" s="2">
        <v>41032</v>
      </c>
      <c r="C644" s="1">
        <v>539.01</v>
      </c>
      <c r="E644" s="3"/>
      <c r="F644" s="2"/>
      <c r="G644" s="1"/>
      <c r="H644" s="1"/>
      <c r="I644" s="3" t="s">
        <v>24</v>
      </c>
      <c r="J644" s="2">
        <v>40813</v>
      </c>
      <c r="K644" s="1">
        <v>0.26663111585121985</v>
      </c>
      <c r="L644" s="1"/>
      <c r="M644" s="3" t="s">
        <v>23</v>
      </c>
      <c r="N644" s="2">
        <v>40813</v>
      </c>
      <c r="O644" s="1">
        <v>1.3585</v>
      </c>
      <c r="P644" s="1"/>
      <c r="Q644" t="s">
        <v>46</v>
      </c>
      <c r="R644" s="2">
        <v>40813</v>
      </c>
      <c r="S644">
        <v>1.06429999999999</v>
      </c>
    </row>
    <row r="645" spans="1:19" x14ac:dyDescent="0.15">
      <c r="A645" s="3" t="s">
        <v>22</v>
      </c>
      <c r="B645" s="2">
        <v>41031</v>
      </c>
      <c r="C645" s="1">
        <v>537.59</v>
      </c>
      <c r="E645" s="3"/>
      <c r="F645" s="2"/>
      <c r="G645" s="1"/>
      <c r="H645" s="1"/>
      <c r="I645" s="3" t="s">
        <v>24</v>
      </c>
      <c r="J645" s="2">
        <v>40812</v>
      </c>
      <c r="K645" s="1">
        <v>0.26663111585121985</v>
      </c>
      <c r="L645" s="1"/>
      <c r="M645" s="3" t="s">
        <v>23</v>
      </c>
      <c r="N645" s="2">
        <v>40812</v>
      </c>
      <c r="O645" s="1">
        <v>1.3532999999999999</v>
      </c>
      <c r="P645" s="1"/>
      <c r="Q645" t="s">
        <v>46</v>
      </c>
      <c r="R645" s="2">
        <v>40812</v>
      </c>
      <c r="S645">
        <v>1.06439999999999</v>
      </c>
    </row>
    <row r="646" spans="1:19" x14ac:dyDescent="0.15">
      <c r="A646" s="3" t="s">
        <v>22</v>
      </c>
      <c r="B646" s="2">
        <v>41030</v>
      </c>
      <c r="C646" s="1">
        <v>538.66</v>
      </c>
      <c r="E646" s="3"/>
      <c r="F646" s="2"/>
      <c r="G646" s="1"/>
      <c r="H646" s="1"/>
      <c r="I646" s="3" t="s">
        <v>24</v>
      </c>
      <c r="J646" s="2">
        <v>40809</v>
      </c>
      <c r="K646" s="1">
        <v>0.26663111585121985</v>
      </c>
      <c r="L646" s="1"/>
      <c r="M646" s="3" t="s">
        <v>23</v>
      </c>
      <c r="N646" s="2">
        <v>40809</v>
      </c>
      <c r="O646" s="1">
        <v>1.35</v>
      </c>
      <c r="P646" s="1"/>
      <c r="Q646" t="s">
        <v>46</v>
      </c>
      <c r="R646" s="2">
        <v>40809</v>
      </c>
      <c r="S646">
        <v>1.06449999999999</v>
      </c>
    </row>
    <row r="647" spans="1:19" x14ac:dyDescent="0.15">
      <c r="A647" s="3" t="s">
        <v>22</v>
      </c>
      <c r="B647" s="2">
        <v>41029</v>
      </c>
      <c r="C647" s="1">
        <v>539.57000000000005</v>
      </c>
      <c r="E647" s="3"/>
      <c r="F647" s="2"/>
      <c r="G647" s="1"/>
      <c r="H647" s="1"/>
      <c r="I647" s="3" t="s">
        <v>24</v>
      </c>
      <c r="J647" s="2">
        <v>40808</v>
      </c>
      <c r="K647" s="1">
        <v>0.26663111585121985</v>
      </c>
      <c r="L647" s="1"/>
      <c r="M647" s="3" t="s">
        <v>23</v>
      </c>
      <c r="N647" s="2">
        <v>40808</v>
      </c>
      <c r="O647" s="1">
        <v>1.3465</v>
      </c>
      <c r="P647" s="1"/>
      <c r="Q647" t="s">
        <v>46</v>
      </c>
      <c r="R647" s="2">
        <v>40808</v>
      </c>
      <c r="S647">
        <v>1.06459999999999</v>
      </c>
    </row>
    <row r="648" spans="1:19" x14ac:dyDescent="0.15">
      <c r="A648" s="3" t="s">
        <v>22</v>
      </c>
      <c r="B648" s="2">
        <v>41028</v>
      </c>
      <c r="C648" s="1">
        <v>538.63</v>
      </c>
      <c r="E648" s="3"/>
      <c r="F648" s="2"/>
      <c r="G648" s="1"/>
      <c r="H648" s="1"/>
      <c r="I648" s="3" t="s">
        <v>24</v>
      </c>
      <c r="J648" s="2">
        <v>40807</v>
      </c>
      <c r="K648" s="1">
        <v>0.26663822525597269</v>
      </c>
      <c r="L648" s="1"/>
      <c r="M648" s="3" t="s">
        <v>23</v>
      </c>
      <c r="N648" s="2">
        <v>40807</v>
      </c>
      <c r="O648" s="1">
        <v>1.3573</v>
      </c>
      <c r="P648" s="1"/>
      <c r="Q648" t="s">
        <v>46</v>
      </c>
      <c r="R648" s="2">
        <v>40807</v>
      </c>
      <c r="S648">
        <v>1.06469999999999</v>
      </c>
    </row>
    <row r="649" spans="1:19" x14ac:dyDescent="0.15">
      <c r="A649" s="3" t="s">
        <v>22</v>
      </c>
      <c r="B649" s="2">
        <v>41027</v>
      </c>
      <c r="C649" s="1">
        <v>539.15</v>
      </c>
      <c r="E649" s="3"/>
      <c r="F649" s="2"/>
      <c r="G649" s="1"/>
      <c r="H649" s="1"/>
      <c r="I649" s="3" t="s">
        <v>24</v>
      </c>
      <c r="J649" s="2">
        <v>40806</v>
      </c>
      <c r="K649" s="1">
        <v>0.26663111585121985</v>
      </c>
      <c r="L649" s="1"/>
      <c r="M649" s="3" t="s">
        <v>23</v>
      </c>
      <c r="N649" s="2">
        <v>40806</v>
      </c>
      <c r="O649" s="1">
        <v>1.3702000000000001</v>
      </c>
      <c r="P649" s="1"/>
      <c r="Q649" t="s">
        <v>46</v>
      </c>
      <c r="R649" s="2">
        <v>40806</v>
      </c>
      <c r="S649">
        <v>1.06479999999999</v>
      </c>
    </row>
    <row r="650" spans="1:19" x14ac:dyDescent="0.15">
      <c r="A650" s="3" t="s">
        <v>22</v>
      </c>
      <c r="B650" s="2">
        <v>41026</v>
      </c>
      <c r="C650" s="1">
        <v>539.15</v>
      </c>
      <c r="E650" s="3"/>
      <c r="F650" s="2"/>
      <c r="G650" s="1"/>
      <c r="H650" s="1"/>
      <c r="I650" s="3" t="s">
        <v>24</v>
      </c>
      <c r="J650" s="2">
        <v>40805</v>
      </c>
      <c r="K650" s="1">
        <v>0.26664533503986348</v>
      </c>
      <c r="L650" s="1"/>
      <c r="M650" s="3" t="s">
        <v>23</v>
      </c>
      <c r="N650" s="2">
        <v>40805</v>
      </c>
      <c r="O650" s="1">
        <v>1.3686</v>
      </c>
      <c r="P650" s="1"/>
      <c r="Q650" t="s">
        <v>46</v>
      </c>
      <c r="R650" s="2">
        <v>40805</v>
      </c>
      <c r="S650">
        <v>1.06489999999999</v>
      </c>
    </row>
    <row r="651" spans="1:19" x14ac:dyDescent="0.15">
      <c r="A651" s="3" t="s">
        <v>22</v>
      </c>
      <c r="B651" s="2">
        <v>41025</v>
      </c>
      <c r="C651" s="1">
        <v>539.45000000000005</v>
      </c>
      <c r="E651" s="3"/>
      <c r="F651" s="2"/>
      <c r="G651" s="1"/>
      <c r="H651" s="1"/>
      <c r="I651" s="3" t="s">
        <v>24</v>
      </c>
      <c r="J651" s="2">
        <v>40802</v>
      </c>
      <c r="K651" s="1">
        <v>0.26661689817900658</v>
      </c>
      <c r="L651" s="1"/>
      <c r="M651" s="3" t="s">
        <v>23</v>
      </c>
      <c r="N651" s="2">
        <v>40802</v>
      </c>
      <c r="O651" s="1">
        <v>1.3795999999999999</v>
      </c>
      <c r="P651" s="1"/>
      <c r="Q651" t="s">
        <v>46</v>
      </c>
      <c r="R651" s="2">
        <v>40802</v>
      </c>
      <c r="S651">
        <v>1.06499999999999</v>
      </c>
    </row>
    <row r="652" spans="1:19" x14ac:dyDescent="0.15">
      <c r="A652" s="3" t="s">
        <v>22</v>
      </c>
      <c r="B652" s="2">
        <v>41024</v>
      </c>
      <c r="C652" s="1">
        <v>539.49</v>
      </c>
      <c r="E652" s="3"/>
      <c r="F652" s="2"/>
      <c r="G652" s="1"/>
      <c r="H652" s="1"/>
      <c r="I652" s="3" t="s">
        <v>24</v>
      </c>
      <c r="J652" s="2">
        <v>40801</v>
      </c>
      <c r="K652" s="1">
        <v>0.26663111585121985</v>
      </c>
      <c r="L652" s="1"/>
      <c r="M652" s="3" t="s">
        <v>23</v>
      </c>
      <c r="N652" s="2">
        <v>40801</v>
      </c>
      <c r="O652" s="1">
        <v>1.3876999999999999</v>
      </c>
      <c r="P652" s="1"/>
      <c r="Q652" t="s">
        <v>46</v>
      </c>
      <c r="R652" s="2">
        <v>40801</v>
      </c>
      <c r="S652">
        <v>1.0650999999999899</v>
      </c>
    </row>
    <row r="653" spans="1:19" x14ac:dyDescent="0.15">
      <c r="A653" s="3" t="s">
        <v>22</v>
      </c>
      <c r="B653" s="2">
        <v>41023</v>
      </c>
      <c r="C653" s="1">
        <v>540.35</v>
      </c>
      <c r="E653" s="3"/>
      <c r="F653" s="2"/>
      <c r="G653" s="1"/>
      <c r="H653" s="1"/>
      <c r="I653" s="3" t="s">
        <v>24</v>
      </c>
      <c r="J653" s="2">
        <v>40800</v>
      </c>
      <c r="K653" s="1">
        <v>0.26662400682557458</v>
      </c>
      <c r="L653" s="1"/>
      <c r="M653" s="3" t="s">
        <v>23</v>
      </c>
      <c r="N653" s="2">
        <v>40800</v>
      </c>
      <c r="O653" s="1">
        <v>1.3754999999999999</v>
      </c>
      <c r="P653" s="1"/>
      <c r="Q653" t="s">
        <v>46</v>
      </c>
      <c r="R653" s="2">
        <v>40800</v>
      </c>
      <c r="S653">
        <v>1.0651999999999899</v>
      </c>
    </row>
    <row r="654" spans="1:19" x14ac:dyDescent="0.15">
      <c r="A654" s="3" t="s">
        <v>22</v>
      </c>
      <c r="B654" s="2">
        <v>41022</v>
      </c>
      <c r="C654" s="1">
        <v>540.57000000000005</v>
      </c>
      <c r="E654" s="3"/>
      <c r="F654" s="2"/>
      <c r="G654" s="1"/>
      <c r="H654" s="1"/>
      <c r="I654" s="3" t="s">
        <v>24</v>
      </c>
      <c r="J654" s="2">
        <v>40799</v>
      </c>
      <c r="K654" s="1">
        <v>0.26660268202298115</v>
      </c>
      <c r="L654" s="1"/>
      <c r="M654" s="3" t="s">
        <v>23</v>
      </c>
      <c r="N654" s="2">
        <v>40799</v>
      </c>
      <c r="O654" s="1">
        <v>1.3677999999999999</v>
      </c>
      <c r="P654" s="1"/>
      <c r="Q654" t="s">
        <v>46</v>
      </c>
      <c r="R654" s="2">
        <v>40799</v>
      </c>
      <c r="S654">
        <v>1.0652999999999899</v>
      </c>
    </row>
    <row r="655" spans="1:19" x14ac:dyDescent="0.15">
      <c r="A655" s="3" t="s">
        <v>22</v>
      </c>
      <c r="B655" s="2">
        <v>41021</v>
      </c>
      <c r="C655" s="1">
        <v>539.46</v>
      </c>
      <c r="E655" s="3"/>
      <c r="F655" s="2"/>
      <c r="G655" s="1"/>
      <c r="H655" s="1"/>
      <c r="I655" s="3" t="s">
        <v>24</v>
      </c>
      <c r="J655" s="2">
        <v>40798</v>
      </c>
      <c r="K655" s="1">
        <v>0.26661689817900658</v>
      </c>
      <c r="L655" s="1"/>
      <c r="M655" s="3" t="s">
        <v>23</v>
      </c>
      <c r="N655" s="2">
        <v>40798</v>
      </c>
      <c r="O655" s="1">
        <v>1.3679000000000001</v>
      </c>
      <c r="P655" s="1"/>
      <c r="Q655" t="s">
        <v>46</v>
      </c>
      <c r="R655" s="2">
        <v>40798</v>
      </c>
      <c r="S655">
        <v>1.0653999999999899</v>
      </c>
    </row>
    <row r="656" spans="1:19" x14ac:dyDescent="0.15">
      <c r="A656" s="3" t="s">
        <v>22</v>
      </c>
      <c r="B656" s="2">
        <v>41020</v>
      </c>
      <c r="C656" s="1">
        <v>535.51</v>
      </c>
      <c r="E656" s="3"/>
      <c r="F656" s="2"/>
      <c r="G656" s="1"/>
      <c r="H656" s="1"/>
      <c r="I656" s="3" t="s">
        <v>24</v>
      </c>
      <c r="J656" s="2">
        <v>40795</v>
      </c>
      <c r="K656" s="1">
        <v>0.26663111585121985</v>
      </c>
      <c r="L656" s="1"/>
      <c r="M656" s="3" t="s">
        <v>23</v>
      </c>
      <c r="N656" s="2">
        <v>40795</v>
      </c>
      <c r="O656" s="1">
        <v>1.3655999999999999</v>
      </c>
      <c r="P656" s="1"/>
      <c r="Q656" t="s">
        <v>46</v>
      </c>
      <c r="R656" s="2">
        <v>40795</v>
      </c>
      <c r="S656">
        <v>1.0654999999999899</v>
      </c>
    </row>
    <row r="657" spans="1:19" x14ac:dyDescent="0.15">
      <c r="A657" s="3" t="s">
        <v>22</v>
      </c>
      <c r="B657" s="2">
        <v>41019</v>
      </c>
      <c r="C657" s="1">
        <v>535.51</v>
      </c>
      <c r="E657" s="3"/>
      <c r="F657" s="2"/>
      <c r="G657" s="1"/>
      <c r="H657" s="1"/>
      <c r="I657" s="3" t="s">
        <v>24</v>
      </c>
      <c r="J657" s="2">
        <v>40794</v>
      </c>
      <c r="K657" s="1">
        <v>0.26663111585121985</v>
      </c>
      <c r="L657" s="1"/>
      <c r="M657" s="3" t="s">
        <v>23</v>
      </c>
      <c r="N657" s="2">
        <v>40794</v>
      </c>
      <c r="O657" s="1">
        <v>1.3881999999999999</v>
      </c>
      <c r="P657" s="1"/>
      <c r="Q657" t="s">
        <v>46</v>
      </c>
      <c r="R657" s="2">
        <v>40794</v>
      </c>
      <c r="S657">
        <v>1.0655999999999901</v>
      </c>
    </row>
    <row r="658" spans="1:19" x14ac:dyDescent="0.15">
      <c r="A658" s="3" t="s">
        <v>22</v>
      </c>
      <c r="B658" s="2">
        <v>41018</v>
      </c>
      <c r="C658" s="1">
        <v>535.48</v>
      </c>
      <c r="E658" s="3"/>
      <c r="F658" s="2"/>
      <c r="G658" s="1"/>
      <c r="H658" s="1"/>
      <c r="I658" s="3" t="s">
        <v>24</v>
      </c>
      <c r="J658" s="2">
        <v>40793</v>
      </c>
      <c r="K658" s="1">
        <v>0.26661689817900658</v>
      </c>
      <c r="L658" s="1"/>
      <c r="M658" s="3" t="s">
        <v>23</v>
      </c>
      <c r="N658" s="2">
        <v>40793</v>
      </c>
      <c r="O658" s="1">
        <v>1.4097999999999999</v>
      </c>
      <c r="P658" s="1"/>
      <c r="Q658" t="s">
        <v>46</v>
      </c>
      <c r="R658" s="2">
        <v>40793</v>
      </c>
      <c r="S658">
        <v>1.0656999999999901</v>
      </c>
    </row>
    <row r="659" spans="1:19" x14ac:dyDescent="0.15">
      <c r="A659" s="3" t="s">
        <v>22</v>
      </c>
      <c r="B659" s="2">
        <v>41017</v>
      </c>
      <c r="C659" s="1">
        <v>536.75</v>
      </c>
      <c r="E659" s="3"/>
      <c r="F659" s="2"/>
      <c r="G659" s="1"/>
      <c r="H659" s="1"/>
      <c r="I659" s="3" t="s">
        <v>24</v>
      </c>
      <c r="J659" s="2">
        <v>40792</v>
      </c>
      <c r="K659" s="1">
        <v>0.26661689817900658</v>
      </c>
      <c r="L659" s="1"/>
      <c r="M659" s="3" t="s">
        <v>23</v>
      </c>
      <c r="N659" s="2">
        <v>40792</v>
      </c>
      <c r="O659" s="1">
        <v>1.3997999999999999</v>
      </c>
      <c r="P659" s="1"/>
      <c r="Q659" t="s">
        <v>46</v>
      </c>
      <c r="R659" s="2">
        <v>40792</v>
      </c>
      <c r="S659">
        <v>1.0657999999999901</v>
      </c>
    </row>
    <row r="660" spans="1:19" x14ac:dyDescent="0.15">
      <c r="A660" s="3" t="s">
        <v>22</v>
      </c>
      <c r="B660" s="2">
        <v>41016</v>
      </c>
      <c r="C660" s="1">
        <v>535.33000000000004</v>
      </c>
      <c r="E660" s="3"/>
      <c r="F660" s="2"/>
      <c r="G660" s="1"/>
      <c r="H660" s="1"/>
      <c r="I660" s="3" t="s">
        <v>24</v>
      </c>
      <c r="J660" s="2">
        <v>40791</v>
      </c>
      <c r="K660" s="1">
        <v>0.26664533503986348</v>
      </c>
      <c r="L660" s="1"/>
      <c r="M660" s="3" t="s">
        <v>23</v>
      </c>
      <c r="N660" s="2">
        <v>40791</v>
      </c>
      <c r="O660" s="1">
        <v>1.4097999999999999</v>
      </c>
      <c r="P660" s="1"/>
      <c r="Q660" t="s">
        <v>46</v>
      </c>
      <c r="R660" s="2">
        <v>40791</v>
      </c>
      <c r="S660">
        <v>1.0658999999999901</v>
      </c>
    </row>
    <row r="661" spans="1:19" x14ac:dyDescent="0.15">
      <c r="A661" s="3" t="s">
        <v>22</v>
      </c>
      <c r="B661" s="2">
        <v>41015</v>
      </c>
      <c r="C661" s="1">
        <v>533.66999999999996</v>
      </c>
      <c r="E661" s="3"/>
      <c r="F661" s="2"/>
      <c r="G661" s="1"/>
      <c r="H661" s="1"/>
      <c r="I661" s="3" t="s">
        <v>24</v>
      </c>
      <c r="J661" s="2">
        <v>40788</v>
      </c>
      <c r="K661" s="1">
        <v>0.26663822525597269</v>
      </c>
      <c r="L661" s="1"/>
      <c r="M661" s="3" t="s">
        <v>23</v>
      </c>
      <c r="N661" s="2">
        <v>40788</v>
      </c>
      <c r="O661" s="1">
        <v>1.4205000000000001</v>
      </c>
      <c r="P661" s="1"/>
      <c r="Q661" t="s">
        <v>46</v>
      </c>
      <c r="R661" s="2">
        <v>40788</v>
      </c>
      <c r="S661">
        <v>1.0659999999999901</v>
      </c>
    </row>
    <row r="662" spans="1:19" x14ac:dyDescent="0.15">
      <c r="A662" s="3" t="s">
        <v>22</v>
      </c>
      <c r="B662" s="2">
        <v>41014</v>
      </c>
      <c r="C662" s="1">
        <v>535.16999999999996</v>
      </c>
      <c r="E662" s="3"/>
      <c r="F662" s="2"/>
      <c r="G662" s="1"/>
      <c r="H662" s="1"/>
      <c r="I662" s="3" t="s">
        <v>24</v>
      </c>
      <c r="J662" s="2">
        <v>40787</v>
      </c>
      <c r="K662" s="1">
        <v>0.26663822525597269</v>
      </c>
      <c r="L662" s="1"/>
      <c r="M662" s="3" t="s">
        <v>23</v>
      </c>
      <c r="N662" s="2">
        <v>40787</v>
      </c>
      <c r="O662" s="1">
        <v>1.4258999999999999</v>
      </c>
      <c r="P662" s="1"/>
      <c r="Q662" t="s">
        <v>46</v>
      </c>
      <c r="R662" s="2">
        <v>40787</v>
      </c>
      <c r="S662">
        <v>1.0660999999999901</v>
      </c>
    </row>
    <row r="663" spans="1:19" x14ac:dyDescent="0.15">
      <c r="A663" s="3" t="s">
        <v>22</v>
      </c>
      <c r="B663" s="2">
        <v>41013</v>
      </c>
      <c r="C663" s="1">
        <v>536.62</v>
      </c>
      <c r="E663" s="3"/>
      <c r="F663" s="2"/>
      <c r="G663" s="1"/>
      <c r="H663" s="1"/>
      <c r="I663" s="3" t="s">
        <v>24</v>
      </c>
      <c r="J663" s="2">
        <v>40786</v>
      </c>
      <c r="K663" s="1">
        <v>0.26663111585121985</v>
      </c>
      <c r="L663" s="1"/>
      <c r="M663" s="3" t="s">
        <v>23</v>
      </c>
      <c r="N663" s="2">
        <v>40786</v>
      </c>
      <c r="O663" s="1">
        <v>1.4369000000000001</v>
      </c>
      <c r="P663" s="1"/>
      <c r="Q663" t="s">
        <v>46</v>
      </c>
      <c r="R663" s="2">
        <v>40786</v>
      </c>
      <c r="S663">
        <v>1.06619999999999</v>
      </c>
    </row>
    <row r="664" spans="1:19" x14ac:dyDescent="0.15">
      <c r="A664" s="3" t="s">
        <v>22</v>
      </c>
      <c r="B664" s="2">
        <v>41012</v>
      </c>
      <c r="C664" s="1">
        <v>536.62</v>
      </c>
      <c r="E664" s="3"/>
      <c r="F664" s="2"/>
      <c r="G664" s="1"/>
      <c r="H664" s="1"/>
      <c r="I664" s="3" t="s">
        <v>24</v>
      </c>
      <c r="J664" s="2">
        <v>40785</v>
      </c>
      <c r="K664" s="1">
        <v>0.26664533503986348</v>
      </c>
      <c r="L664" s="1"/>
      <c r="M664" s="3" t="s">
        <v>23</v>
      </c>
      <c r="N664" s="2">
        <v>40785</v>
      </c>
      <c r="O664" s="1">
        <v>1.4440999999999999</v>
      </c>
      <c r="P664" s="1"/>
      <c r="Q664" t="s">
        <v>46</v>
      </c>
      <c r="R664" s="2">
        <v>40785</v>
      </c>
      <c r="S664">
        <v>1.06629999999999</v>
      </c>
    </row>
    <row r="665" spans="1:19" x14ac:dyDescent="0.15">
      <c r="A665" s="3" t="s">
        <v>22</v>
      </c>
      <c r="B665" s="2">
        <v>41011</v>
      </c>
      <c r="C665" s="1">
        <v>537.97</v>
      </c>
      <c r="E665" s="3"/>
      <c r="F665" s="2"/>
      <c r="G665" s="1"/>
      <c r="H665" s="1"/>
      <c r="I665" s="3" t="s">
        <v>24</v>
      </c>
      <c r="J665" s="2">
        <v>40784</v>
      </c>
      <c r="K665" s="1">
        <v>0.26663111585121985</v>
      </c>
      <c r="L665" s="1"/>
      <c r="M665" s="3" t="s">
        <v>23</v>
      </c>
      <c r="N665" s="2">
        <v>40784</v>
      </c>
      <c r="O665" s="1">
        <v>1.4511000000000001</v>
      </c>
      <c r="P665" s="1"/>
      <c r="Q665" t="s">
        <v>46</v>
      </c>
      <c r="R665" s="2">
        <v>40784</v>
      </c>
      <c r="S665">
        <v>1.06639999999999</v>
      </c>
    </row>
    <row r="666" spans="1:19" x14ac:dyDescent="0.15">
      <c r="A666" s="3" t="s">
        <v>22</v>
      </c>
      <c r="B666" s="2">
        <v>41010</v>
      </c>
      <c r="C666" s="1">
        <v>535.1</v>
      </c>
      <c r="E666" s="3"/>
      <c r="F666" s="2"/>
      <c r="G666" s="1"/>
      <c r="H666" s="1"/>
      <c r="I666" s="3" t="s">
        <v>24</v>
      </c>
      <c r="J666" s="2">
        <v>40781</v>
      </c>
      <c r="K666" s="1">
        <v>0.26664533503986348</v>
      </c>
      <c r="L666" s="1"/>
      <c r="M666" s="3" t="s">
        <v>23</v>
      </c>
      <c r="N666" s="2">
        <v>40781</v>
      </c>
      <c r="O666" s="1">
        <v>1.4499</v>
      </c>
      <c r="P666" s="1"/>
      <c r="Q666" t="s">
        <v>46</v>
      </c>
      <c r="R666" s="2">
        <v>40781</v>
      </c>
      <c r="S666">
        <v>1.06649999999999</v>
      </c>
    </row>
    <row r="667" spans="1:19" x14ac:dyDescent="0.15">
      <c r="A667" s="3" t="s">
        <v>22</v>
      </c>
      <c r="B667" s="2">
        <v>41009</v>
      </c>
      <c r="C667" s="1">
        <v>534.6</v>
      </c>
      <c r="E667" s="3"/>
      <c r="F667" s="2"/>
      <c r="G667" s="1"/>
      <c r="H667" s="1"/>
      <c r="I667" s="3" t="s">
        <v>24</v>
      </c>
      <c r="J667" s="2">
        <v>40780</v>
      </c>
      <c r="K667" s="1">
        <v>0.26663111585121985</v>
      </c>
      <c r="L667" s="1"/>
      <c r="M667" s="3" t="s">
        <v>23</v>
      </c>
      <c r="N667" s="2">
        <v>40780</v>
      </c>
      <c r="O667" s="1">
        <v>1.4379</v>
      </c>
      <c r="P667" s="1"/>
      <c r="Q667" t="s">
        <v>46</v>
      </c>
      <c r="R667" s="2">
        <v>40780</v>
      </c>
      <c r="S667">
        <v>1.06659999999999</v>
      </c>
    </row>
    <row r="668" spans="1:19" x14ac:dyDescent="0.15">
      <c r="A668" s="3" t="s">
        <v>22</v>
      </c>
      <c r="B668" s="2">
        <v>41008</v>
      </c>
      <c r="C668" s="1">
        <v>532.34</v>
      </c>
      <c r="E668" s="3"/>
      <c r="F668" s="2"/>
      <c r="G668" s="1"/>
      <c r="H668" s="1"/>
      <c r="I668" s="3" t="s">
        <v>24</v>
      </c>
      <c r="J668" s="2">
        <v>40779</v>
      </c>
      <c r="K668" s="1">
        <v>0.26664533503986348</v>
      </c>
      <c r="L668" s="1"/>
      <c r="M668" s="3" t="s">
        <v>23</v>
      </c>
      <c r="N668" s="2">
        <v>40779</v>
      </c>
      <c r="O668" s="1">
        <v>1.4414</v>
      </c>
      <c r="P668" s="1"/>
      <c r="Q668" t="s">
        <v>46</v>
      </c>
      <c r="R668" s="2">
        <v>40779</v>
      </c>
      <c r="S668">
        <v>1.06669999999999</v>
      </c>
    </row>
    <row r="669" spans="1:19" x14ac:dyDescent="0.15">
      <c r="A669" s="3" t="s">
        <v>22</v>
      </c>
      <c r="B669" s="2">
        <v>41007</v>
      </c>
      <c r="C669" s="1">
        <v>536.42999999999995</v>
      </c>
      <c r="E669" s="3"/>
      <c r="F669" s="2"/>
      <c r="G669" s="1"/>
      <c r="H669" s="1"/>
      <c r="I669" s="3" t="s">
        <v>24</v>
      </c>
      <c r="J669" s="2">
        <v>40778</v>
      </c>
      <c r="K669" s="1">
        <v>0.26663822525597269</v>
      </c>
      <c r="L669" s="1"/>
      <c r="M669" s="3" t="s">
        <v>23</v>
      </c>
      <c r="N669" s="2">
        <v>40778</v>
      </c>
      <c r="O669" s="1">
        <v>1.4441999999999999</v>
      </c>
      <c r="P669" s="1"/>
      <c r="Q669" t="s">
        <v>46</v>
      </c>
      <c r="R669" s="2">
        <v>40778</v>
      </c>
      <c r="S669">
        <v>1.06679999999999</v>
      </c>
    </row>
    <row r="670" spans="1:19" x14ac:dyDescent="0.15">
      <c r="A670" s="3" t="s">
        <v>22</v>
      </c>
      <c r="B670" s="2">
        <v>41006</v>
      </c>
      <c r="C670" s="1">
        <v>538.69000000000005</v>
      </c>
      <c r="E670" s="3"/>
      <c r="F670" s="2"/>
      <c r="G670" s="1"/>
      <c r="H670" s="1"/>
      <c r="I670" s="3" t="s">
        <v>24</v>
      </c>
      <c r="J670" s="2">
        <v>40777</v>
      </c>
      <c r="K670" s="1">
        <v>0.26665244520292253</v>
      </c>
      <c r="L670" s="1"/>
      <c r="M670" s="3" t="s">
        <v>23</v>
      </c>
      <c r="N670" s="2">
        <v>40777</v>
      </c>
      <c r="O670" s="1">
        <v>1.4358</v>
      </c>
      <c r="P670" s="1"/>
      <c r="Q670" t="s">
        <v>46</v>
      </c>
      <c r="R670" s="2">
        <v>40777</v>
      </c>
      <c r="S670">
        <v>1.06689999999999</v>
      </c>
    </row>
    <row r="671" spans="1:19" x14ac:dyDescent="0.15">
      <c r="A671" s="3" t="s">
        <v>22</v>
      </c>
      <c r="B671" s="2">
        <v>41005</v>
      </c>
      <c r="C671" s="1">
        <v>538.69000000000005</v>
      </c>
      <c r="E671" s="3"/>
      <c r="F671" s="2"/>
      <c r="G671" s="1"/>
      <c r="H671" s="1"/>
      <c r="I671" s="3" t="s">
        <v>24</v>
      </c>
      <c r="J671" s="2">
        <v>40774</v>
      </c>
      <c r="K671" s="1">
        <v>0.26666666666666666</v>
      </c>
      <c r="L671" s="1"/>
      <c r="M671" s="3" t="s">
        <v>23</v>
      </c>
      <c r="N671" s="2">
        <v>40774</v>
      </c>
      <c r="O671" s="1">
        <v>1.4397</v>
      </c>
      <c r="P671" s="1"/>
      <c r="Q671" t="s">
        <v>46</v>
      </c>
      <c r="R671" s="2">
        <v>40774</v>
      </c>
      <c r="S671">
        <v>1.06699999999999</v>
      </c>
    </row>
    <row r="672" spans="1:19" x14ac:dyDescent="0.15">
      <c r="A672" s="3" t="s">
        <v>22</v>
      </c>
      <c r="B672" s="2">
        <v>41004</v>
      </c>
      <c r="C672" s="1">
        <v>539.02</v>
      </c>
      <c r="E672" s="3"/>
      <c r="F672" s="2"/>
      <c r="G672" s="1"/>
      <c r="H672" s="1"/>
      <c r="I672" s="3" t="s">
        <v>24</v>
      </c>
      <c r="J672" s="2">
        <v>40773</v>
      </c>
      <c r="K672" s="1">
        <v>0.26666666666666666</v>
      </c>
      <c r="L672" s="1"/>
      <c r="M672" s="3" t="s">
        <v>23</v>
      </c>
      <c r="N672" s="2">
        <v>40773</v>
      </c>
      <c r="O672" s="1">
        <v>1.4333</v>
      </c>
      <c r="P672" s="1"/>
      <c r="Q672" t="s">
        <v>46</v>
      </c>
      <c r="R672" s="2">
        <v>40773</v>
      </c>
      <c r="S672">
        <v>1.0670999999999899</v>
      </c>
    </row>
    <row r="673" spans="1:19" x14ac:dyDescent="0.15">
      <c r="A673" s="3" t="s">
        <v>22</v>
      </c>
      <c r="B673" s="2">
        <v>41003</v>
      </c>
      <c r="C673" s="1">
        <v>542.38</v>
      </c>
      <c r="E673" s="3"/>
      <c r="F673" s="2"/>
      <c r="G673" s="1"/>
      <c r="H673" s="1"/>
      <c r="I673" s="3" t="s">
        <v>24</v>
      </c>
      <c r="J673" s="2">
        <v>40772</v>
      </c>
      <c r="K673" s="1">
        <v>0.26666666666666666</v>
      </c>
      <c r="L673" s="1"/>
      <c r="M673" s="3" t="s">
        <v>23</v>
      </c>
      <c r="N673" s="2">
        <v>40772</v>
      </c>
      <c r="O673" s="1">
        <v>1.4426000000000001</v>
      </c>
      <c r="P673" s="1"/>
      <c r="Q673" t="s">
        <v>46</v>
      </c>
      <c r="R673" s="2">
        <v>40772</v>
      </c>
      <c r="S673">
        <v>1.0671999999999899</v>
      </c>
    </row>
    <row r="674" spans="1:19" x14ac:dyDescent="0.15">
      <c r="A674" s="3" t="s">
        <v>22</v>
      </c>
      <c r="B674" s="2">
        <v>41002</v>
      </c>
      <c r="C674" s="1">
        <v>546.01</v>
      </c>
      <c r="E674" s="3"/>
      <c r="F674" s="2"/>
      <c r="G674" s="1"/>
      <c r="H674" s="1"/>
      <c r="I674" s="3" t="s">
        <v>24</v>
      </c>
      <c r="J674" s="2">
        <v>40771</v>
      </c>
      <c r="K674" s="1">
        <v>0.26665955574518013</v>
      </c>
      <c r="L674" s="1"/>
      <c r="M674" s="3" t="s">
        <v>23</v>
      </c>
      <c r="N674" s="2">
        <v>40771</v>
      </c>
      <c r="O674" s="1">
        <v>1.4407000000000001</v>
      </c>
      <c r="P674" s="1"/>
      <c r="Q674" t="s">
        <v>46</v>
      </c>
      <c r="R674" s="2">
        <v>40771</v>
      </c>
      <c r="S674">
        <v>1.0672999999999899</v>
      </c>
    </row>
    <row r="675" spans="1:19" x14ac:dyDescent="0.15">
      <c r="A675" s="3" t="s">
        <v>22</v>
      </c>
      <c r="B675" s="2">
        <v>41001</v>
      </c>
      <c r="C675" s="1">
        <v>548.25</v>
      </c>
      <c r="E675" s="3"/>
      <c r="F675" s="2"/>
      <c r="G675" s="1"/>
      <c r="H675" s="1"/>
      <c r="I675" s="3" t="s">
        <v>24</v>
      </c>
      <c r="J675" s="2">
        <v>40770</v>
      </c>
      <c r="K675" s="1">
        <v>0.26665955574518013</v>
      </c>
      <c r="L675" s="1"/>
      <c r="M675" s="3" t="s">
        <v>23</v>
      </c>
      <c r="N675" s="2">
        <v>40770</v>
      </c>
      <c r="O675" s="1">
        <v>1.4445000000000001</v>
      </c>
      <c r="P675" s="1"/>
      <c r="Q675" t="s">
        <v>46</v>
      </c>
      <c r="R675" s="2">
        <v>40770</v>
      </c>
      <c r="S675">
        <v>1.0673999999999899</v>
      </c>
    </row>
    <row r="676" spans="1:19" x14ac:dyDescent="0.15">
      <c r="A676" s="3" t="s">
        <v>22</v>
      </c>
      <c r="B676" s="2">
        <v>41000</v>
      </c>
      <c r="C676" s="1">
        <v>548.48</v>
      </c>
      <c r="E676" s="3"/>
      <c r="F676" s="2"/>
      <c r="G676" s="1"/>
      <c r="H676" s="1"/>
      <c r="I676" s="3" t="s">
        <v>24</v>
      </c>
      <c r="J676" s="2">
        <v>40767</v>
      </c>
      <c r="K676" s="1">
        <v>0.26665955574518013</v>
      </c>
      <c r="L676" s="1"/>
      <c r="M676" s="3" t="s">
        <v>23</v>
      </c>
      <c r="N676" s="2">
        <v>40767</v>
      </c>
      <c r="O676" s="1">
        <v>1.4248000000000001</v>
      </c>
      <c r="P676" s="1"/>
      <c r="Q676" t="s">
        <v>46</v>
      </c>
      <c r="R676" s="2">
        <v>40767</v>
      </c>
      <c r="S676">
        <v>1.0674999999999899</v>
      </c>
    </row>
    <row r="677" spans="1:19" x14ac:dyDescent="0.15">
      <c r="A677" s="3" t="s">
        <v>22</v>
      </c>
      <c r="B677" s="2">
        <v>40999</v>
      </c>
      <c r="C677" s="1">
        <v>552.47</v>
      </c>
      <c r="E677" s="3"/>
      <c r="F677" s="2"/>
      <c r="G677" s="1"/>
      <c r="H677" s="1"/>
      <c r="I677" s="3" t="s">
        <v>24</v>
      </c>
      <c r="J677" s="2">
        <v>40766</v>
      </c>
      <c r="K677" s="1">
        <v>0.26665244520292253</v>
      </c>
      <c r="L677" s="1"/>
      <c r="M677" s="3" t="s">
        <v>23</v>
      </c>
      <c r="N677" s="2">
        <v>40766</v>
      </c>
      <c r="O677" s="1">
        <v>1.4240999999999999</v>
      </c>
      <c r="P677" s="1"/>
      <c r="Q677" t="s">
        <v>46</v>
      </c>
      <c r="R677" s="2">
        <v>40766</v>
      </c>
      <c r="S677">
        <v>1.0675999999999899</v>
      </c>
    </row>
    <row r="678" spans="1:19" x14ac:dyDescent="0.15">
      <c r="A678" s="3" t="s">
        <v>22</v>
      </c>
      <c r="B678" s="2">
        <v>40998</v>
      </c>
      <c r="C678" s="1">
        <v>552.47</v>
      </c>
      <c r="E678" s="3"/>
      <c r="F678" s="2"/>
      <c r="G678" s="1"/>
      <c r="H678" s="1"/>
      <c r="I678" s="3" t="s">
        <v>24</v>
      </c>
      <c r="J678" s="2">
        <v>40765</v>
      </c>
      <c r="K678" s="1">
        <v>0.26665244520292253</v>
      </c>
      <c r="L678" s="1"/>
      <c r="M678" s="3" t="s">
        <v>23</v>
      </c>
      <c r="N678" s="2">
        <v>40765</v>
      </c>
      <c r="O678" s="1">
        <v>1.4177999999999999</v>
      </c>
      <c r="P678" s="1"/>
      <c r="Q678" t="s">
        <v>46</v>
      </c>
      <c r="R678" s="2">
        <v>40765</v>
      </c>
      <c r="S678">
        <v>1.0676999999999901</v>
      </c>
    </row>
    <row r="679" spans="1:19" x14ac:dyDescent="0.15">
      <c r="A679" s="3" t="s">
        <v>22</v>
      </c>
      <c r="B679" s="2">
        <v>40997</v>
      </c>
      <c r="C679" s="1">
        <v>552.13</v>
      </c>
      <c r="E679" s="3"/>
      <c r="F679" s="2"/>
      <c r="G679" s="1"/>
      <c r="H679" s="1"/>
      <c r="I679" s="3" t="s">
        <v>24</v>
      </c>
      <c r="J679" s="2">
        <v>40764</v>
      </c>
      <c r="K679" s="1">
        <v>0.26665244520292253</v>
      </c>
      <c r="L679" s="1"/>
      <c r="M679" s="3" t="s">
        <v>23</v>
      </c>
      <c r="N679" s="2">
        <v>40764</v>
      </c>
      <c r="O679" s="1">
        <v>1.4376</v>
      </c>
      <c r="P679" s="1"/>
      <c r="Q679" t="s">
        <v>46</v>
      </c>
      <c r="R679" s="2">
        <v>40764</v>
      </c>
      <c r="S679">
        <v>1.0677999999999901</v>
      </c>
    </row>
    <row r="680" spans="1:19" x14ac:dyDescent="0.15">
      <c r="A680" s="3" t="s">
        <v>22</v>
      </c>
      <c r="B680" s="2">
        <v>40996</v>
      </c>
      <c r="C680" s="1">
        <v>552.46</v>
      </c>
      <c r="E680" s="3"/>
      <c r="F680" s="2"/>
      <c r="G680" s="1"/>
      <c r="H680" s="1"/>
      <c r="I680" s="3" t="s">
        <v>24</v>
      </c>
      <c r="J680" s="2">
        <v>40763</v>
      </c>
      <c r="K680" s="1">
        <v>0.26665244520292253</v>
      </c>
      <c r="L680" s="1"/>
      <c r="M680" s="3" t="s">
        <v>23</v>
      </c>
      <c r="N680" s="2">
        <v>40763</v>
      </c>
      <c r="O680" s="1">
        <v>1.4178999999999999</v>
      </c>
      <c r="P680" s="1"/>
      <c r="Q680" t="s">
        <v>46</v>
      </c>
      <c r="R680" s="2">
        <v>40763</v>
      </c>
      <c r="S680">
        <v>1.0678999999999901</v>
      </c>
    </row>
    <row r="681" spans="1:19" x14ac:dyDescent="0.15">
      <c r="A681" s="3" t="s">
        <v>22</v>
      </c>
      <c r="B681" s="2">
        <v>40995</v>
      </c>
      <c r="C681" s="1">
        <v>551.29999999999995</v>
      </c>
      <c r="E681" s="3"/>
      <c r="F681" s="2"/>
      <c r="G681" s="1"/>
      <c r="H681" s="1"/>
      <c r="I681" s="3" t="s">
        <v>24</v>
      </c>
      <c r="J681" s="2">
        <v>40760</v>
      </c>
      <c r="K681" s="1">
        <v>0.26665955574518013</v>
      </c>
      <c r="L681" s="1"/>
      <c r="M681" s="3" t="s">
        <v>23</v>
      </c>
      <c r="N681" s="2">
        <v>40760</v>
      </c>
      <c r="O681" s="1">
        <v>1.4281999999999999</v>
      </c>
      <c r="P681" s="1"/>
      <c r="Q681" t="s">
        <v>46</v>
      </c>
      <c r="R681" s="2">
        <v>40760</v>
      </c>
      <c r="S681">
        <v>1.0679999999999901</v>
      </c>
    </row>
    <row r="682" spans="1:19" x14ac:dyDescent="0.15">
      <c r="A682" s="3" t="s">
        <v>22</v>
      </c>
      <c r="B682" s="2">
        <v>40994</v>
      </c>
      <c r="C682" s="1">
        <v>550.89</v>
      </c>
      <c r="E682" s="3"/>
      <c r="F682" s="2"/>
      <c r="G682" s="1"/>
      <c r="H682" s="1"/>
      <c r="I682" s="3" t="s">
        <v>24</v>
      </c>
      <c r="J682" s="2">
        <v>40759</v>
      </c>
      <c r="K682" s="1">
        <v>0.26665955574518013</v>
      </c>
      <c r="L682" s="1"/>
      <c r="M682" s="3" t="s">
        <v>23</v>
      </c>
      <c r="N682" s="2">
        <v>40759</v>
      </c>
      <c r="O682" s="1">
        <v>1.4092</v>
      </c>
      <c r="P682" s="1"/>
      <c r="Q682" t="s">
        <v>46</v>
      </c>
      <c r="R682" s="2">
        <v>40759</v>
      </c>
      <c r="S682">
        <v>1.0680999999999901</v>
      </c>
    </row>
    <row r="683" spans="1:19" x14ac:dyDescent="0.15">
      <c r="A683" s="3" t="s">
        <v>22</v>
      </c>
      <c r="B683" s="2">
        <v>40993</v>
      </c>
      <c r="C683" s="1">
        <v>551.91</v>
      </c>
      <c r="E683" s="3"/>
      <c r="F683" s="2"/>
      <c r="G683" s="1"/>
      <c r="H683" s="1"/>
      <c r="I683" s="3" t="s">
        <v>24</v>
      </c>
      <c r="J683" s="2">
        <v>40758</v>
      </c>
      <c r="K683" s="1">
        <v>0.26665244520292253</v>
      </c>
      <c r="L683" s="1"/>
      <c r="M683" s="3" t="s">
        <v>23</v>
      </c>
      <c r="N683" s="2">
        <v>40758</v>
      </c>
      <c r="O683" s="1">
        <v>1.4323000000000001</v>
      </c>
      <c r="P683" s="1"/>
      <c r="Q683" t="s">
        <v>46</v>
      </c>
      <c r="R683" s="2">
        <v>40758</v>
      </c>
      <c r="S683">
        <v>1.06819999999999</v>
      </c>
    </row>
    <row r="684" spans="1:19" x14ac:dyDescent="0.15">
      <c r="A684" s="3" t="s">
        <v>22</v>
      </c>
      <c r="B684" s="2">
        <v>40992</v>
      </c>
      <c r="C684" s="1">
        <v>553.35</v>
      </c>
      <c r="E684" s="3"/>
      <c r="F684" s="2"/>
      <c r="G684" s="1"/>
      <c r="H684" s="1"/>
      <c r="I684" s="3" t="s">
        <v>24</v>
      </c>
      <c r="J684" s="2">
        <v>40757</v>
      </c>
      <c r="K684" s="1">
        <v>0.26665955574518013</v>
      </c>
      <c r="L684" s="1"/>
      <c r="M684" s="3" t="s">
        <v>23</v>
      </c>
      <c r="N684" s="2">
        <v>40757</v>
      </c>
      <c r="O684" s="1">
        <v>1.4203000000000001</v>
      </c>
      <c r="P684" s="1"/>
      <c r="Q684" t="s">
        <v>46</v>
      </c>
      <c r="R684" s="2">
        <v>40757</v>
      </c>
      <c r="S684">
        <v>1.06829999999999</v>
      </c>
    </row>
    <row r="685" spans="1:19" x14ac:dyDescent="0.15">
      <c r="A685" s="3" t="s">
        <v>22</v>
      </c>
      <c r="B685" s="2">
        <v>40991</v>
      </c>
      <c r="C685" s="1">
        <v>553.35</v>
      </c>
      <c r="E685" s="3"/>
      <c r="F685" s="2"/>
      <c r="G685" s="1"/>
      <c r="H685" s="1"/>
      <c r="I685" s="3" t="s">
        <v>24</v>
      </c>
      <c r="J685" s="2">
        <v>40756</v>
      </c>
      <c r="K685" s="1">
        <v>0.26665955574518013</v>
      </c>
      <c r="L685" s="1"/>
      <c r="M685" s="3" t="s">
        <v>23</v>
      </c>
      <c r="N685" s="2">
        <v>40756</v>
      </c>
      <c r="O685" s="1">
        <v>1.425</v>
      </c>
      <c r="P685" s="1"/>
      <c r="Q685" t="s">
        <v>46</v>
      </c>
      <c r="R685" s="2">
        <v>40756</v>
      </c>
      <c r="S685">
        <v>1.06839999999999</v>
      </c>
    </row>
    <row r="686" spans="1:19" x14ac:dyDescent="0.15">
      <c r="A686" s="3" t="s">
        <v>22</v>
      </c>
      <c r="B686" s="2">
        <v>40990</v>
      </c>
      <c r="C686" s="1">
        <v>553.04999999999995</v>
      </c>
      <c r="E686" s="3"/>
      <c r="F686" s="2"/>
      <c r="G686" s="1"/>
      <c r="H686" s="1"/>
      <c r="I686" s="3" t="s">
        <v>24</v>
      </c>
      <c r="J686" s="2">
        <v>40753</v>
      </c>
      <c r="K686" s="1">
        <v>0.26665244520292253</v>
      </c>
      <c r="L686" s="1"/>
      <c r="M686" s="3" t="s">
        <v>23</v>
      </c>
      <c r="N686" s="2">
        <v>40753</v>
      </c>
      <c r="O686" s="1">
        <v>1.4398</v>
      </c>
      <c r="P686" s="1"/>
      <c r="Q686" t="s">
        <v>46</v>
      </c>
      <c r="R686" s="2">
        <v>40753</v>
      </c>
      <c r="S686">
        <v>1.06849999999999</v>
      </c>
    </row>
    <row r="687" spans="1:19" x14ac:dyDescent="0.15">
      <c r="A687" s="3" t="s">
        <v>22</v>
      </c>
      <c r="B687" s="2">
        <v>40989</v>
      </c>
      <c r="C687" s="1">
        <v>552.69000000000005</v>
      </c>
      <c r="E687" s="3"/>
      <c r="F687" s="2"/>
      <c r="G687" s="1"/>
      <c r="H687" s="1"/>
      <c r="I687" s="3" t="s">
        <v>24</v>
      </c>
      <c r="J687" s="2">
        <v>40752</v>
      </c>
      <c r="K687" s="1">
        <v>0.26665955574518013</v>
      </c>
      <c r="L687" s="1"/>
      <c r="M687" s="3" t="s">
        <v>23</v>
      </c>
      <c r="N687" s="2">
        <v>40752</v>
      </c>
      <c r="O687" s="1">
        <v>1.4334</v>
      </c>
      <c r="P687" s="1"/>
      <c r="Q687" t="s">
        <v>46</v>
      </c>
      <c r="R687" s="2">
        <v>40752</v>
      </c>
      <c r="S687">
        <v>1.06859999999999</v>
      </c>
    </row>
    <row r="688" spans="1:19" x14ac:dyDescent="0.15">
      <c r="A688" s="3" t="s">
        <v>22</v>
      </c>
      <c r="B688" s="2">
        <v>40988</v>
      </c>
      <c r="C688" s="1">
        <v>551.66999999999996</v>
      </c>
      <c r="E688" s="3"/>
      <c r="F688" s="2"/>
      <c r="G688" s="1"/>
      <c r="H688" s="1"/>
      <c r="I688" s="3" t="s">
        <v>24</v>
      </c>
      <c r="J688" s="2">
        <v>40751</v>
      </c>
      <c r="K688" s="1">
        <v>0.26665955574518013</v>
      </c>
      <c r="L688" s="1"/>
      <c r="M688" s="3" t="s">
        <v>23</v>
      </c>
      <c r="N688" s="2">
        <v>40751</v>
      </c>
      <c r="O688" s="1">
        <v>1.4369000000000001</v>
      </c>
      <c r="P688" s="1"/>
      <c r="Q688" t="s">
        <v>46</v>
      </c>
      <c r="R688" s="2">
        <v>40751</v>
      </c>
      <c r="S688">
        <v>1.06869999999999</v>
      </c>
    </row>
    <row r="689" spans="1:19" x14ac:dyDescent="0.15">
      <c r="A689" s="3" t="s">
        <v>22</v>
      </c>
      <c r="B689" s="2">
        <v>40987</v>
      </c>
      <c r="C689" s="1">
        <v>552.91999999999996</v>
      </c>
      <c r="E689" s="3"/>
      <c r="F689" s="2"/>
      <c r="G689" s="1"/>
      <c r="H689" s="1"/>
      <c r="I689" s="3" t="s">
        <v>24</v>
      </c>
      <c r="J689" s="2">
        <v>40750</v>
      </c>
      <c r="K689" s="1">
        <v>0.26665244520292253</v>
      </c>
      <c r="L689" s="1"/>
      <c r="M689" s="3" t="s">
        <v>23</v>
      </c>
      <c r="N689" s="2">
        <v>40750</v>
      </c>
      <c r="O689" s="1">
        <v>1.4511000000000001</v>
      </c>
      <c r="P689" s="1"/>
      <c r="Q689" t="s">
        <v>46</v>
      </c>
      <c r="R689" s="2">
        <v>40750</v>
      </c>
      <c r="S689">
        <v>1.06879999999999</v>
      </c>
    </row>
    <row r="690" spans="1:19" x14ac:dyDescent="0.15">
      <c r="A690" s="3" t="s">
        <v>22</v>
      </c>
      <c r="B690" s="2">
        <v>40986</v>
      </c>
      <c r="C690" s="1">
        <v>552.04</v>
      </c>
      <c r="E690" s="3"/>
      <c r="F690" s="2"/>
      <c r="G690" s="1"/>
      <c r="H690" s="1"/>
      <c r="I690" s="3" t="s">
        <v>24</v>
      </c>
      <c r="J690" s="2">
        <v>40749</v>
      </c>
      <c r="K690" s="1">
        <v>0.26665244520292253</v>
      </c>
      <c r="L690" s="1"/>
      <c r="M690" s="3" t="s">
        <v>23</v>
      </c>
      <c r="N690" s="2">
        <v>40749</v>
      </c>
      <c r="O690" s="1">
        <v>1.4377</v>
      </c>
      <c r="P690" s="1"/>
      <c r="Q690" t="s">
        <v>46</v>
      </c>
      <c r="R690" s="2">
        <v>40749</v>
      </c>
      <c r="S690">
        <v>1.06889999999999</v>
      </c>
    </row>
    <row r="691" spans="1:19" x14ac:dyDescent="0.15">
      <c r="A691" s="3" t="s">
        <v>22</v>
      </c>
      <c r="B691" s="2">
        <v>40985</v>
      </c>
      <c r="C691" s="1">
        <v>553.39</v>
      </c>
      <c r="E691" s="3"/>
      <c r="F691" s="2"/>
      <c r="G691" s="1"/>
      <c r="H691" s="1"/>
      <c r="I691" s="3" t="s">
        <v>24</v>
      </c>
      <c r="J691" s="2">
        <v>40746</v>
      </c>
      <c r="K691" s="1">
        <v>0.26665244520292253</v>
      </c>
      <c r="L691" s="1"/>
      <c r="M691" s="3" t="s">
        <v>23</v>
      </c>
      <c r="N691" s="2">
        <v>40746</v>
      </c>
      <c r="O691" s="1">
        <v>1.4359999999999999</v>
      </c>
      <c r="P691" s="1"/>
      <c r="Q691" t="s">
        <v>46</v>
      </c>
      <c r="R691" s="2">
        <v>40746</v>
      </c>
      <c r="S691">
        <v>1.06899999999999</v>
      </c>
    </row>
    <row r="692" spans="1:19" x14ac:dyDescent="0.15">
      <c r="A692" s="3" t="s">
        <v>22</v>
      </c>
      <c r="B692" s="2">
        <v>40984</v>
      </c>
      <c r="C692" s="1">
        <v>553.39</v>
      </c>
      <c r="E692" s="3"/>
      <c r="F692" s="2"/>
      <c r="G692" s="1"/>
      <c r="H692" s="1"/>
      <c r="I692" s="3" t="s">
        <v>24</v>
      </c>
      <c r="J692" s="2">
        <v>40745</v>
      </c>
      <c r="K692" s="1">
        <v>0.26665244520292253</v>
      </c>
      <c r="L692" s="1"/>
      <c r="M692" s="3" t="s">
        <v>23</v>
      </c>
      <c r="N692" s="2">
        <v>40745</v>
      </c>
      <c r="O692" s="1">
        <v>1.4424999999999999</v>
      </c>
      <c r="P692" s="1"/>
      <c r="Q692" t="s">
        <v>46</v>
      </c>
      <c r="R692" s="2">
        <v>40745</v>
      </c>
      <c r="S692">
        <v>1.0690999999999899</v>
      </c>
    </row>
    <row r="693" spans="1:19" x14ac:dyDescent="0.15">
      <c r="A693" s="3" t="s">
        <v>22</v>
      </c>
      <c r="B693" s="2">
        <v>40983</v>
      </c>
      <c r="C693" s="1">
        <v>553.76</v>
      </c>
      <c r="E693" s="3"/>
      <c r="F693" s="2"/>
      <c r="G693" s="1"/>
      <c r="H693" s="1"/>
      <c r="I693" s="3" t="s">
        <v>24</v>
      </c>
      <c r="J693" s="2">
        <v>40744</v>
      </c>
      <c r="K693" s="1">
        <v>0.26665244520292253</v>
      </c>
      <c r="L693" s="1"/>
      <c r="M693" s="3" t="s">
        <v>23</v>
      </c>
      <c r="N693" s="2">
        <v>40744</v>
      </c>
      <c r="O693" s="1">
        <v>1.4215</v>
      </c>
      <c r="P693" s="1"/>
      <c r="Q693" t="s">
        <v>46</v>
      </c>
      <c r="R693" s="2">
        <v>40744</v>
      </c>
      <c r="S693">
        <v>1.0691999999999899</v>
      </c>
    </row>
    <row r="694" spans="1:19" x14ac:dyDescent="0.15">
      <c r="A694" s="3" t="s">
        <v>22</v>
      </c>
      <c r="B694" s="2">
        <v>40982</v>
      </c>
      <c r="C694" s="1">
        <v>552.33000000000004</v>
      </c>
      <c r="E694" s="3"/>
      <c r="F694" s="2"/>
      <c r="G694" s="1"/>
      <c r="H694" s="1"/>
      <c r="I694" s="3" t="s">
        <v>24</v>
      </c>
      <c r="J694" s="2">
        <v>40743</v>
      </c>
      <c r="K694" s="1">
        <v>0.26665244520292253</v>
      </c>
      <c r="L694" s="1"/>
      <c r="M694" s="3" t="s">
        <v>23</v>
      </c>
      <c r="N694" s="2">
        <v>40743</v>
      </c>
      <c r="O694" s="1">
        <v>1.4156</v>
      </c>
      <c r="P694" s="1"/>
      <c r="Q694" t="s">
        <v>46</v>
      </c>
      <c r="R694" s="2">
        <v>40743</v>
      </c>
      <c r="S694">
        <v>1.0692999999999899</v>
      </c>
    </row>
    <row r="695" spans="1:19" x14ac:dyDescent="0.15">
      <c r="A695" s="3" t="s">
        <v>22</v>
      </c>
      <c r="B695" s="2">
        <v>40981</v>
      </c>
      <c r="C695" s="1">
        <v>551.03</v>
      </c>
      <c r="E695" s="3"/>
      <c r="F695" s="2"/>
      <c r="G695" s="1"/>
      <c r="H695" s="1"/>
      <c r="I695" s="3" t="s">
        <v>24</v>
      </c>
      <c r="J695" s="2">
        <v>40742</v>
      </c>
      <c r="K695" s="1">
        <v>0.26665244520292253</v>
      </c>
      <c r="L695" s="1"/>
      <c r="M695" s="3" t="s">
        <v>23</v>
      </c>
      <c r="N695" s="2">
        <v>40742</v>
      </c>
      <c r="O695" s="1">
        <v>1.4112</v>
      </c>
      <c r="P695" s="1"/>
      <c r="Q695" t="s">
        <v>46</v>
      </c>
      <c r="R695" s="2">
        <v>40742</v>
      </c>
      <c r="S695">
        <v>1.0693999999999899</v>
      </c>
    </row>
    <row r="696" spans="1:19" x14ac:dyDescent="0.15">
      <c r="A696" s="3" t="s">
        <v>22</v>
      </c>
      <c r="B696" s="2">
        <v>40980</v>
      </c>
      <c r="C696" s="1">
        <v>553.01</v>
      </c>
      <c r="E696" s="3"/>
      <c r="F696" s="2"/>
      <c r="G696" s="1"/>
      <c r="H696" s="1"/>
      <c r="I696" s="3" t="s">
        <v>24</v>
      </c>
      <c r="J696" s="2">
        <v>40739</v>
      </c>
      <c r="K696" s="1">
        <v>0.26665955574518013</v>
      </c>
      <c r="L696" s="1"/>
      <c r="M696" s="3" t="s">
        <v>23</v>
      </c>
      <c r="N696" s="2">
        <v>40739</v>
      </c>
      <c r="O696" s="1">
        <v>1.4157</v>
      </c>
      <c r="P696" s="1"/>
      <c r="Q696" t="s">
        <v>46</v>
      </c>
      <c r="R696" s="2">
        <v>40739</v>
      </c>
      <c r="S696">
        <v>1.0694999999999899</v>
      </c>
    </row>
    <row r="697" spans="1:19" x14ac:dyDescent="0.15">
      <c r="A697" s="3" t="s">
        <v>22</v>
      </c>
      <c r="B697" s="2">
        <v>40979</v>
      </c>
      <c r="C697" s="1">
        <v>554.20000000000005</v>
      </c>
      <c r="E697" s="3"/>
      <c r="F697" s="2"/>
      <c r="G697" s="1"/>
      <c r="H697" s="1"/>
      <c r="I697" s="3" t="s">
        <v>24</v>
      </c>
      <c r="J697" s="2">
        <v>40738</v>
      </c>
      <c r="K697" s="1">
        <v>0.26665955574518013</v>
      </c>
      <c r="L697" s="1"/>
      <c r="M697" s="3" t="s">
        <v>23</v>
      </c>
      <c r="N697" s="2">
        <v>40738</v>
      </c>
      <c r="O697" s="1">
        <v>1.4142999999999999</v>
      </c>
      <c r="P697" s="1"/>
      <c r="Q697" t="s">
        <v>46</v>
      </c>
      <c r="R697" s="2">
        <v>40738</v>
      </c>
      <c r="S697">
        <v>1.0695999999999899</v>
      </c>
    </row>
    <row r="698" spans="1:19" x14ac:dyDescent="0.15">
      <c r="A698" s="3" t="s">
        <v>22</v>
      </c>
      <c r="B698" s="2">
        <v>40978</v>
      </c>
      <c r="C698" s="1">
        <v>553.29</v>
      </c>
      <c r="E698" s="3"/>
      <c r="F698" s="2"/>
      <c r="G698" s="1"/>
      <c r="H698" s="1"/>
      <c r="I698" s="3" t="s">
        <v>24</v>
      </c>
      <c r="J698" s="2">
        <v>40737</v>
      </c>
      <c r="K698" s="1">
        <v>0.26665955574518013</v>
      </c>
      <c r="L698" s="1"/>
      <c r="M698" s="3" t="s">
        <v>23</v>
      </c>
      <c r="N698" s="2">
        <v>40737</v>
      </c>
      <c r="O698" s="1">
        <v>1.4167000000000001</v>
      </c>
      <c r="P698" s="1"/>
      <c r="Q698" t="s">
        <v>46</v>
      </c>
      <c r="R698" s="2">
        <v>40737</v>
      </c>
      <c r="S698">
        <v>1.0696999999999901</v>
      </c>
    </row>
    <row r="699" spans="1:19" x14ac:dyDescent="0.15">
      <c r="A699" s="3" t="s">
        <v>22</v>
      </c>
      <c r="B699" s="2">
        <v>40977</v>
      </c>
      <c r="C699" s="1">
        <v>553.29</v>
      </c>
      <c r="E699" s="3"/>
      <c r="F699" s="2"/>
      <c r="G699" s="1"/>
      <c r="H699" s="1"/>
      <c r="I699" s="3" t="s">
        <v>24</v>
      </c>
      <c r="J699" s="2">
        <v>40736</v>
      </c>
      <c r="K699" s="1">
        <v>0.26665955574518013</v>
      </c>
      <c r="L699" s="1"/>
      <c r="M699" s="3" t="s">
        <v>23</v>
      </c>
      <c r="N699" s="2">
        <v>40736</v>
      </c>
      <c r="O699" s="1">
        <v>1.3976</v>
      </c>
      <c r="P699" s="1"/>
      <c r="Q699" t="s">
        <v>46</v>
      </c>
      <c r="R699" s="2">
        <v>40736</v>
      </c>
      <c r="S699">
        <v>1.0697999999999901</v>
      </c>
    </row>
    <row r="700" spans="1:19" x14ac:dyDescent="0.15">
      <c r="A700" s="3" t="s">
        <v>22</v>
      </c>
      <c r="B700" s="2">
        <v>40976</v>
      </c>
      <c r="C700" s="1">
        <v>554.55999999999995</v>
      </c>
      <c r="E700" s="3"/>
      <c r="F700" s="2"/>
      <c r="G700" s="1"/>
      <c r="H700" s="1"/>
      <c r="I700" s="3" t="s">
        <v>24</v>
      </c>
      <c r="J700" s="2">
        <v>40735</v>
      </c>
      <c r="K700" s="1">
        <v>0.26665244520292253</v>
      </c>
      <c r="L700" s="1"/>
      <c r="M700" s="3" t="s">
        <v>23</v>
      </c>
      <c r="N700" s="2">
        <v>40735</v>
      </c>
      <c r="O700" s="1">
        <v>1.4029</v>
      </c>
      <c r="P700" s="1"/>
      <c r="Q700" t="s">
        <v>46</v>
      </c>
      <c r="R700" s="2">
        <v>40735</v>
      </c>
      <c r="S700">
        <v>1.0698999999999901</v>
      </c>
    </row>
    <row r="701" spans="1:19" x14ac:dyDescent="0.15">
      <c r="A701" s="3" t="s">
        <v>22</v>
      </c>
      <c r="B701" s="2">
        <v>40975</v>
      </c>
      <c r="C701" s="1">
        <v>553.17999999999995</v>
      </c>
      <c r="E701" s="3"/>
      <c r="F701" s="2"/>
      <c r="G701" s="1"/>
      <c r="H701" s="1"/>
      <c r="I701" s="3" t="s">
        <v>24</v>
      </c>
      <c r="J701" s="2">
        <v>40732</v>
      </c>
      <c r="K701" s="1">
        <v>0.26665955574518013</v>
      </c>
      <c r="L701" s="1"/>
      <c r="M701" s="3" t="s">
        <v>23</v>
      </c>
      <c r="N701" s="2">
        <v>40732</v>
      </c>
      <c r="O701" s="1">
        <v>1.4264999999999999</v>
      </c>
      <c r="P701" s="1"/>
      <c r="Q701" t="s">
        <v>46</v>
      </c>
      <c r="R701" s="2">
        <v>40732</v>
      </c>
      <c r="S701">
        <v>1.0699999999999901</v>
      </c>
    </row>
    <row r="702" spans="1:19" x14ac:dyDescent="0.15">
      <c r="A702" s="3" t="s">
        <v>22</v>
      </c>
      <c r="B702" s="2">
        <v>40974</v>
      </c>
      <c r="C702" s="1">
        <v>557.74</v>
      </c>
      <c r="E702" s="3"/>
      <c r="F702" s="2"/>
      <c r="G702" s="1"/>
      <c r="H702" s="1"/>
      <c r="I702" s="3" t="s">
        <v>24</v>
      </c>
      <c r="J702" s="2">
        <v>40731</v>
      </c>
      <c r="K702" s="1">
        <v>0.26665244520292253</v>
      </c>
      <c r="L702" s="1"/>
      <c r="M702" s="3" t="s">
        <v>23</v>
      </c>
      <c r="N702" s="2">
        <v>40731</v>
      </c>
      <c r="O702" s="1">
        <v>1.4363999999999999</v>
      </c>
      <c r="P702" s="1"/>
      <c r="Q702" t="s">
        <v>46</v>
      </c>
      <c r="R702" s="2">
        <v>40731</v>
      </c>
      <c r="S702">
        <v>1.0700999999999901</v>
      </c>
    </row>
    <row r="703" spans="1:19" x14ac:dyDescent="0.15">
      <c r="A703" s="3" t="s">
        <v>22</v>
      </c>
      <c r="B703" s="2">
        <v>40973</v>
      </c>
      <c r="C703" s="1">
        <v>559.05999999999995</v>
      </c>
      <c r="E703" s="3"/>
      <c r="F703" s="2"/>
      <c r="G703" s="1"/>
      <c r="H703" s="1"/>
      <c r="I703" s="3" t="s">
        <v>24</v>
      </c>
      <c r="J703" s="2">
        <v>40730</v>
      </c>
      <c r="K703" s="1">
        <v>0.26665244520292253</v>
      </c>
      <c r="L703" s="1"/>
      <c r="M703" s="3" t="s">
        <v>23</v>
      </c>
      <c r="N703" s="2">
        <v>40730</v>
      </c>
      <c r="O703" s="1">
        <v>1.4319</v>
      </c>
      <c r="P703" s="1"/>
      <c r="Q703" t="s">
        <v>46</v>
      </c>
      <c r="R703" s="2">
        <v>40730</v>
      </c>
      <c r="S703">
        <v>1.07019999999999</v>
      </c>
    </row>
    <row r="704" spans="1:19" x14ac:dyDescent="0.15">
      <c r="A704" s="3" t="s">
        <v>22</v>
      </c>
      <c r="B704" s="2">
        <v>40972</v>
      </c>
      <c r="C704" s="1">
        <v>556.04</v>
      </c>
      <c r="E704" s="3"/>
      <c r="F704" s="2"/>
      <c r="G704" s="1"/>
      <c r="H704" s="1"/>
      <c r="I704" s="3" t="s">
        <v>24</v>
      </c>
      <c r="J704" s="2">
        <v>40729</v>
      </c>
      <c r="K704" s="1">
        <v>0.26665244520292253</v>
      </c>
      <c r="L704" s="1"/>
      <c r="M704" s="3" t="s">
        <v>23</v>
      </c>
      <c r="N704" s="2">
        <v>40729</v>
      </c>
      <c r="O704" s="1">
        <v>1.4429000000000001</v>
      </c>
      <c r="P704" s="1"/>
      <c r="Q704" t="s">
        <v>46</v>
      </c>
      <c r="R704" s="2">
        <v>40729</v>
      </c>
      <c r="S704">
        <v>1.07029999999999</v>
      </c>
    </row>
    <row r="705" spans="1:19" x14ac:dyDescent="0.15">
      <c r="A705" s="3" t="s">
        <v>22</v>
      </c>
      <c r="B705" s="2">
        <v>40971</v>
      </c>
      <c r="C705" s="1">
        <v>553.73</v>
      </c>
      <c r="E705" s="3"/>
      <c r="F705" s="2"/>
      <c r="G705" s="1"/>
      <c r="H705" s="1"/>
      <c r="I705" s="3" t="s">
        <v>24</v>
      </c>
      <c r="J705" s="2">
        <v>40728</v>
      </c>
      <c r="K705" s="1">
        <v>0.26664533503986348</v>
      </c>
      <c r="L705" s="1"/>
      <c r="M705" s="3" t="s">
        <v>23</v>
      </c>
      <c r="N705" s="2">
        <v>40728</v>
      </c>
      <c r="O705" s="1">
        <v>1.4539</v>
      </c>
      <c r="P705" s="1"/>
      <c r="Q705" t="s">
        <v>46</v>
      </c>
      <c r="R705" s="2">
        <v>40728</v>
      </c>
      <c r="S705">
        <v>1.07039999999999</v>
      </c>
    </row>
    <row r="706" spans="1:19" x14ac:dyDescent="0.15">
      <c r="A706" s="3" t="s">
        <v>22</v>
      </c>
      <c r="B706" s="2">
        <v>40970</v>
      </c>
      <c r="C706" s="1">
        <v>553.73</v>
      </c>
      <c r="E706" s="3"/>
      <c r="F706" s="2"/>
      <c r="G706" s="1"/>
      <c r="H706" s="1"/>
      <c r="I706" s="3" t="s">
        <v>24</v>
      </c>
      <c r="J706" s="2">
        <v>40725</v>
      </c>
      <c r="K706" s="1">
        <v>0.26664533503986348</v>
      </c>
      <c r="L706" s="1"/>
      <c r="M706" s="3" t="s">
        <v>23</v>
      </c>
      <c r="N706" s="2">
        <v>40725</v>
      </c>
      <c r="O706" s="1">
        <v>1.4525999999999999</v>
      </c>
      <c r="P706" s="1"/>
      <c r="Q706" t="s">
        <v>46</v>
      </c>
      <c r="R706" s="2">
        <v>40725</v>
      </c>
      <c r="S706">
        <v>1.07049999999999</v>
      </c>
    </row>
    <row r="707" spans="1:19" x14ac:dyDescent="0.15">
      <c r="A707" s="3" t="s">
        <v>22</v>
      </c>
      <c r="B707" s="2">
        <v>40969</v>
      </c>
      <c r="C707" s="1">
        <v>554.78</v>
      </c>
      <c r="E707" s="3"/>
      <c r="F707" s="2"/>
      <c r="G707" s="1"/>
      <c r="H707" s="1"/>
      <c r="I707" s="3" t="s">
        <v>24</v>
      </c>
      <c r="J707" s="2">
        <v>40724</v>
      </c>
      <c r="K707" s="1">
        <v>0.26665244520292253</v>
      </c>
      <c r="L707" s="1"/>
      <c r="M707" s="3" t="s">
        <v>23</v>
      </c>
      <c r="N707" s="2">
        <v>40724</v>
      </c>
      <c r="O707" s="1">
        <v>1.4501999999999999</v>
      </c>
      <c r="P707" s="1"/>
      <c r="Q707" t="s">
        <v>46</v>
      </c>
      <c r="R707" s="2">
        <v>40724</v>
      </c>
      <c r="S707">
        <v>1.07059999999999</v>
      </c>
    </row>
    <row r="708" spans="1:19" x14ac:dyDescent="0.15">
      <c r="A708" s="3" t="s">
        <v>22</v>
      </c>
      <c r="B708" s="2">
        <v>40968</v>
      </c>
      <c r="C708" s="1">
        <v>553.77</v>
      </c>
      <c r="E708" s="3"/>
      <c r="F708" s="2"/>
      <c r="G708" s="1"/>
      <c r="H708" s="1"/>
      <c r="I708" s="3" t="s">
        <v>24</v>
      </c>
      <c r="J708" s="2">
        <v>40723</v>
      </c>
      <c r="K708" s="1">
        <v>0.26664533503986348</v>
      </c>
      <c r="L708" s="1"/>
      <c r="M708" s="3" t="s">
        <v>23</v>
      </c>
      <c r="N708" s="2">
        <v>40723</v>
      </c>
      <c r="O708" s="1">
        <v>1.4435</v>
      </c>
      <c r="P708" s="1"/>
      <c r="Q708" t="s">
        <v>46</v>
      </c>
      <c r="R708" s="2">
        <v>40723</v>
      </c>
      <c r="S708">
        <v>1.07069999999999</v>
      </c>
    </row>
    <row r="709" spans="1:19" x14ac:dyDescent="0.15">
      <c r="A709" s="3" t="s">
        <v>22</v>
      </c>
      <c r="B709" s="2">
        <v>40967</v>
      </c>
      <c r="C709" s="1">
        <v>550.92999999999995</v>
      </c>
      <c r="E709" s="3"/>
      <c r="F709" s="2"/>
      <c r="G709" s="1"/>
      <c r="H709" s="1"/>
      <c r="I709" s="3" t="s">
        <v>24</v>
      </c>
      <c r="J709" s="2">
        <v>40722</v>
      </c>
      <c r="K709" s="1">
        <v>0.26665244520292253</v>
      </c>
      <c r="L709" s="1"/>
      <c r="M709" s="3" t="s">
        <v>23</v>
      </c>
      <c r="N709" s="2">
        <v>40722</v>
      </c>
      <c r="O709" s="1">
        <v>1.4371</v>
      </c>
      <c r="P709" s="1"/>
      <c r="Q709" t="s">
        <v>46</v>
      </c>
      <c r="R709" s="2">
        <v>40722</v>
      </c>
      <c r="S709">
        <v>1.07079999999999</v>
      </c>
    </row>
    <row r="710" spans="1:19" x14ac:dyDescent="0.15">
      <c r="A710" s="3" t="s">
        <v>22</v>
      </c>
      <c r="B710" s="2">
        <v>40966</v>
      </c>
      <c r="C710" s="1">
        <v>549.79</v>
      </c>
      <c r="E710" s="3"/>
      <c r="F710" s="2"/>
      <c r="G710" s="1"/>
      <c r="H710" s="1"/>
      <c r="I710" s="3" t="s">
        <v>24</v>
      </c>
      <c r="J710" s="2">
        <v>40721</v>
      </c>
      <c r="K710" s="1">
        <v>0.26665244520292253</v>
      </c>
      <c r="L710" s="1"/>
      <c r="M710" s="3" t="s">
        <v>23</v>
      </c>
      <c r="N710" s="2">
        <v>40721</v>
      </c>
      <c r="O710" s="1">
        <v>1.4287000000000001</v>
      </c>
      <c r="P710" s="1"/>
      <c r="Q710" t="s">
        <v>46</v>
      </c>
      <c r="R710" s="2">
        <v>40721</v>
      </c>
      <c r="S710">
        <v>1.07089999999999</v>
      </c>
    </row>
    <row r="711" spans="1:19" x14ac:dyDescent="0.15">
      <c r="A711" s="3" t="s">
        <v>22</v>
      </c>
      <c r="B711" s="2">
        <v>40965</v>
      </c>
      <c r="C711" s="1">
        <v>551.04</v>
      </c>
      <c r="E711" s="3"/>
      <c r="F711" s="2"/>
      <c r="G711" s="1"/>
      <c r="H711" s="1"/>
      <c r="I711" s="3" t="s">
        <v>24</v>
      </c>
      <c r="J711" s="2">
        <v>40718</v>
      </c>
      <c r="K711" s="1">
        <v>0.26665244520292253</v>
      </c>
      <c r="L711" s="1"/>
      <c r="M711" s="3" t="s">
        <v>23</v>
      </c>
      <c r="N711" s="2">
        <v>40718</v>
      </c>
      <c r="O711" s="1">
        <v>1.4188000000000001</v>
      </c>
      <c r="P711" s="1"/>
      <c r="Q711" t="s">
        <v>46</v>
      </c>
      <c r="R711" s="2">
        <v>40718</v>
      </c>
      <c r="S711">
        <v>1.07099999999999</v>
      </c>
    </row>
    <row r="712" spans="1:19" x14ac:dyDescent="0.15">
      <c r="A712" s="3" t="s">
        <v>22</v>
      </c>
      <c r="B712" s="2">
        <v>40964</v>
      </c>
      <c r="C712" s="1">
        <v>547.27</v>
      </c>
      <c r="E712" s="3"/>
      <c r="F712" s="2"/>
      <c r="G712" s="1"/>
      <c r="H712" s="1"/>
      <c r="I712" s="3" t="s">
        <v>24</v>
      </c>
      <c r="J712" s="2">
        <v>40717</v>
      </c>
      <c r="K712" s="1">
        <v>0.26665244520292253</v>
      </c>
      <c r="L712" s="1"/>
      <c r="M712" s="3" t="s">
        <v>23</v>
      </c>
      <c r="N712" s="2">
        <v>40717</v>
      </c>
      <c r="O712" s="1">
        <v>1.4256</v>
      </c>
      <c r="P712" s="1"/>
      <c r="Q712" t="s">
        <v>46</v>
      </c>
      <c r="R712" s="2">
        <v>40717</v>
      </c>
      <c r="S712">
        <v>1.0710999999999899</v>
      </c>
    </row>
    <row r="713" spans="1:19" x14ac:dyDescent="0.15">
      <c r="A713" s="3" t="s">
        <v>22</v>
      </c>
      <c r="B713" s="2">
        <v>40963</v>
      </c>
      <c r="C713" s="1">
        <v>547.27</v>
      </c>
      <c r="E713" s="3"/>
      <c r="F713" s="2"/>
      <c r="G713" s="1"/>
      <c r="H713" s="1"/>
      <c r="I713" s="3" t="s">
        <v>24</v>
      </c>
      <c r="J713" s="2">
        <v>40716</v>
      </c>
      <c r="K713" s="1">
        <v>0.26665244520292253</v>
      </c>
      <c r="L713" s="1"/>
      <c r="M713" s="3" t="s">
        <v>23</v>
      </c>
      <c r="N713" s="2">
        <v>40716</v>
      </c>
      <c r="O713" s="1">
        <v>1.4357</v>
      </c>
      <c r="P713" s="1"/>
      <c r="Q713" t="s">
        <v>46</v>
      </c>
      <c r="R713" s="2">
        <v>40716</v>
      </c>
      <c r="S713">
        <v>1.0711999999999899</v>
      </c>
    </row>
    <row r="714" spans="1:19" x14ac:dyDescent="0.15">
      <c r="A714" s="3" t="s">
        <v>22</v>
      </c>
      <c r="B714" s="2">
        <v>40962</v>
      </c>
      <c r="C714" s="1">
        <v>545.96</v>
      </c>
      <c r="E714" s="3"/>
      <c r="F714" s="2"/>
      <c r="G714" s="1"/>
      <c r="H714" s="1"/>
      <c r="I714" s="3" t="s">
        <v>24</v>
      </c>
      <c r="J714" s="2">
        <v>40715</v>
      </c>
      <c r="K714" s="1">
        <v>0.26665244520292253</v>
      </c>
      <c r="L714" s="1"/>
      <c r="M714" s="3" t="s">
        <v>23</v>
      </c>
      <c r="N714" s="2">
        <v>40715</v>
      </c>
      <c r="O714" s="1">
        <v>1.4412</v>
      </c>
      <c r="P714" s="1"/>
      <c r="Q714" t="s">
        <v>46</v>
      </c>
      <c r="R714" s="2">
        <v>40715</v>
      </c>
      <c r="S714">
        <v>1.0712999999999899</v>
      </c>
    </row>
    <row r="715" spans="1:19" x14ac:dyDescent="0.15">
      <c r="A715" s="3" t="s">
        <v>22</v>
      </c>
      <c r="B715" s="2">
        <v>40961</v>
      </c>
      <c r="C715" s="1">
        <v>543.32000000000005</v>
      </c>
      <c r="E715" s="3"/>
      <c r="F715" s="2"/>
      <c r="G715" s="1"/>
      <c r="H715" s="1"/>
      <c r="I715" s="3" t="s">
        <v>24</v>
      </c>
      <c r="J715" s="2">
        <v>40714</v>
      </c>
      <c r="K715" s="1">
        <v>0.26665955574518013</v>
      </c>
      <c r="L715" s="1"/>
      <c r="M715" s="3" t="s">
        <v>23</v>
      </c>
      <c r="N715" s="2">
        <v>40714</v>
      </c>
      <c r="O715" s="1">
        <v>1.4304000000000001</v>
      </c>
      <c r="P715" s="1"/>
      <c r="Q715" t="s">
        <v>46</v>
      </c>
      <c r="R715" s="2">
        <v>40714</v>
      </c>
      <c r="S715">
        <v>1.0713999999999899</v>
      </c>
    </row>
    <row r="716" spans="1:19" x14ac:dyDescent="0.15">
      <c r="A716" s="3" t="s">
        <v>22</v>
      </c>
      <c r="B716" s="2">
        <v>40960</v>
      </c>
      <c r="C716" s="1">
        <v>542.69000000000005</v>
      </c>
      <c r="E716" s="3"/>
      <c r="F716" s="2"/>
      <c r="G716" s="1"/>
      <c r="H716" s="1"/>
      <c r="I716" s="3" t="s">
        <v>24</v>
      </c>
      <c r="J716" s="2">
        <v>40711</v>
      </c>
      <c r="K716" s="1">
        <v>0.26665955574518013</v>
      </c>
      <c r="L716" s="1"/>
      <c r="M716" s="3" t="s">
        <v>23</v>
      </c>
      <c r="N716" s="2">
        <v>40711</v>
      </c>
      <c r="O716" s="1">
        <v>1.4306000000000001</v>
      </c>
      <c r="P716" s="1"/>
      <c r="Q716" t="s">
        <v>46</v>
      </c>
      <c r="R716" s="2">
        <v>40711</v>
      </c>
      <c r="S716">
        <v>1.0714999999999899</v>
      </c>
    </row>
    <row r="717" spans="1:19" x14ac:dyDescent="0.15">
      <c r="A717" s="3" t="s">
        <v>22</v>
      </c>
      <c r="B717" s="2">
        <v>40959</v>
      </c>
      <c r="C717" s="1">
        <v>544.05999999999995</v>
      </c>
      <c r="E717" s="3"/>
      <c r="F717" s="2"/>
      <c r="G717" s="1"/>
      <c r="H717" s="1"/>
      <c r="I717" s="3" t="s">
        <v>24</v>
      </c>
      <c r="J717" s="2">
        <v>40710</v>
      </c>
      <c r="K717" s="1">
        <v>0.26665955574518013</v>
      </c>
      <c r="L717" s="1"/>
      <c r="M717" s="3" t="s">
        <v>23</v>
      </c>
      <c r="N717" s="2">
        <v>40710</v>
      </c>
      <c r="O717" s="1">
        <v>1.4203999999999999</v>
      </c>
      <c r="P717" s="1"/>
      <c r="Q717" t="s">
        <v>46</v>
      </c>
      <c r="R717" s="2">
        <v>40710</v>
      </c>
      <c r="S717">
        <v>1.0715999999999899</v>
      </c>
    </row>
    <row r="718" spans="1:19" x14ac:dyDescent="0.15">
      <c r="A718" s="3" t="s">
        <v>22</v>
      </c>
      <c r="B718" s="2">
        <v>40958</v>
      </c>
      <c r="C718" s="1">
        <v>542.32000000000005</v>
      </c>
      <c r="E718" s="3"/>
      <c r="F718" s="2"/>
      <c r="G718" s="1"/>
      <c r="H718" s="1"/>
      <c r="I718" s="3" t="s">
        <v>24</v>
      </c>
      <c r="J718" s="2">
        <v>40709</v>
      </c>
      <c r="K718" s="1">
        <v>0.26665955574518013</v>
      </c>
      <c r="L718" s="1"/>
      <c r="M718" s="3" t="s">
        <v>23</v>
      </c>
      <c r="N718" s="2">
        <v>40709</v>
      </c>
      <c r="O718" s="1">
        <v>1.4180999999999999</v>
      </c>
      <c r="P718" s="1"/>
      <c r="Q718" t="s">
        <v>46</v>
      </c>
      <c r="R718" s="2">
        <v>40709</v>
      </c>
      <c r="S718">
        <v>1.0716999999999901</v>
      </c>
    </row>
    <row r="719" spans="1:19" x14ac:dyDescent="0.15">
      <c r="A719" s="3" t="s">
        <v>22</v>
      </c>
      <c r="B719" s="2">
        <v>40957</v>
      </c>
      <c r="C719" s="1">
        <v>536.5</v>
      </c>
      <c r="E719" s="3"/>
      <c r="F719" s="2"/>
      <c r="G719" s="1"/>
      <c r="H719" s="1"/>
      <c r="I719" s="3" t="s">
        <v>24</v>
      </c>
      <c r="J719" s="2">
        <v>40708</v>
      </c>
      <c r="K719" s="1">
        <v>0.26665244520292253</v>
      </c>
      <c r="L719" s="1"/>
      <c r="M719" s="3" t="s">
        <v>23</v>
      </c>
      <c r="N719" s="2">
        <v>40708</v>
      </c>
      <c r="O719" s="1">
        <v>1.444</v>
      </c>
      <c r="P719" s="1"/>
      <c r="Q719" t="s">
        <v>46</v>
      </c>
      <c r="R719" s="2">
        <v>40708</v>
      </c>
      <c r="S719">
        <v>1.0717999999999901</v>
      </c>
    </row>
    <row r="720" spans="1:19" x14ac:dyDescent="0.15">
      <c r="A720" s="3" t="s">
        <v>22</v>
      </c>
      <c r="B720" s="2">
        <v>40956</v>
      </c>
      <c r="C720" s="1">
        <v>536.5</v>
      </c>
      <c r="E720" s="3"/>
      <c r="F720" s="2"/>
      <c r="G720" s="1"/>
      <c r="H720" s="1"/>
      <c r="I720" s="3" t="s">
        <v>24</v>
      </c>
      <c r="J720" s="2">
        <v>40707</v>
      </c>
      <c r="K720" s="1">
        <v>0.26665955574518013</v>
      </c>
      <c r="L720" s="1"/>
      <c r="M720" s="3" t="s">
        <v>23</v>
      </c>
      <c r="N720" s="2">
        <v>40707</v>
      </c>
      <c r="O720" s="1">
        <v>1.4413</v>
      </c>
      <c r="P720" s="1"/>
      <c r="Q720" t="s">
        <v>46</v>
      </c>
      <c r="R720" s="2">
        <v>40707</v>
      </c>
      <c r="S720">
        <v>1.0718999999999901</v>
      </c>
    </row>
    <row r="721" spans="1:19" x14ac:dyDescent="0.15">
      <c r="A721" s="3" t="s">
        <v>22</v>
      </c>
      <c r="B721" s="2">
        <v>40955</v>
      </c>
      <c r="C721" s="1">
        <v>535.4</v>
      </c>
      <c r="E721" s="3"/>
      <c r="F721" s="2"/>
      <c r="G721" s="1"/>
      <c r="H721" s="1"/>
      <c r="I721" s="3" t="s">
        <v>24</v>
      </c>
      <c r="J721" s="2">
        <v>40704</v>
      </c>
      <c r="K721" s="1">
        <v>0.26665955574518013</v>
      </c>
      <c r="L721" s="1"/>
      <c r="M721" s="3" t="s">
        <v>23</v>
      </c>
      <c r="N721" s="2">
        <v>40704</v>
      </c>
      <c r="O721" s="1">
        <v>1.4346999999999999</v>
      </c>
      <c r="P721" s="1"/>
      <c r="Q721" t="s">
        <v>46</v>
      </c>
      <c r="R721" s="2">
        <v>40704</v>
      </c>
      <c r="S721">
        <v>1.0719999999999901</v>
      </c>
    </row>
    <row r="722" spans="1:19" x14ac:dyDescent="0.15">
      <c r="A722" s="3" t="s">
        <v>22</v>
      </c>
      <c r="B722" s="2">
        <v>40954</v>
      </c>
      <c r="C722" s="1">
        <v>536.16999999999996</v>
      </c>
      <c r="E722" s="3"/>
      <c r="F722" s="2"/>
      <c r="G722" s="1"/>
      <c r="H722" s="1"/>
      <c r="I722" s="3" t="s">
        <v>24</v>
      </c>
      <c r="J722" s="2">
        <v>40703</v>
      </c>
      <c r="K722" s="1">
        <v>0.26665244520292253</v>
      </c>
      <c r="L722" s="1"/>
      <c r="M722" s="3" t="s">
        <v>23</v>
      </c>
      <c r="N722" s="2">
        <v>40703</v>
      </c>
      <c r="O722" s="1">
        <v>1.4510000000000001</v>
      </c>
      <c r="P722" s="1"/>
      <c r="Q722" t="s">
        <v>46</v>
      </c>
      <c r="R722" s="2">
        <v>40703</v>
      </c>
      <c r="S722">
        <v>1.0720999999999901</v>
      </c>
    </row>
    <row r="723" spans="1:19" x14ac:dyDescent="0.15">
      <c r="A723" s="3" t="s">
        <v>22</v>
      </c>
      <c r="B723" s="2">
        <v>40953</v>
      </c>
      <c r="C723" s="1">
        <v>538.42999999999995</v>
      </c>
      <c r="E723" s="3"/>
      <c r="F723" s="2"/>
      <c r="G723" s="1"/>
      <c r="H723" s="1"/>
      <c r="I723" s="3" t="s">
        <v>24</v>
      </c>
      <c r="J723" s="2">
        <v>40702</v>
      </c>
      <c r="K723" s="1">
        <v>0.26665955574518013</v>
      </c>
      <c r="L723" s="1"/>
      <c r="M723" s="3" t="s">
        <v>23</v>
      </c>
      <c r="N723" s="2">
        <v>40702</v>
      </c>
      <c r="O723" s="1">
        <v>1.4582999999999999</v>
      </c>
      <c r="P723" s="1"/>
      <c r="Q723" t="s">
        <v>46</v>
      </c>
      <c r="R723" s="2">
        <v>40702</v>
      </c>
      <c r="S723">
        <v>1.07219999999999</v>
      </c>
    </row>
    <row r="724" spans="1:19" x14ac:dyDescent="0.15">
      <c r="A724" s="3" t="s">
        <v>22</v>
      </c>
      <c r="B724" s="2">
        <v>40952</v>
      </c>
      <c r="C724" s="1">
        <v>540.23</v>
      </c>
      <c r="E724" s="3"/>
      <c r="F724" s="2"/>
      <c r="G724" s="1"/>
      <c r="H724" s="1"/>
      <c r="I724" s="3" t="s">
        <v>24</v>
      </c>
      <c r="J724" s="2">
        <v>40701</v>
      </c>
      <c r="K724" s="1">
        <v>0.26665955574518013</v>
      </c>
      <c r="L724" s="1"/>
      <c r="M724" s="3" t="s">
        <v>23</v>
      </c>
      <c r="N724" s="2">
        <v>40701</v>
      </c>
      <c r="O724" s="1">
        <v>1.4691000000000001</v>
      </c>
      <c r="P724" s="1"/>
      <c r="Q724" t="s">
        <v>46</v>
      </c>
      <c r="R724" s="2">
        <v>40701</v>
      </c>
      <c r="S724">
        <v>1.07229999999999</v>
      </c>
    </row>
    <row r="725" spans="1:19" x14ac:dyDescent="0.15">
      <c r="A725" s="3" t="s">
        <v>22</v>
      </c>
      <c r="B725" s="2">
        <v>40951</v>
      </c>
      <c r="C725" s="1">
        <v>535.73</v>
      </c>
      <c r="E725" s="3"/>
      <c r="F725" s="2"/>
      <c r="G725" s="1"/>
      <c r="H725" s="1"/>
      <c r="I725" s="3" t="s">
        <v>24</v>
      </c>
      <c r="J725" s="2">
        <v>40700</v>
      </c>
      <c r="K725" s="1">
        <v>0.26665244520292253</v>
      </c>
      <c r="L725" s="1"/>
      <c r="M725" s="3" t="s">
        <v>23</v>
      </c>
      <c r="N725" s="2">
        <v>40700</v>
      </c>
      <c r="O725" s="1">
        <v>1.4576</v>
      </c>
      <c r="P725" s="1"/>
      <c r="Q725" t="s">
        <v>46</v>
      </c>
      <c r="R725" s="2">
        <v>40700</v>
      </c>
      <c r="S725">
        <v>1.07239999999999</v>
      </c>
    </row>
    <row r="726" spans="1:19" x14ac:dyDescent="0.15">
      <c r="A726" s="3" t="s">
        <v>22</v>
      </c>
      <c r="B726" s="2">
        <v>40950</v>
      </c>
      <c r="C726" s="1">
        <v>533.46</v>
      </c>
      <c r="E726" s="3"/>
      <c r="F726" s="2"/>
      <c r="G726" s="1"/>
      <c r="H726" s="1"/>
      <c r="I726" s="3" t="s">
        <v>24</v>
      </c>
      <c r="J726" s="2">
        <v>40697</v>
      </c>
      <c r="K726" s="1">
        <v>0.26665244520292253</v>
      </c>
      <c r="L726" s="1"/>
      <c r="M726" s="3" t="s">
        <v>23</v>
      </c>
      <c r="N726" s="2">
        <v>40697</v>
      </c>
      <c r="O726" s="1">
        <v>1.4635</v>
      </c>
      <c r="P726" s="1"/>
      <c r="Q726" t="s">
        <v>46</v>
      </c>
      <c r="R726" s="2">
        <v>40697</v>
      </c>
      <c r="S726">
        <v>1.07249999999999</v>
      </c>
    </row>
    <row r="727" spans="1:19" x14ac:dyDescent="0.15">
      <c r="A727" s="3" t="s">
        <v>22</v>
      </c>
      <c r="B727" s="2">
        <v>40949</v>
      </c>
      <c r="C727" s="1">
        <v>533.46</v>
      </c>
      <c r="E727" s="3"/>
      <c r="F727" s="2"/>
      <c r="G727" s="1"/>
      <c r="H727" s="1"/>
      <c r="I727" s="3" t="s">
        <v>24</v>
      </c>
      <c r="J727" s="2">
        <v>40696</v>
      </c>
      <c r="K727" s="1">
        <v>0.26665244520292253</v>
      </c>
      <c r="L727" s="1"/>
      <c r="M727" s="3" t="s">
        <v>23</v>
      </c>
      <c r="N727" s="2">
        <v>40696</v>
      </c>
      <c r="O727" s="1">
        <v>1.4491000000000001</v>
      </c>
      <c r="P727" s="1"/>
      <c r="Q727" t="s">
        <v>46</v>
      </c>
      <c r="R727" s="2">
        <v>40696</v>
      </c>
      <c r="S727">
        <v>1.07259999999999</v>
      </c>
    </row>
    <row r="728" spans="1:19" x14ac:dyDescent="0.15">
      <c r="A728" s="3" t="s">
        <v>22</v>
      </c>
      <c r="B728" s="2">
        <v>40948</v>
      </c>
      <c r="C728" s="1">
        <v>534.9</v>
      </c>
      <c r="E728" s="3"/>
      <c r="F728" s="2"/>
      <c r="G728" s="1"/>
      <c r="H728" s="1"/>
      <c r="I728" s="3" t="s">
        <v>24</v>
      </c>
      <c r="J728" s="2">
        <v>40695</v>
      </c>
      <c r="K728" s="1">
        <v>0.26665244520292253</v>
      </c>
      <c r="L728" s="1"/>
      <c r="M728" s="3" t="s">
        <v>23</v>
      </c>
      <c r="N728" s="2">
        <v>40695</v>
      </c>
      <c r="O728" s="1">
        <v>1.4328000000000001</v>
      </c>
      <c r="P728" s="1"/>
      <c r="Q728" t="s">
        <v>46</v>
      </c>
      <c r="R728" s="2">
        <v>40695</v>
      </c>
      <c r="S728">
        <v>1.07269999999999</v>
      </c>
    </row>
    <row r="729" spans="1:19" x14ac:dyDescent="0.15">
      <c r="A729" s="3" t="s">
        <v>22</v>
      </c>
      <c r="B729" s="2">
        <v>40947</v>
      </c>
      <c r="C729" s="1">
        <v>535.13</v>
      </c>
      <c r="E729" s="3"/>
      <c r="F729" s="2"/>
      <c r="G729" s="1"/>
      <c r="H729" s="1"/>
      <c r="I729" s="3" t="s">
        <v>24</v>
      </c>
      <c r="J729" s="2">
        <v>40694</v>
      </c>
      <c r="K729" s="1">
        <v>0.26665244520292253</v>
      </c>
      <c r="L729" s="1"/>
      <c r="M729" s="3" t="s">
        <v>23</v>
      </c>
      <c r="N729" s="2">
        <v>40694</v>
      </c>
      <c r="O729" s="1">
        <v>1.4396</v>
      </c>
      <c r="P729" s="1"/>
      <c r="Q729" t="s">
        <v>46</v>
      </c>
      <c r="R729" s="2">
        <v>40694</v>
      </c>
      <c r="S729">
        <v>1.07279999999999</v>
      </c>
    </row>
    <row r="730" spans="1:19" x14ac:dyDescent="0.15">
      <c r="A730" s="3" t="s">
        <v>22</v>
      </c>
      <c r="B730" s="2">
        <v>40946</v>
      </c>
      <c r="C730" s="1">
        <v>531.74</v>
      </c>
      <c r="E730" s="3"/>
      <c r="F730" s="2"/>
      <c r="G730" s="1"/>
      <c r="H730" s="1"/>
      <c r="I730" s="3" t="s">
        <v>24</v>
      </c>
      <c r="J730" s="2">
        <v>40693</v>
      </c>
      <c r="K730" s="1">
        <v>0.26665244520292253</v>
      </c>
      <c r="L730" s="1"/>
      <c r="M730" s="3" t="s">
        <v>23</v>
      </c>
      <c r="N730" s="2">
        <v>40693</v>
      </c>
      <c r="O730" s="1">
        <v>1.4281999999999999</v>
      </c>
      <c r="P730" s="1"/>
      <c r="Q730" t="s">
        <v>46</v>
      </c>
      <c r="R730" s="2">
        <v>40693</v>
      </c>
      <c r="S730">
        <v>1.07289999999999</v>
      </c>
    </row>
    <row r="731" spans="1:19" x14ac:dyDescent="0.15">
      <c r="A731" s="3" t="s">
        <v>22</v>
      </c>
      <c r="B731" s="2">
        <v>40945</v>
      </c>
      <c r="C731" s="1">
        <v>530.57000000000005</v>
      </c>
      <c r="E731" s="3"/>
      <c r="F731" s="2"/>
      <c r="G731" s="1"/>
      <c r="H731" s="1"/>
      <c r="I731" s="3" t="s">
        <v>24</v>
      </c>
      <c r="J731" s="2">
        <v>40690</v>
      </c>
      <c r="K731" s="1">
        <v>0.26665955574518013</v>
      </c>
      <c r="L731" s="1"/>
      <c r="M731" s="3" t="s">
        <v>23</v>
      </c>
      <c r="N731" s="2">
        <v>40690</v>
      </c>
      <c r="O731" s="1">
        <v>1.4319</v>
      </c>
      <c r="P731" s="1"/>
      <c r="Q731" t="s">
        <v>46</v>
      </c>
      <c r="R731" s="2">
        <v>40690</v>
      </c>
      <c r="S731">
        <v>1.07299999999999</v>
      </c>
    </row>
    <row r="732" spans="1:19" x14ac:dyDescent="0.15">
      <c r="A732" s="3" t="s">
        <v>22</v>
      </c>
      <c r="B732" s="2">
        <v>40944</v>
      </c>
      <c r="C732" s="1">
        <v>532.32000000000005</v>
      </c>
      <c r="E732" s="3"/>
      <c r="F732" s="2"/>
      <c r="G732" s="1"/>
      <c r="H732" s="1"/>
      <c r="I732" s="3" t="s">
        <v>24</v>
      </c>
      <c r="J732" s="2">
        <v>40689</v>
      </c>
      <c r="K732" s="1">
        <v>0.26665955574518013</v>
      </c>
      <c r="L732" s="1"/>
      <c r="M732" s="3" t="s">
        <v>23</v>
      </c>
      <c r="N732" s="2">
        <v>40689</v>
      </c>
      <c r="O732" s="1">
        <v>1.4144999999999999</v>
      </c>
      <c r="P732" s="1"/>
      <c r="Q732" t="s">
        <v>46</v>
      </c>
      <c r="R732" s="2">
        <v>40689</v>
      </c>
      <c r="S732">
        <v>1.07309999999999</v>
      </c>
    </row>
    <row r="733" spans="1:19" x14ac:dyDescent="0.15">
      <c r="A733" s="3" t="s">
        <v>22</v>
      </c>
      <c r="B733" s="2">
        <v>40943</v>
      </c>
      <c r="C733" s="1">
        <v>530</v>
      </c>
      <c r="E733" s="3"/>
      <c r="F733" s="2"/>
      <c r="G733" s="1"/>
      <c r="H733" s="1"/>
      <c r="I733" s="3" t="s">
        <v>24</v>
      </c>
      <c r="J733" s="2">
        <v>40688</v>
      </c>
      <c r="K733" s="1">
        <v>0.26665244520292253</v>
      </c>
      <c r="L733" s="1"/>
      <c r="M733" s="3" t="s">
        <v>23</v>
      </c>
      <c r="N733" s="2">
        <v>40688</v>
      </c>
      <c r="O733" s="1">
        <v>1.4088000000000001</v>
      </c>
      <c r="P733" s="1"/>
      <c r="Q733" t="s">
        <v>46</v>
      </c>
      <c r="R733" s="2">
        <v>40688</v>
      </c>
      <c r="S733">
        <v>1.0731999999999899</v>
      </c>
    </row>
    <row r="734" spans="1:19" x14ac:dyDescent="0.15">
      <c r="A734" s="3" t="s">
        <v>22</v>
      </c>
      <c r="B734" s="2">
        <v>40942</v>
      </c>
      <c r="C734" s="1">
        <v>530</v>
      </c>
      <c r="E734" s="3"/>
      <c r="F734" s="2"/>
      <c r="G734" s="1"/>
      <c r="H734" s="1"/>
      <c r="I734" s="3" t="s">
        <v>24</v>
      </c>
      <c r="J734" s="2">
        <v>40687</v>
      </c>
      <c r="K734" s="1">
        <v>0.26665244520292253</v>
      </c>
      <c r="L734" s="1"/>
      <c r="M734" s="3" t="s">
        <v>23</v>
      </c>
      <c r="N734" s="2">
        <v>40687</v>
      </c>
      <c r="O734" s="1">
        <v>1.41</v>
      </c>
      <c r="P734" s="1"/>
      <c r="Q734" t="s">
        <v>46</v>
      </c>
      <c r="R734" s="2">
        <v>40687</v>
      </c>
      <c r="S734">
        <v>1.0732999999999899</v>
      </c>
    </row>
    <row r="735" spans="1:19" x14ac:dyDescent="0.15">
      <c r="A735" s="3" t="s">
        <v>22</v>
      </c>
      <c r="B735" s="2">
        <v>40941</v>
      </c>
      <c r="C735" s="1">
        <v>529.95000000000005</v>
      </c>
      <c r="E735" s="3"/>
      <c r="F735" s="2"/>
      <c r="G735" s="1"/>
      <c r="H735" s="1"/>
      <c r="I735" s="3" t="s">
        <v>24</v>
      </c>
      <c r="J735" s="2">
        <v>40686</v>
      </c>
      <c r="K735" s="1">
        <v>0.26665244520292253</v>
      </c>
      <c r="L735" s="1"/>
      <c r="M735" s="3" t="s">
        <v>23</v>
      </c>
      <c r="N735" s="2">
        <v>40686</v>
      </c>
      <c r="O735" s="1">
        <v>1.4048</v>
      </c>
      <c r="P735" s="1"/>
      <c r="Q735" t="s">
        <v>46</v>
      </c>
      <c r="R735" s="2">
        <v>40686</v>
      </c>
      <c r="S735">
        <v>1.0733999999999899</v>
      </c>
    </row>
    <row r="736" spans="1:19" x14ac:dyDescent="0.15">
      <c r="A736" s="3" t="s">
        <v>22</v>
      </c>
      <c r="B736" s="2">
        <v>40940</v>
      </c>
      <c r="C736" s="1">
        <v>530.35</v>
      </c>
      <c r="E736" s="3"/>
      <c r="F736" s="2"/>
      <c r="G736" s="1"/>
      <c r="H736" s="1"/>
      <c r="I736" s="3" t="s">
        <v>24</v>
      </c>
      <c r="J736" s="2">
        <v>40683</v>
      </c>
      <c r="K736" s="1">
        <v>0.26665244520292253</v>
      </c>
      <c r="L736" s="1"/>
      <c r="M736" s="3" t="s">
        <v>23</v>
      </c>
      <c r="N736" s="2">
        <v>40683</v>
      </c>
      <c r="O736" s="1">
        <v>1.4161000000000001</v>
      </c>
      <c r="P736" s="1"/>
      <c r="Q736" t="s">
        <v>46</v>
      </c>
      <c r="R736" s="2">
        <v>40683</v>
      </c>
      <c r="S736">
        <v>1.0734999999999899</v>
      </c>
    </row>
    <row r="737" spans="1:19" x14ac:dyDescent="0.15">
      <c r="A737" s="3" t="s">
        <v>22</v>
      </c>
      <c r="B737" s="2">
        <v>40939</v>
      </c>
      <c r="C737" s="1">
        <v>528.89</v>
      </c>
      <c r="E737" s="3"/>
      <c r="F737" s="2"/>
      <c r="G737" s="1"/>
      <c r="H737" s="1"/>
      <c r="I737" s="3" t="s">
        <v>24</v>
      </c>
      <c r="J737" s="2">
        <v>40682</v>
      </c>
      <c r="K737" s="1">
        <v>0.26665244520292253</v>
      </c>
      <c r="L737" s="1"/>
      <c r="M737" s="3" t="s">
        <v>23</v>
      </c>
      <c r="N737" s="2">
        <v>40682</v>
      </c>
      <c r="O737" s="1">
        <v>1.4309000000000001</v>
      </c>
      <c r="P737" s="1"/>
      <c r="Q737" t="s">
        <v>46</v>
      </c>
      <c r="R737" s="2">
        <v>40682</v>
      </c>
      <c r="S737">
        <v>1.0735999999999899</v>
      </c>
    </row>
    <row r="738" spans="1:19" x14ac:dyDescent="0.15">
      <c r="A738" s="3" t="s">
        <v>22</v>
      </c>
      <c r="B738" s="2">
        <v>40938</v>
      </c>
      <c r="C738" s="1">
        <v>524.97</v>
      </c>
      <c r="E738" s="3"/>
      <c r="F738" s="2"/>
      <c r="G738" s="1"/>
      <c r="H738" s="1"/>
      <c r="I738" s="3" t="s">
        <v>24</v>
      </c>
      <c r="J738" s="2">
        <v>40681</v>
      </c>
      <c r="K738" s="1">
        <v>0.26665955574518013</v>
      </c>
      <c r="L738" s="1"/>
      <c r="M738" s="3" t="s">
        <v>23</v>
      </c>
      <c r="N738" s="2">
        <v>40681</v>
      </c>
      <c r="O738" s="1">
        <v>1.425</v>
      </c>
      <c r="P738" s="1"/>
      <c r="Q738" t="s">
        <v>46</v>
      </c>
      <c r="R738" s="2">
        <v>40681</v>
      </c>
      <c r="S738">
        <v>1.0736999999999901</v>
      </c>
    </row>
    <row r="739" spans="1:19" x14ac:dyDescent="0.15">
      <c r="A739" s="3" t="s">
        <v>22</v>
      </c>
      <c r="B739" s="2">
        <v>40937</v>
      </c>
      <c r="C739" s="1">
        <v>524.77</v>
      </c>
      <c r="E739" s="3"/>
      <c r="F739" s="2"/>
      <c r="G739" s="1"/>
      <c r="H739" s="1"/>
      <c r="I739" s="3" t="s">
        <v>24</v>
      </c>
      <c r="J739" s="2">
        <v>40680</v>
      </c>
      <c r="K739" s="1">
        <v>0.26665244520292253</v>
      </c>
      <c r="L739" s="1"/>
      <c r="M739" s="3" t="s">
        <v>23</v>
      </c>
      <c r="N739" s="2">
        <v>40680</v>
      </c>
      <c r="O739" s="1">
        <v>1.4237</v>
      </c>
      <c r="P739" s="1"/>
      <c r="Q739" t="s">
        <v>46</v>
      </c>
      <c r="R739" s="2">
        <v>40680</v>
      </c>
      <c r="S739">
        <v>1.0737999999999901</v>
      </c>
    </row>
    <row r="740" spans="1:19" x14ac:dyDescent="0.15">
      <c r="A740" s="3" t="s">
        <v>22</v>
      </c>
      <c r="B740" s="2">
        <v>40936</v>
      </c>
      <c r="C740" s="1">
        <v>522.79</v>
      </c>
      <c r="E740" s="3"/>
      <c r="F740" s="2"/>
      <c r="G740" s="1"/>
      <c r="H740" s="1"/>
      <c r="I740" s="3" t="s">
        <v>24</v>
      </c>
      <c r="J740" s="2">
        <v>40679</v>
      </c>
      <c r="K740" s="1">
        <v>0.26665955574518013</v>
      </c>
      <c r="L740" s="1"/>
      <c r="M740" s="3" t="s">
        <v>23</v>
      </c>
      <c r="N740" s="2">
        <v>40679</v>
      </c>
      <c r="O740" s="1">
        <v>1.4156</v>
      </c>
      <c r="P740" s="1"/>
      <c r="Q740" t="s">
        <v>46</v>
      </c>
      <c r="R740" s="2">
        <v>40679</v>
      </c>
      <c r="S740">
        <v>1.0738999999999901</v>
      </c>
    </row>
    <row r="741" spans="1:19" x14ac:dyDescent="0.15">
      <c r="A741" s="3" t="s">
        <v>22</v>
      </c>
      <c r="B741" s="2">
        <v>40935</v>
      </c>
      <c r="C741" s="1">
        <v>522.79</v>
      </c>
      <c r="E741" s="3"/>
      <c r="F741" s="2"/>
      <c r="G741" s="1"/>
      <c r="H741" s="1"/>
      <c r="I741" s="3" t="s">
        <v>24</v>
      </c>
      <c r="J741" s="2">
        <v>40676</v>
      </c>
      <c r="K741" s="1">
        <v>0.26664533503986348</v>
      </c>
      <c r="L741" s="1"/>
      <c r="M741" s="3" t="s">
        <v>23</v>
      </c>
      <c r="N741" s="2">
        <v>40676</v>
      </c>
      <c r="O741" s="1">
        <v>1.4118999999999999</v>
      </c>
      <c r="P741" s="1"/>
      <c r="Q741" t="s">
        <v>46</v>
      </c>
      <c r="R741" s="2">
        <v>40676</v>
      </c>
      <c r="S741">
        <v>1.0739999999999901</v>
      </c>
    </row>
    <row r="742" spans="1:19" x14ac:dyDescent="0.15">
      <c r="A742" s="3" t="s">
        <v>22</v>
      </c>
      <c r="B742" s="2">
        <v>40934</v>
      </c>
      <c r="C742" s="1">
        <v>522.73</v>
      </c>
      <c r="E742" s="3"/>
      <c r="F742" s="2"/>
      <c r="G742" s="1"/>
      <c r="H742" s="1"/>
      <c r="I742" s="3" t="s">
        <v>24</v>
      </c>
      <c r="J742" s="2">
        <v>40675</v>
      </c>
      <c r="K742" s="1">
        <v>0.26665244520292253</v>
      </c>
      <c r="L742" s="1"/>
      <c r="M742" s="3" t="s">
        <v>23</v>
      </c>
      <c r="N742" s="2">
        <v>40675</v>
      </c>
      <c r="O742" s="1">
        <v>1.4245999999999999</v>
      </c>
      <c r="P742" s="1"/>
      <c r="Q742" t="s">
        <v>46</v>
      </c>
      <c r="R742" s="2">
        <v>40675</v>
      </c>
      <c r="S742">
        <v>1.0740999999999901</v>
      </c>
    </row>
    <row r="743" spans="1:19" x14ac:dyDescent="0.15">
      <c r="A743" s="3" t="s">
        <v>22</v>
      </c>
      <c r="B743" s="2">
        <v>40933</v>
      </c>
      <c r="C743" s="1">
        <v>515.65</v>
      </c>
      <c r="E743" s="3"/>
      <c r="F743" s="2"/>
      <c r="G743" s="1"/>
      <c r="H743" s="1"/>
      <c r="I743" s="3" t="s">
        <v>24</v>
      </c>
      <c r="J743" s="2">
        <v>40674</v>
      </c>
      <c r="K743" s="1">
        <v>0.26665244520292253</v>
      </c>
      <c r="L743" s="1"/>
      <c r="M743" s="3" t="s">
        <v>23</v>
      </c>
      <c r="N743" s="2">
        <v>40674</v>
      </c>
      <c r="O743" s="1">
        <v>1.4192</v>
      </c>
      <c r="P743" s="1"/>
      <c r="Q743" t="s">
        <v>46</v>
      </c>
      <c r="R743" s="2">
        <v>40674</v>
      </c>
      <c r="S743">
        <v>1.0741999999999901</v>
      </c>
    </row>
    <row r="744" spans="1:19" x14ac:dyDescent="0.15">
      <c r="A744" s="3" t="s">
        <v>22</v>
      </c>
      <c r="B744" s="2">
        <v>40932</v>
      </c>
      <c r="C744" s="1">
        <v>514.30999999999995</v>
      </c>
      <c r="E744" s="3"/>
      <c r="F744" s="2"/>
      <c r="G744" s="1"/>
      <c r="H744" s="1"/>
      <c r="I744" s="3" t="s">
        <v>24</v>
      </c>
      <c r="J744" s="2">
        <v>40673</v>
      </c>
      <c r="K744" s="1">
        <v>0.26665244520292253</v>
      </c>
      <c r="L744" s="1"/>
      <c r="M744" s="3" t="s">
        <v>23</v>
      </c>
      <c r="N744" s="2">
        <v>40673</v>
      </c>
      <c r="O744" s="1">
        <v>1.4409000000000001</v>
      </c>
      <c r="P744" s="1"/>
      <c r="Q744" t="s">
        <v>46</v>
      </c>
      <c r="R744" s="2">
        <v>40673</v>
      </c>
      <c r="S744">
        <v>1.07429999999999</v>
      </c>
    </row>
    <row r="745" spans="1:19" x14ac:dyDescent="0.15">
      <c r="A745" s="3" t="s">
        <v>22</v>
      </c>
      <c r="B745" s="2">
        <v>40931</v>
      </c>
      <c r="C745" s="1">
        <v>513.39</v>
      </c>
      <c r="E745" s="3"/>
      <c r="F745" s="2"/>
      <c r="G745" s="1"/>
      <c r="H745" s="1"/>
      <c r="I745" s="3" t="s">
        <v>24</v>
      </c>
      <c r="J745" s="2">
        <v>40672</v>
      </c>
      <c r="K745" s="1">
        <v>0.26664533503986348</v>
      </c>
      <c r="L745" s="1"/>
      <c r="M745" s="3" t="s">
        <v>23</v>
      </c>
      <c r="N745" s="2">
        <v>40672</v>
      </c>
      <c r="O745" s="1">
        <v>1.4365000000000001</v>
      </c>
      <c r="P745" s="1"/>
      <c r="Q745" t="s">
        <v>46</v>
      </c>
      <c r="R745" s="2">
        <v>40672</v>
      </c>
      <c r="S745">
        <v>1.07439999999999</v>
      </c>
    </row>
    <row r="746" spans="1:19" x14ac:dyDescent="0.15">
      <c r="A746" s="3" t="s">
        <v>22</v>
      </c>
      <c r="B746" s="2">
        <v>40930</v>
      </c>
      <c r="C746" s="1">
        <v>512.32000000000005</v>
      </c>
      <c r="E746" s="3"/>
      <c r="F746" s="2"/>
      <c r="G746" s="1"/>
      <c r="H746" s="1"/>
      <c r="I746" s="3" t="s">
        <v>24</v>
      </c>
      <c r="J746" s="2">
        <v>40669</v>
      </c>
      <c r="K746" s="1">
        <v>0.26664533503986348</v>
      </c>
      <c r="L746" s="1"/>
      <c r="M746" s="3" t="s">
        <v>23</v>
      </c>
      <c r="N746" s="2">
        <v>40669</v>
      </c>
      <c r="O746" s="1">
        <v>1.4316</v>
      </c>
      <c r="P746" s="1"/>
      <c r="Q746" t="s">
        <v>46</v>
      </c>
      <c r="R746" s="2">
        <v>40669</v>
      </c>
      <c r="S746">
        <v>1.07449999999999</v>
      </c>
    </row>
    <row r="747" spans="1:19" x14ac:dyDescent="0.15">
      <c r="A747" s="3" t="s">
        <v>22</v>
      </c>
      <c r="B747" s="2">
        <v>40929</v>
      </c>
      <c r="C747" s="1">
        <v>511.52</v>
      </c>
      <c r="E747" s="3"/>
      <c r="F747" s="2"/>
      <c r="G747" s="1"/>
      <c r="H747" s="1"/>
      <c r="I747" s="3" t="s">
        <v>24</v>
      </c>
      <c r="J747" s="2">
        <v>40668</v>
      </c>
      <c r="K747" s="1">
        <v>0.26664533503986348</v>
      </c>
      <c r="L747" s="1"/>
      <c r="M747" s="3" t="s">
        <v>23</v>
      </c>
      <c r="N747" s="2">
        <v>40668</v>
      </c>
      <c r="O747" s="1">
        <v>1.4539</v>
      </c>
      <c r="P747" s="1"/>
      <c r="Q747" t="s">
        <v>46</v>
      </c>
      <c r="R747" s="2">
        <v>40668</v>
      </c>
      <c r="S747">
        <v>1.07459999999999</v>
      </c>
    </row>
    <row r="748" spans="1:19" x14ac:dyDescent="0.15">
      <c r="A748" s="3" t="s">
        <v>22</v>
      </c>
      <c r="B748" s="2">
        <v>40928</v>
      </c>
      <c r="C748" s="1">
        <v>511.52</v>
      </c>
      <c r="E748" s="3"/>
      <c r="F748" s="2"/>
      <c r="G748" s="1"/>
      <c r="H748" s="1"/>
      <c r="I748" s="3" t="s">
        <v>24</v>
      </c>
      <c r="J748" s="2">
        <v>40667</v>
      </c>
      <c r="K748" s="1">
        <v>0.26664533503986348</v>
      </c>
      <c r="L748" s="1"/>
      <c r="M748" s="3" t="s">
        <v>23</v>
      </c>
      <c r="N748" s="2">
        <v>40667</v>
      </c>
      <c r="O748" s="1">
        <v>1.4826999999999999</v>
      </c>
      <c r="P748" s="1"/>
      <c r="Q748" t="s">
        <v>46</v>
      </c>
      <c r="R748" s="2">
        <v>40667</v>
      </c>
      <c r="S748">
        <v>1.07469999999999</v>
      </c>
    </row>
    <row r="749" spans="1:19" x14ac:dyDescent="0.15">
      <c r="A749" s="3" t="s">
        <v>22</v>
      </c>
      <c r="B749" s="2">
        <v>40927</v>
      </c>
      <c r="C749" s="1">
        <v>510.88</v>
      </c>
      <c r="E749" s="3"/>
      <c r="F749" s="2"/>
      <c r="G749" s="1"/>
      <c r="H749" s="1"/>
      <c r="I749" s="3" t="s">
        <v>24</v>
      </c>
      <c r="J749" s="2">
        <v>40666</v>
      </c>
      <c r="K749" s="1">
        <v>0.26664533503986348</v>
      </c>
      <c r="L749" s="1"/>
      <c r="M749" s="3" t="s">
        <v>23</v>
      </c>
      <c r="N749" s="2">
        <v>40666</v>
      </c>
      <c r="O749" s="1">
        <v>1.4824999999999999</v>
      </c>
      <c r="P749" s="1"/>
      <c r="Q749" t="s">
        <v>46</v>
      </c>
      <c r="R749" s="2">
        <v>40666</v>
      </c>
      <c r="S749">
        <v>1.07479999999999</v>
      </c>
    </row>
    <row r="750" spans="1:19" x14ac:dyDescent="0.15">
      <c r="A750" s="3" t="s">
        <v>22</v>
      </c>
      <c r="B750" s="2">
        <v>40926</v>
      </c>
      <c r="C750" s="1">
        <v>512.26</v>
      </c>
      <c r="E750" s="3"/>
      <c r="F750" s="2"/>
      <c r="G750" s="1"/>
      <c r="H750" s="1"/>
      <c r="I750" s="3" t="s">
        <v>24</v>
      </c>
      <c r="J750" s="2">
        <v>40665</v>
      </c>
      <c r="K750" s="1">
        <v>0.26664533503986348</v>
      </c>
      <c r="L750" s="1"/>
      <c r="M750" s="3" t="s">
        <v>23</v>
      </c>
      <c r="N750" s="2">
        <v>40665</v>
      </c>
      <c r="O750" s="1">
        <v>1.4830000000000001</v>
      </c>
      <c r="P750" s="1"/>
      <c r="Q750" t="s">
        <v>46</v>
      </c>
      <c r="R750" s="2">
        <v>40665</v>
      </c>
      <c r="S750">
        <v>1.07489999999999</v>
      </c>
    </row>
    <row r="751" spans="1:19" x14ac:dyDescent="0.15">
      <c r="A751" s="3" t="s">
        <v>22</v>
      </c>
      <c r="B751" s="2">
        <v>40925</v>
      </c>
      <c r="C751" s="1">
        <v>511.92</v>
      </c>
      <c r="E751" s="3"/>
      <c r="F751" s="2"/>
      <c r="G751" s="1"/>
      <c r="H751" s="1"/>
      <c r="I751" s="3" t="s">
        <v>24</v>
      </c>
      <c r="J751" s="2">
        <v>40662</v>
      </c>
      <c r="K751" s="1">
        <v>0.26664533503986348</v>
      </c>
      <c r="L751" s="1"/>
      <c r="M751" s="3" t="s">
        <v>23</v>
      </c>
      <c r="N751" s="2">
        <v>40662</v>
      </c>
      <c r="O751" s="1">
        <v>1.4807000000000001</v>
      </c>
      <c r="P751" s="1"/>
      <c r="Q751" t="s">
        <v>46</v>
      </c>
      <c r="R751" s="2">
        <v>40662</v>
      </c>
      <c r="S751">
        <v>1.07499999999999</v>
      </c>
    </row>
    <row r="752" spans="1:19" x14ac:dyDescent="0.15">
      <c r="A752" s="3" t="s">
        <v>22</v>
      </c>
      <c r="B752" s="2">
        <v>40924</v>
      </c>
      <c r="C752" s="1">
        <v>509.94</v>
      </c>
      <c r="E752" s="3"/>
      <c r="F752" s="2"/>
      <c r="G752" s="1"/>
      <c r="H752" s="1"/>
      <c r="I752" s="3" t="s">
        <v>24</v>
      </c>
      <c r="J752" s="2">
        <v>40661</v>
      </c>
      <c r="K752" s="1">
        <v>0.26663822525597269</v>
      </c>
      <c r="L752" s="1"/>
      <c r="M752" s="3" t="s">
        <v>23</v>
      </c>
      <c r="N752" s="2">
        <v>40661</v>
      </c>
      <c r="O752" s="1">
        <v>1.4822</v>
      </c>
      <c r="P752" s="1"/>
      <c r="Q752" t="s">
        <v>46</v>
      </c>
      <c r="R752" s="2">
        <v>40661</v>
      </c>
      <c r="S752">
        <v>1.07509999999999</v>
      </c>
    </row>
    <row r="753" spans="1:19" x14ac:dyDescent="0.15">
      <c r="A753" s="3" t="s">
        <v>22</v>
      </c>
      <c r="B753" s="2">
        <v>40923</v>
      </c>
      <c r="C753" s="1">
        <v>511.56</v>
      </c>
      <c r="E753" s="3"/>
      <c r="F753" s="2"/>
      <c r="G753" s="1"/>
      <c r="H753" s="1"/>
      <c r="I753" s="3" t="s">
        <v>24</v>
      </c>
      <c r="J753" s="2">
        <v>40660</v>
      </c>
      <c r="K753" s="1">
        <v>0.26664533503986348</v>
      </c>
      <c r="L753" s="1"/>
      <c r="M753" s="3" t="s">
        <v>23</v>
      </c>
      <c r="N753" s="2">
        <v>40660</v>
      </c>
      <c r="O753" s="1">
        <v>1.4788000000000001</v>
      </c>
      <c r="P753" s="1"/>
      <c r="Q753" t="s">
        <v>46</v>
      </c>
      <c r="R753" s="2">
        <v>40660</v>
      </c>
      <c r="S753">
        <v>1.0751999999999899</v>
      </c>
    </row>
    <row r="754" spans="1:19" x14ac:dyDescent="0.15">
      <c r="A754" s="3" t="s">
        <v>22</v>
      </c>
      <c r="B754" s="2">
        <v>40922</v>
      </c>
      <c r="C754" s="1">
        <v>511.38</v>
      </c>
      <c r="E754" s="3"/>
      <c r="F754" s="2"/>
      <c r="G754" s="1"/>
      <c r="H754" s="1"/>
      <c r="I754" s="3" t="s">
        <v>24</v>
      </c>
      <c r="J754" s="2">
        <v>40659</v>
      </c>
      <c r="K754" s="1">
        <v>0.26665244520292253</v>
      </c>
      <c r="L754" s="1"/>
      <c r="M754" s="3" t="s">
        <v>23</v>
      </c>
      <c r="N754" s="2">
        <v>40659</v>
      </c>
      <c r="O754" s="1">
        <v>1.4643999999999999</v>
      </c>
      <c r="P754" s="1"/>
      <c r="Q754" t="s">
        <v>46</v>
      </c>
      <c r="R754" s="2">
        <v>40659</v>
      </c>
      <c r="S754">
        <v>1.0752999999999899</v>
      </c>
    </row>
    <row r="755" spans="1:19" x14ac:dyDescent="0.15">
      <c r="A755" s="3" t="s">
        <v>22</v>
      </c>
      <c r="B755" s="2">
        <v>40921</v>
      </c>
      <c r="C755" s="1">
        <v>511.38</v>
      </c>
      <c r="E755" s="3"/>
      <c r="F755" s="2"/>
      <c r="G755" s="1"/>
      <c r="H755" s="1"/>
      <c r="I755" s="3" t="s">
        <v>24</v>
      </c>
      <c r="J755" s="2">
        <v>40654</v>
      </c>
      <c r="K755" s="1">
        <v>0.26668088964744785</v>
      </c>
      <c r="L755" s="1"/>
      <c r="M755" s="3" t="s">
        <v>23</v>
      </c>
      <c r="N755" s="2">
        <v>40658</v>
      </c>
      <c r="O755" s="1">
        <v>1.4581999999999999</v>
      </c>
      <c r="P755" s="1"/>
      <c r="Q755" t="s">
        <v>46</v>
      </c>
      <c r="R755" s="2">
        <v>40658</v>
      </c>
      <c r="S755">
        <v>1.0753999999999899</v>
      </c>
    </row>
    <row r="756" spans="1:19" x14ac:dyDescent="0.15">
      <c r="A756" s="3" t="s">
        <v>22</v>
      </c>
      <c r="B756" s="2">
        <v>40920</v>
      </c>
      <c r="C756" s="1">
        <v>512.39</v>
      </c>
      <c r="E756" s="3"/>
      <c r="F756" s="2"/>
      <c r="G756" s="1"/>
      <c r="H756" s="1"/>
      <c r="I756" s="3" t="s">
        <v>24</v>
      </c>
      <c r="J756" s="2">
        <v>40652</v>
      </c>
      <c r="K756" s="1">
        <v>0.26665244520292253</v>
      </c>
      <c r="L756" s="1"/>
      <c r="M756" s="3" t="s">
        <v>23</v>
      </c>
      <c r="N756" s="2">
        <v>40655</v>
      </c>
      <c r="O756" s="1">
        <v>1.4560999999999999</v>
      </c>
      <c r="P756" s="1"/>
      <c r="Q756" t="s">
        <v>46</v>
      </c>
      <c r="R756" s="2">
        <v>40655</v>
      </c>
      <c r="S756">
        <v>1.0754999999999899</v>
      </c>
    </row>
    <row r="757" spans="1:19" x14ac:dyDescent="0.15">
      <c r="A757" s="3" t="s">
        <v>22</v>
      </c>
      <c r="B757" s="2">
        <v>40919</v>
      </c>
      <c r="C757" s="1">
        <v>512.66999999999996</v>
      </c>
      <c r="E757" s="3"/>
      <c r="F757" s="2"/>
      <c r="G757" s="1"/>
      <c r="H757" s="1"/>
      <c r="I757" s="3" t="s">
        <v>24</v>
      </c>
      <c r="J757" s="2">
        <v>40651</v>
      </c>
      <c r="K757" s="1">
        <v>0.26665244520292253</v>
      </c>
      <c r="L757" s="1"/>
      <c r="M757" s="3" t="s">
        <v>23</v>
      </c>
      <c r="N757" s="2">
        <v>40654</v>
      </c>
      <c r="O757" s="1">
        <v>1.4552</v>
      </c>
      <c r="P757" s="1"/>
      <c r="Q757" t="s">
        <v>46</v>
      </c>
      <c r="R757" s="2">
        <v>40654</v>
      </c>
      <c r="S757">
        <v>1.0755999999999899</v>
      </c>
    </row>
    <row r="758" spans="1:19" x14ac:dyDescent="0.15">
      <c r="A758" s="3" t="s">
        <v>22</v>
      </c>
      <c r="B758" s="2">
        <v>40918</v>
      </c>
      <c r="C758" s="1">
        <v>512.36</v>
      </c>
      <c r="E758" s="3"/>
      <c r="F758" s="2"/>
      <c r="G758" s="1"/>
      <c r="H758" s="1"/>
      <c r="I758" s="3" t="s">
        <v>24</v>
      </c>
      <c r="J758" s="2">
        <v>40648</v>
      </c>
      <c r="K758" s="1">
        <v>0.26665955574518013</v>
      </c>
      <c r="L758" s="1"/>
      <c r="M758" s="3" t="s">
        <v>23</v>
      </c>
      <c r="N758" s="2">
        <v>40653</v>
      </c>
      <c r="O758" s="1">
        <v>1.4522999999999999</v>
      </c>
      <c r="P758" s="1"/>
      <c r="Q758" t="s">
        <v>46</v>
      </c>
      <c r="R758" s="2">
        <v>40653</v>
      </c>
      <c r="S758">
        <v>1.0756999999999901</v>
      </c>
    </row>
    <row r="759" spans="1:19" x14ac:dyDescent="0.15">
      <c r="A759" s="3" t="s">
        <v>22</v>
      </c>
      <c r="B759" s="2">
        <v>40917</v>
      </c>
      <c r="C759" s="1">
        <v>511.76</v>
      </c>
      <c r="E759" s="3"/>
      <c r="F759" s="2"/>
      <c r="G759" s="1"/>
      <c r="H759" s="1"/>
      <c r="I759" s="3" t="s">
        <v>24</v>
      </c>
      <c r="J759" s="2">
        <v>40647</v>
      </c>
      <c r="K759" s="1">
        <v>0.26665244520292253</v>
      </c>
      <c r="L759" s="1"/>
      <c r="M759" s="3" t="s">
        <v>23</v>
      </c>
      <c r="N759" s="2">
        <v>40652</v>
      </c>
      <c r="O759" s="1">
        <v>1.4335</v>
      </c>
      <c r="P759" s="1"/>
      <c r="Q759" t="s">
        <v>46</v>
      </c>
      <c r="R759" s="2">
        <v>40652</v>
      </c>
      <c r="S759">
        <v>1.0757999999999901</v>
      </c>
    </row>
    <row r="760" spans="1:19" x14ac:dyDescent="0.15">
      <c r="A760" s="3" t="s">
        <v>22</v>
      </c>
      <c r="B760" s="2">
        <v>40916</v>
      </c>
      <c r="C760" s="1">
        <v>513.69000000000005</v>
      </c>
      <c r="E760" s="3"/>
      <c r="F760" s="2"/>
      <c r="G760" s="1"/>
      <c r="H760" s="1"/>
      <c r="I760" s="3" t="s">
        <v>24</v>
      </c>
      <c r="J760" s="2">
        <v>40645</v>
      </c>
      <c r="K760" s="1">
        <v>0.26665244520292253</v>
      </c>
      <c r="L760" s="1"/>
      <c r="M760" s="3" t="s">
        <v>23</v>
      </c>
      <c r="N760" s="2">
        <v>40651</v>
      </c>
      <c r="O760" s="1">
        <v>1.4235</v>
      </c>
      <c r="P760" s="1"/>
      <c r="Q760" t="s">
        <v>46</v>
      </c>
      <c r="R760" s="2">
        <v>40651</v>
      </c>
      <c r="S760">
        <v>1.0758999999999901</v>
      </c>
    </row>
    <row r="761" spans="1:19" x14ac:dyDescent="0.15">
      <c r="A761" s="3" t="s">
        <v>22</v>
      </c>
      <c r="B761" s="2">
        <v>40915</v>
      </c>
      <c r="C761" s="1">
        <v>514.70000000000005</v>
      </c>
      <c r="E761" s="3"/>
      <c r="F761" s="2"/>
      <c r="G761" s="1"/>
      <c r="H761" s="1"/>
      <c r="I761" s="3" t="s">
        <v>24</v>
      </c>
      <c r="J761" s="2">
        <v>40644</v>
      </c>
      <c r="K761" s="1">
        <v>0.26665244520292253</v>
      </c>
      <c r="L761" s="1"/>
      <c r="M761" s="3" t="s">
        <v>23</v>
      </c>
      <c r="N761" s="2">
        <v>40648</v>
      </c>
      <c r="O761" s="1">
        <v>1.4430000000000001</v>
      </c>
      <c r="P761" s="1"/>
      <c r="Q761" t="s">
        <v>46</v>
      </c>
      <c r="R761" s="2">
        <v>40648</v>
      </c>
      <c r="S761">
        <v>1.0759999999999901</v>
      </c>
    </row>
    <row r="762" spans="1:19" x14ac:dyDescent="0.15">
      <c r="A762" s="3" t="s">
        <v>22</v>
      </c>
      <c r="B762" s="2">
        <v>40914</v>
      </c>
      <c r="C762" s="1">
        <v>514.70000000000005</v>
      </c>
      <c r="E762" s="3"/>
      <c r="F762" s="2"/>
      <c r="G762" s="1"/>
      <c r="H762" s="1"/>
      <c r="I762" s="3" t="s">
        <v>24</v>
      </c>
      <c r="J762" s="2">
        <v>40641</v>
      </c>
      <c r="K762" s="1">
        <v>0.26665244520292253</v>
      </c>
      <c r="L762" s="1"/>
      <c r="M762" s="3" t="s">
        <v>23</v>
      </c>
      <c r="N762" s="2">
        <v>40647</v>
      </c>
      <c r="O762" s="1">
        <v>1.4487999999999999</v>
      </c>
      <c r="P762" s="1"/>
      <c r="Q762" t="s">
        <v>46</v>
      </c>
      <c r="R762" s="2">
        <v>40647</v>
      </c>
      <c r="S762">
        <v>1.0760999999999901</v>
      </c>
    </row>
    <row r="763" spans="1:19" x14ac:dyDescent="0.15">
      <c r="A763" s="3" t="s">
        <v>22</v>
      </c>
      <c r="B763" s="2">
        <v>40913</v>
      </c>
      <c r="C763" s="1">
        <v>515.41</v>
      </c>
      <c r="E763" s="3"/>
      <c r="F763" s="2"/>
      <c r="G763" s="1"/>
      <c r="H763" s="1"/>
      <c r="I763" s="3" t="s">
        <v>24</v>
      </c>
      <c r="J763" s="2">
        <v>40640</v>
      </c>
      <c r="K763" s="1">
        <v>0.26664533503986348</v>
      </c>
      <c r="L763" s="1"/>
      <c r="M763" s="3" t="s">
        <v>23</v>
      </c>
      <c r="N763" s="2">
        <v>40646</v>
      </c>
      <c r="O763" s="1">
        <v>1.4442999999999999</v>
      </c>
      <c r="P763" s="1"/>
      <c r="Q763" t="s">
        <v>46</v>
      </c>
      <c r="R763" s="2">
        <v>40646</v>
      </c>
      <c r="S763">
        <v>1.0761999999999901</v>
      </c>
    </row>
    <row r="764" spans="1:19" x14ac:dyDescent="0.15">
      <c r="A764" s="3" t="s">
        <v>22</v>
      </c>
      <c r="B764" s="2">
        <v>40912</v>
      </c>
      <c r="C764" s="1">
        <v>519.22</v>
      </c>
      <c r="E764" s="3"/>
      <c r="F764" s="2"/>
      <c r="G764" s="1"/>
      <c r="H764" s="1"/>
      <c r="I764" s="3" t="s">
        <v>24</v>
      </c>
      <c r="J764" s="2">
        <v>40639</v>
      </c>
      <c r="K764" s="1">
        <v>0.26665244520292253</v>
      </c>
      <c r="L764" s="1"/>
      <c r="M764" s="3" t="s">
        <v>23</v>
      </c>
      <c r="N764" s="2">
        <v>40645</v>
      </c>
      <c r="O764" s="1">
        <v>1.4477</v>
      </c>
      <c r="P764" s="1"/>
      <c r="Q764" t="s">
        <v>46</v>
      </c>
      <c r="R764" s="2">
        <v>40645</v>
      </c>
      <c r="S764">
        <v>1.07629999999999</v>
      </c>
    </row>
    <row r="765" spans="1:19" x14ac:dyDescent="0.15">
      <c r="A765" s="3" t="s">
        <v>22</v>
      </c>
      <c r="B765" s="2">
        <v>40911</v>
      </c>
      <c r="C765" s="1">
        <v>518.61</v>
      </c>
      <c r="E765" s="3"/>
      <c r="F765" s="2"/>
      <c r="G765" s="1"/>
      <c r="H765" s="1"/>
      <c r="I765" s="3" t="s">
        <v>24</v>
      </c>
      <c r="J765" s="2">
        <v>40638</v>
      </c>
      <c r="K765" s="1">
        <v>0.26665244520292253</v>
      </c>
      <c r="L765" s="1"/>
      <c r="M765" s="3" t="s">
        <v>23</v>
      </c>
      <c r="N765" s="2">
        <v>40644</v>
      </c>
      <c r="O765" s="1">
        <v>1.4436</v>
      </c>
      <c r="P765" s="1"/>
      <c r="Q765" t="s">
        <v>46</v>
      </c>
      <c r="R765" s="2">
        <v>40644</v>
      </c>
      <c r="S765">
        <v>1.07639999999999</v>
      </c>
    </row>
    <row r="766" spans="1:19" x14ac:dyDescent="0.15">
      <c r="A766" s="3" t="s">
        <v>22</v>
      </c>
      <c r="B766" s="2">
        <v>40910</v>
      </c>
      <c r="C766" s="1">
        <v>518.24</v>
      </c>
      <c r="E766" s="3"/>
      <c r="F766" s="2"/>
      <c r="G766" s="1"/>
      <c r="H766" s="1"/>
      <c r="I766" s="3" t="s">
        <v>24</v>
      </c>
      <c r="J766" s="2">
        <v>40637</v>
      </c>
      <c r="K766" s="1">
        <v>0.26665244520292253</v>
      </c>
      <c r="L766" s="1"/>
      <c r="M766" s="3" t="s">
        <v>23</v>
      </c>
      <c r="N766" s="2">
        <v>40641</v>
      </c>
      <c r="O766" s="1">
        <v>1.4482999999999999</v>
      </c>
      <c r="P766" s="1"/>
      <c r="Q766" t="s">
        <v>46</v>
      </c>
      <c r="R766" s="2">
        <v>40641</v>
      </c>
      <c r="S766">
        <v>1.07649999999999</v>
      </c>
    </row>
    <row r="767" spans="1:19" x14ac:dyDescent="0.15">
      <c r="A767" s="3" t="s">
        <v>22</v>
      </c>
      <c r="B767" s="2">
        <v>40909</v>
      </c>
      <c r="C767" s="1">
        <v>519.71</v>
      </c>
      <c r="E767" s="3"/>
      <c r="F767" s="2"/>
      <c r="G767" s="1"/>
      <c r="H767" s="1"/>
      <c r="I767" s="3" t="s">
        <v>24</v>
      </c>
      <c r="J767" s="2">
        <v>40634</v>
      </c>
      <c r="K767" s="1">
        <v>0.26664533503986348</v>
      </c>
      <c r="L767" s="1"/>
      <c r="M767" s="3" t="s">
        <v>23</v>
      </c>
      <c r="N767" s="2">
        <v>40640</v>
      </c>
      <c r="O767" s="1">
        <v>1.4308000000000001</v>
      </c>
      <c r="P767" s="1"/>
      <c r="Q767" t="s">
        <v>46</v>
      </c>
      <c r="R767" s="2">
        <v>40640</v>
      </c>
      <c r="S767">
        <v>1.07659999999999</v>
      </c>
    </row>
    <row r="768" spans="1:19" x14ac:dyDescent="0.15">
      <c r="A768" s="3" t="s">
        <v>22</v>
      </c>
      <c r="B768" s="2">
        <v>40908</v>
      </c>
      <c r="C768" s="1">
        <v>519.71</v>
      </c>
      <c r="E768" s="3"/>
      <c r="F768" s="2"/>
      <c r="G768" s="1"/>
      <c r="H768" s="1"/>
      <c r="I768" s="3" t="s">
        <v>24</v>
      </c>
      <c r="J768" s="2">
        <v>40633</v>
      </c>
      <c r="K768" s="1">
        <v>0.26665244520292253</v>
      </c>
      <c r="L768" s="1"/>
      <c r="M768" s="3" t="s">
        <v>23</v>
      </c>
      <c r="N768" s="2">
        <v>40639</v>
      </c>
      <c r="O768" s="1">
        <v>1.4331</v>
      </c>
      <c r="P768" s="1"/>
      <c r="Q768" t="s">
        <v>46</v>
      </c>
      <c r="R768" s="2">
        <v>40639</v>
      </c>
      <c r="S768">
        <v>1.07669999999999</v>
      </c>
    </row>
    <row r="769" spans="1:19" x14ac:dyDescent="0.15">
      <c r="A769" s="3" t="s">
        <v>22</v>
      </c>
      <c r="B769" s="2">
        <v>40907</v>
      </c>
      <c r="C769" s="1">
        <v>519.71</v>
      </c>
      <c r="E769" s="3"/>
      <c r="F769" s="2"/>
      <c r="G769" s="1"/>
      <c r="H769" s="1"/>
      <c r="I769" s="3" t="s">
        <v>24</v>
      </c>
      <c r="J769" s="2">
        <v>40632</v>
      </c>
      <c r="K769" s="1">
        <v>0.26665955574518013</v>
      </c>
      <c r="L769" s="1"/>
      <c r="M769" s="3" t="s">
        <v>23</v>
      </c>
      <c r="N769" s="2">
        <v>40638</v>
      </c>
      <c r="O769" s="1">
        <v>1.4222999999999999</v>
      </c>
      <c r="P769" s="1"/>
      <c r="Q769" t="s">
        <v>46</v>
      </c>
      <c r="R769" s="2">
        <v>40638</v>
      </c>
      <c r="S769">
        <v>1.07679999999999</v>
      </c>
    </row>
    <row r="770" spans="1:19" x14ac:dyDescent="0.15">
      <c r="A770" s="3" t="s">
        <v>22</v>
      </c>
      <c r="B770" s="2">
        <v>40906</v>
      </c>
      <c r="C770" s="1">
        <v>519.33000000000004</v>
      </c>
      <c r="E770" s="3"/>
      <c r="F770" s="2"/>
      <c r="G770" s="1"/>
      <c r="H770" s="1"/>
      <c r="I770" s="3" t="s">
        <v>24</v>
      </c>
      <c r="J770" s="2">
        <v>40631</v>
      </c>
      <c r="K770" s="1">
        <v>0.26665244520292253</v>
      </c>
      <c r="L770" s="1"/>
      <c r="M770" s="3" t="s">
        <v>23</v>
      </c>
      <c r="N770" s="2">
        <v>40637</v>
      </c>
      <c r="O770" s="1">
        <v>1.4220999999999999</v>
      </c>
      <c r="P770" s="1"/>
      <c r="Q770" t="s">
        <v>46</v>
      </c>
      <c r="R770" s="2">
        <v>40637</v>
      </c>
      <c r="S770">
        <v>1.07689999999999</v>
      </c>
    </row>
    <row r="771" spans="1:19" x14ac:dyDescent="0.15">
      <c r="A771" s="3" t="s">
        <v>22</v>
      </c>
      <c r="B771" s="2">
        <v>40905</v>
      </c>
      <c r="C771" s="1">
        <v>516.82000000000005</v>
      </c>
      <c r="E771" s="3"/>
      <c r="F771" s="2"/>
      <c r="G771" s="1"/>
      <c r="H771" s="1"/>
      <c r="I771" s="3" t="s">
        <v>24</v>
      </c>
      <c r="J771" s="2">
        <v>40630</v>
      </c>
      <c r="K771" s="1">
        <v>0.26664533503986348</v>
      </c>
      <c r="L771" s="1"/>
      <c r="M771" s="3" t="s">
        <v>23</v>
      </c>
      <c r="N771" s="2">
        <v>40634</v>
      </c>
      <c r="O771" s="1">
        <v>1.4237</v>
      </c>
      <c r="P771" s="1"/>
      <c r="Q771" t="s">
        <v>46</v>
      </c>
      <c r="R771" s="2">
        <v>40634</v>
      </c>
      <c r="S771">
        <v>1.07699999999999</v>
      </c>
    </row>
    <row r="772" spans="1:19" x14ac:dyDescent="0.15">
      <c r="A772" s="3" t="s">
        <v>22</v>
      </c>
      <c r="B772" s="2">
        <v>40904</v>
      </c>
      <c r="C772" s="1">
        <v>516.42999999999995</v>
      </c>
      <c r="E772" s="3"/>
      <c r="F772" s="2"/>
      <c r="G772" s="1"/>
      <c r="H772" s="1"/>
      <c r="I772" s="3" t="s">
        <v>24</v>
      </c>
      <c r="J772" s="2">
        <v>40627</v>
      </c>
      <c r="K772" s="1">
        <v>0.26664533503986348</v>
      </c>
      <c r="L772" s="1"/>
      <c r="M772" s="3" t="s">
        <v>23</v>
      </c>
      <c r="N772" s="2">
        <v>40633</v>
      </c>
      <c r="O772" s="1">
        <v>1.4157999999999999</v>
      </c>
      <c r="P772" s="1"/>
      <c r="Q772" t="s">
        <v>46</v>
      </c>
      <c r="R772" s="2">
        <v>40633</v>
      </c>
      <c r="S772">
        <v>1.07709999999999</v>
      </c>
    </row>
    <row r="773" spans="1:19" x14ac:dyDescent="0.15">
      <c r="A773" s="3" t="s">
        <v>22</v>
      </c>
      <c r="B773" s="2">
        <v>40903</v>
      </c>
      <c r="C773" s="1">
        <v>518.57000000000005</v>
      </c>
      <c r="E773" s="3"/>
      <c r="F773" s="2"/>
      <c r="G773" s="1"/>
      <c r="H773" s="1"/>
      <c r="I773" s="3" t="s">
        <v>24</v>
      </c>
      <c r="J773" s="2">
        <v>40626</v>
      </c>
      <c r="K773" s="1">
        <v>0.26665244520292253</v>
      </c>
      <c r="L773" s="1"/>
      <c r="M773" s="3" t="s">
        <v>23</v>
      </c>
      <c r="N773" s="2">
        <v>40632</v>
      </c>
      <c r="O773" s="1">
        <v>1.4127000000000001</v>
      </c>
      <c r="P773" s="1"/>
      <c r="Q773" t="s">
        <v>46</v>
      </c>
      <c r="R773" s="2">
        <v>40632</v>
      </c>
      <c r="S773">
        <v>1.0771999999999899</v>
      </c>
    </row>
    <row r="774" spans="1:19" x14ac:dyDescent="0.15">
      <c r="A774" s="3" t="s">
        <v>22</v>
      </c>
      <c r="B774" s="2">
        <v>40902</v>
      </c>
      <c r="C774" s="1">
        <v>519.4</v>
      </c>
      <c r="E774" s="3"/>
      <c r="F774" s="2"/>
      <c r="G774" s="1"/>
      <c r="H774" s="1"/>
      <c r="I774" s="3" t="s">
        <v>24</v>
      </c>
      <c r="J774" s="2">
        <v>40625</v>
      </c>
      <c r="K774" s="1">
        <v>0.26665244520292253</v>
      </c>
      <c r="L774" s="1"/>
      <c r="M774" s="3" t="s">
        <v>23</v>
      </c>
      <c r="N774" s="2">
        <v>40631</v>
      </c>
      <c r="O774" s="1">
        <v>1.4113</v>
      </c>
      <c r="P774" s="1"/>
      <c r="Q774" t="s">
        <v>46</v>
      </c>
      <c r="R774" s="2">
        <v>40631</v>
      </c>
      <c r="S774">
        <v>1.0772999999999899</v>
      </c>
    </row>
    <row r="775" spans="1:19" x14ac:dyDescent="0.15">
      <c r="A775" s="3" t="s">
        <v>22</v>
      </c>
      <c r="B775" s="2">
        <v>40901</v>
      </c>
      <c r="C775" s="1">
        <v>517.11</v>
      </c>
      <c r="E775" s="3"/>
      <c r="F775" s="2"/>
      <c r="G775" s="1"/>
      <c r="H775" s="1"/>
      <c r="I775" s="3" t="s">
        <v>24</v>
      </c>
      <c r="J775" s="2">
        <v>40624</v>
      </c>
      <c r="K775" s="1">
        <v>0.26664533503986348</v>
      </c>
      <c r="L775" s="1"/>
      <c r="M775" s="3" t="s">
        <v>23</v>
      </c>
      <c r="N775" s="2">
        <v>40630</v>
      </c>
      <c r="O775" s="1">
        <v>1.4087000000000001</v>
      </c>
      <c r="P775" s="1"/>
      <c r="Q775" t="s">
        <v>46</v>
      </c>
      <c r="R775" s="2">
        <v>40630</v>
      </c>
      <c r="S775">
        <v>1.0773999999999899</v>
      </c>
    </row>
    <row r="776" spans="1:19" x14ac:dyDescent="0.15">
      <c r="A776" s="3" t="s">
        <v>22</v>
      </c>
      <c r="B776" s="2">
        <v>40900</v>
      </c>
      <c r="C776" s="1">
        <v>517.11</v>
      </c>
      <c r="E776" s="3"/>
      <c r="F776" s="2"/>
      <c r="G776" s="1"/>
      <c r="H776" s="1"/>
      <c r="I776" s="3" t="s">
        <v>24</v>
      </c>
      <c r="J776" s="2">
        <v>40623</v>
      </c>
      <c r="K776" s="1">
        <v>0.26665244520292253</v>
      </c>
      <c r="L776" s="1"/>
      <c r="M776" s="3" t="s">
        <v>23</v>
      </c>
      <c r="N776" s="2">
        <v>40627</v>
      </c>
      <c r="O776" s="1">
        <v>1.4088000000000001</v>
      </c>
      <c r="P776" s="1"/>
      <c r="Q776" t="s">
        <v>46</v>
      </c>
      <c r="R776" s="2">
        <v>40627</v>
      </c>
      <c r="S776">
        <v>1.0774999999999899</v>
      </c>
    </row>
    <row r="777" spans="1:19" x14ac:dyDescent="0.15">
      <c r="A777" s="3" t="s">
        <v>22</v>
      </c>
      <c r="B777" s="2">
        <v>40899</v>
      </c>
      <c r="C777" s="1">
        <v>518.36</v>
      </c>
      <c r="E777" s="3"/>
      <c r="F777" s="2"/>
      <c r="G777" s="1"/>
      <c r="H777" s="1"/>
      <c r="I777" s="3" t="s">
        <v>24</v>
      </c>
      <c r="J777" s="2">
        <v>40620</v>
      </c>
      <c r="K777" s="1">
        <v>0.26663822525597269</v>
      </c>
      <c r="L777" s="1"/>
      <c r="M777" s="3" t="s">
        <v>23</v>
      </c>
      <c r="N777" s="2">
        <v>40626</v>
      </c>
      <c r="O777" s="1">
        <v>1.4177</v>
      </c>
      <c r="P777" s="1"/>
      <c r="Q777" t="s">
        <v>46</v>
      </c>
      <c r="R777" s="2">
        <v>40626</v>
      </c>
      <c r="S777">
        <v>1.0775999999999899</v>
      </c>
    </row>
    <row r="778" spans="1:19" x14ac:dyDescent="0.15">
      <c r="A778" s="3" t="s">
        <v>22</v>
      </c>
      <c r="B778" s="2">
        <v>40898</v>
      </c>
      <c r="C778" s="1">
        <v>521.42999999999995</v>
      </c>
      <c r="E778" s="3"/>
      <c r="F778" s="2"/>
      <c r="G778" s="1"/>
      <c r="H778" s="1"/>
      <c r="I778" s="3" t="s">
        <v>24</v>
      </c>
      <c r="J778" s="2">
        <v>40619</v>
      </c>
      <c r="K778" s="1">
        <v>0.26663111585121985</v>
      </c>
      <c r="L778" s="1"/>
      <c r="M778" s="3" t="s">
        <v>23</v>
      </c>
      <c r="N778" s="2">
        <v>40625</v>
      </c>
      <c r="O778" s="1">
        <v>1.4088000000000001</v>
      </c>
      <c r="P778" s="1"/>
      <c r="Q778" t="s">
        <v>46</v>
      </c>
      <c r="R778" s="2">
        <v>40625</v>
      </c>
      <c r="S778">
        <v>1.0776999999999901</v>
      </c>
    </row>
    <row r="779" spans="1:19" x14ac:dyDescent="0.15">
      <c r="A779" s="3" t="s">
        <v>22</v>
      </c>
      <c r="B779" s="2">
        <v>40897</v>
      </c>
      <c r="C779" s="1">
        <v>523.1</v>
      </c>
      <c r="E779" s="3"/>
      <c r="F779" s="2"/>
      <c r="G779" s="1"/>
      <c r="H779" s="1"/>
      <c r="I779" s="3" t="s">
        <v>24</v>
      </c>
      <c r="J779" s="2">
        <v>40618</v>
      </c>
      <c r="K779" s="1">
        <v>0.26663822525597269</v>
      </c>
      <c r="L779" s="1"/>
      <c r="M779" s="3" t="s">
        <v>23</v>
      </c>
      <c r="N779" s="2">
        <v>40624</v>
      </c>
      <c r="O779" s="1">
        <v>1.4196</v>
      </c>
      <c r="P779" s="1"/>
      <c r="Q779" t="s">
        <v>46</v>
      </c>
      <c r="R779" s="2">
        <v>40624</v>
      </c>
      <c r="S779">
        <v>1.0777999999999901</v>
      </c>
    </row>
    <row r="780" spans="1:19" x14ac:dyDescent="0.15">
      <c r="A780" s="3" t="s">
        <v>22</v>
      </c>
      <c r="B780" s="2">
        <v>40896</v>
      </c>
      <c r="C780" s="1">
        <v>521.91999999999996</v>
      </c>
      <c r="E780" s="3"/>
      <c r="F780" s="2"/>
      <c r="G780" s="1"/>
      <c r="H780" s="1"/>
      <c r="I780" s="3" t="s">
        <v>24</v>
      </c>
      <c r="J780" s="2">
        <v>40617</v>
      </c>
      <c r="K780" s="1">
        <v>0.26663822525597269</v>
      </c>
      <c r="L780" s="1"/>
      <c r="M780" s="3" t="s">
        <v>23</v>
      </c>
      <c r="N780" s="2">
        <v>40623</v>
      </c>
      <c r="O780" s="1">
        <v>1.4226000000000001</v>
      </c>
      <c r="P780" s="1"/>
      <c r="Q780" t="s">
        <v>46</v>
      </c>
      <c r="R780" s="2">
        <v>40623</v>
      </c>
      <c r="S780">
        <v>1.0778999999999901</v>
      </c>
    </row>
    <row r="781" spans="1:19" x14ac:dyDescent="0.15">
      <c r="A781" s="3" t="s">
        <v>22</v>
      </c>
      <c r="B781" s="2">
        <v>40895</v>
      </c>
      <c r="C781" s="1">
        <v>524</v>
      </c>
      <c r="E781" s="3"/>
      <c r="F781" s="2"/>
      <c r="G781" s="1"/>
      <c r="H781" s="1"/>
      <c r="I781" s="3" t="s">
        <v>24</v>
      </c>
      <c r="J781" s="2">
        <v>40616</v>
      </c>
      <c r="K781" s="1">
        <v>0.26665244520292253</v>
      </c>
      <c r="L781" s="1"/>
      <c r="M781" s="3" t="s">
        <v>23</v>
      </c>
      <c r="N781" s="2">
        <v>40620</v>
      </c>
      <c r="O781" s="1">
        <v>1.4182000000000001</v>
      </c>
      <c r="P781" s="1"/>
      <c r="Q781" t="s">
        <v>46</v>
      </c>
      <c r="R781" s="2">
        <v>40620</v>
      </c>
      <c r="S781">
        <v>1.0779999999999901</v>
      </c>
    </row>
    <row r="782" spans="1:19" x14ac:dyDescent="0.15">
      <c r="A782" s="3" t="s">
        <v>22</v>
      </c>
      <c r="B782" s="2">
        <v>40894</v>
      </c>
      <c r="C782" s="1">
        <v>525.16</v>
      </c>
      <c r="E782" s="3"/>
      <c r="F782" s="2"/>
      <c r="G782" s="1"/>
      <c r="H782" s="1"/>
      <c r="I782" s="3" t="s">
        <v>24</v>
      </c>
      <c r="J782" s="2">
        <v>40613</v>
      </c>
      <c r="K782" s="1">
        <v>0.26665244520292253</v>
      </c>
      <c r="L782" s="1"/>
      <c r="M782" s="3" t="s">
        <v>23</v>
      </c>
      <c r="N782" s="2">
        <v>40619</v>
      </c>
      <c r="O782" s="1">
        <v>1.4020999999999999</v>
      </c>
      <c r="P782" s="1"/>
      <c r="Q782" t="s">
        <v>46</v>
      </c>
      <c r="R782" s="2">
        <v>40619</v>
      </c>
      <c r="S782">
        <v>1.0780999999999901</v>
      </c>
    </row>
    <row r="783" spans="1:19" x14ac:dyDescent="0.15">
      <c r="A783" s="3" t="s">
        <v>22</v>
      </c>
      <c r="B783" s="2">
        <v>40893</v>
      </c>
      <c r="C783" s="1">
        <v>525.16</v>
      </c>
      <c r="E783" s="3"/>
      <c r="F783" s="2"/>
      <c r="G783" s="1"/>
      <c r="H783" s="1"/>
      <c r="I783" s="3" t="s">
        <v>24</v>
      </c>
      <c r="J783" s="2">
        <v>40612</v>
      </c>
      <c r="K783" s="1">
        <v>0.26665244520292253</v>
      </c>
      <c r="L783" s="1"/>
      <c r="M783" s="3" t="s">
        <v>23</v>
      </c>
      <c r="N783" s="2">
        <v>40618</v>
      </c>
      <c r="O783" s="1">
        <v>1.39</v>
      </c>
      <c r="P783" s="1"/>
      <c r="Q783" t="s">
        <v>46</v>
      </c>
      <c r="R783" s="2">
        <v>40618</v>
      </c>
      <c r="S783">
        <v>1.0781999999999901</v>
      </c>
    </row>
    <row r="784" spans="1:19" x14ac:dyDescent="0.15">
      <c r="A784" s="3" t="s">
        <v>22</v>
      </c>
      <c r="B784" s="2">
        <v>40892</v>
      </c>
      <c r="C784" s="1">
        <v>524.77</v>
      </c>
      <c r="E784" s="3"/>
      <c r="F784" s="2"/>
      <c r="G784" s="1"/>
      <c r="H784" s="1"/>
      <c r="I784" s="3" t="s">
        <v>24</v>
      </c>
      <c r="J784" s="2">
        <v>40611</v>
      </c>
      <c r="K784" s="1">
        <v>0.26665955574518013</v>
      </c>
      <c r="L784" s="1"/>
      <c r="M784" s="3" t="s">
        <v>23</v>
      </c>
      <c r="N784" s="2">
        <v>40617</v>
      </c>
      <c r="O784" s="1">
        <v>1.3997999999999999</v>
      </c>
      <c r="P784" s="1"/>
      <c r="Q784" t="s">
        <v>46</v>
      </c>
      <c r="R784" s="2">
        <v>40617</v>
      </c>
      <c r="S784">
        <v>1.07829999999999</v>
      </c>
    </row>
    <row r="785" spans="1:19" x14ac:dyDescent="0.15">
      <c r="A785" s="3" t="s">
        <v>22</v>
      </c>
      <c r="B785" s="2">
        <v>40891</v>
      </c>
      <c r="C785" s="1">
        <v>527.54999999999995</v>
      </c>
      <c r="E785" s="3"/>
      <c r="F785" s="2"/>
      <c r="G785" s="1"/>
      <c r="H785" s="1"/>
      <c r="I785" s="3" t="s">
        <v>24</v>
      </c>
      <c r="J785" s="2">
        <v>40610</v>
      </c>
      <c r="K785" s="1">
        <v>0.26665955574518013</v>
      </c>
      <c r="L785" s="1"/>
      <c r="M785" s="3" t="s">
        <v>23</v>
      </c>
      <c r="N785" s="2">
        <v>40616</v>
      </c>
      <c r="O785" s="1">
        <v>1.3992</v>
      </c>
      <c r="P785" s="1"/>
      <c r="Q785" t="s">
        <v>46</v>
      </c>
      <c r="R785" s="2">
        <v>40616</v>
      </c>
      <c r="S785">
        <v>1.07839999999999</v>
      </c>
    </row>
    <row r="786" spans="1:19" x14ac:dyDescent="0.15">
      <c r="A786" s="3" t="s">
        <v>22</v>
      </c>
      <c r="B786" s="2">
        <v>40890</v>
      </c>
      <c r="C786" s="1">
        <v>528.54</v>
      </c>
      <c r="E786" s="3"/>
      <c r="F786" s="2"/>
      <c r="G786" s="1"/>
      <c r="H786" s="1"/>
      <c r="I786" s="3" t="s">
        <v>24</v>
      </c>
      <c r="J786" s="2">
        <v>40609</v>
      </c>
      <c r="K786" s="1">
        <v>0.26663111585121985</v>
      </c>
      <c r="L786" s="1"/>
      <c r="M786" s="3" t="s">
        <v>23</v>
      </c>
      <c r="N786" s="2">
        <v>40613</v>
      </c>
      <c r="O786" s="1">
        <v>1.3902999999999999</v>
      </c>
      <c r="P786" s="1"/>
      <c r="Q786" t="s">
        <v>46</v>
      </c>
      <c r="R786" s="2">
        <v>40613</v>
      </c>
      <c r="S786">
        <v>1.07849999999999</v>
      </c>
    </row>
    <row r="787" spans="1:19" x14ac:dyDescent="0.15">
      <c r="A787" s="3" t="s">
        <v>22</v>
      </c>
      <c r="B787" s="2">
        <v>40889</v>
      </c>
      <c r="C787" s="1">
        <v>528.37</v>
      </c>
      <c r="E787" s="3"/>
      <c r="F787" s="2"/>
      <c r="G787" s="1"/>
      <c r="H787" s="1"/>
      <c r="I787" s="3" t="s">
        <v>24</v>
      </c>
      <c r="J787" s="2">
        <v>40606</v>
      </c>
      <c r="K787" s="1">
        <v>0.26663111585121985</v>
      </c>
      <c r="L787" s="1"/>
      <c r="M787" s="3" t="s">
        <v>23</v>
      </c>
      <c r="N787" s="2">
        <v>40612</v>
      </c>
      <c r="O787" s="1">
        <v>1.3797999999999999</v>
      </c>
      <c r="P787" s="1"/>
      <c r="Q787" t="s">
        <v>46</v>
      </c>
      <c r="R787" s="2">
        <v>40612</v>
      </c>
      <c r="S787">
        <v>1.07859999999999</v>
      </c>
    </row>
    <row r="788" spans="1:19" x14ac:dyDescent="0.15">
      <c r="A788" s="3" t="s">
        <v>22</v>
      </c>
      <c r="B788" s="2">
        <v>40888</v>
      </c>
      <c r="C788" s="1">
        <v>530.27</v>
      </c>
      <c r="E788" s="3"/>
      <c r="F788" s="2"/>
      <c r="G788" s="1"/>
      <c r="H788" s="1"/>
      <c r="I788" s="3" t="s">
        <v>24</v>
      </c>
      <c r="J788" s="2">
        <v>40605</v>
      </c>
      <c r="K788" s="1">
        <v>0.26663111585121985</v>
      </c>
      <c r="L788" s="1"/>
      <c r="M788" s="3" t="s">
        <v>23</v>
      </c>
      <c r="N788" s="2">
        <v>40611</v>
      </c>
      <c r="O788" s="1">
        <v>1.3909</v>
      </c>
      <c r="P788" s="1"/>
      <c r="Q788" t="s">
        <v>46</v>
      </c>
      <c r="R788" s="2">
        <v>40611</v>
      </c>
      <c r="S788">
        <v>1.07869999999999</v>
      </c>
    </row>
    <row r="789" spans="1:19" x14ac:dyDescent="0.15">
      <c r="A789" s="3" t="s">
        <v>22</v>
      </c>
      <c r="B789" s="2">
        <v>40887</v>
      </c>
      <c r="C789" s="1">
        <v>531.5</v>
      </c>
      <c r="E789" s="3"/>
      <c r="F789" s="2"/>
      <c r="G789" s="1"/>
      <c r="H789" s="1"/>
      <c r="I789" s="3" t="s">
        <v>24</v>
      </c>
      <c r="J789" s="2">
        <v>40604</v>
      </c>
      <c r="K789" s="1">
        <v>0.26663111585121985</v>
      </c>
      <c r="L789" s="1"/>
      <c r="M789" s="3" t="s">
        <v>23</v>
      </c>
      <c r="N789" s="2">
        <v>40610</v>
      </c>
      <c r="O789" s="1">
        <v>1.3905000000000001</v>
      </c>
      <c r="P789" s="1"/>
      <c r="Q789" t="s">
        <v>46</v>
      </c>
      <c r="R789" s="2">
        <v>40610</v>
      </c>
      <c r="S789">
        <v>1.07879999999999</v>
      </c>
    </row>
    <row r="790" spans="1:19" x14ac:dyDescent="0.15">
      <c r="A790" s="3" t="s">
        <v>22</v>
      </c>
      <c r="B790" s="2">
        <v>40886</v>
      </c>
      <c r="C790" s="1">
        <v>531.5</v>
      </c>
      <c r="E790" s="3"/>
      <c r="F790" s="2"/>
      <c r="G790" s="1"/>
      <c r="H790" s="1"/>
      <c r="I790" s="3" t="s">
        <v>24</v>
      </c>
      <c r="J790" s="2">
        <v>40603</v>
      </c>
      <c r="K790" s="1">
        <v>0.26663111585121985</v>
      </c>
      <c r="L790" s="1"/>
      <c r="M790" s="3" t="s">
        <v>23</v>
      </c>
      <c r="N790" s="2">
        <v>40609</v>
      </c>
      <c r="O790" s="1">
        <v>1.3968</v>
      </c>
      <c r="P790" s="1"/>
      <c r="Q790" t="s">
        <v>46</v>
      </c>
      <c r="R790" s="2">
        <v>40609</v>
      </c>
      <c r="S790">
        <v>1.07889999999999</v>
      </c>
    </row>
    <row r="791" spans="1:19" x14ac:dyDescent="0.15">
      <c r="A791" s="3" t="s">
        <v>22</v>
      </c>
      <c r="B791" s="2">
        <v>40885</v>
      </c>
      <c r="C791" s="1">
        <v>532.04</v>
      </c>
      <c r="E791" s="3"/>
      <c r="F791" s="2"/>
      <c r="G791" s="1"/>
      <c r="H791" s="1"/>
      <c r="I791" s="3" t="s">
        <v>24</v>
      </c>
      <c r="J791" s="2">
        <v>40602</v>
      </c>
      <c r="K791" s="1">
        <v>0.26662400682557458</v>
      </c>
      <c r="L791" s="1"/>
      <c r="M791" s="3" t="s">
        <v>23</v>
      </c>
      <c r="N791" s="2">
        <v>40606</v>
      </c>
      <c r="O791" s="1">
        <v>1.3987000000000001</v>
      </c>
      <c r="P791" s="1"/>
      <c r="Q791" t="s">
        <v>46</v>
      </c>
      <c r="R791" s="2">
        <v>40606</v>
      </c>
      <c r="S791">
        <v>1.07899999999999</v>
      </c>
    </row>
    <row r="792" spans="1:19" x14ac:dyDescent="0.15">
      <c r="A792" s="3" t="s">
        <v>22</v>
      </c>
      <c r="B792" s="2">
        <v>40884</v>
      </c>
      <c r="C792" s="1">
        <v>531.76</v>
      </c>
      <c r="E792" s="3"/>
      <c r="F792" s="2"/>
      <c r="G792" s="1"/>
      <c r="H792" s="1"/>
      <c r="I792" s="3" t="s">
        <v>24</v>
      </c>
      <c r="J792" s="2">
        <v>40599</v>
      </c>
      <c r="K792" s="1">
        <v>0.26664533503986348</v>
      </c>
      <c r="L792" s="1"/>
      <c r="M792" s="3" t="s">
        <v>23</v>
      </c>
      <c r="N792" s="2">
        <v>40605</v>
      </c>
      <c r="O792" s="1">
        <v>1.3969</v>
      </c>
      <c r="P792" s="1"/>
      <c r="Q792" t="s">
        <v>46</v>
      </c>
      <c r="R792" s="2">
        <v>40605</v>
      </c>
      <c r="S792">
        <v>1.07909999999999</v>
      </c>
    </row>
    <row r="793" spans="1:19" x14ac:dyDescent="0.15">
      <c r="A793" s="3" t="s">
        <v>22</v>
      </c>
      <c r="B793" s="2">
        <v>40883</v>
      </c>
      <c r="C793" s="1">
        <v>531.59</v>
      </c>
      <c r="E793" s="3"/>
      <c r="F793" s="2"/>
      <c r="G793" s="1"/>
      <c r="H793" s="1"/>
      <c r="I793" s="3" t="s">
        <v>24</v>
      </c>
      <c r="J793" s="2">
        <v>40598</v>
      </c>
      <c r="K793" s="1">
        <v>0.26662400682557458</v>
      </c>
      <c r="L793" s="1"/>
      <c r="M793" s="3" t="s">
        <v>23</v>
      </c>
      <c r="N793" s="2">
        <v>40604</v>
      </c>
      <c r="O793" s="1">
        <v>1.3866000000000001</v>
      </c>
      <c r="P793" s="1"/>
      <c r="Q793" t="s">
        <v>46</v>
      </c>
      <c r="R793" s="2">
        <v>40604</v>
      </c>
      <c r="S793">
        <v>1.0791999999999899</v>
      </c>
    </row>
    <row r="794" spans="1:19" x14ac:dyDescent="0.15">
      <c r="A794" s="3" t="s">
        <v>22</v>
      </c>
      <c r="B794" s="2">
        <v>40882</v>
      </c>
      <c r="C794" s="1">
        <v>532.25</v>
      </c>
      <c r="E794" s="3"/>
      <c r="F794" s="2"/>
      <c r="G794" s="1"/>
      <c r="H794" s="1"/>
      <c r="I794" s="3" t="s">
        <v>24</v>
      </c>
      <c r="J794" s="2">
        <v>40597</v>
      </c>
      <c r="K794" s="1">
        <v>0.26663111585121985</v>
      </c>
      <c r="L794" s="1"/>
      <c r="M794" s="3" t="s">
        <v>23</v>
      </c>
      <c r="N794" s="2">
        <v>40603</v>
      </c>
      <c r="O794" s="1">
        <v>1.3776999999999999</v>
      </c>
      <c r="P794" s="1"/>
      <c r="Q794" t="s">
        <v>46</v>
      </c>
      <c r="R794" s="2">
        <v>40603</v>
      </c>
      <c r="S794">
        <v>1.0792999999999899</v>
      </c>
    </row>
    <row r="795" spans="1:19" x14ac:dyDescent="0.15">
      <c r="A795" s="3" t="s">
        <v>22</v>
      </c>
      <c r="B795" s="2">
        <v>40881</v>
      </c>
      <c r="C795" s="1">
        <v>531.96</v>
      </c>
      <c r="E795" s="3"/>
      <c r="F795" s="2"/>
      <c r="G795" s="1"/>
      <c r="H795" s="1"/>
      <c r="I795" s="3" t="s">
        <v>24</v>
      </c>
      <c r="J795" s="2">
        <v>40596</v>
      </c>
      <c r="K795" s="1">
        <v>0.26663822525597269</v>
      </c>
      <c r="L795" s="1"/>
      <c r="M795" s="3" t="s">
        <v>23</v>
      </c>
      <c r="N795" s="2">
        <v>40602</v>
      </c>
      <c r="O795" s="1">
        <v>1.3806</v>
      </c>
      <c r="P795" s="1"/>
      <c r="Q795" t="s">
        <v>46</v>
      </c>
      <c r="R795" s="2">
        <v>40602</v>
      </c>
      <c r="S795">
        <v>1.0793999999999899</v>
      </c>
    </row>
    <row r="796" spans="1:19" x14ac:dyDescent="0.15">
      <c r="A796" s="3" t="s">
        <v>22</v>
      </c>
      <c r="B796" s="2">
        <v>40880</v>
      </c>
      <c r="C796" s="1">
        <v>530.79999999999995</v>
      </c>
      <c r="E796" s="3"/>
      <c r="F796" s="2"/>
      <c r="G796" s="1"/>
      <c r="H796" s="1"/>
      <c r="I796" s="3" t="s">
        <v>24</v>
      </c>
      <c r="J796" s="2">
        <v>40595</v>
      </c>
      <c r="K796" s="1">
        <v>0.26665244520292253</v>
      </c>
      <c r="L796" s="1"/>
      <c r="M796" s="3" t="s">
        <v>23</v>
      </c>
      <c r="N796" s="2">
        <v>40599</v>
      </c>
      <c r="O796" s="1">
        <v>1.3754</v>
      </c>
      <c r="P796" s="1"/>
      <c r="Q796" t="s">
        <v>46</v>
      </c>
      <c r="R796" s="2">
        <v>40599</v>
      </c>
      <c r="S796">
        <v>1.0794999999999899</v>
      </c>
    </row>
    <row r="797" spans="1:19" x14ac:dyDescent="0.15">
      <c r="A797" s="3" t="s">
        <v>22</v>
      </c>
      <c r="B797" s="2">
        <v>40879</v>
      </c>
      <c r="C797" s="1">
        <v>530.79999999999995</v>
      </c>
      <c r="E797" s="3"/>
      <c r="F797" s="2"/>
      <c r="G797" s="1"/>
      <c r="H797" s="1"/>
      <c r="I797" s="3" t="s">
        <v>24</v>
      </c>
      <c r="J797" s="2">
        <v>40592</v>
      </c>
      <c r="K797" s="1">
        <v>0.26664533503986348</v>
      </c>
      <c r="L797" s="1"/>
      <c r="M797" s="3" t="s">
        <v>23</v>
      </c>
      <c r="N797" s="2">
        <v>40598</v>
      </c>
      <c r="O797" s="1">
        <v>1.38</v>
      </c>
      <c r="P797" s="1"/>
      <c r="Q797" t="s">
        <v>46</v>
      </c>
      <c r="R797" s="2">
        <v>40598</v>
      </c>
      <c r="S797">
        <v>1.0795999999999899</v>
      </c>
    </row>
    <row r="798" spans="1:19" x14ac:dyDescent="0.15">
      <c r="A798" s="3" t="s">
        <v>22</v>
      </c>
      <c r="B798" s="2">
        <v>40878</v>
      </c>
      <c r="C798" s="1">
        <v>530.05999999999995</v>
      </c>
      <c r="E798" s="3"/>
      <c r="F798" s="2"/>
      <c r="G798" s="1"/>
      <c r="H798" s="1"/>
      <c r="I798" s="3" t="s">
        <v>24</v>
      </c>
      <c r="J798" s="2">
        <v>40591</v>
      </c>
      <c r="K798" s="1">
        <v>0.26664533503986348</v>
      </c>
      <c r="L798" s="1"/>
      <c r="M798" s="3" t="s">
        <v>23</v>
      </c>
      <c r="N798" s="2">
        <v>40597</v>
      </c>
      <c r="O798" s="1">
        <v>1.3749</v>
      </c>
      <c r="P798" s="1"/>
      <c r="Q798" t="s">
        <v>46</v>
      </c>
      <c r="R798" s="2">
        <v>40597</v>
      </c>
      <c r="S798">
        <v>1.0796999999999899</v>
      </c>
    </row>
    <row r="799" spans="1:19" x14ac:dyDescent="0.15">
      <c r="A799" s="3" t="s">
        <v>22</v>
      </c>
      <c r="B799" s="2">
        <v>40877</v>
      </c>
      <c r="C799" s="1">
        <v>526.67999999999995</v>
      </c>
      <c r="E799" s="3"/>
      <c r="F799" s="2"/>
      <c r="G799" s="1"/>
      <c r="H799" s="1"/>
      <c r="I799" s="3" t="s">
        <v>24</v>
      </c>
      <c r="J799" s="2">
        <v>40590</v>
      </c>
      <c r="K799" s="1">
        <v>0.26664533503986348</v>
      </c>
      <c r="L799" s="1"/>
      <c r="M799" s="3" t="s">
        <v>23</v>
      </c>
      <c r="N799" s="2">
        <v>40596</v>
      </c>
      <c r="O799" s="1">
        <v>1.365</v>
      </c>
      <c r="P799" s="1"/>
      <c r="Q799" t="s">
        <v>46</v>
      </c>
      <c r="R799" s="2">
        <v>40596</v>
      </c>
      <c r="S799">
        <v>1.0797999999999901</v>
      </c>
    </row>
    <row r="800" spans="1:19" x14ac:dyDescent="0.15">
      <c r="A800" s="3" t="s">
        <v>22</v>
      </c>
      <c r="B800" s="2">
        <v>40876</v>
      </c>
      <c r="C800" s="1">
        <v>524.19000000000005</v>
      </c>
      <c r="E800" s="3"/>
      <c r="F800" s="2"/>
      <c r="G800" s="1"/>
      <c r="H800" s="1"/>
      <c r="I800" s="3" t="s">
        <v>24</v>
      </c>
      <c r="J800" s="2">
        <v>40589</v>
      </c>
      <c r="K800" s="1">
        <v>0.26664533503986348</v>
      </c>
      <c r="L800" s="1"/>
      <c r="M800" s="3" t="s">
        <v>23</v>
      </c>
      <c r="N800" s="2">
        <v>40595</v>
      </c>
      <c r="O800" s="1">
        <v>1.3677999999999999</v>
      </c>
      <c r="P800" s="1"/>
      <c r="Q800" t="s">
        <v>46</v>
      </c>
      <c r="R800" s="2">
        <v>40595</v>
      </c>
      <c r="S800">
        <v>1.0798999999999901</v>
      </c>
    </row>
    <row r="801" spans="1:19" x14ac:dyDescent="0.15">
      <c r="A801" s="3" t="s">
        <v>22</v>
      </c>
      <c r="B801" s="2">
        <v>40875</v>
      </c>
      <c r="C801" s="1">
        <v>520.22</v>
      </c>
      <c r="E801" s="3"/>
      <c r="F801" s="2"/>
      <c r="G801" s="1"/>
      <c r="H801" s="1"/>
      <c r="I801" s="3" t="s">
        <v>24</v>
      </c>
      <c r="J801" s="2">
        <v>40588</v>
      </c>
      <c r="K801" s="1">
        <v>0.26664533503986348</v>
      </c>
      <c r="L801" s="1"/>
      <c r="M801" s="3" t="s">
        <v>23</v>
      </c>
      <c r="N801" s="2">
        <v>40592</v>
      </c>
      <c r="O801" s="1">
        <v>1.3693</v>
      </c>
      <c r="P801" s="1"/>
      <c r="Q801" t="s">
        <v>46</v>
      </c>
      <c r="R801" s="2">
        <v>40592</v>
      </c>
      <c r="S801">
        <v>1.0799999999999901</v>
      </c>
    </row>
    <row r="802" spans="1:19" x14ac:dyDescent="0.15">
      <c r="A802" s="3" t="s">
        <v>22</v>
      </c>
      <c r="B802" s="2">
        <v>40874</v>
      </c>
      <c r="C802" s="1">
        <v>519.54999999999995</v>
      </c>
      <c r="E802" s="3"/>
      <c r="F802" s="2"/>
      <c r="G802" s="1"/>
      <c r="H802" s="1"/>
      <c r="I802" s="3" t="s">
        <v>24</v>
      </c>
      <c r="J802" s="2">
        <v>40585</v>
      </c>
      <c r="K802" s="1">
        <v>0.26663822525597269</v>
      </c>
      <c r="L802" s="1"/>
      <c r="M802" s="3" t="s">
        <v>23</v>
      </c>
      <c r="N802" s="2">
        <v>40591</v>
      </c>
      <c r="O802" s="1">
        <v>1.3609</v>
      </c>
      <c r="P802" s="1"/>
      <c r="Q802" t="s">
        <v>46</v>
      </c>
      <c r="R802" s="2">
        <v>40591</v>
      </c>
      <c r="S802">
        <v>1.0800999999999901</v>
      </c>
    </row>
    <row r="803" spans="1:19" x14ac:dyDescent="0.15">
      <c r="A803" s="3" t="s">
        <v>22</v>
      </c>
      <c r="B803" s="2">
        <v>40873</v>
      </c>
      <c r="C803" s="1">
        <v>519.6</v>
      </c>
      <c r="E803" s="3"/>
      <c r="F803" s="2"/>
      <c r="G803" s="1"/>
      <c r="H803" s="1"/>
      <c r="I803" s="3" t="s">
        <v>24</v>
      </c>
      <c r="J803" s="2">
        <v>40584</v>
      </c>
      <c r="K803" s="1">
        <v>0.26665955574518013</v>
      </c>
      <c r="L803" s="1"/>
      <c r="M803" s="3" t="s">
        <v>23</v>
      </c>
      <c r="N803" s="2">
        <v>40590</v>
      </c>
      <c r="O803" s="1">
        <v>1.3569</v>
      </c>
      <c r="P803" s="1"/>
      <c r="Q803" t="s">
        <v>46</v>
      </c>
      <c r="R803" s="2">
        <v>40590</v>
      </c>
      <c r="S803">
        <v>1.0801999999999901</v>
      </c>
    </row>
    <row r="804" spans="1:19" x14ac:dyDescent="0.15">
      <c r="A804" s="3" t="s">
        <v>22</v>
      </c>
      <c r="B804" s="2">
        <v>40872</v>
      </c>
      <c r="C804" s="1">
        <v>519.6</v>
      </c>
      <c r="E804" s="3"/>
      <c r="F804" s="2"/>
      <c r="G804" s="1"/>
      <c r="H804" s="1"/>
      <c r="I804" s="3" t="s">
        <v>24</v>
      </c>
      <c r="J804" s="2">
        <v>40583</v>
      </c>
      <c r="K804" s="1">
        <v>0.26664533503986348</v>
      </c>
      <c r="L804" s="1"/>
      <c r="M804" s="3" t="s">
        <v>23</v>
      </c>
      <c r="N804" s="2">
        <v>40589</v>
      </c>
      <c r="O804" s="1">
        <v>1.3487</v>
      </c>
      <c r="P804" s="1"/>
      <c r="Q804" t="s">
        <v>46</v>
      </c>
      <c r="R804" s="2">
        <v>40589</v>
      </c>
      <c r="S804">
        <v>1.08029999999999</v>
      </c>
    </row>
    <row r="805" spans="1:19" x14ac:dyDescent="0.15">
      <c r="A805" s="3" t="s">
        <v>22</v>
      </c>
      <c r="B805" s="2">
        <v>40871</v>
      </c>
      <c r="C805" s="1">
        <v>520.32000000000005</v>
      </c>
      <c r="E805" s="3"/>
      <c r="F805" s="2"/>
      <c r="G805" s="1"/>
      <c r="H805" s="1"/>
      <c r="I805" s="3" t="s">
        <v>24</v>
      </c>
      <c r="J805" s="2">
        <v>40582</v>
      </c>
      <c r="K805" s="1">
        <v>0.26664533503986348</v>
      </c>
      <c r="L805" s="1"/>
      <c r="M805" s="3" t="s">
        <v>23</v>
      </c>
      <c r="N805" s="2">
        <v>40588</v>
      </c>
      <c r="O805" s="1">
        <v>1.3489</v>
      </c>
      <c r="P805" s="1"/>
      <c r="Q805" t="s">
        <v>46</v>
      </c>
      <c r="R805" s="2">
        <v>40588</v>
      </c>
      <c r="S805">
        <v>1.08039999999999</v>
      </c>
    </row>
    <row r="806" spans="1:19" x14ac:dyDescent="0.15">
      <c r="A806" s="3" t="s">
        <v>22</v>
      </c>
      <c r="B806" s="2">
        <v>40870</v>
      </c>
      <c r="C806" s="1">
        <v>520.07000000000005</v>
      </c>
      <c r="E806" s="3"/>
      <c r="F806" s="2"/>
      <c r="G806" s="1"/>
      <c r="H806" s="1"/>
      <c r="I806" s="3" t="s">
        <v>24</v>
      </c>
      <c r="J806" s="2">
        <v>40581</v>
      </c>
      <c r="K806" s="1">
        <v>0.26664533503986348</v>
      </c>
      <c r="L806" s="1"/>
      <c r="M806" s="3" t="s">
        <v>23</v>
      </c>
      <c r="N806" s="2">
        <v>40585</v>
      </c>
      <c r="O806" s="1">
        <v>1.3553999999999999</v>
      </c>
      <c r="P806" s="1"/>
      <c r="Q806" t="s">
        <v>46</v>
      </c>
      <c r="R806" s="2">
        <v>40585</v>
      </c>
      <c r="S806">
        <v>1.08049999999999</v>
      </c>
    </row>
    <row r="807" spans="1:19" x14ac:dyDescent="0.15">
      <c r="A807" s="3" t="s">
        <v>22</v>
      </c>
      <c r="B807" s="2">
        <v>40869</v>
      </c>
      <c r="C807" s="1">
        <v>521.54</v>
      </c>
      <c r="E807" s="3"/>
      <c r="F807" s="2"/>
      <c r="G807" s="1"/>
      <c r="H807" s="1"/>
      <c r="I807" s="3" t="s">
        <v>24</v>
      </c>
      <c r="J807" s="2">
        <v>40578</v>
      </c>
      <c r="K807" s="1">
        <v>0.26664533503986348</v>
      </c>
      <c r="L807" s="1"/>
      <c r="M807" s="3" t="s">
        <v>23</v>
      </c>
      <c r="N807" s="2">
        <v>40584</v>
      </c>
      <c r="O807" s="1">
        <v>1.3603000000000001</v>
      </c>
      <c r="P807" s="1"/>
      <c r="Q807" t="s">
        <v>46</v>
      </c>
      <c r="R807" s="2">
        <v>40584</v>
      </c>
      <c r="S807">
        <v>1.08059999999999</v>
      </c>
    </row>
    <row r="808" spans="1:19" x14ac:dyDescent="0.15">
      <c r="A808" s="3" t="s">
        <v>22</v>
      </c>
      <c r="B808" s="2">
        <v>40868</v>
      </c>
      <c r="C808" s="1">
        <v>523.85</v>
      </c>
      <c r="E808" s="3"/>
      <c r="F808" s="2"/>
      <c r="G808" s="1"/>
      <c r="H808" s="1"/>
      <c r="I808" s="3" t="s">
        <v>24</v>
      </c>
      <c r="J808" s="2">
        <v>40577</v>
      </c>
      <c r="K808" s="1">
        <v>0.26665244520292253</v>
      </c>
      <c r="L808" s="1"/>
      <c r="M808" s="3" t="s">
        <v>23</v>
      </c>
      <c r="N808" s="2">
        <v>40583</v>
      </c>
      <c r="O808" s="1">
        <v>1.3733</v>
      </c>
      <c r="P808" s="1"/>
      <c r="Q808" t="s">
        <v>46</v>
      </c>
      <c r="R808" s="2">
        <v>40583</v>
      </c>
      <c r="S808">
        <v>1.08069999999999</v>
      </c>
    </row>
    <row r="809" spans="1:19" x14ac:dyDescent="0.15">
      <c r="A809" s="3" t="s">
        <v>22</v>
      </c>
      <c r="B809" s="2">
        <v>40867</v>
      </c>
      <c r="C809" s="1">
        <v>531.05999999999995</v>
      </c>
      <c r="E809" s="3"/>
      <c r="F809" s="2"/>
      <c r="G809" s="1"/>
      <c r="H809" s="1"/>
      <c r="I809" s="3" t="s">
        <v>24</v>
      </c>
      <c r="J809" s="2">
        <v>40576</v>
      </c>
      <c r="K809" s="1">
        <v>0.26664533503986348</v>
      </c>
      <c r="L809" s="1"/>
      <c r="M809" s="3" t="s">
        <v>23</v>
      </c>
      <c r="N809" s="2">
        <v>40582</v>
      </c>
      <c r="O809" s="1">
        <v>1.3625</v>
      </c>
      <c r="P809" s="1"/>
      <c r="Q809" t="s">
        <v>46</v>
      </c>
      <c r="R809" s="2">
        <v>40582</v>
      </c>
      <c r="S809">
        <v>1.08079999999999</v>
      </c>
    </row>
    <row r="810" spans="1:19" x14ac:dyDescent="0.15">
      <c r="A810" s="3" t="s">
        <v>22</v>
      </c>
      <c r="B810" s="2">
        <v>40866</v>
      </c>
      <c r="C810" s="1">
        <v>536.72</v>
      </c>
      <c r="E810" s="3"/>
      <c r="F810" s="2"/>
      <c r="G810" s="1"/>
      <c r="H810" s="1"/>
      <c r="I810" s="3" t="s">
        <v>24</v>
      </c>
      <c r="J810" s="2">
        <v>40575</v>
      </c>
      <c r="K810" s="1">
        <v>0.26665244520292253</v>
      </c>
      <c r="L810" s="1"/>
      <c r="M810" s="3" t="s">
        <v>23</v>
      </c>
      <c r="N810" s="2">
        <v>40581</v>
      </c>
      <c r="O810" s="1">
        <v>1.3583000000000001</v>
      </c>
      <c r="P810" s="1"/>
      <c r="Q810" t="s">
        <v>46</v>
      </c>
      <c r="R810" s="2">
        <v>40581</v>
      </c>
      <c r="S810">
        <v>1.08089999999999</v>
      </c>
    </row>
    <row r="811" spans="1:19" x14ac:dyDescent="0.15">
      <c r="A811" s="3" t="s">
        <v>22</v>
      </c>
      <c r="B811" s="2">
        <v>40865</v>
      </c>
      <c r="C811" s="1">
        <v>536.72</v>
      </c>
      <c r="E811" s="3"/>
      <c r="F811" s="2"/>
      <c r="G811" s="1"/>
      <c r="H811" s="1"/>
      <c r="I811" s="3" t="s">
        <v>24</v>
      </c>
      <c r="J811" s="2">
        <v>40574</v>
      </c>
      <c r="K811" s="1">
        <v>0.26663822525597269</v>
      </c>
      <c r="L811" s="1"/>
      <c r="M811" s="3" t="s">
        <v>23</v>
      </c>
      <c r="N811" s="2">
        <v>40578</v>
      </c>
      <c r="O811" s="1">
        <v>1.3580999999999999</v>
      </c>
      <c r="P811" s="1"/>
      <c r="Q811" t="s">
        <v>46</v>
      </c>
      <c r="R811" s="2">
        <v>40578</v>
      </c>
      <c r="S811">
        <v>1.08099999999999</v>
      </c>
    </row>
    <row r="812" spans="1:19" x14ac:dyDescent="0.15">
      <c r="A812" s="3" t="s">
        <v>22</v>
      </c>
      <c r="B812" s="2">
        <v>40864</v>
      </c>
      <c r="C812" s="1">
        <v>536.55999999999995</v>
      </c>
      <c r="E812" s="3"/>
      <c r="F812" s="2"/>
      <c r="G812" s="1"/>
      <c r="H812" s="1"/>
      <c r="I812" s="3" t="s">
        <v>24</v>
      </c>
      <c r="J812" s="2">
        <v>40571</v>
      </c>
      <c r="K812" s="1">
        <v>0.26665955574518013</v>
      </c>
      <c r="L812" s="1"/>
      <c r="M812" s="3" t="s">
        <v>23</v>
      </c>
      <c r="N812" s="2">
        <v>40577</v>
      </c>
      <c r="O812" s="1">
        <v>1.3633999999999999</v>
      </c>
      <c r="P812" s="1"/>
      <c r="Q812" t="s">
        <v>46</v>
      </c>
      <c r="R812" s="2">
        <v>40577</v>
      </c>
      <c r="S812">
        <v>1.08109999999999</v>
      </c>
    </row>
    <row r="813" spans="1:19" x14ac:dyDescent="0.15">
      <c r="A813" s="3" t="s">
        <v>22</v>
      </c>
      <c r="B813" s="2">
        <v>40863</v>
      </c>
      <c r="C813" s="1">
        <v>538.02</v>
      </c>
      <c r="E813" s="3"/>
      <c r="F813" s="2"/>
      <c r="G813" s="1"/>
      <c r="H813" s="1"/>
      <c r="I813" s="3" t="s">
        <v>24</v>
      </c>
      <c r="J813" s="2">
        <v>40570</v>
      </c>
      <c r="K813" s="1">
        <v>0.26662400682557458</v>
      </c>
      <c r="L813" s="1"/>
      <c r="M813" s="3" t="s">
        <v>23</v>
      </c>
      <c r="N813" s="2">
        <v>40576</v>
      </c>
      <c r="O813" s="1">
        <v>1.3811</v>
      </c>
      <c r="P813" s="1"/>
      <c r="Q813" t="s">
        <v>46</v>
      </c>
      <c r="R813" s="2">
        <v>40576</v>
      </c>
      <c r="S813">
        <v>1.0811999999999899</v>
      </c>
    </row>
    <row r="814" spans="1:19" x14ac:dyDescent="0.15">
      <c r="A814" s="3" t="s">
        <v>22</v>
      </c>
      <c r="B814" s="2">
        <v>40862</v>
      </c>
      <c r="C814" s="1">
        <v>538.71</v>
      </c>
      <c r="E814" s="3"/>
      <c r="F814" s="2"/>
      <c r="G814" s="1"/>
      <c r="H814" s="1"/>
      <c r="I814" s="3" t="s">
        <v>24</v>
      </c>
      <c r="J814" s="2">
        <v>40569</v>
      </c>
      <c r="K814" s="1">
        <v>0.26665244520292253</v>
      </c>
      <c r="L814" s="1"/>
      <c r="M814" s="3" t="s">
        <v>23</v>
      </c>
      <c r="N814" s="2">
        <v>40575</v>
      </c>
      <c r="O814" s="1">
        <v>1.3829</v>
      </c>
      <c r="P814" s="1"/>
      <c r="Q814" t="s">
        <v>46</v>
      </c>
      <c r="R814" s="2">
        <v>40575</v>
      </c>
      <c r="S814">
        <v>1.0812999999999899</v>
      </c>
    </row>
    <row r="815" spans="1:19" x14ac:dyDescent="0.15">
      <c r="A815" s="3" t="s">
        <v>22</v>
      </c>
      <c r="B815" s="2">
        <v>40861</v>
      </c>
      <c r="C815" s="1">
        <v>539.98</v>
      </c>
      <c r="E815" s="3"/>
      <c r="F815" s="2"/>
      <c r="G815" s="1"/>
      <c r="H815" s="1"/>
      <c r="I815" s="3" t="s">
        <v>24</v>
      </c>
      <c r="J815" s="2">
        <v>40568</v>
      </c>
      <c r="K815" s="1">
        <v>0.26665955574518013</v>
      </c>
      <c r="L815" s="1"/>
      <c r="M815" s="3" t="s">
        <v>23</v>
      </c>
      <c r="N815" s="2">
        <v>40574</v>
      </c>
      <c r="O815" s="1">
        <v>1.3694</v>
      </c>
      <c r="P815" s="1"/>
      <c r="Q815" t="s">
        <v>46</v>
      </c>
      <c r="R815" s="2">
        <v>40574</v>
      </c>
      <c r="S815">
        <v>1.0813999999999899</v>
      </c>
    </row>
    <row r="816" spans="1:19" x14ac:dyDescent="0.15">
      <c r="A816" s="3" t="s">
        <v>22</v>
      </c>
      <c r="B816" s="2">
        <v>40860</v>
      </c>
      <c r="C816" s="1">
        <v>541.4</v>
      </c>
      <c r="E816" s="3"/>
      <c r="F816" s="2"/>
      <c r="G816" s="1"/>
      <c r="H816" s="1"/>
      <c r="I816" s="3" t="s">
        <v>24</v>
      </c>
      <c r="J816" s="2">
        <v>40567</v>
      </c>
      <c r="K816" s="1">
        <v>0.26665955574518013</v>
      </c>
      <c r="L816" s="1"/>
      <c r="M816" s="3" t="s">
        <v>23</v>
      </c>
      <c r="N816" s="2">
        <v>40571</v>
      </c>
      <c r="O816" s="1">
        <v>1.3611</v>
      </c>
      <c r="P816" s="1"/>
      <c r="Q816" t="s">
        <v>46</v>
      </c>
      <c r="R816" s="2">
        <v>40571</v>
      </c>
      <c r="S816">
        <v>1.0814999999999899</v>
      </c>
    </row>
    <row r="817" spans="1:19" x14ac:dyDescent="0.15">
      <c r="A817" s="3" t="s">
        <v>22</v>
      </c>
      <c r="B817" s="2">
        <v>40859</v>
      </c>
      <c r="C817" s="1">
        <v>543.41999999999996</v>
      </c>
      <c r="E817" s="3"/>
      <c r="F817" s="2"/>
      <c r="G817" s="1"/>
      <c r="H817" s="1"/>
      <c r="I817" s="3" t="s">
        <v>24</v>
      </c>
      <c r="J817" s="2">
        <v>40564</v>
      </c>
      <c r="K817" s="1">
        <v>0.26665244520292253</v>
      </c>
      <c r="L817" s="1"/>
      <c r="M817" s="3" t="s">
        <v>23</v>
      </c>
      <c r="N817" s="2">
        <v>40570</v>
      </c>
      <c r="O817" s="1">
        <v>1.3734</v>
      </c>
      <c r="P817" s="1"/>
      <c r="Q817" t="s">
        <v>46</v>
      </c>
      <c r="R817" s="2">
        <v>40570</v>
      </c>
      <c r="S817">
        <v>1.0815999999999899</v>
      </c>
    </row>
    <row r="818" spans="1:19" x14ac:dyDescent="0.15">
      <c r="A818" s="3" t="s">
        <v>22</v>
      </c>
      <c r="B818" s="2">
        <v>40858</v>
      </c>
      <c r="C818" s="1">
        <v>543.41999999999996</v>
      </c>
      <c r="E818" s="3"/>
      <c r="F818" s="2"/>
      <c r="G818" s="1"/>
      <c r="H818" s="1"/>
      <c r="I818" s="3" t="s">
        <v>24</v>
      </c>
      <c r="J818" s="2">
        <v>40563</v>
      </c>
      <c r="K818" s="1">
        <v>0.26665244520292253</v>
      </c>
      <c r="L818" s="1"/>
      <c r="M818" s="3" t="s">
        <v>23</v>
      </c>
      <c r="N818" s="2">
        <v>40569</v>
      </c>
      <c r="O818" s="1">
        <v>1.3713</v>
      </c>
      <c r="P818" s="1"/>
      <c r="Q818" t="s">
        <v>46</v>
      </c>
      <c r="R818" s="2">
        <v>40569</v>
      </c>
      <c r="S818">
        <v>1.0816999999999899</v>
      </c>
    </row>
    <row r="819" spans="1:19" x14ac:dyDescent="0.15">
      <c r="A819" s="3" t="s">
        <v>22</v>
      </c>
      <c r="B819" s="2">
        <v>40857</v>
      </c>
      <c r="C819" s="1">
        <v>542.96</v>
      </c>
      <c r="E819" s="3"/>
      <c r="F819" s="2"/>
      <c r="G819" s="1"/>
      <c r="H819" s="1"/>
      <c r="I819" s="3" t="s">
        <v>24</v>
      </c>
      <c r="J819" s="2">
        <v>40562</v>
      </c>
      <c r="K819" s="1">
        <v>0.26665244520292253</v>
      </c>
      <c r="L819" s="1"/>
      <c r="M819" s="3" t="s">
        <v>23</v>
      </c>
      <c r="N819" s="2">
        <v>40568</v>
      </c>
      <c r="O819" s="1">
        <v>1.3681000000000001</v>
      </c>
      <c r="P819" s="1"/>
      <c r="Q819" t="s">
        <v>46</v>
      </c>
      <c r="R819" s="2">
        <v>40568</v>
      </c>
      <c r="S819">
        <v>1.0817999999999901</v>
      </c>
    </row>
    <row r="820" spans="1:19" x14ac:dyDescent="0.15">
      <c r="A820" s="3" t="s">
        <v>22</v>
      </c>
      <c r="B820" s="2">
        <v>40856</v>
      </c>
      <c r="C820" s="1">
        <v>544.45000000000005</v>
      </c>
      <c r="E820" s="3"/>
      <c r="F820" s="2"/>
      <c r="G820" s="1"/>
      <c r="H820" s="1"/>
      <c r="I820" s="3" t="s">
        <v>24</v>
      </c>
      <c r="J820" s="2">
        <v>40561</v>
      </c>
      <c r="K820" s="1">
        <v>0.26665955574518013</v>
      </c>
      <c r="L820" s="1"/>
      <c r="M820" s="3" t="s">
        <v>23</v>
      </c>
      <c r="N820" s="2">
        <v>40567</v>
      </c>
      <c r="O820" s="1">
        <v>1.3637999999999999</v>
      </c>
      <c r="P820" s="1"/>
      <c r="Q820" t="s">
        <v>46</v>
      </c>
      <c r="R820" s="2">
        <v>40567</v>
      </c>
      <c r="S820">
        <v>1.0818999999999901</v>
      </c>
    </row>
    <row r="821" spans="1:19" x14ac:dyDescent="0.15">
      <c r="A821" s="3" t="s">
        <v>22</v>
      </c>
      <c r="B821" s="2">
        <v>40855</v>
      </c>
      <c r="C821" s="1">
        <v>544.29</v>
      </c>
      <c r="E821" s="3"/>
      <c r="F821" s="2"/>
      <c r="G821" s="1"/>
      <c r="H821" s="1"/>
      <c r="I821" s="3" t="s">
        <v>24</v>
      </c>
      <c r="J821" s="2">
        <v>40560</v>
      </c>
      <c r="K821" s="1">
        <v>0.26665244520292253</v>
      </c>
      <c r="L821" s="1"/>
      <c r="M821" s="3" t="s">
        <v>23</v>
      </c>
      <c r="N821" s="2">
        <v>40564</v>
      </c>
      <c r="O821" s="1">
        <v>1.3620999999999999</v>
      </c>
      <c r="P821" s="1"/>
      <c r="Q821" t="s">
        <v>46</v>
      </c>
      <c r="R821" s="2">
        <v>40564</v>
      </c>
      <c r="S821">
        <v>1.0819999999999901</v>
      </c>
    </row>
    <row r="822" spans="1:19" x14ac:dyDescent="0.15">
      <c r="A822" s="3" t="s">
        <v>22</v>
      </c>
      <c r="B822" s="2">
        <v>40854</v>
      </c>
      <c r="C822" s="1">
        <v>544.04</v>
      </c>
      <c r="E822" s="3"/>
      <c r="F822" s="2"/>
      <c r="G822" s="1"/>
      <c r="H822" s="1"/>
      <c r="I822" s="3" t="s">
        <v>24</v>
      </c>
      <c r="J822" s="2">
        <v>40557</v>
      </c>
      <c r="K822" s="1">
        <v>0.26665955574518013</v>
      </c>
      <c r="L822" s="1"/>
      <c r="M822" s="3" t="s">
        <v>23</v>
      </c>
      <c r="N822" s="2">
        <v>40563</v>
      </c>
      <c r="O822" s="1">
        <v>1.3472999999999999</v>
      </c>
      <c r="P822" s="1"/>
      <c r="Q822" t="s">
        <v>46</v>
      </c>
      <c r="R822" s="2">
        <v>40563</v>
      </c>
      <c r="S822">
        <v>1.0820999999999901</v>
      </c>
    </row>
    <row r="823" spans="1:19" x14ac:dyDescent="0.15">
      <c r="A823" s="3" t="s">
        <v>22</v>
      </c>
      <c r="B823" s="2">
        <v>40853</v>
      </c>
      <c r="C823" s="1">
        <v>544</v>
      </c>
      <c r="E823" s="3"/>
      <c r="F823" s="2"/>
      <c r="G823" s="1"/>
      <c r="H823" s="1"/>
      <c r="I823" s="3" t="s">
        <v>24</v>
      </c>
      <c r="J823" s="2">
        <v>40556</v>
      </c>
      <c r="K823" s="1">
        <v>0.26665244520292253</v>
      </c>
      <c r="L823" s="1"/>
      <c r="M823" s="3" t="s">
        <v>23</v>
      </c>
      <c r="N823" s="2">
        <v>40562</v>
      </c>
      <c r="O823" s="1">
        <v>1.3472999999999999</v>
      </c>
      <c r="P823" s="1"/>
      <c r="Q823" t="s">
        <v>46</v>
      </c>
      <c r="R823" s="2">
        <v>40562</v>
      </c>
      <c r="S823">
        <v>1.0821999999999901</v>
      </c>
    </row>
    <row r="824" spans="1:19" x14ac:dyDescent="0.15">
      <c r="A824" s="3" t="s">
        <v>22</v>
      </c>
      <c r="B824" s="2">
        <v>40852</v>
      </c>
      <c r="C824" s="1">
        <v>544</v>
      </c>
      <c r="E824" s="3"/>
      <c r="F824" s="2"/>
      <c r="G824" s="1"/>
      <c r="H824" s="1"/>
      <c r="I824" s="3" t="s">
        <v>24</v>
      </c>
      <c r="J824" s="2">
        <v>40555</v>
      </c>
      <c r="K824" s="1">
        <v>0.26665244520292253</v>
      </c>
      <c r="L824" s="1"/>
      <c r="M824" s="3" t="s">
        <v>23</v>
      </c>
      <c r="N824" s="2">
        <v>40561</v>
      </c>
      <c r="O824" s="1">
        <v>1.3387</v>
      </c>
      <c r="P824" s="1"/>
      <c r="Q824" t="s">
        <v>46</v>
      </c>
      <c r="R824" s="2">
        <v>40561</v>
      </c>
      <c r="S824">
        <v>1.08229999999999</v>
      </c>
    </row>
    <row r="825" spans="1:19" x14ac:dyDescent="0.15">
      <c r="A825" s="3" t="s">
        <v>22</v>
      </c>
      <c r="B825" s="2">
        <v>40851</v>
      </c>
      <c r="C825" s="1">
        <v>544</v>
      </c>
      <c r="E825" s="3"/>
      <c r="F825" s="2"/>
      <c r="G825" s="1"/>
      <c r="H825" s="1"/>
      <c r="I825" s="3" t="s">
        <v>24</v>
      </c>
      <c r="J825" s="2">
        <v>40554</v>
      </c>
      <c r="K825" s="1">
        <v>0.26665244520292253</v>
      </c>
      <c r="L825" s="1"/>
      <c r="M825" s="3" t="s">
        <v>23</v>
      </c>
      <c r="N825" s="2">
        <v>40560</v>
      </c>
      <c r="O825" s="1">
        <v>1.3294000000000001</v>
      </c>
      <c r="P825" s="1"/>
      <c r="Q825" t="s">
        <v>46</v>
      </c>
      <c r="R825" s="2">
        <v>40560</v>
      </c>
      <c r="S825">
        <v>1.08239999999999</v>
      </c>
    </row>
    <row r="826" spans="1:19" x14ac:dyDescent="0.15">
      <c r="A826" s="3" t="s">
        <v>22</v>
      </c>
      <c r="B826" s="2">
        <v>40850</v>
      </c>
      <c r="C826" s="1">
        <v>543.91</v>
      </c>
      <c r="E826" s="3"/>
      <c r="F826" s="2"/>
      <c r="G826" s="1"/>
      <c r="H826" s="1"/>
      <c r="I826" s="3" t="s">
        <v>24</v>
      </c>
      <c r="J826" s="2">
        <v>40553</v>
      </c>
      <c r="K826" s="1">
        <v>0.26665244520292253</v>
      </c>
      <c r="L826" s="1"/>
      <c r="M826" s="3" t="s">
        <v>23</v>
      </c>
      <c r="N826" s="2">
        <v>40557</v>
      </c>
      <c r="O826" s="1">
        <v>1.3388</v>
      </c>
      <c r="P826" s="1"/>
      <c r="Q826" t="s">
        <v>46</v>
      </c>
      <c r="R826" s="2">
        <v>40557</v>
      </c>
      <c r="S826">
        <v>1.08249999999999</v>
      </c>
    </row>
    <row r="827" spans="1:19" x14ac:dyDescent="0.15">
      <c r="A827" s="3" t="s">
        <v>22</v>
      </c>
      <c r="B827" s="2">
        <v>40849</v>
      </c>
      <c r="C827" s="1">
        <v>542.22</v>
      </c>
      <c r="E827" s="3"/>
      <c r="F827" s="2"/>
      <c r="G827" s="1"/>
      <c r="H827" s="1"/>
      <c r="I827" s="3" t="s">
        <v>24</v>
      </c>
      <c r="J827" s="2">
        <v>40550</v>
      </c>
      <c r="K827" s="1">
        <v>0.26665244520292253</v>
      </c>
      <c r="L827" s="1"/>
      <c r="M827" s="3" t="s">
        <v>23</v>
      </c>
      <c r="N827" s="2">
        <v>40556</v>
      </c>
      <c r="O827" s="1">
        <v>1.3364</v>
      </c>
      <c r="P827" s="1"/>
      <c r="Q827" t="s">
        <v>46</v>
      </c>
      <c r="R827" s="2">
        <v>40556</v>
      </c>
      <c r="S827">
        <v>1.08259999999999</v>
      </c>
    </row>
    <row r="828" spans="1:19" x14ac:dyDescent="0.15">
      <c r="A828" s="3" t="s">
        <v>22</v>
      </c>
      <c r="B828" s="2">
        <v>40848</v>
      </c>
      <c r="C828" s="1">
        <v>540.96</v>
      </c>
      <c r="E828" s="3"/>
      <c r="F828" s="2"/>
      <c r="G828" s="1"/>
      <c r="H828" s="1"/>
      <c r="I828" s="3" t="s">
        <v>24</v>
      </c>
      <c r="J828" s="2">
        <v>40549</v>
      </c>
      <c r="K828" s="1">
        <v>0.26665244520292253</v>
      </c>
      <c r="L828" s="1"/>
      <c r="M828" s="3" t="s">
        <v>23</v>
      </c>
      <c r="N828" s="2">
        <v>40555</v>
      </c>
      <c r="O828" s="1">
        <v>1.3130999999999999</v>
      </c>
      <c r="P828" s="1"/>
      <c r="Q828" t="s">
        <v>46</v>
      </c>
      <c r="R828" s="2">
        <v>40555</v>
      </c>
      <c r="S828">
        <v>1.08269999999999</v>
      </c>
    </row>
    <row r="829" spans="1:19" x14ac:dyDescent="0.15">
      <c r="A829" s="3" t="s">
        <v>22</v>
      </c>
      <c r="B829" s="2">
        <v>40847</v>
      </c>
      <c r="C829" s="1">
        <v>545.21</v>
      </c>
      <c r="E829" s="3"/>
      <c r="F829" s="2"/>
      <c r="G829" s="1"/>
      <c r="H829" s="1"/>
      <c r="I829" s="3" t="s">
        <v>24</v>
      </c>
      <c r="J829" s="2">
        <v>40548</v>
      </c>
      <c r="K829" s="1">
        <v>0.26665244520292253</v>
      </c>
      <c r="L829" s="1"/>
      <c r="M829" s="3" t="s">
        <v>23</v>
      </c>
      <c r="N829" s="2">
        <v>40554</v>
      </c>
      <c r="O829" s="1">
        <v>1.2974000000000001</v>
      </c>
      <c r="P829" s="1"/>
      <c r="Q829" t="s">
        <v>46</v>
      </c>
      <c r="R829" s="2">
        <v>40554</v>
      </c>
      <c r="S829">
        <v>1.08279999999999</v>
      </c>
    </row>
    <row r="830" spans="1:19" x14ac:dyDescent="0.15">
      <c r="A830" s="3" t="s">
        <v>22</v>
      </c>
      <c r="B830" s="2">
        <v>40846</v>
      </c>
      <c r="C830" s="1">
        <v>545.79999999999995</v>
      </c>
      <c r="E830" s="3"/>
      <c r="F830" s="2"/>
      <c r="G830" s="1"/>
      <c r="H830" s="1"/>
      <c r="I830" s="3" t="s">
        <v>24</v>
      </c>
      <c r="J830" s="2">
        <v>40547</v>
      </c>
      <c r="K830" s="1">
        <v>0.26665244520292253</v>
      </c>
      <c r="L830" s="1"/>
      <c r="M830" s="3" t="s">
        <v>23</v>
      </c>
      <c r="N830" s="2">
        <v>40553</v>
      </c>
      <c r="O830" s="1">
        <v>1.2950999999999999</v>
      </c>
      <c r="P830" s="1"/>
      <c r="Q830" t="s">
        <v>46</v>
      </c>
      <c r="R830" s="2">
        <v>40553</v>
      </c>
      <c r="S830">
        <v>1.08289999999999</v>
      </c>
    </row>
    <row r="831" spans="1:19" x14ac:dyDescent="0.15">
      <c r="A831" s="3" t="s">
        <v>22</v>
      </c>
      <c r="B831" s="2">
        <v>40845</v>
      </c>
      <c r="C831" s="1">
        <v>541.4</v>
      </c>
      <c r="E831" s="3"/>
      <c r="F831" s="2"/>
      <c r="G831" s="1"/>
      <c r="H831" s="1"/>
      <c r="I831" s="3" t="s">
        <v>24</v>
      </c>
      <c r="J831" s="2">
        <v>40546</v>
      </c>
      <c r="K831" s="1">
        <v>0.26665244520292253</v>
      </c>
      <c r="L831" s="1"/>
      <c r="M831" s="3" t="s">
        <v>23</v>
      </c>
      <c r="N831" s="2">
        <v>40550</v>
      </c>
      <c r="O831" s="1">
        <v>1.2907</v>
      </c>
      <c r="P831" s="1"/>
      <c r="Q831" t="s">
        <v>46</v>
      </c>
      <c r="R831" s="2">
        <v>40550</v>
      </c>
      <c r="S831">
        <v>1.08299999999999</v>
      </c>
    </row>
    <row r="832" spans="1:19" x14ac:dyDescent="0.15">
      <c r="A832" s="3" t="s">
        <v>22</v>
      </c>
      <c r="B832" s="2">
        <v>40844</v>
      </c>
      <c r="C832" s="1">
        <v>541.4</v>
      </c>
      <c r="E832" s="3"/>
      <c r="F832" s="2"/>
      <c r="G832" s="1"/>
      <c r="H832" s="1"/>
      <c r="I832" s="3"/>
      <c r="J832" s="2"/>
      <c r="K832" s="1"/>
      <c r="L832" s="1"/>
      <c r="M832" s="3" t="s">
        <v>23</v>
      </c>
      <c r="N832" s="2">
        <v>40549</v>
      </c>
      <c r="O832" s="1">
        <v>1.3003</v>
      </c>
      <c r="P832" s="1"/>
      <c r="Q832" t="s">
        <v>46</v>
      </c>
      <c r="R832" s="2">
        <v>40549</v>
      </c>
      <c r="S832">
        <v>1.08309999999999</v>
      </c>
    </row>
    <row r="833" spans="1:19" x14ac:dyDescent="0.15">
      <c r="A833" s="3" t="s">
        <v>22</v>
      </c>
      <c r="B833" s="2">
        <v>40843</v>
      </c>
      <c r="C833" s="1">
        <v>541.54</v>
      </c>
      <c r="E833" s="3"/>
      <c r="F833" s="2"/>
      <c r="G833" s="1"/>
      <c r="H833" s="1"/>
      <c r="I833" s="3"/>
      <c r="J833" s="2"/>
      <c r="K833" s="1"/>
      <c r="L833" s="1"/>
      <c r="M833" s="3" t="s">
        <v>23</v>
      </c>
      <c r="N833" s="2">
        <v>40548</v>
      </c>
      <c r="O833" s="1">
        <v>1.3149</v>
      </c>
      <c r="P833" s="1"/>
      <c r="Q833" t="s">
        <v>46</v>
      </c>
      <c r="R833" s="2">
        <v>40548</v>
      </c>
      <c r="S833">
        <v>1.0831999999999899</v>
      </c>
    </row>
    <row r="834" spans="1:19" x14ac:dyDescent="0.15">
      <c r="A834" s="3" t="s">
        <v>22</v>
      </c>
      <c r="B834" s="2">
        <v>40842</v>
      </c>
      <c r="C834" s="1">
        <v>537.94000000000005</v>
      </c>
      <c r="E834" s="3"/>
      <c r="F834" s="2"/>
      <c r="G834" s="1"/>
      <c r="H834" s="1"/>
      <c r="I834" s="3"/>
      <c r="J834" s="2"/>
      <c r="K834" s="1"/>
      <c r="L834" s="1"/>
      <c r="M834" s="3" t="s">
        <v>23</v>
      </c>
      <c r="N834" s="2">
        <v>40547</v>
      </c>
      <c r="O834" s="1">
        <v>1.3308</v>
      </c>
      <c r="P834" s="1"/>
      <c r="Q834" t="s">
        <v>46</v>
      </c>
      <c r="R834" s="2">
        <v>40547</v>
      </c>
      <c r="S834">
        <v>1.0832999999999899</v>
      </c>
    </row>
    <row r="835" spans="1:19" x14ac:dyDescent="0.15">
      <c r="A835" s="3" t="s">
        <v>22</v>
      </c>
      <c r="B835" s="2">
        <v>40841</v>
      </c>
      <c r="C835" s="1">
        <v>537.22</v>
      </c>
      <c r="E835" s="3"/>
      <c r="F835" s="2"/>
      <c r="G835" s="1"/>
      <c r="H835" s="1"/>
      <c r="I835" s="3"/>
      <c r="J835" s="2"/>
      <c r="K835" s="1"/>
      <c r="L835" s="1"/>
      <c r="M835" s="3" t="s">
        <v>23</v>
      </c>
      <c r="N835" s="2">
        <v>40546</v>
      </c>
      <c r="O835" s="1">
        <v>1.3361000000000001</v>
      </c>
      <c r="P835" s="1"/>
      <c r="Q835" t="s">
        <v>46</v>
      </c>
      <c r="R835" s="2">
        <v>40546</v>
      </c>
      <c r="S835">
        <v>1.0833999999999899</v>
      </c>
    </row>
    <row r="836" spans="1:19" x14ac:dyDescent="0.15">
      <c r="A836" s="3" t="s">
        <v>22</v>
      </c>
      <c r="B836" s="2">
        <v>40840</v>
      </c>
      <c r="C836" s="1">
        <v>537</v>
      </c>
      <c r="E836" s="3"/>
      <c r="F836" s="2"/>
      <c r="G836" s="1"/>
      <c r="H836" s="1"/>
      <c r="I836" s="3"/>
      <c r="J836" s="2"/>
      <c r="K836" s="1"/>
      <c r="L836" s="1"/>
      <c r="M836" s="3"/>
      <c r="N836" s="2"/>
      <c r="O836" s="1"/>
      <c r="P836" s="1"/>
    </row>
    <row r="837" spans="1:19" x14ac:dyDescent="0.15">
      <c r="A837" s="3" t="s">
        <v>22</v>
      </c>
      <c r="B837" s="2">
        <v>40839</v>
      </c>
      <c r="C837" s="1">
        <v>535.74</v>
      </c>
      <c r="E837" s="3"/>
      <c r="F837" s="2"/>
      <c r="G837" s="1"/>
      <c r="H837" s="1"/>
      <c r="I837" s="3"/>
      <c r="J837" s="2"/>
      <c r="K837" s="1"/>
      <c r="L837" s="1"/>
      <c r="M837" s="3"/>
      <c r="N837" s="2"/>
      <c r="O837" s="1"/>
      <c r="P837" s="1"/>
    </row>
    <row r="838" spans="1:19" x14ac:dyDescent="0.15">
      <c r="A838" s="3" t="s">
        <v>22</v>
      </c>
      <c r="B838" s="2">
        <v>40838</v>
      </c>
      <c r="C838" s="1">
        <v>534.41999999999996</v>
      </c>
      <c r="E838" s="3"/>
      <c r="F838" s="2"/>
      <c r="G838" s="1"/>
      <c r="H838" s="1"/>
      <c r="I838" s="3"/>
      <c r="J838" s="2"/>
      <c r="K838" s="1"/>
      <c r="L838" s="1"/>
      <c r="M838" s="3"/>
      <c r="N838" s="2"/>
      <c r="O838" s="1"/>
      <c r="P838" s="1"/>
    </row>
    <row r="839" spans="1:19" x14ac:dyDescent="0.15">
      <c r="A839" s="3" t="s">
        <v>22</v>
      </c>
      <c r="B839" s="2">
        <v>40837</v>
      </c>
      <c r="C839" s="1">
        <v>534.41999999999996</v>
      </c>
      <c r="E839" s="3"/>
      <c r="F839" s="2"/>
      <c r="G839" s="1"/>
      <c r="H839" s="1"/>
      <c r="I839" s="3"/>
      <c r="J839" s="2"/>
      <c r="K839" s="1"/>
      <c r="L839" s="1"/>
      <c r="M839" s="3"/>
      <c r="N839" s="2"/>
      <c r="O839" s="1"/>
      <c r="P839" s="1"/>
    </row>
    <row r="840" spans="1:19" x14ac:dyDescent="0.15">
      <c r="A840" s="3" t="s">
        <v>22</v>
      </c>
      <c r="B840" s="2">
        <v>40836</v>
      </c>
      <c r="C840" s="1">
        <v>533.63</v>
      </c>
      <c r="E840" s="3"/>
      <c r="F840" s="2"/>
      <c r="G840" s="1"/>
      <c r="H840" s="1"/>
      <c r="I840" s="3"/>
      <c r="J840" s="2"/>
      <c r="K840" s="1"/>
      <c r="L840" s="1"/>
      <c r="M840" s="3"/>
      <c r="N840" s="2"/>
      <c r="O840" s="1"/>
      <c r="P840" s="1"/>
    </row>
    <row r="841" spans="1:19" x14ac:dyDescent="0.15">
      <c r="A841" s="3" t="s">
        <v>22</v>
      </c>
      <c r="B841" s="2">
        <v>40835</v>
      </c>
      <c r="C841" s="1">
        <v>533.23</v>
      </c>
      <c r="E841" s="3"/>
      <c r="F841" s="2"/>
      <c r="G841" s="1"/>
      <c r="H841" s="1"/>
      <c r="I841" s="3"/>
      <c r="J841" s="2"/>
      <c r="K841" s="1"/>
      <c r="L841" s="1"/>
      <c r="M841" s="3"/>
      <c r="N841" s="2"/>
      <c r="O841" s="1"/>
      <c r="P841" s="1"/>
    </row>
    <row r="842" spans="1:19" x14ac:dyDescent="0.15">
      <c r="A842" s="3" t="s">
        <v>22</v>
      </c>
      <c r="B842" s="2">
        <v>40834</v>
      </c>
      <c r="C842" s="1">
        <v>533.29</v>
      </c>
      <c r="E842" s="3"/>
      <c r="F842" s="2"/>
      <c r="G842" s="1"/>
      <c r="H842" s="1"/>
      <c r="I842" s="3"/>
      <c r="J842" s="2"/>
      <c r="K842" s="1"/>
      <c r="L842" s="1"/>
      <c r="M842" s="3"/>
      <c r="N842" s="2"/>
      <c r="O842" s="1"/>
      <c r="P842" s="1"/>
    </row>
    <row r="843" spans="1:19" x14ac:dyDescent="0.15">
      <c r="A843" s="3" t="s">
        <v>22</v>
      </c>
      <c r="B843" s="2">
        <v>40833</v>
      </c>
      <c r="C843" s="1">
        <v>535.86</v>
      </c>
      <c r="E843" s="3"/>
      <c r="F843" s="2"/>
      <c r="G843" s="1"/>
      <c r="H843" s="1"/>
      <c r="I843" s="3"/>
      <c r="J843" s="2"/>
      <c r="K843" s="1"/>
      <c r="L843" s="1"/>
      <c r="M843" s="3"/>
      <c r="N843" s="2"/>
      <c r="O843" s="1"/>
      <c r="P843" s="1"/>
    </row>
    <row r="844" spans="1:19" x14ac:dyDescent="0.15">
      <c r="A844" s="3" t="s">
        <v>22</v>
      </c>
      <c r="B844" s="2">
        <v>40832</v>
      </c>
      <c r="C844" s="1">
        <v>535.17999999999995</v>
      </c>
      <c r="E844" s="3"/>
      <c r="F844" s="2"/>
      <c r="G844" s="1"/>
      <c r="H844" s="1"/>
      <c r="I844" s="3"/>
      <c r="J844" s="2"/>
      <c r="K844" s="1"/>
      <c r="L844" s="1"/>
      <c r="M844" s="3"/>
      <c r="N844" s="2"/>
      <c r="O844" s="1"/>
      <c r="P844" s="1"/>
    </row>
    <row r="845" spans="1:19" x14ac:dyDescent="0.15">
      <c r="A845" s="3" t="s">
        <v>22</v>
      </c>
      <c r="B845" s="2">
        <v>40831</v>
      </c>
      <c r="C845" s="1">
        <v>533.54999999999995</v>
      </c>
      <c r="E845" s="3"/>
      <c r="F845" s="2"/>
      <c r="G845" s="1"/>
      <c r="H845" s="1"/>
      <c r="I845" s="3"/>
      <c r="J845" s="2"/>
      <c r="K845" s="1"/>
      <c r="L845" s="1"/>
      <c r="M845" s="3"/>
      <c r="N845" s="2"/>
      <c r="O845" s="1"/>
      <c r="P845" s="1"/>
    </row>
    <row r="846" spans="1:19" x14ac:dyDescent="0.15">
      <c r="A846" s="3" t="s">
        <v>22</v>
      </c>
      <c r="B846" s="2">
        <v>40830</v>
      </c>
      <c r="C846" s="1">
        <v>533.54999999999995</v>
      </c>
      <c r="E846" s="3"/>
      <c r="F846" s="2"/>
      <c r="G846" s="1"/>
      <c r="H846" s="1"/>
      <c r="I846" s="3"/>
      <c r="J846" s="2"/>
      <c r="K846" s="1"/>
      <c r="L846" s="1"/>
      <c r="M846" s="3"/>
      <c r="N846" s="2"/>
      <c r="O846" s="1"/>
      <c r="P846" s="1"/>
    </row>
    <row r="847" spans="1:19" x14ac:dyDescent="0.15">
      <c r="A847" s="3" t="s">
        <v>22</v>
      </c>
      <c r="B847" s="2">
        <v>40829</v>
      </c>
      <c r="C847" s="1">
        <v>532.01</v>
      </c>
      <c r="E847" s="3"/>
      <c r="F847" s="2"/>
      <c r="G847" s="1"/>
      <c r="H847" s="1"/>
      <c r="I847" s="3"/>
      <c r="J847" s="2"/>
      <c r="K847" s="1"/>
      <c r="L847" s="1"/>
      <c r="M847" s="3"/>
      <c r="N847" s="2"/>
      <c r="O847" s="1"/>
      <c r="P847" s="1"/>
    </row>
    <row r="848" spans="1:19" x14ac:dyDescent="0.15">
      <c r="A848" s="3" t="s">
        <v>22</v>
      </c>
      <c r="B848" s="2">
        <v>40828</v>
      </c>
      <c r="C848" s="1">
        <v>530.9</v>
      </c>
      <c r="E848" s="3"/>
      <c r="F848" s="2"/>
      <c r="G848" s="1"/>
      <c r="H848" s="1"/>
      <c r="I848" s="3"/>
      <c r="J848" s="2"/>
      <c r="K848" s="1"/>
      <c r="L848" s="1"/>
      <c r="M848" s="3"/>
      <c r="N848" s="2"/>
      <c r="O848" s="1"/>
      <c r="P848" s="1"/>
    </row>
    <row r="849" spans="1:16" x14ac:dyDescent="0.15">
      <c r="A849" s="3" t="s">
        <v>22</v>
      </c>
      <c r="B849" s="2">
        <v>40827</v>
      </c>
      <c r="C849" s="1">
        <v>529.13</v>
      </c>
      <c r="E849" s="3"/>
      <c r="F849" s="2"/>
      <c r="G849" s="1"/>
      <c r="H849" s="1"/>
      <c r="I849" s="3"/>
      <c r="J849" s="2"/>
      <c r="K849" s="1"/>
      <c r="L849" s="1"/>
      <c r="M849" s="3"/>
      <c r="N849" s="2"/>
      <c r="O849" s="1"/>
      <c r="P849" s="1"/>
    </row>
    <row r="850" spans="1:16" x14ac:dyDescent="0.15">
      <c r="A850" s="3" t="s">
        <v>22</v>
      </c>
      <c r="B850" s="2">
        <v>40826</v>
      </c>
      <c r="C850" s="1">
        <v>525.69000000000005</v>
      </c>
      <c r="E850" s="3"/>
      <c r="F850" s="2"/>
      <c r="G850" s="1"/>
      <c r="H850" s="1"/>
      <c r="I850" s="3"/>
      <c r="J850" s="2"/>
      <c r="K850" s="1"/>
      <c r="L850" s="1"/>
      <c r="M850" s="3"/>
      <c r="N850" s="2"/>
      <c r="O850" s="1"/>
      <c r="P850" s="1"/>
    </row>
    <row r="851" spans="1:16" x14ac:dyDescent="0.15">
      <c r="A851" s="3" t="s">
        <v>22</v>
      </c>
      <c r="B851" s="2">
        <v>40825</v>
      </c>
      <c r="C851" s="1">
        <v>525.80999999999995</v>
      </c>
      <c r="E851" s="3"/>
      <c r="F851" s="2"/>
      <c r="G851" s="1"/>
      <c r="H851" s="1"/>
      <c r="I851" s="3"/>
      <c r="J851" s="2"/>
      <c r="K851" s="1"/>
      <c r="L851" s="1"/>
      <c r="M851" s="3"/>
      <c r="N851" s="2"/>
      <c r="O851" s="1"/>
      <c r="P851" s="1"/>
    </row>
    <row r="852" spans="1:16" x14ac:dyDescent="0.15">
      <c r="A852" s="3" t="s">
        <v>22</v>
      </c>
      <c r="B852" s="2">
        <v>40824</v>
      </c>
      <c r="C852" s="1">
        <v>524.34</v>
      </c>
      <c r="E852" s="3"/>
      <c r="F852" s="2"/>
      <c r="G852" s="1"/>
      <c r="H852" s="1"/>
      <c r="I852" s="3"/>
      <c r="J852" s="2"/>
      <c r="K852" s="1"/>
      <c r="L852" s="1"/>
      <c r="M852" s="3"/>
      <c r="N852" s="2"/>
      <c r="O852" s="1"/>
      <c r="P852" s="1"/>
    </row>
    <row r="853" spans="1:16" x14ac:dyDescent="0.15">
      <c r="A853" s="3" t="s">
        <v>22</v>
      </c>
      <c r="B853" s="2">
        <v>40823</v>
      </c>
      <c r="C853" s="1">
        <v>524.34</v>
      </c>
      <c r="E853" s="3"/>
      <c r="F853" s="2"/>
      <c r="G853" s="1"/>
      <c r="H853" s="1"/>
      <c r="I853" s="3"/>
      <c r="J853" s="2"/>
      <c r="K853" s="1"/>
      <c r="L853" s="1"/>
      <c r="M853" s="3"/>
      <c r="N853" s="2"/>
      <c r="O853" s="1"/>
      <c r="P853" s="1"/>
    </row>
    <row r="854" spans="1:16" x14ac:dyDescent="0.15">
      <c r="A854" s="3" t="s">
        <v>22</v>
      </c>
      <c r="B854" s="2">
        <v>40822</v>
      </c>
      <c r="C854" s="1">
        <v>524.82000000000005</v>
      </c>
      <c r="E854" s="3"/>
      <c r="F854" s="2"/>
      <c r="G854" s="1"/>
      <c r="H854" s="1"/>
      <c r="I854" s="3"/>
      <c r="J854" s="2"/>
      <c r="K854" s="1"/>
      <c r="L854" s="1"/>
      <c r="M854" s="3"/>
      <c r="N854" s="2"/>
      <c r="O854" s="1"/>
      <c r="P854" s="1"/>
    </row>
    <row r="855" spans="1:16" x14ac:dyDescent="0.15">
      <c r="A855" s="3" t="s">
        <v>22</v>
      </c>
      <c r="B855" s="2">
        <v>40821</v>
      </c>
      <c r="C855" s="1">
        <v>520.97</v>
      </c>
      <c r="E855" s="3"/>
      <c r="F855" s="2"/>
      <c r="G855" s="1"/>
      <c r="H855" s="1"/>
      <c r="I855" s="3"/>
      <c r="J855" s="2"/>
      <c r="K855" s="1"/>
      <c r="L855" s="1"/>
      <c r="M855" s="3"/>
      <c r="N855" s="2"/>
      <c r="O855" s="1"/>
      <c r="P855" s="1"/>
    </row>
    <row r="856" spans="1:16" x14ac:dyDescent="0.15">
      <c r="A856" s="3" t="s">
        <v>22</v>
      </c>
      <c r="B856" s="2">
        <v>40820</v>
      </c>
      <c r="C856" s="1">
        <v>522.44000000000005</v>
      </c>
      <c r="E856" s="3"/>
      <c r="F856" s="2"/>
      <c r="G856" s="1"/>
      <c r="H856" s="1"/>
      <c r="I856" s="3"/>
      <c r="J856" s="2"/>
      <c r="K856" s="1"/>
      <c r="L856" s="1"/>
      <c r="M856" s="3"/>
      <c r="N856" s="2"/>
      <c r="O856" s="1"/>
      <c r="P856" s="1"/>
    </row>
    <row r="857" spans="1:16" x14ac:dyDescent="0.15">
      <c r="A857" s="3" t="s">
        <v>22</v>
      </c>
      <c r="B857" s="2">
        <v>40819</v>
      </c>
      <c r="C857" s="1">
        <v>526.05999999999995</v>
      </c>
      <c r="E857" s="3"/>
      <c r="F857" s="2"/>
      <c r="G857" s="1"/>
      <c r="H857" s="1"/>
      <c r="I857" s="3"/>
      <c r="J857" s="2"/>
      <c r="K857" s="1"/>
      <c r="L857" s="1"/>
      <c r="M857" s="3"/>
      <c r="N857" s="2"/>
      <c r="O857" s="1"/>
      <c r="P857" s="1"/>
    </row>
    <row r="858" spans="1:16" x14ac:dyDescent="0.15">
      <c r="A858" s="3" t="s">
        <v>22</v>
      </c>
      <c r="B858" s="2">
        <v>40818</v>
      </c>
      <c r="C858" s="1">
        <v>531.46</v>
      </c>
      <c r="E858" s="3"/>
      <c r="F858" s="2"/>
      <c r="G858" s="1"/>
      <c r="H858" s="1"/>
      <c r="I858" s="3"/>
      <c r="J858" s="2"/>
      <c r="K858" s="1"/>
      <c r="L858" s="1"/>
      <c r="M858" s="3"/>
      <c r="N858" s="2"/>
      <c r="O858" s="1"/>
      <c r="P858" s="1"/>
    </row>
    <row r="859" spans="1:16" x14ac:dyDescent="0.15">
      <c r="A859" s="3" t="s">
        <v>22</v>
      </c>
      <c r="B859" s="2">
        <v>40817</v>
      </c>
      <c r="C859" s="1">
        <v>531.37</v>
      </c>
      <c r="E859" s="3"/>
      <c r="F859" s="2"/>
      <c r="G859" s="1"/>
      <c r="H859" s="1"/>
      <c r="I859" s="3"/>
      <c r="J859" s="2"/>
      <c r="K859" s="1"/>
      <c r="L859" s="1"/>
      <c r="M859" s="3"/>
      <c r="N859" s="2"/>
      <c r="O859" s="1"/>
      <c r="P859" s="1"/>
    </row>
    <row r="860" spans="1:16" x14ac:dyDescent="0.15">
      <c r="A860" s="3" t="s">
        <v>22</v>
      </c>
      <c r="B860" s="2">
        <v>40816</v>
      </c>
      <c r="C860" s="1">
        <v>531.37</v>
      </c>
      <c r="E860" s="3"/>
      <c r="F860" s="2"/>
      <c r="G860" s="1"/>
      <c r="H860" s="1"/>
      <c r="I860" s="3"/>
      <c r="J860" s="2"/>
      <c r="K860" s="1"/>
      <c r="L860" s="1"/>
      <c r="M860" s="3"/>
      <c r="N860" s="2"/>
      <c r="O860" s="1"/>
      <c r="P860" s="1"/>
    </row>
    <row r="861" spans="1:16" x14ac:dyDescent="0.15">
      <c r="A861" s="3" t="s">
        <v>22</v>
      </c>
      <c r="B861" s="2">
        <v>40815</v>
      </c>
      <c r="C861" s="1">
        <v>532.24</v>
      </c>
      <c r="E861" s="3"/>
      <c r="F861" s="2"/>
      <c r="G861" s="1"/>
      <c r="H861" s="1"/>
      <c r="I861" s="3"/>
      <c r="J861" s="2"/>
      <c r="K861" s="1"/>
      <c r="L861" s="1"/>
      <c r="M861" s="3"/>
      <c r="N861" s="2"/>
      <c r="O861" s="1"/>
      <c r="P861" s="1"/>
    </row>
    <row r="862" spans="1:16" x14ac:dyDescent="0.15">
      <c r="A862" s="3" t="s">
        <v>22</v>
      </c>
      <c r="B862" s="2">
        <v>40814</v>
      </c>
      <c r="C862" s="1">
        <v>533.01</v>
      </c>
      <c r="E862" s="3"/>
      <c r="F862" s="2"/>
      <c r="G862" s="1"/>
      <c r="H862" s="1"/>
      <c r="I862" s="3"/>
      <c r="J862" s="2"/>
      <c r="K862" s="1"/>
      <c r="L862" s="1"/>
      <c r="M862" s="3"/>
      <c r="N862" s="2"/>
      <c r="O862" s="1"/>
      <c r="P862" s="1"/>
    </row>
    <row r="863" spans="1:16" x14ac:dyDescent="0.15">
      <c r="A863" s="3" t="s">
        <v>22</v>
      </c>
      <c r="B863" s="2">
        <v>40813</v>
      </c>
      <c r="C863" s="1">
        <v>535.54999999999995</v>
      </c>
      <c r="E863" s="3"/>
      <c r="F863" s="2"/>
      <c r="G863" s="1"/>
      <c r="H863" s="1"/>
      <c r="I863" s="3"/>
      <c r="J863" s="2"/>
      <c r="K863" s="1"/>
      <c r="L863" s="1"/>
      <c r="M863" s="3"/>
      <c r="N863" s="2"/>
      <c r="O863" s="1"/>
      <c r="P863" s="1"/>
    </row>
    <row r="864" spans="1:16" x14ac:dyDescent="0.15">
      <c r="A864" s="3" t="s">
        <v>22</v>
      </c>
      <c r="B864" s="2">
        <v>40812</v>
      </c>
      <c r="C864" s="1">
        <v>534.41999999999996</v>
      </c>
      <c r="E864" s="3"/>
      <c r="F864" s="2"/>
      <c r="G864" s="1"/>
      <c r="H864" s="1"/>
      <c r="I864" s="3"/>
      <c r="J864" s="2"/>
      <c r="K864" s="1"/>
      <c r="L864" s="1"/>
      <c r="M864" s="3"/>
      <c r="N864" s="2"/>
      <c r="O864" s="1"/>
      <c r="P864" s="1"/>
    </row>
    <row r="865" spans="1:16" x14ac:dyDescent="0.15">
      <c r="A865" s="3" t="s">
        <v>22</v>
      </c>
      <c r="B865" s="2">
        <v>40811</v>
      </c>
      <c r="C865" s="1">
        <v>534.54</v>
      </c>
      <c r="E865" s="3"/>
      <c r="F865" s="2"/>
      <c r="G865" s="1"/>
      <c r="H865" s="1"/>
      <c r="I865" s="3"/>
      <c r="J865" s="2"/>
      <c r="K865" s="1"/>
      <c r="L865" s="1"/>
      <c r="M865" s="3"/>
      <c r="N865" s="2"/>
      <c r="O865" s="1"/>
      <c r="P865" s="1"/>
    </row>
    <row r="866" spans="1:16" x14ac:dyDescent="0.15">
      <c r="A866" s="3" t="s">
        <v>22</v>
      </c>
      <c r="B866" s="2">
        <v>40810</v>
      </c>
      <c r="C866" s="1">
        <v>539.74</v>
      </c>
      <c r="E866" s="3"/>
      <c r="F866" s="2"/>
      <c r="G866" s="1"/>
      <c r="H866" s="1"/>
      <c r="I866" s="3"/>
      <c r="J866" s="2"/>
      <c r="K866" s="1"/>
      <c r="L866" s="1"/>
      <c r="M866" s="3"/>
      <c r="N866" s="2"/>
      <c r="O866" s="1"/>
      <c r="P866" s="1"/>
    </row>
    <row r="867" spans="1:16" x14ac:dyDescent="0.15">
      <c r="A867" s="3" t="s">
        <v>22</v>
      </c>
      <c r="B867" s="2">
        <v>40809</v>
      </c>
      <c r="C867" s="1">
        <v>539.74</v>
      </c>
      <c r="E867" s="3"/>
      <c r="F867" s="2"/>
      <c r="G867" s="1"/>
      <c r="H867" s="1"/>
      <c r="I867" s="3"/>
      <c r="J867" s="2"/>
      <c r="K867" s="1"/>
      <c r="L867" s="1"/>
      <c r="M867" s="3"/>
      <c r="N867" s="2"/>
      <c r="O867" s="1"/>
      <c r="P867" s="1"/>
    </row>
    <row r="868" spans="1:16" x14ac:dyDescent="0.15">
      <c r="A868" s="3" t="s">
        <v>22</v>
      </c>
      <c r="B868" s="2">
        <v>40808</v>
      </c>
      <c r="C868" s="1">
        <v>539.41999999999996</v>
      </c>
      <c r="E868" s="3"/>
      <c r="F868" s="2"/>
      <c r="G868" s="1"/>
      <c r="H868" s="1"/>
      <c r="I868" s="3"/>
      <c r="J868" s="2"/>
      <c r="K868" s="1"/>
      <c r="L868" s="1"/>
      <c r="M868" s="3"/>
      <c r="N868" s="2"/>
      <c r="O868" s="1"/>
      <c r="P868" s="1"/>
    </row>
    <row r="869" spans="1:16" x14ac:dyDescent="0.15">
      <c r="A869" s="3" t="s">
        <v>22</v>
      </c>
      <c r="B869" s="2">
        <v>40807</v>
      </c>
      <c r="C869" s="1">
        <v>544.65</v>
      </c>
      <c r="E869" s="3"/>
      <c r="F869" s="2"/>
      <c r="G869" s="1"/>
      <c r="H869" s="1"/>
      <c r="I869" s="3"/>
      <c r="J869" s="2"/>
      <c r="K869" s="1"/>
      <c r="L869" s="1"/>
      <c r="M869" s="3"/>
      <c r="N869" s="2"/>
      <c r="O869" s="1"/>
      <c r="P869" s="1"/>
    </row>
    <row r="870" spans="1:16" x14ac:dyDescent="0.15">
      <c r="A870" s="3" t="s">
        <v>22</v>
      </c>
      <c r="B870" s="2">
        <v>40806</v>
      </c>
      <c r="C870" s="1">
        <v>543.66</v>
      </c>
      <c r="E870" s="3"/>
      <c r="F870" s="2"/>
      <c r="G870" s="1"/>
      <c r="H870" s="1"/>
      <c r="I870" s="3"/>
      <c r="J870" s="2"/>
      <c r="K870" s="1"/>
      <c r="L870" s="1"/>
      <c r="M870" s="3"/>
      <c r="N870" s="2"/>
      <c r="O870" s="1"/>
      <c r="P870" s="1"/>
    </row>
    <row r="871" spans="1:16" x14ac:dyDescent="0.15">
      <c r="A871" s="3" t="s">
        <v>22</v>
      </c>
      <c r="B871" s="2">
        <v>40805</v>
      </c>
      <c r="C871" s="1">
        <v>543.46</v>
      </c>
      <c r="E871" s="3"/>
      <c r="F871" s="2"/>
      <c r="G871" s="1"/>
      <c r="H871" s="1"/>
      <c r="I871" s="3"/>
      <c r="J871" s="2"/>
      <c r="K871" s="1"/>
      <c r="L871" s="1"/>
      <c r="M871" s="3"/>
      <c r="N871" s="2"/>
      <c r="O871" s="1"/>
      <c r="P871" s="1"/>
    </row>
    <row r="872" spans="1:16" x14ac:dyDescent="0.15">
      <c r="A872" s="3" t="s">
        <v>22</v>
      </c>
      <c r="B872" s="2">
        <v>40804</v>
      </c>
      <c r="C872" s="1">
        <v>545.14</v>
      </c>
      <c r="E872" s="3"/>
      <c r="F872" s="2"/>
      <c r="G872" s="1"/>
      <c r="H872" s="1"/>
      <c r="I872" s="3"/>
      <c r="J872" s="2"/>
      <c r="K872" s="1"/>
      <c r="L872" s="1"/>
      <c r="M872" s="3"/>
      <c r="N872" s="2"/>
      <c r="O872" s="1"/>
      <c r="P872" s="1"/>
    </row>
    <row r="873" spans="1:16" x14ac:dyDescent="0.15">
      <c r="A873" s="3" t="s">
        <v>22</v>
      </c>
      <c r="B873" s="2">
        <v>40803</v>
      </c>
      <c r="C873" s="1">
        <v>545.80999999999995</v>
      </c>
      <c r="E873" s="3"/>
      <c r="F873" s="2"/>
      <c r="G873" s="1"/>
      <c r="H873" s="1"/>
      <c r="I873" s="3"/>
      <c r="J873" s="2"/>
      <c r="K873" s="1"/>
      <c r="L873" s="1"/>
      <c r="M873" s="3"/>
      <c r="N873" s="2"/>
      <c r="O873" s="1"/>
      <c r="P873" s="1"/>
    </row>
    <row r="874" spans="1:16" x14ac:dyDescent="0.15">
      <c r="A874" s="3" t="s">
        <v>22</v>
      </c>
      <c r="B874" s="2">
        <v>40802</v>
      </c>
      <c r="C874" s="1">
        <v>545.80999999999995</v>
      </c>
      <c r="E874" s="3"/>
      <c r="F874" s="2"/>
      <c r="G874" s="1"/>
      <c r="H874" s="1"/>
      <c r="I874" s="3"/>
      <c r="J874" s="2"/>
      <c r="K874" s="1"/>
      <c r="L874" s="1"/>
      <c r="M874" s="3"/>
      <c r="N874" s="2"/>
      <c r="O874" s="1"/>
      <c r="P874" s="1"/>
    </row>
    <row r="875" spans="1:16" x14ac:dyDescent="0.15">
      <c r="A875" s="3" t="s">
        <v>22</v>
      </c>
      <c r="B875" s="2">
        <v>40801</v>
      </c>
      <c r="C875" s="1">
        <v>546.70000000000005</v>
      </c>
      <c r="E875" s="3"/>
      <c r="F875" s="2"/>
      <c r="G875" s="1"/>
      <c r="H875" s="1"/>
      <c r="I875" s="3"/>
      <c r="J875" s="2"/>
      <c r="K875" s="1"/>
      <c r="L875" s="1"/>
      <c r="M875" s="3"/>
      <c r="N875" s="2"/>
      <c r="O875" s="1"/>
      <c r="P875" s="1"/>
    </row>
    <row r="876" spans="1:16" x14ac:dyDescent="0.15">
      <c r="A876" s="3" t="s">
        <v>22</v>
      </c>
      <c r="B876" s="2">
        <v>40800</v>
      </c>
      <c r="C876" s="1">
        <v>548.44000000000005</v>
      </c>
      <c r="E876" s="3"/>
      <c r="F876" s="2"/>
      <c r="G876" s="1"/>
      <c r="H876" s="1"/>
      <c r="I876" s="3"/>
      <c r="J876" s="2"/>
      <c r="K876" s="1"/>
      <c r="L876" s="1"/>
      <c r="M876" s="3"/>
      <c r="N876" s="2"/>
      <c r="O876" s="1"/>
      <c r="P876" s="1"/>
    </row>
    <row r="877" spans="1:16" x14ac:dyDescent="0.15">
      <c r="A877" s="3" t="s">
        <v>22</v>
      </c>
      <c r="B877" s="2">
        <v>40799</v>
      </c>
      <c r="C877" s="1">
        <v>547.05999999999995</v>
      </c>
      <c r="E877" s="3"/>
      <c r="F877" s="2"/>
      <c r="G877" s="1"/>
      <c r="H877" s="1"/>
      <c r="I877" s="3"/>
      <c r="J877" s="2"/>
      <c r="K877" s="1"/>
      <c r="L877" s="1"/>
      <c r="M877" s="3"/>
      <c r="N877" s="2"/>
      <c r="O877" s="1"/>
      <c r="P877" s="1"/>
    </row>
    <row r="878" spans="1:16" x14ac:dyDescent="0.15">
      <c r="A878" s="3" t="s">
        <v>22</v>
      </c>
      <c r="B878" s="2">
        <v>40798</v>
      </c>
      <c r="C878" s="1">
        <v>545.72</v>
      </c>
      <c r="E878" s="3"/>
      <c r="F878" s="2"/>
      <c r="G878" s="1"/>
      <c r="H878" s="1"/>
      <c r="I878" s="3"/>
      <c r="J878" s="2"/>
      <c r="K878" s="1"/>
      <c r="L878" s="1"/>
      <c r="M878" s="3"/>
      <c r="N878" s="2"/>
      <c r="O878" s="1"/>
      <c r="P878" s="1"/>
    </row>
    <row r="879" spans="1:16" x14ac:dyDescent="0.15">
      <c r="A879" s="3" t="s">
        <v>22</v>
      </c>
      <c r="B879" s="2">
        <v>40797</v>
      </c>
      <c r="C879" s="1">
        <v>549.69000000000005</v>
      </c>
      <c r="E879" s="3"/>
      <c r="F879" s="2"/>
      <c r="G879" s="1"/>
      <c r="H879" s="1"/>
      <c r="I879" s="3"/>
      <c r="J879" s="2"/>
      <c r="K879" s="1"/>
      <c r="L879" s="1"/>
      <c r="M879" s="3"/>
      <c r="N879" s="2"/>
      <c r="O879" s="1"/>
      <c r="P879" s="1"/>
    </row>
    <row r="880" spans="1:16" x14ac:dyDescent="0.15">
      <c r="A880" s="3" t="s">
        <v>22</v>
      </c>
      <c r="B880" s="2">
        <v>40796</v>
      </c>
      <c r="C880" s="1">
        <v>551.32000000000005</v>
      </c>
      <c r="E880" s="3"/>
      <c r="F880" s="2"/>
      <c r="G880" s="1"/>
      <c r="H880" s="1"/>
      <c r="I880" s="3"/>
      <c r="J880" s="2"/>
      <c r="K880" s="1"/>
      <c r="L880" s="1"/>
      <c r="M880" s="3"/>
      <c r="N880" s="2"/>
      <c r="O880" s="1"/>
      <c r="P880" s="1"/>
    </row>
    <row r="881" spans="1:16" x14ac:dyDescent="0.15">
      <c r="A881" s="3" t="s">
        <v>22</v>
      </c>
      <c r="B881" s="2">
        <v>40795</v>
      </c>
      <c r="C881" s="1">
        <v>551.32000000000005</v>
      </c>
      <c r="E881" s="3"/>
      <c r="F881" s="2"/>
      <c r="G881" s="1"/>
      <c r="H881" s="1"/>
      <c r="I881" s="3"/>
      <c r="J881" s="2"/>
      <c r="K881" s="1"/>
      <c r="L881" s="1"/>
      <c r="M881" s="3"/>
      <c r="N881" s="2"/>
      <c r="O881" s="1"/>
      <c r="P881" s="1"/>
    </row>
    <row r="882" spans="1:16" x14ac:dyDescent="0.15">
      <c r="A882" s="3" t="s">
        <v>22</v>
      </c>
      <c r="B882" s="2">
        <v>40794</v>
      </c>
      <c r="C882" s="1">
        <v>554.16999999999996</v>
      </c>
      <c r="E882" s="3"/>
      <c r="F882" s="2"/>
      <c r="G882" s="1"/>
      <c r="H882" s="1"/>
      <c r="I882" s="3"/>
      <c r="J882" s="2"/>
      <c r="K882" s="1"/>
      <c r="L882" s="1"/>
      <c r="M882" s="3"/>
      <c r="N882" s="2"/>
      <c r="O882" s="1"/>
      <c r="P882" s="1"/>
    </row>
    <row r="883" spans="1:16" x14ac:dyDescent="0.15">
      <c r="A883" s="3" t="s">
        <v>22</v>
      </c>
      <c r="B883" s="2">
        <v>40793</v>
      </c>
      <c r="C883" s="1">
        <v>551.66</v>
      </c>
      <c r="E883" s="3"/>
      <c r="F883" s="2"/>
      <c r="G883" s="1"/>
      <c r="H883" s="1"/>
      <c r="I883" s="3"/>
      <c r="J883" s="2"/>
      <c r="K883" s="1"/>
      <c r="L883" s="1"/>
      <c r="M883" s="3"/>
      <c r="N883" s="2"/>
      <c r="O883" s="1"/>
      <c r="P883" s="1"/>
    </row>
    <row r="884" spans="1:16" x14ac:dyDescent="0.15">
      <c r="A884" s="3" t="s">
        <v>22</v>
      </c>
      <c r="B884" s="2">
        <v>40792</v>
      </c>
      <c r="C884" s="1">
        <v>548.53</v>
      </c>
      <c r="E884" s="3"/>
      <c r="F884" s="2"/>
      <c r="G884" s="1"/>
      <c r="H884" s="1"/>
      <c r="I884" s="3"/>
      <c r="J884" s="2"/>
      <c r="K884" s="1"/>
      <c r="L884" s="1"/>
      <c r="M884" s="3"/>
      <c r="N884" s="2"/>
      <c r="O884" s="1"/>
      <c r="P884" s="1"/>
    </row>
    <row r="885" spans="1:16" x14ac:dyDescent="0.15">
      <c r="A885" s="3" t="s">
        <v>22</v>
      </c>
      <c r="B885" s="2">
        <v>40791</v>
      </c>
      <c r="C885" s="1">
        <v>549.29999999999995</v>
      </c>
      <c r="E885" s="3"/>
      <c r="F885" s="2"/>
      <c r="G885" s="1"/>
      <c r="H885" s="1"/>
      <c r="I885" s="3"/>
      <c r="J885" s="2"/>
      <c r="K885" s="1"/>
      <c r="L885" s="1"/>
      <c r="M885" s="3"/>
      <c r="N885" s="2"/>
      <c r="O885" s="1"/>
      <c r="P885" s="1"/>
    </row>
    <row r="886" spans="1:16" x14ac:dyDescent="0.15">
      <c r="A886" s="3" t="s">
        <v>22</v>
      </c>
      <c r="B886" s="2">
        <v>40790</v>
      </c>
      <c r="C886" s="1">
        <v>551.38</v>
      </c>
      <c r="E886" s="3"/>
      <c r="F886" s="2"/>
      <c r="G886" s="1"/>
      <c r="H886" s="1"/>
      <c r="I886" s="3"/>
      <c r="J886" s="2"/>
      <c r="K886" s="1"/>
      <c r="L886" s="1"/>
      <c r="M886" s="3"/>
      <c r="N886" s="2"/>
      <c r="O886" s="1"/>
      <c r="P886" s="1"/>
    </row>
    <row r="887" spans="1:16" x14ac:dyDescent="0.15">
      <c r="A887" s="3" t="s">
        <v>22</v>
      </c>
      <c r="B887" s="2">
        <v>40789</v>
      </c>
      <c r="C887" s="1">
        <v>548.82000000000005</v>
      </c>
      <c r="E887" s="3"/>
      <c r="F887" s="2"/>
      <c r="G887" s="1"/>
      <c r="H887" s="1"/>
      <c r="I887" s="3"/>
      <c r="J887" s="2"/>
      <c r="K887" s="1"/>
      <c r="L887" s="1"/>
      <c r="M887" s="3"/>
      <c r="N887" s="2"/>
      <c r="O887" s="1"/>
      <c r="P887" s="1"/>
    </row>
    <row r="888" spans="1:16" x14ac:dyDescent="0.15">
      <c r="A888" s="3" t="s">
        <v>22</v>
      </c>
      <c r="B888" s="2">
        <v>40788</v>
      </c>
      <c r="C888" s="1">
        <v>548.82000000000005</v>
      </c>
      <c r="E888" s="3"/>
      <c r="F888" s="2"/>
      <c r="G888" s="1"/>
      <c r="H888" s="1"/>
      <c r="I888" s="3"/>
      <c r="J888" s="2"/>
      <c r="K888" s="1"/>
      <c r="L888" s="1"/>
      <c r="M888" s="3"/>
      <c r="N888" s="2"/>
      <c r="O888" s="1"/>
      <c r="P888" s="1"/>
    </row>
    <row r="889" spans="1:16" x14ac:dyDescent="0.15">
      <c r="A889" s="3" t="s">
        <v>22</v>
      </c>
      <c r="B889" s="2">
        <v>40787</v>
      </c>
      <c r="C889" s="1">
        <v>548.03</v>
      </c>
      <c r="E889" s="3"/>
      <c r="F889" s="2"/>
      <c r="G889" s="1"/>
      <c r="H889" s="1"/>
      <c r="I889" s="3"/>
      <c r="J889" s="2"/>
      <c r="K889" s="1"/>
      <c r="L889" s="1"/>
      <c r="M889" s="3"/>
      <c r="N889" s="2"/>
      <c r="O889" s="1"/>
      <c r="P889" s="1"/>
    </row>
    <row r="890" spans="1:16" x14ac:dyDescent="0.15">
      <c r="A890" s="3" t="s">
        <v>22</v>
      </c>
      <c r="B890" s="2">
        <v>40786</v>
      </c>
      <c r="C890" s="1">
        <v>548.95000000000005</v>
      </c>
      <c r="E890" s="3"/>
      <c r="F890" s="2"/>
      <c r="G890" s="1"/>
      <c r="H890" s="1"/>
      <c r="I890" s="3"/>
      <c r="J890" s="2"/>
      <c r="K890" s="1"/>
      <c r="L890" s="1"/>
      <c r="M890" s="3"/>
      <c r="N890" s="2"/>
      <c r="O890" s="1"/>
      <c r="P890" s="1"/>
    </row>
    <row r="891" spans="1:16" x14ac:dyDescent="0.15">
      <c r="A891" s="3" t="s">
        <v>22</v>
      </c>
      <c r="B891" s="2">
        <v>40785</v>
      </c>
      <c r="C891" s="1">
        <v>548.79</v>
      </c>
      <c r="E891" s="3"/>
      <c r="F891" s="2"/>
      <c r="G891" s="1"/>
      <c r="H891" s="1"/>
      <c r="I891" s="3"/>
      <c r="J891" s="2"/>
      <c r="K891" s="1"/>
      <c r="L891" s="1"/>
      <c r="M891" s="3"/>
      <c r="N891" s="2"/>
      <c r="O891" s="1"/>
      <c r="P891" s="1"/>
    </row>
    <row r="892" spans="1:16" x14ac:dyDescent="0.15">
      <c r="A892" s="3" t="s">
        <v>22</v>
      </c>
      <c r="B892" s="2">
        <v>40784</v>
      </c>
      <c r="C892" s="1">
        <v>549.03</v>
      </c>
      <c r="E892" s="3"/>
      <c r="F892" s="2"/>
      <c r="G892" s="1"/>
      <c r="H892" s="1"/>
      <c r="I892" s="3"/>
      <c r="J892" s="2"/>
      <c r="K892" s="1"/>
      <c r="L892" s="1"/>
      <c r="M892" s="3"/>
      <c r="N892" s="2"/>
      <c r="O892" s="1"/>
      <c r="P892" s="1"/>
    </row>
    <row r="893" spans="1:16" x14ac:dyDescent="0.15">
      <c r="A893" s="3" t="s">
        <v>22</v>
      </c>
      <c r="B893" s="2">
        <v>40783</v>
      </c>
      <c r="C893" s="1">
        <v>546.03</v>
      </c>
      <c r="E893" s="3"/>
      <c r="F893" s="2"/>
      <c r="G893" s="1"/>
      <c r="H893" s="1"/>
      <c r="I893" s="3"/>
      <c r="J893" s="2"/>
      <c r="K893" s="1"/>
      <c r="L893" s="1"/>
      <c r="M893" s="3"/>
      <c r="N893" s="2"/>
      <c r="O893" s="1"/>
      <c r="P893" s="1"/>
    </row>
    <row r="894" spans="1:16" x14ac:dyDescent="0.15">
      <c r="A894" s="3" t="s">
        <v>22</v>
      </c>
      <c r="B894" s="2">
        <v>40782</v>
      </c>
      <c r="C894" s="1">
        <v>542.55999999999995</v>
      </c>
      <c r="E894" s="3"/>
      <c r="F894" s="2"/>
      <c r="G894" s="1"/>
      <c r="H894" s="1"/>
      <c r="I894" s="3"/>
      <c r="J894" s="2"/>
      <c r="K894" s="1"/>
      <c r="L894" s="1"/>
      <c r="M894" s="3"/>
      <c r="N894" s="2"/>
      <c r="O894" s="1"/>
      <c r="P894" s="1"/>
    </row>
    <row r="895" spans="1:16" x14ac:dyDescent="0.15">
      <c r="A895" s="3" t="s">
        <v>22</v>
      </c>
      <c r="B895" s="2">
        <v>40781</v>
      </c>
      <c r="C895" s="1">
        <v>542.55999999999995</v>
      </c>
      <c r="E895" s="3"/>
      <c r="F895" s="2"/>
      <c r="G895" s="1"/>
      <c r="H895" s="1"/>
      <c r="I895" s="3"/>
      <c r="J895" s="2"/>
      <c r="K895" s="1"/>
      <c r="L895" s="1"/>
      <c r="M895" s="3"/>
      <c r="N895" s="2"/>
      <c r="O895" s="1"/>
      <c r="P895" s="1"/>
    </row>
    <row r="896" spans="1:16" x14ac:dyDescent="0.15">
      <c r="A896" s="3" t="s">
        <v>22</v>
      </c>
      <c r="B896" s="2">
        <v>40780</v>
      </c>
      <c r="C896" s="1">
        <v>542.36</v>
      </c>
      <c r="E896" s="3"/>
      <c r="F896" s="2"/>
      <c r="G896" s="1"/>
      <c r="H896" s="1"/>
      <c r="I896" s="3"/>
      <c r="J896" s="2"/>
      <c r="K896" s="1"/>
      <c r="L896" s="1"/>
      <c r="M896" s="3"/>
      <c r="N896" s="2"/>
      <c r="O896" s="1"/>
      <c r="P896" s="1"/>
    </row>
    <row r="897" spans="1:16" x14ac:dyDescent="0.15">
      <c r="A897" s="3" t="s">
        <v>22</v>
      </c>
      <c r="B897" s="2">
        <v>40779</v>
      </c>
      <c r="C897" s="1">
        <v>541.88</v>
      </c>
      <c r="E897" s="3"/>
      <c r="F897" s="2"/>
      <c r="G897" s="1"/>
      <c r="H897" s="1"/>
      <c r="I897" s="3"/>
      <c r="J897" s="2"/>
      <c r="K897" s="1"/>
      <c r="L897" s="1"/>
      <c r="M897" s="3"/>
      <c r="N897" s="2"/>
      <c r="O897" s="1"/>
      <c r="P897" s="1"/>
    </row>
    <row r="898" spans="1:16" x14ac:dyDescent="0.15">
      <c r="A898" s="3" t="s">
        <v>22</v>
      </c>
      <c r="B898" s="2">
        <v>40778</v>
      </c>
      <c r="C898" s="1">
        <v>541.52</v>
      </c>
      <c r="E898" s="3"/>
      <c r="F898" s="2"/>
      <c r="G898" s="1"/>
      <c r="H898" s="1"/>
      <c r="I898" s="3"/>
      <c r="J898" s="2"/>
      <c r="K898" s="1"/>
      <c r="L898" s="1"/>
      <c r="M898" s="3"/>
      <c r="N898" s="2"/>
      <c r="O898" s="1"/>
      <c r="P898" s="1"/>
    </row>
    <row r="899" spans="1:16" x14ac:dyDescent="0.15">
      <c r="A899" s="3" t="s">
        <v>22</v>
      </c>
      <c r="B899" s="2">
        <v>40777</v>
      </c>
      <c r="C899" s="1">
        <v>541.24</v>
      </c>
      <c r="E899" s="3"/>
      <c r="F899" s="2"/>
      <c r="G899" s="1"/>
      <c r="H899" s="1"/>
      <c r="I899" s="3"/>
      <c r="J899" s="2"/>
      <c r="K899" s="1"/>
      <c r="L899" s="1"/>
      <c r="M899" s="3"/>
      <c r="N899" s="2"/>
      <c r="O899" s="1"/>
      <c r="P899" s="1"/>
    </row>
    <row r="900" spans="1:16" x14ac:dyDescent="0.15">
      <c r="A900" s="3" t="s">
        <v>22</v>
      </c>
      <c r="B900" s="2">
        <v>40776</v>
      </c>
      <c r="C900" s="1">
        <v>538.66999999999996</v>
      </c>
      <c r="E900" s="3"/>
      <c r="F900" s="2"/>
      <c r="G900" s="1"/>
      <c r="H900" s="1"/>
      <c r="I900" s="3"/>
      <c r="J900" s="2"/>
      <c r="K900" s="1"/>
      <c r="L900" s="1"/>
      <c r="M900" s="3"/>
      <c r="N900" s="2"/>
      <c r="O900" s="1"/>
      <c r="P900" s="1"/>
    </row>
    <row r="901" spans="1:16" x14ac:dyDescent="0.15">
      <c r="A901" s="3" t="s">
        <v>22</v>
      </c>
      <c r="B901" s="2">
        <v>40775</v>
      </c>
      <c r="C901" s="1">
        <v>545.87</v>
      </c>
      <c r="E901" s="3"/>
      <c r="F901" s="2"/>
      <c r="G901" s="1"/>
      <c r="H901" s="1"/>
      <c r="I901" s="3"/>
      <c r="J901" s="2"/>
      <c r="K901" s="1"/>
      <c r="L901" s="1"/>
      <c r="M901" s="3"/>
      <c r="N901" s="2"/>
      <c r="O901" s="1"/>
      <c r="P901" s="1"/>
    </row>
    <row r="902" spans="1:16" x14ac:dyDescent="0.15">
      <c r="A902" s="3" t="s">
        <v>22</v>
      </c>
      <c r="B902" s="2">
        <v>40774</v>
      </c>
      <c r="C902" s="1">
        <v>545.87</v>
      </c>
      <c r="E902" s="3"/>
      <c r="F902" s="2"/>
      <c r="G902" s="1"/>
      <c r="H902" s="1"/>
      <c r="I902" s="3"/>
      <c r="J902" s="2"/>
      <c r="K902" s="1"/>
      <c r="L902" s="1"/>
      <c r="M902" s="3"/>
      <c r="N902" s="2"/>
      <c r="O902" s="1"/>
      <c r="P902" s="1"/>
    </row>
    <row r="903" spans="1:16" x14ac:dyDescent="0.15">
      <c r="A903" s="3" t="s">
        <v>22</v>
      </c>
      <c r="B903" s="2">
        <v>40773</v>
      </c>
      <c r="C903" s="1">
        <v>545.73</v>
      </c>
      <c r="E903" s="3"/>
      <c r="F903" s="2"/>
      <c r="G903" s="1"/>
      <c r="H903" s="1"/>
      <c r="I903" s="3"/>
      <c r="J903" s="2"/>
      <c r="K903" s="1"/>
      <c r="L903" s="1"/>
      <c r="M903" s="3"/>
      <c r="N903" s="2"/>
      <c r="O903" s="1"/>
      <c r="P903" s="1"/>
    </row>
    <row r="904" spans="1:16" x14ac:dyDescent="0.15">
      <c r="A904" s="3" t="s">
        <v>22</v>
      </c>
      <c r="B904" s="2">
        <v>40772</v>
      </c>
      <c r="C904" s="1">
        <v>545.30999999999995</v>
      </c>
      <c r="E904" s="3"/>
      <c r="F904" s="2"/>
      <c r="G904" s="1"/>
      <c r="H904" s="1"/>
      <c r="I904" s="3"/>
      <c r="J904" s="2"/>
      <c r="K904" s="1"/>
      <c r="L904" s="1"/>
      <c r="M904" s="3"/>
      <c r="N904" s="2"/>
      <c r="O904" s="1"/>
      <c r="P904" s="1"/>
    </row>
    <row r="905" spans="1:16" x14ac:dyDescent="0.15">
      <c r="A905" s="3" t="s">
        <v>22</v>
      </c>
      <c r="B905" s="2">
        <v>40771</v>
      </c>
      <c r="C905" s="1">
        <v>542.73</v>
      </c>
      <c r="E905" s="3"/>
      <c r="F905" s="2"/>
      <c r="G905" s="1"/>
      <c r="H905" s="1"/>
      <c r="I905" s="3"/>
      <c r="J905" s="2"/>
      <c r="K905" s="1"/>
      <c r="L905" s="1"/>
      <c r="M905" s="3"/>
      <c r="N905" s="2"/>
      <c r="O905" s="1"/>
      <c r="P905" s="1"/>
    </row>
    <row r="906" spans="1:16" x14ac:dyDescent="0.15">
      <c r="A906" s="3" t="s">
        <v>22</v>
      </c>
      <c r="B906" s="2">
        <v>40770</v>
      </c>
      <c r="C906" s="1">
        <v>544.75</v>
      </c>
      <c r="E906" s="3"/>
      <c r="F906" s="2"/>
      <c r="G906" s="1"/>
      <c r="H906" s="1"/>
      <c r="I906" s="3"/>
      <c r="J906" s="2"/>
      <c r="K906" s="1"/>
      <c r="L906" s="1"/>
      <c r="M906" s="3"/>
      <c r="N906" s="2"/>
      <c r="O906" s="1"/>
      <c r="P906" s="1"/>
    </row>
    <row r="907" spans="1:16" x14ac:dyDescent="0.15">
      <c r="A907" s="3" t="s">
        <v>22</v>
      </c>
      <c r="B907" s="2">
        <v>40769</v>
      </c>
      <c r="C907" s="1">
        <v>542.13</v>
      </c>
      <c r="E907" s="3"/>
      <c r="F907" s="2"/>
      <c r="G907" s="1"/>
      <c r="H907" s="1"/>
      <c r="I907" s="3"/>
      <c r="J907" s="2"/>
      <c r="K907" s="1"/>
      <c r="L907" s="1"/>
      <c r="M907" s="3"/>
      <c r="N907" s="2"/>
      <c r="O907" s="1"/>
      <c r="P907" s="1"/>
    </row>
    <row r="908" spans="1:16" x14ac:dyDescent="0.15">
      <c r="A908" s="3" t="s">
        <v>22</v>
      </c>
      <c r="B908" s="2">
        <v>40768</v>
      </c>
      <c r="C908" s="1">
        <v>542.1</v>
      </c>
      <c r="E908" s="3"/>
      <c r="F908" s="2"/>
      <c r="G908" s="1"/>
      <c r="H908" s="1"/>
      <c r="I908" s="3"/>
      <c r="J908" s="2"/>
      <c r="K908" s="1"/>
      <c r="L908" s="1"/>
      <c r="M908" s="3"/>
      <c r="N908" s="2"/>
      <c r="O908" s="1"/>
      <c r="P908" s="1"/>
    </row>
    <row r="909" spans="1:16" x14ac:dyDescent="0.15">
      <c r="A909" s="3" t="s">
        <v>22</v>
      </c>
      <c r="B909" s="2">
        <v>40767</v>
      </c>
      <c r="C909" s="1">
        <v>542.1</v>
      </c>
      <c r="E909" s="3"/>
      <c r="F909" s="2"/>
      <c r="G909" s="1"/>
      <c r="H909" s="1"/>
      <c r="I909" s="3"/>
      <c r="J909" s="2"/>
      <c r="K909" s="1"/>
      <c r="L909" s="1"/>
      <c r="M909" s="3"/>
      <c r="N909" s="2"/>
      <c r="O909" s="1"/>
      <c r="P909" s="1"/>
    </row>
    <row r="910" spans="1:16" x14ac:dyDescent="0.15">
      <c r="A910" s="3" t="s">
        <v>22</v>
      </c>
      <c r="B910" s="2">
        <v>40766</v>
      </c>
      <c r="C910" s="1">
        <v>540.25</v>
      </c>
      <c r="E910" s="3"/>
      <c r="F910" s="2"/>
      <c r="G910" s="1"/>
      <c r="H910" s="1"/>
      <c r="I910" s="3"/>
      <c r="J910" s="2"/>
      <c r="K910" s="1"/>
      <c r="L910" s="1"/>
      <c r="M910" s="3"/>
      <c r="N910" s="2"/>
      <c r="O910" s="1"/>
      <c r="P910" s="1"/>
    </row>
    <row r="911" spans="1:16" x14ac:dyDescent="0.15">
      <c r="A911" s="3" t="s">
        <v>22</v>
      </c>
      <c r="B911" s="2">
        <v>40765</v>
      </c>
      <c r="C911" s="1">
        <v>543.29</v>
      </c>
      <c r="E911" s="3"/>
      <c r="F911" s="2"/>
      <c r="G911" s="1"/>
      <c r="H911" s="1"/>
      <c r="I911" s="3"/>
      <c r="J911" s="2"/>
      <c r="K911" s="1"/>
      <c r="L911" s="1"/>
      <c r="M911" s="3"/>
      <c r="N911" s="2"/>
      <c r="O911" s="1"/>
      <c r="P911" s="1"/>
    </row>
    <row r="912" spans="1:16" x14ac:dyDescent="0.15">
      <c r="A912" s="3" t="s">
        <v>22</v>
      </c>
      <c r="B912" s="2">
        <v>40764</v>
      </c>
      <c r="C912" s="1">
        <v>536.25</v>
      </c>
      <c r="E912" s="3"/>
      <c r="F912" s="2"/>
      <c r="G912" s="1"/>
      <c r="H912" s="1"/>
      <c r="I912" s="3"/>
      <c r="J912" s="2"/>
      <c r="K912" s="1"/>
      <c r="L912" s="1"/>
      <c r="M912" s="3"/>
      <c r="N912" s="2"/>
      <c r="O912" s="1"/>
      <c r="P912" s="1"/>
    </row>
    <row r="913" spans="1:16" x14ac:dyDescent="0.15">
      <c r="A913" s="3" t="s">
        <v>22</v>
      </c>
      <c r="B913" s="2">
        <v>40763</v>
      </c>
      <c r="C913" s="1">
        <v>547.64</v>
      </c>
      <c r="E913" s="3"/>
      <c r="F913" s="2"/>
      <c r="G913" s="1"/>
      <c r="H913" s="1"/>
      <c r="I913" s="3"/>
      <c r="J913" s="2"/>
      <c r="K913" s="1"/>
      <c r="L913" s="1"/>
      <c r="M913" s="3"/>
      <c r="N913" s="2"/>
      <c r="O913" s="1"/>
      <c r="P913" s="1"/>
    </row>
    <row r="914" spans="1:16" x14ac:dyDescent="0.15">
      <c r="A914" s="3" t="s">
        <v>22</v>
      </c>
      <c r="B914" s="2">
        <v>40762</v>
      </c>
      <c r="C914" s="1">
        <v>551.63</v>
      </c>
      <c r="E914" s="3"/>
      <c r="F914" s="2"/>
      <c r="G914" s="1"/>
      <c r="H914" s="1"/>
      <c r="I914" s="3"/>
      <c r="J914" s="2"/>
      <c r="K914" s="1"/>
      <c r="L914" s="1"/>
      <c r="M914" s="3"/>
      <c r="N914" s="2"/>
      <c r="O914" s="1"/>
      <c r="P914" s="1"/>
    </row>
    <row r="915" spans="1:16" x14ac:dyDescent="0.15">
      <c r="A915" s="3" t="s">
        <v>22</v>
      </c>
      <c r="B915" s="2">
        <v>40761</v>
      </c>
      <c r="C915" s="1">
        <v>565.83000000000004</v>
      </c>
      <c r="E915" s="3"/>
      <c r="F915" s="2"/>
      <c r="G915" s="1"/>
      <c r="H915" s="1"/>
      <c r="I915" s="3"/>
      <c r="J915" s="2"/>
      <c r="K915" s="1"/>
      <c r="L915" s="1"/>
      <c r="M915" s="3"/>
      <c r="N915" s="2"/>
      <c r="O915" s="1"/>
      <c r="P915" s="1"/>
    </row>
    <row r="916" spans="1:16" x14ac:dyDescent="0.15">
      <c r="A916" s="3" t="s">
        <v>22</v>
      </c>
      <c r="B916" s="2">
        <v>40760</v>
      </c>
      <c r="C916" s="1">
        <v>565.83000000000004</v>
      </c>
      <c r="E916" s="3"/>
      <c r="F916" s="2"/>
      <c r="G916" s="1"/>
      <c r="H916" s="1"/>
      <c r="I916" s="3"/>
      <c r="J916" s="2"/>
      <c r="K916" s="1"/>
      <c r="L916" s="1"/>
      <c r="M916" s="3"/>
      <c r="N916" s="2"/>
      <c r="O916" s="1"/>
      <c r="P916" s="1"/>
    </row>
    <row r="917" spans="1:16" x14ac:dyDescent="0.15">
      <c r="A917" s="3" t="s">
        <v>22</v>
      </c>
      <c r="B917" s="2">
        <v>40759</v>
      </c>
      <c r="C917" s="1">
        <v>565.78</v>
      </c>
      <c r="E917" s="3"/>
      <c r="F917" s="2"/>
      <c r="G917" s="1"/>
      <c r="H917" s="1"/>
      <c r="I917" s="3"/>
      <c r="J917" s="2"/>
      <c r="K917" s="1"/>
      <c r="L917" s="1"/>
      <c r="M917" s="3"/>
      <c r="N917" s="2"/>
      <c r="O917" s="1"/>
      <c r="P917" s="1"/>
    </row>
    <row r="918" spans="1:16" x14ac:dyDescent="0.15">
      <c r="A918" s="3" t="s">
        <v>22</v>
      </c>
      <c r="B918" s="2">
        <v>40758</v>
      </c>
      <c r="C918" s="1">
        <v>564.99</v>
      </c>
      <c r="E918" s="3"/>
      <c r="F918" s="2"/>
      <c r="G918" s="1"/>
      <c r="H918" s="1"/>
      <c r="I918" s="3"/>
      <c r="J918" s="2"/>
      <c r="K918" s="1"/>
      <c r="L918" s="1"/>
      <c r="M918" s="3"/>
      <c r="N918" s="2"/>
      <c r="O918" s="1"/>
      <c r="P918" s="1"/>
    </row>
    <row r="919" spans="1:16" x14ac:dyDescent="0.15">
      <c r="A919" s="3" t="s">
        <v>22</v>
      </c>
      <c r="B919" s="2">
        <v>40757</v>
      </c>
      <c r="C919" s="1">
        <v>566.08000000000004</v>
      </c>
      <c r="E919" s="3"/>
      <c r="F919" s="2"/>
      <c r="G919" s="1"/>
      <c r="H919" s="1"/>
      <c r="I919" s="3"/>
      <c r="J919" s="2"/>
      <c r="K919" s="1"/>
      <c r="L919" s="1"/>
      <c r="M919" s="3"/>
      <c r="N919" s="2"/>
      <c r="O919" s="1"/>
      <c r="P919" s="1"/>
    </row>
    <row r="920" spans="1:16" x14ac:dyDescent="0.15">
      <c r="A920" s="3" t="s">
        <v>22</v>
      </c>
      <c r="B920" s="2">
        <v>40756</v>
      </c>
      <c r="C920" s="1">
        <v>564.16999999999996</v>
      </c>
      <c r="E920" s="3"/>
      <c r="F920" s="2"/>
      <c r="G920" s="1"/>
      <c r="H920" s="1"/>
      <c r="I920" s="3"/>
      <c r="J920" s="2"/>
      <c r="K920" s="1"/>
      <c r="L920" s="1"/>
      <c r="M920" s="3"/>
      <c r="N920" s="2"/>
      <c r="O920" s="1"/>
      <c r="P920" s="1"/>
    </row>
    <row r="921" spans="1:16" x14ac:dyDescent="0.15">
      <c r="A921" s="3" t="s">
        <v>22</v>
      </c>
      <c r="B921" s="2">
        <v>40755</v>
      </c>
      <c r="C921" s="1">
        <v>563.62</v>
      </c>
      <c r="E921" s="3"/>
      <c r="F921" s="2"/>
      <c r="G921" s="1"/>
      <c r="H921" s="1"/>
      <c r="I921" s="3"/>
      <c r="J921" s="2"/>
      <c r="K921" s="1"/>
      <c r="L921" s="1"/>
      <c r="M921" s="3"/>
      <c r="N921" s="2"/>
      <c r="O921" s="1"/>
      <c r="P921" s="1"/>
    </row>
    <row r="922" spans="1:16" x14ac:dyDescent="0.15">
      <c r="A922" s="3" t="s">
        <v>22</v>
      </c>
      <c r="B922" s="2">
        <v>40754</v>
      </c>
      <c r="C922" s="1">
        <v>564.38</v>
      </c>
      <c r="E922" s="3"/>
      <c r="F922" s="2"/>
      <c r="G922" s="1"/>
      <c r="H922" s="1"/>
      <c r="I922" s="3"/>
      <c r="J922" s="2"/>
      <c r="K922" s="1"/>
      <c r="L922" s="1"/>
      <c r="M922" s="3"/>
      <c r="N922" s="2"/>
      <c r="O922" s="1"/>
      <c r="P922" s="1"/>
    </row>
    <row r="923" spans="1:16" x14ac:dyDescent="0.15">
      <c r="A923" s="3" t="s">
        <v>22</v>
      </c>
      <c r="B923" s="2">
        <v>40753</v>
      </c>
      <c r="C923" s="1">
        <v>564.38</v>
      </c>
      <c r="E923" s="3"/>
      <c r="F923" s="2"/>
      <c r="G923" s="1"/>
      <c r="H923" s="1"/>
      <c r="I923" s="3"/>
      <c r="J923" s="2"/>
      <c r="K923" s="1"/>
      <c r="L923" s="1"/>
      <c r="M923" s="3"/>
      <c r="N923" s="2"/>
      <c r="O923" s="1"/>
      <c r="P923" s="1"/>
    </row>
    <row r="924" spans="1:16" x14ac:dyDescent="0.15">
      <c r="A924" s="3" t="s">
        <v>22</v>
      </c>
      <c r="B924" s="2">
        <v>40752</v>
      </c>
      <c r="C924" s="1">
        <v>564.12</v>
      </c>
      <c r="E924" s="3"/>
      <c r="F924" s="2"/>
      <c r="G924" s="1"/>
      <c r="H924" s="1"/>
      <c r="I924" s="3"/>
      <c r="J924" s="2"/>
      <c r="K924" s="1"/>
      <c r="L924" s="1"/>
      <c r="M924" s="3"/>
      <c r="N924" s="2"/>
      <c r="O924" s="1"/>
      <c r="P924" s="1"/>
    </row>
    <row r="925" spans="1:16" x14ac:dyDescent="0.15">
      <c r="A925" s="3" t="s">
        <v>22</v>
      </c>
      <c r="B925" s="2">
        <v>40751</v>
      </c>
      <c r="C925" s="1">
        <v>567.28</v>
      </c>
      <c r="E925" s="3"/>
      <c r="F925" s="2"/>
      <c r="G925" s="1"/>
      <c r="H925" s="1"/>
      <c r="I925" s="3"/>
      <c r="J925" s="2"/>
      <c r="K925" s="1"/>
      <c r="L925" s="1"/>
      <c r="M925" s="3"/>
      <c r="N925" s="2"/>
      <c r="O925" s="1"/>
      <c r="P925" s="1"/>
    </row>
    <row r="926" spans="1:16" x14ac:dyDescent="0.15">
      <c r="A926" s="3" t="s">
        <v>22</v>
      </c>
      <c r="B926" s="2">
        <v>40750</v>
      </c>
      <c r="C926" s="1">
        <v>569.66999999999996</v>
      </c>
      <c r="E926" s="3"/>
      <c r="F926" s="2"/>
      <c r="G926" s="1"/>
      <c r="H926" s="1"/>
      <c r="I926" s="3"/>
      <c r="J926" s="2"/>
      <c r="K926" s="1"/>
      <c r="L926" s="1"/>
      <c r="M926" s="3"/>
      <c r="N926" s="2"/>
      <c r="O926" s="1"/>
      <c r="P926" s="1"/>
    </row>
    <row r="927" spans="1:16" x14ac:dyDescent="0.15">
      <c r="A927" s="3" t="s">
        <v>22</v>
      </c>
      <c r="B927" s="2">
        <v>40749</v>
      </c>
      <c r="C927" s="1">
        <v>567.84</v>
      </c>
      <c r="E927" s="3"/>
      <c r="F927" s="2"/>
      <c r="G927" s="1"/>
      <c r="H927" s="1"/>
      <c r="I927" s="3"/>
      <c r="J927" s="2"/>
      <c r="K927" s="1"/>
      <c r="L927" s="1"/>
      <c r="M927" s="3"/>
      <c r="N927" s="2"/>
      <c r="O927" s="1"/>
      <c r="P927" s="1"/>
    </row>
    <row r="928" spans="1:16" x14ac:dyDescent="0.15">
      <c r="A928" s="3" t="s">
        <v>22</v>
      </c>
      <c r="B928" s="2">
        <v>40748</v>
      </c>
      <c r="C928" s="1">
        <v>569.38</v>
      </c>
      <c r="E928" s="3"/>
      <c r="F928" s="2"/>
      <c r="G928" s="1"/>
      <c r="H928" s="1"/>
      <c r="I928" s="3"/>
      <c r="J928" s="2"/>
      <c r="K928" s="1"/>
      <c r="L928" s="1"/>
      <c r="M928" s="3"/>
      <c r="N928" s="2"/>
      <c r="O928" s="1"/>
      <c r="P928" s="1"/>
    </row>
    <row r="929" spans="1:16" x14ac:dyDescent="0.15">
      <c r="A929" s="3" t="s">
        <v>22</v>
      </c>
      <c r="B929" s="2">
        <v>40747</v>
      </c>
      <c r="C929" s="1">
        <v>570.58000000000004</v>
      </c>
      <c r="E929" s="3"/>
      <c r="F929" s="2"/>
      <c r="G929" s="1"/>
      <c r="H929" s="1"/>
      <c r="I929" s="3"/>
      <c r="J929" s="2"/>
      <c r="K929" s="1"/>
      <c r="L929" s="1"/>
      <c r="M929" s="3"/>
      <c r="N929" s="2"/>
      <c r="O929" s="1"/>
      <c r="P929" s="1"/>
    </row>
    <row r="930" spans="1:16" x14ac:dyDescent="0.15">
      <c r="A930" s="3" t="s">
        <v>22</v>
      </c>
      <c r="B930" s="2">
        <v>40746</v>
      </c>
      <c r="C930" s="1">
        <v>570.58000000000004</v>
      </c>
      <c r="E930" s="3"/>
      <c r="F930" s="2"/>
      <c r="G930" s="1"/>
      <c r="H930" s="1"/>
      <c r="I930" s="3"/>
      <c r="J930" s="2"/>
      <c r="K930" s="1"/>
      <c r="L930" s="1"/>
      <c r="M930" s="3"/>
      <c r="N930" s="2"/>
      <c r="O930" s="1"/>
      <c r="P930" s="1"/>
    </row>
    <row r="931" spans="1:16" x14ac:dyDescent="0.15">
      <c r="A931" s="3" t="s">
        <v>22</v>
      </c>
      <c r="B931" s="2">
        <v>40745</v>
      </c>
      <c r="C931" s="1">
        <v>571.16999999999996</v>
      </c>
      <c r="E931" s="3"/>
      <c r="F931" s="2"/>
      <c r="G931" s="1"/>
      <c r="H931" s="1"/>
      <c r="I931" s="3"/>
      <c r="J931" s="2"/>
      <c r="K931" s="1"/>
      <c r="L931" s="1"/>
      <c r="M931" s="3"/>
      <c r="N931" s="2"/>
      <c r="O931" s="1"/>
      <c r="P931" s="1"/>
    </row>
    <row r="932" spans="1:16" x14ac:dyDescent="0.15">
      <c r="A932" s="3" t="s">
        <v>22</v>
      </c>
      <c r="B932" s="2">
        <v>40744</v>
      </c>
      <c r="C932" s="1">
        <v>567.41</v>
      </c>
      <c r="E932" s="3"/>
      <c r="F932" s="2"/>
      <c r="G932" s="1"/>
      <c r="H932" s="1"/>
      <c r="I932" s="3"/>
      <c r="J932" s="2"/>
      <c r="K932" s="1"/>
      <c r="L932" s="1"/>
      <c r="M932" s="3"/>
      <c r="N932" s="2"/>
      <c r="O932" s="1"/>
      <c r="P932" s="1"/>
    </row>
    <row r="933" spans="1:16" x14ac:dyDescent="0.15">
      <c r="A933" s="3" t="s">
        <v>22</v>
      </c>
      <c r="B933" s="2">
        <v>40743</v>
      </c>
      <c r="C933" s="1">
        <v>567.42999999999995</v>
      </c>
      <c r="E933" s="3"/>
      <c r="F933" s="2"/>
      <c r="G933" s="1"/>
      <c r="H933" s="1"/>
      <c r="I933" s="3"/>
      <c r="J933" s="2"/>
      <c r="K933" s="1"/>
      <c r="L933" s="1"/>
      <c r="M933" s="3"/>
      <c r="N933" s="2"/>
      <c r="O933" s="1"/>
      <c r="P933" s="1"/>
    </row>
    <row r="934" spans="1:16" x14ac:dyDescent="0.15">
      <c r="A934" s="3" t="s">
        <v>22</v>
      </c>
      <c r="B934" s="2">
        <v>40742</v>
      </c>
      <c r="C934" s="1">
        <v>566.70000000000005</v>
      </c>
      <c r="E934" s="3"/>
      <c r="F934" s="2"/>
      <c r="G934" s="1"/>
      <c r="H934" s="1"/>
      <c r="I934" s="3"/>
      <c r="J934" s="2"/>
      <c r="K934" s="1"/>
      <c r="L934" s="1"/>
      <c r="M934" s="3"/>
      <c r="N934" s="2"/>
      <c r="O934" s="1"/>
      <c r="P934" s="1"/>
    </row>
    <row r="935" spans="1:16" x14ac:dyDescent="0.15">
      <c r="A935" s="3" t="s">
        <v>22</v>
      </c>
      <c r="B935" s="2">
        <v>40741</v>
      </c>
      <c r="C935" s="1">
        <v>574.05999999999995</v>
      </c>
      <c r="E935" s="3"/>
      <c r="F935" s="2"/>
      <c r="G935" s="1"/>
      <c r="H935" s="1"/>
      <c r="I935" s="3"/>
      <c r="J935" s="2"/>
      <c r="K935" s="1"/>
      <c r="L935" s="1"/>
      <c r="M935" s="3"/>
      <c r="N935" s="2"/>
      <c r="O935" s="1"/>
      <c r="P935" s="1"/>
    </row>
    <row r="936" spans="1:16" x14ac:dyDescent="0.15">
      <c r="A936" s="3" t="s">
        <v>22</v>
      </c>
      <c r="B936" s="2">
        <v>40740</v>
      </c>
      <c r="C936" s="1">
        <v>574.66999999999996</v>
      </c>
      <c r="E936" s="3"/>
      <c r="F936" s="2"/>
      <c r="G936" s="1"/>
      <c r="H936" s="1"/>
      <c r="I936" s="3"/>
      <c r="J936" s="2"/>
      <c r="K936" s="1"/>
      <c r="L936" s="1"/>
      <c r="M936" s="3"/>
      <c r="N936" s="2"/>
      <c r="O936" s="1"/>
      <c r="P936" s="1"/>
    </row>
    <row r="937" spans="1:16" x14ac:dyDescent="0.15">
      <c r="A937" s="3" t="s">
        <v>22</v>
      </c>
      <c r="B937" s="2">
        <v>40739</v>
      </c>
      <c r="C937" s="1">
        <v>574.66999999999996</v>
      </c>
      <c r="E937" s="3"/>
      <c r="F937" s="2"/>
      <c r="G937" s="1"/>
      <c r="H937" s="1"/>
      <c r="I937" s="3"/>
      <c r="J937" s="2"/>
      <c r="K937" s="1"/>
      <c r="L937" s="1"/>
      <c r="M937" s="3"/>
      <c r="N937" s="2"/>
      <c r="O937" s="1"/>
      <c r="P937" s="1"/>
    </row>
    <row r="938" spans="1:16" x14ac:dyDescent="0.15">
      <c r="A938" s="3" t="s">
        <v>22</v>
      </c>
      <c r="B938" s="2">
        <v>40738</v>
      </c>
      <c r="C938" s="1">
        <v>574</v>
      </c>
      <c r="E938" s="3"/>
      <c r="F938" s="2"/>
      <c r="G938" s="1"/>
      <c r="H938" s="1"/>
      <c r="I938" s="3"/>
      <c r="J938" s="2"/>
      <c r="K938" s="1"/>
      <c r="L938" s="1"/>
      <c r="M938" s="3"/>
      <c r="N938" s="2"/>
      <c r="O938" s="1"/>
      <c r="P938" s="1"/>
    </row>
    <row r="939" spans="1:16" x14ac:dyDescent="0.15">
      <c r="A939" s="3" t="s">
        <v>22</v>
      </c>
      <c r="B939" s="2">
        <v>40737</v>
      </c>
      <c r="C939" s="1">
        <v>574.6</v>
      </c>
      <c r="E939" s="3"/>
      <c r="F939" s="2"/>
      <c r="G939" s="1"/>
      <c r="H939" s="1"/>
      <c r="I939" s="3"/>
      <c r="J939" s="2"/>
      <c r="K939" s="1"/>
      <c r="L939" s="1"/>
      <c r="M939" s="3"/>
      <c r="N939" s="2"/>
      <c r="O939" s="1"/>
      <c r="P939" s="1"/>
    </row>
    <row r="940" spans="1:16" x14ac:dyDescent="0.15">
      <c r="A940" s="3" t="s">
        <v>22</v>
      </c>
      <c r="B940" s="2">
        <v>40736</v>
      </c>
      <c r="C940" s="1">
        <v>569.4</v>
      </c>
      <c r="E940" s="3"/>
      <c r="F940" s="2"/>
      <c r="G940" s="1"/>
      <c r="H940" s="1"/>
      <c r="I940" s="3"/>
      <c r="J940" s="2"/>
      <c r="K940" s="1"/>
      <c r="L940" s="1"/>
      <c r="M940" s="3"/>
      <c r="N940" s="2"/>
      <c r="O940" s="1"/>
      <c r="P940" s="1"/>
    </row>
    <row r="941" spans="1:16" x14ac:dyDescent="0.15">
      <c r="A941" s="3" t="s">
        <v>22</v>
      </c>
      <c r="B941" s="2">
        <v>40735</v>
      </c>
      <c r="C941" s="1">
        <v>573.79999999999995</v>
      </c>
      <c r="E941" s="3"/>
      <c r="F941" s="2"/>
      <c r="G941" s="1"/>
      <c r="H941" s="1"/>
      <c r="I941" s="3"/>
      <c r="J941" s="2"/>
      <c r="K941" s="1"/>
      <c r="L941" s="1"/>
      <c r="M941" s="3"/>
      <c r="N941" s="2"/>
      <c r="O941" s="1"/>
      <c r="P941" s="1"/>
    </row>
    <row r="942" spans="1:16" x14ac:dyDescent="0.15">
      <c r="A942" s="3" t="s">
        <v>22</v>
      </c>
      <c r="B942" s="2">
        <v>40734</v>
      </c>
      <c r="C942" s="1">
        <v>580.22</v>
      </c>
      <c r="E942" s="3"/>
      <c r="F942" s="2"/>
      <c r="G942" s="1"/>
      <c r="H942" s="1"/>
      <c r="I942" s="3"/>
      <c r="J942" s="2"/>
      <c r="K942" s="1"/>
      <c r="L942" s="1"/>
      <c r="M942" s="3"/>
      <c r="N942" s="2"/>
      <c r="O942" s="1"/>
      <c r="P942" s="1"/>
    </row>
    <row r="943" spans="1:16" x14ac:dyDescent="0.15">
      <c r="A943" s="3" t="s">
        <v>22</v>
      </c>
      <c r="B943" s="2">
        <v>40733</v>
      </c>
      <c r="C943" s="1">
        <v>580.25</v>
      </c>
      <c r="E943" s="3"/>
      <c r="F943" s="2"/>
      <c r="G943" s="1"/>
      <c r="H943" s="1"/>
      <c r="I943" s="3"/>
      <c r="J943" s="2"/>
      <c r="K943" s="1"/>
      <c r="L943" s="1"/>
      <c r="M943" s="3"/>
      <c r="N943" s="2"/>
      <c r="O943" s="1"/>
      <c r="P943" s="1"/>
    </row>
    <row r="944" spans="1:16" x14ac:dyDescent="0.15">
      <c r="A944" s="3" t="s">
        <v>22</v>
      </c>
      <c r="B944" s="2">
        <v>40732</v>
      </c>
      <c r="C944" s="1">
        <v>580.25</v>
      </c>
      <c r="E944" s="3"/>
      <c r="F944" s="2"/>
      <c r="G944" s="1"/>
      <c r="H944" s="1"/>
      <c r="I944" s="3"/>
      <c r="J944" s="2"/>
      <c r="K944" s="1"/>
      <c r="L944" s="1"/>
      <c r="M944" s="3"/>
      <c r="N944" s="2"/>
      <c r="O944" s="1"/>
      <c r="P944" s="1"/>
    </row>
    <row r="945" spans="1:16" x14ac:dyDescent="0.15">
      <c r="A945" s="3" t="s">
        <v>22</v>
      </c>
      <c r="B945" s="2">
        <v>40731</v>
      </c>
      <c r="C945" s="1">
        <v>580.51</v>
      </c>
      <c r="E945" s="3"/>
      <c r="F945" s="2"/>
      <c r="G945" s="1"/>
      <c r="H945" s="1"/>
      <c r="I945" s="3"/>
      <c r="J945" s="2"/>
      <c r="K945" s="1"/>
      <c r="L945" s="1"/>
      <c r="M945" s="3"/>
      <c r="N945" s="2"/>
      <c r="O945" s="1"/>
      <c r="P945" s="1"/>
    </row>
    <row r="946" spans="1:16" x14ac:dyDescent="0.15">
      <c r="A946" s="3" t="s">
        <v>22</v>
      </c>
      <c r="B946" s="2">
        <v>40730</v>
      </c>
      <c r="C946" s="1">
        <v>578.54</v>
      </c>
      <c r="E946" s="3"/>
      <c r="F946" s="2"/>
      <c r="G946" s="1"/>
      <c r="H946" s="1"/>
      <c r="I946" s="3"/>
      <c r="J946" s="2"/>
      <c r="K946" s="1"/>
      <c r="L946" s="1"/>
      <c r="M946" s="3"/>
      <c r="N946" s="2"/>
      <c r="O946" s="1"/>
      <c r="P946" s="1"/>
    </row>
    <row r="947" spans="1:16" x14ac:dyDescent="0.15">
      <c r="A947" s="3" t="s">
        <v>22</v>
      </c>
      <c r="B947" s="2">
        <v>40729</v>
      </c>
      <c r="C947" s="1">
        <v>582.05999999999995</v>
      </c>
      <c r="E947" s="3"/>
      <c r="F947" s="2"/>
      <c r="G947" s="1"/>
      <c r="H947" s="1"/>
      <c r="I947" s="3"/>
      <c r="J947" s="2"/>
      <c r="K947" s="1"/>
      <c r="L947" s="1"/>
      <c r="M947" s="3"/>
      <c r="N947" s="2"/>
      <c r="O947" s="1"/>
      <c r="P947" s="1"/>
    </row>
    <row r="948" spans="1:16" x14ac:dyDescent="0.15">
      <c r="A948" s="3" t="s">
        <v>22</v>
      </c>
      <c r="B948" s="2">
        <v>40728</v>
      </c>
      <c r="C948" s="1">
        <v>580.89</v>
      </c>
      <c r="E948" s="3"/>
      <c r="F948" s="2"/>
      <c r="G948" s="1"/>
      <c r="H948" s="1"/>
      <c r="I948" s="3"/>
      <c r="J948" s="2"/>
      <c r="K948" s="1"/>
      <c r="L948" s="1"/>
      <c r="M948" s="3"/>
      <c r="N948" s="2"/>
      <c r="O948" s="1"/>
      <c r="P948" s="1"/>
    </row>
    <row r="949" spans="1:16" x14ac:dyDescent="0.15">
      <c r="A949" s="3" t="s">
        <v>22</v>
      </c>
      <c r="B949" s="2">
        <v>40727</v>
      </c>
      <c r="C949" s="1">
        <v>579.29</v>
      </c>
      <c r="E949" s="3"/>
      <c r="F949" s="2"/>
      <c r="G949" s="1"/>
      <c r="H949" s="1"/>
      <c r="I949" s="3"/>
      <c r="J949" s="2"/>
      <c r="K949" s="1"/>
      <c r="L949" s="1"/>
      <c r="M949" s="3"/>
      <c r="N949" s="2"/>
      <c r="O949" s="1"/>
      <c r="P949" s="1"/>
    </row>
    <row r="950" spans="1:16" x14ac:dyDescent="0.15">
      <c r="A950" s="3" t="s">
        <v>22</v>
      </c>
      <c r="B950" s="2">
        <v>40726</v>
      </c>
      <c r="C950" s="1">
        <v>577.91</v>
      </c>
      <c r="E950" s="3"/>
      <c r="F950" s="2"/>
      <c r="G950" s="1"/>
      <c r="H950" s="1"/>
      <c r="I950" s="3"/>
      <c r="J950" s="2"/>
      <c r="K950" s="1"/>
      <c r="L950" s="1"/>
      <c r="M950" s="3"/>
      <c r="N950" s="2"/>
      <c r="O950" s="1"/>
      <c r="P950" s="1"/>
    </row>
    <row r="951" spans="1:16" x14ac:dyDescent="0.15">
      <c r="A951" s="3" t="s">
        <v>22</v>
      </c>
      <c r="B951" s="2">
        <v>40725</v>
      </c>
      <c r="C951" s="1">
        <v>577.91</v>
      </c>
      <c r="E951" s="3"/>
      <c r="F951" s="2"/>
      <c r="G951" s="1"/>
      <c r="H951" s="1"/>
      <c r="I951" s="3"/>
      <c r="J951" s="2"/>
      <c r="K951" s="1"/>
      <c r="L951" s="1"/>
      <c r="M951" s="3"/>
      <c r="N951" s="2"/>
      <c r="O951" s="1"/>
      <c r="P951" s="1"/>
    </row>
    <row r="952" spans="1:16" x14ac:dyDescent="0.15">
      <c r="A952" s="3" t="s">
        <v>22</v>
      </c>
      <c r="B952" s="2">
        <v>40724</v>
      </c>
      <c r="C952" s="1">
        <v>578.20000000000005</v>
      </c>
      <c r="E952" s="3"/>
      <c r="F952" s="2"/>
      <c r="G952" s="1"/>
      <c r="H952" s="1"/>
      <c r="I952" s="3"/>
      <c r="J952" s="2"/>
      <c r="K952" s="1"/>
      <c r="L952" s="1"/>
      <c r="M952" s="3"/>
      <c r="N952" s="2"/>
      <c r="O952" s="1"/>
      <c r="P952" s="1"/>
    </row>
    <row r="953" spans="1:16" x14ac:dyDescent="0.15">
      <c r="A953" s="3" t="s">
        <v>22</v>
      </c>
      <c r="B953" s="2">
        <v>40723</v>
      </c>
      <c r="C953" s="1">
        <v>575.79</v>
      </c>
      <c r="E953" s="3"/>
      <c r="F953" s="2"/>
      <c r="G953" s="1"/>
      <c r="H953" s="1"/>
      <c r="I953" s="3"/>
      <c r="J953" s="2"/>
      <c r="K953" s="1"/>
      <c r="L953" s="1"/>
      <c r="M953" s="3"/>
      <c r="N953" s="2"/>
      <c r="O953" s="1"/>
      <c r="P953" s="1"/>
    </row>
    <row r="954" spans="1:16" x14ac:dyDescent="0.15">
      <c r="A954" s="3" t="s">
        <v>22</v>
      </c>
      <c r="B954" s="2">
        <v>40722</v>
      </c>
      <c r="C954" s="1">
        <v>576.19000000000005</v>
      </c>
      <c r="E954" s="3"/>
      <c r="F954" s="2"/>
      <c r="G954" s="1"/>
      <c r="H954" s="1"/>
      <c r="I954" s="3"/>
      <c r="J954" s="2"/>
      <c r="K954" s="1"/>
      <c r="L954" s="1"/>
      <c r="M954" s="3"/>
      <c r="N954" s="2"/>
      <c r="O954" s="1"/>
      <c r="P954" s="1"/>
    </row>
    <row r="955" spans="1:16" x14ac:dyDescent="0.15">
      <c r="A955" s="3" t="s">
        <v>22</v>
      </c>
      <c r="B955" s="2">
        <v>40721</v>
      </c>
      <c r="C955" s="1">
        <v>577.34</v>
      </c>
      <c r="E955" s="3"/>
      <c r="F955" s="2"/>
      <c r="G955" s="1"/>
      <c r="H955" s="1"/>
      <c r="I955" s="3"/>
      <c r="J955" s="2"/>
      <c r="K955" s="1"/>
      <c r="L955" s="1"/>
      <c r="M955" s="3"/>
      <c r="N955" s="2"/>
      <c r="O955" s="1"/>
      <c r="P955" s="1"/>
    </row>
    <row r="956" spans="1:16" x14ac:dyDescent="0.15">
      <c r="A956" s="3" t="s">
        <v>22</v>
      </c>
      <c r="B956" s="2">
        <v>40720</v>
      </c>
      <c r="C956" s="1">
        <v>578.23</v>
      </c>
      <c r="E956" s="3"/>
      <c r="F956" s="2"/>
      <c r="G956" s="1"/>
      <c r="H956" s="1"/>
      <c r="I956" s="3"/>
      <c r="J956" s="2"/>
      <c r="K956" s="1"/>
      <c r="L956" s="1"/>
      <c r="M956" s="3"/>
      <c r="N956" s="2"/>
      <c r="O956" s="1"/>
      <c r="P956" s="1"/>
    </row>
    <row r="957" spans="1:16" x14ac:dyDescent="0.15">
      <c r="A957" s="3" t="s">
        <v>22</v>
      </c>
      <c r="B957" s="2">
        <v>40719</v>
      </c>
      <c r="C957" s="1">
        <v>579.69000000000005</v>
      </c>
      <c r="E957" s="3"/>
      <c r="F957" s="2"/>
      <c r="G957" s="1"/>
      <c r="H957" s="1"/>
      <c r="I957" s="3"/>
      <c r="J957" s="2"/>
      <c r="K957" s="1"/>
      <c r="L957" s="1"/>
      <c r="M957" s="3"/>
      <c r="N957" s="2"/>
      <c r="O957" s="1"/>
      <c r="P957" s="1"/>
    </row>
    <row r="958" spans="1:16" x14ac:dyDescent="0.15">
      <c r="A958" s="3" t="s">
        <v>22</v>
      </c>
      <c r="B958" s="2">
        <v>40718</v>
      </c>
      <c r="C958" s="1">
        <v>579.69000000000005</v>
      </c>
      <c r="E958" s="3"/>
      <c r="F958" s="2"/>
      <c r="G958" s="1"/>
      <c r="H958" s="1"/>
      <c r="I958" s="3"/>
      <c r="J958" s="2"/>
      <c r="K958" s="1"/>
      <c r="L958" s="1"/>
      <c r="M958" s="3"/>
      <c r="N958" s="2"/>
      <c r="O958" s="1"/>
      <c r="P958" s="1"/>
    </row>
    <row r="959" spans="1:16" x14ac:dyDescent="0.15">
      <c r="A959" s="3" t="s">
        <v>22</v>
      </c>
      <c r="B959" s="2">
        <v>40717</v>
      </c>
      <c r="C959" s="1">
        <v>579.76</v>
      </c>
      <c r="E959" s="3"/>
      <c r="F959" s="2"/>
      <c r="G959" s="1"/>
      <c r="H959" s="1"/>
      <c r="I959" s="3"/>
      <c r="J959" s="2"/>
      <c r="K959" s="1"/>
      <c r="L959" s="1"/>
      <c r="M959" s="3"/>
      <c r="N959" s="2"/>
      <c r="O959" s="1"/>
      <c r="P959" s="1"/>
    </row>
    <row r="960" spans="1:16" x14ac:dyDescent="0.15">
      <c r="A960" s="3" t="s">
        <v>22</v>
      </c>
      <c r="B960" s="2">
        <v>40716</v>
      </c>
      <c r="C960" s="1">
        <v>582.41</v>
      </c>
      <c r="E960" s="3"/>
      <c r="F960" s="2"/>
      <c r="G960" s="1"/>
      <c r="H960" s="1"/>
      <c r="I960" s="3"/>
      <c r="J960" s="2"/>
      <c r="K960" s="1"/>
      <c r="L960" s="1"/>
      <c r="M960" s="3"/>
      <c r="N960" s="2"/>
      <c r="O960" s="1"/>
      <c r="P960" s="1"/>
    </row>
    <row r="961" spans="1:16" x14ac:dyDescent="0.15">
      <c r="A961" s="3" t="s">
        <v>22</v>
      </c>
      <c r="B961" s="2">
        <v>40715</v>
      </c>
      <c r="C961" s="1">
        <v>583.85</v>
      </c>
      <c r="E961" s="3"/>
      <c r="F961" s="2"/>
      <c r="G961" s="1"/>
      <c r="H961" s="1"/>
      <c r="I961" s="3"/>
      <c r="J961" s="2"/>
      <c r="K961" s="1"/>
      <c r="L961" s="1"/>
      <c r="M961" s="3"/>
      <c r="N961" s="2"/>
      <c r="O961" s="1"/>
      <c r="P961" s="1"/>
    </row>
    <row r="962" spans="1:16" x14ac:dyDescent="0.15">
      <c r="A962" s="3" t="s">
        <v>22</v>
      </c>
      <c r="B962" s="2">
        <v>40714</v>
      </c>
      <c r="C962" s="1">
        <v>583.75</v>
      </c>
      <c r="E962" s="3"/>
      <c r="F962" s="2"/>
      <c r="G962" s="1"/>
      <c r="H962" s="1"/>
      <c r="I962" s="3"/>
      <c r="J962" s="2"/>
      <c r="K962" s="1"/>
      <c r="L962" s="1"/>
      <c r="M962" s="3"/>
      <c r="N962" s="2"/>
      <c r="O962" s="1"/>
      <c r="P962" s="1"/>
    </row>
    <row r="963" spans="1:16" x14ac:dyDescent="0.15">
      <c r="A963" s="3" t="s">
        <v>22</v>
      </c>
      <c r="B963" s="2">
        <v>40713</v>
      </c>
      <c r="C963" s="1">
        <v>589.84</v>
      </c>
      <c r="E963" s="3"/>
      <c r="F963" s="2"/>
      <c r="G963" s="1"/>
      <c r="H963" s="1"/>
      <c r="I963" s="3"/>
      <c r="J963" s="2"/>
      <c r="K963" s="1"/>
      <c r="L963" s="1"/>
      <c r="M963" s="3"/>
      <c r="N963" s="2"/>
      <c r="O963" s="1"/>
      <c r="P963" s="1"/>
    </row>
    <row r="964" spans="1:16" x14ac:dyDescent="0.15">
      <c r="A964" s="3" t="s">
        <v>22</v>
      </c>
      <c r="B964" s="2">
        <v>40712</v>
      </c>
      <c r="C964" s="1">
        <v>590.04999999999995</v>
      </c>
      <c r="E964" s="3"/>
      <c r="F964" s="2"/>
      <c r="G964" s="1"/>
      <c r="H964" s="1"/>
      <c r="I964" s="3"/>
      <c r="J964" s="2"/>
      <c r="K964" s="1"/>
      <c r="L964" s="1"/>
      <c r="M964" s="3"/>
      <c r="N964" s="2"/>
      <c r="O964" s="1"/>
      <c r="P964" s="1"/>
    </row>
    <row r="965" spans="1:16" x14ac:dyDescent="0.15">
      <c r="A965" s="3" t="s">
        <v>22</v>
      </c>
      <c r="B965" s="2">
        <v>40711</v>
      </c>
      <c r="C965" s="1">
        <v>590.04999999999995</v>
      </c>
      <c r="E965" s="3"/>
      <c r="F965" s="2"/>
      <c r="G965" s="1"/>
      <c r="H965" s="1"/>
      <c r="I965" s="3"/>
      <c r="J965" s="2"/>
      <c r="K965" s="1"/>
      <c r="L965" s="1"/>
      <c r="M965" s="3"/>
      <c r="N965" s="2"/>
      <c r="O965" s="1"/>
      <c r="P965" s="1"/>
    </row>
    <row r="966" spans="1:16" x14ac:dyDescent="0.15">
      <c r="A966" s="3" t="s">
        <v>22</v>
      </c>
      <c r="B966" s="2">
        <v>40710</v>
      </c>
      <c r="C966" s="1">
        <v>589.84</v>
      </c>
      <c r="E966" s="3"/>
      <c r="F966" s="2"/>
      <c r="G966" s="1"/>
      <c r="H966" s="1"/>
      <c r="I966" s="3"/>
      <c r="J966" s="2"/>
      <c r="K966" s="1"/>
      <c r="L966" s="1"/>
      <c r="M966" s="3"/>
      <c r="N966" s="2"/>
      <c r="O966" s="1"/>
      <c r="P966" s="1"/>
    </row>
    <row r="967" spans="1:16" x14ac:dyDescent="0.15">
      <c r="A967" s="3" t="s">
        <v>22</v>
      </c>
      <c r="B967" s="2">
        <v>40709</v>
      </c>
      <c r="C967" s="1">
        <v>592.97</v>
      </c>
      <c r="E967" s="3"/>
      <c r="F967" s="2"/>
      <c r="G967" s="1"/>
      <c r="H967" s="1"/>
      <c r="I967" s="3"/>
      <c r="J967" s="2"/>
      <c r="K967" s="1"/>
      <c r="L967" s="1"/>
      <c r="M967" s="3"/>
      <c r="N967" s="2"/>
      <c r="O967" s="1"/>
      <c r="P967" s="1"/>
    </row>
    <row r="968" spans="1:16" x14ac:dyDescent="0.15">
      <c r="A968" s="3" t="s">
        <v>22</v>
      </c>
      <c r="B968" s="2">
        <v>40708</v>
      </c>
      <c r="C968" s="1">
        <v>592.55999999999995</v>
      </c>
      <c r="E968" s="3"/>
      <c r="F968" s="2"/>
      <c r="G968" s="1"/>
      <c r="H968" s="1"/>
      <c r="I968" s="3"/>
      <c r="J968" s="2"/>
      <c r="K968" s="1"/>
      <c r="L968" s="1"/>
      <c r="M968" s="3"/>
      <c r="N968" s="2"/>
      <c r="O968" s="1"/>
      <c r="P968" s="1"/>
    </row>
    <row r="969" spans="1:16" x14ac:dyDescent="0.15">
      <c r="A969" s="3" t="s">
        <v>22</v>
      </c>
      <c r="B969" s="2">
        <v>40707</v>
      </c>
      <c r="C969" s="1">
        <v>590.34</v>
      </c>
      <c r="E969" s="3"/>
      <c r="F969" s="2"/>
      <c r="G969" s="1"/>
      <c r="H969" s="1"/>
      <c r="I969" s="3"/>
      <c r="J969" s="2"/>
      <c r="K969" s="1"/>
      <c r="L969" s="1"/>
      <c r="M969" s="3"/>
      <c r="N969" s="2"/>
      <c r="O969" s="1"/>
      <c r="P969" s="1"/>
    </row>
    <row r="970" spans="1:16" x14ac:dyDescent="0.15">
      <c r="A970" s="3" t="s">
        <v>22</v>
      </c>
      <c r="B970" s="2">
        <v>40704</v>
      </c>
      <c r="C970" s="1">
        <v>589.26</v>
      </c>
      <c r="E970" s="3"/>
      <c r="F970" s="2"/>
      <c r="G970" s="1"/>
      <c r="H970" s="1"/>
      <c r="I970" s="3"/>
      <c r="J970" s="2"/>
      <c r="K970" s="1"/>
      <c r="L970" s="1"/>
      <c r="M970" s="3"/>
      <c r="N970" s="2"/>
      <c r="O970" s="1"/>
      <c r="P970" s="1"/>
    </row>
    <row r="971" spans="1:16" x14ac:dyDescent="0.15">
      <c r="A971" s="3" t="s">
        <v>22</v>
      </c>
      <c r="B971" s="2">
        <v>40703</v>
      </c>
      <c r="C971" s="1">
        <v>589.78</v>
      </c>
      <c r="E971" s="3"/>
      <c r="F971" s="2"/>
      <c r="G971" s="1"/>
      <c r="H971" s="1"/>
      <c r="I971" s="3"/>
      <c r="J971" s="2"/>
      <c r="K971" s="1"/>
      <c r="L971" s="1"/>
      <c r="M971" s="3"/>
      <c r="N971" s="2"/>
      <c r="O971" s="1"/>
      <c r="P971" s="1"/>
    </row>
    <row r="972" spans="1:16" x14ac:dyDescent="0.15">
      <c r="A972" s="3" t="s">
        <v>22</v>
      </c>
      <c r="B972" s="2">
        <v>40702</v>
      </c>
      <c r="C972" s="1">
        <v>587.13</v>
      </c>
      <c r="E972" s="3"/>
      <c r="F972" s="2"/>
      <c r="G972" s="1"/>
      <c r="H972" s="1"/>
      <c r="I972" s="3"/>
      <c r="J972" s="2"/>
      <c r="K972" s="1"/>
      <c r="L972" s="1"/>
      <c r="M972" s="3"/>
      <c r="N972" s="2"/>
      <c r="O972" s="1"/>
      <c r="P972" s="1"/>
    </row>
    <row r="973" spans="1:16" x14ac:dyDescent="0.15">
      <c r="A973" s="3" t="s">
        <v>22</v>
      </c>
      <c r="B973" s="2">
        <v>40701</v>
      </c>
      <c r="C973" s="1">
        <v>588.04</v>
      </c>
      <c r="E973" s="3"/>
      <c r="F973" s="2"/>
      <c r="G973" s="1"/>
      <c r="H973" s="1"/>
      <c r="I973" s="3"/>
      <c r="J973" s="2"/>
      <c r="K973" s="1"/>
      <c r="L973" s="1"/>
      <c r="M973" s="3"/>
      <c r="N973" s="2"/>
      <c r="O973" s="1"/>
      <c r="P973" s="1"/>
    </row>
    <row r="974" spans="1:16" x14ac:dyDescent="0.15">
      <c r="A974" s="3" t="s">
        <v>22</v>
      </c>
      <c r="B974" s="2">
        <v>40700</v>
      </c>
      <c r="C974" s="1">
        <v>586.69000000000005</v>
      </c>
      <c r="E974" s="3"/>
      <c r="F974" s="2"/>
      <c r="G974" s="1"/>
      <c r="H974" s="1"/>
      <c r="I974" s="3"/>
      <c r="J974" s="2"/>
      <c r="K974" s="1"/>
      <c r="L974" s="1"/>
      <c r="M974" s="3"/>
      <c r="N974" s="2"/>
      <c r="O974" s="1"/>
      <c r="P974" s="1"/>
    </row>
    <row r="975" spans="1:16" x14ac:dyDescent="0.15">
      <c r="A975" s="3" t="s">
        <v>22</v>
      </c>
      <c r="B975" s="2">
        <v>40698</v>
      </c>
      <c r="C975" s="1">
        <v>588.14</v>
      </c>
      <c r="E975" s="3"/>
      <c r="F975" s="2"/>
      <c r="G975" s="1"/>
      <c r="H975" s="1"/>
      <c r="I975" s="3"/>
      <c r="J975" s="2"/>
      <c r="K975" s="1"/>
      <c r="L975" s="1"/>
      <c r="M975" s="3"/>
      <c r="N975" s="2"/>
      <c r="O975" s="1"/>
      <c r="P975" s="1"/>
    </row>
    <row r="976" spans="1:16" x14ac:dyDescent="0.15">
      <c r="A976" s="3" t="s">
        <v>22</v>
      </c>
      <c r="B976" s="2">
        <v>40697</v>
      </c>
      <c r="C976" s="1">
        <v>588.14</v>
      </c>
      <c r="E976" s="3"/>
      <c r="F976" s="2"/>
      <c r="G976" s="1"/>
      <c r="H976" s="1"/>
      <c r="I976" s="3"/>
      <c r="J976" s="2"/>
      <c r="K976" s="1"/>
      <c r="L976" s="1"/>
      <c r="M976" s="3"/>
      <c r="N976" s="2"/>
      <c r="O976" s="1"/>
      <c r="P976" s="1"/>
    </row>
    <row r="977" spans="1:16" x14ac:dyDescent="0.15">
      <c r="A977" s="3" t="s">
        <v>22</v>
      </c>
      <c r="B977" s="2">
        <v>40696</v>
      </c>
      <c r="C977" s="1">
        <v>587.67999999999995</v>
      </c>
      <c r="E977" s="3"/>
      <c r="F977" s="2"/>
      <c r="G977" s="1"/>
      <c r="H977" s="1"/>
      <c r="I977" s="3"/>
      <c r="J977" s="2"/>
      <c r="K977" s="1"/>
      <c r="L977" s="1"/>
      <c r="M977" s="3"/>
      <c r="N977" s="2"/>
      <c r="O977" s="1"/>
      <c r="P977" s="1"/>
    </row>
    <row r="978" spans="1:16" x14ac:dyDescent="0.15">
      <c r="A978" s="3" t="s">
        <v>22</v>
      </c>
      <c r="B978" s="2">
        <v>40695</v>
      </c>
      <c r="C978" s="1">
        <v>593.51</v>
      </c>
      <c r="E978" s="3"/>
      <c r="F978" s="2"/>
      <c r="G978" s="1"/>
      <c r="H978" s="1"/>
      <c r="I978" s="3"/>
      <c r="J978" s="2"/>
      <c r="K978" s="1"/>
      <c r="L978" s="1"/>
      <c r="M978" s="3"/>
      <c r="N978" s="2"/>
      <c r="O978" s="1"/>
      <c r="P978" s="1"/>
    </row>
    <row r="979" spans="1:16" x14ac:dyDescent="0.15">
      <c r="A979" s="3" t="s">
        <v>22</v>
      </c>
      <c r="B979" s="2">
        <v>40694</v>
      </c>
      <c r="C979" s="1">
        <v>592.72</v>
      </c>
      <c r="E979" s="3"/>
      <c r="F979" s="2"/>
      <c r="G979" s="1"/>
      <c r="H979" s="1"/>
      <c r="I979" s="3"/>
      <c r="J979" s="2"/>
      <c r="K979" s="1"/>
      <c r="L979" s="1"/>
      <c r="M979" s="3"/>
      <c r="N979" s="2"/>
      <c r="O979" s="1"/>
      <c r="P979" s="1"/>
    </row>
    <row r="980" spans="1:16" x14ac:dyDescent="0.15">
      <c r="A980" s="3" t="s">
        <v>22</v>
      </c>
      <c r="B980" s="2">
        <v>40693</v>
      </c>
      <c r="C980" s="1">
        <v>590.76</v>
      </c>
      <c r="E980" s="3"/>
      <c r="F980" s="2"/>
      <c r="G980" s="1"/>
      <c r="H980" s="1"/>
      <c r="I980" s="3"/>
      <c r="J980" s="2"/>
      <c r="K980" s="1"/>
      <c r="L980" s="1"/>
      <c r="M980" s="3"/>
      <c r="N980" s="2"/>
      <c r="O980" s="1"/>
      <c r="P980" s="1"/>
    </row>
    <row r="981" spans="1:16" x14ac:dyDescent="0.15">
      <c r="A981" s="3" t="s">
        <v>22</v>
      </c>
      <c r="B981" s="2">
        <v>40691</v>
      </c>
      <c r="C981" s="1">
        <v>588.65</v>
      </c>
      <c r="E981" s="3"/>
      <c r="F981" s="2"/>
      <c r="G981" s="1"/>
      <c r="H981" s="1"/>
      <c r="I981" s="3"/>
      <c r="J981" s="2"/>
      <c r="K981" s="1"/>
      <c r="L981" s="1"/>
      <c r="M981" s="3"/>
      <c r="N981" s="2"/>
      <c r="O981" s="1"/>
      <c r="P981" s="1"/>
    </row>
    <row r="982" spans="1:16" x14ac:dyDescent="0.15">
      <c r="A982" s="3" t="s">
        <v>22</v>
      </c>
      <c r="B982" s="2">
        <v>40690</v>
      </c>
      <c r="C982" s="1">
        <v>588.65</v>
      </c>
      <c r="E982" s="3"/>
      <c r="F982" s="2"/>
      <c r="G982" s="1"/>
      <c r="H982" s="1"/>
      <c r="I982" s="3"/>
      <c r="J982" s="2"/>
      <c r="K982" s="1"/>
      <c r="L982" s="1"/>
      <c r="M982" s="3"/>
      <c r="N982" s="2"/>
      <c r="O982" s="1"/>
      <c r="P982" s="1"/>
    </row>
    <row r="983" spans="1:16" x14ac:dyDescent="0.15">
      <c r="A983" s="3" t="s">
        <v>22</v>
      </c>
      <c r="B983" s="2">
        <v>40689</v>
      </c>
      <c r="C983" s="1">
        <v>587.33000000000004</v>
      </c>
      <c r="E983" s="3"/>
      <c r="F983" s="2"/>
      <c r="G983" s="1"/>
      <c r="H983" s="1"/>
      <c r="I983" s="3"/>
      <c r="J983" s="2"/>
      <c r="K983" s="1"/>
      <c r="L983" s="1"/>
      <c r="M983" s="3"/>
      <c r="N983" s="2"/>
      <c r="O983" s="1"/>
      <c r="P983" s="1"/>
    </row>
    <row r="984" spans="1:16" x14ac:dyDescent="0.15">
      <c r="A984" s="3" t="s">
        <v>22</v>
      </c>
      <c r="B984" s="2">
        <v>40688</v>
      </c>
      <c r="C984" s="1">
        <v>585.14</v>
      </c>
      <c r="E984" s="3"/>
      <c r="F984" s="2"/>
      <c r="G984" s="1"/>
      <c r="H984" s="1"/>
      <c r="I984" s="3"/>
      <c r="J984" s="2"/>
      <c r="K984" s="1"/>
      <c r="L984" s="1"/>
      <c r="M984" s="3"/>
      <c r="N984" s="2"/>
      <c r="O984" s="1"/>
      <c r="P984" s="1"/>
    </row>
    <row r="985" spans="1:16" x14ac:dyDescent="0.15">
      <c r="A985" s="3" t="s">
        <v>22</v>
      </c>
      <c r="B985" s="2">
        <v>40687</v>
      </c>
      <c r="C985" s="1">
        <v>586.66999999999996</v>
      </c>
      <c r="E985" s="3"/>
      <c r="F985" s="2"/>
      <c r="G985" s="1"/>
      <c r="H985" s="1"/>
      <c r="I985" s="3"/>
      <c r="J985" s="2"/>
      <c r="K985" s="1"/>
      <c r="L985" s="1"/>
      <c r="M985" s="3"/>
      <c r="N985" s="2"/>
      <c r="O985" s="1"/>
      <c r="P985" s="1"/>
    </row>
    <row r="986" spans="1:16" x14ac:dyDescent="0.15">
      <c r="A986" s="3" t="s">
        <v>22</v>
      </c>
      <c r="B986" s="2">
        <v>40686</v>
      </c>
      <c r="C986" s="1">
        <v>589.04</v>
      </c>
      <c r="E986" s="3"/>
      <c r="F986" s="2"/>
      <c r="G986" s="1"/>
      <c r="H986" s="1"/>
      <c r="I986" s="3"/>
      <c r="J986" s="2"/>
      <c r="K986" s="1"/>
      <c r="L986" s="1"/>
      <c r="M986" s="3"/>
      <c r="N986" s="2"/>
      <c r="O986" s="1"/>
      <c r="P986" s="1"/>
    </row>
    <row r="987" spans="1:16" x14ac:dyDescent="0.15">
      <c r="A987" s="3" t="s">
        <v>22</v>
      </c>
      <c r="B987" s="2">
        <v>40683</v>
      </c>
      <c r="C987" s="1">
        <v>594.1</v>
      </c>
      <c r="E987" s="3"/>
      <c r="F987" s="2"/>
      <c r="G987" s="1"/>
      <c r="H987" s="1"/>
      <c r="I987" s="3"/>
      <c r="J987" s="2"/>
      <c r="K987" s="1"/>
      <c r="L987" s="1"/>
      <c r="M987" s="3"/>
      <c r="N987" s="2"/>
      <c r="O987" s="1"/>
      <c r="P987" s="1"/>
    </row>
    <row r="988" spans="1:16" x14ac:dyDescent="0.15">
      <c r="A988" s="3" t="s">
        <v>22</v>
      </c>
      <c r="B988" s="2">
        <v>40682</v>
      </c>
      <c r="C988" s="1">
        <v>595.09</v>
      </c>
      <c r="E988" s="3"/>
      <c r="F988" s="2"/>
      <c r="G988" s="1"/>
      <c r="H988" s="1"/>
      <c r="I988" s="3"/>
      <c r="J988" s="2"/>
      <c r="K988" s="1"/>
      <c r="L988" s="1"/>
      <c r="M988" s="3"/>
      <c r="N988" s="2"/>
      <c r="O988" s="1"/>
      <c r="P988" s="1"/>
    </row>
    <row r="989" spans="1:16" x14ac:dyDescent="0.15">
      <c r="A989" s="3" t="s">
        <v>22</v>
      </c>
      <c r="B989" s="2">
        <v>40681</v>
      </c>
      <c r="C989" s="1">
        <v>595.21</v>
      </c>
      <c r="E989" s="3"/>
      <c r="F989" s="2"/>
      <c r="G989" s="1"/>
      <c r="H989" s="1"/>
      <c r="I989" s="3"/>
      <c r="J989" s="2"/>
      <c r="K989" s="1"/>
      <c r="L989" s="1"/>
      <c r="M989" s="3"/>
      <c r="N989" s="2"/>
      <c r="O989" s="1"/>
      <c r="P989" s="1"/>
    </row>
    <row r="990" spans="1:16" x14ac:dyDescent="0.15">
      <c r="A990" s="3" t="s">
        <v>22</v>
      </c>
      <c r="B990" s="2">
        <v>40680</v>
      </c>
      <c r="C990" s="1">
        <v>594.79</v>
      </c>
      <c r="E990" s="3"/>
      <c r="F990" s="2"/>
      <c r="G990" s="1"/>
      <c r="H990" s="1"/>
      <c r="I990" s="3"/>
      <c r="J990" s="2"/>
      <c r="K990" s="1"/>
      <c r="L990" s="1"/>
      <c r="M990" s="3"/>
      <c r="N990" s="2"/>
      <c r="O990" s="1"/>
      <c r="P990" s="1"/>
    </row>
    <row r="991" spans="1:16" x14ac:dyDescent="0.15">
      <c r="A991" s="3" t="s">
        <v>22</v>
      </c>
      <c r="B991" s="2">
        <v>40679</v>
      </c>
      <c r="C991" s="1">
        <v>593.78</v>
      </c>
      <c r="E991" s="3"/>
      <c r="F991" s="2"/>
      <c r="G991" s="1"/>
      <c r="H991" s="1"/>
      <c r="I991" s="3"/>
      <c r="J991" s="2"/>
      <c r="K991" s="1"/>
      <c r="L991" s="1"/>
      <c r="M991" s="3"/>
      <c r="N991" s="2"/>
      <c r="O991" s="1"/>
      <c r="P991" s="1"/>
    </row>
    <row r="992" spans="1:16" x14ac:dyDescent="0.15">
      <c r="A992" s="3" t="s">
        <v>22</v>
      </c>
      <c r="B992" s="2">
        <v>40676</v>
      </c>
      <c r="C992" s="1">
        <v>597.99</v>
      </c>
      <c r="E992" s="3"/>
      <c r="F992" s="2"/>
      <c r="G992" s="1"/>
      <c r="H992" s="1"/>
      <c r="I992" s="3"/>
      <c r="J992" s="2"/>
      <c r="K992" s="1"/>
      <c r="L992" s="1"/>
      <c r="M992" s="3"/>
      <c r="N992" s="2"/>
      <c r="O992" s="1"/>
      <c r="P992" s="1"/>
    </row>
    <row r="993" spans="1:16" x14ac:dyDescent="0.15">
      <c r="A993" s="3" t="s">
        <v>22</v>
      </c>
      <c r="B993" s="2">
        <v>40675</v>
      </c>
      <c r="C993" s="1">
        <v>597.91999999999996</v>
      </c>
      <c r="E993" s="3"/>
      <c r="F993" s="2"/>
      <c r="G993" s="1"/>
      <c r="H993" s="1"/>
      <c r="I993" s="3"/>
      <c r="J993" s="2"/>
      <c r="K993" s="1"/>
      <c r="L993" s="1"/>
      <c r="M993" s="3"/>
      <c r="N993" s="2"/>
      <c r="O993" s="1"/>
      <c r="P993" s="1"/>
    </row>
    <row r="994" spans="1:16" x14ac:dyDescent="0.15">
      <c r="A994" s="3" t="s">
        <v>22</v>
      </c>
      <c r="B994" s="2">
        <v>40674</v>
      </c>
      <c r="C994" s="1">
        <v>598.13</v>
      </c>
      <c r="E994" s="3"/>
      <c r="F994" s="2"/>
      <c r="G994" s="1"/>
      <c r="H994" s="1"/>
      <c r="I994" s="3"/>
      <c r="J994" s="2"/>
      <c r="K994" s="1"/>
      <c r="L994" s="1"/>
      <c r="M994" s="3"/>
      <c r="N994" s="2"/>
      <c r="O994" s="1"/>
      <c r="P994" s="1"/>
    </row>
    <row r="995" spans="1:16" x14ac:dyDescent="0.15">
      <c r="A995" s="3" t="s">
        <v>22</v>
      </c>
      <c r="B995" s="2">
        <v>40673</v>
      </c>
      <c r="C995" s="1">
        <v>598.79999999999995</v>
      </c>
      <c r="E995" s="3"/>
      <c r="F995" s="2"/>
      <c r="G995" s="1"/>
      <c r="H995" s="1"/>
      <c r="I995" s="3"/>
      <c r="J995" s="2"/>
      <c r="K995" s="1"/>
      <c r="L995" s="1"/>
      <c r="M995" s="3"/>
      <c r="N995" s="2"/>
      <c r="O995" s="1"/>
      <c r="P995" s="1"/>
    </row>
    <row r="996" spans="1:16" x14ac:dyDescent="0.15">
      <c r="A996" s="3" t="s">
        <v>22</v>
      </c>
      <c r="B996" s="2">
        <v>40672</v>
      </c>
      <c r="C996" s="1">
        <v>595.78</v>
      </c>
      <c r="E996" s="3"/>
      <c r="F996" s="2"/>
      <c r="G996" s="1"/>
      <c r="H996" s="1"/>
      <c r="I996" s="3"/>
      <c r="J996" s="2"/>
      <c r="K996" s="1"/>
      <c r="L996" s="1"/>
      <c r="M996" s="3"/>
      <c r="N996" s="2"/>
      <c r="O996" s="1"/>
      <c r="P996" s="1"/>
    </row>
    <row r="997" spans="1:16" x14ac:dyDescent="0.15">
      <c r="A997" s="3" t="s">
        <v>22</v>
      </c>
      <c r="B997" s="2">
        <v>40669</v>
      </c>
      <c r="C997" s="1">
        <v>599.25</v>
      </c>
      <c r="E997" s="3"/>
      <c r="F997" s="2"/>
      <c r="G997" s="1"/>
      <c r="H997" s="1"/>
      <c r="I997" s="3"/>
      <c r="J997" s="2"/>
      <c r="K997" s="1"/>
      <c r="L997" s="1"/>
      <c r="M997" s="3"/>
      <c r="N997" s="2"/>
      <c r="O997" s="1"/>
      <c r="P997" s="1"/>
    </row>
    <row r="998" spans="1:16" x14ac:dyDescent="0.15">
      <c r="A998" s="3" t="s">
        <v>22</v>
      </c>
      <c r="B998" s="2">
        <v>40668</v>
      </c>
      <c r="C998" s="1">
        <v>600.94000000000005</v>
      </c>
      <c r="E998" s="3"/>
      <c r="F998" s="2"/>
      <c r="G998" s="1"/>
      <c r="H998" s="1"/>
      <c r="I998" s="3"/>
      <c r="J998" s="2"/>
      <c r="K998" s="1"/>
      <c r="L998" s="1"/>
      <c r="M998" s="3"/>
      <c r="N998" s="2"/>
      <c r="O998" s="1"/>
      <c r="P998" s="1"/>
    </row>
    <row r="999" spans="1:16" x14ac:dyDescent="0.15">
      <c r="A999" s="3" t="s">
        <v>22</v>
      </c>
      <c r="B999" s="2">
        <v>40667</v>
      </c>
      <c r="C999" s="1">
        <v>603.37</v>
      </c>
      <c r="E999" s="3"/>
      <c r="F999" s="2"/>
      <c r="G999" s="1"/>
      <c r="H999" s="1"/>
      <c r="I999" s="3"/>
      <c r="J999" s="2"/>
      <c r="K999" s="1"/>
      <c r="L999" s="1"/>
      <c r="M999" s="3"/>
      <c r="N999" s="2"/>
      <c r="O999" s="1"/>
      <c r="P999" s="1"/>
    </row>
    <row r="1000" spans="1:16" x14ac:dyDescent="0.15">
      <c r="A1000" s="3" t="s">
        <v>22</v>
      </c>
      <c r="B1000" s="2">
        <v>40666</v>
      </c>
      <c r="C1000" s="1">
        <v>606.14</v>
      </c>
      <c r="E1000" s="3"/>
      <c r="F1000" s="2"/>
      <c r="G1000" s="1"/>
      <c r="H1000" s="1"/>
      <c r="I1000" s="3"/>
      <c r="J1000" s="2"/>
      <c r="K1000" s="1"/>
      <c r="L1000" s="1"/>
      <c r="M1000" s="3"/>
      <c r="N1000" s="2"/>
      <c r="O1000" s="1"/>
      <c r="P1000" s="1"/>
    </row>
    <row r="1001" spans="1:16" x14ac:dyDescent="0.15">
      <c r="A1001" s="3" t="s">
        <v>22</v>
      </c>
      <c r="B1001" s="2">
        <v>40665</v>
      </c>
      <c r="C1001" s="1">
        <v>605.07000000000005</v>
      </c>
      <c r="E1001" s="3"/>
      <c r="F1001" s="2"/>
      <c r="G1001" s="1"/>
      <c r="H1001" s="1"/>
      <c r="I1001" s="3"/>
      <c r="J1001" s="2"/>
      <c r="K1001" s="1"/>
      <c r="L1001" s="1"/>
      <c r="M1001" s="3"/>
      <c r="N1001" s="2"/>
      <c r="O1001" s="1"/>
      <c r="P1001" s="1"/>
    </row>
    <row r="1002" spans="1:16" x14ac:dyDescent="0.15">
      <c r="A1002" s="3" t="s">
        <v>22</v>
      </c>
      <c r="B1002" s="2">
        <v>40662</v>
      </c>
      <c r="C1002" s="1">
        <v>602.52</v>
      </c>
      <c r="E1002" s="3"/>
      <c r="F1002" s="2"/>
      <c r="G1002" s="1"/>
      <c r="H1002" s="1"/>
      <c r="I1002" s="3"/>
      <c r="J1002" s="2"/>
      <c r="K1002" s="1"/>
      <c r="L1002" s="1"/>
      <c r="M1002" s="3"/>
      <c r="N1002" s="2"/>
      <c r="O1002" s="1"/>
      <c r="P1002" s="1"/>
    </row>
    <row r="1003" spans="1:16" x14ac:dyDescent="0.15">
      <c r="A1003" s="3" t="s">
        <v>22</v>
      </c>
      <c r="B1003" s="2">
        <v>40661</v>
      </c>
      <c r="C1003" s="1">
        <v>604.32000000000005</v>
      </c>
      <c r="E1003" s="3"/>
      <c r="F1003" s="2"/>
      <c r="G1003" s="1"/>
      <c r="H1003" s="1"/>
      <c r="I1003" s="3"/>
      <c r="J1003" s="2"/>
      <c r="K1003" s="1"/>
      <c r="L1003" s="1"/>
      <c r="M1003" s="3"/>
      <c r="N1003" s="2"/>
      <c r="O1003" s="1"/>
      <c r="P1003" s="1"/>
    </row>
    <row r="1004" spans="1:16" x14ac:dyDescent="0.15">
      <c r="A1004" s="3" t="s">
        <v>22</v>
      </c>
      <c r="B1004" s="2">
        <v>40660</v>
      </c>
      <c r="C1004" s="1">
        <v>601.77</v>
      </c>
      <c r="E1004" s="3"/>
      <c r="F1004" s="2"/>
      <c r="G1004" s="1"/>
      <c r="H1004" s="1"/>
      <c r="I1004" s="3"/>
      <c r="J1004" s="2"/>
      <c r="K1004" s="1"/>
      <c r="L1004" s="1"/>
      <c r="M1004" s="3"/>
      <c r="N1004" s="2"/>
      <c r="O1004" s="1"/>
      <c r="P1004" s="1"/>
    </row>
    <row r="1005" spans="1:16" x14ac:dyDescent="0.15">
      <c r="A1005" s="3" t="s">
        <v>22</v>
      </c>
      <c r="B1005" s="2">
        <v>40659</v>
      </c>
      <c r="C1005" s="1">
        <v>600.91999999999996</v>
      </c>
      <c r="E1005" s="3"/>
      <c r="F1005" s="2"/>
      <c r="G1005" s="1"/>
      <c r="H1005" s="1"/>
      <c r="I1005" s="3"/>
      <c r="J1005" s="2"/>
      <c r="K1005" s="1"/>
      <c r="L1005" s="1"/>
      <c r="M1005" s="3"/>
      <c r="N1005" s="2"/>
      <c r="O1005" s="1"/>
      <c r="P1005" s="1"/>
    </row>
    <row r="1006" spans="1:16" x14ac:dyDescent="0.15">
      <c r="A1006" s="3" t="s">
        <v>22</v>
      </c>
      <c r="B1006" s="2">
        <v>40658</v>
      </c>
      <c r="C1006" s="1">
        <v>600.58000000000004</v>
      </c>
      <c r="E1006" s="3"/>
      <c r="F1006" s="2"/>
      <c r="G1006" s="1"/>
      <c r="H1006" s="1"/>
      <c r="I1006" s="3"/>
      <c r="J1006" s="2"/>
      <c r="K1006" s="1"/>
      <c r="L1006" s="1"/>
      <c r="M1006" s="3"/>
      <c r="N1006" s="2"/>
      <c r="O1006" s="1"/>
      <c r="P1006" s="1"/>
    </row>
    <row r="1007" spans="1:16" x14ac:dyDescent="0.15">
      <c r="A1007" s="3" t="s">
        <v>22</v>
      </c>
      <c r="B1007" s="2">
        <v>40657</v>
      </c>
      <c r="C1007" s="1">
        <v>600.58000000000004</v>
      </c>
      <c r="E1007" s="3"/>
      <c r="F1007" s="2"/>
      <c r="G1007" s="1"/>
      <c r="H1007" s="1"/>
      <c r="I1007" s="3"/>
      <c r="J1007" s="2"/>
      <c r="K1007" s="1"/>
      <c r="L1007" s="1"/>
      <c r="M1007" s="3"/>
      <c r="N1007" s="2"/>
      <c r="O1007" s="1"/>
      <c r="P1007" s="1"/>
    </row>
    <row r="1008" spans="1:16" x14ac:dyDescent="0.15">
      <c r="A1008" s="3" t="s">
        <v>22</v>
      </c>
      <c r="B1008" s="2">
        <v>40656</v>
      </c>
      <c r="C1008" s="1">
        <v>602.46</v>
      </c>
      <c r="E1008" s="3"/>
      <c r="F1008" s="2"/>
      <c r="G1008" s="1"/>
      <c r="H1008" s="1"/>
      <c r="I1008" s="3"/>
      <c r="J1008" s="2"/>
      <c r="K1008" s="1"/>
      <c r="L1008" s="1"/>
      <c r="M1008" s="3"/>
      <c r="N1008" s="2"/>
      <c r="O1008" s="1"/>
      <c r="P1008" s="1"/>
    </row>
    <row r="1009" spans="1:16" x14ac:dyDescent="0.15">
      <c r="A1009" s="3" t="s">
        <v>22</v>
      </c>
      <c r="B1009" s="2">
        <v>40655</v>
      </c>
      <c r="C1009" s="1">
        <v>602.46</v>
      </c>
      <c r="E1009" s="3"/>
      <c r="F1009" s="2"/>
      <c r="G1009" s="1"/>
      <c r="H1009" s="1"/>
      <c r="I1009" s="3"/>
      <c r="J1009" s="2"/>
      <c r="K1009" s="1"/>
      <c r="L1009" s="1"/>
      <c r="M1009" s="3"/>
      <c r="N1009" s="2"/>
      <c r="O1009" s="1"/>
      <c r="P1009" s="1"/>
    </row>
    <row r="1010" spans="1:16" x14ac:dyDescent="0.15">
      <c r="A1010" s="3" t="s">
        <v>22</v>
      </c>
      <c r="B1010" s="2">
        <v>40654</v>
      </c>
      <c r="C1010" s="1">
        <v>602.16999999999996</v>
      </c>
      <c r="E1010" s="3"/>
      <c r="F1010" s="2"/>
      <c r="G1010" s="1"/>
      <c r="H1010" s="1"/>
      <c r="I1010" s="3"/>
      <c r="J1010" s="2"/>
      <c r="K1010" s="1"/>
      <c r="L1010" s="1"/>
      <c r="M1010" s="3"/>
      <c r="N1010" s="2"/>
      <c r="O1010" s="1"/>
      <c r="P1010" s="1"/>
    </row>
    <row r="1011" spans="1:16" x14ac:dyDescent="0.15">
      <c r="A1011" s="3" t="s">
        <v>22</v>
      </c>
      <c r="B1011" s="2">
        <v>40653</v>
      </c>
      <c r="C1011" s="1">
        <v>599.33000000000004</v>
      </c>
      <c r="E1011" s="3"/>
      <c r="F1011" s="2"/>
      <c r="G1011" s="1"/>
      <c r="H1011" s="1"/>
      <c r="I1011" s="3"/>
      <c r="J1011" s="2"/>
      <c r="K1011" s="1"/>
      <c r="L1011" s="1"/>
      <c r="M1011" s="3"/>
      <c r="N1011" s="2"/>
      <c r="O1011" s="1"/>
      <c r="P1011" s="1"/>
    </row>
    <row r="1012" spans="1:16" x14ac:dyDescent="0.15">
      <c r="A1012" s="3" t="s">
        <v>22</v>
      </c>
      <c r="B1012" s="2">
        <v>40652</v>
      </c>
      <c r="C1012" s="1">
        <v>595.32000000000005</v>
      </c>
      <c r="E1012" s="3"/>
      <c r="F1012" s="2"/>
      <c r="G1012" s="1"/>
      <c r="H1012" s="1"/>
      <c r="I1012" s="3"/>
      <c r="J1012" s="2"/>
      <c r="K1012" s="1"/>
      <c r="L1012" s="1"/>
      <c r="M1012" s="3"/>
      <c r="N1012" s="2"/>
      <c r="O1012" s="1"/>
      <c r="P1012" s="1"/>
    </row>
    <row r="1013" spans="1:16" x14ac:dyDescent="0.15">
      <c r="A1013" s="3" t="s">
        <v>22</v>
      </c>
      <c r="B1013" s="2">
        <v>40651</v>
      </c>
      <c r="C1013" s="1">
        <v>593.79999999999995</v>
      </c>
      <c r="E1013" s="3"/>
      <c r="F1013" s="2"/>
      <c r="G1013" s="1"/>
      <c r="H1013" s="1"/>
      <c r="I1013" s="3"/>
      <c r="J1013" s="2"/>
      <c r="K1013" s="1"/>
      <c r="L1013" s="1"/>
      <c r="M1013" s="3"/>
      <c r="N1013" s="2"/>
      <c r="O1013" s="1"/>
      <c r="P1013" s="1"/>
    </row>
    <row r="1014" spans="1:16" x14ac:dyDescent="0.15">
      <c r="A1014" s="3" t="s">
        <v>22</v>
      </c>
      <c r="B1014" s="2">
        <v>40648</v>
      </c>
      <c r="C1014" s="1">
        <v>601.28</v>
      </c>
      <c r="E1014" s="3"/>
      <c r="F1014" s="2"/>
      <c r="G1014" s="1"/>
      <c r="H1014" s="1"/>
      <c r="I1014" s="3"/>
      <c r="J1014" s="2"/>
      <c r="K1014" s="1"/>
      <c r="L1014" s="1"/>
      <c r="M1014" s="3"/>
      <c r="N1014" s="2"/>
      <c r="O1014" s="1"/>
      <c r="P1014" s="1"/>
    </row>
    <row r="1015" spans="1:16" x14ac:dyDescent="0.15">
      <c r="A1015" s="3" t="s">
        <v>22</v>
      </c>
      <c r="B1015" s="2">
        <v>40647</v>
      </c>
      <c r="C1015" s="1">
        <v>600.89</v>
      </c>
      <c r="E1015" s="3"/>
      <c r="F1015" s="2"/>
      <c r="G1015" s="1"/>
      <c r="H1015" s="1"/>
      <c r="I1015" s="3"/>
      <c r="J1015" s="2"/>
      <c r="K1015" s="1"/>
      <c r="L1015" s="1"/>
      <c r="M1015" s="3"/>
      <c r="N1015" s="2"/>
      <c r="O1015" s="1"/>
      <c r="P1015" s="1"/>
    </row>
    <row r="1016" spans="1:16" x14ac:dyDescent="0.15">
      <c r="A1016" s="3" t="s">
        <v>22</v>
      </c>
      <c r="B1016" s="2">
        <v>40646</v>
      </c>
      <c r="C1016" s="1">
        <v>599.61</v>
      </c>
      <c r="E1016" s="3"/>
      <c r="F1016" s="2"/>
      <c r="G1016" s="1"/>
      <c r="H1016" s="1"/>
      <c r="I1016" s="3"/>
      <c r="J1016" s="2"/>
      <c r="K1016" s="1"/>
      <c r="L1016" s="1"/>
      <c r="M1016" s="3"/>
      <c r="N1016" s="2"/>
      <c r="O1016" s="1"/>
      <c r="P1016" s="1"/>
    </row>
    <row r="1017" spans="1:16" x14ac:dyDescent="0.15">
      <c r="A1017" s="3" t="s">
        <v>22</v>
      </c>
      <c r="B1017" s="2">
        <v>40645</v>
      </c>
      <c r="C1017" s="1">
        <v>602.88</v>
      </c>
      <c r="E1017" s="3"/>
      <c r="F1017" s="2"/>
      <c r="G1017" s="1"/>
      <c r="H1017" s="1"/>
      <c r="I1017" s="3"/>
      <c r="J1017" s="2"/>
      <c r="K1017" s="1"/>
      <c r="L1017" s="1"/>
      <c r="M1017" s="3"/>
      <c r="N1017" s="2"/>
      <c r="O1017" s="1"/>
      <c r="P1017" s="1"/>
    </row>
    <row r="1018" spans="1:16" x14ac:dyDescent="0.15">
      <c r="A1018" s="3" t="s">
        <v>22</v>
      </c>
      <c r="B1018" s="2">
        <v>40644</v>
      </c>
      <c r="C1018" s="1">
        <v>606.07000000000005</v>
      </c>
      <c r="E1018" s="3"/>
      <c r="F1018" s="2"/>
      <c r="G1018" s="1"/>
      <c r="H1018" s="1"/>
      <c r="I1018" s="3"/>
      <c r="J1018" s="2"/>
      <c r="K1018" s="1"/>
      <c r="L1018" s="1"/>
      <c r="M1018" s="3"/>
      <c r="N1018" s="2"/>
      <c r="O1018" s="1"/>
      <c r="P1018" s="1"/>
    </row>
    <row r="1019" spans="1:16" x14ac:dyDescent="0.15">
      <c r="A1019" s="3" t="s">
        <v>22</v>
      </c>
      <c r="B1019" s="2">
        <v>40641</v>
      </c>
      <c r="C1019" s="1">
        <v>603.82000000000005</v>
      </c>
      <c r="E1019" s="3"/>
      <c r="F1019" s="2"/>
      <c r="G1019" s="1"/>
      <c r="H1019" s="1"/>
      <c r="I1019" s="3"/>
      <c r="J1019" s="2"/>
      <c r="K1019" s="1"/>
      <c r="L1019" s="1"/>
      <c r="M1019" s="3"/>
      <c r="N1019" s="2"/>
      <c r="O1019" s="1"/>
      <c r="P1019" s="1"/>
    </row>
    <row r="1020" spans="1:16" x14ac:dyDescent="0.15">
      <c r="A1020" s="3" t="s">
        <v>22</v>
      </c>
      <c r="B1020" s="2">
        <v>40640</v>
      </c>
      <c r="C1020" s="1">
        <v>604.13</v>
      </c>
      <c r="E1020" s="3"/>
      <c r="F1020" s="2"/>
      <c r="G1020" s="1"/>
      <c r="H1020" s="1"/>
      <c r="I1020" s="3"/>
      <c r="J1020" s="2"/>
      <c r="K1020" s="1"/>
      <c r="L1020" s="1"/>
      <c r="M1020" s="3"/>
      <c r="N1020" s="2"/>
      <c r="O1020" s="1"/>
      <c r="P1020" s="1"/>
    </row>
    <row r="1021" spans="1:16" x14ac:dyDescent="0.15">
      <c r="A1021" s="3" t="s">
        <v>22</v>
      </c>
      <c r="B1021" s="2">
        <v>40639</v>
      </c>
      <c r="C1021" s="1">
        <v>601.47</v>
      </c>
      <c r="E1021" s="3"/>
      <c r="F1021" s="2"/>
      <c r="G1021" s="1"/>
      <c r="H1021" s="1"/>
      <c r="I1021" s="3"/>
      <c r="J1021" s="2"/>
      <c r="K1021" s="1"/>
      <c r="L1021" s="1"/>
      <c r="M1021" s="3"/>
      <c r="N1021" s="2"/>
      <c r="O1021" s="1"/>
      <c r="P1021" s="1"/>
    </row>
    <row r="1022" spans="1:16" x14ac:dyDescent="0.15">
      <c r="A1022" s="3" t="s">
        <v>22</v>
      </c>
      <c r="B1022" s="2">
        <v>40638</v>
      </c>
      <c r="C1022" s="1">
        <v>597.23</v>
      </c>
      <c r="E1022" s="3"/>
      <c r="F1022" s="2"/>
      <c r="G1022" s="1"/>
      <c r="H1022" s="1"/>
      <c r="I1022" s="3"/>
      <c r="J1022" s="2"/>
      <c r="K1022" s="1"/>
      <c r="L1022" s="1"/>
      <c r="M1022" s="3"/>
      <c r="N1022" s="2"/>
      <c r="O1022" s="1"/>
      <c r="P1022" s="1"/>
    </row>
    <row r="1023" spans="1:16" x14ac:dyDescent="0.15">
      <c r="A1023" s="3" t="s">
        <v>22</v>
      </c>
      <c r="B1023" s="2">
        <v>40637</v>
      </c>
      <c r="C1023" s="1">
        <v>595.61</v>
      </c>
      <c r="E1023" s="3"/>
      <c r="F1023" s="2"/>
      <c r="G1023" s="1"/>
      <c r="H1023" s="1"/>
      <c r="I1023" s="3"/>
      <c r="J1023" s="2"/>
      <c r="K1023" s="1"/>
      <c r="L1023" s="1"/>
      <c r="M1023" s="3"/>
      <c r="N1023" s="2"/>
      <c r="O1023" s="1"/>
      <c r="P1023" s="1"/>
    </row>
    <row r="1024" spans="1:16" x14ac:dyDescent="0.15">
      <c r="A1024" s="3" t="s">
        <v>22</v>
      </c>
      <c r="B1024" s="2">
        <v>40634</v>
      </c>
      <c r="C1024" s="1">
        <v>591.89</v>
      </c>
      <c r="E1024" s="3"/>
      <c r="F1024" s="2"/>
      <c r="G1024" s="1"/>
      <c r="H1024" s="1"/>
      <c r="I1024" s="3"/>
      <c r="J1024" s="2"/>
      <c r="K1024" s="1"/>
      <c r="L1024" s="1"/>
      <c r="M1024" s="3"/>
      <c r="N1024" s="2"/>
      <c r="O1024" s="1"/>
      <c r="P1024" s="1"/>
    </row>
    <row r="1025" spans="1:16" x14ac:dyDescent="0.15">
      <c r="A1025" s="3" t="s">
        <v>22</v>
      </c>
      <c r="B1025" s="2">
        <v>40633</v>
      </c>
      <c r="C1025" s="1">
        <v>593.32000000000005</v>
      </c>
      <c r="E1025" s="3"/>
      <c r="F1025" s="2"/>
      <c r="G1025" s="1"/>
      <c r="H1025" s="1"/>
      <c r="I1025" s="3"/>
      <c r="J1025" s="2"/>
      <c r="K1025" s="1"/>
      <c r="L1025" s="1"/>
      <c r="M1025" s="3"/>
      <c r="N1025" s="2"/>
      <c r="O1025" s="1"/>
      <c r="P1025" s="1"/>
    </row>
    <row r="1026" spans="1:16" x14ac:dyDescent="0.15">
      <c r="A1026" s="3" t="s">
        <v>22</v>
      </c>
      <c r="B1026" s="2">
        <v>40632</v>
      </c>
      <c r="C1026" s="1">
        <v>595.74</v>
      </c>
      <c r="E1026" s="3"/>
      <c r="F1026" s="2"/>
      <c r="G1026" s="1"/>
      <c r="H1026" s="1"/>
      <c r="I1026" s="3"/>
      <c r="J1026" s="2"/>
      <c r="K1026" s="1"/>
      <c r="L1026" s="1"/>
      <c r="M1026" s="3"/>
      <c r="N1026" s="2"/>
      <c r="O1026" s="1"/>
      <c r="P1026" s="1"/>
    </row>
    <row r="1027" spans="1:16" x14ac:dyDescent="0.15">
      <c r="A1027" s="3" t="s">
        <v>22</v>
      </c>
      <c r="B1027" s="2">
        <v>40631</v>
      </c>
      <c r="C1027" s="1">
        <v>596.97</v>
      </c>
      <c r="E1027" s="3"/>
      <c r="F1027" s="2"/>
      <c r="G1027" s="1"/>
      <c r="H1027" s="1"/>
      <c r="I1027" s="3"/>
      <c r="J1027" s="2"/>
      <c r="K1027" s="1"/>
      <c r="L1027" s="1"/>
      <c r="M1027" s="3"/>
      <c r="N1027" s="2"/>
      <c r="O1027" s="1"/>
      <c r="P1027" s="1"/>
    </row>
    <row r="1028" spans="1:16" x14ac:dyDescent="0.15">
      <c r="A1028" s="3" t="s">
        <v>22</v>
      </c>
      <c r="B1028" s="2">
        <v>40630</v>
      </c>
      <c r="C1028" s="1">
        <v>594.58000000000004</v>
      </c>
      <c r="E1028" s="3"/>
      <c r="F1028" s="2"/>
      <c r="G1028" s="1"/>
      <c r="H1028" s="1"/>
      <c r="I1028" s="3"/>
      <c r="J1028" s="2"/>
      <c r="K1028" s="1"/>
      <c r="L1028" s="1"/>
      <c r="M1028" s="3"/>
      <c r="N1028" s="2"/>
      <c r="O1028" s="1"/>
      <c r="P1028" s="1"/>
    </row>
    <row r="1029" spans="1:16" x14ac:dyDescent="0.15">
      <c r="A1029" s="3" t="s">
        <v>22</v>
      </c>
      <c r="B1029" s="2">
        <v>40627</v>
      </c>
      <c r="C1029" s="1">
        <v>589.39</v>
      </c>
      <c r="E1029" s="3"/>
      <c r="F1029" s="2"/>
      <c r="G1029" s="1"/>
      <c r="H1029" s="1"/>
      <c r="I1029" s="3"/>
      <c r="J1029" s="2"/>
      <c r="K1029" s="1"/>
      <c r="L1029" s="1"/>
      <c r="M1029" s="3"/>
      <c r="N1029" s="2"/>
      <c r="O1029" s="1"/>
      <c r="P1029" s="1"/>
    </row>
    <row r="1030" spans="1:16" x14ac:dyDescent="0.15">
      <c r="A1030" s="3" t="s">
        <v>22</v>
      </c>
      <c r="B1030" s="2">
        <v>40626</v>
      </c>
      <c r="C1030" s="1">
        <v>590.78</v>
      </c>
      <c r="E1030" s="3"/>
      <c r="F1030" s="2"/>
      <c r="G1030" s="1"/>
      <c r="H1030" s="1"/>
      <c r="I1030" s="3"/>
      <c r="J1030" s="2"/>
      <c r="K1030" s="1"/>
      <c r="L1030" s="1"/>
      <c r="M1030" s="3"/>
      <c r="N1030" s="2"/>
      <c r="O1030" s="1"/>
      <c r="P1030" s="1"/>
    </row>
    <row r="1031" spans="1:16" x14ac:dyDescent="0.15">
      <c r="A1031" s="3" t="s">
        <v>22</v>
      </c>
      <c r="B1031" s="2">
        <v>40625</v>
      </c>
      <c r="C1031" s="1">
        <v>592.92999999999995</v>
      </c>
      <c r="E1031" s="3"/>
      <c r="F1031" s="2"/>
      <c r="G1031" s="1"/>
      <c r="H1031" s="1"/>
      <c r="I1031" s="3"/>
      <c r="J1031" s="2"/>
      <c r="K1031" s="1"/>
      <c r="L1031" s="1"/>
      <c r="M1031" s="3"/>
      <c r="N1031" s="2"/>
      <c r="O1031" s="1"/>
      <c r="P1031" s="1"/>
    </row>
    <row r="1032" spans="1:16" x14ac:dyDescent="0.15">
      <c r="A1032" s="3" t="s">
        <v>22</v>
      </c>
      <c r="B1032" s="2">
        <v>40624</v>
      </c>
      <c r="C1032" s="1">
        <v>601.12</v>
      </c>
      <c r="E1032" s="3"/>
      <c r="F1032" s="2"/>
      <c r="G1032" s="1"/>
      <c r="H1032" s="1"/>
      <c r="I1032" s="3"/>
      <c r="J1032" s="2"/>
      <c r="K1032" s="1"/>
      <c r="L1032" s="1"/>
      <c r="M1032" s="3"/>
      <c r="N1032" s="2"/>
      <c r="O1032" s="1"/>
      <c r="P1032" s="1"/>
    </row>
    <row r="1033" spans="1:16" x14ac:dyDescent="0.15">
      <c r="A1033" s="3" t="s">
        <v>22</v>
      </c>
      <c r="B1033" s="2">
        <v>40623</v>
      </c>
      <c r="C1033" s="1">
        <v>598.57000000000005</v>
      </c>
      <c r="E1033" s="3"/>
      <c r="F1033" s="2"/>
      <c r="G1033" s="1"/>
      <c r="H1033" s="1"/>
      <c r="I1033" s="3"/>
      <c r="J1033" s="2"/>
      <c r="K1033" s="1"/>
      <c r="L1033" s="1"/>
      <c r="M1033" s="3"/>
      <c r="N1033" s="2"/>
      <c r="O1033" s="1"/>
      <c r="P1033" s="1"/>
    </row>
    <row r="1034" spans="1:16" x14ac:dyDescent="0.15">
      <c r="A1034" s="3" t="s">
        <v>22</v>
      </c>
      <c r="B1034" s="2">
        <v>40622</v>
      </c>
      <c r="C1034" s="1">
        <v>594.83000000000004</v>
      </c>
      <c r="E1034" s="3"/>
      <c r="F1034" s="2"/>
      <c r="G1034" s="1"/>
      <c r="H1034" s="1"/>
      <c r="I1034" s="3"/>
      <c r="J1034" s="2"/>
      <c r="K1034" s="1"/>
      <c r="L1034" s="1"/>
      <c r="M1034" s="3"/>
      <c r="N1034" s="2"/>
      <c r="O1034" s="1"/>
      <c r="P1034" s="1"/>
    </row>
    <row r="1035" spans="1:16" x14ac:dyDescent="0.15">
      <c r="A1035" s="3" t="s">
        <v>22</v>
      </c>
      <c r="B1035" s="2">
        <v>40621</v>
      </c>
      <c r="C1035" s="1">
        <v>595.66999999999996</v>
      </c>
      <c r="E1035" s="3"/>
      <c r="F1035" s="2"/>
      <c r="G1035" s="1"/>
      <c r="H1035" s="1"/>
      <c r="I1035" s="3"/>
      <c r="J1035" s="2"/>
      <c r="K1035" s="1"/>
      <c r="L1035" s="1"/>
      <c r="M1035" s="3"/>
      <c r="N1035" s="2"/>
      <c r="O1035" s="1"/>
      <c r="P1035" s="1"/>
    </row>
    <row r="1036" spans="1:16" x14ac:dyDescent="0.15">
      <c r="A1036" s="3" t="s">
        <v>22</v>
      </c>
      <c r="B1036" s="2">
        <v>40620</v>
      </c>
      <c r="C1036" s="1">
        <v>595.66999999999996</v>
      </c>
      <c r="E1036" s="3"/>
      <c r="F1036" s="2"/>
      <c r="G1036" s="1"/>
      <c r="H1036" s="1"/>
      <c r="I1036" s="3"/>
      <c r="J1036" s="2"/>
      <c r="K1036" s="1"/>
      <c r="L1036" s="1"/>
      <c r="M1036" s="3"/>
      <c r="N1036" s="2"/>
      <c r="O1036" s="1"/>
      <c r="P1036" s="1"/>
    </row>
    <row r="1037" spans="1:16" x14ac:dyDescent="0.15">
      <c r="A1037" s="3" t="s">
        <v>22</v>
      </c>
      <c r="B1037" s="2">
        <v>40619</v>
      </c>
      <c r="C1037" s="1">
        <v>594.34</v>
      </c>
      <c r="E1037" s="3"/>
      <c r="F1037" s="2"/>
      <c r="G1037" s="1"/>
      <c r="H1037" s="1"/>
      <c r="I1037" s="3"/>
      <c r="J1037" s="2"/>
      <c r="K1037" s="1"/>
      <c r="L1037" s="1"/>
      <c r="M1037" s="3"/>
      <c r="N1037" s="2"/>
      <c r="O1037" s="1"/>
      <c r="P1037" s="1"/>
    </row>
    <row r="1038" spans="1:16" x14ac:dyDescent="0.15">
      <c r="A1038" s="3" t="s">
        <v>22</v>
      </c>
      <c r="B1038" s="2">
        <v>40618</v>
      </c>
      <c r="C1038" s="1">
        <v>589.28</v>
      </c>
      <c r="E1038" s="3"/>
      <c r="F1038" s="2"/>
      <c r="G1038" s="1"/>
      <c r="H1038" s="1"/>
      <c r="I1038" s="3"/>
      <c r="J1038" s="2"/>
      <c r="K1038" s="1"/>
      <c r="L1038" s="1"/>
      <c r="M1038" s="3"/>
      <c r="N1038" s="2"/>
      <c r="O1038" s="1"/>
      <c r="P1038" s="1"/>
    </row>
    <row r="1039" spans="1:16" x14ac:dyDescent="0.15">
      <c r="A1039" s="3" t="s">
        <v>22</v>
      </c>
      <c r="B1039" s="2">
        <v>40617</v>
      </c>
      <c r="C1039" s="1">
        <v>596.35</v>
      </c>
      <c r="E1039" s="3"/>
      <c r="F1039" s="2"/>
      <c r="G1039" s="1"/>
      <c r="H1039" s="1"/>
      <c r="I1039" s="3"/>
      <c r="J1039" s="2"/>
      <c r="K1039" s="1"/>
      <c r="L1039" s="1"/>
      <c r="M1039" s="3"/>
      <c r="N1039" s="2"/>
      <c r="O1039" s="1"/>
      <c r="P1039" s="1"/>
    </row>
    <row r="1040" spans="1:16" x14ac:dyDescent="0.15">
      <c r="A1040" s="3" t="s">
        <v>22</v>
      </c>
      <c r="B1040" s="2">
        <v>40616</v>
      </c>
      <c r="C1040" s="1">
        <v>603.29999999999995</v>
      </c>
      <c r="E1040" s="3"/>
      <c r="F1040" s="2"/>
      <c r="G1040" s="1"/>
      <c r="H1040" s="1"/>
      <c r="I1040" s="3"/>
      <c r="J1040" s="2"/>
      <c r="K1040" s="1"/>
      <c r="L1040" s="1"/>
      <c r="M1040" s="3"/>
      <c r="N1040" s="2"/>
      <c r="O1040" s="1"/>
      <c r="P1040" s="1"/>
    </row>
    <row r="1041" spans="1:16" x14ac:dyDescent="0.15">
      <c r="A1041" s="3" t="s">
        <v>22</v>
      </c>
      <c r="B1041" s="2">
        <v>40615</v>
      </c>
      <c r="C1041" s="1">
        <v>607.44000000000005</v>
      </c>
      <c r="E1041" s="3"/>
      <c r="F1041" s="2"/>
      <c r="G1041" s="1"/>
      <c r="H1041" s="1"/>
      <c r="I1041" s="3"/>
      <c r="J1041" s="2"/>
      <c r="K1041" s="1"/>
      <c r="L1041" s="1"/>
      <c r="M1041" s="3"/>
      <c r="N1041" s="2"/>
      <c r="O1041" s="1"/>
      <c r="P1041" s="1"/>
    </row>
    <row r="1042" spans="1:16" x14ac:dyDescent="0.15">
      <c r="A1042" s="3" t="s">
        <v>22</v>
      </c>
      <c r="B1042" s="2">
        <v>40613</v>
      </c>
      <c r="C1042" s="1">
        <v>597.88</v>
      </c>
      <c r="E1042" s="3"/>
      <c r="F1042" s="2"/>
      <c r="G1042" s="1"/>
      <c r="H1042" s="1"/>
      <c r="I1042" s="3"/>
      <c r="J1042" s="2"/>
      <c r="K1042" s="1"/>
      <c r="L1042" s="1"/>
      <c r="M1042" s="3"/>
      <c r="N1042" s="2"/>
      <c r="O1042" s="1"/>
      <c r="P1042" s="1"/>
    </row>
    <row r="1043" spans="1:16" x14ac:dyDescent="0.15">
      <c r="A1043" s="3" t="s">
        <v>22</v>
      </c>
      <c r="B1043" s="2">
        <v>40612</v>
      </c>
      <c r="C1043" s="1">
        <v>597.99</v>
      </c>
      <c r="E1043" s="3"/>
      <c r="F1043" s="2"/>
      <c r="G1043" s="1"/>
      <c r="H1043" s="1"/>
      <c r="I1043" s="3"/>
      <c r="J1043" s="2"/>
      <c r="K1043" s="1"/>
      <c r="L1043" s="1"/>
      <c r="M1043" s="3"/>
      <c r="N1043" s="2"/>
      <c r="O1043" s="1"/>
      <c r="P1043" s="1"/>
    </row>
    <row r="1044" spans="1:16" x14ac:dyDescent="0.15">
      <c r="A1044" s="3" t="s">
        <v>22</v>
      </c>
      <c r="B1044" s="2">
        <v>40611</v>
      </c>
      <c r="C1044" s="1">
        <v>592.78</v>
      </c>
      <c r="E1044" s="3"/>
      <c r="F1044" s="2"/>
      <c r="G1044" s="1"/>
      <c r="H1044" s="1"/>
      <c r="I1044" s="3"/>
      <c r="J1044" s="2"/>
      <c r="K1044" s="1"/>
      <c r="L1044" s="1"/>
      <c r="M1044" s="3"/>
      <c r="N1044" s="2"/>
      <c r="O1044" s="1"/>
      <c r="P1044" s="1"/>
    </row>
    <row r="1045" spans="1:16" x14ac:dyDescent="0.15">
      <c r="A1045" s="3" t="s">
        <v>22</v>
      </c>
      <c r="B1045" s="2">
        <v>40610</v>
      </c>
      <c r="C1045" s="1">
        <v>584.95000000000005</v>
      </c>
      <c r="E1045" s="3"/>
      <c r="F1045" s="2"/>
      <c r="G1045" s="1"/>
      <c r="H1045" s="1"/>
      <c r="I1045" s="3"/>
      <c r="J1045" s="2"/>
      <c r="K1045" s="1"/>
      <c r="L1045" s="1"/>
      <c r="M1045" s="3"/>
      <c r="N1045" s="2"/>
      <c r="O1045" s="1"/>
      <c r="P1045" s="1"/>
    </row>
    <row r="1046" spans="1:16" x14ac:dyDescent="0.15">
      <c r="A1046" s="3" t="s">
        <v>22</v>
      </c>
      <c r="B1046" s="2">
        <v>40609</v>
      </c>
      <c r="C1046" s="1">
        <v>577.6</v>
      </c>
      <c r="E1046" s="3"/>
      <c r="F1046" s="2"/>
      <c r="G1046" s="1"/>
      <c r="H1046" s="1"/>
      <c r="I1046" s="3"/>
      <c r="J1046" s="2"/>
      <c r="K1046" s="1"/>
      <c r="L1046" s="1"/>
      <c r="M1046" s="3"/>
      <c r="N1046" s="2"/>
      <c r="O1046" s="1"/>
      <c r="P1046" s="1"/>
    </row>
    <row r="1047" spans="1:16" x14ac:dyDescent="0.15">
      <c r="A1047" s="3" t="s">
        <v>22</v>
      </c>
      <c r="B1047" s="2">
        <v>40607</v>
      </c>
      <c r="C1047" s="1">
        <v>578.28</v>
      </c>
      <c r="E1047" s="3"/>
      <c r="F1047" s="2"/>
      <c r="G1047" s="1"/>
      <c r="H1047" s="1"/>
      <c r="I1047" s="3"/>
      <c r="J1047" s="2"/>
      <c r="K1047" s="1"/>
      <c r="L1047" s="1"/>
      <c r="M1047" s="3"/>
      <c r="N1047" s="2"/>
      <c r="O1047" s="1"/>
      <c r="P1047" s="1"/>
    </row>
    <row r="1048" spans="1:16" x14ac:dyDescent="0.15">
      <c r="A1048" s="3" t="s">
        <v>22</v>
      </c>
      <c r="B1048" s="2">
        <v>40606</v>
      </c>
      <c r="C1048" s="1">
        <v>578.28</v>
      </c>
      <c r="E1048" s="3"/>
      <c r="F1048" s="2"/>
      <c r="G1048" s="1"/>
      <c r="H1048" s="1"/>
      <c r="I1048" s="3"/>
      <c r="J1048" s="2"/>
      <c r="K1048" s="1"/>
      <c r="L1048" s="1"/>
      <c r="M1048" s="3"/>
      <c r="N1048" s="2"/>
      <c r="O1048" s="1"/>
      <c r="P1048" s="1"/>
    </row>
    <row r="1049" spans="1:16" x14ac:dyDescent="0.15">
      <c r="A1049" s="3" t="s">
        <v>22</v>
      </c>
      <c r="B1049" s="2">
        <v>40605</v>
      </c>
      <c r="C1049" s="1">
        <v>578.59</v>
      </c>
      <c r="E1049" s="3"/>
      <c r="F1049" s="2"/>
      <c r="G1049" s="1"/>
      <c r="H1049" s="1"/>
      <c r="I1049" s="3"/>
      <c r="J1049" s="2"/>
      <c r="K1049" s="1"/>
      <c r="L1049" s="1"/>
      <c r="M1049" s="3"/>
      <c r="N1049" s="2"/>
      <c r="O1049" s="1"/>
      <c r="P1049" s="1"/>
    </row>
    <row r="1050" spans="1:16" x14ac:dyDescent="0.15">
      <c r="A1050" s="3" t="s">
        <v>22</v>
      </c>
      <c r="B1050" s="2">
        <v>40604</v>
      </c>
      <c r="C1050" s="1">
        <v>576.63</v>
      </c>
      <c r="E1050" s="3"/>
      <c r="F1050" s="2"/>
      <c r="G1050" s="1"/>
      <c r="H1050" s="1"/>
      <c r="I1050" s="3"/>
      <c r="J1050" s="2"/>
      <c r="K1050" s="1"/>
      <c r="L1050" s="1"/>
      <c r="M1050" s="3"/>
      <c r="N1050" s="2"/>
      <c r="O1050" s="1"/>
      <c r="P1050" s="1"/>
    </row>
    <row r="1051" spans="1:16" x14ac:dyDescent="0.15">
      <c r="A1051" s="3" t="s">
        <v>22</v>
      </c>
      <c r="B1051" s="2">
        <v>40603</v>
      </c>
      <c r="C1051" s="1">
        <v>592.29999999999995</v>
      </c>
      <c r="E1051" s="3"/>
      <c r="F1051" s="2"/>
      <c r="G1051" s="1"/>
      <c r="H1051" s="1"/>
      <c r="I1051" s="3"/>
      <c r="J1051" s="2"/>
      <c r="K1051" s="1"/>
      <c r="L1051" s="1"/>
      <c r="M1051" s="3"/>
      <c r="N1051" s="2"/>
      <c r="O1051" s="1"/>
      <c r="P1051" s="1"/>
    </row>
    <row r="1052" spans="1:16" x14ac:dyDescent="0.15">
      <c r="A1052" s="3" t="s">
        <v>22</v>
      </c>
      <c r="B1052" s="2">
        <v>40602</v>
      </c>
      <c r="C1052" s="1">
        <v>596.61</v>
      </c>
      <c r="E1052" s="3"/>
      <c r="F1052" s="2"/>
      <c r="G1052" s="1"/>
      <c r="H1052" s="1"/>
      <c r="I1052" s="3"/>
      <c r="J1052" s="2"/>
      <c r="K1052" s="1"/>
      <c r="L1052" s="1"/>
      <c r="M1052" s="3"/>
      <c r="N1052" s="2"/>
      <c r="O1052" s="1"/>
      <c r="P1052" s="1"/>
    </row>
    <row r="1053" spans="1:16" x14ac:dyDescent="0.15">
      <c r="A1053" s="3" t="s">
        <v>22</v>
      </c>
      <c r="B1053" s="2">
        <v>40599</v>
      </c>
      <c r="C1053" s="1">
        <v>602.34</v>
      </c>
      <c r="E1053" s="3"/>
      <c r="F1053" s="2"/>
      <c r="G1053" s="1"/>
      <c r="H1053" s="1"/>
      <c r="I1053" s="3"/>
      <c r="J1053" s="2"/>
      <c r="K1053" s="1"/>
      <c r="L1053" s="1"/>
      <c r="M1053" s="3"/>
      <c r="N1053" s="2"/>
      <c r="O1053" s="1"/>
      <c r="P1053" s="1"/>
    </row>
    <row r="1054" spans="1:16" x14ac:dyDescent="0.15">
      <c r="A1054" s="3" t="s">
        <v>22</v>
      </c>
      <c r="B1054" s="2">
        <v>40598</v>
      </c>
      <c r="C1054" s="1">
        <v>601.67999999999995</v>
      </c>
      <c r="E1054" s="3"/>
      <c r="F1054" s="2"/>
      <c r="G1054" s="1"/>
      <c r="H1054" s="1"/>
      <c r="I1054" s="3"/>
      <c r="J1054" s="2"/>
      <c r="K1054" s="1"/>
      <c r="L1054" s="1"/>
      <c r="M1054" s="3"/>
      <c r="N1054" s="2"/>
      <c r="O1054" s="1"/>
      <c r="P1054" s="1"/>
    </row>
    <row r="1055" spans="1:16" x14ac:dyDescent="0.15">
      <c r="A1055" s="3" t="s">
        <v>22</v>
      </c>
      <c r="B1055" s="2">
        <v>40597</v>
      </c>
      <c r="C1055" s="1">
        <v>600.41</v>
      </c>
      <c r="E1055" s="3"/>
      <c r="F1055" s="2"/>
      <c r="G1055" s="1"/>
      <c r="H1055" s="1"/>
      <c r="I1055" s="3"/>
      <c r="J1055" s="2"/>
      <c r="K1055" s="1"/>
      <c r="L1055" s="1"/>
      <c r="M1055" s="3"/>
      <c r="N1055" s="2"/>
      <c r="O1055" s="1"/>
      <c r="P1055" s="1"/>
    </row>
    <row r="1056" spans="1:16" x14ac:dyDescent="0.15">
      <c r="A1056" s="3" t="s">
        <v>22</v>
      </c>
      <c r="B1056" s="2">
        <v>40596</v>
      </c>
      <c r="C1056" s="1">
        <v>598.11</v>
      </c>
      <c r="E1056" s="3"/>
      <c r="F1056" s="2"/>
      <c r="G1056" s="1"/>
      <c r="H1056" s="1"/>
      <c r="I1056" s="3"/>
      <c r="J1056" s="2"/>
      <c r="K1056" s="1"/>
      <c r="L1056" s="1"/>
      <c r="M1056" s="3"/>
      <c r="N1056" s="2"/>
      <c r="O1056" s="1"/>
      <c r="P1056" s="1"/>
    </row>
    <row r="1057" spans="1:16" x14ac:dyDescent="0.15">
      <c r="A1057" s="3" t="s">
        <v>22</v>
      </c>
      <c r="B1057" s="2">
        <v>40595</v>
      </c>
      <c r="C1057" s="1">
        <v>600.66999999999996</v>
      </c>
      <c r="E1057" s="3"/>
      <c r="F1057" s="2"/>
      <c r="G1057" s="1"/>
      <c r="H1057" s="1"/>
      <c r="I1057" s="3"/>
      <c r="J1057" s="2"/>
      <c r="K1057" s="1"/>
      <c r="L1057" s="1"/>
      <c r="M1057" s="3"/>
      <c r="N1057" s="2"/>
      <c r="O1057" s="1"/>
      <c r="P1057" s="1"/>
    </row>
    <row r="1058" spans="1:16" x14ac:dyDescent="0.15">
      <c r="A1058" s="3" t="s">
        <v>22</v>
      </c>
      <c r="B1058" s="2">
        <v>40592</v>
      </c>
      <c r="C1058" s="1">
        <v>616.97</v>
      </c>
      <c r="E1058" s="3"/>
      <c r="F1058" s="2"/>
      <c r="G1058" s="1"/>
      <c r="H1058" s="1"/>
      <c r="I1058" s="3"/>
      <c r="J1058" s="2"/>
      <c r="K1058" s="1"/>
      <c r="L1058" s="1"/>
      <c r="M1058" s="3"/>
      <c r="N1058" s="2"/>
      <c r="O1058" s="1"/>
      <c r="P1058" s="1"/>
    </row>
    <row r="1059" spans="1:16" x14ac:dyDescent="0.15">
      <c r="A1059" s="3" t="s">
        <v>22</v>
      </c>
      <c r="B1059" s="2">
        <v>40591</v>
      </c>
      <c r="C1059" s="1">
        <v>617.38</v>
      </c>
      <c r="E1059" s="3"/>
      <c r="F1059" s="2"/>
      <c r="G1059" s="1"/>
      <c r="H1059" s="1"/>
      <c r="I1059" s="3"/>
      <c r="J1059" s="2"/>
      <c r="K1059" s="1"/>
      <c r="L1059" s="1"/>
      <c r="M1059" s="3"/>
      <c r="N1059" s="2"/>
      <c r="O1059" s="1"/>
      <c r="P1059" s="1"/>
    </row>
    <row r="1060" spans="1:16" x14ac:dyDescent="0.15">
      <c r="A1060" s="3" t="s">
        <v>22</v>
      </c>
      <c r="B1060" s="2">
        <v>40590</v>
      </c>
      <c r="C1060" s="1">
        <v>618.52</v>
      </c>
      <c r="E1060" s="3"/>
      <c r="F1060" s="2"/>
      <c r="G1060" s="1"/>
      <c r="H1060" s="1"/>
      <c r="I1060" s="3"/>
      <c r="J1060" s="2"/>
      <c r="K1060" s="1"/>
      <c r="L1060" s="1"/>
      <c r="M1060" s="3"/>
      <c r="N1060" s="2"/>
      <c r="O1060" s="1"/>
      <c r="P1060" s="1"/>
    </row>
    <row r="1061" spans="1:16" x14ac:dyDescent="0.15">
      <c r="A1061" s="3" t="s">
        <v>22</v>
      </c>
      <c r="B1061" s="2">
        <v>40589</v>
      </c>
      <c r="C1061" s="1">
        <v>624.86</v>
      </c>
      <c r="E1061" s="3"/>
      <c r="F1061" s="2"/>
      <c r="G1061" s="1"/>
      <c r="H1061" s="1"/>
      <c r="I1061" s="3"/>
      <c r="J1061" s="2"/>
      <c r="K1061" s="1"/>
      <c r="L1061" s="1"/>
      <c r="M1061" s="3"/>
      <c r="N1061" s="2"/>
      <c r="O1061" s="1"/>
      <c r="P1061" s="1"/>
    </row>
    <row r="1062" spans="1:16" x14ac:dyDescent="0.15">
      <c r="A1062" s="3" t="s">
        <v>22</v>
      </c>
      <c r="B1062" s="2">
        <v>40588</v>
      </c>
      <c r="C1062" s="1">
        <v>625</v>
      </c>
      <c r="E1062" s="3"/>
      <c r="F1062" s="2"/>
      <c r="G1062" s="1"/>
      <c r="H1062" s="1"/>
      <c r="I1062" s="3"/>
      <c r="J1062" s="2"/>
      <c r="K1062" s="1"/>
      <c r="L1062" s="1"/>
      <c r="M1062" s="3"/>
      <c r="N1062" s="2"/>
      <c r="O1062" s="1"/>
      <c r="P1062" s="1"/>
    </row>
    <row r="1063" spans="1:16" x14ac:dyDescent="0.15">
      <c r="A1063" s="3" t="s">
        <v>22</v>
      </c>
      <c r="B1063" s="2">
        <v>40585</v>
      </c>
      <c r="C1063" s="1">
        <v>629.99</v>
      </c>
      <c r="E1063" s="3"/>
      <c r="F1063" s="2"/>
      <c r="G1063" s="1"/>
      <c r="H1063" s="1"/>
      <c r="I1063" s="3"/>
      <c r="J1063" s="2"/>
      <c r="K1063" s="1"/>
      <c r="L1063" s="1"/>
      <c r="M1063" s="3"/>
      <c r="N1063" s="2"/>
      <c r="O1063" s="1"/>
      <c r="P1063" s="1"/>
    </row>
    <row r="1064" spans="1:16" x14ac:dyDescent="0.15">
      <c r="A1064" s="3" t="s">
        <v>22</v>
      </c>
      <c r="B1064" s="2">
        <v>40584</v>
      </c>
      <c r="C1064" s="1">
        <v>630.09</v>
      </c>
      <c r="E1064" s="3"/>
      <c r="F1064" s="2"/>
      <c r="G1064" s="1"/>
      <c r="H1064" s="1"/>
      <c r="I1064" s="3"/>
      <c r="J1064" s="2"/>
      <c r="K1064" s="1"/>
      <c r="L1064" s="1"/>
      <c r="M1064" s="3"/>
      <c r="N1064" s="2"/>
      <c r="O1064" s="1"/>
      <c r="P1064" s="1"/>
    </row>
    <row r="1065" spans="1:16" x14ac:dyDescent="0.15">
      <c r="A1065" s="3" t="s">
        <v>22</v>
      </c>
      <c r="B1065" s="2">
        <v>40583</v>
      </c>
      <c r="C1065" s="1">
        <v>631.16999999999996</v>
      </c>
      <c r="E1065" s="3"/>
      <c r="F1065" s="2"/>
      <c r="G1065" s="1"/>
      <c r="H1065" s="1"/>
      <c r="I1065" s="3"/>
      <c r="J1065" s="2"/>
      <c r="K1065" s="1"/>
      <c r="L1065" s="1"/>
      <c r="M1065" s="3"/>
      <c r="N1065" s="2"/>
      <c r="O1065" s="1"/>
      <c r="P1065" s="1"/>
    </row>
    <row r="1066" spans="1:16" x14ac:dyDescent="0.15">
      <c r="A1066" s="3" t="s">
        <v>22</v>
      </c>
      <c r="B1066" s="2">
        <v>40582</v>
      </c>
      <c r="C1066" s="1">
        <v>632.84</v>
      </c>
      <c r="E1066" s="3"/>
      <c r="F1066" s="2"/>
      <c r="G1066" s="1"/>
      <c r="H1066" s="1"/>
      <c r="I1066" s="3"/>
      <c r="J1066" s="2"/>
      <c r="K1066" s="1"/>
      <c r="L1066" s="1"/>
      <c r="M1066" s="3"/>
      <c r="N1066" s="2"/>
      <c r="O1066" s="1"/>
      <c r="P1066" s="1"/>
    </row>
    <row r="1067" spans="1:16" x14ac:dyDescent="0.15">
      <c r="A1067" s="3" t="s">
        <v>22</v>
      </c>
      <c r="B1067" s="2">
        <v>40581</v>
      </c>
      <c r="C1067" s="1">
        <v>628.73</v>
      </c>
      <c r="E1067" s="3"/>
      <c r="F1067" s="2"/>
      <c r="G1067" s="1"/>
      <c r="H1067" s="1"/>
      <c r="I1067" s="3"/>
      <c r="J1067" s="2"/>
      <c r="K1067" s="1"/>
      <c r="L1067" s="1"/>
      <c r="M1067" s="3"/>
      <c r="N1067" s="2"/>
      <c r="O1067" s="1"/>
      <c r="P1067" s="1"/>
    </row>
    <row r="1068" spans="1:16" x14ac:dyDescent="0.15">
      <c r="A1068" s="3" t="s">
        <v>22</v>
      </c>
      <c r="B1068" s="2">
        <v>40578</v>
      </c>
      <c r="C1068" s="1">
        <v>627.14</v>
      </c>
      <c r="E1068" s="3"/>
      <c r="F1068" s="2"/>
      <c r="G1068" s="1"/>
      <c r="H1068" s="1"/>
      <c r="I1068" s="3"/>
      <c r="J1068" s="2"/>
      <c r="K1068" s="1"/>
      <c r="L1068" s="1"/>
      <c r="M1068" s="3"/>
      <c r="N1068" s="2"/>
      <c r="O1068" s="1"/>
      <c r="P1068" s="1"/>
    </row>
    <row r="1069" spans="1:16" x14ac:dyDescent="0.15">
      <c r="A1069" s="3" t="s">
        <v>22</v>
      </c>
      <c r="B1069" s="2">
        <v>40577</v>
      </c>
      <c r="C1069" s="1">
        <v>627.26</v>
      </c>
      <c r="E1069" s="3"/>
      <c r="F1069" s="2"/>
      <c r="G1069" s="1"/>
      <c r="H1069" s="1"/>
      <c r="I1069" s="3"/>
      <c r="J1069" s="2"/>
      <c r="K1069" s="1"/>
      <c r="L1069" s="1"/>
      <c r="M1069" s="3"/>
      <c r="N1069" s="2"/>
      <c r="O1069" s="1"/>
      <c r="P1069" s="1"/>
    </row>
    <row r="1070" spans="1:16" x14ac:dyDescent="0.15">
      <c r="A1070" s="3" t="s">
        <v>22</v>
      </c>
      <c r="B1070" s="2">
        <v>40576</v>
      </c>
      <c r="C1070" s="1">
        <v>628.99</v>
      </c>
      <c r="E1070" s="3"/>
      <c r="F1070" s="2"/>
      <c r="G1070" s="1"/>
      <c r="H1070" s="1"/>
      <c r="I1070" s="3"/>
      <c r="J1070" s="2"/>
      <c r="K1070" s="1"/>
      <c r="L1070" s="1"/>
      <c r="M1070" s="3"/>
      <c r="N1070" s="2"/>
      <c r="O1070" s="1"/>
      <c r="P1070" s="1"/>
    </row>
    <row r="1071" spans="1:16" x14ac:dyDescent="0.15">
      <c r="A1071" s="3" t="s">
        <v>22</v>
      </c>
      <c r="B1071" s="2">
        <v>40575</v>
      </c>
      <c r="C1071" s="1">
        <v>623.21</v>
      </c>
      <c r="E1071" s="3"/>
      <c r="F1071" s="2"/>
      <c r="G1071" s="1"/>
      <c r="H1071" s="1"/>
      <c r="I1071" s="3"/>
      <c r="J1071" s="2"/>
      <c r="K1071" s="1"/>
      <c r="L1071" s="1"/>
      <c r="M1071" s="3"/>
      <c r="N1071" s="2"/>
      <c r="O1071" s="1"/>
      <c r="P1071" s="1"/>
    </row>
    <row r="1072" spans="1:16" x14ac:dyDescent="0.15">
      <c r="A1072" s="3" t="s">
        <v>22</v>
      </c>
      <c r="B1072" s="2">
        <v>40574</v>
      </c>
      <c r="C1072" s="1">
        <v>626.41</v>
      </c>
      <c r="E1072" s="3"/>
      <c r="F1072" s="2"/>
      <c r="G1072" s="1"/>
      <c r="H1072" s="1"/>
      <c r="I1072" s="3"/>
      <c r="J1072" s="2"/>
      <c r="K1072" s="1"/>
      <c r="L1072" s="1"/>
      <c r="M1072" s="3"/>
      <c r="N1072" s="2"/>
      <c r="O1072" s="1"/>
      <c r="P1072" s="1"/>
    </row>
    <row r="1073" spans="1:16" x14ac:dyDescent="0.15">
      <c r="A1073" s="3" t="s">
        <v>22</v>
      </c>
      <c r="B1073" s="2">
        <v>40571</v>
      </c>
      <c r="C1073" s="1">
        <v>639.89</v>
      </c>
      <c r="E1073" s="3"/>
      <c r="F1073" s="2"/>
      <c r="G1073" s="1"/>
      <c r="H1073" s="1"/>
      <c r="I1073" s="3"/>
      <c r="J1073" s="2"/>
      <c r="K1073" s="1"/>
      <c r="L1073" s="1"/>
      <c r="M1073" s="3"/>
      <c r="N1073" s="2"/>
      <c r="O1073" s="1"/>
      <c r="P1073" s="1"/>
    </row>
    <row r="1074" spans="1:16" x14ac:dyDescent="0.15">
      <c r="A1074" s="3" t="s">
        <v>22</v>
      </c>
      <c r="B1074" s="2">
        <v>40570</v>
      </c>
      <c r="C1074" s="1">
        <v>642.29</v>
      </c>
      <c r="E1074" s="3"/>
      <c r="F1074" s="2"/>
      <c r="G1074" s="1"/>
      <c r="H1074" s="1"/>
      <c r="I1074" s="3"/>
      <c r="J1074" s="2"/>
      <c r="K1074" s="1"/>
      <c r="L1074" s="1"/>
      <c r="M1074" s="3"/>
      <c r="N1074" s="2"/>
      <c r="O1074" s="1"/>
      <c r="P1074" s="1"/>
    </row>
    <row r="1075" spans="1:16" x14ac:dyDescent="0.15">
      <c r="A1075" s="3" t="s">
        <v>22</v>
      </c>
      <c r="B1075" s="2">
        <v>40569</v>
      </c>
      <c r="C1075" s="1">
        <v>654.26</v>
      </c>
      <c r="E1075" s="3"/>
      <c r="F1075" s="2"/>
      <c r="G1075" s="1"/>
      <c r="H1075" s="1"/>
      <c r="I1075" s="3"/>
      <c r="J1075" s="2"/>
      <c r="K1075" s="1"/>
      <c r="L1075" s="1"/>
      <c r="M1075" s="3"/>
      <c r="N1075" s="2"/>
      <c r="O1075" s="1"/>
      <c r="P1075" s="1"/>
    </row>
    <row r="1076" spans="1:16" x14ac:dyDescent="0.15">
      <c r="A1076" s="3" t="s">
        <v>22</v>
      </c>
      <c r="B1076" s="2">
        <v>40568</v>
      </c>
      <c r="C1076" s="1">
        <v>660.25</v>
      </c>
      <c r="E1076" s="3"/>
      <c r="F1076" s="2"/>
      <c r="G1076" s="1"/>
      <c r="H1076" s="1"/>
      <c r="I1076" s="3"/>
      <c r="J1076" s="2"/>
      <c r="K1076" s="1"/>
      <c r="L1076" s="1"/>
      <c r="M1076" s="3"/>
      <c r="N1076" s="2"/>
      <c r="O1076" s="1"/>
      <c r="P1076" s="1"/>
    </row>
    <row r="1077" spans="1:16" x14ac:dyDescent="0.15">
      <c r="A1077" s="3" t="s">
        <v>22</v>
      </c>
      <c r="B1077" s="2">
        <v>40567</v>
      </c>
      <c r="C1077" s="1">
        <v>662.07</v>
      </c>
      <c r="E1077" s="3"/>
      <c r="F1077" s="2"/>
      <c r="G1077" s="1"/>
      <c r="H1077" s="1"/>
      <c r="I1077" s="3"/>
      <c r="J1077" s="2"/>
      <c r="K1077" s="1"/>
      <c r="L1077" s="1"/>
      <c r="M1077" s="3"/>
      <c r="N1077" s="2"/>
      <c r="O1077" s="1"/>
      <c r="P1077" s="1"/>
    </row>
    <row r="1078" spans="1:16" x14ac:dyDescent="0.15">
      <c r="A1078" s="3" t="s">
        <v>22</v>
      </c>
      <c r="B1078" s="2">
        <v>40564</v>
      </c>
      <c r="C1078" s="1">
        <v>655.84</v>
      </c>
      <c r="E1078" s="3"/>
      <c r="F1078" s="2"/>
      <c r="G1078" s="1"/>
      <c r="H1078" s="1"/>
      <c r="I1078" s="3"/>
      <c r="J1078" s="2"/>
      <c r="K1078" s="1"/>
      <c r="L1078" s="1"/>
      <c r="M1078" s="3"/>
      <c r="N1078" s="2"/>
      <c r="O1078" s="1"/>
      <c r="P1078" s="1"/>
    </row>
    <row r="1079" spans="1:16" x14ac:dyDescent="0.15">
      <c r="A1079" s="3" t="s">
        <v>22</v>
      </c>
      <c r="B1079" s="2">
        <v>40563</v>
      </c>
      <c r="C1079" s="1">
        <v>653.75</v>
      </c>
      <c r="E1079" s="3"/>
      <c r="F1079" s="2"/>
      <c r="G1079" s="1"/>
      <c r="H1079" s="1"/>
      <c r="I1079" s="3"/>
      <c r="J1079" s="2"/>
      <c r="K1079" s="1"/>
      <c r="L1079" s="1"/>
      <c r="M1079" s="3"/>
      <c r="N1079" s="2"/>
      <c r="O1079" s="1"/>
      <c r="P1079" s="1"/>
    </row>
    <row r="1080" spans="1:16" x14ac:dyDescent="0.15">
      <c r="A1080" s="3" t="s">
        <v>22</v>
      </c>
      <c r="B1080" s="2">
        <v>40562</v>
      </c>
      <c r="C1080" s="1">
        <v>656.08</v>
      </c>
      <c r="E1080" s="3"/>
      <c r="F1080" s="2"/>
      <c r="G1080" s="1"/>
      <c r="H1080" s="1"/>
      <c r="I1080" s="3"/>
      <c r="J1080" s="2"/>
      <c r="K1080" s="1"/>
      <c r="L1080" s="1"/>
      <c r="M1080" s="3"/>
      <c r="N1080" s="2"/>
      <c r="O1080" s="1"/>
      <c r="P1080" s="1"/>
    </row>
    <row r="1081" spans="1:16" x14ac:dyDescent="0.15">
      <c r="A1081" s="3" t="s">
        <v>22</v>
      </c>
      <c r="B1081" s="2">
        <v>40561</v>
      </c>
      <c r="C1081" s="1">
        <v>656.6</v>
      </c>
      <c r="E1081" s="3"/>
      <c r="F1081" s="2"/>
      <c r="G1081" s="1"/>
      <c r="H1081" s="1"/>
      <c r="I1081" s="3"/>
      <c r="J1081" s="2"/>
      <c r="K1081" s="1"/>
      <c r="L1081" s="1"/>
      <c r="M1081" s="3"/>
      <c r="N1081" s="2"/>
      <c r="O1081" s="1"/>
      <c r="P1081" s="1"/>
    </row>
    <row r="1082" spans="1:16" x14ac:dyDescent="0.15">
      <c r="A1082" s="3" t="s">
        <v>22</v>
      </c>
      <c r="B1082" s="2">
        <v>40560</v>
      </c>
      <c r="C1082" s="1">
        <v>657.26</v>
      </c>
      <c r="E1082" s="3"/>
      <c r="F1082" s="2"/>
      <c r="G1082" s="1"/>
      <c r="H1082" s="1"/>
      <c r="I1082" s="3"/>
      <c r="J1082" s="2"/>
      <c r="K1082" s="1"/>
      <c r="L1082" s="1"/>
      <c r="M1082" s="3"/>
      <c r="N1082" s="2"/>
      <c r="O1082" s="1"/>
      <c r="P1082" s="1"/>
    </row>
    <row r="1083" spans="1:16" x14ac:dyDescent="0.15">
      <c r="A1083" s="3" t="s">
        <v>22</v>
      </c>
      <c r="B1083" s="2">
        <v>40557</v>
      </c>
      <c r="C1083" s="1">
        <v>665.1</v>
      </c>
      <c r="E1083" s="3"/>
      <c r="F1083" s="2"/>
      <c r="G1083" s="1"/>
      <c r="H1083" s="1"/>
      <c r="I1083" s="3"/>
      <c r="J1083" s="2"/>
      <c r="K1083" s="1"/>
      <c r="L1083" s="1"/>
      <c r="M1083" s="3"/>
      <c r="N1083" s="2"/>
      <c r="O1083" s="1"/>
      <c r="P1083" s="1"/>
    </row>
    <row r="1084" spans="1:16" x14ac:dyDescent="0.15">
      <c r="A1084" s="3" t="s">
        <v>22</v>
      </c>
      <c r="B1084" s="2">
        <v>40556</v>
      </c>
      <c r="C1084" s="1">
        <v>664.84</v>
      </c>
      <c r="E1084" s="3"/>
      <c r="F1084" s="2"/>
      <c r="G1084" s="1"/>
      <c r="H1084" s="1"/>
      <c r="I1084" s="3"/>
      <c r="J1084" s="2"/>
      <c r="K1084" s="1"/>
      <c r="L1084" s="1"/>
      <c r="M1084" s="3"/>
      <c r="N1084" s="2"/>
      <c r="O1084" s="1"/>
      <c r="P1084" s="1"/>
    </row>
    <row r="1085" spans="1:16" x14ac:dyDescent="0.15">
      <c r="A1085" s="3" t="s">
        <v>22</v>
      </c>
      <c r="B1085" s="2">
        <v>40555</v>
      </c>
      <c r="C1085" s="1">
        <v>663.63</v>
      </c>
      <c r="E1085" s="3"/>
      <c r="F1085" s="2"/>
      <c r="G1085" s="1"/>
      <c r="H1085" s="1"/>
      <c r="I1085" s="3"/>
      <c r="J1085" s="2"/>
      <c r="K1085" s="1"/>
      <c r="L1085" s="1"/>
      <c r="M1085" s="3"/>
      <c r="N1085" s="2"/>
      <c r="O1085" s="1"/>
      <c r="P1085" s="1"/>
    </row>
    <row r="1086" spans="1:16" x14ac:dyDescent="0.15">
      <c r="A1086" s="3" t="s">
        <v>22</v>
      </c>
      <c r="B1086" s="2">
        <v>40554</v>
      </c>
      <c r="C1086" s="1">
        <v>662.48</v>
      </c>
      <c r="E1086" s="3"/>
      <c r="F1086" s="2"/>
      <c r="G1086" s="1"/>
      <c r="H1086" s="1"/>
      <c r="I1086" s="3"/>
      <c r="J1086" s="2"/>
      <c r="K1086" s="1"/>
      <c r="L1086" s="1"/>
      <c r="M1086" s="3"/>
      <c r="N1086" s="2"/>
      <c r="O1086" s="1"/>
      <c r="P1086" s="1"/>
    </row>
    <row r="1087" spans="1:16" x14ac:dyDescent="0.15">
      <c r="A1087" s="3" t="s">
        <v>22</v>
      </c>
      <c r="B1087" s="2">
        <v>40553</v>
      </c>
      <c r="C1087" s="1">
        <v>661.5</v>
      </c>
      <c r="E1087" s="3"/>
      <c r="F1087" s="2"/>
      <c r="G1087" s="1"/>
      <c r="H1087" s="1"/>
      <c r="I1087" s="3"/>
      <c r="J1087" s="2"/>
      <c r="K1087" s="1"/>
      <c r="L1087" s="1"/>
      <c r="M1087" s="3"/>
      <c r="N1087" s="2"/>
      <c r="O1087" s="1"/>
      <c r="P1087" s="1"/>
    </row>
    <row r="1088" spans="1:16" x14ac:dyDescent="0.15">
      <c r="A1088" s="3" t="s">
        <v>22</v>
      </c>
      <c r="B1088" s="2">
        <v>40550</v>
      </c>
      <c r="C1088" s="1">
        <v>661.36</v>
      </c>
      <c r="E1088" s="3"/>
      <c r="F1088" s="2"/>
      <c r="G1088" s="1"/>
      <c r="H1088" s="1"/>
      <c r="I1088" s="3"/>
      <c r="J1088" s="2"/>
      <c r="K1088" s="1"/>
      <c r="L1088" s="1"/>
      <c r="M1088" s="3"/>
      <c r="N1088" s="2"/>
      <c r="O1088" s="1"/>
      <c r="P1088" s="1"/>
    </row>
    <row r="1089" spans="1:16" x14ac:dyDescent="0.15">
      <c r="A1089" s="3" t="s">
        <v>22</v>
      </c>
      <c r="B1089" s="2">
        <v>40549</v>
      </c>
      <c r="C1089" s="1">
        <v>661.38</v>
      </c>
      <c r="E1089" s="3"/>
      <c r="F1089" s="2"/>
      <c r="G1089" s="1"/>
      <c r="H1089" s="1"/>
      <c r="I1089" s="3"/>
      <c r="J1089" s="2"/>
      <c r="K1089" s="1"/>
      <c r="L1089" s="1"/>
      <c r="M1089" s="3"/>
      <c r="N1089" s="2"/>
      <c r="O1089" s="1"/>
      <c r="P1089" s="1"/>
    </row>
    <row r="1090" spans="1:16" x14ac:dyDescent="0.15">
      <c r="A1090" s="3" t="s">
        <v>22</v>
      </c>
      <c r="B1090" s="2">
        <v>40548</v>
      </c>
      <c r="C1090" s="1">
        <v>661.36</v>
      </c>
      <c r="E1090" s="3"/>
      <c r="F1090" s="2"/>
      <c r="G1090" s="1"/>
      <c r="H1090" s="1"/>
      <c r="I1090" s="3"/>
      <c r="J1090" s="2"/>
      <c r="K1090" s="1"/>
      <c r="L1090" s="1"/>
      <c r="M1090" s="3"/>
      <c r="N1090" s="2"/>
      <c r="O1090" s="1"/>
      <c r="P1090" s="1"/>
    </row>
    <row r="1091" spans="1:16" x14ac:dyDescent="0.15">
      <c r="A1091" s="3" t="s">
        <v>22</v>
      </c>
      <c r="B1091" s="2">
        <v>40547</v>
      </c>
      <c r="C1091" s="1">
        <v>660.58</v>
      </c>
      <c r="E1091" s="3"/>
      <c r="F1091" s="2"/>
      <c r="G1091" s="1"/>
      <c r="H1091" s="1"/>
      <c r="I1091" s="3"/>
      <c r="J1091" s="2"/>
      <c r="K1091" s="1"/>
      <c r="L1091" s="1"/>
      <c r="M1091" s="3"/>
      <c r="N1091" s="2"/>
      <c r="O1091" s="1"/>
      <c r="P1091" s="1"/>
    </row>
    <row r="1092" spans="1:16" x14ac:dyDescent="0.15">
      <c r="A1092" s="3" t="s">
        <v>22</v>
      </c>
      <c r="B1092" s="2">
        <v>40546</v>
      </c>
      <c r="C1092" s="1">
        <v>655.59</v>
      </c>
      <c r="E1092" s="3"/>
      <c r="F1092" s="2"/>
      <c r="G1092" s="1"/>
      <c r="H1092" s="1"/>
      <c r="I1092" s="3"/>
      <c r="J1092" s="2"/>
      <c r="K1092" s="1"/>
      <c r="L1092" s="1"/>
      <c r="M1092" s="3"/>
      <c r="N1092" s="2"/>
      <c r="O1092" s="1"/>
      <c r="P1092" s="1"/>
    </row>
    <row r="1093" spans="1:16" x14ac:dyDescent="0.15">
      <c r="B1093" s="2"/>
      <c r="C1093" s="1"/>
      <c r="E1093" s="3"/>
      <c r="F1093" s="2"/>
      <c r="G1093" s="1"/>
      <c r="H1093" s="1"/>
      <c r="I1093" s="3"/>
      <c r="J1093" s="2"/>
      <c r="K1093" s="1"/>
      <c r="L1093" s="1"/>
      <c r="M1093" s="3"/>
      <c r="N1093" s="2"/>
      <c r="O1093" s="1"/>
      <c r="P1093" s="1"/>
    </row>
    <row r="1094" spans="1:16" x14ac:dyDescent="0.15">
      <c r="B1094" s="2"/>
      <c r="C1094" s="1"/>
      <c r="E1094" s="3"/>
      <c r="F1094" s="2"/>
      <c r="G1094" s="1"/>
      <c r="H1094" s="1"/>
      <c r="I1094" s="3"/>
      <c r="J1094" s="2"/>
      <c r="K1094" s="1"/>
      <c r="L1094" s="1"/>
      <c r="M1094" s="3"/>
      <c r="N1094" s="2"/>
      <c r="O1094" s="1"/>
      <c r="P1094" s="1"/>
    </row>
    <row r="1095" spans="1:16" x14ac:dyDescent="0.15">
      <c r="B1095" s="2"/>
      <c r="C1095" s="1"/>
      <c r="E1095" s="3"/>
      <c r="F1095" s="2"/>
      <c r="G1095" s="1"/>
      <c r="H1095" s="1"/>
      <c r="I1095" s="3"/>
      <c r="J1095" s="2"/>
      <c r="K1095" s="1"/>
      <c r="L1095" s="1"/>
      <c r="M1095" s="3"/>
      <c r="N1095" s="2"/>
      <c r="O1095" s="1"/>
      <c r="P1095" s="1"/>
    </row>
    <row r="1096" spans="1:16" x14ac:dyDescent="0.15">
      <c r="B1096" s="2"/>
      <c r="C1096" s="1"/>
      <c r="E1096" s="3"/>
      <c r="F1096" s="2"/>
      <c r="G1096" s="1"/>
      <c r="H1096" s="1"/>
      <c r="I1096" s="3"/>
      <c r="J1096" s="2"/>
      <c r="K1096" s="1"/>
      <c r="L1096" s="1"/>
      <c r="M1096" s="3"/>
      <c r="N1096" s="2"/>
      <c r="O1096" s="1"/>
      <c r="P1096" s="1"/>
    </row>
    <row r="1097" spans="1:16" x14ac:dyDescent="0.15">
      <c r="B1097" s="2"/>
      <c r="C1097" s="1"/>
      <c r="E1097" s="3"/>
      <c r="F1097" s="2"/>
      <c r="G1097" s="1"/>
      <c r="H1097" s="1"/>
      <c r="I1097" s="3"/>
      <c r="J1097" s="2"/>
      <c r="K1097" s="1"/>
      <c r="L1097" s="1"/>
      <c r="M1097" s="3"/>
      <c r="N1097" s="2"/>
      <c r="O1097" s="1"/>
      <c r="P1097" s="1"/>
    </row>
    <row r="1098" spans="1:16" x14ac:dyDescent="0.15">
      <c r="B1098" s="2"/>
      <c r="C1098" s="1"/>
      <c r="E1098" s="3"/>
      <c r="F1098" s="2"/>
      <c r="G1098" s="1"/>
      <c r="H1098" s="1"/>
      <c r="I1098" s="3"/>
      <c r="J1098" s="2"/>
      <c r="K1098" s="1"/>
      <c r="L1098" s="1"/>
      <c r="M1098" s="3"/>
      <c r="N1098" s="2"/>
      <c r="O1098" s="1"/>
      <c r="P1098" s="1"/>
    </row>
    <row r="1099" spans="1:16" x14ac:dyDescent="0.15">
      <c r="B1099" s="2"/>
      <c r="C1099" s="1"/>
      <c r="E1099" s="3"/>
      <c r="F1099" s="2"/>
      <c r="G1099" s="1"/>
      <c r="H1099" s="1"/>
      <c r="I1099" s="3"/>
      <c r="J1099" s="2"/>
      <c r="K1099" s="1"/>
      <c r="L1099" s="1"/>
      <c r="M1099" s="3"/>
      <c r="N1099" s="2"/>
      <c r="O1099" s="1"/>
      <c r="P1099" s="1"/>
    </row>
    <row r="1100" spans="1:16" x14ac:dyDescent="0.15">
      <c r="B1100" s="2"/>
      <c r="C1100" s="1"/>
      <c r="E1100" s="3"/>
      <c r="F1100" s="2"/>
      <c r="G1100" s="1"/>
      <c r="H1100" s="1"/>
      <c r="I1100" s="3"/>
      <c r="J1100" s="2"/>
      <c r="K1100" s="1"/>
      <c r="L1100" s="1"/>
      <c r="M1100" s="3"/>
      <c r="N1100" s="2"/>
      <c r="O1100" s="1"/>
      <c r="P1100" s="1"/>
    </row>
    <row r="1101" spans="1:16" x14ac:dyDescent="0.15">
      <c r="B1101" s="2"/>
      <c r="C1101" s="1"/>
      <c r="E1101" s="3"/>
      <c r="F1101" s="2"/>
      <c r="G1101" s="1"/>
      <c r="H1101" s="1"/>
      <c r="I1101" s="3"/>
      <c r="J1101" s="2"/>
      <c r="K1101" s="1"/>
      <c r="L1101" s="1"/>
      <c r="M1101" s="3"/>
      <c r="N1101" s="2"/>
      <c r="O1101" s="1"/>
      <c r="P1101" s="1"/>
    </row>
    <row r="1102" spans="1:16" x14ac:dyDescent="0.15">
      <c r="B1102" s="2"/>
      <c r="C1102" s="1"/>
      <c r="E1102" s="3"/>
      <c r="F1102" s="2"/>
      <c r="G1102" s="1"/>
      <c r="H1102" s="1"/>
      <c r="I1102" s="3"/>
      <c r="J1102" s="2"/>
      <c r="K1102" s="1"/>
      <c r="L1102" s="1"/>
      <c r="M1102" s="3"/>
      <c r="N1102" s="2"/>
      <c r="O1102" s="1"/>
      <c r="P1102" s="1"/>
    </row>
    <row r="1103" spans="1:16" x14ac:dyDescent="0.15">
      <c r="B1103" s="2"/>
      <c r="C1103" s="1"/>
      <c r="E1103" s="3"/>
      <c r="F1103" s="2"/>
      <c r="G1103" s="1"/>
      <c r="H1103" s="1"/>
      <c r="I1103" s="3"/>
      <c r="J1103" s="2"/>
      <c r="K1103" s="1"/>
      <c r="L1103" s="1"/>
      <c r="M1103" s="3"/>
      <c r="N1103" s="2"/>
      <c r="O1103" s="1"/>
      <c r="P1103" s="1"/>
    </row>
    <row r="1104" spans="1:16" x14ac:dyDescent="0.15">
      <c r="B1104" s="2"/>
      <c r="C1104" s="1"/>
      <c r="E1104" s="3"/>
      <c r="F1104" s="2"/>
      <c r="G1104" s="1"/>
      <c r="H1104" s="1"/>
      <c r="I1104" s="3"/>
      <c r="J1104" s="2"/>
      <c r="K1104" s="1"/>
      <c r="L1104" s="1"/>
      <c r="M1104" s="3"/>
      <c r="N1104" s="2"/>
      <c r="O1104" s="1"/>
      <c r="P1104" s="1"/>
    </row>
    <row r="1105" spans="2:16" x14ac:dyDescent="0.15">
      <c r="B1105" s="2"/>
      <c r="C1105" s="1"/>
      <c r="E1105" s="3"/>
      <c r="F1105" s="2"/>
      <c r="G1105" s="1"/>
      <c r="H1105" s="1"/>
      <c r="I1105" s="3"/>
      <c r="J1105" s="2"/>
      <c r="K1105" s="1"/>
      <c r="L1105" s="1"/>
      <c r="M1105" s="3"/>
      <c r="N1105" s="2"/>
      <c r="O1105" s="1"/>
      <c r="P1105" s="1"/>
    </row>
    <row r="1106" spans="2:16" x14ac:dyDescent="0.15">
      <c r="B1106" s="2"/>
      <c r="C1106" s="1"/>
      <c r="E1106" s="3"/>
      <c r="F1106" s="2"/>
      <c r="G1106" s="1"/>
      <c r="H1106" s="1"/>
      <c r="I1106" s="3"/>
      <c r="J1106" s="2"/>
      <c r="K1106" s="1"/>
      <c r="L1106" s="1"/>
      <c r="M1106" s="3"/>
      <c r="N1106" s="2"/>
      <c r="O1106" s="1"/>
      <c r="P1106" s="1"/>
    </row>
    <row r="1107" spans="2:16" x14ac:dyDescent="0.15">
      <c r="B1107" s="2"/>
      <c r="C1107" s="1"/>
      <c r="E1107" s="3"/>
      <c r="F1107" s="2"/>
      <c r="G1107" s="1"/>
      <c r="H1107" s="1"/>
      <c r="I1107" s="3"/>
      <c r="J1107" s="2"/>
      <c r="K1107" s="1"/>
      <c r="L1107" s="1"/>
      <c r="M1107" s="3"/>
      <c r="N1107" s="2"/>
      <c r="O1107" s="1"/>
      <c r="P1107" s="1"/>
    </row>
    <row r="1108" spans="2:16" x14ac:dyDescent="0.15">
      <c r="B1108" s="2"/>
      <c r="C1108" s="1"/>
      <c r="E1108" s="3"/>
      <c r="F1108" s="2"/>
      <c r="G1108" s="1"/>
      <c r="H1108" s="1"/>
      <c r="I1108" s="3"/>
      <c r="J1108" s="2"/>
      <c r="K1108" s="1"/>
      <c r="L1108" s="1"/>
      <c r="M1108" s="3"/>
      <c r="N1108" s="2"/>
      <c r="O1108" s="1"/>
      <c r="P1108" s="1"/>
    </row>
    <row r="1109" spans="2:16" x14ac:dyDescent="0.15">
      <c r="B1109" s="2"/>
      <c r="C1109" s="1"/>
      <c r="E1109" s="3"/>
      <c r="F1109" s="2"/>
      <c r="G1109" s="1"/>
      <c r="H1109" s="1"/>
      <c r="I1109" s="3"/>
      <c r="J1109" s="2"/>
      <c r="K1109" s="1"/>
      <c r="L1109" s="1"/>
      <c r="M1109" s="3"/>
      <c r="N1109" s="2"/>
      <c r="O1109" s="1"/>
      <c r="P1109" s="1"/>
    </row>
    <row r="1110" spans="2:16" x14ac:dyDescent="0.15">
      <c r="B1110" s="2"/>
      <c r="C1110" s="1"/>
      <c r="E1110" s="3"/>
      <c r="F1110" s="2"/>
      <c r="G1110" s="1"/>
      <c r="H1110" s="1"/>
      <c r="I1110" s="3"/>
      <c r="J1110" s="2"/>
      <c r="K1110" s="1"/>
      <c r="L1110" s="1"/>
      <c r="M1110" s="3"/>
      <c r="N1110" s="2"/>
      <c r="O1110" s="1"/>
      <c r="P1110" s="1"/>
    </row>
    <row r="1111" spans="2:16" x14ac:dyDescent="0.15">
      <c r="B1111" s="2"/>
      <c r="C1111" s="1"/>
      <c r="E1111" s="3"/>
      <c r="F1111" s="2"/>
      <c r="G1111" s="1"/>
      <c r="H1111" s="1"/>
      <c r="I1111" s="3"/>
      <c r="J1111" s="2"/>
      <c r="K1111" s="1"/>
      <c r="L1111" s="1"/>
      <c r="M1111" s="3"/>
      <c r="N1111" s="2"/>
      <c r="O1111" s="1"/>
      <c r="P1111" s="1"/>
    </row>
    <row r="1112" spans="2:16" x14ac:dyDescent="0.15">
      <c r="B1112" s="2"/>
      <c r="C1112" s="1"/>
      <c r="E1112" s="3"/>
      <c r="F1112" s="2"/>
      <c r="G1112" s="1"/>
      <c r="H1112" s="1"/>
      <c r="I1112" s="3"/>
      <c r="J1112" s="2"/>
      <c r="K1112" s="1"/>
      <c r="L1112" s="1"/>
      <c r="M1112" s="3"/>
      <c r="N1112" s="2"/>
      <c r="O1112" s="1"/>
      <c r="P1112" s="1"/>
    </row>
    <row r="1113" spans="2:16" x14ac:dyDescent="0.15">
      <c r="B1113" s="2"/>
      <c r="C1113" s="1"/>
      <c r="E1113" s="3"/>
      <c r="F1113" s="2"/>
      <c r="G1113" s="1"/>
      <c r="H1113" s="1"/>
      <c r="I1113" s="3"/>
      <c r="J1113" s="2"/>
      <c r="K1113" s="1"/>
      <c r="L1113" s="1"/>
      <c r="M1113" s="3"/>
      <c r="N1113" s="2"/>
      <c r="O1113" s="1"/>
      <c r="P1113" s="1"/>
    </row>
    <row r="1114" spans="2:16" x14ac:dyDescent="0.15">
      <c r="B1114" s="2"/>
      <c r="C1114" s="1"/>
      <c r="E1114" s="3"/>
      <c r="F1114" s="2"/>
      <c r="G1114" s="1"/>
      <c r="H1114" s="1"/>
      <c r="I1114" s="3"/>
      <c r="J1114" s="2"/>
      <c r="K1114" s="1"/>
      <c r="L1114" s="1"/>
      <c r="M1114" s="3"/>
      <c r="N1114" s="2"/>
      <c r="O1114" s="1"/>
      <c r="P1114" s="1"/>
    </row>
    <row r="1115" spans="2:16" x14ac:dyDescent="0.15">
      <c r="B1115" s="2"/>
      <c r="C1115" s="1"/>
      <c r="E1115" s="3"/>
      <c r="F1115" s="2"/>
      <c r="G1115" s="1"/>
      <c r="H1115" s="1"/>
      <c r="I1115" s="3"/>
      <c r="J1115" s="2"/>
      <c r="K1115" s="1"/>
      <c r="L1115" s="1"/>
      <c r="M1115" s="3"/>
      <c r="N1115" s="2"/>
      <c r="O1115" s="1"/>
      <c r="P1115" s="1"/>
    </row>
    <row r="1116" spans="2:16" x14ac:dyDescent="0.15">
      <c r="B1116" s="2"/>
      <c r="C1116" s="1"/>
      <c r="E1116" s="3"/>
      <c r="F1116" s="2"/>
      <c r="G1116" s="1"/>
      <c r="H1116" s="1"/>
      <c r="I1116" s="3"/>
      <c r="J1116" s="2"/>
      <c r="K1116" s="1"/>
      <c r="L1116" s="1"/>
      <c r="M1116" s="3"/>
      <c r="N1116" s="2"/>
      <c r="O1116" s="1"/>
      <c r="P1116" s="1"/>
    </row>
    <row r="1117" spans="2:16" x14ac:dyDescent="0.15">
      <c r="B1117" s="2"/>
      <c r="C1117" s="1"/>
      <c r="E1117" s="3"/>
      <c r="F1117" s="2"/>
      <c r="G1117" s="1"/>
      <c r="H1117" s="1"/>
      <c r="I1117" s="3"/>
      <c r="J1117" s="2"/>
      <c r="K1117" s="1"/>
      <c r="L1117" s="1"/>
      <c r="M1117" s="3"/>
      <c r="N1117" s="2"/>
      <c r="O1117" s="1"/>
      <c r="P1117" s="1"/>
    </row>
    <row r="1118" spans="2:16" x14ac:dyDescent="0.15">
      <c r="B1118" s="2"/>
      <c r="C1118" s="1"/>
      <c r="E1118" s="3"/>
      <c r="F1118" s="2"/>
      <c r="G1118" s="1"/>
      <c r="H1118" s="1"/>
      <c r="I1118" s="3"/>
      <c r="J1118" s="2"/>
      <c r="K1118" s="1"/>
      <c r="L1118" s="1"/>
      <c r="M1118" s="3"/>
      <c r="N1118" s="2"/>
      <c r="O1118" s="1"/>
      <c r="P1118" s="1"/>
    </row>
    <row r="1119" spans="2:16" x14ac:dyDescent="0.15">
      <c r="B1119" s="2"/>
      <c r="C1119" s="1"/>
      <c r="E1119" s="3"/>
      <c r="F1119" s="2"/>
      <c r="G1119" s="1"/>
      <c r="H1119" s="1"/>
      <c r="I1119" s="3"/>
      <c r="J1119" s="2"/>
      <c r="K1119" s="1"/>
      <c r="L1119" s="1"/>
      <c r="M1119" s="3"/>
      <c r="N1119" s="2"/>
      <c r="O1119" s="1"/>
      <c r="P1119" s="1"/>
    </row>
    <row r="1120" spans="2:16" x14ac:dyDescent="0.15">
      <c r="B1120" s="2"/>
      <c r="C1120" s="1"/>
      <c r="E1120" s="3"/>
      <c r="F1120" s="2"/>
      <c r="G1120" s="1"/>
      <c r="H1120" s="1"/>
      <c r="I1120" s="3"/>
      <c r="J1120" s="2"/>
      <c r="K1120" s="1"/>
      <c r="L1120" s="1"/>
      <c r="M1120" s="3"/>
      <c r="N1120" s="2"/>
      <c r="O1120" s="1"/>
      <c r="P1120" s="1"/>
    </row>
    <row r="1121" spans="2:16" x14ac:dyDescent="0.15">
      <c r="B1121" s="2"/>
      <c r="C1121" s="1"/>
      <c r="E1121" s="3"/>
      <c r="F1121" s="2"/>
      <c r="G1121" s="1"/>
      <c r="H1121" s="1"/>
      <c r="I1121" s="3"/>
      <c r="J1121" s="2"/>
      <c r="K1121" s="1"/>
      <c r="L1121" s="1"/>
      <c r="M1121" s="3"/>
      <c r="N1121" s="2"/>
      <c r="O1121" s="1"/>
      <c r="P1121" s="1"/>
    </row>
    <row r="1122" spans="2:16" x14ac:dyDescent="0.15">
      <c r="B1122" s="2"/>
      <c r="C1122" s="1"/>
      <c r="E1122" s="3"/>
      <c r="F1122" s="2"/>
      <c r="G1122" s="1"/>
      <c r="H1122" s="1"/>
      <c r="I1122" s="3"/>
      <c r="J1122" s="2"/>
      <c r="K1122" s="1"/>
      <c r="L1122" s="1"/>
      <c r="M1122" s="3"/>
      <c r="N1122" s="2"/>
      <c r="O1122" s="1"/>
      <c r="P1122" s="1"/>
    </row>
    <row r="1123" spans="2:16" x14ac:dyDescent="0.15">
      <c r="B1123" s="2"/>
      <c r="C1123" s="1"/>
      <c r="E1123" s="3"/>
      <c r="F1123" s="2"/>
      <c r="G1123" s="1"/>
      <c r="H1123" s="1"/>
      <c r="I1123" s="3"/>
      <c r="J1123" s="2"/>
      <c r="K1123" s="1"/>
      <c r="L1123" s="1"/>
      <c r="M1123" s="3"/>
      <c r="N1123" s="2"/>
      <c r="O1123" s="1"/>
      <c r="P1123" s="1"/>
    </row>
    <row r="1124" spans="2:16" x14ac:dyDescent="0.15">
      <c r="B1124" s="2"/>
      <c r="C1124" s="1"/>
      <c r="E1124" s="3"/>
      <c r="F1124" s="2"/>
      <c r="G1124" s="1"/>
      <c r="H1124" s="1"/>
      <c r="I1124" s="3"/>
      <c r="J1124" s="2"/>
      <c r="K1124" s="1"/>
      <c r="L1124" s="1"/>
      <c r="M1124" s="3"/>
      <c r="N1124" s="2"/>
      <c r="O1124" s="1"/>
      <c r="P1124" s="1"/>
    </row>
    <row r="1125" spans="2:16" x14ac:dyDescent="0.15">
      <c r="B1125" s="2"/>
      <c r="C1125" s="1"/>
      <c r="E1125" s="3"/>
      <c r="F1125" s="2"/>
      <c r="G1125" s="1"/>
      <c r="H1125" s="1"/>
      <c r="I1125" s="3"/>
      <c r="J1125" s="2"/>
      <c r="K1125" s="1"/>
      <c r="L1125" s="1"/>
      <c r="M1125" s="3"/>
      <c r="N1125" s="2"/>
      <c r="O1125" s="1"/>
      <c r="P1125" s="1"/>
    </row>
    <row r="1126" spans="2:16" x14ac:dyDescent="0.15">
      <c r="B1126" s="2"/>
      <c r="C1126" s="1"/>
      <c r="E1126" s="3"/>
      <c r="F1126" s="2"/>
      <c r="G1126" s="1"/>
      <c r="H1126" s="1"/>
      <c r="I1126" s="3"/>
      <c r="J1126" s="2"/>
      <c r="K1126" s="1"/>
      <c r="L1126" s="1"/>
      <c r="M1126" s="3"/>
      <c r="N1126" s="2"/>
      <c r="O1126" s="1"/>
      <c r="P1126" s="1"/>
    </row>
    <row r="1127" spans="2:16" x14ac:dyDescent="0.15">
      <c r="B1127" s="2"/>
      <c r="C1127" s="1"/>
      <c r="E1127" s="3"/>
      <c r="F1127" s="2"/>
      <c r="G1127" s="1"/>
      <c r="H1127" s="1"/>
      <c r="I1127" s="3"/>
      <c r="J1127" s="2"/>
      <c r="K1127" s="1"/>
      <c r="L1127" s="1"/>
      <c r="M1127" s="3"/>
      <c r="N1127" s="2"/>
      <c r="O1127" s="1"/>
      <c r="P1127" s="1"/>
    </row>
    <row r="1128" spans="2:16" x14ac:dyDescent="0.15">
      <c r="B1128" s="2"/>
      <c r="C1128" s="1"/>
      <c r="E1128" s="3"/>
      <c r="F1128" s="2"/>
      <c r="G1128" s="1"/>
      <c r="H1128" s="1"/>
      <c r="I1128" s="3"/>
      <c r="J1128" s="2"/>
      <c r="K1128" s="1"/>
      <c r="L1128" s="1"/>
      <c r="M1128" s="3"/>
      <c r="N1128" s="2"/>
      <c r="O1128" s="1"/>
      <c r="P1128" s="1"/>
    </row>
    <row r="1129" spans="2:16" x14ac:dyDescent="0.15">
      <c r="B1129" s="2"/>
      <c r="C1129" s="1"/>
      <c r="E1129" s="3"/>
      <c r="F1129" s="2"/>
      <c r="G1129" s="1"/>
      <c r="H1129" s="1"/>
      <c r="I1129" s="3"/>
      <c r="J1129" s="2"/>
      <c r="K1129" s="1"/>
      <c r="L1129" s="1"/>
      <c r="M1129" s="3"/>
      <c r="N1129" s="2"/>
      <c r="O1129" s="1"/>
      <c r="P1129" s="1"/>
    </row>
    <row r="1130" spans="2:16" x14ac:dyDescent="0.15">
      <c r="B1130" s="2"/>
      <c r="C1130" s="1"/>
      <c r="E1130" s="3"/>
      <c r="F1130" s="2"/>
      <c r="G1130" s="1"/>
      <c r="H1130" s="1"/>
      <c r="I1130" s="3"/>
      <c r="J1130" s="2"/>
      <c r="K1130" s="1"/>
      <c r="L1130" s="1"/>
      <c r="M1130" s="3"/>
      <c r="N1130" s="2"/>
      <c r="O1130" s="1"/>
      <c r="P1130" s="1"/>
    </row>
    <row r="1131" spans="2:16" x14ac:dyDescent="0.15">
      <c r="B1131" s="2"/>
      <c r="C1131" s="1"/>
      <c r="E1131" s="3"/>
      <c r="F1131" s="2"/>
      <c r="G1131" s="1"/>
      <c r="H1131" s="1"/>
      <c r="I1131" s="3"/>
      <c r="J1131" s="2"/>
      <c r="K1131" s="1"/>
      <c r="L1131" s="1"/>
      <c r="M1131" s="3"/>
      <c r="N1131" s="2"/>
      <c r="O1131" s="1"/>
      <c r="P1131" s="1"/>
    </row>
    <row r="1132" spans="2:16" x14ac:dyDescent="0.15">
      <c r="B1132" s="2"/>
      <c r="C1132" s="1"/>
      <c r="E1132" s="3"/>
      <c r="F1132" s="2"/>
      <c r="G1132" s="1"/>
      <c r="H1132" s="1"/>
      <c r="I1132" s="3"/>
      <c r="J1132" s="2"/>
      <c r="K1132" s="1"/>
      <c r="L1132" s="1"/>
      <c r="M1132" s="3"/>
      <c r="N1132" s="2"/>
      <c r="O1132" s="1"/>
      <c r="P1132" s="1"/>
    </row>
    <row r="1133" spans="2:16" x14ac:dyDescent="0.15">
      <c r="B1133" s="2"/>
      <c r="C1133" s="1"/>
      <c r="E1133" s="3"/>
      <c r="F1133" s="2"/>
      <c r="G1133" s="1"/>
      <c r="H1133" s="1"/>
      <c r="I1133" s="3"/>
      <c r="J1133" s="2"/>
      <c r="K1133" s="1"/>
      <c r="L1133" s="1"/>
      <c r="M1133" s="3"/>
      <c r="N1133" s="2"/>
      <c r="O1133" s="1"/>
      <c r="P1133" s="1"/>
    </row>
    <row r="1134" spans="2:16" x14ac:dyDescent="0.15">
      <c r="B1134" s="2"/>
      <c r="C1134" s="1"/>
      <c r="E1134" s="3"/>
      <c r="F1134" s="2"/>
      <c r="G1134" s="1"/>
      <c r="H1134" s="1"/>
      <c r="I1134" s="3"/>
      <c r="J1134" s="2"/>
      <c r="K1134" s="1"/>
      <c r="L1134" s="1"/>
      <c r="M1134" s="3"/>
      <c r="N1134" s="2"/>
      <c r="O1134" s="1"/>
      <c r="P1134" s="1"/>
    </row>
    <row r="1135" spans="2:16" x14ac:dyDescent="0.15">
      <c r="B1135" s="2"/>
      <c r="C1135" s="1"/>
      <c r="E1135" s="3"/>
      <c r="F1135" s="2"/>
      <c r="G1135" s="1"/>
      <c r="H1135" s="1"/>
      <c r="I1135" s="3"/>
      <c r="J1135" s="2"/>
      <c r="K1135" s="1"/>
      <c r="L1135" s="1"/>
      <c r="M1135" s="3"/>
      <c r="N1135" s="2"/>
      <c r="O1135" s="1"/>
      <c r="P1135" s="1"/>
    </row>
    <row r="1136" spans="2:16" x14ac:dyDescent="0.15">
      <c r="B1136" s="2"/>
      <c r="C1136" s="1"/>
      <c r="E1136" s="3"/>
      <c r="F1136" s="2"/>
      <c r="G1136" s="1"/>
      <c r="H1136" s="1"/>
      <c r="I1136" s="3"/>
      <c r="J1136" s="2"/>
      <c r="K1136" s="1"/>
      <c r="L1136" s="1"/>
      <c r="M1136" s="3"/>
      <c r="N1136" s="2"/>
      <c r="O1136" s="1"/>
      <c r="P1136" s="1"/>
    </row>
    <row r="1137" spans="2:16" x14ac:dyDescent="0.15">
      <c r="B1137" s="2"/>
      <c r="C1137" s="1"/>
      <c r="E1137" s="3"/>
      <c r="F1137" s="2"/>
      <c r="G1137" s="1"/>
      <c r="H1137" s="1"/>
      <c r="I1137" s="3"/>
      <c r="J1137" s="2"/>
      <c r="K1137" s="1"/>
      <c r="L1137" s="1"/>
      <c r="M1137" s="3"/>
      <c r="N1137" s="2"/>
      <c r="O1137" s="1"/>
      <c r="P1137" s="1"/>
    </row>
    <row r="1138" spans="2:16" x14ac:dyDescent="0.15">
      <c r="B1138" s="2"/>
      <c r="C1138" s="1"/>
      <c r="E1138" s="3"/>
      <c r="F1138" s="2"/>
      <c r="G1138" s="1"/>
      <c r="H1138" s="1"/>
      <c r="I1138" s="3"/>
      <c r="J1138" s="2"/>
      <c r="K1138" s="1"/>
      <c r="L1138" s="1"/>
      <c r="M1138" s="3"/>
      <c r="N1138" s="2"/>
      <c r="O1138" s="1"/>
      <c r="P1138" s="1"/>
    </row>
    <row r="1139" spans="2:16" x14ac:dyDescent="0.15">
      <c r="B1139" s="2"/>
      <c r="C1139" s="1"/>
      <c r="E1139" s="3"/>
      <c r="F1139" s="2"/>
      <c r="G1139" s="1"/>
      <c r="H1139" s="1"/>
      <c r="I1139" s="3"/>
      <c r="J1139" s="2"/>
      <c r="K1139" s="1"/>
      <c r="L1139" s="1"/>
      <c r="M1139" s="3"/>
      <c r="N1139" s="2"/>
      <c r="O1139" s="1"/>
      <c r="P1139" s="1"/>
    </row>
    <row r="1140" spans="2:16" x14ac:dyDescent="0.15">
      <c r="B1140" s="2"/>
      <c r="C1140" s="1"/>
      <c r="E1140" s="3"/>
      <c r="F1140" s="2"/>
      <c r="G1140" s="1"/>
      <c r="H1140" s="1"/>
      <c r="I1140" s="3"/>
      <c r="J1140" s="2"/>
      <c r="K1140" s="1"/>
      <c r="L1140" s="1"/>
      <c r="M1140" s="3"/>
      <c r="N1140" s="2"/>
      <c r="O1140" s="1"/>
      <c r="P1140" s="1"/>
    </row>
    <row r="1141" spans="2:16" x14ac:dyDescent="0.15">
      <c r="B1141" s="2"/>
      <c r="C1141" s="1"/>
      <c r="E1141" s="3"/>
      <c r="F1141" s="2"/>
      <c r="G1141" s="1"/>
      <c r="H1141" s="1"/>
      <c r="I1141" s="3"/>
      <c r="J1141" s="2"/>
      <c r="K1141" s="1"/>
      <c r="L1141" s="1"/>
      <c r="M1141" s="3"/>
      <c r="N1141" s="2"/>
      <c r="O1141" s="1"/>
      <c r="P1141" s="1"/>
    </row>
    <row r="1142" spans="2:16" x14ac:dyDescent="0.15">
      <c r="B1142" s="2"/>
      <c r="C1142" s="1"/>
      <c r="E1142" s="3"/>
      <c r="F1142" s="2"/>
      <c r="G1142" s="1"/>
      <c r="H1142" s="1"/>
      <c r="I1142" s="3"/>
      <c r="J1142" s="2"/>
      <c r="K1142" s="1"/>
      <c r="L1142" s="1"/>
      <c r="M1142" s="3"/>
      <c r="N1142" s="2"/>
      <c r="O1142" s="1"/>
      <c r="P1142" s="1"/>
    </row>
    <row r="1143" spans="2:16" x14ac:dyDescent="0.15">
      <c r="B1143" s="2"/>
      <c r="C1143" s="1"/>
      <c r="E1143" s="3"/>
      <c r="F1143" s="2"/>
      <c r="G1143" s="1"/>
      <c r="H1143" s="1"/>
      <c r="I1143" s="3"/>
      <c r="J1143" s="2"/>
      <c r="K1143" s="1"/>
      <c r="L1143" s="1"/>
      <c r="M1143" s="3"/>
      <c r="N1143" s="2"/>
      <c r="O1143" s="1"/>
      <c r="P1143" s="1"/>
    </row>
    <row r="1144" spans="2:16" x14ac:dyDescent="0.15">
      <c r="B1144" s="2"/>
      <c r="C1144" s="1"/>
      <c r="E1144" s="3"/>
      <c r="F1144" s="2"/>
      <c r="G1144" s="1"/>
      <c r="H1144" s="1"/>
      <c r="I1144" s="3"/>
      <c r="J1144" s="2"/>
      <c r="K1144" s="1"/>
      <c r="L1144" s="1"/>
      <c r="M1144" s="3"/>
      <c r="N1144" s="2"/>
      <c r="O1144" s="1"/>
      <c r="P1144" s="1"/>
    </row>
    <row r="1145" spans="2:16" x14ac:dyDescent="0.15">
      <c r="B1145" s="2"/>
      <c r="C1145" s="1"/>
      <c r="E1145" s="3"/>
      <c r="F1145" s="2"/>
      <c r="G1145" s="1"/>
      <c r="H1145" s="1"/>
      <c r="I1145" s="3"/>
      <c r="J1145" s="2"/>
      <c r="K1145" s="1"/>
      <c r="L1145" s="1"/>
      <c r="M1145" s="3"/>
      <c r="N1145" s="2"/>
      <c r="O1145" s="1"/>
      <c r="P1145" s="1"/>
    </row>
    <row r="1146" spans="2:16" x14ac:dyDescent="0.15">
      <c r="B1146" s="2"/>
      <c r="C1146" s="1"/>
      <c r="E1146" s="3"/>
      <c r="F1146" s="2"/>
      <c r="G1146" s="1"/>
      <c r="H1146" s="1"/>
      <c r="I1146" s="3"/>
      <c r="J1146" s="2"/>
      <c r="K1146" s="1"/>
      <c r="L1146" s="1"/>
      <c r="M1146" s="3"/>
      <c r="N1146" s="2"/>
      <c r="O1146" s="1"/>
      <c r="P1146" s="1"/>
    </row>
    <row r="1147" spans="2:16" x14ac:dyDescent="0.15">
      <c r="B1147" s="2"/>
      <c r="C1147" s="1"/>
      <c r="E1147" s="3"/>
      <c r="F1147" s="2"/>
      <c r="G1147" s="1"/>
      <c r="H1147" s="1"/>
      <c r="I1147" s="3"/>
      <c r="J1147" s="2"/>
      <c r="K1147" s="1"/>
      <c r="L1147" s="1"/>
      <c r="M1147" s="3"/>
      <c r="N1147" s="2"/>
      <c r="O1147" s="1"/>
      <c r="P1147" s="1"/>
    </row>
    <row r="1148" spans="2:16" x14ac:dyDescent="0.15">
      <c r="B1148" s="2"/>
      <c r="C1148" s="1"/>
      <c r="E1148" s="3"/>
      <c r="F1148" s="2"/>
      <c r="G1148" s="1"/>
      <c r="H1148" s="1"/>
      <c r="I1148" s="3"/>
      <c r="J1148" s="2"/>
      <c r="K1148" s="1"/>
      <c r="L1148" s="1"/>
      <c r="M1148" s="3"/>
      <c r="N1148" s="2"/>
      <c r="O1148" s="1"/>
      <c r="P1148" s="1"/>
    </row>
    <row r="1149" spans="2:16" x14ac:dyDescent="0.15">
      <c r="B1149" s="2"/>
      <c r="C1149" s="1"/>
      <c r="E1149" s="3"/>
      <c r="F1149" s="2"/>
      <c r="G1149" s="1"/>
      <c r="H1149" s="1"/>
      <c r="I1149" s="3"/>
      <c r="J1149" s="2"/>
      <c r="K1149" s="1"/>
      <c r="L1149" s="1"/>
      <c r="M1149" s="3"/>
      <c r="N1149" s="2"/>
      <c r="O1149" s="1"/>
      <c r="P1149" s="1"/>
    </row>
    <row r="1150" spans="2:16" x14ac:dyDescent="0.15">
      <c r="B1150" s="2"/>
      <c r="C1150" s="1"/>
      <c r="E1150" s="3"/>
      <c r="F1150" s="2"/>
      <c r="G1150" s="1"/>
      <c r="H1150" s="1"/>
      <c r="I1150" s="3"/>
      <c r="J1150" s="2"/>
      <c r="K1150" s="1"/>
      <c r="L1150" s="1"/>
      <c r="M1150" s="3"/>
      <c r="N1150" s="2"/>
      <c r="O1150" s="1"/>
      <c r="P1150" s="1"/>
    </row>
    <row r="1151" spans="2:16" x14ac:dyDescent="0.15">
      <c r="B1151" s="2"/>
      <c r="C1151" s="1"/>
      <c r="E1151" s="3"/>
      <c r="F1151" s="2"/>
      <c r="G1151" s="1"/>
      <c r="H1151" s="1"/>
      <c r="I1151" s="3"/>
      <c r="J1151" s="2"/>
      <c r="K1151" s="1"/>
      <c r="L1151" s="1"/>
      <c r="M1151" s="3"/>
      <c r="N1151" s="2"/>
      <c r="O1151" s="1"/>
      <c r="P1151" s="1"/>
    </row>
    <row r="1152" spans="2:16" x14ac:dyDescent="0.15">
      <c r="B1152" s="2"/>
      <c r="C1152" s="1"/>
      <c r="E1152" s="3"/>
      <c r="F1152" s="2"/>
      <c r="G1152" s="1"/>
      <c r="H1152" s="1"/>
      <c r="I1152" s="3"/>
      <c r="J1152" s="2"/>
      <c r="K1152" s="1"/>
      <c r="L1152" s="1"/>
      <c r="M1152" s="3"/>
      <c r="N1152" s="2"/>
      <c r="O1152" s="1"/>
      <c r="P1152" s="1"/>
    </row>
    <row r="1153" spans="2:16" x14ac:dyDescent="0.15">
      <c r="B1153" s="2"/>
      <c r="C1153" s="1"/>
      <c r="E1153" s="3"/>
      <c r="F1153" s="2"/>
      <c r="G1153" s="1"/>
      <c r="H1153" s="1"/>
      <c r="I1153" s="3"/>
      <c r="J1153" s="2"/>
      <c r="K1153" s="1"/>
      <c r="L1153" s="1"/>
      <c r="M1153" s="3"/>
      <c r="N1153" s="2"/>
      <c r="O1153" s="1"/>
      <c r="P1153" s="1"/>
    </row>
    <row r="1154" spans="2:16" x14ac:dyDescent="0.15">
      <c r="B1154" s="2"/>
      <c r="C1154" s="1"/>
      <c r="E1154" s="3"/>
      <c r="F1154" s="2"/>
      <c r="G1154" s="1"/>
      <c r="H1154" s="1"/>
      <c r="I1154" s="3"/>
      <c r="J1154" s="2"/>
      <c r="K1154" s="1"/>
      <c r="L1154" s="1"/>
      <c r="M1154" s="3"/>
      <c r="N1154" s="2"/>
      <c r="O1154" s="1"/>
      <c r="P1154" s="1"/>
    </row>
    <row r="1155" spans="2:16" x14ac:dyDescent="0.15">
      <c r="B1155" s="2"/>
      <c r="C1155" s="1"/>
      <c r="E1155" s="3"/>
      <c r="F1155" s="2"/>
      <c r="G1155" s="1"/>
      <c r="H1155" s="1"/>
      <c r="I1155" s="3"/>
      <c r="J1155" s="2"/>
      <c r="K1155" s="1"/>
      <c r="L1155" s="1"/>
      <c r="M1155" s="3"/>
      <c r="N1155" s="2"/>
      <c r="O1155" s="1"/>
      <c r="P1155" s="1"/>
    </row>
    <row r="1156" spans="2:16" x14ac:dyDescent="0.15">
      <c r="B1156" s="2"/>
      <c r="C1156" s="1"/>
      <c r="E1156" s="3"/>
      <c r="F1156" s="2"/>
      <c r="G1156" s="1"/>
      <c r="H1156" s="1"/>
      <c r="I1156" s="3"/>
      <c r="J1156" s="2"/>
      <c r="K1156" s="1"/>
      <c r="L1156" s="1"/>
      <c r="M1156" s="3"/>
      <c r="N1156" s="2"/>
      <c r="O1156" s="1"/>
      <c r="P1156" s="1"/>
    </row>
    <row r="1157" spans="2:16" x14ac:dyDescent="0.15">
      <c r="B1157" s="2"/>
      <c r="C1157" s="1"/>
      <c r="E1157" s="3"/>
      <c r="F1157" s="2"/>
      <c r="G1157" s="1"/>
      <c r="H1157" s="1"/>
      <c r="I1157" s="3"/>
      <c r="J1157" s="2"/>
      <c r="K1157" s="1"/>
      <c r="L1157" s="1"/>
      <c r="M1157" s="3"/>
      <c r="N1157" s="2"/>
      <c r="O1157" s="1"/>
      <c r="P1157" s="1"/>
    </row>
    <row r="1158" spans="2:16" x14ac:dyDescent="0.15">
      <c r="B1158" s="2"/>
      <c r="C1158" s="1"/>
      <c r="E1158" s="3"/>
      <c r="F1158" s="2"/>
      <c r="G1158" s="1"/>
      <c r="H1158" s="1"/>
      <c r="I1158" s="3"/>
      <c r="J1158" s="2"/>
      <c r="K1158" s="1"/>
      <c r="L1158" s="1"/>
      <c r="M1158" s="3"/>
      <c r="N1158" s="2"/>
      <c r="O1158" s="1"/>
      <c r="P1158" s="1"/>
    </row>
    <row r="1159" spans="2:16" x14ac:dyDescent="0.15">
      <c r="B1159" s="2"/>
      <c r="C1159" s="1"/>
      <c r="E1159" s="3"/>
      <c r="F1159" s="2"/>
      <c r="G1159" s="1"/>
      <c r="H1159" s="1"/>
      <c r="I1159" s="3"/>
      <c r="J1159" s="2"/>
      <c r="K1159" s="1"/>
      <c r="L1159" s="1"/>
      <c r="M1159" s="3"/>
      <c r="N1159" s="2"/>
      <c r="O1159" s="1"/>
      <c r="P1159" s="1"/>
    </row>
    <row r="1160" spans="2:16" x14ac:dyDescent="0.15">
      <c r="B1160" s="2"/>
      <c r="C1160" s="1"/>
      <c r="E1160" s="3"/>
      <c r="F1160" s="2"/>
      <c r="G1160" s="1"/>
      <c r="H1160" s="1"/>
      <c r="I1160" s="3"/>
      <c r="J1160" s="2"/>
      <c r="K1160" s="1"/>
      <c r="L1160" s="1"/>
      <c r="M1160" s="3"/>
      <c r="N1160" s="2"/>
      <c r="O1160" s="1"/>
      <c r="P1160" s="1"/>
    </row>
    <row r="1161" spans="2:16" x14ac:dyDescent="0.15">
      <c r="B1161" s="2"/>
      <c r="C1161" s="1"/>
      <c r="E1161" s="3"/>
      <c r="F1161" s="2"/>
      <c r="G1161" s="1"/>
      <c r="H1161" s="1"/>
      <c r="I1161" s="3"/>
      <c r="J1161" s="2"/>
      <c r="K1161" s="1"/>
      <c r="L1161" s="1"/>
      <c r="M1161" s="3"/>
      <c r="N1161" s="2"/>
      <c r="O1161" s="1"/>
      <c r="P1161" s="1"/>
    </row>
    <row r="1162" spans="2:16" x14ac:dyDescent="0.15">
      <c r="B1162" s="2"/>
      <c r="C1162" s="1"/>
      <c r="E1162" s="3"/>
      <c r="F1162" s="2"/>
      <c r="G1162" s="1"/>
      <c r="H1162" s="1"/>
      <c r="I1162" s="3"/>
      <c r="J1162" s="2"/>
      <c r="K1162" s="1"/>
      <c r="L1162" s="1"/>
      <c r="M1162" s="3"/>
      <c r="N1162" s="2"/>
      <c r="O1162" s="1"/>
      <c r="P1162" s="1"/>
    </row>
    <row r="1163" spans="2:16" x14ac:dyDescent="0.15">
      <c r="B1163" s="2"/>
      <c r="C1163" s="1"/>
      <c r="E1163" s="3"/>
      <c r="F1163" s="2"/>
      <c r="G1163" s="1"/>
      <c r="H1163" s="1"/>
      <c r="I1163" s="3"/>
      <c r="J1163" s="2"/>
      <c r="K1163" s="1"/>
      <c r="L1163" s="1"/>
      <c r="M1163" s="3"/>
      <c r="N1163" s="2"/>
      <c r="O1163" s="1"/>
      <c r="P1163" s="1"/>
    </row>
    <row r="1164" spans="2:16" x14ac:dyDescent="0.15">
      <c r="B1164" s="2"/>
      <c r="C1164" s="1"/>
      <c r="E1164" s="3"/>
      <c r="F1164" s="2"/>
      <c r="G1164" s="1"/>
      <c r="H1164" s="1"/>
      <c r="I1164" s="3"/>
      <c r="J1164" s="2"/>
      <c r="K1164" s="1"/>
      <c r="L1164" s="1"/>
      <c r="M1164" s="3"/>
      <c r="N1164" s="2"/>
      <c r="O1164" s="1"/>
      <c r="P1164" s="1"/>
    </row>
    <row r="1165" spans="2:16" x14ac:dyDescent="0.15">
      <c r="B1165" s="2"/>
      <c r="C1165" s="1"/>
      <c r="E1165" s="3"/>
      <c r="F1165" s="2"/>
      <c r="G1165" s="1"/>
      <c r="H1165" s="1"/>
      <c r="I1165" s="3"/>
      <c r="J1165" s="2"/>
      <c r="K1165" s="1"/>
      <c r="L1165" s="1"/>
      <c r="M1165" s="3"/>
      <c r="N1165" s="2"/>
      <c r="O1165" s="1"/>
      <c r="P1165" s="1"/>
    </row>
    <row r="1166" spans="2:16" x14ac:dyDescent="0.15">
      <c r="B1166" s="2"/>
      <c r="C1166" s="1"/>
      <c r="E1166" s="3"/>
      <c r="F1166" s="2"/>
      <c r="G1166" s="1"/>
      <c r="H1166" s="1"/>
      <c r="I1166" s="3"/>
      <c r="J1166" s="2"/>
      <c r="K1166" s="1"/>
      <c r="L1166" s="1"/>
      <c r="M1166" s="3"/>
      <c r="N1166" s="2"/>
      <c r="O1166" s="1"/>
      <c r="P1166" s="1"/>
    </row>
    <row r="1167" spans="2:16" x14ac:dyDescent="0.15">
      <c r="B1167" s="2"/>
      <c r="C1167" s="1"/>
      <c r="E1167" s="3"/>
      <c r="F1167" s="2"/>
      <c r="G1167" s="1"/>
      <c r="H1167" s="1"/>
      <c r="I1167" s="3"/>
      <c r="J1167" s="2"/>
      <c r="K1167" s="1"/>
      <c r="L1167" s="1"/>
      <c r="M1167" s="3"/>
      <c r="N1167" s="2"/>
      <c r="O1167" s="1"/>
      <c r="P1167" s="1"/>
    </row>
    <row r="1168" spans="2:16" x14ac:dyDescent="0.15">
      <c r="B1168" s="2"/>
      <c r="C1168" s="1"/>
      <c r="E1168" s="3"/>
      <c r="F1168" s="2"/>
      <c r="G1168" s="1"/>
      <c r="H1168" s="1"/>
      <c r="I1168" s="3"/>
      <c r="J1168" s="2"/>
      <c r="K1168" s="1"/>
      <c r="L1168" s="1"/>
      <c r="M1168" s="3"/>
      <c r="N1168" s="2"/>
      <c r="O1168" s="1"/>
      <c r="P1168" s="1"/>
    </row>
    <row r="1169" spans="2:16" x14ac:dyDescent="0.15">
      <c r="B1169" s="2"/>
      <c r="C1169" s="1"/>
      <c r="E1169" s="3"/>
      <c r="F1169" s="2"/>
      <c r="G1169" s="1"/>
      <c r="H1169" s="1"/>
      <c r="I1169" s="3"/>
      <c r="J1169" s="2"/>
      <c r="K1169" s="1"/>
      <c r="L1169" s="1"/>
      <c r="M1169" s="3"/>
      <c r="N1169" s="2"/>
      <c r="O1169" s="1"/>
      <c r="P1169" s="1"/>
    </row>
    <row r="1170" spans="2:16" x14ac:dyDescent="0.15">
      <c r="B1170" s="2"/>
      <c r="C1170" s="1"/>
      <c r="E1170" s="3"/>
      <c r="F1170" s="2"/>
      <c r="G1170" s="1"/>
      <c r="H1170" s="1"/>
      <c r="I1170" s="3"/>
      <c r="J1170" s="2"/>
      <c r="K1170" s="1"/>
      <c r="L1170" s="1"/>
      <c r="M1170" s="3"/>
      <c r="N1170" s="2"/>
      <c r="O1170" s="1"/>
      <c r="P1170" s="1"/>
    </row>
    <row r="1171" spans="2:16" x14ac:dyDescent="0.15">
      <c r="B1171" s="2"/>
      <c r="C1171" s="1"/>
      <c r="E1171" s="3"/>
      <c r="F1171" s="2"/>
      <c r="G1171" s="1"/>
      <c r="H1171" s="1"/>
      <c r="I1171" s="3"/>
      <c r="J1171" s="2"/>
      <c r="K1171" s="1"/>
      <c r="L1171" s="1"/>
      <c r="M1171" s="3"/>
      <c r="N1171" s="2"/>
      <c r="O1171" s="1"/>
      <c r="P1171" s="1"/>
    </row>
    <row r="1172" spans="2:16" x14ac:dyDescent="0.15">
      <c r="B1172" s="2"/>
      <c r="C1172" s="1"/>
      <c r="E1172" s="3"/>
      <c r="F1172" s="2"/>
      <c r="G1172" s="1"/>
      <c r="H1172" s="1"/>
      <c r="I1172" s="3"/>
      <c r="J1172" s="2"/>
      <c r="K1172" s="1"/>
      <c r="L1172" s="1"/>
      <c r="M1172" s="3"/>
      <c r="N1172" s="2"/>
      <c r="O1172" s="1"/>
      <c r="P1172" s="1"/>
    </row>
    <row r="1173" spans="2:16" x14ac:dyDescent="0.15">
      <c r="B1173" s="2"/>
      <c r="C1173" s="1"/>
      <c r="E1173" s="3"/>
      <c r="F1173" s="2"/>
      <c r="G1173" s="1"/>
      <c r="H1173" s="1"/>
      <c r="I1173" s="3"/>
      <c r="J1173" s="2"/>
      <c r="K1173" s="1"/>
      <c r="L1173" s="1"/>
      <c r="M1173" s="3"/>
      <c r="N1173" s="2"/>
      <c r="O1173" s="1"/>
      <c r="P1173" s="1"/>
    </row>
    <row r="1174" spans="2:16" x14ac:dyDescent="0.15">
      <c r="B1174" s="2"/>
      <c r="C1174" s="1"/>
      <c r="E1174" s="3"/>
      <c r="F1174" s="2"/>
      <c r="G1174" s="1"/>
      <c r="H1174" s="1"/>
      <c r="I1174" s="3"/>
      <c r="J1174" s="2"/>
      <c r="K1174" s="1"/>
      <c r="L1174" s="1"/>
      <c r="M1174" s="3"/>
      <c r="N1174" s="2"/>
      <c r="O1174" s="1"/>
      <c r="P1174" s="1"/>
    </row>
    <row r="1175" spans="2:16" x14ac:dyDescent="0.15">
      <c r="B1175" s="2"/>
      <c r="C1175" s="1"/>
      <c r="E1175" s="3"/>
      <c r="F1175" s="2"/>
      <c r="G1175" s="1"/>
      <c r="H1175" s="1"/>
      <c r="I1175" s="3"/>
      <c r="J1175" s="2"/>
      <c r="K1175" s="1"/>
      <c r="L1175" s="1"/>
      <c r="M1175" s="3"/>
      <c r="N1175" s="2"/>
      <c r="O1175" s="1"/>
      <c r="P1175" s="1"/>
    </row>
    <row r="1176" spans="2:16" x14ac:dyDescent="0.15">
      <c r="B1176" s="2"/>
      <c r="C1176" s="1"/>
      <c r="E1176" s="3"/>
      <c r="F1176" s="2"/>
      <c r="G1176" s="1"/>
      <c r="H1176" s="1"/>
      <c r="I1176" s="3"/>
      <c r="J1176" s="2"/>
      <c r="K1176" s="1"/>
      <c r="L1176" s="1"/>
      <c r="M1176" s="3"/>
      <c r="N1176" s="2"/>
      <c r="O1176" s="1"/>
      <c r="P1176" s="1"/>
    </row>
    <row r="1177" spans="2:16" x14ac:dyDescent="0.15">
      <c r="B1177" s="2"/>
      <c r="C1177" s="1"/>
      <c r="E1177" s="3"/>
      <c r="F1177" s="2"/>
      <c r="G1177" s="1"/>
      <c r="H1177" s="1"/>
      <c r="I1177" s="3"/>
      <c r="J1177" s="2"/>
      <c r="K1177" s="1"/>
      <c r="L1177" s="1"/>
      <c r="M1177" s="3"/>
      <c r="N1177" s="2"/>
      <c r="O1177" s="1"/>
      <c r="P1177" s="1"/>
    </row>
    <row r="1178" spans="2:16" x14ac:dyDescent="0.15">
      <c r="B1178" s="2"/>
      <c r="C1178" s="1"/>
      <c r="E1178" s="3"/>
      <c r="F1178" s="2"/>
      <c r="G1178" s="1"/>
      <c r="H1178" s="1"/>
      <c r="I1178" s="3"/>
      <c r="J1178" s="2"/>
      <c r="K1178" s="1"/>
      <c r="L1178" s="1"/>
      <c r="M1178" s="3"/>
      <c r="N1178" s="2"/>
      <c r="O1178" s="1"/>
      <c r="P1178" s="1"/>
    </row>
    <row r="1179" spans="2:16" x14ac:dyDescent="0.15">
      <c r="B1179" s="2"/>
      <c r="C1179" s="1"/>
      <c r="E1179" s="3"/>
      <c r="F1179" s="2"/>
      <c r="G1179" s="1"/>
      <c r="H1179" s="1"/>
      <c r="I1179" s="3"/>
      <c r="J1179" s="2"/>
      <c r="K1179" s="1"/>
      <c r="L1179" s="1"/>
      <c r="M1179" s="3"/>
      <c r="N1179" s="2"/>
      <c r="O1179" s="1"/>
      <c r="P1179" s="1"/>
    </row>
    <row r="1180" spans="2:16" x14ac:dyDescent="0.15">
      <c r="B1180" s="2"/>
      <c r="C1180" s="1"/>
      <c r="E1180" s="3"/>
      <c r="F1180" s="2"/>
      <c r="G1180" s="1"/>
      <c r="H1180" s="1"/>
      <c r="I1180" s="3"/>
      <c r="J1180" s="2"/>
      <c r="K1180" s="1"/>
      <c r="L1180" s="1"/>
      <c r="M1180" s="3"/>
      <c r="N1180" s="2"/>
      <c r="O1180" s="1"/>
      <c r="P1180" s="1"/>
    </row>
    <row r="1181" spans="2:16" x14ac:dyDescent="0.15">
      <c r="B1181" s="2"/>
      <c r="C1181" s="1"/>
      <c r="E1181" s="3"/>
      <c r="F1181" s="2"/>
      <c r="G1181" s="1"/>
      <c r="H1181" s="1"/>
      <c r="I1181" s="3"/>
      <c r="J1181" s="2"/>
      <c r="K1181" s="1"/>
      <c r="L1181" s="1"/>
      <c r="M1181" s="3"/>
      <c r="N1181" s="2"/>
      <c r="O1181" s="1"/>
      <c r="P1181" s="1"/>
    </row>
    <row r="1182" spans="2:16" x14ac:dyDescent="0.15">
      <c r="B1182" s="2"/>
      <c r="C1182" s="1"/>
      <c r="E1182" s="3"/>
      <c r="F1182" s="2"/>
      <c r="G1182" s="1"/>
      <c r="H1182" s="1"/>
      <c r="I1182" s="3"/>
      <c r="J1182" s="2"/>
      <c r="K1182" s="1"/>
      <c r="L1182" s="1"/>
      <c r="M1182" s="3"/>
      <c r="N1182" s="2"/>
      <c r="O1182" s="1"/>
      <c r="P1182" s="1"/>
    </row>
    <row r="1183" spans="2:16" x14ac:dyDescent="0.15">
      <c r="B1183" s="2"/>
      <c r="C1183" s="1"/>
      <c r="E1183" s="3"/>
      <c r="F1183" s="2"/>
      <c r="G1183" s="1"/>
      <c r="H1183" s="1"/>
      <c r="I1183" s="3"/>
      <c r="J1183" s="2"/>
      <c r="K1183" s="1"/>
      <c r="L1183" s="1"/>
      <c r="M1183" s="3"/>
      <c r="N1183" s="2"/>
      <c r="O1183" s="1"/>
      <c r="P1183" s="1"/>
    </row>
    <row r="1184" spans="2:16" x14ac:dyDescent="0.15">
      <c r="B1184" s="2"/>
      <c r="C1184" s="1"/>
      <c r="E1184" s="3"/>
      <c r="F1184" s="2"/>
      <c r="G1184" s="1"/>
      <c r="H1184" s="1"/>
      <c r="I1184" s="3"/>
      <c r="J1184" s="2"/>
      <c r="K1184" s="1"/>
      <c r="L1184" s="1"/>
      <c r="M1184" s="3"/>
      <c r="N1184" s="2"/>
      <c r="O1184" s="1"/>
      <c r="P1184" s="1"/>
    </row>
    <row r="1185" spans="2:16" x14ac:dyDescent="0.15">
      <c r="B1185" s="2"/>
      <c r="C1185" s="1"/>
      <c r="E1185" s="3"/>
      <c r="F1185" s="2"/>
      <c r="G1185" s="1"/>
      <c r="H1185" s="1"/>
      <c r="I1185" s="3"/>
      <c r="J1185" s="2"/>
      <c r="K1185" s="1"/>
      <c r="L1185" s="1"/>
      <c r="M1185" s="3"/>
      <c r="N1185" s="2"/>
      <c r="O1185" s="1"/>
      <c r="P1185" s="1"/>
    </row>
    <row r="1186" spans="2:16" x14ac:dyDescent="0.15">
      <c r="B1186" s="2"/>
      <c r="C1186" s="1"/>
      <c r="E1186" s="3"/>
      <c r="F1186" s="2"/>
      <c r="G1186" s="1"/>
      <c r="H1186" s="1"/>
      <c r="I1186" s="3"/>
      <c r="J1186" s="2"/>
      <c r="K1186" s="1"/>
      <c r="L1186" s="1"/>
      <c r="M1186" s="3"/>
      <c r="N1186" s="2"/>
      <c r="O1186" s="1"/>
      <c r="P1186" s="1"/>
    </row>
    <row r="1187" spans="2:16" x14ac:dyDescent="0.15">
      <c r="B1187" s="2"/>
      <c r="C1187" s="1"/>
      <c r="E1187" s="3"/>
      <c r="F1187" s="2"/>
      <c r="G1187" s="1"/>
      <c r="H1187" s="1"/>
      <c r="I1187" s="3"/>
      <c r="J1187" s="2"/>
      <c r="K1187" s="1"/>
      <c r="L1187" s="1"/>
      <c r="M1187" s="3"/>
      <c r="N1187" s="2"/>
      <c r="O1187" s="1"/>
      <c r="P1187" s="1"/>
    </row>
    <row r="1188" spans="2:16" x14ac:dyDescent="0.15">
      <c r="B1188" s="2"/>
      <c r="C1188" s="1"/>
      <c r="E1188" s="3"/>
      <c r="F1188" s="2"/>
      <c r="G1188" s="1"/>
      <c r="H1188" s="1"/>
      <c r="I1188" s="3"/>
      <c r="J1188" s="2"/>
      <c r="K1188" s="1"/>
      <c r="L1188" s="1"/>
      <c r="M1188" s="3"/>
      <c r="N1188" s="2"/>
      <c r="O1188" s="1"/>
      <c r="P1188" s="1"/>
    </row>
    <row r="1189" spans="2:16" x14ac:dyDescent="0.15">
      <c r="B1189" s="2"/>
      <c r="C1189" s="1"/>
      <c r="E1189" s="3"/>
      <c r="F1189" s="2"/>
      <c r="G1189" s="1"/>
      <c r="H1189" s="1"/>
      <c r="I1189" s="3"/>
      <c r="J1189" s="2"/>
      <c r="K1189" s="1"/>
      <c r="L1189" s="1"/>
      <c r="M1189" s="3"/>
      <c r="N1189" s="2"/>
      <c r="O1189" s="1"/>
      <c r="P1189" s="1"/>
    </row>
    <row r="1190" spans="2:16" x14ac:dyDescent="0.15">
      <c r="B1190" s="2"/>
      <c r="C1190" s="1"/>
      <c r="E1190" s="3"/>
      <c r="F1190" s="2"/>
      <c r="G1190" s="1"/>
      <c r="H1190" s="1"/>
      <c r="I1190" s="3"/>
      <c r="J1190" s="2"/>
      <c r="K1190" s="1"/>
      <c r="L1190" s="1"/>
      <c r="M1190" s="3"/>
      <c r="N1190" s="2"/>
      <c r="O1190" s="1"/>
      <c r="P1190" s="1"/>
    </row>
    <row r="1191" spans="2:16" x14ac:dyDescent="0.15">
      <c r="B1191" s="2"/>
      <c r="C1191" s="1"/>
      <c r="E1191" s="3"/>
      <c r="F1191" s="2"/>
      <c r="G1191" s="1"/>
      <c r="H1191" s="1"/>
      <c r="I1191" s="3"/>
      <c r="J1191" s="2"/>
      <c r="K1191" s="1"/>
      <c r="L1191" s="1"/>
      <c r="M1191" s="3"/>
      <c r="N1191" s="2"/>
      <c r="O1191" s="1"/>
      <c r="P1191" s="1"/>
    </row>
    <row r="1192" spans="2:16" x14ac:dyDescent="0.15">
      <c r="B1192" s="2"/>
      <c r="C1192" s="1"/>
      <c r="E1192" s="3"/>
      <c r="F1192" s="2"/>
      <c r="G1192" s="1"/>
      <c r="H1192" s="1"/>
      <c r="I1192" s="3"/>
      <c r="J1192" s="2"/>
      <c r="K1192" s="1"/>
      <c r="L1192" s="1"/>
      <c r="M1192" s="3"/>
      <c r="N1192" s="2"/>
      <c r="O1192" s="1"/>
      <c r="P1192" s="1"/>
    </row>
    <row r="1193" spans="2:16" x14ac:dyDescent="0.15">
      <c r="B1193" s="2"/>
      <c r="C1193" s="1"/>
      <c r="E1193" s="3"/>
      <c r="F1193" s="2"/>
      <c r="G1193" s="1"/>
      <c r="H1193" s="1"/>
      <c r="I1193" s="3"/>
      <c r="J1193" s="2"/>
      <c r="K1193" s="1"/>
      <c r="L1193" s="1"/>
      <c r="M1193" s="3"/>
      <c r="N1193" s="2"/>
      <c r="O1193" s="1"/>
      <c r="P1193" s="1"/>
    </row>
    <row r="1194" spans="2:16" x14ac:dyDescent="0.15">
      <c r="B1194" s="2"/>
      <c r="C1194" s="1"/>
      <c r="E1194" s="3"/>
      <c r="F1194" s="2"/>
      <c r="G1194" s="1"/>
      <c r="H1194" s="1"/>
      <c r="I1194" s="3"/>
      <c r="J1194" s="2"/>
      <c r="K1194" s="1"/>
      <c r="L1194" s="1"/>
      <c r="M1194" s="3"/>
      <c r="N1194" s="2"/>
      <c r="O1194" s="1"/>
      <c r="P1194" s="1"/>
    </row>
    <row r="1195" spans="2:16" x14ac:dyDescent="0.15">
      <c r="B1195" s="2"/>
      <c r="C1195" s="1"/>
      <c r="E1195" s="3"/>
      <c r="F1195" s="2"/>
      <c r="G1195" s="1"/>
      <c r="H1195" s="1"/>
      <c r="I1195" s="3"/>
      <c r="J1195" s="2"/>
      <c r="K1195" s="1"/>
      <c r="L1195" s="1"/>
      <c r="M1195" s="3"/>
      <c r="N1195" s="2"/>
      <c r="O1195" s="1"/>
      <c r="P1195" s="1"/>
    </row>
    <row r="1196" spans="2:16" x14ac:dyDescent="0.15">
      <c r="B1196" s="2"/>
      <c r="C1196" s="1"/>
      <c r="E1196" s="3"/>
      <c r="F1196" s="2"/>
      <c r="G1196" s="1"/>
      <c r="H1196" s="1"/>
      <c r="I1196" s="3"/>
      <c r="J1196" s="2"/>
      <c r="K1196" s="1"/>
      <c r="L1196" s="1"/>
      <c r="M1196" s="3"/>
      <c r="N1196" s="2"/>
      <c r="O1196" s="1"/>
      <c r="P1196" s="1"/>
    </row>
    <row r="1197" spans="2:16" x14ac:dyDescent="0.15">
      <c r="B1197" s="2"/>
      <c r="C1197" s="1"/>
      <c r="E1197" s="3"/>
      <c r="F1197" s="2"/>
      <c r="G1197" s="1"/>
      <c r="H1197" s="1"/>
      <c r="I1197" s="3"/>
      <c r="J1197" s="2"/>
      <c r="K1197" s="1"/>
      <c r="L1197" s="1"/>
      <c r="M1197" s="3"/>
      <c r="N1197" s="2"/>
      <c r="O1197" s="1"/>
      <c r="P1197" s="1"/>
    </row>
    <row r="1198" spans="2:16" x14ac:dyDescent="0.15">
      <c r="B1198" s="2"/>
      <c r="C1198" s="1"/>
      <c r="E1198" s="3"/>
      <c r="F1198" s="2"/>
      <c r="G1198" s="1"/>
      <c r="H1198" s="1"/>
      <c r="I1198" s="3"/>
      <c r="J1198" s="2"/>
      <c r="K1198" s="1"/>
      <c r="L1198" s="1"/>
      <c r="M1198" s="3"/>
      <c r="N1198" s="2"/>
      <c r="O1198" s="1"/>
      <c r="P1198" s="1"/>
    </row>
    <row r="1199" spans="2:16" x14ac:dyDescent="0.15">
      <c r="B1199" s="2"/>
      <c r="C1199" s="1"/>
      <c r="E1199" s="3"/>
      <c r="F1199" s="2"/>
      <c r="G1199" s="1"/>
      <c r="H1199" s="1"/>
      <c r="I1199" s="3"/>
      <c r="J1199" s="2"/>
      <c r="K1199" s="1"/>
      <c r="L1199" s="1"/>
      <c r="M1199" s="3"/>
      <c r="N1199" s="2"/>
      <c r="O1199" s="1"/>
      <c r="P1199" s="1"/>
    </row>
    <row r="1200" spans="2:16" x14ac:dyDescent="0.15">
      <c r="B1200" s="2"/>
      <c r="C1200" s="1"/>
      <c r="E1200" s="3"/>
      <c r="F1200" s="2"/>
      <c r="G1200" s="1"/>
      <c r="H1200" s="1"/>
      <c r="I1200" s="3"/>
      <c r="J1200" s="2"/>
      <c r="K1200" s="1"/>
      <c r="L1200" s="1"/>
      <c r="M1200" s="3"/>
      <c r="N1200" s="2"/>
      <c r="O1200" s="1"/>
      <c r="P1200" s="1"/>
    </row>
    <row r="1201" spans="2:16" x14ac:dyDescent="0.15">
      <c r="B1201" s="2"/>
      <c r="C1201" s="1"/>
      <c r="E1201" s="3"/>
      <c r="F1201" s="2"/>
      <c r="G1201" s="1"/>
      <c r="H1201" s="1"/>
      <c r="I1201" s="3"/>
      <c r="J1201" s="2"/>
      <c r="K1201" s="1"/>
      <c r="L1201" s="1"/>
      <c r="M1201" s="3"/>
      <c r="N1201" s="2"/>
      <c r="O1201" s="1"/>
      <c r="P1201" s="1"/>
    </row>
    <row r="1202" spans="2:16" x14ac:dyDescent="0.15">
      <c r="B1202" s="2"/>
      <c r="C1202" s="1"/>
      <c r="E1202" s="3"/>
      <c r="F1202" s="2"/>
      <c r="G1202" s="1"/>
      <c r="H1202" s="1"/>
      <c r="I1202" s="3"/>
      <c r="J1202" s="2"/>
      <c r="K1202" s="1"/>
      <c r="L1202" s="1"/>
      <c r="M1202" s="3"/>
      <c r="N1202" s="2"/>
      <c r="O1202" s="1"/>
      <c r="P1202" s="1"/>
    </row>
    <row r="1203" spans="2:16" x14ac:dyDescent="0.15">
      <c r="B1203" s="2"/>
      <c r="C1203" s="1"/>
      <c r="E1203" s="3"/>
      <c r="F1203" s="2"/>
      <c r="G1203" s="1"/>
      <c r="H1203" s="1"/>
      <c r="I1203" s="3"/>
      <c r="J1203" s="2"/>
      <c r="K1203" s="1"/>
      <c r="L1203" s="1"/>
      <c r="M1203" s="3"/>
      <c r="N1203" s="2"/>
      <c r="O1203" s="1"/>
      <c r="P1203" s="1"/>
    </row>
    <row r="1204" spans="2:16" x14ac:dyDescent="0.15">
      <c r="B1204" s="2"/>
      <c r="C1204" s="1"/>
      <c r="E1204" s="3"/>
      <c r="F1204" s="2"/>
      <c r="G1204" s="1"/>
      <c r="H1204" s="1"/>
      <c r="I1204" s="3"/>
      <c r="J1204" s="2"/>
      <c r="K1204" s="1"/>
      <c r="L1204" s="1"/>
      <c r="M1204" s="3"/>
      <c r="N1204" s="2"/>
      <c r="O1204" s="1"/>
      <c r="P1204" s="1"/>
    </row>
    <row r="1205" spans="2:16" x14ac:dyDescent="0.15">
      <c r="B1205" s="2"/>
      <c r="C1205" s="1"/>
      <c r="E1205" s="3"/>
      <c r="F1205" s="2"/>
      <c r="G1205" s="1"/>
      <c r="H1205" s="1"/>
      <c r="I1205" s="3"/>
      <c r="J1205" s="2"/>
      <c r="K1205" s="1"/>
      <c r="L1205" s="1"/>
      <c r="M1205" s="3"/>
      <c r="N1205" s="2"/>
      <c r="O1205" s="1"/>
      <c r="P1205" s="1"/>
    </row>
    <row r="1206" spans="2:16" x14ac:dyDescent="0.15">
      <c r="B1206" s="2"/>
      <c r="C1206" s="1"/>
      <c r="E1206" s="3"/>
      <c r="F1206" s="2"/>
      <c r="G1206" s="1"/>
      <c r="H1206" s="1"/>
      <c r="I1206" s="3"/>
      <c r="J1206" s="2"/>
      <c r="K1206" s="1"/>
      <c r="L1206" s="1"/>
      <c r="M1206" s="3"/>
      <c r="N1206" s="2"/>
      <c r="O1206" s="1"/>
      <c r="P1206" s="1"/>
    </row>
    <row r="1207" spans="2:16" x14ac:dyDescent="0.15">
      <c r="B1207" s="2"/>
      <c r="C1207" s="1"/>
      <c r="E1207" s="3"/>
      <c r="F1207" s="2"/>
      <c r="G1207" s="1"/>
      <c r="H1207" s="1"/>
      <c r="I1207" s="3"/>
      <c r="J1207" s="2"/>
      <c r="K1207" s="1"/>
      <c r="L1207" s="1"/>
      <c r="M1207" s="3"/>
      <c r="N1207" s="2"/>
      <c r="O1207" s="1"/>
      <c r="P1207" s="1"/>
    </row>
    <row r="1208" spans="2:16" x14ac:dyDescent="0.15">
      <c r="B1208" s="2"/>
      <c r="C1208" s="1"/>
      <c r="E1208" s="3"/>
      <c r="F1208" s="2"/>
      <c r="G1208" s="1"/>
      <c r="H1208" s="1"/>
      <c r="I1208" s="3"/>
      <c r="J1208" s="2"/>
      <c r="K1208" s="1"/>
      <c r="L1208" s="1"/>
      <c r="M1208" s="3"/>
      <c r="N1208" s="2"/>
      <c r="O1208" s="1"/>
      <c r="P1208" s="1"/>
    </row>
    <row r="1209" spans="2:16" x14ac:dyDescent="0.15">
      <c r="B1209" s="2"/>
      <c r="C1209" s="1"/>
      <c r="E1209" s="3"/>
      <c r="F1209" s="2"/>
      <c r="G1209" s="1"/>
      <c r="H1209" s="1"/>
      <c r="I1209" s="3"/>
      <c r="J1209" s="2"/>
      <c r="K1209" s="1"/>
      <c r="L1209" s="1"/>
      <c r="M1209" s="3"/>
      <c r="N1209" s="2"/>
      <c r="O1209" s="1"/>
      <c r="P1209" s="1"/>
    </row>
    <row r="1210" spans="2:16" x14ac:dyDescent="0.15">
      <c r="B1210" s="2"/>
      <c r="C1210" s="1"/>
      <c r="E1210" s="3"/>
      <c r="F1210" s="2"/>
      <c r="G1210" s="1"/>
      <c r="H1210" s="1"/>
      <c r="I1210" s="3"/>
      <c r="J1210" s="2"/>
      <c r="K1210" s="1"/>
      <c r="L1210" s="1"/>
      <c r="M1210" s="3"/>
      <c r="N1210" s="2"/>
      <c r="O1210" s="1"/>
      <c r="P1210" s="1"/>
    </row>
    <row r="1211" spans="2:16" x14ac:dyDescent="0.15">
      <c r="B1211" s="2"/>
      <c r="C1211" s="1"/>
      <c r="E1211" s="3"/>
      <c r="F1211" s="2"/>
      <c r="G1211" s="1"/>
      <c r="H1211" s="1"/>
      <c r="I1211" s="3"/>
      <c r="J1211" s="2"/>
      <c r="K1211" s="1"/>
      <c r="L1211" s="1"/>
      <c r="M1211" s="3"/>
      <c r="N1211" s="2"/>
      <c r="O1211" s="1"/>
      <c r="P1211" s="1"/>
    </row>
    <row r="1212" spans="2:16" x14ac:dyDescent="0.15">
      <c r="B1212" s="2"/>
      <c r="C1212" s="1"/>
      <c r="E1212" s="3"/>
      <c r="F1212" s="2"/>
      <c r="G1212" s="1"/>
      <c r="H1212" s="1"/>
      <c r="I1212" s="3"/>
      <c r="J1212" s="2"/>
      <c r="K1212" s="1"/>
      <c r="L1212" s="1"/>
      <c r="M1212" s="3"/>
      <c r="N1212" s="2"/>
      <c r="O1212" s="1"/>
      <c r="P1212" s="1"/>
    </row>
    <row r="1213" spans="2:16" x14ac:dyDescent="0.15">
      <c r="B1213" s="2"/>
      <c r="C1213" s="1"/>
      <c r="E1213" s="3"/>
      <c r="F1213" s="2"/>
      <c r="G1213" s="1"/>
      <c r="H1213" s="1"/>
      <c r="I1213" s="3"/>
      <c r="J1213" s="2"/>
      <c r="K1213" s="1"/>
      <c r="L1213" s="1"/>
      <c r="M1213" s="3"/>
      <c r="N1213" s="2"/>
      <c r="O1213" s="1"/>
      <c r="P1213" s="1"/>
    </row>
    <row r="1214" spans="2:16" x14ac:dyDescent="0.15">
      <c r="B1214" s="2"/>
      <c r="C1214" s="1"/>
      <c r="E1214" s="3"/>
      <c r="F1214" s="2"/>
      <c r="G1214" s="1"/>
      <c r="H1214" s="1"/>
      <c r="I1214" s="3"/>
      <c r="J1214" s="2"/>
      <c r="K1214" s="1"/>
      <c r="L1214" s="1"/>
      <c r="M1214" s="3"/>
      <c r="N1214" s="2"/>
      <c r="O1214" s="1"/>
      <c r="P1214" s="1"/>
    </row>
    <row r="1215" spans="2:16" x14ac:dyDescent="0.15">
      <c r="B1215" s="2"/>
      <c r="C1215" s="1"/>
      <c r="E1215" s="3"/>
      <c r="F1215" s="2"/>
      <c r="G1215" s="1"/>
      <c r="H1215" s="1"/>
      <c r="I1215" s="3"/>
      <c r="J1215" s="2"/>
      <c r="K1215" s="1"/>
      <c r="L1215" s="1"/>
      <c r="M1215" s="3"/>
      <c r="N1215" s="2"/>
      <c r="O1215" s="1"/>
      <c r="P1215" s="1"/>
    </row>
    <row r="1216" spans="2:16" x14ac:dyDescent="0.15">
      <c r="B1216" s="2"/>
      <c r="C1216" s="1"/>
      <c r="E1216" s="3"/>
      <c r="F1216" s="2"/>
      <c r="G1216" s="1"/>
      <c r="H1216" s="1"/>
      <c r="I1216" s="3"/>
      <c r="J1216" s="2"/>
      <c r="K1216" s="1"/>
      <c r="L1216" s="1"/>
      <c r="M1216" s="3"/>
      <c r="N1216" s="2"/>
      <c r="O1216" s="1"/>
      <c r="P1216" s="1"/>
    </row>
    <row r="1217" spans="2:16" x14ac:dyDescent="0.15">
      <c r="B1217" s="2"/>
      <c r="C1217" s="1"/>
      <c r="E1217" s="3"/>
      <c r="F1217" s="2"/>
      <c r="G1217" s="1"/>
      <c r="H1217" s="1"/>
      <c r="I1217" s="3"/>
      <c r="J1217" s="2"/>
      <c r="K1217" s="1"/>
      <c r="L1217" s="1"/>
      <c r="M1217" s="3"/>
      <c r="N1217" s="2"/>
      <c r="O1217" s="1"/>
      <c r="P1217" s="1"/>
    </row>
    <row r="1218" spans="2:16" x14ac:dyDescent="0.15">
      <c r="B1218" s="2"/>
      <c r="C1218" s="1"/>
      <c r="E1218" s="3"/>
      <c r="F1218" s="2"/>
      <c r="G1218" s="1"/>
      <c r="H1218" s="1"/>
      <c r="I1218" s="3"/>
      <c r="J1218" s="2"/>
      <c r="K1218" s="1"/>
      <c r="L1218" s="1"/>
      <c r="M1218" s="3"/>
      <c r="N1218" s="2"/>
      <c r="O1218" s="1"/>
      <c r="P1218" s="1"/>
    </row>
    <row r="1219" spans="2:16" x14ac:dyDescent="0.15">
      <c r="B1219" s="2"/>
      <c r="C1219" s="1"/>
      <c r="E1219" s="3"/>
      <c r="F1219" s="2"/>
      <c r="G1219" s="1"/>
      <c r="H1219" s="1"/>
      <c r="I1219" s="3"/>
      <c r="J1219" s="2"/>
      <c r="K1219" s="1"/>
      <c r="L1219" s="1"/>
      <c r="M1219" s="3"/>
      <c r="N1219" s="2"/>
      <c r="O1219" s="1"/>
      <c r="P1219" s="1"/>
    </row>
    <row r="1220" spans="2:16" x14ac:dyDescent="0.15">
      <c r="B1220" s="2"/>
      <c r="C1220" s="1"/>
      <c r="E1220" s="3"/>
      <c r="F1220" s="2"/>
      <c r="G1220" s="1"/>
      <c r="H1220" s="1"/>
      <c r="I1220" s="3"/>
      <c r="J1220" s="2"/>
      <c r="K1220" s="1"/>
      <c r="L1220" s="1"/>
      <c r="M1220" s="3"/>
      <c r="N1220" s="2"/>
      <c r="O1220" s="1"/>
      <c r="P1220" s="1"/>
    </row>
    <row r="1221" spans="2:16" x14ac:dyDescent="0.15">
      <c r="B1221" s="2"/>
      <c r="C1221" s="1"/>
      <c r="E1221" s="3"/>
      <c r="F1221" s="2"/>
      <c r="G1221" s="1"/>
      <c r="H1221" s="1"/>
      <c r="I1221" s="3"/>
      <c r="J1221" s="2"/>
      <c r="K1221" s="1"/>
      <c r="L1221" s="1"/>
      <c r="M1221" s="3"/>
      <c r="N1221" s="2"/>
      <c r="O1221" s="1"/>
      <c r="P1221" s="1"/>
    </row>
    <row r="1222" spans="2:16" x14ac:dyDescent="0.15">
      <c r="B1222" s="2"/>
      <c r="C1222" s="1"/>
      <c r="E1222" s="3"/>
      <c r="F1222" s="2"/>
      <c r="G1222" s="1"/>
      <c r="H1222" s="1"/>
      <c r="I1222" s="3"/>
      <c r="J1222" s="2"/>
      <c r="K1222" s="1"/>
      <c r="L1222" s="1"/>
      <c r="M1222" s="3"/>
      <c r="N1222" s="2"/>
      <c r="O1222" s="1"/>
      <c r="P1222" s="1"/>
    </row>
    <row r="1223" spans="2:16" x14ac:dyDescent="0.15">
      <c r="B1223" s="2"/>
      <c r="C1223" s="1"/>
      <c r="E1223" s="3"/>
      <c r="F1223" s="2"/>
      <c r="G1223" s="1"/>
      <c r="H1223" s="1"/>
      <c r="I1223" s="3"/>
      <c r="J1223" s="2"/>
      <c r="K1223" s="1"/>
      <c r="L1223" s="1"/>
      <c r="M1223" s="3"/>
      <c r="N1223" s="2"/>
      <c r="O1223" s="1"/>
      <c r="P1223" s="1"/>
    </row>
    <row r="1224" spans="2:16" x14ac:dyDescent="0.15">
      <c r="B1224" s="2"/>
      <c r="C1224" s="1"/>
      <c r="E1224" s="3"/>
      <c r="F1224" s="2"/>
      <c r="G1224" s="1"/>
      <c r="H1224" s="1"/>
      <c r="I1224" s="3"/>
      <c r="J1224" s="2"/>
      <c r="K1224" s="1"/>
      <c r="L1224" s="1"/>
      <c r="M1224" s="3"/>
      <c r="N1224" s="2"/>
      <c r="O1224" s="1"/>
      <c r="P1224" s="1"/>
    </row>
    <row r="1225" spans="2:16" x14ac:dyDescent="0.15">
      <c r="B1225" s="2"/>
      <c r="C1225" s="1"/>
      <c r="E1225" s="3"/>
      <c r="F1225" s="2"/>
      <c r="G1225" s="1"/>
      <c r="H1225" s="1"/>
      <c r="I1225" s="3"/>
      <c r="J1225" s="2"/>
      <c r="K1225" s="1"/>
      <c r="L1225" s="1"/>
      <c r="M1225" s="3"/>
      <c r="N1225" s="2"/>
      <c r="O1225" s="1"/>
      <c r="P1225" s="1"/>
    </row>
    <row r="1226" spans="2:16" x14ac:dyDescent="0.15">
      <c r="B1226" s="2"/>
      <c r="C1226" s="1"/>
      <c r="E1226" s="3"/>
      <c r="F1226" s="2"/>
      <c r="G1226" s="1"/>
      <c r="H1226" s="1"/>
      <c r="I1226" s="3"/>
      <c r="J1226" s="2"/>
      <c r="K1226" s="1"/>
      <c r="L1226" s="1"/>
      <c r="M1226" s="3"/>
      <c r="N1226" s="2"/>
      <c r="O1226" s="1"/>
      <c r="P1226" s="1"/>
    </row>
    <row r="1227" spans="2:16" x14ac:dyDescent="0.15">
      <c r="B1227" s="2"/>
      <c r="C1227" s="1"/>
      <c r="E1227" s="3"/>
      <c r="F1227" s="2"/>
      <c r="G1227" s="1"/>
      <c r="H1227" s="1"/>
      <c r="I1227" s="3"/>
      <c r="J1227" s="2"/>
      <c r="K1227" s="1"/>
      <c r="L1227" s="1"/>
      <c r="M1227" s="3"/>
      <c r="N1227" s="2"/>
      <c r="O1227" s="1"/>
      <c r="P1227" s="1"/>
    </row>
    <row r="1228" spans="2:16" x14ac:dyDescent="0.15">
      <c r="B1228" s="2"/>
      <c r="C1228" s="1"/>
      <c r="E1228" s="3"/>
      <c r="F1228" s="2"/>
      <c r="G1228" s="1"/>
      <c r="H1228" s="1"/>
      <c r="I1228" s="3"/>
      <c r="J1228" s="2"/>
      <c r="K1228" s="1"/>
      <c r="L1228" s="1"/>
      <c r="M1228" s="3"/>
      <c r="N1228" s="2"/>
      <c r="O1228" s="1"/>
      <c r="P1228" s="1"/>
    </row>
    <row r="1229" spans="2:16" x14ac:dyDescent="0.15">
      <c r="B1229" s="2"/>
      <c r="C1229" s="1"/>
      <c r="E1229" s="3"/>
      <c r="F1229" s="2"/>
      <c r="G1229" s="1"/>
      <c r="H1229" s="1"/>
      <c r="I1229" s="3"/>
      <c r="J1229" s="2"/>
      <c r="K1229" s="1"/>
      <c r="L1229" s="1"/>
      <c r="M1229" s="3"/>
      <c r="N1229" s="2"/>
      <c r="O1229" s="1"/>
      <c r="P1229" s="1"/>
    </row>
    <row r="1230" spans="2:16" x14ac:dyDescent="0.15">
      <c r="B1230" s="2"/>
      <c r="C1230" s="1"/>
      <c r="E1230" s="3"/>
      <c r="F1230" s="2"/>
      <c r="G1230" s="1"/>
      <c r="H1230" s="1"/>
      <c r="I1230" s="3"/>
      <c r="J1230" s="2"/>
      <c r="K1230" s="1"/>
      <c r="L1230" s="1"/>
      <c r="M1230" s="3"/>
      <c r="N1230" s="2"/>
      <c r="O1230" s="1"/>
      <c r="P1230" s="1"/>
    </row>
    <row r="1231" spans="2:16" x14ac:dyDescent="0.15">
      <c r="B1231" s="2"/>
      <c r="C1231" s="1"/>
      <c r="E1231" s="3"/>
      <c r="F1231" s="2"/>
      <c r="G1231" s="1"/>
      <c r="H1231" s="1"/>
      <c r="I1231" s="3"/>
      <c r="J1231" s="2"/>
      <c r="K1231" s="1"/>
      <c r="L1231" s="1"/>
      <c r="M1231" s="3"/>
      <c r="N1231" s="2"/>
      <c r="O1231" s="1"/>
      <c r="P1231" s="1"/>
    </row>
    <row r="1232" spans="2:16" x14ac:dyDescent="0.15">
      <c r="B1232" s="2"/>
      <c r="C1232" s="1"/>
      <c r="E1232" s="3"/>
      <c r="F1232" s="2"/>
      <c r="G1232" s="1"/>
      <c r="H1232" s="1"/>
      <c r="I1232" s="3"/>
      <c r="J1232" s="2"/>
      <c r="K1232" s="1"/>
      <c r="L1232" s="1"/>
      <c r="M1232" s="3"/>
      <c r="N1232" s="2"/>
      <c r="O1232" s="1"/>
      <c r="P1232" s="1"/>
    </row>
    <row r="1233" spans="2:16" x14ac:dyDescent="0.15">
      <c r="B1233" s="2"/>
      <c r="C1233" s="1"/>
      <c r="E1233" s="3"/>
      <c r="F1233" s="2"/>
      <c r="G1233" s="1"/>
      <c r="H1233" s="1"/>
      <c r="I1233" s="3"/>
      <c r="J1233" s="2"/>
      <c r="K1233" s="1"/>
      <c r="L1233" s="1"/>
      <c r="M1233" s="3"/>
      <c r="N1233" s="2"/>
      <c r="O1233" s="1"/>
      <c r="P1233" s="1"/>
    </row>
    <row r="1234" spans="2:16" x14ac:dyDescent="0.15">
      <c r="B1234" s="2"/>
      <c r="C1234" s="1"/>
      <c r="E1234" s="3"/>
      <c r="F1234" s="2"/>
      <c r="G1234" s="1"/>
      <c r="H1234" s="1"/>
      <c r="I1234" s="3"/>
      <c r="J1234" s="2"/>
      <c r="K1234" s="1"/>
      <c r="L1234" s="1"/>
      <c r="M1234" s="3"/>
      <c r="N1234" s="2"/>
      <c r="O1234" s="1"/>
      <c r="P1234" s="1"/>
    </row>
    <row r="1235" spans="2:16" x14ac:dyDescent="0.15">
      <c r="B1235" s="2"/>
      <c r="C1235" s="1"/>
      <c r="E1235" s="3"/>
      <c r="F1235" s="2"/>
      <c r="G1235" s="1"/>
      <c r="H1235" s="1"/>
      <c r="I1235" s="3"/>
      <c r="J1235" s="2"/>
      <c r="K1235" s="1"/>
      <c r="L1235" s="1"/>
      <c r="M1235" s="3"/>
      <c r="N1235" s="2"/>
      <c r="O1235" s="1"/>
      <c r="P1235" s="1"/>
    </row>
    <row r="1236" spans="2:16" x14ac:dyDescent="0.15">
      <c r="B1236" s="2"/>
      <c r="C1236" s="1"/>
      <c r="E1236" s="3"/>
      <c r="F1236" s="2"/>
      <c r="G1236" s="1"/>
      <c r="H1236" s="1"/>
      <c r="I1236" s="3"/>
      <c r="J1236" s="2"/>
      <c r="K1236" s="1"/>
      <c r="L1236" s="1"/>
      <c r="M1236" s="3"/>
      <c r="N1236" s="2"/>
      <c r="O1236" s="1"/>
      <c r="P1236" s="1"/>
    </row>
    <row r="1237" spans="2:16" x14ac:dyDescent="0.15">
      <c r="B1237" s="2"/>
      <c r="C1237" s="1"/>
      <c r="E1237" s="3"/>
      <c r="F1237" s="2"/>
      <c r="G1237" s="1"/>
      <c r="H1237" s="1"/>
      <c r="I1237" s="3"/>
      <c r="J1237" s="2"/>
      <c r="K1237" s="1"/>
      <c r="L1237" s="1"/>
      <c r="M1237" s="3"/>
      <c r="N1237" s="2"/>
      <c r="O1237" s="1"/>
      <c r="P1237" s="1"/>
    </row>
    <row r="1238" spans="2:16" x14ac:dyDescent="0.15">
      <c r="B1238" s="2"/>
      <c r="C1238" s="1"/>
      <c r="E1238" s="3"/>
      <c r="F1238" s="2"/>
      <c r="G1238" s="1"/>
      <c r="H1238" s="1"/>
      <c r="I1238" s="3"/>
      <c r="J1238" s="2"/>
      <c r="K1238" s="1"/>
      <c r="L1238" s="1"/>
      <c r="M1238" s="3"/>
      <c r="N1238" s="2"/>
      <c r="O1238" s="1"/>
      <c r="P1238" s="1"/>
    </row>
    <row r="1239" spans="2:16" x14ac:dyDescent="0.15">
      <c r="B1239" s="2"/>
      <c r="C1239" s="1"/>
      <c r="E1239" s="3"/>
      <c r="F1239" s="2"/>
      <c r="G1239" s="1"/>
      <c r="H1239" s="1"/>
      <c r="I1239" s="3"/>
      <c r="J1239" s="2"/>
      <c r="K1239" s="1"/>
      <c r="L1239" s="1"/>
      <c r="M1239" s="3"/>
      <c r="N1239" s="2"/>
      <c r="O1239" s="1"/>
      <c r="P1239" s="1"/>
    </row>
    <row r="1240" spans="2:16" x14ac:dyDescent="0.15">
      <c r="B1240" s="2"/>
      <c r="C1240" s="1"/>
      <c r="E1240" s="3"/>
      <c r="F1240" s="2"/>
      <c r="G1240" s="1"/>
      <c r="H1240" s="1"/>
      <c r="I1240" s="3"/>
      <c r="J1240" s="2"/>
      <c r="K1240" s="1"/>
      <c r="L1240" s="1"/>
      <c r="M1240" s="3"/>
      <c r="N1240" s="2"/>
      <c r="O1240" s="1"/>
      <c r="P1240" s="1"/>
    </row>
    <row r="1241" spans="2:16" x14ac:dyDescent="0.15">
      <c r="B1241" s="2"/>
      <c r="C1241" s="1"/>
      <c r="E1241" s="3"/>
      <c r="F1241" s="2"/>
      <c r="G1241" s="1"/>
      <c r="H1241" s="1"/>
      <c r="I1241" s="3"/>
      <c r="J1241" s="2"/>
      <c r="K1241" s="1"/>
      <c r="L1241" s="1"/>
      <c r="M1241" s="3"/>
      <c r="N1241" s="2"/>
      <c r="O1241" s="1"/>
      <c r="P1241" s="1"/>
    </row>
    <row r="1242" spans="2:16" x14ac:dyDescent="0.15">
      <c r="B1242" s="2"/>
      <c r="C1242" s="1"/>
      <c r="E1242" s="3"/>
      <c r="F1242" s="2"/>
      <c r="G1242" s="1"/>
      <c r="H1242" s="1"/>
      <c r="I1242" s="3"/>
      <c r="J1242" s="2"/>
      <c r="K1242" s="1"/>
      <c r="L1242" s="1"/>
      <c r="M1242" s="3"/>
      <c r="N1242" s="2"/>
      <c r="O1242" s="1"/>
      <c r="P1242" s="1"/>
    </row>
    <row r="1243" spans="2:16" x14ac:dyDescent="0.15">
      <c r="B1243" s="2"/>
      <c r="C1243" s="1"/>
      <c r="E1243" s="3"/>
      <c r="F1243" s="2"/>
      <c r="G1243" s="1"/>
      <c r="H1243" s="1"/>
      <c r="I1243" s="3"/>
      <c r="J1243" s="2"/>
      <c r="K1243" s="1"/>
      <c r="L1243" s="1"/>
      <c r="M1243" s="3"/>
      <c r="N1243" s="2"/>
      <c r="O1243" s="1"/>
      <c r="P1243" s="1"/>
    </row>
    <row r="1244" spans="2:16" x14ac:dyDescent="0.15">
      <c r="B1244" s="2"/>
      <c r="C1244" s="1"/>
      <c r="E1244" s="3"/>
      <c r="F1244" s="2"/>
      <c r="G1244" s="1"/>
      <c r="H1244" s="1"/>
      <c r="I1244" s="3"/>
      <c r="J1244" s="2"/>
      <c r="K1244" s="1"/>
      <c r="L1244" s="1"/>
      <c r="M1244" s="3"/>
      <c r="N1244" s="2"/>
      <c r="O1244" s="1"/>
      <c r="P1244" s="1"/>
    </row>
    <row r="1245" spans="2:16" x14ac:dyDescent="0.15">
      <c r="B1245" s="2"/>
      <c r="C1245" s="1"/>
      <c r="E1245" s="3"/>
      <c r="F1245" s="2"/>
      <c r="G1245" s="1"/>
      <c r="H1245" s="1"/>
      <c r="I1245" s="3"/>
      <c r="J1245" s="2"/>
      <c r="K1245" s="1"/>
      <c r="L1245" s="1"/>
      <c r="M1245" s="3"/>
      <c r="N1245" s="2"/>
      <c r="O1245" s="1"/>
      <c r="P1245" s="1"/>
    </row>
    <row r="1246" spans="2:16" x14ac:dyDescent="0.15">
      <c r="B1246" s="2"/>
      <c r="C1246" s="1"/>
      <c r="E1246" s="3"/>
      <c r="F1246" s="2"/>
      <c r="G1246" s="1"/>
      <c r="H1246" s="1"/>
      <c r="I1246" s="3"/>
      <c r="J1246" s="2"/>
      <c r="K1246" s="1"/>
      <c r="L1246" s="1"/>
      <c r="M1246" s="3"/>
      <c r="N1246" s="2"/>
      <c r="O1246" s="1"/>
      <c r="P1246" s="1"/>
    </row>
    <row r="1247" spans="2:16" x14ac:dyDescent="0.15">
      <c r="B1247" s="2"/>
      <c r="C1247" s="1"/>
      <c r="E1247" s="3"/>
      <c r="F1247" s="2"/>
      <c r="G1247" s="1"/>
      <c r="H1247" s="1"/>
      <c r="I1247" s="3"/>
      <c r="J1247" s="2"/>
      <c r="K1247" s="1"/>
      <c r="L1247" s="1"/>
      <c r="M1247" s="3"/>
      <c r="N1247" s="2"/>
      <c r="O1247" s="1"/>
      <c r="P1247" s="1"/>
    </row>
    <row r="1248" spans="2:16" x14ac:dyDescent="0.15">
      <c r="B1248" s="2"/>
      <c r="C1248" s="1"/>
      <c r="E1248" s="3"/>
      <c r="F1248" s="2"/>
      <c r="G1248" s="1"/>
      <c r="H1248" s="1"/>
      <c r="I1248" s="3"/>
      <c r="J1248" s="2"/>
      <c r="K1248" s="1"/>
      <c r="L1248" s="1"/>
      <c r="M1248" s="3"/>
      <c r="N1248" s="2"/>
      <c r="O1248" s="1"/>
      <c r="P1248" s="1"/>
    </row>
    <row r="1249" spans="2:16" x14ac:dyDescent="0.15">
      <c r="B1249" s="2"/>
      <c r="C1249" s="1"/>
      <c r="E1249" s="3"/>
      <c r="F1249" s="2"/>
      <c r="G1249" s="1"/>
      <c r="H1249" s="1"/>
      <c r="I1249" s="3"/>
      <c r="J1249" s="2"/>
      <c r="K1249" s="1"/>
      <c r="L1249" s="1"/>
      <c r="M1249" s="3"/>
      <c r="N1249" s="2"/>
      <c r="O1249" s="1"/>
      <c r="P1249" s="1"/>
    </row>
    <row r="1250" spans="2:16" x14ac:dyDescent="0.15">
      <c r="B1250" s="2"/>
      <c r="C1250" s="1"/>
      <c r="E1250" s="3"/>
      <c r="F1250" s="2"/>
      <c r="G1250" s="1"/>
      <c r="H1250" s="1"/>
      <c r="I1250" s="3"/>
      <c r="J1250" s="2"/>
      <c r="K1250" s="1"/>
      <c r="L1250" s="1"/>
      <c r="M1250" s="3"/>
      <c r="N1250" s="2"/>
      <c r="O1250" s="1"/>
      <c r="P1250" s="1"/>
    </row>
    <row r="1251" spans="2:16" x14ac:dyDescent="0.15">
      <c r="B1251" s="2"/>
      <c r="C1251" s="1"/>
      <c r="E1251" s="3"/>
      <c r="F1251" s="2"/>
      <c r="G1251" s="1"/>
      <c r="H1251" s="1"/>
      <c r="I1251" s="3"/>
      <c r="J1251" s="2"/>
      <c r="K1251" s="1"/>
      <c r="L1251" s="1"/>
      <c r="M1251" s="3"/>
      <c r="N1251" s="2"/>
      <c r="O1251" s="1"/>
      <c r="P1251" s="1"/>
    </row>
    <row r="1252" spans="2:16" x14ac:dyDescent="0.15">
      <c r="B1252" s="2"/>
      <c r="C1252" s="1"/>
      <c r="E1252" s="3"/>
      <c r="F1252" s="2"/>
      <c r="G1252" s="1"/>
      <c r="H1252" s="1"/>
      <c r="I1252" s="3"/>
      <c r="J1252" s="2"/>
      <c r="K1252" s="1"/>
      <c r="L1252" s="1"/>
      <c r="M1252" s="3"/>
      <c r="N1252" s="2"/>
      <c r="O1252" s="1"/>
      <c r="P1252" s="1"/>
    </row>
    <row r="1253" spans="2:16" x14ac:dyDescent="0.15">
      <c r="B1253" s="2"/>
      <c r="C1253" s="1"/>
      <c r="E1253" s="3"/>
      <c r="F1253" s="2"/>
      <c r="G1253" s="1"/>
      <c r="H1253" s="1"/>
      <c r="I1253" s="3"/>
      <c r="J1253" s="2"/>
      <c r="K1253" s="1"/>
      <c r="L1253" s="1"/>
      <c r="M1253" s="3"/>
      <c r="N1253" s="2"/>
      <c r="O1253" s="1"/>
      <c r="P1253" s="1"/>
    </row>
    <row r="1254" spans="2:16" x14ac:dyDescent="0.15">
      <c r="B1254" s="2"/>
      <c r="C1254" s="1"/>
      <c r="E1254" s="3"/>
      <c r="F1254" s="2"/>
      <c r="G1254" s="1"/>
      <c r="H1254" s="1"/>
      <c r="I1254" s="3"/>
      <c r="J1254" s="2"/>
      <c r="K1254" s="1"/>
      <c r="L1254" s="1"/>
      <c r="M1254" s="3"/>
      <c r="N1254" s="2"/>
      <c r="O1254" s="1"/>
      <c r="P1254" s="1"/>
    </row>
    <row r="1255" spans="2:16" x14ac:dyDescent="0.15">
      <c r="B1255" s="2"/>
      <c r="C1255" s="1"/>
      <c r="E1255" s="3"/>
      <c r="F1255" s="2"/>
      <c r="G1255" s="1"/>
      <c r="H1255" s="1"/>
      <c r="I1255" s="3"/>
      <c r="J1255" s="2"/>
      <c r="K1255" s="1"/>
      <c r="L1255" s="1"/>
      <c r="M1255" s="3"/>
      <c r="N1255" s="2"/>
      <c r="O1255" s="1"/>
      <c r="P1255" s="1"/>
    </row>
    <row r="1256" spans="2:16" x14ac:dyDescent="0.15">
      <c r="B1256" s="2"/>
      <c r="C1256" s="1"/>
      <c r="E1256" s="3"/>
      <c r="F1256" s="2"/>
      <c r="G1256" s="1"/>
      <c r="H1256" s="1"/>
      <c r="I1256" s="3"/>
      <c r="J1256" s="2"/>
      <c r="K1256" s="1"/>
      <c r="L1256" s="1"/>
      <c r="M1256" s="3"/>
      <c r="N1256" s="2"/>
      <c r="O1256" s="1"/>
      <c r="P1256" s="1"/>
    </row>
    <row r="1257" spans="2:16" x14ac:dyDescent="0.15">
      <c r="B1257" s="2"/>
      <c r="C1257" s="1"/>
      <c r="E1257" s="3"/>
      <c r="F1257" s="2"/>
      <c r="G1257" s="1"/>
      <c r="H1257" s="1"/>
      <c r="I1257" s="3"/>
      <c r="J1257" s="2"/>
      <c r="K1257" s="1"/>
      <c r="L1257" s="1"/>
      <c r="M1257" s="3"/>
      <c r="N1257" s="2"/>
      <c r="O1257" s="1"/>
      <c r="P1257" s="1"/>
    </row>
    <row r="1258" spans="2:16" x14ac:dyDescent="0.15">
      <c r="B1258" s="2"/>
      <c r="C1258" s="1"/>
      <c r="E1258" s="3"/>
      <c r="F1258" s="2"/>
      <c r="G1258" s="1"/>
      <c r="H1258" s="1"/>
      <c r="I1258" s="3"/>
      <c r="J1258" s="2"/>
      <c r="K1258" s="1"/>
      <c r="L1258" s="1"/>
      <c r="M1258" s="3"/>
      <c r="N1258" s="2"/>
      <c r="O1258" s="1"/>
      <c r="P1258" s="1"/>
    </row>
    <row r="1259" spans="2:16" x14ac:dyDescent="0.15">
      <c r="B1259" s="2"/>
      <c r="C1259" s="1"/>
      <c r="E1259" s="3"/>
      <c r="F1259" s="2"/>
      <c r="G1259" s="1"/>
      <c r="H1259" s="1"/>
      <c r="I1259" s="3"/>
      <c r="J1259" s="2"/>
      <c r="K1259" s="1"/>
      <c r="L1259" s="1"/>
      <c r="M1259" s="3"/>
      <c r="N1259" s="2"/>
      <c r="O1259" s="1"/>
      <c r="P1259" s="1"/>
    </row>
    <row r="1260" spans="2:16" x14ac:dyDescent="0.15">
      <c r="B1260" s="2"/>
      <c r="C1260" s="1"/>
      <c r="E1260" s="3"/>
      <c r="F1260" s="2"/>
      <c r="G1260" s="1"/>
      <c r="H1260" s="1"/>
      <c r="I1260" s="3"/>
      <c r="J1260" s="2"/>
      <c r="K1260" s="1"/>
      <c r="L1260" s="1"/>
      <c r="M1260" s="3"/>
      <c r="N1260" s="2"/>
      <c r="O1260" s="1"/>
      <c r="P1260" s="1"/>
    </row>
    <row r="1261" spans="2:16" x14ac:dyDescent="0.15">
      <c r="B1261" s="2"/>
      <c r="C1261" s="1"/>
      <c r="E1261" s="3"/>
      <c r="F1261" s="2"/>
      <c r="G1261" s="1"/>
      <c r="H1261" s="1"/>
      <c r="I1261" s="3"/>
      <c r="J1261" s="2"/>
      <c r="K1261" s="1"/>
      <c r="L1261" s="1"/>
      <c r="M1261" s="3"/>
      <c r="N1261" s="2"/>
      <c r="O1261" s="1"/>
      <c r="P1261" s="1"/>
    </row>
    <row r="1262" spans="2:16" x14ac:dyDescent="0.15">
      <c r="B1262" s="2"/>
      <c r="C1262" s="1"/>
      <c r="E1262" s="3"/>
      <c r="F1262" s="2"/>
      <c r="G1262" s="1"/>
      <c r="H1262" s="1"/>
      <c r="I1262" s="3"/>
      <c r="J1262" s="2"/>
      <c r="K1262" s="1"/>
      <c r="L1262" s="1"/>
      <c r="M1262" s="3"/>
      <c r="N1262" s="2"/>
      <c r="O1262" s="1"/>
      <c r="P1262" s="1"/>
    </row>
    <row r="1263" spans="2:16" x14ac:dyDescent="0.15">
      <c r="B1263" s="2"/>
      <c r="C1263" s="1"/>
      <c r="E1263" s="3"/>
      <c r="F1263" s="2"/>
      <c r="G1263" s="1"/>
      <c r="H1263" s="1"/>
      <c r="I1263" s="3"/>
      <c r="J1263" s="2"/>
      <c r="K1263" s="1"/>
      <c r="L1263" s="1"/>
      <c r="M1263" s="3"/>
      <c r="N1263" s="2"/>
      <c r="O1263" s="1"/>
      <c r="P1263" s="1"/>
    </row>
    <row r="1264" spans="2:16" x14ac:dyDescent="0.15">
      <c r="B1264" s="2"/>
      <c r="C1264" s="1"/>
      <c r="E1264" s="3"/>
      <c r="F1264" s="2"/>
      <c r="G1264" s="1"/>
      <c r="H1264" s="1"/>
      <c r="I1264" s="3"/>
      <c r="J1264" s="2"/>
      <c r="K1264" s="1"/>
      <c r="L1264" s="1"/>
      <c r="M1264" s="3"/>
      <c r="N1264" s="2"/>
      <c r="O1264" s="1"/>
      <c r="P1264" s="1"/>
    </row>
    <row r="1265" spans="2:16" x14ac:dyDescent="0.15">
      <c r="B1265" s="2"/>
      <c r="C1265" s="1"/>
      <c r="E1265" s="3"/>
      <c r="F1265" s="2"/>
      <c r="G1265" s="1"/>
      <c r="H1265" s="1"/>
      <c r="I1265" s="3"/>
      <c r="J1265" s="2"/>
      <c r="K1265" s="1"/>
      <c r="L1265" s="1"/>
      <c r="M1265" s="3"/>
      <c r="N1265" s="2"/>
      <c r="O1265" s="1"/>
      <c r="P1265" s="1"/>
    </row>
    <row r="1266" spans="2:16" x14ac:dyDescent="0.15">
      <c r="B1266" s="2"/>
      <c r="C1266" s="1"/>
      <c r="E1266" s="3"/>
      <c r="F1266" s="2"/>
      <c r="G1266" s="1"/>
      <c r="H1266" s="1"/>
      <c r="I1266" s="3"/>
      <c r="J1266" s="2"/>
      <c r="K1266" s="1"/>
      <c r="L1266" s="1"/>
      <c r="M1266" s="3"/>
      <c r="N1266" s="2"/>
      <c r="O1266" s="1"/>
      <c r="P1266" s="1"/>
    </row>
    <row r="1267" spans="2:16" x14ac:dyDescent="0.15">
      <c r="B1267" s="2"/>
      <c r="C1267" s="1"/>
      <c r="E1267" s="3"/>
      <c r="F1267" s="2"/>
      <c r="G1267" s="1"/>
      <c r="H1267" s="1"/>
      <c r="I1267" s="3"/>
      <c r="J1267" s="2"/>
      <c r="K1267" s="1"/>
      <c r="L1267" s="1"/>
      <c r="M1267" s="3"/>
      <c r="N1267" s="2"/>
      <c r="O1267" s="1"/>
      <c r="P1267" s="1"/>
    </row>
    <row r="1268" spans="2:16" x14ac:dyDescent="0.15">
      <c r="B1268" s="2"/>
      <c r="C1268" s="1"/>
      <c r="E1268" s="3"/>
      <c r="F1268" s="2"/>
      <c r="G1268" s="1"/>
      <c r="H1268" s="1"/>
      <c r="I1268" s="3"/>
      <c r="J1268" s="2"/>
      <c r="K1268" s="1"/>
      <c r="L1268" s="1"/>
      <c r="M1268" s="3"/>
      <c r="N1268" s="2"/>
      <c r="O1268" s="1"/>
      <c r="P1268" s="1"/>
    </row>
    <row r="1269" spans="2:16" x14ac:dyDescent="0.15">
      <c r="B1269" s="2"/>
      <c r="C1269" s="1"/>
      <c r="E1269" s="3"/>
      <c r="F1269" s="2"/>
      <c r="G1269" s="1"/>
      <c r="H1269" s="1"/>
      <c r="I1269" s="3"/>
      <c r="J1269" s="2"/>
      <c r="K1269" s="1"/>
      <c r="L1269" s="1"/>
      <c r="M1269" s="3"/>
      <c r="N1269" s="2"/>
      <c r="O1269" s="1"/>
      <c r="P1269" s="1"/>
    </row>
    <row r="1270" spans="2:16" x14ac:dyDescent="0.15">
      <c r="B1270" s="2"/>
      <c r="C1270" s="1"/>
      <c r="E1270" s="3"/>
      <c r="F1270" s="2"/>
      <c r="G1270" s="1"/>
      <c r="H1270" s="1"/>
      <c r="I1270" s="3"/>
      <c r="J1270" s="2"/>
      <c r="K1270" s="1"/>
      <c r="L1270" s="1"/>
      <c r="M1270" s="3"/>
      <c r="N1270" s="2"/>
      <c r="O1270" s="1"/>
      <c r="P1270" s="1"/>
    </row>
    <row r="1271" spans="2:16" x14ac:dyDescent="0.15">
      <c r="B1271" s="2"/>
      <c r="C1271" s="1"/>
      <c r="E1271" s="3"/>
      <c r="F1271" s="2"/>
      <c r="G1271" s="1"/>
      <c r="H1271" s="1"/>
      <c r="I1271" s="3"/>
      <c r="J1271" s="2"/>
      <c r="K1271" s="1"/>
      <c r="L1271" s="1"/>
      <c r="M1271" s="3"/>
      <c r="N1271" s="2"/>
      <c r="O1271" s="1"/>
      <c r="P1271" s="1"/>
    </row>
    <row r="1272" spans="2:16" x14ac:dyDescent="0.15">
      <c r="B1272" s="2"/>
      <c r="C1272" s="1"/>
      <c r="E1272" s="3"/>
      <c r="F1272" s="2"/>
      <c r="G1272" s="1"/>
      <c r="H1272" s="1"/>
      <c r="I1272" s="3"/>
      <c r="J1272" s="2"/>
      <c r="K1272" s="1"/>
      <c r="L1272" s="1"/>
      <c r="M1272" s="3"/>
      <c r="N1272" s="2"/>
      <c r="O1272" s="1"/>
      <c r="P1272" s="1"/>
    </row>
    <row r="1273" spans="2:16" x14ac:dyDescent="0.15">
      <c r="B1273" s="2"/>
      <c r="C1273" s="1"/>
      <c r="E1273" s="3"/>
      <c r="F1273" s="2"/>
      <c r="G1273" s="1"/>
      <c r="H1273" s="1"/>
      <c r="I1273" s="3"/>
      <c r="J1273" s="2"/>
      <c r="K1273" s="1"/>
      <c r="L1273" s="1"/>
      <c r="M1273" s="3"/>
      <c r="N1273" s="2"/>
      <c r="O1273" s="1"/>
      <c r="P1273" s="1"/>
    </row>
    <row r="1274" spans="2:16" x14ac:dyDescent="0.15">
      <c r="B1274" s="2"/>
      <c r="C1274" s="1"/>
      <c r="E1274" s="3"/>
      <c r="F1274" s="2"/>
      <c r="G1274" s="1"/>
      <c r="H1274" s="1"/>
      <c r="I1274" s="3"/>
      <c r="J1274" s="2"/>
      <c r="K1274" s="1"/>
      <c r="L1274" s="1"/>
      <c r="M1274" s="3"/>
      <c r="N1274" s="2"/>
      <c r="O1274" s="1"/>
      <c r="P1274" s="1"/>
    </row>
    <row r="1275" spans="2:16" x14ac:dyDescent="0.15">
      <c r="B1275" s="2"/>
      <c r="C1275" s="1"/>
      <c r="E1275" s="3"/>
      <c r="F1275" s="2"/>
      <c r="G1275" s="1"/>
      <c r="H1275" s="1"/>
      <c r="I1275" s="3"/>
      <c r="J1275" s="2"/>
      <c r="K1275" s="1"/>
      <c r="L1275" s="1"/>
      <c r="M1275" s="3"/>
      <c r="N1275" s="2"/>
      <c r="O1275" s="1"/>
      <c r="P1275" s="1"/>
    </row>
    <row r="1276" spans="2:16" x14ac:dyDescent="0.15">
      <c r="B1276" s="2"/>
      <c r="C1276" s="1"/>
      <c r="E1276" s="3"/>
      <c r="F1276" s="2"/>
      <c r="G1276" s="1"/>
      <c r="H1276" s="1"/>
      <c r="I1276" s="3"/>
      <c r="J1276" s="2"/>
      <c r="K1276" s="1"/>
      <c r="L1276" s="1"/>
      <c r="M1276" s="3"/>
      <c r="N1276" s="2"/>
      <c r="O1276" s="1"/>
      <c r="P1276" s="1"/>
    </row>
    <row r="1277" spans="2:16" x14ac:dyDescent="0.15">
      <c r="B1277" s="2"/>
      <c r="C1277" s="1"/>
      <c r="E1277" s="3"/>
      <c r="F1277" s="2"/>
      <c r="G1277" s="1"/>
      <c r="H1277" s="1"/>
      <c r="I1277" s="3"/>
      <c r="J1277" s="2"/>
      <c r="K1277" s="1"/>
      <c r="L1277" s="1"/>
      <c r="M1277" s="3"/>
      <c r="N1277" s="2"/>
      <c r="O1277" s="1"/>
      <c r="P1277" s="1"/>
    </row>
    <row r="1278" spans="2:16" x14ac:dyDescent="0.15">
      <c r="B1278" s="2"/>
      <c r="C1278" s="1"/>
      <c r="E1278" s="3"/>
      <c r="F1278" s="2"/>
      <c r="G1278" s="1"/>
      <c r="H1278" s="1"/>
      <c r="I1278" s="3"/>
      <c r="J1278" s="2"/>
      <c r="K1278" s="1"/>
      <c r="L1278" s="1"/>
      <c r="M1278" s="3"/>
      <c r="N1278" s="2"/>
      <c r="O1278" s="1"/>
      <c r="P1278" s="1"/>
    </row>
    <row r="1279" spans="2:16" x14ac:dyDescent="0.15">
      <c r="B1279" s="2"/>
      <c r="C1279" s="1"/>
      <c r="E1279" s="3"/>
      <c r="F1279" s="2"/>
      <c r="G1279" s="1"/>
      <c r="H1279" s="1"/>
      <c r="I1279" s="3"/>
      <c r="J1279" s="2"/>
      <c r="K1279" s="1"/>
      <c r="L1279" s="1"/>
      <c r="M1279" s="3"/>
      <c r="N1279" s="2"/>
      <c r="O1279" s="1"/>
      <c r="P1279" s="1"/>
    </row>
    <row r="1280" spans="2:16" x14ac:dyDescent="0.15">
      <c r="B1280" s="2"/>
      <c r="C1280" s="1"/>
      <c r="E1280" s="3"/>
      <c r="F1280" s="2"/>
      <c r="G1280" s="1"/>
      <c r="H1280" s="1"/>
      <c r="I1280" s="3"/>
      <c r="J1280" s="2"/>
      <c r="K1280" s="1"/>
      <c r="L1280" s="1"/>
      <c r="M1280" s="3"/>
      <c r="N1280" s="2"/>
      <c r="O1280" s="1"/>
      <c r="P1280" s="1"/>
    </row>
    <row r="1281" spans="2:16" x14ac:dyDescent="0.15">
      <c r="B1281" s="2"/>
      <c r="C1281" s="1"/>
      <c r="E1281" s="3"/>
      <c r="F1281" s="2"/>
      <c r="G1281" s="1"/>
      <c r="H1281" s="1"/>
      <c r="I1281" s="3"/>
      <c r="J1281" s="2"/>
      <c r="K1281" s="1"/>
      <c r="L1281" s="1"/>
      <c r="M1281" s="3"/>
      <c r="N1281" s="2"/>
      <c r="O1281" s="1"/>
      <c r="P1281" s="1"/>
    </row>
    <row r="1282" spans="2:16" x14ac:dyDescent="0.15">
      <c r="B1282" s="2"/>
      <c r="C1282" s="1"/>
      <c r="E1282" s="3"/>
      <c r="F1282" s="2"/>
      <c r="G1282" s="1"/>
      <c r="H1282" s="1"/>
      <c r="I1282" s="3"/>
      <c r="J1282" s="2"/>
      <c r="K1282" s="1"/>
      <c r="L1282" s="1"/>
      <c r="M1282" s="3"/>
      <c r="N1282" s="2"/>
      <c r="O1282" s="1"/>
      <c r="P1282" s="1"/>
    </row>
    <row r="1283" spans="2:16" x14ac:dyDescent="0.15">
      <c r="B1283" s="2"/>
      <c r="C1283" s="1"/>
      <c r="E1283" s="3"/>
      <c r="F1283" s="2"/>
      <c r="G1283" s="1"/>
      <c r="H1283" s="1"/>
      <c r="I1283" s="3"/>
      <c r="J1283" s="2"/>
      <c r="K1283" s="1"/>
      <c r="L1283" s="1"/>
      <c r="M1283" s="3"/>
      <c r="N1283" s="2"/>
      <c r="O1283" s="1"/>
      <c r="P1283" s="1"/>
    </row>
    <row r="1284" spans="2:16" x14ac:dyDescent="0.15">
      <c r="B1284" s="2"/>
      <c r="C1284" s="1"/>
      <c r="E1284" s="3"/>
      <c r="F1284" s="2"/>
      <c r="G1284" s="1"/>
      <c r="H1284" s="1"/>
      <c r="I1284" s="3"/>
      <c r="J1284" s="2"/>
      <c r="K1284" s="1"/>
      <c r="L1284" s="1"/>
      <c r="M1284" s="3"/>
      <c r="N1284" s="2"/>
      <c r="O1284" s="1"/>
      <c r="P1284" s="1"/>
    </row>
    <row r="1285" spans="2:16" x14ac:dyDescent="0.15">
      <c r="B1285" s="2"/>
      <c r="C1285" s="1"/>
      <c r="E1285" s="3"/>
      <c r="F1285" s="2"/>
      <c r="G1285" s="1"/>
      <c r="H1285" s="1"/>
      <c r="I1285" s="3"/>
      <c r="J1285" s="2"/>
      <c r="K1285" s="1"/>
      <c r="L1285" s="1"/>
      <c r="M1285" s="3"/>
      <c r="N1285" s="2"/>
      <c r="O1285" s="1"/>
      <c r="P1285" s="1"/>
    </row>
    <row r="1286" spans="2:16" x14ac:dyDescent="0.15">
      <c r="B1286" s="2"/>
      <c r="C1286" s="1"/>
      <c r="E1286" s="3"/>
      <c r="F1286" s="2"/>
      <c r="G1286" s="1"/>
      <c r="H1286" s="1"/>
      <c r="I1286" s="3"/>
      <c r="J1286" s="2"/>
      <c r="K1286" s="1"/>
      <c r="L1286" s="1"/>
      <c r="M1286" s="3"/>
      <c r="N1286" s="2"/>
      <c r="O1286" s="1"/>
      <c r="P1286" s="1"/>
    </row>
    <row r="1287" spans="2:16" x14ac:dyDescent="0.15">
      <c r="B1287" s="2"/>
      <c r="C1287" s="1"/>
      <c r="E1287" s="3"/>
      <c r="F1287" s="2"/>
      <c r="G1287" s="1"/>
      <c r="H1287" s="1"/>
      <c r="I1287" s="3"/>
      <c r="J1287" s="2"/>
      <c r="K1287" s="1"/>
      <c r="L1287" s="1"/>
      <c r="M1287" s="3"/>
      <c r="N1287" s="2"/>
      <c r="O1287" s="1"/>
      <c r="P1287" s="1"/>
    </row>
    <row r="1288" spans="2:16" x14ac:dyDescent="0.15">
      <c r="B1288" s="2"/>
      <c r="C1288" s="1"/>
      <c r="E1288" s="3"/>
      <c r="F1288" s="2"/>
      <c r="G1288" s="1"/>
      <c r="H1288" s="1"/>
      <c r="I1288" s="3"/>
      <c r="J1288" s="2"/>
      <c r="K1288" s="1"/>
      <c r="L1288" s="1"/>
      <c r="M1288" s="3"/>
      <c r="N1288" s="2"/>
      <c r="O1288" s="1"/>
      <c r="P1288" s="1"/>
    </row>
    <row r="1289" spans="2:16" x14ac:dyDescent="0.15">
      <c r="B1289" s="2"/>
      <c r="C1289" s="1"/>
      <c r="E1289" s="3"/>
      <c r="F1289" s="2"/>
      <c r="G1289" s="1"/>
      <c r="H1289" s="1"/>
      <c r="I1289" s="3"/>
      <c r="J1289" s="2"/>
      <c r="K1289" s="1"/>
      <c r="L1289" s="1"/>
      <c r="M1289" s="3"/>
      <c r="N1289" s="2"/>
      <c r="O1289" s="1"/>
      <c r="P1289" s="1"/>
    </row>
    <row r="1290" spans="2:16" x14ac:dyDescent="0.15">
      <c r="B1290" s="2"/>
      <c r="C1290" s="1"/>
      <c r="E1290" s="3"/>
      <c r="F1290" s="2"/>
      <c r="G1290" s="1"/>
      <c r="H1290" s="1"/>
      <c r="I1290" s="3"/>
      <c r="J1290" s="2"/>
      <c r="K1290" s="1"/>
      <c r="L1290" s="1"/>
      <c r="M1290" s="3"/>
      <c r="N1290" s="2"/>
      <c r="O1290" s="1"/>
      <c r="P1290" s="1"/>
    </row>
    <row r="1291" spans="2:16" x14ac:dyDescent="0.15">
      <c r="B1291" s="2"/>
      <c r="C1291" s="1"/>
      <c r="E1291" s="3"/>
      <c r="F1291" s="2"/>
      <c r="G1291" s="1"/>
      <c r="H1291" s="1"/>
      <c r="I1291" s="3"/>
      <c r="J1291" s="2"/>
      <c r="K1291" s="1"/>
      <c r="L1291" s="1"/>
      <c r="M1291" s="3"/>
      <c r="N1291" s="2"/>
      <c r="O1291" s="1"/>
      <c r="P1291" s="1"/>
    </row>
    <row r="1292" spans="2:16" x14ac:dyDescent="0.15">
      <c r="B1292" s="2"/>
      <c r="C1292" s="1"/>
      <c r="E1292" s="3"/>
      <c r="F1292" s="2"/>
      <c r="G1292" s="1"/>
      <c r="H1292" s="1"/>
      <c r="I1292" s="3"/>
      <c r="J1292" s="2"/>
      <c r="K1292" s="1"/>
      <c r="L1292" s="1"/>
      <c r="M1292" s="3"/>
      <c r="N1292" s="2"/>
      <c r="O1292" s="1"/>
      <c r="P1292" s="1"/>
    </row>
    <row r="1293" spans="2:16" x14ac:dyDescent="0.15">
      <c r="B1293" s="2"/>
      <c r="C1293" s="1"/>
      <c r="E1293" s="3"/>
      <c r="F1293" s="2"/>
      <c r="G1293" s="1"/>
      <c r="H1293" s="1"/>
      <c r="I1293" s="3"/>
      <c r="J1293" s="2"/>
      <c r="K1293" s="1"/>
      <c r="L1293" s="1"/>
      <c r="M1293" s="3"/>
      <c r="N1293" s="2"/>
      <c r="O1293" s="1"/>
      <c r="P1293" s="1"/>
    </row>
    <row r="1294" spans="2:16" x14ac:dyDescent="0.15">
      <c r="B1294" s="2"/>
      <c r="C1294" s="1"/>
      <c r="E1294" s="3"/>
      <c r="F1294" s="2"/>
      <c r="G1294" s="1"/>
      <c r="H1294" s="1"/>
      <c r="I1294" s="3"/>
      <c r="J1294" s="2"/>
      <c r="K1294" s="1"/>
      <c r="L1294" s="1"/>
      <c r="M1294" s="3"/>
      <c r="N1294" s="2"/>
      <c r="O1294" s="1"/>
      <c r="P1294" s="1"/>
    </row>
    <row r="1295" spans="2:16" x14ac:dyDescent="0.15">
      <c r="B1295" s="2"/>
      <c r="C1295" s="1"/>
      <c r="E1295" s="3"/>
      <c r="F1295" s="2"/>
      <c r="G1295" s="1"/>
      <c r="H1295" s="1"/>
      <c r="I1295" s="3"/>
      <c r="J1295" s="2"/>
      <c r="K1295" s="1"/>
      <c r="L1295" s="1"/>
      <c r="M1295" s="3"/>
      <c r="N1295" s="2"/>
      <c r="O1295" s="1"/>
      <c r="P1295" s="1"/>
    </row>
    <row r="1296" spans="2:16" x14ac:dyDescent="0.15">
      <c r="B1296" s="2"/>
      <c r="C1296" s="1"/>
      <c r="E1296" s="3"/>
      <c r="F1296" s="2"/>
      <c r="G1296" s="1"/>
      <c r="H1296" s="1"/>
      <c r="I1296" s="3"/>
      <c r="J1296" s="2"/>
      <c r="K1296" s="1"/>
      <c r="L1296" s="1"/>
      <c r="M1296" s="3"/>
      <c r="N1296" s="2"/>
      <c r="O1296" s="1"/>
      <c r="P1296" s="1"/>
    </row>
    <row r="1297" spans="2:16" x14ac:dyDescent="0.15">
      <c r="B1297" s="2"/>
      <c r="C1297" s="1"/>
      <c r="E1297" s="3"/>
      <c r="F1297" s="2"/>
      <c r="G1297" s="1"/>
      <c r="H1297" s="1"/>
      <c r="I1297" s="3"/>
      <c r="J1297" s="2"/>
      <c r="K1297" s="1"/>
      <c r="L1297" s="1"/>
      <c r="M1297" s="3"/>
      <c r="N1297" s="2"/>
      <c r="O1297" s="1"/>
      <c r="P1297" s="1"/>
    </row>
    <row r="1298" spans="2:16" x14ac:dyDescent="0.15">
      <c r="B1298" s="2"/>
      <c r="C1298" s="1"/>
      <c r="E1298" s="3"/>
      <c r="F1298" s="2"/>
      <c r="G1298" s="1"/>
      <c r="H1298" s="1"/>
      <c r="I1298" s="3"/>
      <c r="J1298" s="2"/>
      <c r="K1298" s="1"/>
      <c r="L1298" s="1"/>
      <c r="M1298" s="3"/>
      <c r="N1298" s="2"/>
      <c r="O1298" s="1"/>
      <c r="P1298" s="1"/>
    </row>
    <row r="1299" spans="2:16" x14ac:dyDescent="0.15">
      <c r="E1299" s="3"/>
      <c r="F1299" s="2"/>
      <c r="G1299" s="1"/>
      <c r="H1299" s="1"/>
      <c r="I1299" s="3"/>
      <c r="J1299" s="2"/>
      <c r="K1299" s="1"/>
      <c r="L1299" s="1"/>
      <c r="M1299" s="3"/>
      <c r="N1299" s="2"/>
      <c r="O1299" s="1"/>
      <c r="P1299" s="1"/>
    </row>
    <row r="1300" spans="2:16" x14ac:dyDescent="0.15">
      <c r="E1300" s="3"/>
      <c r="F1300" s="2"/>
      <c r="G1300" s="1"/>
      <c r="H1300" s="1"/>
      <c r="I1300" s="3"/>
      <c r="J1300" s="2"/>
      <c r="K1300" s="1"/>
      <c r="L1300" s="1"/>
      <c r="M1300" s="3"/>
      <c r="N1300" s="2"/>
      <c r="O1300" s="1"/>
      <c r="P1300" s="1"/>
    </row>
    <row r="1301" spans="2:16" x14ac:dyDescent="0.15">
      <c r="E1301" s="3"/>
      <c r="F1301" s="2"/>
      <c r="G1301" s="1"/>
      <c r="H1301" s="1"/>
      <c r="I1301" s="3"/>
      <c r="J1301" s="2"/>
      <c r="K1301" s="1"/>
      <c r="L1301" s="1"/>
      <c r="M1301" s="3"/>
      <c r="N1301" s="2"/>
      <c r="O1301" s="1"/>
      <c r="P1301" s="1"/>
    </row>
    <row r="1302" spans="2:16" x14ac:dyDescent="0.15">
      <c r="E1302" s="3"/>
      <c r="F1302" s="2"/>
      <c r="G1302" s="1"/>
      <c r="H1302" s="1"/>
      <c r="I1302" s="3"/>
      <c r="J1302" s="2"/>
      <c r="K1302" s="1"/>
      <c r="L1302" s="1"/>
      <c r="M1302" s="3"/>
      <c r="N1302" s="2"/>
      <c r="O1302" s="1"/>
      <c r="P1302" s="1"/>
    </row>
    <row r="1303" spans="2:16" x14ac:dyDescent="0.15">
      <c r="E1303" s="3"/>
      <c r="F1303" s="2"/>
      <c r="G1303" s="1"/>
      <c r="H1303" s="1"/>
      <c r="I1303" s="3"/>
      <c r="J1303" s="2"/>
      <c r="K1303" s="1"/>
      <c r="L1303" s="1"/>
      <c r="M1303" s="3"/>
      <c r="N1303" s="2"/>
      <c r="O1303" s="1"/>
      <c r="P1303" s="1"/>
    </row>
    <row r="1304" spans="2:16" x14ac:dyDescent="0.15">
      <c r="E1304" s="3"/>
      <c r="F1304" s="2"/>
      <c r="G1304" s="1"/>
      <c r="H1304" s="1"/>
      <c r="I1304" s="3"/>
      <c r="J1304" s="2"/>
      <c r="K1304" s="1"/>
      <c r="L1304" s="1"/>
      <c r="M1304" s="3"/>
      <c r="N1304" s="2"/>
      <c r="O1304" s="1"/>
      <c r="P1304" s="1"/>
    </row>
    <row r="1305" spans="2:16" x14ac:dyDescent="0.15">
      <c r="E1305" s="3"/>
      <c r="F1305" s="2"/>
      <c r="G1305" s="1"/>
      <c r="H1305" s="1"/>
      <c r="I1305" s="3"/>
      <c r="J1305" s="2"/>
      <c r="K1305" s="1"/>
      <c r="L1305" s="1"/>
      <c r="M1305" s="3"/>
      <c r="N1305" s="2"/>
      <c r="O1305" s="1"/>
      <c r="P1305" s="1"/>
    </row>
    <row r="1306" spans="2:16" x14ac:dyDescent="0.15">
      <c r="E1306" s="3"/>
      <c r="F1306" s="2"/>
      <c r="G1306" s="1"/>
      <c r="H1306" s="1"/>
      <c r="I1306" s="3"/>
      <c r="J1306" s="2"/>
      <c r="K1306" s="1"/>
      <c r="L1306" s="1"/>
      <c r="M1306" s="3"/>
      <c r="N1306" s="2"/>
      <c r="O1306" s="1"/>
      <c r="P1306" s="1"/>
    </row>
    <row r="1307" spans="2:16" x14ac:dyDescent="0.15">
      <c r="E1307" s="3"/>
      <c r="F1307" s="2"/>
      <c r="G1307" s="1"/>
      <c r="H1307" s="1"/>
      <c r="I1307" s="3"/>
      <c r="J1307" s="2"/>
      <c r="K1307" s="1"/>
      <c r="L1307" s="1"/>
      <c r="M1307" s="3"/>
      <c r="N1307" s="2"/>
      <c r="O1307" s="1"/>
      <c r="P1307" s="1"/>
    </row>
    <row r="1308" spans="2:16" x14ac:dyDescent="0.15">
      <c r="E1308" s="3"/>
      <c r="F1308" s="2"/>
      <c r="G1308" s="1"/>
      <c r="H1308" s="1"/>
      <c r="I1308" s="3"/>
      <c r="J1308" s="2"/>
      <c r="K1308" s="1"/>
      <c r="L1308" s="1"/>
      <c r="M1308" s="3"/>
      <c r="N1308" s="2"/>
      <c r="O1308" s="1"/>
      <c r="P1308" s="1"/>
    </row>
    <row r="1309" spans="2:16" x14ac:dyDescent="0.15">
      <c r="E1309" s="3"/>
      <c r="F1309" s="2"/>
      <c r="G1309" s="1"/>
      <c r="H1309" s="1"/>
      <c r="I1309" s="3"/>
      <c r="J1309" s="2"/>
      <c r="K1309" s="1"/>
      <c r="L1309" s="1"/>
      <c r="M1309" s="3"/>
      <c r="N1309" s="2"/>
      <c r="O1309" s="1"/>
      <c r="P1309" s="1"/>
    </row>
    <row r="1310" spans="2:16" x14ac:dyDescent="0.15">
      <c r="E1310" s="3"/>
      <c r="F1310" s="2"/>
      <c r="G1310" s="1"/>
      <c r="H1310" s="1"/>
      <c r="I1310" s="3"/>
      <c r="J1310" s="2"/>
      <c r="K1310" s="1"/>
      <c r="L1310" s="1"/>
      <c r="M1310" s="3"/>
      <c r="N1310" s="2"/>
      <c r="O1310" s="1"/>
      <c r="P1310" s="1"/>
    </row>
    <row r="1311" spans="2:16" x14ac:dyDescent="0.15">
      <c r="E1311" s="3"/>
      <c r="F1311" s="2"/>
      <c r="G1311" s="1"/>
      <c r="H1311" s="1"/>
      <c r="I1311" s="3"/>
      <c r="J1311" s="2"/>
      <c r="K1311" s="1"/>
      <c r="L1311" s="1"/>
      <c r="M1311" s="3"/>
      <c r="N1311" s="2"/>
      <c r="O1311" s="1"/>
      <c r="P1311" s="1"/>
    </row>
    <row r="1312" spans="2:16" x14ac:dyDescent="0.15">
      <c r="E1312" s="3"/>
      <c r="F1312" s="2"/>
      <c r="G1312" s="1"/>
      <c r="H1312" s="1"/>
      <c r="I1312" s="3"/>
      <c r="J1312" s="2"/>
      <c r="K1312" s="1"/>
      <c r="L1312" s="1"/>
      <c r="M1312" s="3"/>
      <c r="N1312" s="2"/>
      <c r="O1312" s="1"/>
      <c r="P1312" s="1"/>
    </row>
    <row r="1313" spans="5:16" x14ac:dyDescent="0.15">
      <c r="E1313" s="3"/>
      <c r="F1313" s="2"/>
      <c r="G1313" s="1"/>
      <c r="H1313" s="1"/>
      <c r="I1313" s="3"/>
      <c r="J1313" s="2"/>
      <c r="K1313" s="1"/>
      <c r="L1313" s="1"/>
      <c r="M1313" s="3"/>
      <c r="N1313" s="2"/>
      <c r="O1313" s="1"/>
      <c r="P1313" s="1"/>
    </row>
    <row r="1314" spans="5:16" x14ac:dyDescent="0.15">
      <c r="E1314" s="3"/>
      <c r="F1314" s="2"/>
      <c r="G1314" s="1"/>
      <c r="H1314" s="1"/>
      <c r="I1314" s="3"/>
      <c r="J1314" s="2"/>
      <c r="K1314" s="1"/>
      <c r="L1314" s="1"/>
      <c r="M1314" s="3"/>
      <c r="N1314" s="2"/>
      <c r="O1314" s="1"/>
      <c r="P1314" s="1"/>
    </row>
    <row r="1315" spans="5:16" x14ac:dyDescent="0.15">
      <c r="E1315" s="3"/>
      <c r="F1315" s="2"/>
      <c r="G1315" s="1"/>
      <c r="H1315" s="1"/>
      <c r="I1315" s="3"/>
      <c r="J1315" s="2"/>
      <c r="K1315" s="1"/>
      <c r="L1315" s="1"/>
      <c r="M1315" s="3"/>
      <c r="N1315" s="2"/>
      <c r="O1315" s="1"/>
      <c r="P1315" s="1"/>
    </row>
    <row r="1316" spans="5:16" x14ac:dyDescent="0.15">
      <c r="E1316" s="3"/>
      <c r="F1316" s="2"/>
      <c r="G1316" s="1"/>
      <c r="H1316" s="1"/>
      <c r="I1316" s="3"/>
      <c r="J1316" s="2"/>
      <c r="K1316" s="1"/>
      <c r="L1316" s="1"/>
      <c r="M1316" s="3"/>
      <c r="N1316" s="2"/>
      <c r="O1316" s="1"/>
      <c r="P1316" s="1"/>
    </row>
    <row r="1317" spans="5:16" x14ac:dyDescent="0.15">
      <c r="E1317" s="3"/>
      <c r="F1317" s="2"/>
      <c r="G1317" s="1"/>
      <c r="H1317" s="1"/>
      <c r="I1317" s="3"/>
      <c r="J1317" s="2"/>
      <c r="K1317" s="1"/>
      <c r="L1317" s="1"/>
      <c r="M1317" s="3"/>
      <c r="N1317" s="2"/>
      <c r="O1317" s="1"/>
      <c r="P1317" s="1"/>
    </row>
    <row r="1318" spans="5:16" x14ac:dyDescent="0.15">
      <c r="E1318" s="3"/>
      <c r="F1318" s="2"/>
      <c r="G1318" s="1"/>
      <c r="H1318" s="1"/>
      <c r="I1318" s="3"/>
      <c r="J1318" s="2"/>
      <c r="K1318" s="1"/>
      <c r="L1318" s="1"/>
      <c r="M1318" s="3"/>
      <c r="N1318" s="2"/>
      <c r="O1318" s="1"/>
      <c r="P1318" s="1"/>
    </row>
    <row r="1319" spans="5:16" x14ac:dyDescent="0.15">
      <c r="E1319" s="3"/>
      <c r="F1319" s="2"/>
      <c r="G1319" s="1"/>
      <c r="H1319" s="1"/>
      <c r="I1319" s="3"/>
      <c r="J1319" s="2"/>
      <c r="K1319" s="1"/>
      <c r="L1319" s="1"/>
      <c r="M1319" s="3"/>
      <c r="N1319" s="2"/>
      <c r="O1319" s="1"/>
      <c r="P1319" s="1"/>
    </row>
    <row r="1320" spans="5:16" x14ac:dyDescent="0.15">
      <c r="E1320" s="3"/>
      <c r="F1320" s="2"/>
      <c r="G1320" s="1"/>
      <c r="H1320" s="1"/>
      <c r="I1320" s="3"/>
      <c r="J1320" s="2"/>
      <c r="K1320" s="1"/>
      <c r="L1320" s="1"/>
      <c r="M1320" s="3"/>
      <c r="N1320" s="2"/>
      <c r="O1320" s="1"/>
      <c r="P1320" s="1"/>
    </row>
    <row r="1321" spans="5:16" x14ac:dyDescent="0.15">
      <c r="E1321" s="3"/>
      <c r="F1321" s="2"/>
      <c r="G1321" s="1"/>
      <c r="H1321" s="1"/>
      <c r="I1321" s="3"/>
      <c r="J1321" s="2"/>
      <c r="K1321" s="1"/>
      <c r="M1321" s="3"/>
      <c r="N1321" s="2"/>
      <c r="O1321" s="1"/>
      <c r="P1321" s="1"/>
    </row>
    <row r="1322" spans="5:16" x14ac:dyDescent="0.15">
      <c r="E1322" s="3"/>
      <c r="F1322" s="2"/>
      <c r="G1322" s="1"/>
      <c r="H1322" s="1"/>
      <c r="I1322" s="3"/>
      <c r="J1322" s="2"/>
      <c r="K1322" s="1"/>
      <c r="M1322" s="3"/>
      <c r="N1322" s="2"/>
      <c r="O1322" s="1"/>
      <c r="P1322" s="1"/>
    </row>
    <row r="1323" spans="5:16" x14ac:dyDescent="0.15">
      <c r="E1323" s="3"/>
      <c r="F1323" s="2"/>
      <c r="G1323" s="1"/>
      <c r="H1323" s="1"/>
      <c r="I1323" s="3"/>
      <c r="J1323" s="2"/>
      <c r="K1323" s="1"/>
      <c r="M1323" s="3"/>
      <c r="N1323" s="2"/>
      <c r="O1323" s="1"/>
      <c r="P1323" s="1"/>
    </row>
    <row r="1324" spans="5:16" x14ac:dyDescent="0.15">
      <c r="E1324" s="3"/>
      <c r="F1324" s="2"/>
      <c r="G1324" s="1"/>
      <c r="H1324" s="1"/>
      <c r="I1324" s="3"/>
      <c r="J1324" s="2"/>
      <c r="K1324" s="1"/>
      <c r="M1324" s="3"/>
      <c r="N1324" s="2"/>
      <c r="O1324" s="1"/>
      <c r="P1324" s="1"/>
    </row>
    <row r="1325" spans="5:16" x14ac:dyDescent="0.15">
      <c r="E1325" s="3"/>
      <c r="F1325" s="2"/>
      <c r="G1325" s="1"/>
      <c r="H1325" s="1"/>
      <c r="I1325" s="3"/>
      <c r="J1325" s="2"/>
      <c r="K1325" s="1"/>
      <c r="M1325" s="3"/>
      <c r="N1325" s="2"/>
      <c r="O1325" s="1"/>
      <c r="P1325" s="1"/>
    </row>
    <row r="1326" spans="5:16" x14ac:dyDescent="0.15">
      <c r="E1326" s="3"/>
      <c r="F1326" s="2"/>
      <c r="G1326" s="1"/>
      <c r="H1326" s="1"/>
      <c r="I1326" s="3"/>
      <c r="J1326" s="2"/>
      <c r="K1326" s="1"/>
      <c r="M1326" s="3"/>
      <c r="N1326" s="2"/>
      <c r="O1326" s="1"/>
      <c r="P1326" s="1"/>
    </row>
    <row r="1327" spans="5:16" x14ac:dyDescent="0.15">
      <c r="E1327" s="3"/>
      <c r="F1327" s="2"/>
      <c r="G1327" s="1"/>
      <c r="H1327" s="1"/>
      <c r="M1327" s="3"/>
      <c r="N1327" s="2"/>
      <c r="O1327" s="1"/>
      <c r="P1327" s="1"/>
    </row>
    <row r="1328" spans="5:16" x14ac:dyDescent="0.15">
      <c r="E1328" s="3"/>
      <c r="F1328" s="2"/>
      <c r="G1328" s="1"/>
      <c r="H1328" s="1"/>
      <c r="M1328" s="3"/>
      <c r="N1328" s="2"/>
      <c r="O1328" s="1"/>
      <c r="P1328" s="1"/>
    </row>
    <row r="1329" spans="5:16" x14ac:dyDescent="0.15">
      <c r="E1329" s="3"/>
      <c r="F1329" s="2"/>
      <c r="G1329" s="1"/>
      <c r="H1329" s="1"/>
      <c r="M1329" s="3"/>
      <c r="N1329" s="2"/>
      <c r="O1329" s="1"/>
      <c r="P1329" s="1"/>
    </row>
    <row r="1330" spans="5:16" x14ac:dyDescent="0.15">
      <c r="E1330" s="3"/>
      <c r="F1330" s="2"/>
      <c r="G1330" s="1"/>
      <c r="H1330" s="1"/>
      <c r="M1330" s="3"/>
      <c r="N1330" s="2"/>
      <c r="O1330" s="1"/>
      <c r="P1330" s="1"/>
    </row>
    <row r="1331" spans="5:16" x14ac:dyDescent="0.15">
      <c r="E1331" s="3"/>
      <c r="F1331" s="2"/>
      <c r="G1331" s="1"/>
      <c r="H1331" s="1"/>
      <c r="M1331" s="3"/>
      <c r="N1331" s="2"/>
      <c r="O1331" s="1"/>
      <c r="P1331" s="1"/>
    </row>
    <row r="1332" spans="5:16" x14ac:dyDescent="0.15">
      <c r="E1332" s="3"/>
      <c r="F1332" s="2"/>
      <c r="G1332" s="1"/>
      <c r="H1332" s="1"/>
      <c r="M1332" s="3"/>
      <c r="N1332" s="2"/>
      <c r="O1332" s="1"/>
      <c r="P1332" s="1"/>
    </row>
    <row r="1333" spans="5:16" x14ac:dyDescent="0.15">
      <c r="E1333" s="3"/>
      <c r="F1333" s="2"/>
      <c r="G1333" s="1"/>
      <c r="H1333" s="1"/>
      <c r="M1333" s="3"/>
      <c r="N1333" s="2"/>
      <c r="O1333" s="1"/>
      <c r="P1333" s="1"/>
    </row>
    <row r="1334" spans="5:16" x14ac:dyDescent="0.15">
      <c r="E1334" s="3"/>
      <c r="F1334" s="2"/>
      <c r="G1334" s="1"/>
      <c r="H1334" s="1"/>
      <c r="M1334" s="3"/>
      <c r="N1334" s="2"/>
      <c r="O1334" s="1"/>
      <c r="P1334" s="1"/>
    </row>
    <row r="1335" spans="5:16" x14ac:dyDescent="0.15">
      <c r="E1335" s="3"/>
      <c r="F1335" s="2"/>
      <c r="G1335" s="1"/>
      <c r="H1335" s="1"/>
      <c r="M1335" s="3"/>
      <c r="N1335" s="2"/>
      <c r="O1335" s="1"/>
      <c r="P1335" s="1"/>
    </row>
    <row r="1336" spans="5:16" x14ac:dyDescent="0.15">
      <c r="E1336" s="3"/>
      <c r="F1336" s="2"/>
      <c r="G1336" s="1"/>
      <c r="H1336" s="1"/>
      <c r="M1336" s="3"/>
      <c r="N1336" s="2"/>
      <c r="O1336" s="1"/>
      <c r="P1336" s="1"/>
    </row>
    <row r="1337" spans="5:16" x14ac:dyDescent="0.15">
      <c r="E1337" s="3"/>
      <c r="F1337" s="2"/>
      <c r="G1337" s="1"/>
      <c r="H1337" s="1"/>
      <c r="M1337" s="3"/>
      <c r="N1337" s="2"/>
      <c r="O1337" s="1"/>
      <c r="P1337" s="1"/>
    </row>
    <row r="1338" spans="5:16" x14ac:dyDescent="0.15">
      <c r="E1338" s="3"/>
      <c r="F1338" s="2"/>
      <c r="G1338" s="1"/>
      <c r="H1338" s="1"/>
      <c r="M1338" s="3"/>
      <c r="N1338" s="2"/>
      <c r="O1338" s="1"/>
      <c r="P1338" s="1"/>
    </row>
    <row r="1339" spans="5:16" x14ac:dyDescent="0.15">
      <c r="E1339" s="3"/>
      <c r="F1339" s="2"/>
      <c r="G1339" s="1"/>
      <c r="H1339" s="1"/>
      <c r="M1339" s="3"/>
      <c r="N1339" s="2"/>
      <c r="O1339" s="1"/>
      <c r="P1339" s="1"/>
    </row>
    <row r="1340" spans="5:16" x14ac:dyDescent="0.15">
      <c r="E1340" s="3"/>
      <c r="F1340" s="2"/>
      <c r="G1340" s="1"/>
      <c r="H1340" s="1"/>
      <c r="M1340" s="3"/>
      <c r="N1340" s="2"/>
      <c r="O1340" s="1"/>
      <c r="P1340" s="1"/>
    </row>
    <row r="1341" spans="5:16" x14ac:dyDescent="0.15">
      <c r="E1341" s="3"/>
      <c r="F1341" s="2"/>
      <c r="G1341" s="1"/>
      <c r="H1341" s="1"/>
      <c r="M1341" s="3"/>
      <c r="N1341" s="2"/>
      <c r="O1341" s="1"/>
      <c r="P1341" s="1"/>
    </row>
    <row r="1342" spans="5:16" x14ac:dyDescent="0.15">
      <c r="E1342" s="3"/>
      <c r="F1342" s="2"/>
      <c r="G1342" s="1"/>
      <c r="H1342" s="1"/>
      <c r="M1342" s="3"/>
      <c r="N1342" s="2"/>
      <c r="O1342" s="1"/>
      <c r="P1342" s="1"/>
    </row>
    <row r="1343" spans="5:16" x14ac:dyDescent="0.15">
      <c r="E1343" s="3"/>
      <c r="F1343" s="2"/>
      <c r="G1343" s="1"/>
      <c r="H1343" s="1"/>
      <c r="M1343" s="3"/>
      <c r="N1343" s="2"/>
      <c r="O1343" s="1"/>
      <c r="P1343" s="1"/>
    </row>
    <row r="1344" spans="5:16" x14ac:dyDescent="0.15">
      <c r="E1344" s="3"/>
      <c r="F1344" s="2"/>
      <c r="G1344" s="1"/>
      <c r="H1344" s="1"/>
      <c r="M1344" s="3"/>
      <c r="N1344" s="2"/>
      <c r="O1344" s="1"/>
      <c r="P1344" s="1"/>
    </row>
    <row r="1345" spans="5:16" x14ac:dyDescent="0.15">
      <c r="E1345" s="3"/>
      <c r="F1345" s="2"/>
      <c r="G1345" s="1"/>
      <c r="H1345" s="1"/>
      <c r="M1345" s="3"/>
      <c r="N1345" s="2"/>
      <c r="O1345" s="1"/>
      <c r="P1345" s="1"/>
    </row>
    <row r="1346" spans="5:16" x14ac:dyDescent="0.15">
      <c r="E1346" s="3"/>
      <c r="F1346" s="2"/>
      <c r="G1346" s="1"/>
      <c r="H1346" s="1"/>
      <c r="M1346" s="3"/>
      <c r="N1346" s="2"/>
      <c r="O1346" s="1"/>
      <c r="P1346" s="1"/>
    </row>
    <row r="1347" spans="5:16" x14ac:dyDescent="0.15">
      <c r="E1347" s="3"/>
      <c r="F1347" s="2"/>
      <c r="G1347" s="1"/>
      <c r="H1347" s="1"/>
      <c r="M1347" s="3"/>
      <c r="N1347" s="2"/>
      <c r="O1347" s="1"/>
      <c r="P1347" s="1"/>
    </row>
    <row r="1348" spans="5:16" x14ac:dyDescent="0.15">
      <c r="E1348" s="3"/>
      <c r="F1348" s="2"/>
      <c r="G1348" s="1"/>
      <c r="H1348" s="1"/>
      <c r="M1348" s="3"/>
      <c r="N1348" s="2"/>
      <c r="O1348" s="1"/>
      <c r="P1348" s="1"/>
    </row>
    <row r="1349" spans="5:16" x14ac:dyDescent="0.15">
      <c r="E1349" s="3"/>
      <c r="F1349" s="2"/>
      <c r="G1349" s="1"/>
      <c r="H1349" s="1"/>
      <c r="M1349" s="3"/>
      <c r="N1349" s="2"/>
      <c r="O1349" s="1"/>
      <c r="P1349" s="1"/>
    </row>
    <row r="1350" spans="5:16" x14ac:dyDescent="0.15">
      <c r="E1350" s="3"/>
      <c r="F1350" s="2"/>
      <c r="G1350" s="1"/>
      <c r="H1350" s="1"/>
      <c r="M1350" s="3"/>
      <c r="N1350" s="2"/>
      <c r="O1350" s="1"/>
      <c r="P1350" s="1"/>
    </row>
    <row r="1351" spans="5:16" x14ac:dyDescent="0.15">
      <c r="E1351" s="3"/>
      <c r="F1351" s="2"/>
      <c r="G1351" s="1"/>
      <c r="H1351" s="1"/>
      <c r="M1351" s="3"/>
      <c r="N1351" s="2"/>
      <c r="O1351" s="1"/>
      <c r="P1351" s="1"/>
    </row>
    <row r="1352" spans="5:16" x14ac:dyDescent="0.15">
      <c r="E1352" s="3"/>
      <c r="F1352" s="2"/>
      <c r="G1352" s="1"/>
      <c r="H1352" s="1"/>
      <c r="M1352" s="3"/>
      <c r="N1352" s="2"/>
      <c r="O1352" s="1"/>
      <c r="P1352" s="1"/>
    </row>
    <row r="1353" spans="5:16" x14ac:dyDescent="0.15">
      <c r="E1353" s="3"/>
      <c r="F1353" s="2"/>
      <c r="G1353" s="1"/>
      <c r="H1353" s="1"/>
      <c r="M1353" s="3"/>
      <c r="N1353" s="2"/>
      <c r="O1353" s="1"/>
      <c r="P1353" s="1"/>
    </row>
    <row r="1354" spans="5:16" x14ac:dyDescent="0.15">
      <c r="E1354" s="3"/>
      <c r="F1354" s="2"/>
      <c r="G1354" s="1"/>
      <c r="H1354" s="1"/>
      <c r="M1354" s="3"/>
      <c r="N1354" s="2"/>
      <c r="O1354" s="1"/>
      <c r="P1354" s="1"/>
    </row>
    <row r="1355" spans="5:16" x14ac:dyDescent="0.15">
      <c r="E1355" s="3"/>
      <c r="F1355" s="2"/>
      <c r="G1355" s="1"/>
      <c r="H1355" s="1"/>
      <c r="M1355" s="3"/>
      <c r="N1355" s="2"/>
      <c r="O1355" s="1"/>
      <c r="P1355" s="1"/>
    </row>
    <row r="1356" spans="5:16" x14ac:dyDescent="0.15">
      <c r="E1356" s="3"/>
      <c r="F1356" s="2"/>
      <c r="G1356" s="1"/>
      <c r="H1356" s="1"/>
      <c r="M1356" s="3"/>
      <c r="N1356" s="2"/>
      <c r="O1356" s="1"/>
      <c r="P1356" s="1"/>
    </row>
    <row r="1357" spans="5:16" x14ac:dyDescent="0.15">
      <c r="E1357" s="3"/>
      <c r="F1357" s="2"/>
      <c r="G1357" s="1"/>
      <c r="H1357" s="1"/>
      <c r="M1357" s="3"/>
      <c r="N1357" s="2"/>
      <c r="O1357" s="1"/>
      <c r="P1357" s="1"/>
    </row>
    <row r="1358" spans="5:16" x14ac:dyDescent="0.15">
      <c r="E1358" s="3"/>
      <c r="F1358" s="2"/>
      <c r="G1358" s="1"/>
      <c r="H1358" s="1"/>
      <c r="M1358" s="3"/>
      <c r="N1358" s="2"/>
      <c r="O1358" s="1"/>
      <c r="P1358" s="1"/>
    </row>
    <row r="1359" spans="5:16" x14ac:dyDescent="0.15">
      <c r="E1359" s="3"/>
      <c r="F1359" s="2"/>
      <c r="G1359" s="1"/>
      <c r="H1359" s="1"/>
      <c r="M1359" s="3"/>
      <c r="N1359" s="2"/>
      <c r="O1359" s="1"/>
      <c r="P1359" s="1"/>
    </row>
    <row r="1360" spans="5:16" x14ac:dyDescent="0.15">
      <c r="E1360" s="3"/>
      <c r="F1360" s="2"/>
      <c r="G1360" s="1"/>
      <c r="H1360" s="1"/>
      <c r="M1360" s="3"/>
      <c r="N1360" s="2"/>
      <c r="O1360" s="1"/>
      <c r="P1360" s="1"/>
    </row>
    <row r="1361" spans="5:16" x14ac:dyDescent="0.15">
      <c r="E1361" s="3"/>
      <c r="F1361" s="2"/>
      <c r="G1361" s="1"/>
      <c r="H1361" s="1"/>
      <c r="M1361" s="3"/>
      <c r="N1361" s="2"/>
      <c r="O1361" s="1"/>
      <c r="P1361" s="1"/>
    </row>
    <row r="1362" spans="5:16" x14ac:dyDescent="0.15">
      <c r="E1362" s="3"/>
      <c r="F1362" s="2"/>
      <c r="G1362" s="1"/>
      <c r="H1362" s="1"/>
      <c r="M1362" s="3"/>
      <c r="N1362" s="2"/>
      <c r="O1362" s="1"/>
      <c r="P1362" s="1"/>
    </row>
    <row r="1363" spans="5:16" x14ac:dyDescent="0.15">
      <c r="E1363" s="3"/>
      <c r="F1363" s="2"/>
      <c r="G1363" s="1"/>
      <c r="H1363" s="1"/>
      <c r="M1363" s="3"/>
      <c r="N1363" s="2"/>
      <c r="O1363" s="1"/>
      <c r="P1363" s="1"/>
    </row>
    <row r="1364" spans="5:16" x14ac:dyDescent="0.15">
      <c r="E1364" s="3"/>
      <c r="F1364" s="2"/>
      <c r="G1364" s="1"/>
      <c r="H1364" s="1"/>
      <c r="M1364" s="3"/>
      <c r="N1364" s="2"/>
      <c r="O1364" s="1"/>
      <c r="P1364" s="1"/>
    </row>
    <row r="1365" spans="5:16" x14ac:dyDescent="0.15">
      <c r="E1365" s="3"/>
      <c r="F1365" s="2"/>
      <c r="G1365" s="1"/>
      <c r="H1365" s="1"/>
      <c r="M1365" s="3"/>
      <c r="N1365" s="2"/>
      <c r="O1365" s="1"/>
      <c r="P1365" s="1"/>
    </row>
    <row r="1366" spans="5:16" x14ac:dyDescent="0.15">
      <c r="E1366" s="3"/>
      <c r="F1366" s="2"/>
      <c r="G1366" s="1"/>
      <c r="H1366" s="1"/>
      <c r="M1366" s="3"/>
      <c r="N1366" s="2"/>
      <c r="O1366" s="1"/>
      <c r="P1366" s="1"/>
    </row>
    <row r="1367" spans="5:16" x14ac:dyDescent="0.15">
      <c r="E1367" s="3"/>
      <c r="F1367" s="2"/>
      <c r="G1367" s="1"/>
      <c r="H1367" s="1"/>
      <c r="M1367" s="3"/>
      <c r="N1367" s="2"/>
      <c r="O1367" s="1"/>
      <c r="P1367" s="1"/>
    </row>
    <row r="1368" spans="5:16" x14ac:dyDescent="0.15">
      <c r="E1368" s="3"/>
      <c r="F1368" s="2"/>
      <c r="G1368" s="1"/>
      <c r="H1368" s="1"/>
      <c r="M1368" s="3"/>
      <c r="N1368" s="2"/>
      <c r="O1368" s="1"/>
      <c r="P1368" s="1"/>
    </row>
    <row r="1369" spans="5:16" x14ac:dyDescent="0.15">
      <c r="E1369" s="3"/>
      <c r="F1369" s="2"/>
      <c r="G1369" s="1"/>
      <c r="H1369" s="1"/>
      <c r="M1369" s="3"/>
      <c r="N1369" s="2"/>
      <c r="O1369" s="1"/>
      <c r="P1369" s="1"/>
    </row>
    <row r="1370" spans="5:16" x14ac:dyDescent="0.15">
      <c r="M1370" s="3"/>
      <c r="N1370" s="2"/>
      <c r="O1370" s="1"/>
      <c r="P1370" s="1"/>
    </row>
    <row r="1371" spans="5:16" x14ac:dyDescent="0.15">
      <c r="M1371" s="3"/>
      <c r="N1371" s="2"/>
      <c r="O1371" s="1"/>
      <c r="P1371" s="1"/>
    </row>
    <row r="1372" spans="5:16" x14ac:dyDescent="0.15">
      <c r="M1372" s="3"/>
      <c r="N1372" s="2"/>
      <c r="O1372" s="1"/>
      <c r="P1372" s="1"/>
    </row>
    <row r="1373" spans="5:16" x14ac:dyDescent="0.15">
      <c r="M1373" s="3"/>
      <c r="N1373" s="2"/>
      <c r="O1373" s="1"/>
      <c r="P1373" s="1"/>
    </row>
    <row r="1374" spans="5:16" x14ac:dyDescent="0.15">
      <c r="M1374" s="3"/>
      <c r="N1374" s="2"/>
      <c r="O1374" s="1"/>
      <c r="P1374" s="1"/>
    </row>
    <row r="1375" spans="5:16" x14ac:dyDescent="0.15">
      <c r="M1375" s="3"/>
      <c r="N1375" s="2"/>
      <c r="O1375" s="1"/>
      <c r="P1375" s="1"/>
    </row>
    <row r="1376" spans="5:16" x14ac:dyDescent="0.15">
      <c r="M1376" s="3"/>
      <c r="N1376" s="2"/>
      <c r="O1376" s="1"/>
      <c r="P1376" s="1"/>
    </row>
    <row r="1377" spans="13:16" x14ac:dyDescent="0.15">
      <c r="M1377" s="3"/>
      <c r="N1377" s="2"/>
      <c r="O1377" s="1"/>
      <c r="P1377" s="1"/>
    </row>
    <row r="1378" spans="13:16" x14ac:dyDescent="0.15">
      <c r="M1378" s="3"/>
      <c r="N1378" s="2"/>
      <c r="O1378" s="1"/>
      <c r="P1378" s="1"/>
    </row>
    <row r="1379" spans="13:16" x14ac:dyDescent="0.15">
      <c r="M1379" s="3"/>
      <c r="N1379" s="2"/>
      <c r="O1379" s="1"/>
      <c r="P1379" s="1"/>
    </row>
    <row r="1380" spans="13:16" x14ac:dyDescent="0.15">
      <c r="M1380" s="3"/>
      <c r="N1380" s="2"/>
      <c r="O1380" s="1"/>
      <c r="P1380" s="1"/>
    </row>
    <row r="1381" spans="13:16" x14ac:dyDescent="0.15">
      <c r="M1381" s="3"/>
      <c r="N1381" s="2"/>
      <c r="O1381" s="1"/>
      <c r="P1381" s="1"/>
    </row>
    <row r="1382" spans="13:16" x14ac:dyDescent="0.15">
      <c r="M1382" s="3"/>
      <c r="N1382" s="2"/>
      <c r="O1382" s="1"/>
      <c r="P1382" s="1"/>
    </row>
    <row r="1383" spans="13:16" x14ac:dyDescent="0.15">
      <c r="M1383" s="3"/>
      <c r="N1383" s="2"/>
      <c r="O1383" s="1"/>
      <c r="P1383" s="1"/>
    </row>
    <row r="1384" spans="13:16" x14ac:dyDescent="0.15">
      <c r="M1384" s="3"/>
      <c r="N1384" s="2"/>
      <c r="O1384" s="1"/>
      <c r="P1384" s="1"/>
    </row>
    <row r="1385" spans="13:16" x14ac:dyDescent="0.15">
      <c r="M1385" s="3"/>
      <c r="N1385" s="2"/>
      <c r="O1385" s="1"/>
      <c r="P1385" s="1"/>
    </row>
    <row r="1386" spans="13:16" x14ac:dyDescent="0.15">
      <c r="M1386" s="3"/>
      <c r="N1386" s="2"/>
      <c r="O1386" s="1"/>
      <c r="P1386" s="1"/>
    </row>
    <row r="1387" spans="13:16" x14ac:dyDescent="0.15">
      <c r="M1387" s="3"/>
      <c r="N1387" s="2"/>
      <c r="O1387" s="1"/>
      <c r="P1387" s="1"/>
    </row>
    <row r="1388" spans="13:16" x14ac:dyDescent="0.15">
      <c r="M1388" s="3"/>
      <c r="N1388" s="2"/>
      <c r="O1388" s="1"/>
      <c r="P1388" s="1"/>
    </row>
    <row r="1389" spans="13:16" x14ac:dyDescent="0.15">
      <c r="M1389" s="3"/>
      <c r="N1389" s="2"/>
      <c r="O1389" s="1"/>
      <c r="P1389" s="1"/>
    </row>
    <row r="1390" spans="13:16" x14ac:dyDescent="0.15">
      <c r="M1390" s="3"/>
      <c r="N1390" s="2"/>
      <c r="O1390" s="1"/>
      <c r="P1390" s="1"/>
    </row>
    <row r="1391" spans="13:16" x14ac:dyDescent="0.15">
      <c r="M1391" s="3"/>
      <c r="N1391" s="2"/>
      <c r="O1391" s="1"/>
      <c r="P1391" s="1"/>
    </row>
    <row r="1392" spans="13:16" x14ac:dyDescent="0.15">
      <c r="M1392" s="3"/>
      <c r="N1392" s="2"/>
      <c r="O1392" s="1"/>
      <c r="P1392" s="1"/>
    </row>
    <row r="1393" spans="13:16" x14ac:dyDescent="0.15">
      <c r="M1393" s="3"/>
      <c r="N1393" s="2"/>
      <c r="O1393" s="1"/>
      <c r="P1393" s="1"/>
    </row>
    <row r="1394" spans="13:16" x14ac:dyDescent="0.15">
      <c r="M1394" s="3"/>
      <c r="N1394" s="2"/>
      <c r="O1394" s="1"/>
      <c r="P1394" s="1"/>
    </row>
    <row r="1395" spans="13:16" x14ac:dyDescent="0.15">
      <c r="M1395" s="3"/>
      <c r="N1395" s="2"/>
      <c r="O1395" s="1"/>
      <c r="P1395" s="1"/>
    </row>
    <row r="1396" spans="13:16" x14ac:dyDescent="0.15">
      <c r="M1396" s="3"/>
      <c r="N1396" s="2"/>
      <c r="O1396" s="1"/>
      <c r="P1396" s="1"/>
    </row>
    <row r="1397" spans="13:16" x14ac:dyDescent="0.15">
      <c r="M1397" s="3"/>
      <c r="N1397" s="2"/>
      <c r="O1397" s="1"/>
      <c r="P1397" s="1"/>
    </row>
    <row r="1398" spans="13:16" x14ac:dyDescent="0.15">
      <c r="M1398" s="3"/>
      <c r="N1398" s="2"/>
      <c r="O1398" s="1"/>
      <c r="P1398" s="1"/>
    </row>
    <row r="1399" spans="13:16" x14ac:dyDescent="0.15">
      <c r="M1399" s="3"/>
      <c r="N1399" s="2"/>
      <c r="O1399" s="1"/>
      <c r="P1399" s="1"/>
    </row>
    <row r="1400" spans="13:16" x14ac:dyDescent="0.15">
      <c r="M1400" s="3"/>
      <c r="N1400" s="2"/>
      <c r="O1400" s="1"/>
      <c r="P1400" s="1"/>
    </row>
    <row r="1401" spans="13:16" x14ac:dyDescent="0.15">
      <c r="M1401" s="3"/>
      <c r="N1401" s="2"/>
      <c r="O1401" s="1"/>
      <c r="P1401" s="1"/>
    </row>
    <row r="1402" spans="13:16" x14ac:dyDescent="0.15">
      <c r="M1402" s="3"/>
      <c r="N1402" s="2"/>
      <c r="O1402" s="1"/>
      <c r="P1402" s="1"/>
    </row>
    <row r="1403" spans="13:16" x14ac:dyDescent="0.15">
      <c r="M1403" s="3"/>
      <c r="N1403" s="2"/>
      <c r="O1403" s="1"/>
      <c r="P1403" s="1"/>
    </row>
    <row r="1404" spans="13:16" x14ac:dyDescent="0.15">
      <c r="M1404" s="3"/>
      <c r="N1404" s="2"/>
      <c r="O1404" s="1"/>
      <c r="P1404" s="1"/>
    </row>
    <row r="1405" spans="13:16" x14ac:dyDescent="0.15">
      <c r="M1405" s="3"/>
      <c r="N1405" s="2"/>
      <c r="O1405" s="1"/>
      <c r="P1405" s="1"/>
    </row>
    <row r="1406" spans="13:16" x14ac:dyDescent="0.15">
      <c r="M1406" s="3"/>
      <c r="N1406" s="2"/>
      <c r="O1406" s="1"/>
      <c r="P1406" s="1"/>
    </row>
    <row r="1407" spans="13:16" x14ac:dyDescent="0.15">
      <c r="M1407" s="3"/>
      <c r="N1407" s="2"/>
      <c r="O1407" s="1"/>
      <c r="P1407" s="1"/>
    </row>
    <row r="1408" spans="13:16" x14ac:dyDescent="0.15">
      <c r="M1408" s="3"/>
      <c r="N1408" s="2"/>
      <c r="O1408" s="1"/>
      <c r="P1408" s="1"/>
    </row>
    <row r="1409" spans="13:16" x14ac:dyDescent="0.15">
      <c r="M1409" s="3"/>
      <c r="N1409" s="2"/>
      <c r="O1409" s="1"/>
      <c r="P1409" s="1"/>
    </row>
    <row r="1410" spans="13:16" x14ac:dyDescent="0.15">
      <c r="M1410" s="3"/>
      <c r="N1410" s="2"/>
      <c r="O1410" s="1"/>
      <c r="P1410" s="1"/>
    </row>
    <row r="1411" spans="13:16" x14ac:dyDescent="0.15">
      <c r="M1411" s="3"/>
      <c r="N1411" s="2"/>
      <c r="O1411" s="1"/>
      <c r="P1411" s="1"/>
    </row>
    <row r="1412" spans="13:16" x14ac:dyDescent="0.15">
      <c r="M1412" s="3"/>
      <c r="N1412" s="2"/>
      <c r="O1412" s="1"/>
      <c r="P1412" s="1"/>
    </row>
    <row r="1413" spans="13:16" x14ac:dyDescent="0.15">
      <c r="M1413" s="3"/>
      <c r="N1413" s="2"/>
      <c r="O1413" s="1"/>
      <c r="P1413" s="1"/>
    </row>
    <row r="1414" spans="13:16" x14ac:dyDescent="0.15">
      <c r="M1414" s="3"/>
      <c r="N1414" s="2"/>
      <c r="O1414" s="1"/>
      <c r="P1414" s="1"/>
    </row>
    <row r="1415" spans="13:16" x14ac:dyDescent="0.15">
      <c r="M1415" s="3"/>
      <c r="N1415" s="2"/>
      <c r="O1415" s="1"/>
      <c r="P1415" s="1"/>
    </row>
    <row r="1416" spans="13:16" x14ac:dyDescent="0.15">
      <c r="M1416" s="3"/>
      <c r="N1416" s="2"/>
      <c r="O1416" s="1"/>
      <c r="P1416" s="1"/>
    </row>
    <row r="1417" spans="13:16" x14ac:dyDescent="0.15">
      <c r="M1417" s="3"/>
      <c r="N1417" s="2"/>
      <c r="O1417" s="1"/>
      <c r="P1417" s="1"/>
    </row>
    <row r="1418" spans="13:16" x14ac:dyDescent="0.15">
      <c r="M1418" s="3"/>
      <c r="N1418" s="2"/>
      <c r="O1418" s="1"/>
      <c r="P1418" s="1"/>
    </row>
    <row r="1419" spans="13:16" x14ac:dyDescent="0.15">
      <c r="M1419" s="3"/>
      <c r="N1419" s="2"/>
      <c r="O1419" s="1"/>
      <c r="P1419" s="1"/>
    </row>
  </sheetData>
  <phoneticPr fontId="3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0"/>
  <sheetViews>
    <sheetView workbookViewId="0">
      <selection activeCell="B1" sqref="B1:B65536"/>
    </sheetView>
  </sheetViews>
  <sheetFormatPr baseColWidth="10" defaultRowHeight="13" x14ac:dyDescent="0.15"/>
  <sheetData>
    <row r="1" spans="1:3" x14ac:dyDescent="0.15">
      <c r="A1" t="s">
        <v>18</v>
      </c>
      <c r="B1" t="s">
        <v>17</v>
      </c>
      <c r="C1" t="s">
        <v>18</v>
      </c>
    </row>
    <row r="2" spans="1:3" x14ac:dyDescent="0.15">
      <c r="A2">
        <v>1</v>
      </c>
      <c r="B2" s="23">
        <v>41711</v>
      </c>
      <c r="C2">
        <v>1</v>
      </c>
    </row>
    <row r="3" spans="1:3" x14ac:dyDescent="0.15">
      <c r="A3">
        <v>2</v>
      </c>
      <c r="B3" s="23">
        <v>41710</v>
      </c>
      <c r="C3">
        <v>2</v>
      </c>
    </row>
    <row r="4" spans="1:3" x14ac:dyDescent="0.15">
      <c r="A4">
        <v>3</v>
      </c>
      <c r="B4" s="23">
        <v>41709</v>
      </c>
      <c r="C4">
        <v>3</v>
      </c>
    </row>
    <row r="5" spans="1:3" x14ac:dyDescent="0.15">
      <c r="A5">
        <v>4</v>
      </c>
      <c r="B5" s="23">
        <v>41708</v>
      </c>
      <c r="C5">
        <v>4</v>
      </c>
    </row>
    <row r="6" spans="1:3" x14ac:dyDescent="0.15">
      <c r="A6">
        <v>5</v>
      </c>
      <c r="B6" s="23">
        <v>41705</v>
      </c>
      <c r="C6">
        <v>5</v>
      </c>
    </row>
    <row r="7" spans="1:3" x14ac:dyDescent="0.15">
      <c r="A7">
        <v>6</v>
      </c>
      <c r="B7" s="23">
        <v>41704</v>
      </c>
      <c r="C7">
        <v>6</v>
      </c>
    </row>
    <row r="8" spans="1:3" x14ac:dyDescent="0.15">
      <c r="A8">
        <v>7</v>
      </c>
      <c r="B8" s="23">
        <v>41703</v>
      </c>
      <c r="C8">
        <v>7</v>
      </c>
    </row>
    <row r="9" spans="1:3" x14ac:dyDescent="0.15">
      <c r="A9">
        <v>8</v>
      </c>
      <c r="B9" s="23">
        <v>41702</v>
      </c>
      <c r="C9">
        <v>8</v>
      </c>
    </row>
    <row r="10" spans="1:3" x14ac:dyDescent="0.15">
      <c r="A10">
        <v>9</v>
      </c>
      <c r="B10" s="23">
        <v>41701</v>
      </c>
      <c r="C10">
        <v>9</v>
      </c>
    </row>
    <row r="11" spans="1:3" x14ac:dyDescent="0.15">
      <c r="A11">
        <v>10</v>
      </c>
      <c r="B11" s="23">
        <v>41698</v>
      </c>
      <c r="C11">
        <v>10</v>
      </c>
    </row>
    <row r="12" spans="1:3" x14ac:dyDescent="0.15">
      <c r="A12">
        <v>11</v>
      </c>
      <c r="B12" s="23">
        <v>41697</v>
      </c>
      <c r="C12">
        <v>11</v>
      </c>
    </row>
    <row r="13" spans="1:3" x14ac:dyDescent="0.15">
      <c r="A13">
        <v>12</v>
      </c>
      <c r="B13" s="23">
        <v>41696</v>
      </c>
      <c r="C13">
        <v>12</v>
      </c>
    </row>
    <row r="14" spans="1:3" x14ac:dyDescent="0.15">
      <c r="A14">
        <v>13</v>
      </c>
      <c r="B14" s="23">
        <v>41695</v>
      </c>
      <c r="C14">
        <v>13</v>
      </c>
    </row>
    <row r="15" spans="1:3" x14ac:dyDescent="0.15">
      <c r="A15">
        <v>14</v>
      </c>
      <c r="B15" s="23">
        <v>41694</v>
      </c>
      <c r="C15">
        <v>14</v>
      </c>
    </row>
    <row r="16" spans="1:3" x14ac:dyDescent="0.15">
      <c r="A16">
        <v>15</v>
      </c>
      <c r="B16" s="23">
        <v>41691</v>
      </c>
      <c r="C16">
        <v>15</v>
      </c>
    </row>
    <row r="17" spans="1:3" x14ac:dyDescent="0.15">
      <c r="A17">
        <v>16</v>
      </c>
      <c r="B17" s="23">
        <v>41690</v>
      </c>
      <c r="C17">
        <v>16</v>
      </c>
    </row>
    <row r="18" spans="1:3" x14ac:dyDescent="0.15">
      <c r="A18">
        <v>17</v>
      </c>
      <c r="B18" s="23">
        <v>41689</v>
      </c>
      <c r="C18">
        <v>17</v>
      </c>
    </row>
    <row r="19" spans="1:3" x14ac:dyDescent="0.15">
      <c r="A19">
        <v>18</v>
      </c>
      <c r="B19" s="23">
        <v>41688</v>
      </c>
      <c r="C19">
        <v>18</v>
      </c>
    </row>
    <row r="20" spans="1:3" x14ac:dyDescent="0.15">
      <c r="A20">
        <v>19</v>
      </c>
      <c r="B20" s="23">
        <v>41687</v>
      </c>
      <c r="C20">
        <v>19</v>
      </c>
    </row>
    <row r="21" spans="1:3" x14ac:dyDescent="0.15">
      <c r="A21">
        <v>20</v>
      </c>
      <c r="B21" s="23">
        <v>41684</v>
      </c>
      <c r="C21">
        <v>20</v>
      </c>
    </row>
    <row r="22" spans="1:3" x14ac:dyDescent="0.15">
      <c r="A22">
        <v>21</v>
      </c>
      <c r="B22" s="23">
        <v>41683</v>
      </c>
      <c r="C22">
        <v>21</v>
      </c>
    </row>
    <row r="23" spans="1:3" x14ac:dyDescent="0.15">
      <c r="A23">
        <v>22</v>
      </c>
      <c r="B23" s="23">
        <v>41682</v>
      </c>
      <c r="C23">
        <v>22</v>
      </c>
    </row>
    <row r="24" spans="1:3" x14ac:dyDescent="0.15">
      <c r="A24">
        <v>23</v>
      </c>
      <c r="B24" s="23">
        <v>41681</v>
      </c>
      <c r="C24">
        <v>23</v>
      </c>
    </row>
    <row r="25" spans="1:3" x14ac:dyDescent="0.15">
      <c r="A25">
        <v>24</v>
      </c>
      <c r="B25" s="23">
        <v>41680</v>
      </c>
      <c r="C25">
        <v>24</v>
      </c>
    </row>
    <row r="26" spans="1:3" x14ac:dyDescent="0.15">
      <c r="A26">
        <v>25</v>
      </c>
      <c r="B26" s="23">
        <v>41677</v>
      </c>
      <c r="C26">
        <v>25</v>
      </c>
    </row>
    <row r="27" spans="1:3" x14ac:dyDescent="0.15">
      <c r="A27">
        <v>26</v>
      </c>
      <c r="B27" s="23">
        <v>41676</v>
      </c>
      <c r="C27">
        <v>26</v>
      </c>
    </row>
    <row r="28" spans="1:3" x14ac:dyDescent="0.15">
      <c r="A28">
        <v>27</v>
      </c>
      <c r="B28" s="23">
        <v>41675</v>
      </c>
      <c r="C28">
        <v>27</v>
      </c>
    </row>
    <row r="29" spans="1:3" x14ac:dyDescent="0.15">
      <c r="A29">
        <v>28</v>
      </c>
      <c r="B29" s="23">
        <v>41674</v>
      </c>
      <c r="C29">
        <v>28</v>
      </c>
    </row>
    <row r="30" spans="1:3" x14ac:dyDescent="0.15">
      <c r="A30">
        <v>29</v>
      </c>
      <c r="B30" s="23">
        <v>41673</v>
      </c>
      <c r="C30">
        <v>29</v>
      </c>
    </row>
    <row r="31" spans="1:3" x14ac:dyDescent="0.15">
      <c r="A31">
        <v>30</v>
      </c>
      <c r="B31" s="23">
        <v>41670</v>
      </c>
      <c r="C31">
        <v>30</v>
      </c>
    </row>
    <row r="32" spans="1:3" x14ac:dyDescent="0.15">
      <c r="A32">
        <v>31</v>
      </c>
      <c r="B32" s="23">
        <v>41669</v>
      </c>
      <c r="C32">
        <v>31</v>
      </c>
    </row>
    <row r="33" spans="1:3" x14ac:dyDescent="0.15">
      <c r="A33">
        <v>32</v>
      </c>
      <c r="B33" s="23">
        <v>41668</v>
      </c>
      <c r="C33">
        <v>32</v>
      </c>
    </row>
    <row r="34" spans="1:3" x14ac:dyDescent="0.15">
      <c r="A34">
        <v>33</v>
      </c>
      <c r="B34" s="23">
        <v>41667</v>
      </c>
      <c r="C34">
        <v>33</v>
      </c>
    </row>
    <row r="35" spans="1:3" x14ac:dyDescent="0.15">
      <c r="A35">
        <v>34</v>
      </c>
      <c r="B35" s="23">
        <v>41666</v>
      </c>
      <c r="C35">
        <v>34</v>
      </c>
    </row>
    <row r="36" spans="1:3" x14ac:dyDescent="0.15">
      <c r="A36">
        <v>35</v>
      </c>
      <c r="B36" s="23">
        <v>41663</v>
      </c>
      <c r="C36">
        <v>35</v>
      </c>
    </row>
    <row r="37" spans="1:3" x14ac:dyDescent="0.15">
      <c r="A37">
        <v>36</v>
      </c>
      <c r="B37" s="23">
        <v>41662</v>
      </c>
      <c r="C37">
        <v>36</v>
      </c>
    </row>
    <row r="38" spans="1:3" x14ac:dyDescent="0.15">
      <c r="A38">
        <v>37</v>
      </c>
      <c r="B38" s="23">
        <v>41661</v>
      </c>
      <c r="C38">
        <v>37</v>
      </c>
    </row>
    <row r="39" spans="1:3" x14ac:dyDescent="0.15">
      <c r="A39">
        <v>38</v>
      </c>
      <c r="B39" s="23">
        <v>41660</v>
      </c>
      <c r="C39">
        <v>38</v>
      </c>
    </row>
    <row r="40" spans="1:3" x14ac:dyDescent="0.15">
      <c r="A40">
        <v>39</v>
      </c>
      <c r="B40" s="23">
        <v>41659</v>
      </c>
      <c r="C40">
        <v>39</v>
      </c>
    </row>
    <row r="41" spans="1:3" x14ac:dyDescent="0.15">
      <c r="A41">
        <v>40</v>
      </c>
      <c r="B41" s="23">
        <v>41656</v>
      </c>
      <c r="C41">
        <v>40</v>
      </c>
    </row>
    <row r="42" spans="1:3" x14ac:dyDescent="0.15">
      <c r="A42">
        <v>41</v>
      </c>
      <c r="B42" s="23">
        <v>41655</v>
      </c>
      <c r="C42">
        <v>41</v>
      </c>
    </row>
    <row r="43" spans="1:3" x14ac:dyDescent="0.15">
      <c r="A43">
        <v>42</v>
      </c>
      <c r="B43" s="23">
        <v>41654</v>
      </c>
      <c r="C43">
        <v>42</v>
      </c>
    </row>
    <row r="44" spans="1:3" x14ac:dyDescent="0.15">
      <c r="A44">
        <v>43</v>
      </c>
      <c r="B44" s="23">
        <v>41653</v>
      </c>
      <c r="C44">
        <v>43</v>
      </c>
    </row>
    <row r="45" spans="1:3" x14ac:dyDescent="0.15">
      <c r="A45">
        <v>44</v>
      </c>
      <c r="B45" s="23">
        <v>41652</v>
      </c>
      <c r="C45">
        <v>44</v>
      </c>
    </row>
    <row r="46" spans="1:3" x14ac:dyDescent="0.15">
      <c r="A46">
        <v>45</v>
      </c>
      <c r="B46" s="23">
        <v>41649</v>
      </c>
      <c r="C46">
        <v>45</v>
      </c>
    </row>
    <row r="47" spans="1:3" x14ac:dyDescent="0.15">
      <c r="A47">
        <v>46</v>
      </c>
      <c r="B47" s="23">
        <v>41648</v>
      </c>
      <c r="C47">
        <v>46</v>
      </c>
    </row>
    <row r="48" spans="1:3" x14ac:dyDescent="0.15">
      <c r="A48">
        <v>47</v>
      </c>
      <c r="B48" s="23">
        <v>41647</v>
      </c>
      <c r="C48">
        <v>47</v>
      </c>
    </row>
    <row r="49" spans="1:3" x14ac:dyDescent="0.15">
      <c r="A49">
        <v>48</v>
      </c>
      <c r="B49" s="23">
        <v>41646</v>
      </c>
      <c r="C49">
        <v>48</v>
      </c>
    </row>
    <row r="50" spans="1:3" x14ac:dyDescent="0.15">
      <c r="A50">
        <v>49</v>
      </c>
      <c r="B50" s="23">
        <v>41645</v>
      </c>
      <c r="C50">
        <v>49</v>
      </c>
    </row>
    <row r="51" spans="1:3" x14ac:dyDescent="0.15">
      <c r="A51">
        <v>50</v>
      </c>
      <c r="B51" s="23">
        <v>41642</v>
      </c>
      <c r="C51">
        <v>50</v>
      </c>
    </row>
    <row r="52" spans="1:3" x14ac:dyDescent="0.15">
      <c r="A52">
        <v>51</v>
      </c>
      <c r="B52" s="23">
        <v>41641</v>
      </c>
      <c r="C52">
        <v>51</v>
      </c>
    </row>
    <row r="53" spans="1:3" x14ac:dyDescent="0.15">
      <c r="A53">
        <v>52</v>
      </c>
      <c r="B53" s="23">
        <v>41640</v>
      </c>
      <c r="C53">
        <v>52</v>
      </c>
    </row>
    <row r="54" spans="1:3" x14ac:dyDescent="0.15">
      <c r="A54">
        <v>53</v>
      </c>
      <c r="B54" s="23">
        <v>41638</v>
      </c>
      <c r="C54">
        <v>53</v>
      </c>
    </row>
    <row r="55" spans="1:3" x14ac:dyDescent="0.15">
      <c r="A55">
        <v>54</v>
      </c>
      <c r="B55" s="23">
        <v>41635</v>
      </c>
      <c r="C55">
        <v>54</v>
      </c>
    </row>
    <row r="56" spans="1:3" x14ac:dyDescent="0.15">
      <c r="A56">
        <v>55</v>
      </c>
      <c r="B56" s="23">
        <v>41631</v>
      </c>
      <c r="C56">
        <v>55</v>
      </c>
    </row>
    <row r="57" spans="1:3" x14ac:dyDescent="0.15">
      <c r="A57">
        <v>56</v>
      </c>
      <c r="B57" s="23">
        <v>41628</v>
      </c>
      <c r="C57">
        <v>56</v>
      </c>
    </row>
    <row r="58" spans="1:3" x14ac:dyDescent="0.15">
      <c r="A58">
        <v>57</v>
      </c>
      <c r="B58" s="23">
        <v>41627</v>
      </c>
      <c r="C58">
        <v>57</v>
      </c>
    </row>
    <row r="59" spans="1:3" x14ac:dyDescent="0.15">
      <c r="A59">
        <v>58</v>
      </c>
      <c r="B59" s="23">
        <v>41626</v>
      </c>
      <c r="C59">
        <v>58</v>
      </c>
    </row>
    <row r="60" spans="1:3" x14ac:dyDescent="0.15">
      <c r="A60">
        <v>59</v>
      </c>
      <c r="B60" s="23">
        <v>41625</v>
      </c>
      <c r="C60">
        <v>59</v>
      </c>
    </row>
    <row r="61" spans="1:3" x14ac:dyDescent="0.15">
      <c r="A61">
        <v>60</v>
      </c>
      <c r="B61" s="23">
        <v>41624</v>
      </c>
      <c r="C61">
        <v>60</v>
      </c>
    </row>
    <row r="62" spans="1:3" x14ac:dyDescent="0.15">
      <c r="A62">
        <v>61</v>
      </c>
      <c r="B62" s="23">
        <v>41621</v>
      </c>
      <c r="C62">
        <v>61</v>
      </c>
    </row>
    <row r="63" spans="1:3" x14ac:dyDescent="0.15">
      <c r="A63">
        <v>62</v>
      </c>
      <c r="B63" s="23">
        <v>41620</v>
      </c>
      <c r="C63">
        <v>62</v>
      </c>
    </row>
    <row r="64" spans="1:3" x14ac:dyDescent="0.15">
      <c r="A64">
        <v>63</v>
      </c>
      <c r="B64" s="23">
        <v>41619</v>
      </c>
      <c r="C64">
        <v>63</v>
      </c>
    </row>
    <row r="65" spans="1:3" x14ac:dyDescent="0.15">
      <c r="A65">
        <v>64</v>
      </c>
      <c r="B65" s="23">
        <v>41618</v>
      </c>
      <c r="C65">
        <v>64</v>
      </c>
    </row>
    <row r="66" spans="1:3" x14ac:dyDescent="0.15">
      <c r="A66">
        <v>65</v>
      </c>
      <c r="B66" s="23">
        <v>41617</v>
      </c>
      <c r="C66">
        <v>65</v>
      </c>
    </row>
    <row r="67" spans="1:3" x14ac:dyDescent="0.15">
      <c r="A67">
        <v>66</v>
      </c>
      <c r="B67" s="23">
        <v>41614</v>
      </c>
      <c r="C67">
        <v>66</v>
      </c>
    </row>
    <row r="68" spans="1:3" x14ac:dyDescent="0.15">
      <c r="A68">
        <v>67</v>
      </c>
      <c r="B68" s="23">
        <v>41613</v>
      </c>
      <c r="C68">
        <v>67</v>
      </c>
    </row>
    <row r="69" spans="1:3" x14ac:dyDescent="0.15">
      <c r="A69">
        <v>68</v>
      </c>
      <c r="B69" s="23">
        <v>41612</v>
      </c>
      <c r="C69">
        <v>68</v>
      </c>
    </row>
    <row r="70" spans="1:3" x14ac:dyDescent="0.15">
      <c r="A70">
        <v>69</v>
      </c>
      <c r="B70" s="23">
        <v>41611</v>
      </c>
      <c r="C70">
        <v>69</v>
      </c>
    </row>
    <row r="71" spans="1:3" x14ac:dyDescent="0.15">
      <c r="A71">
        <v>70</v>
      </c>
      <c r="B71" s="23">
        <v>41610</v>
      </c>
      <c r="C71">
        <v>70</v>
      </c>
    </row>
    <row r="72" spans="1:3" x14ac:dyDescent="0.15">
      <c r="A72">
        <v>71</v>
      </c>
      <c r="B72" s="23">
        <v>41607</v>
      </c>
      <c r="C72">
        <v>71</v>
      </c>
    </row>
    <row r="73" spans="1:3" x14ac:dyDescent="0.15">
      <c r="A73">
        <v>72</v>
      </c>
      <c r="B73" s="23">
        <v>41606</v>
      </c>
      <c r="C73">
        <v>72</v>
      </c>
    </row>
    <row r="74" spans="1:3" x14ac:dyDescent="0.15">
      <c r="A74">
        <v>73</v>
      </c>
      <c r="B74" s="23">
        <v>41605</v>
      </c>
      <c r="C74">
        <v>73</v>
      </c>
    </row>
    <row r="75" spans="1:3" x14ac:dyDescent="0.15">
      <c r="A75">
        <v>74</v>
      </c>
      <c r="B75" s="23">
        <v>41604</v>
      </c>
      <c r="C75">
        <v>74</v>
      </c>
    </row>
    <row r="76" spans="1:3" x14ac:dyDescent="0.15">
      <c r="A76">
        <v>75</v>
      </c>
      <c r="B76" s="23">
        <v>41603</v>
      </c>
      <c r="C76">
        <v>75</v>
      </c>
    </row>
    <row r="77" spans="1:3" x14ac:dyDescent="0.15">
      <c r="A77">
        <v>76</v>
      </c>
      <c r="B77" s="23">
        <v>41600</v>
      </c>
      <c r="C77">
        <v>76</v>
      </c>
    </row>
    <row r="78" spans="1:3" x14ac:dyDescent="0.15">
      <c r="A78">
        <v>77</v>
      </c>
      <c r="B78" s="23">
        <v>41599</v>
      </c>
      <c r="C78">
        <v>77</v>
      </c>
    </row>
    <row r="79" spans="1:3" x14ac:dyDescent="0.15">
      <c r="A79">
        <v>78</v>
      </c>
      <c r="B79" s="23">
        <v>41598</v>
      </c>
      <c r="C79">
        <v>78</v>
      </c>
    </row>
    <row r="80" spans="1:3" x14ac:dyDescent="0.15">
      <c r="A80">
        <v>79</v>
      </c>
      <c r="B80" s="23">
        <v>41597</v>
      </c>
      <c r="C80">
        <v>79</v>
      </c>
    </row>
    <row r="81" spans="1:3" x14ac:dyDescent="0.15">
      <c r="A81">
        <v>80</v>
      </c>
      <c r="B81" s="23">
        <v>41596</v>
      </c>
      <c r="C81">
        <v>80</v>
      </c>
    </row>
    <row r="82" spans="1:3" x14ac:dyDescent="0.15">
      <c r="A82">
        <v>81</v>
      </c>
      <c r="B82" s="23">
        <v>41593</v>
      </c>
      <c r="C82">
        <v>81</v>
      </c>
    </row>
    <row r="83" spans="1:3" x14ac:dyDescent="0.15">
      <c r="A83">
        <v>82</v>
      </c>
      <c r="B83" s="23">
        <v>41592</v>
      </c>
      <c r="C83">
        <v>82</v>
      </c>
    </row>
    <row r="84" spans="1:3" x14ac:dyDescent="0.15">
      <c r="A84">
        <v>83</v>
      </c>
      <c r="B84" s="23">
        <v>41591</v>
      </c>
      <c r="C84">
        <v>83</v>
      </c>
    </row>
    <row r="85" spans="1:3" x14ac:dyDescent="0.15">
      <c r="A85">
        <v>84</v>
      </c>
      <c r="B85" s="23">
        <v>41590</v>
      </c>
      <c r="C85">
        <v>84</v>
      </c>
    </row>
    <row r="86" spans="1:3" x14ac:dyDescent="0.15">
      <c r="A86">
        <v>85</v>
      </c>
      <c r="B86" s="23">
        <v>41589</v>
      </c>
      <c r="C86">
        <v>85</v>
      </c>
    </row>
    <row r="87" spans="1:3" x14ac:dyDescent="0.15">
      <c r="A87">
        <v>86</v>
      </c>
      <c r="B87" s="23">
        <v>41586</v>
      </c>
      <c r="C87">
        <v>86</v>
      </c>
    </row>
    <row r="88" spans="1:3" x14ac:dyDescent="0.15">
      <c r="A88">
        <v>87</v>
      </c>
      <c r="B88" s="23">
        <v>41585</v>
      </c>
      <c r="C88">
        <v>87</v>
      </c>
    </row>
    <row r="89" spans="1:3" x14ac:dyDescent="0.15">
      <c r="A89">
        <v>88</v>
      </c>
      <c r="B89" s="23">
        <v>41584</v>
      </c>
      <c r="C89">
        <v>88</v>
      </c>
    </row>
    <row r="90" spans="1:3" x14ac:dyDescent="0.15">
      <c r="A90">
        <v>89</v>
      </c>
      <c r="B90" s="23">
        <v>41583</v>
      </c>
      <c r="C90">
        <v>89</v>
      </c>
    </row>
    <row r="91" spans="1:3" x14ac:dyDescent="0.15">
      <c r="A91">
        <v>90</v>
      </c>
      <c r="B91" s="23">
        <v>41582</v>
      </c>
      <c r="C91">
        <v>90</v>
      </c>
    </row>
    <row r="92" spans="1:3" x14ac:dyDescent="0.15">
      <c r="A92">
        <v>91</v>
      </c>
      <c r="B92" s="23">
        <v>41579</v>
      </c>
      <c r="C92">
        <v>91</v>
      </c>
    </row>
    <row r="93" spans="1:3" x14ac:dyDescent="0.15">
      <c r="A93">
        <v>92</v>
      </c>
      <c r="B93" s="23">
        <v>41578</v>
      </c>
      <c r="C93">
        <v>92</v>
      </c>
    </row>
    <row r="94" spans="1:3" x14ac:dyDescent="0.15">
      <c r="A94">
        <v>93</v>
      </c>
      <c r="B94" s="23">
        <v>41577</v>
      </c>
      <c r="C94">
        <v>93</v>
      </c>
    </row>
    <row r="95" spans="1:3" x14ac:dyDescent="0.15">
      <c r="A95">
        <v>94</v>
      </c>
      <c r="B95" s="23">
        <v>41576</v>
      </c>
      <c r="C95">
        <v>94</v>
      </c>
    </row>
    <row r="96" spans="1:3" x14ac:dyDescent="0.15">
      <c r="A96">
        <v>95</v>
      </c>
      <c r="B96" s="23">
        <v>41575</v>
      </c>
      <c r="C96">
        <v>95</v>
      </c>
    </row>
    <row r="97" spans="1:3" x14ac:dyDescent="0.15">
      <c r="A97">
        <v>96</v>
      </c>
      <c r="B97" s="23">
        <v>41572</v>
      </c>
      <c r="C97">
        <v>96</v>
      </c>
    </row>
    <row r="98" spans="1:3" x14ac:dyDescent="0.15">
      <c r="A98">
        <v>97</v>
      </c>
      <c r="B98" s="23">
        <v>41571</v>
      </c>
      <c r="C98">
        <v>97</v>
      </c>
    </row>
    <row r="99" spans="1:3" x14ac:dyDescent="0.15">
      <c r="A99">
        <v>98</v>
      </c>
      <c r="B99" s="23">
        <v>41570</v>
      </c>
      <c r="C99">
        <v>98</v>
      </c>
    </row>
    <row r="100" spans="1:3" x14ac:dyDescent="0.15">
      <c r="A100">
        <v>99</v>
      </c>
      <c r="B100" s="23">
        <v>41569</v>
      </c>
      <c r="C100">
        <v>99</v>
      </c>
    </row>
    <row r="101" spans="1:3" x14ac:dyDescent="0.15">
      <c r="A101">
        <v>100</v>
      </c>
      <c r="B101" s="23">
        <v>41568</v>
      </c>
      <c r="C101">
        <v>100</v>
      </c>
    </row>
    <row r="102" spans="1:3" x14ac:dyDescent="0.15">
      <c r="A102">
        <v>101</v>
      </c>
      <c r="B102" s="23">
        <v>41565</v>
      </c>
      <c r="C102">
        <v>101</v>
      </c>
    </row>
    <row r="103" spans="1:3" x14ac:dyDescent="0.15">
      <c r="A103">
        <v>102</v>
      </c>
      <c r="B103" s="23">
        <v>41564</v>
      </c>
      <c r="C103">
        <v>102</v>
      </c>
    </row>
    <row r="104" spans="1:3" x14ac:dyDescent="0.15">
      <c r="A104">
        <v>103</v>
      </c>
      <c r="B104" s="23">
        <v>41563</v>
      </c>
      <c r="C104">
        <v>103</v>
      </c>
    </row>
    <row r="105" spans="1:3" x14ac:dyDescent="0.15">
      <c r="A105">
        <v>104</v>
      </c>
      <c r="B105" s="23">
        <v>41562</v>
      </c>
      <c r="C105">
        <v>104</v>
      </c>
    </row>
    <row r="106" spans="1:3" x14ac:dyDescent="0.15">
      <c r="A106">
        <v>105</v>
      </c>
      <c r="B106" s="23">
        <v>41561</v>
      </c>
      <c r="C106">
        <v>105</v>
      </c>
    </row>
    <row r="107" spans="1:3" x14ac:dyDescent="0.15">
      <c r="A107">
        <v>106</v>
      </c>
      <c r="B107" s="23">
        <v>41558</v>
      </c>
      <c r="C107">
        <v>106</v>
      </c>
    </row>
    <row r="108" spans="1:3" x14ac:dyDescent="0.15">
      <c r="A108">
        <v>107</v>
      </c>
      <c r="B108" s="23">
        <v>41557</v>
      </c>
      <c r="C108">
        <v>107</v>
      </c>
    </row>
    <row r="109" spans="1:3" x14ac:dyDescent="0.15">
      <c r="A109">
        <v>108</v>
      </c>
      <c r="B109" s="23">
        <v>41556</v>
      </c>
      <c r="C109">
        <v>108</v>
      </c>
    </row>
    <row r="110" spans="1:3" x14ac:dyDescent="0.15">
      <c r="A110">
        <v>109</v>
      </c>
      <c r="B110" s="23">
        <v>41555</v>
      </c>
      <c r="C110">
        <v>109</v>
      </c>
    </row>
    <row r="111" spans="1:3" x14ac:dyDescent="0.15">
      <c r="A111">
        <v>110</v>
      </c>
      <c r="B111" s="23">
        <v>41554</v>
      </c>
      <c r="C111">
        <v>110</v>
      </c>
    </row>
    <row r="112" spans="1:3" x14ac:dyDescent="0.15">
      <c r="A112">
        <v>111</v>
      </c>
      <c r="B112" s="23">
        <v>41551</v>
      </c>
      <c r="C112">
        <v>111</v>
      </c>
    </row>
    <row r="113" spans="1:3" x14ac:dyDescent="0.15">
      <c r="A113">
        <v>112</v>
      </c>
      <c r="B113" s="23">
        <v>41550</v>
      </c>
      <c r="C113">
        <v>112</v>
      </c>
    </row>
    <row r="114" spans="1:3" x14ac:dyDescent="0.15">
      <c r="A114">
        <v>113</v>
      </c>
      <c r="B114" s="23">
        <v>41549</v>
      </c>
      <c r="C114">
        <v>113</v>
      </c>
    </row>
    <row r="115" spans="1:3" x14ac:dyDescent="0.15">
      <c r="A115">
        <v>114</v>
      </c>
      <c r="B115" s="23">
        <v>41548</v>
      </c>
      <c r="C115">
        <v>114</v>
      </c>
    </row>
    <row r="116" spans="1:3" x14ac:dyDescent="0.15">
      <c r="A116">
        <v>115</v>
      </c>
      <c r="B116" s="23">
        <v>41547</v>
      </c>
      <c r="C116">
        <v>115</v>
      </c>
    </row>
    <row r="117" spans="1:3" x14ac:dyDescent="0.15">
      <c r="A117">
        <v>116</v>
      </c>
      <c r="B117" s="23">
        <v>41544</v>
      </c>
      <c r="C117">
        <v>116</v>
      </c>
    </row>
    <row r="118" spans="1:3" x14ac:dyDescent="0.15">
      <c r="A118">
        <v>117</v>
      </c>
      <c r="B118" s="23">
        <v>41543</v>
      </c>
      <c r="C118">
        <v>117</v>
      </c>
    </row>
    <row r="119" spans="1:3" x14ac:dyDescent="0.15">
      <c r="A119">
        <v>118</v>
      </c>
      <c r="B119" s="23">
        <v>41542</v>
      </c>
      <c r="C119">
        <v>118</v>
      </c>
    </row>
    <row r="120" spans="1:3" x14ac:dyDescent="0.15">
      <c r="A120">
        <v>119</v>
      </c>
      <c r="B120" s="23">
        <v>41541</v>
      </c>
      <c r="C120">
        <v>119</v>
      </c>
    </row>
    <row r="121" spans="1:3" x14ac:dyDescent="0.15">
      <c r="A121">
        <v>120</v>
      </c>
      <c r="B121" s="23">
        <v>41540</v>
      </c>
      <c r="C121">
        <v>120</v>
      </c>
    </row>
    <row r="122" spans="1:3" x14ac:dyDescent="0.15">
      <c r="A122">
        <v>121</v>
      </c>
      <c r="B122" s="23">
        <v>41537</v>
      </c>
      <c r="C122">
        <v>121</v>
      </c>
    </row>
    <row r="123" spans="1:3" x14ac:dyDescent="0.15">
      <c r="A123">
        <v>122</v>
      </c>
      <c r="B123" s="23">
        <v>41536</v>
      </c>
      <c r="C123">
        <v>122</v>
      </c>
    </row>
    <row r="124" spans="1:3" x14ac:dyDescent="0.15">
      <c r="A124">
        <v>123</v>
      </c>
      <c r="B124" s="23">
        <v>41535</v>
      </c>
      <c r="C124">
        <v>123</v>
      </c>
    </row>
    <row r="125" spans="1:3" x14ac:dyDescent="0.15">
      <c r="A125">
        <v>124</v>
      </c>
      <c r="B125" s="23">
        <v>41534</v>
      </c>
      <c r="C125">
        <v>124</v>
      </c>
    </row>
    <row r="126" spans="1:3" x14ac:dyDescent="0.15">
      <c r="A126">
        <v>125</v>
      </c>
      <c r="B126" s="23">
        <v>41533</v>
      </c>
      <c r="C126">
        <v>125</v>
      </c>
    </row>
    <row r="127" spans="1:3" x14ac:dyDescent="0.15">
      <c r="A127">
        <v>126</v>
      </c>
      <c r="B127" s="23">
        <v>41530</v>
      </c>
      <c r="C127">
        <v>126</v>
      </c>
    </row>
    <row r="128" spans="1:3" x14ac:dyDescent="0.15">
      <c r="A128">
        <v>127</v>
      </c>
      <c r="B128" s="23">
        <v>41529</v>
      </c>
      <c r="C128">
        <v>127</v>
      </c>
    </row>
    <row r="129" spans="1:3" x14ac:dyDescent="0.15">
      <c r="A129">
        <v>128</v>
      </c>
      <c r="B129" s="23">
        <v>41528</v>
      </c>
      <c r="C129">
        <v>128</v>
      </c>
    </row>
    <row r="130" spans="1:3" x14ac:dyDescent="0.15">
      <c r="A130">
        <v>129</v>
      </c>
      <c r="B130" s="23">
        <v>41527</v>
      </c>
      <c r="C130">
        <v>129</v>
      </c>
    </row>
    <row r="131" spans="1:3" x14ac:dyDescent="0.15">
      <c r="A131">
        <v>130</v>
      </c>
      <c r="B131" s="23">
        <v>41526</v>
      </c>
      <c r="C131">
        <v>130</v>
      </c>
    </row>
    <row r="132" spans="1:3" x14ac:dyDescent="0.15">
      <c r="A132">
        <v>131</v>
      </c>
      <c r="B132" s="23">
        <v>41523</v>
      </c>
      <c r="C132">
        <v>131</v>
      </c>
    </row>
    <row r="133" spans="1:3" x14ac:dyDescent="0.15">
      <c r="A133">
        <v>132</v>
      </c>
      <c r="B133" s="23">
        <v>41522</v>
      </c>
      <c r="C133">
        <v>132</v>
      </c>
    </row>
    <row r="134" spans="1:3" x14ac:dyDescent="0.15">
      <c r="A134">
        <v>133</v>
      </c>
      <c r="B134" s="23">
        <v>41521</v>
      </c>
      <c r="C134">
        <v>133</v>
      </c>
    </row>
    <row r="135" spans="1:3" x14ac:dyDescent="0.15">
      <c r="A135">
        <v>134</v>
      </c>
      <c r="B135" s="23">
        <v>41520</v>
      </c>
      <c r="C135">
        <v>134</v>
      </c>
    </row>
    <row r="136" spans="1:3" x14ac:dyDescent="0.15">
      <c r="A136">
        <v>135</v>
      </c>
      <c r="B136" s="23">
        <v>41519</v>
      </c>
      <c r="C136">
        <v>135</v>
      </c>
    </row>
    <row r="137" spans="1:3" x14ac:dyDescent="0.15">
      <c r="A137">
        <v>136</v>
      </c>
      <c r="B137" s="23">
        <v>41516</v>
      </c>
      <c r="C137">
        <v>136</v>
      </c>
    </row>
    <row r="138" spans="1:3" x14ac:dyDescent="0.15">
      <c r="A138">
        <v>137</v>
      </c>
      <c r="B138" s="23">
        <v>41515</v>
      </c>
      <c r="C138">
        <v>137</v>
      </c>
    </row>
    <row r="139" spans="1:3" x14ac:dyDescent="0.15">
      <c r="A139">
        <v>138</v>
      </c>
      <c r="B139" s="23">
        <v>41514</v>
      </c>
      <c r="C139">
        <v>138</v>
      </c>
    </row>
    <row r="140" spans="1:3" x14ac:dyDescent="0.15">
      <c r="A140">
        <v>139</v>
      </c>
      <c r="B140" s="23">
        <v>41513</v>
      </c>
      <c r="C140">
        <v>139</v>
      </c>
    </row>
    <row r="141" spans="1:3" x14ac:dyDescent="0.15">
      <c r="A141">
        <v>140</v>
      </c>
      <c r="B141" s="23">
        <v>41512</v>
      </c>
      <c r="C141">
        <v>140</v>
      </c>
    </row>
    <row r="142" spans="1:3" x14ac:dyDescent="0.15">
      <c r="A142">
        <v>141</v>
      </c>
      <c r="B142" s="23">
        <v>41509</v>
      </c>
      <c r="C142">
        <v>141</v>
      </c>
    </row>
    <row r="143" spans="1:3" x14ac:dyDescent="0.15">
      <c r="A143">
        <v>142</v>
      </c>
      <c r="B143" s="23">
        <v>41508</v>
      </c>
      <c r="C143">
        <v>142</v>
      </c>
    </row>
    <row r="144" spans="1:3" x14ac:dyDescent="0.15">
      <c r="A144">
        <v>143</v>
      </c>
      <c r="B144" s="23">
        <v>41507</v>
      </c>
      <c r="C144">
        <v>143</v>
      </c>
    </row>
    <row r="145" spans="1:3" x14ac:dyDescent="0.15">
      <c r="A145">
        <v>144</v>
      </c>
      <c r="B145" s="23">
        <v>41506</v>
      </c>
      <c r="C145">
        <v>144</v>
      </c>
    </row>
    <row r="146" spans="1:3" x14ac:dyDescent="0.15">
      <c r="A146">
        <v>145</v>
      </c>
      <c r="B146" s="23">
        <v>41505</v>
      </c>
      <c r="C146">
        <v>145</v>
      </c>
    </row>
    <row r="147" spans="1:3" x14ac:dyDescent="0.15">
      <c r="A147">
        <v>146</v>
      </c>
      <c r="B147" s="23">
        <v>41502</v>
      </c>
      <c r="C147">
        <v>146</v>
      </c>
    </row>
    <row r="148" spans="1:3" x14ac:dyDescent="0.15">
      <c r="A148">
        <v>147</v>
      </c>
      <c r="B148" s="23">
        <v>41501</v>
      </c>
      <c r="C148">
        <v>147</v>
      </c>
    </row>
    <row r="149" spans="1:3" x14ac:dyDescent="0.15">
      <c r="A149">
        <v>148</v>
      </c>
      <c r="B149" s="23">
        <v>41500</v>
      </c>
      <c r="C149">
        <v>148</v>
      </c>
    </row>
    <row r="150" spans="1:3" x14ac:dyDescent="0.15">
      <c r="A150">
        <v>149</v>
      </c>
      <c r="B150" s="23">
        <v>41499</v>
      </c>
      <c r="C150">
        <v>149</v>
      </c>
    </row>
    <row r="151" spans="1:3" x14ac:dyDescent="0.15">
      <c r="A151">
        <v>150</v>
      </c>
      <c r="B151" s="23">
        <v>41498</v>
      </c>
      <c r="C151">
        <v>150</v>
      </c>
    </row>
    <row r="152" spans="1:3" x14ac:dyDescent="0.15">
      <c r="A152">
        <v>151</v>
      </c>
      <c r="B152" s="23">
        <v>41495</v>
      </c>
      <c r="C152">
        <v>151</v>
      </c>
    </row>
    <row r="153" spans="1:3" x14ac:dyDescent="0.15">
      <c r="A153">
        <v>152</v>
      </c>
      <c r="B153" s="23">
        <v>41494</v>
      </c>
      <c r="C153">
        <v>152</v>
      </c>
    </row>
    <row r="154" spans="1:3" x14ac:dyDescent="0.15">
      <c r="A154">
        <v>153</v>
      </c>
      <c r="B154" s="23">
        <v>41493</v>
      </c>
      <c r="C154">
        <v>153</v>
      </c>
    </row>
    <row r="155" spans="1:3" x14ac:dyDescent="0.15">
      <c r="A155">
        <v>154</v>
      </c>
      <c r="B155" s="23">
        <v>41492</v>
      </c>
      <c r="C155">
        <v>154</v>
      </c>
    </row>
    <row r="156" spans="1:3" x14ac:dyDescent="0.15">
      <c r="A156">
        <v>155</v>
      </c>
      <c r="B156" s="23">
        <v>41491</v>
      </c>
      <c r="C156">
        <v>155</v>
      </c>
    </row>
    <row r="157" spans="1:3" x14ac:dyDescent="0.15">
      <c r="A157">
        <v>156</v>
      </c>
      <c r="B157" s="23">
        <v>41488</v>
      </c>
      <c r="C157">
        <v>156</v>
      </c>
    </row>
    <row r="158" spans="1:3" x14ac:dyDescent="0.15">
      <c r="A158">
        <v>157</v>
      </c>
      <c r="B158" s="23">
        <v>41487</v>
      </c>
      <c r="C158">
        <v>157</v>
      </c>
    </row>
    <row r="159" spans="1:3" x14ac:dyDescent="0.15">
      <c r="A159">
        <v>158</v>
      </c>
      <c r="B159" s="23">
        <v>41486</v>
      </c>
      <c r="C159">
        <v>158</v>
      </c>
    </row>
    <row r="160" spans="1:3" x14ac:dyDescent="0.15">
      <c r="A160">
        <v>159</v>
      </c>
      <c r="B160" s="23">
        <v>41485</v>
      </c>
      <c r="C160">
        <v>159</v>
      </c>
    </row>
    <row r="161" spans="1:3" x14ac:dyDescent="0.15">
      <c r="A161">
        <v>160</v>
      </c>
      <c r="B161" s="23">
        <v>41484</v>
      </c>
      <c r="C161">
        <v>160</v>
      </c>
    </row>
    <row r="162" spans="1:3" x14ac:dyDescent="0.15">
      <c r="A162">
        <v>161</v>
      </c>
      <c r="B162" s="23">
        <v>41481</v>
      </c>
      <c r="C162">
        <v>161</v>
      </c>
    </row>
    <row r="163" spans="1:3" x14ac:dyDescent="0.15">
      <c r="A163">
        <v>162</v>
      </c>
      <c r="B163" s="23">
        <v>41480</v>
      </c>
      <c r="C163">
        <v>162</v>
      </c>
    </row>
    <row r="164" spans="1:3" x14ac:dyDescent="0.15">
      <c r="A164">
        <v>163</v>
      </c>
      <c r="B164" s="23">
        <v>41479</v>
      </c>
      <c r="C164">
        <v>163</v>
      </c>
    </row>
    <row r="165" spans="1:3" x14ac:dyDescent="0.15">
      <c r="A165">
        <v>164</v>
      </c>
      <c r="B165" s="23">
        <v>41478</v>
      </c>
      <c r="C165">
        <v>164</v>
      </c>
    </row>
    <row r="166" spans="1:3" x14ac:dyDescent="0.15">
      <c r="A166">
        <v>165</v>
      </c>
      <c r="B166" s="23">
        <v>41477</v>
      </c>
      <c r="C166">
        <v>165</v>
      </c>
    </row>
    <row r="167" spans="1:3" x14ac:dyDescent="0.15">
      <c r="A167">
        <v>166</v>
      </c>
      <c r="B167" s="23">
        <v>41474</v>
      </c>
      <c r="C167">
        <v>166</v>
      </c>
    </row>
    <row r="168" spans="1:3" x14ac:dyDescent="0.15">
      <c r="A168">
        <v>167</v>
      </c>
      <c r="B168" s="23">
        <v>41473</v>
      </c>
      <c r="C168">
        <v>167</v>
      </c>
    </row>
    <row r="169" spans="1:3" x14ac:dyDescent="0.15">
      <c r="A169">
        <v>168</v>
      </c>
      <c r="B169" s="23">
        <v>41472</v>
      </c>
      <c r="C169">
        <v>168</v>
      </c>
    </row>
    <row r="170" spans="1:3" x14ac:dyDescent="0.15">
      <c r="A170">
        <v>169</v>
      </c>
      <c r="B170" s="23">
        <v>41471</v>
      </c>
      <c r="C170">
        <v>169</v>
      </c>
    </row>
    <row r="171" spans="1:3" x14ac:dyDescent="0.15">
      <c r="A171">
        <v>170</v>
      </c>
      <c r="B171" s="23">
        <v>41470</v>
      </c>
      <c r="C171">
        <v>170</v>
      </c>
    </row>
    <row r="172" spans="1:3" x14ac:dyDescent="0.15">
      <c r="A172">
        <v>171</v>
      </c>
      <c r="B172" s="23">
        <v>41467</v>
      </c>
      <c r="C172">
        <v>171</v>
      </c>
    </row>
    <row r="173" spans="1:3" x14ac:dyDescent="0.15">
      <c r="A173">
        <v>172</v>
      </c>
      <c r="B173" s="23">
        <v>41466</v>
      </c>
      <c r="C173">
        <v>172</v>
      </c>
    </row>
    <row r="174" spans="1:3" x14ac:dyDescent="0.15">
      <c r="A174">
        <v>173</v>
      </c>
      <c r="B174" s="23">
        <v>41465</v>
      </c>
      <c r="C174">
        <v>173</v>
      </c>
    </row>
    <row r="175" spans="1:3" x14ac:dyDescent="0.15">
      <c r="A175">
        <v>174</v>
      </c>
      <c r="B175" s="23">
        <v>41464</v>
      </c>
      <c r="C175">
        <v>174</v>
      </c>
    </row>
    <row r="176" spans="1:3" x14ac:dyDescent="0.15">
      <c r="A176">
        <v>175</v>
      </c>
      <c r="B176" s="23">
        <v>41463</v>
      </c>
      <c r="C176">
        <v>175</v>
      </c>
    </row>
    <row r="177" spans="1:3" x14ac:dyDescent="0.15">
      <c r="A177">
        <v>176</v>
      </c>
      <c r="B177" s="23">
        <v>41460</v>
      </c>
      <c r="C177">
        <v>176</v>
      </c>
    </row>
    <row r="178" spans="1:3" x14ac:dyDescent="0.15">
      <c r="A178">
        <v>177</v>
      </c>
      <c r="B178" s="23">
        <v>41459</v>
      </c>
      <c r="C178">
        <v>177</v>
      </c>
    </row>
    <row r="179" spans="1:3" x14ac:dyDescent="0.15">
      <c r="A179">
        <v>178</v>
      </c>
      <c r="B179" s="23">
        <v>41458</v>
      </c>
      <c r="C179">
        <v>178</v>
      </c>
    </row>
    <row r="180" spans="1:3" x14ac:dyDescent="0.15">
      <c r="A180">
        <v>179</v>
      </c>
      <c r="B180" s="23">
        <v>41457</v>
      </c>
      <c r="C180">
        <v>179</v>
      </c>
    </row>
    <row r="181" spans="1:3" x14ac:dyDescent="0.15">
      <c r="A181">
        <v>180</v>
      </c>
      <c r="B181" s="23">
        <v>41456</v>
      </c>
      <c r="C181">
        <v>180</v>
      </c>
    </row>
    <row r="182" spans="1:3" x14ac:dyDescent="0.15">
      <c r="A182">
        <v>181</v>
      </c>
      <c r="B182" s="23">
        <v>41453</v>
      </c>
      <c r="C182">
        <v>181</v>
      </c>
    </row>
    <row r="183" spans="1:3" x14ac:dyDescent="0.15">
      <c r="A183">
        <v>182</v>
      </c>
      <c r="B183" s="23">
        <v>41452</v>
      </c>
      <c r="C183">
        <v>182</v>
      </c>
    </row>
    <row r="184" spans="1:3" x14ac:dyDescent="0.15">
      <c r="A184">
        <v>183</v>
      </c>
      <c r="B184" s="23">
        <v>41451</v>
      </c>
      <c r="C184">
        <v>183</v>
      </c>
    </row>
    <row r="185" spans="1:3" x14ac:dyDescent="0.15">
      <c r="A185">
        <v>184</v>
      </c>
      <c r="B185" s="23">
        <v>41450</v>
      </c>
      <c r="C185">
        <v>184</v>
      </c>
    </row>
    <row r="186" spans="1:3" x14ac:dyDescent="0.15">
      <c r="A186">
        <v>185</v>
      </c>
      <c r="B186" s="23">
        <v>41449</v>
      </c>
      <c r="C186">
        <v>185</v>
      </c>
    </row>
    <row r="187" spans="1:3" x14ac:dyDescent="0.15">
      <c r="A187">
        <v>186</v>
      </c>
      <c r="B187" s="23">
        <v>41446</v>
      </c>
      <c r="C187">
        <v>186</v>
      </c>
    </row>
    <row r="188" spans="1:3" x14ac:dyDescent="0.15">
      <c r="A188">
        <v>187</v>
      </c>
      <c r="B188" s="23">
        <v>41445</v>
      </c>
      <c r="C188">
        <v>187</v>
      </c>
    </row>
    <row r="189" spans="1:3" x14ac:dyDescent="0.15">
      <c r="A189">
        <v>188</v>
      </c>
      <c r="B189" s="23">
        <v>41444</v>
      </c>
      <c r="C189">
        <v>188</v>
      </c>
    </row>
    <row r="190" spans="1:3" x14ac:dyDescent="0.15">
      <c r="A190">
        <v>189</v>
      </c>
      <c r="B190" s="23">
        <v>41443</v>
      </c>
      <c r="C190">
        <v>189</v>
      </c>
    </row>
    <row r="191" spans="1:3" x14ac:dyDescent="0.15">
      <c r="A191">
        <v>190</v>
      </c>
      <c r="B191" s="23">
        <v>41442</v>
      </c>
      <c r="C191">
        <v>190</v>
      </c>
    </row>
    <row r="192" spans="1:3" x14ac:dyDescent="0.15">
      <c r="A192">
        <v>191</v>
      </c>
      <c r="B192" s="23">
        <v>41439</v>
      </c>
      <c r="C192">
        <v>191</v>
      </c>
    </row>
    <row r="193" spans="1:3" x14ac:dyDescent="0.15">
      <c r="A193">
        <v>192</v>
      </c>
      <c r="B193" s="23">
        <v>41438</v>
      </c>
      <c r="C193">
        <v>192</v>
      </c>
    </row>
    <row r="194" spans="1:3" x14ac:dyDescent="0.15">
      <c r="A194">
        <v>193</v>
      </c>
      <c r="B194" s="23">
        <v>41437</v>
      </c>
      <c r="C194">
        <v>193</v>
      </c>
    </row>
    <row r="195" spans="1:3" x14ac:dyDescent="0.15">
      <c r="A195">
        <v>194</v>
      </c>
      <c r="B195" s="23">
        <v>41436</v>
      </c>
      <c r="C195">
        <v>194</v>
      </c>
    </row>
    <row r="196" spans="1:3" x14ac:dyDescent="0.15">
      <c r="A196">
        <v>195</v>
      </c>
      <c r="B196" s="23">
        <v>41435</v>
      </c>
      <c r="C196">
        <v>195</v>
      </c>
    </row>
    <row r="197" spans="1:3" x14ac:dyDescent="0.15">
      <c r="A197">
        <v>196</v>
      </c>
      <c r="B197" s="23">
        <v>41432</v>
      </c>
      <c r="C197">
        <v>196</v>
      </c>
    </row>
    <row r="198" spans="1:3" x14ac:dyDescent="0.15">
      <c r="A198">
        <v>197</v>
      </c>
      <c r="B198" s="23">
        <v>41431</v>
      </c>
      <c r="C198">
        <v>197</v>
      </c>
    </row>
    <row r="199" spans="1:3" x14ac:dyDescent="0.15">
      <c r="A199">
        <v>198</v>
      </c>
      <c r="B199" s="23">
        <v>41430</v>
      </c>
      <c r="C199">
        <v>198</v>
      </c>
    </row>
    <row r="200" spans="1:3" x14ac:dyDescent="0.15">
      <c r="A200">
        <v>199</v>
      </c>
      <c r="B200" s="23">
        <v>41429</v>
      </c>
      <c r="C200">
        <v>199</v>
      </c>
    </row>
    <row r="201" spans="1:3" x14ac:dyDescent="0.15">
      <c r="A201">
        <v>200</v>
      </c>
      <c r="B201" s="23">
        <v>41428</v>
      </c>
      <c r="C201">
        <v>200</v>
      </c>
    </row>
    <row r="202" spans="1:3" x14ac:dyDescent="0.15">
      <c r="A202">
        <v>201</v>
      </c>
      <c r="B202" s="23">
        <v>41425</v>
      </c>
      <c r="C202">
        <v>201</v>
      </c>
    </row>
    <row r="203" spans="1:3" x14ac:dyDescent="0.15">
      <c r="A203">
        <v>202</v>
      </c>
      <c r="B203" s="23">
        <v>41424</v>
      </c>
      <c r="C203">
        <v>202</v>
      </c>
    </row>
    <row r="204" spans="1:3" x14ac:dyDescent="0.15">
      <c r="A204">
        <v>203</v>
      </c>
      <c r="B204" s="23">
        <v>41423</v>
      </c>
      <c r="C204">
        <v>203</v>
      </c>
    </row>
    <row r="205" spans="1:3" x14ac:dyDescent="0.15">
      <c r="A205">
        <v>204</v>
      </c>
      <c r="B205" s="23">
        <v>41422</v>
      </c>
      <c r="C205">
        <v>204</v>
      </c>
    </row>
    <row r="206" spans="1:3" x14ac:dyDescent="0.15">
      <c r="A206">
        <v>205</v>
      </c>
      <c r="B206" s="23">
        <v>41421</v>
      </c>
      <c r="C206">
        <v>205</v>
      </c>
    </row>
    <row r="207" spans="1:3" x14ac:dyDescent="0.15">
      <c r="A207">
        <v>206</v>
      </c>
      <c r="B207" s="23">
        <v>41418</v>
      </c>
      <c r="C207">
        <v>206</v>
      </c>
    </row>
    <row r="208" spans="1:3" x14ac:dyDescent="0.15">
      <c r="A208">
        <v>207</v>
      </c>
      <c r="B208" s="23">
        <v>41417</v>
      </c>
      <c r="C208">
        <v>207</v>
      </c>
    </row>
    <row r="209" spans="1:3" x14ac:dyDescent="0.15">
      <c r="A209">
        <v>208</v>
      </c>
      <c r="B209" s="23">
        <v>41416</v>
      </c>
      <c r="C209">
        <v>208</v>
      </c>
    </row>
    <row r="210" spans="1:3" x14ac:dyDescent="0.15">
      <c r="A210">
        <v>209</v>
      </c>
      <c r="B210" s="23">
        <v>41415</v>
      </c>
      <c r="C210">
        <v>209</v>
      </c>
    </row>
    <row r="211" spans="1:3" x14ac:dyDescent="0.15">
      <c r="A211">
        <v>210</v>
      </c>
      <c r="B211" s="23">
        <v>41411</v>
      </c>
      <c r="C211">
        <v>210</v>
      </c>
    </row>
    <row r="212" spans="1:3" x14ac:dyDescent="0.15">
      <c r="A212">
        <v>211</v>
      </c>
      <c r="B212" s="23">
        <v>41410</v>
      </c>
      <c r="C212">
        <v>211</v>
      </c>
    </row>
    <row r="213" spans="1:3" x14ac:dyDescent="0.15">
      <c r="A213">
        <v>212</v>
      </c>
      <c r="B213" s="23">
        <v>41409</v>
      </c>
      <c r="C213">
        <v>212</v>
      </c>
    </row>
    <row r="214" spans="1:3" x14ac:dyDescent="0.15">
      <c r="A214">
        <v>213</v>
      </c>
      <c r="B214" s="23">
        <v>41408</v>
      </c>
      <c r="C214">
        <v>213</v>
      </c>
    </row>
    <row r="215" spans="1:3" x14ac:dyDescent="0.15">
      <c r="A215">
        <v>214</v>
      </c>
      <c r="B215" s="23">
        <v>41407</v>
      </c>
      <c r="C215">
        <v>214</v>
      </c>
    </row>
    <row r="216" spans="1:3" x14ac:dyDescent="0.15">
      <c r="A216">
        <v>215</v>
      </c>
      <c r="B216" s="23">
        <v>41404</v>
      </c>
      <c r="C216">
        <v>215</v>
      </c>
    </row>
    <row r="217" spans="1:3" x14ac:dyDescent="0.15">
      <c r="A217">
        <v>216</v>
      </c>
      <c r="B217" s="23">
        <v>41402</v>
      </c>
      <c r="C217">
        <v>216</v>
      </c>
    </row>
    <row r="218" spans="1:3" x14ac:dyDescent="0.15">
      <c r="A218">
        <v>217</v>
      </c>
      <c r="B218" s="23">
        <v>41401</v>
      </c>
      <c r="C218">
        <v>217</v>
      </c>
    </row>
    <row r="219" spans="1:3" x14ac:dyDescent="0.15">
      <c r="A219">
        <v>218</v>
      </c>
      <c r="B219" s="23">
        <v>41400</v>
      </c>
      <c r="C219">
        <v>218</v>
      </c>
    </row>
    <row r="220" spans="1:3" x14ac:dyDescent="0.15">
      <c r="A220">
        <v>219</v>
      </c>
      <c r="B220" s="23">
        <v>41397</v>
      </c>
      <c r="C220">
        <v>219</v>
      </c>
    </row>
    <row r="221" spans="1:3" x14ac:dyDescent="0.15">
      <c r="A221">
        <v>220</v>
      </c>
      <c r="B221" s="23">
        <v>41396</v>
      </c>
      <c r="C221">
        <v>220</v>
      </c>
    </row>
    <row r="222" spans="1:3" x14ac:dyDescent="0.15">
      <c r="A222">
        <v>221</v>
      </c>
      <c r="B222" s="23">
        <v>41394</v>
      </c>
      <c r="C222">
        <v>221</v>
      </c>
    </row>
    <row r="223" spans="1:3" x14ac:dyDescent="0.15">
      <c r="A223">
        <v>222</v>
      </c>
      <c r="B223" s="23">
        <v>41393</v>
      </c>
      <c r="C223">
        <v>222</v>
      </c>
    </row>
    <row r="224" spans="1:3" x14ac:dyDescent="0.15">
      <c r="A224">
        <v>223</v>
      </c>
      <c r="B224" s="23">
        <v>41390</v>
      </c>
      <c r="C224">
        <v>223</v>
      </c>
    </row>
    <row r="225" spans="1:3" x14ac:dyDescent="0.15">
      <c r="A225">
        <v>224</v>
      </c>
      <c r="B225" s="23">
        <v>41389</v>
      </c>
      <c r="C225">
        <v>224</v>
      </c>
    </row>
    <row r="226" spans="1:3" x14ac:dyDescent="0.15">
      <c r="A226">
        <v>225</v>
      </c>
      <c r="B226" s="23">
        <v>41388</v>
      </c>
      <c r="C226">
        <v>225</v>
      </c>
    </row>
    <row r="227" spans="1:3" x14ac:dyDescent="0.15">
      <c r="A227">
        <v>226</v>
      </c>
      <c r="B227" s="23">
        <v>41387</v>
      </c>
      <c r="C227">
        <v>226</v>
      </c>
    </row>
    <row r="228" spans="1:3" x14ac:dyDescent="0.15">
      <c r="A228">
        <v>227</v>
      </c>
      <c r="B228" s="23">
        <v>41386</v>
      </c>
      <c r="C228">
        <v>227</v>
      </c>
    </row>
    <row r="229" spans="1:3" x14ac:dyDescent="0.15">
      <c r="A229">
        <v>228</v>
      </c>
      <c r="B229" s="23">
        <v>41383</v>
      </c>
      <c r="C229">
        <v>228</v>
      </c>
    </row>
    <row r="230" spans="1:3" x14ac:dyDescent="0.15">
      <c r="A230">
        <v>229</v>
      </c>
      <c r="B230" s="23">
        <v>41382</v>
      </c>
      <c r="C230">
        <v>229</v>
      </c>
    </row>
    <row r="231" spans="1:3" x14ac:dyDescent="0.15">
      <c r="A231">
        <v>230</v>
      </c>
      <c r="B231" s="23">
        <v>41381</v>
      </c>
      <c r="C231">
        <v>230</v>
      </c>
    </row>
    <row r="232" spans="1:3" x14ac:dyDescent="0.15">
      <c r="A232">
        <v>231</v>
      </c>
      <c r="B232" s="23">
        <v>41380</v>
      </c>
      <c r="C232">
        <v>231</v>
      </c>
    </row>
    <row r="233" spans="1:3" x14ac:dyDescent="0.15">
      <c r="A233">
        <v>232</v>
      </c>
      <c r="B233" s="23">
        <v>41379</v>
      </c>
      <c r="C233">
        <v>232</v>
      </c>
    </row>
    <row r="234" spans="1:3" x14ac:dyDescent="0.15">
      <c r="A234">
        <v>233</v>
      </c>
      <c r="B234" s="23">
        <v>41376</v>
      </c>
      <c r="C234">
        <v>233</v>
      </c>
    </row>
    <row r="235" spans="1:3" x14ac:dyDescent="0.15">
      <c r="A235">
        <v>234</v>
      </c>
      <c r="B235" s="23">
        <v>41375</v>
      </c>
      <c r="C235">
        <v>234</v>
      </c>
    </row>
    <row r="236" spans="1:3" x14ac:dyDescent="0.15">
      <c r="A236">
        <v>235</v>
      </c>
      <c r="B236" s="23">
        <v>41374</v>
      </c>
      <c r="C236">
        <v>235</v>
      </c>
    </row>
    <row r="237" spans="1:3" x14ac:dyDescent="0.15">
      <c r="A237">
        <v>236</v>
      </c>
      <c r="B237" s="23">
        <v>41373</v>
      </c>
      <c r="C237">
        <v>236</v>
      </c>
    </row>
    <row r="238" spans="1:3" x14ac:dyDescent="0.15">
      <c r="A238">
        <v>237</v>
      </c>
      <c r="B238" s="23">
        <v>41372</v>
      </c>
      <c r="C238">
        <v>237</v>
      </c>
    </row>
    <row r="239" spans="1:3" x14ac:dyDescent="0.15">
      <c r="A239">
        <v>238</v>
      </c>
      <c r="B239" s="23">
        <v>41369</v>
      </c>
      <c r="C239">
        <v>238</v>
      </c>
    </row>
    <row r="240" spans="1:3" x14ac:dyDescent="0.15">
      <c r="A240">
        <v>239</v>
      </c>
      <c r="B240" s="23">
        <v>41368</v>
      </c>
      <c r="C240">
        <v>239</v>
      </c>
    </row>
    <row r="241" spans="1:3" x14ac:dyDescent="0.15">
      <c r="A241">
        <v>240</v>
      </c>
      <c r="B241" s="23">
        <v>41367</v>
      </c>
      <c r="C241">
        <v>240</v>
      </c>
    </row>
    <row r="242" spans="1:3" x14ac:dyDescent="0.15">
      <c r="A242">
        <v>241</v>
      </c>
      <c r="B242" s="23">
        <v>41366</v>
      </c>
      <c r="C242">
        <v>241</v>
      </c>
    </row>
    <row r="243" spans="1:3" x14ac:dyDescent="0.15">
      <c r="A243">
        <v>242</v>
      </c>
      <c r="B243" s="23">
        <v>41361</v>
      </c>
      <c r="C243">
        <v>242</v>
      </c>
    </row>
    <row r="244" spans="1:3" x14ac:dyDescent="0.15">
      <c r="A244">
        <v>243</v>
      </c>
      <c r="B244" s="23">
        <v>41360</v>
      </c>
      <c r="C244">
        <v>243</v>
      </c>
    </row>
    <row r="245" spans="1:3" x14ac:dyDescent="0.15">
      <c r="A245">
        <v>244</v>
      </c>
      <c r="B245" s="23">
        <v>41359</v>
      </c>
      <c r="C245">
        <v>244</v>
      </c>
    </row>
    <row r="246" spans="1:3" x14ac:dyDescent="0.15">
      <c r="A246">
        <v>245</v>
      </c>
      <c r="B246" s="23">
        <v>41358</v>
      </c>
      <c r="C246">
        <v>245</v>
      </c>
    </row>
    <row r="247" spans="1:3" x14ac:dyDescent="0.15">
      <c r="A247">
        <v>246</v>
      </c>
      <c r="B247" s="23">
        <v>41355</v>
      </c>
      <c r="C247">
        <v>246</v>
      </c>
    </row>
    <row r="248" spans="1:3" x14ac:dyDescent="0.15">
      <c r="A248">
        <v>247</v>
      </c>
      <c r="B248" s="23">
        <v>41354</v>
      </c>
      <c r="C248">
        <v>247</v>
      </c>
    </row>
    <row r="249" spans="1:3" x14ac:dyDescent="0.15">
      <c r="A249">
        <v>248</v>
      </c>
      <c r="B249" s="23">
        <v>41353</v>
      </c>
      <c r="C249">
        <v>248</v>
      </c>
    </row>
    <row r="250" spans="1:3" x14ac:dyDescent="0.15">
      <c r="A250">
        <v>249</v>
      </c>
      <c r="B250" s="23">
        <v>41352</v>
      </c>
      <c r="C250">
        <v>249</v>
      </c>
    </row>
    <row r="251" spans="1:3" x14ac:dyDescent="0.15">
      <c r="A251">
        <v>250</v>
      </c>
      <c r="B251" s="23">
        <v>41351</v>
      </c>
      <c r="C251">
        <v>250</v>
      </c>
    </row>
    <row r="252" spans="1:3" x14ac:dyDescent="0.15">
      <c r="A252">
        <v>251</v>
      </c>
      <c r="B252" s="23">
        <v>41348</v>
      </c>
      <c r="C252">
        <v>251</v>
      </c>
    </row>
    <row r="253" spans="1:3" x14ac:dyDescent="0.15">
      <c r="A253">
        <v>252</v>
      </c>
      <c r="B253" s="23">
        <v>41347</v>
      </c>
      <c r="C253">
        <v>252</v>
      </c>
    </row>
    <row r="254" spans="1:3" x14ac:dyDescent="0.15">
      <c r="A254">
        <v>253</v>
      </c>
      <c r="B254" s="23">
        <v>41346</v>
      </c>
      <c r="C254">
        <v>253</v>
      </c>
    </row>
    <row r="255" spans="1:3" x14ac:dyDescent="0.15">
      <c r="A255">
        <v>254</v>
      </c>
      <c r="B255" s="23">
        <v>41345</v>
      </c>
      <c r="C255">
        <v>254</v>
      </c>
    </row>
    <row r="256" spans="1:3" x14ac:dyDescent="0.15">
      <c r="A256">
        <v>255</v>
      </c>
      <c r="B256" s="23">
        <v>41344</v>
      </c>
      <c r="C256">
        <v>255</v>
      </c>
    </row>
    <row r="257" spans="1:3" x14ac:dyDescent="0.15">
      <c r="A257">
        <v>256</v>
      </c>
      <c r="B257" s="23">
        <v>41341</v>
      </c>
      <c r="C257">
        <v>256</v>
      </c>
    </row>
    <row r="258" spans="1:3" x14ac:dyDescent="0.15">
      <c r="A258">
        <v>257</v>
      </c>
      <c r="B258" s="23">
        <v>41340</v>
      </c>
      <c r="C258">
        <v>257</v>
      </c>
    </row>
    <row r="259" spans="1:3" x14ac:dyDescent="0.15">
      <c r="A259">
        <v>258</v>
      </c>
      <c r="B259" s="23">
        <v>41339</v>
      </c>
      <c r="C259">
        <v>258</v>
      </c>
    </row>
    <row r="260" spans="1:3" x14ac:dyDescent="0.15">
      <c r="A260">
        <v>259</v>
      </c>
      <c r="B260" s="23">
        <v>41338</v>
      </c>
      <c r="C260">
        <v>259</v>
      </c>
    </row>
    <row r="261" spans="1:3" x14ac:dyDescent="0.15">
      <c r="A261">
        <v>260</v>
      </c>
      <c r="B261" s="23">
        <v>41337</v>
      </c>
      <c r="C261">
        <v>260</v>
      </c>
    </row>
    <row r="262" spans="1:3" x14ac:dyDescent="0.15">
      <c r="B262" s="2"/>
    </row>
    <row r="263" spans="1:3" x14ac:dyDescent="0.15">
      <c r="B263" s="2"/>
    </row>
    <row r="264" spans="1:3" x14ac:dyDescent="0.15">
      <c r="B264" s="2"/>
    </row>
    <row r="265" spans="1:3" x14ac:dyDescent="0.15">
      <c r="B265" s="2"/>
    </row>
    <row r="266" spans="1:3" x14ac:dyDescent="0.15">
      <c r="B266" s="2"/>
    </row>
    <row r="267" spans="1:3" x14ac:dyDescent="0.15">
      <c r="B267" s="2"/>
    </row>
    <row r="268" spans="1:3" x14ac:dyDescent="0.15">
      <c r="B268" s="2"/>
    </row>
    <row r="269" spans="1:3" x14ac:dyDescent="0.15">
      <c r="B269" s="2"/>
    </row>
    <row r="270" spans="1:3" x14ac:dyDescent="0.15">
      <c r="B270" s="2"/>
    </row>
    <row r="271" spans="1:3" x14ac:dyDescent="0.15">
      <c r="B271" s="2"/>
    </row>
    <row r="272" spans="1:3" x14ac:dyDescent="0.15">
      <c r="B272" s="2"/>
    </row>
    <row r="273" spans="2:2" x14ac:dyDescent="0.15">
      <c r="B273" s="2"/>
    </row>
    <row r="274" spans="2:2" x14ac:dyDescent="0.15">
      <c r="B274" s="2"/>
    </row>
    <row r="275" spans="2:2" x14ac:dyDescent="0.15">
      <c r="B275" s="2"/>
    </row>
    <row r="276" spans="2:2" x14ac:dyDescent="0.15">
      <c r="B276" s="2"/>
    </row>
    <row r="277" spans="2:2" x14ac:dyDescent="0.15">
      <c r="B277" s="2"/>
    </row>
    <row r="278" spans="2:2" x14ac:dyDescent="0.15">
      <c r="B278" s="2"/>
    </row>
    <row r="279" spans="2:2" x14ac:dyDescent="0.15">
      <c r="B279" s="2"/>
    </row>
    <row r="280" spans="2:2" x14ac:dyDescent="0.15">
      <c r="B280" s="2"/>
    </row>
    <row r="281" spans="2:2" x14ac:dyDescent="0.15">
      <c r="B281" s="2"/>
    </row>
    <row r="282" spans="2:2" x14ac:dyDescent="0.15">
      <c r="B282" s="2"/>
    </row>
    <row r="283" spans="2:2" x14ac:dyDescent="0.15">
      <c r="B283" s="2"/>
    </row>
    <row r="284" spans="2:2" x14ac:dyDescent="0.15">
      <c r="B284" s="2"/>
    </row>
    <row r="285" spans="2:2" x14ac:dyDescent="0.15">
      <c r="B285" s="2"/>
    </row>
    <row r="286" spans="2:2" x14ac:dyDescent="0.15">
      <c r="B286" s="2"/>
    </row>
    <row r="287" spans="2:2" x14ac:dyDescent="0.15">
      <c r="B287" s="2"/>
    </row>
    <row r="288" spans="2:2" x14ac:dyDescent="0.15">
      <c r="B288" s="2"/>
    </row>
    <row r="289" spans="2:2" x14ac:dyDescent="0.15">
      <c r="B289" s="2"/>
    </row>
    <row r="290" spans="2:2" x14ac:dyDescent="0.15">
      <c r="B290" s="2"/>
    </row>
    <row r="291" spans="2:2" x14ac:dyDescent="0.15">
      <c r="B291" s="2"/>
    </row>
    <row r="292" spans="2:2" x14ac:dyDescent="0.15">
      <c r="B292" s="2"/>
    </row>
    <row r="293" spans="2:2" x14ac:dyDescent="0.15">
      <c r="B293" s="2"/>
    </row>
    <row r="294" spans="2:2" x14ac:dyDescent="0.15">
      <c r="B294" s="2"/>
    </row>
    <row r="295" spans="2:2" x14ac:dyDescent="0.15">
      <c r="B295" s="2"/>
    </row>
    <row r="296" spans="2:2" x14ac:dyDescent="0.15">
      <c r="B296" s="2"/>
    </row>
    <row r="297" spans="2:2" x14ac:dyDescent="0.15">
      <c r="B297" s="2"/>
    </row>
    <row r="298" spans="2:2" x14ac:dyDescent="0.15">
      <c r="B298" s="2"/>
    </row>
    <row r="299" spans="2:2" x14ac:dyDescent="0.15">
      <c r="B299" s="2"/>
    </row>
    <row r="300" spans="2:2" x14ac:dyDescent="0.15">
      <c r="B300" s="2"/>
    </row>
    <row r="301" spans="2:2" x14ac:dyDescent="0.15">
      <c r="B301" s="2"/>
    </row>
    <row r="302" spans="2:2" x14ac:dyDescent="0.15">
      <c r="B302" s="2"/>
    </row>
    <row r="303" spans="2:2" x14ac:dyDescent="0.15">
      <c r="B303" s="2"/>
    </row>
    <row r="304" spans="2:2" x14ac:dyDescent="0.15">
      <c r="B304" s="2"/>
    </row>
    <row r="305" spans="2:2" x14ac:dyDescent="0.15">
      <c r="B305" s="2"/>
    </row>
    <row r="306" spans="2:2" x14ac:dyDescent="0.15">
      <c r="B306" s="2"/>
    </row>
    <row r="307" spans="2:2" x14ac:dyDescent="0.15">
      <c r="B307" s="2"/>
    </row>
    <row r="308" spans="2:2" x14ac:dyDescent="0.15">
      <c r="B308" s="2"/>
    </row>
    <row r="309" spans="2:2" x14ac:dyDescent="0.15">
      <c r="B309" s="2"/>
    </row>
    <row r="310" spans="2:2" x14ac:dyDescent="0.15">
      <c r="B310" s="2"/>
    </row>
    <row r="311" spans="2:2" x14ac:dyDescent="0.15">
      <c r="B311" s="2"/>
    </row>
    <row r="312" spans="2:2" x14ac:dyDescent="0.15">
      <c r="B312" s="2"/>
    </row>
    <row r="313" spans="2:2" x14ac:dyDescent="0.15">
      <c r="B313" s="2"/>
    </row>
    <row r="314" spans="2:2" x14ac:dyDescent="0.15">
      <c r="B314" s="2"/>
    </row>
    <row r="315" spans="2:2" x14ac:dyDescent="0.15">
      <c r="B315" s="2"/>
    </row>
    <row r="316" spans="2:2" x14ac:dyDescent="0.15">
      <c r="B316" s="2"/>
    </row>
    <row r="317" spans="2:2" x14ac:dyDescent="0.15">
      <c r="B317" s="2"/>
    </row>
    <row r="318" spans="2:2" x14ac:dyDescent="0.15">
      <c r="B318" s="2"/>
    </row>
    <row r="319" spans="2:2" x14ac:dyDescent="0.15">
      <c r="B319" s="2"/>
    </row>
    <row r="320" spans="2:2" x14ac:dyDescent="0.15">
      <c r="B320" s="2"/>
    </row>
    <row r="321" spans="2:2" x14ac:dyDescent="0.15">
      <c r="B321" s="2"/>
    </row>
    <row r="322" spans="2:2" x14ac:dyDescent="0.15">
      <c r="B322" s="2"/>
    </row>
    <row r="323" spans="2:2" x14ac:dyDescent="0.15">
      <c r="B323" s="2"/>
    </row>
    <row r="324" spans="2:2" x14ac:dyDescent="0.15">
      <c r="B324" s="2"/>
    </row>
    <row r="325" spans="2:2" x14ac:dyDescent="0.15">
      <c r="B325" s="2"/>
    </row>
    <row r="326" spans="2:2" x14ac:dyDescent="0.15">
      <c r="B326" s="2"/>
    </row>
    <row r="327" spans="2:2" x14ac:dyDescent="0.15">
      <c r="B327" s="2"/>
    </row>
    <row r="328" spans="2:2" x14ac:dyDescent="0.15">
      <c r="B328" s="2"/>
    </row>
    <row r="329" spans="2:2" x14ac:dyDescent="0.15">
      <c r="B329" s="2"/>
    </row>
    <row r="330" spans="2:2" x14ac:dyDescent="0.15">
      <c r="B330" s="2"/>
    </row>
    <row r="331" spans="2:2" x14ac:dyDescent="0.15">
      <c r="B331" s="2"/>
    </row>
    <row r="332" spans="2:2" x14ac:dyDescent="0.15">
      <c r="B332" s="2"/>
    </row>
    <row r="333" spans="2:2" x14ac:dyDescent="0.15">
      <c r="B333" s="2"/>
    </row>
    <row r="334" spans="2:2" x14ac:dyDescent="0.15">
      <c r="B334" s="2"/>
    </row>
    <row r="335" spans="2:2" x14ac:dyDescent="0.15">
      <c r="B335" s="2"/>
    </row>
    <row r="336" spans="2:2" x14ac:dyDescent="0.15">
      <c r="B336" s="2"/>
    </row>
    <row r="337" spans="2:2" x14ac:dyDescent="0.15">
      <c r="B337" s="2"/>
    </row>
    <row r="338" spans="2:2" x14ac:dyDescent="0.15">
      <c r="B338" s="2"/>
    </row>
    <row r="339" spans="2:2" x14ac:dyDescent="0.15">
      <c r="B339" s="2"/>
    </row>
    <row r="340" spans="2:2" x14ac:dyDescent="0.15">
      <c r="B340" s="2"/>
    </row>
    <row r="341" spans="2:2" x14ac:dyDescent="0.15">
      <c r="B341" s="2"/>
    </row>
    <row r="342" spans="2:2" x14ac:dyDescent="0.15">
      <c r="B342" s="2"/>
    </row>
    <row r="343" spans="2:2" x14ac:dyDescent="0.15">
      <c r="B343" s="2"/>
    </row>
    <row r="344" spans="2:2" x14ac:dyDescent="0.15">
      <c r="B344" s="2"/>
    </row>
    <row r="345" spans="2:2" x14ac:dyDescent="0.15">
      <c r="B345" s="2"/>
    </row>
    <row r="346" spans="2:2" x14ac:dyDescent="0.15">
      <c r="B346" s="2"/>
    </row>
    <row r="347" spans="2:2" x14ac:dyDescent="0.15">
      <c r="B347" s="2"/>
    </row>
    <row r="348" spans="2:2" x14ac:dyDescent="0.15">
      <c r="B348" s="2"/>
    </row>
    <row r="349" spans="2:2" x14ac:dyDescent="0.15">
      <c r="B349" s="2"/>
    </row>
    <row r="350" spans="2:2" x14ac:dyDescent="0.15">
      <c r="B350" s="2"/>
    </row>
    <row r="351" spans="2:2" x14ac:dyDescent="0.15">
      <c r="B351" s="2"/>
    </row>
    <row r="352" spans="2:2" x14ac:dyDescent="0.15">
      <c r="B352" s="2"/>
    </row>
    <row r="353" spans="2:2" x14ac:dyDescent="0.15">
      <c r="B353" s="2"/>
    </row>
    <row r="354" spans="2:2" x14ac:dyDescent="0.15">
      <c r="B354" s="2"/>
    </row>
    <row r="355" spans="2:2" x14ac:dyDescent="0.15">
      <c r="B355" s="2"/>
    </row>
    <row r="356" spans="2:2" x14ac:dyDescent="0.15">
      <c r="B356" s="2"/>
    </row>
    <row r="357" spans="2:2" x14ac:dyDescent="0.15">
      <c r="B357" s="2"/>
    </row>
    <row r="358" spans="2:2" x14ac:dyDescent="0.15">
      <c r="B358" s="2"/>
    </row>
    <row r="359" spans="2:2" x14ac:dyDescent="0.15">
      <c r="B359" s="2"/>
    </row>
    <row r="360" spans="2:2" x14ac:dyDescent="0.15">
      <c r="B360" s="2"/>
    </row>
    <row r="361" spans="2:2" x14ac:dyDescent="0.15">
      <c r="B361" s="2"/>
    </row>
    <row r="362" spans="2:2" x14ac:dyDescent="0.15">
      <c r="B362" s="2"/>
    </row>
    <row r="363" spans="2:2" x14ac:dyDescent="0.15">
      <c r="B363" s="2"/>
    </row>
    <row r="364" spans="2:2" x14ac:dyDescent="0.15">
      <c r="B364" s="2"/>
    </row>
    <row r="365" spans="2:2" x14ac:dyDescent="0.15">
      <c r="B365" s="2"/>
    </row>
    <row r="366" spans="2:2" x14ac:dyDescent="0.15">
      <c r="B366" s="2"/>
    </row>
    <row r="367" spans="2:2" x14ac:dyDescent="0.15">
      <c r="B367" s="2"/>
    </row>
    <row r="368" spans="2:2" x14ac:dyDescent="0.15">
      <c r="B368" s="2"/>
    </row>
    <row r="369" spans="2:2" x14ac:dyDescent="0.15">
      <c r="B369" s="2"/>
    </row>
    <row r="370" spans="2:2" x14ac:dyDescent="0.15">
      <c r="B370" s="2"/>
    </row>
    <row r="371" spans="2:2" x14ac:dyDescent="0.15">
      <c r="B371" s="2"/>
    </row>
    <row r="372" spans="2:2" x14ac:dyDescent="0.15">
      <c r="B372" s="2"/>
    </row>
    <row r="373" spans="2:2" x14ac:dyDescent="0.15">
      <c r="B373" s="2"/>
    </row>
    <row r="374" spans="2:2" x14ac:dyDescent="0.15">
      <c r="B374" s="2"/>
    </row>
    <row r="375" spans="2:2" x14ac:dyDescent="0.15">
      <c r="B375" s="2"/>
    </row>
    <row r="376" spans="2:2" x14ac:dyDescent="0.15">
      <c r="B376" s="2"/>
    </row>
    <row r="377" spans="2:2" x14ac:dyDescent="0.15">
      <c r="B377" s="2"/>
    </row>
    <row r="378" spans="2:2" x14ac:dyDescent="0.15">
      <c r="B378" s="2"/>
    </row>
    <row r="379" spans="2:2" x14ac:dyDescent="0.15">
      <c r="B379" s="2"/>
    </row>
    <row r="380" spans="2:2" x14ac:dyDescent="0.15">
      <c r="B380" s="2"/>
    </row>
    <row r="381" spans="2:2" x14ac:dyDescent="0.15">
      <c r="B381" s="2"/>
    </row>
    <row r="382" spans="2:2" x14ac:dyDescent="0.15">
      <c r="B382" s="2"/>
    </row>
    <row r="383" spans="2:2" x14ac:dyDescent="0.15">
      <c r="B383" s="2"/>
    </row>
    <row r="384" spans="2:2" x14ac:dyDescent="0.15">
      <c r="B384" s="2"/>
    </row>
    <row r="385" spans="2:2" x14ac:dyDescent="0.15">
      <c r="B385" s="2"/>
    </row>
    <row r="386" spans="2:2" x14ac:dyDescent="0.15">
      <c r="B386" s="2"/>
    </row>
    <row r="387" spans="2:2" x14ac:dyDescent="0.15">
      <c r="B387" s="2"/>
    </row>
    <row r="388" spans="2:2" x14ac:dyDescent="0.15">
      <c r="B388" s="2"/>
    </row>
    <row r="389" spans="2:2" x14ac:dyDescent="0.15">
      <c r="B389" s="2"/>
    </row>
    <row r="390" spans="2:2" x14ac:dyDescent="0.15">
      <c r="B390" s="2"/>
    </row>
    <row r="391" spans="2:2" x14ac:dyDescent="0.15">
      <c r="B391" s="2"/>
    </row>
    <row r="392" spans="2:2" x14ac:dyDescent="0.15">
      <c r="B392" s="2"/>
    </row>
    <row r="393" spans="2:2" x14ac:dyDescent="0.15">
      <c r="B393" s="2"/>
    </row>
    <row r="394" spans="2:2" x14ac:dyDescent="0.15">
      <c r="B394" s="2"/>
    </row>
    <row r="395" spans="2:2" x14ac:dyDescent="0.15">
      <c r="B395" s="2"/>
    </row>
    <row r="396" spans="2:2" x14ac:dyDescent="0.15">
      <c r="B396" s="2"/>
    </row>
    <row r="397" spans="2:2" x14ac:dyDescent="0.15">
      <c r="B397" s="2"/>
    </row>
    <row r="398" spans="2:2" x14ac:dyDescent="0.15">
      <c r="B398" s="2"/>
    </row>
    <row r="399" spans="2:2" x14ac:dyDescent="0.15">
      <c r="B399" s="2"/>
    </row>
    <row r="400" spans="2:2" x14ac:dyDescent="0.15">
      <c r="B400" s="2"/>
    </row>
    <row r="401" spans="2:2" x14ac:dyDescent="0.15">
      <c r="B401" s="2"/>
    </row>
    <row r="402" spans="2:2" x14ac:dyDescent="0.15">
      <c r="B402" s="2"/>
    </row>
    <row r="403" spans="2:2" x14ac:dyDescent="0.15">
      <c r="B403" s="2"/>
    </row>
    <row r="404" spans="2:2" x14ac:dyDescent="0.15">
      <c r="B404" s="2"/>
    </row>
    <row r="405" spans="2:2" x14ac:dyDescent="0.15">
      <c r="B405" s="2"/>
    </row>
    <row r="406" spans="2:2" x14ac:dyDescent="0.15">
      <c r="B406" s="2"/>
    </row>
    <row r="407" spans="2:2" x14ac:dyDescent="0.15">
      <c r="B407" s="2"/>
    </row>
    <row r="408" spans="2:2" x14ac:dyDescent="0.15">
      <c r="B408" s="2"/>
    </row>
    <row r="409" spans="2:2" x14ac:dyDescent="0.15">
      <c r="B409" s="2"/>
    </row>
    <row r="410" spans="2:2" x14ac:dyDescent="0.15">
      <c r="B410" s="2"/>
    </row>
    <row r="411" spans="2:2" x14ac:dyDescent="0.15">
      <c r="B411" s="2"/>
    </row>
    <row r="412" spans="2:2" x14ac:dyDescent="0.15">
      <c r="B412" s="2"/>
    </row>
    <row r="413" spans="2:2" x14ac:dyDescent="0.15">
      <c r="B413" s="2"/>
    </row>
    <row r="414" spans="2:2" x14ac:dyDescent="0.15">
      <c r="B414" s="2"/>
    </row>
    <row r="415" spans="2:2" x14ac:dyDescent="0.15">
      <c r="B415" s="2"/>
    </row>
    <row r="416" spans="2:2" x14ac:dyDescent="0.15">
      <c r="B416" s="2"/>
    </row>
    <row r="417" spans="2:2" x14ac:dyDescent="0.15">
      <c r="B417" s="2"/>
    </row>
    <row r="418" spans="2:2" x14ac:dyDescent="0.15">
      <c r="B418" s="2"/>
    </row>
    <row r="419" spans="2:2" x14ac:dyDescent="0.15">
      <c r="B419" s="2"/>
    </row>
    <row r="420" spans="2:2" x14ac:dyDescent="0.15">
      <c r="B420" s="2"/>
    </row>
    <row r="421" spans="2:2" x14ac:dyDescent="0.15">
      <c r="B421" s="2"/>
    </row>
    <row r="422" spans="2:2" x14ac:dyDescent="0.15">
      <c r="B422" s="2"/>
    </row>
    <row r="423" spans="2:2" x14ac:dyDescent="0.15">
      <c r="B423" s="2"/>
    </row>
    <row r="424" spans="2:2" x14ac:dyDescent="0.15">
      <c r="B424" s="2"/>
    </row>
    <row r="425" spans="2:2" x14ac:dyDescent="0.15">
      <c r="B425" s="2"/>
    </row>
    <row r="426" spans="2:2" x14ac:dyDescent="0.15">
      <c r="B426" s="2"/>
    </row>
    <row r="427" spans="2:2" x14ac:dyDescent="0.15">
      <c r="B427" s="2"/>
    </row>
    <row r="428" spans="2:2" x14ac:dyDescent="0.15">
      <c r="B428" s="2"/>
    </row>
    <row r="429" spans="2:2" x14ac:dyDescent="0.15">
      <c r="B429" s="2"/>
    </row>
    <row r="430" spans="2:2" x14ac:dyDescent="0.15">
      <c r="B430" s="2"/>
    </row>
    <row r="431" spans="2:2" x14ac:dyDescent="0.15">
      <c r="B431" s="2"/>
    </row>
    <row r="432" spans="2:2" x14ac:dyDescent="0.15">
      <c r="B432" s="2"/>
    </row>
    <row r="433" spans="2:2" x14ac:dyDescent="0.15">
      <c r="B433" s="2"/>
    </row>
    <row r="434" spans="2:2" x14ac:dyDescent="0.15">
      <c r="B434" s="2"/>
    </row>
    <row r="435" spans="2:2" x14ac:dyDescent="0.15">
      <c r="B435" s="2"/>
    </row>
    <row r="436" spans="2:2" x14ac:dyDescent="0.15">
      <c r="B436" s="2"/>
    </row>
    <row r="437" spans="2:2" x14ac:dyDescent="0.15">
      <c r="B437" s="2"/>
    </row>
    <row r="438" spans="2:2" x14ac:dyDescent="0.15">
      <c r="B438" s="2"/>
    </row>
    <row r="439" spans="2:2" x14ac:dyDescent="0.15">
      <c r="B439" s="2"/>
    </row>
    <row r="440" spans="2:2" x14ac:dyDescent="0.15">
      <c r="B440" s="2"/>
    </row>
    <row r="441" spans="2:2" x14ac:dyDescent="0.15">
      <c r="B441" s="2"/>
    </row>
    <row r="442" spans="2:2" x14ac:dyDescent="0.15">
      <c r="B442" s="2"/>
    </row>
    <row r="443" spans="2:2" x14ac:dyDescent="0.15">
      <c r="B443" s="2"/>
    </row>
    <row r="444" spans="2:2" x14ac:dyDescent="0.15">
      <c r="B444" s="2"/>
    </row>
    <row r="445" spans="2:2" x14ac:dyDescent="0.15">
      <c r="B445" s="2"/>
    </row>
    <row r="446" spans="2:2" x14ac:dyDescent="0.15">
      <c r="B446" s="2"/>
    </row>
    <row r="447" spans="2:2" x14ac:dyDescent="0.15">
      <c r="B447" s="2"/>
    </row>
    <row r="448" spans="2:2" x14ac:dyDescent="0.15">
      <c r="B448" s="2"/>
    </row>
    <row r="449" spans="2:2" x14ac:dyDescent="0.15">
      <c r="B449" s="2"/>
    </row>
    <row r="450" spans="2:2" x14ac:dyDescent="0.15">
      <c r="B450" s="2"/>
    </row>
    <row r="451" spans="2:2" x14ac:dyDescent="0.15">
      <c r="B451" s="2"/>
    </row>
    <row r="452" spans="2:2" x14ac:dyDescent="0.15">
      <c r="B452" s="2"/>
    </row>
    <row r="453" spans="2:2" x14ac:dyDescent="0.15">
      <c r="B453" s="2"/>
    </row>
    <row r="454" spans="2:2" x14ac:dyDescent="0.15">
      <c r="B454" s="2"/>
    </row>
    <row r="455" spans="2:2" x14ac:dyDescent="0.15">
      <c r="B455" s="2"/>
    </row>
    <row r="456" spans="2:2" x14ac:dyDescent="0.15">
      <c r="B456" s="2"/>
    </row>
    <row r="457" spans="2:2" x14ac:dyDescent="0.15">
      <c r="B457" s="2"/>
    </row>
    <row r="458" spans="2:2" x14ac:dyDescent="0.15">
      <c r="B458" s="2"/>
    </row>
    <row r="459" spans="2:2" x14ac:dyDescent="0.15">
      <c r="B459" s="2"/>
    </row>
    <row r="460" spans="2:2" x14ac:dyDescent="0.15">
      <c r="B460" s="2"/>
    </row>
    <row r="461" spans="2:2" x14ac:dyDescent="0.15">
      <c r="B461" s="2"/>
    </row>
    <row r="462" spans="2:2" x14ac:dyDescent="0.15">
      <c r="B462" s="2"/>
    </row>
    <row r="463" spans="2:2" x14ac:dyDescent="0.15">
      <c r="B463" s="2"/>
    </row>
    <row r="464" spans="2:2" x14ac:dyDescent="0.15">
      <c r="B464" s="2"/>
    </row>
    <row r="465" spans="2:2" x14ac:dyDescent="0.15">
      <c r="B465" s="2"/>
    </row>
    <row r="466" spans="2:2" x14ac:dyDescent="0.15">
      <c r="B466" s="2"/>
    </row>
    <row r="467" spans="2:2" x14ac:dyDescent="0.15">
      <c r="B467" s="2"/>
    </row>
    <row r="468" spans="2:2" x14ac:dyDescent="0.15">
      <c r="B468" s="2"/>
    </row>
    <row r="469" spans="2:2" x14ac:dyDescent="0.15">
      <c r="B469" s="2"/>
    </row>
    <row r="470" spans="2:2" x14ac:dyDescent="0.15">
      <c r="B470" s="2"/>
    </row>
    <row r="471" spans="2:2" x14ac:dyDescent="0.15">
      <c r="B471" s="2"/>
    </row>
    <row r="472" spans="2:2" x14ac:dyDescent="0.15">
      <c r="B472" s="2"/>
    </row>
    <row r="473" spans="2:2" x14ac:dyDescent="0.15">
      <c r="B473" s="2"/>
    </row>
    <row r="474" spans="2:2" x14ac:dyDescent="0.15">
      <c r="B474" s="2"/>
    </row>
    <row r="475" spans="2:2" x14ac:dyDescent="0.15">
      <c r="B475" s="2"/>
    </row>
    <row r="476" spans="2:2" x14ac:dyDescent="0.15">
      <c r="B476" s="2"/>
    </row>
    <row r="477" spans="2:2" x14ac:dyDescent="0.15">
      <c r="B477" s="2"/>
    </row>
    <row r="478" spans="2:2" x14ac:dyDescent="0.15">
      <c r="B478" s="2"/>
    </row>
    <row r="479" spans="2:2" x14ac:dyDescent="0.15">
      <c r="B479" s="2"/>
    </row>
    <row r="480" spans="2:2" x14ac:dyDescent="0.15">
      <c r="B480" s="2"/>
    </row>
    <row r="481" spans="2:2" x14ac:dyDescent="0.15">
      <c r="B481" s="2"/>
    </row>
    <row r="482" spans="2:2" x14ac:dyDescent="0.15">
      <c r="B482" s="2"/>
    </row>
    <row r="483" spans="2:2" x14ac:dyDescent="0.15">
      <c r="B483" s="2"/>
    </row>
    <row r="484" spans="2:2" x14ac:dyDescent="0.15">
      <c r="B484" s="2"/>
    </row>
    <row r="485" spans="2:2" x14ac:dyDescent="0.15">
      <c r="B485" s="2"/>
    </row>
    <row r="486" spans="2:2" x14ac:dyDescent="0.15">
      <c r="B486" s="2"/>
    </row>
    <row r="487" spans="2:2" x14ac:dyDescent="0.15">
      <c r="B487" s="2"/>
    </row>
    <row r="488" spans="2:2" x14ac:dyDescent="0.15">
      <c r="B488" s="2"/>
    </row>
    <row r="489" spans="2:2" x14ac:dyDescent="0.15">
      <c r="B489" s="2"/>
    </row>
    <row r="490" spans="2:2" x14ac:dyDescent="0.15">
      <c r="B490" s="2"/>
    </row>
    <row r="491" spans="2:2" x14ac:dyDescent="0.15">
      <c r="B491" s="2"/>
    </row>
    <row r="492" spans="2:2" x14ac:dyDescent="0.15">
      <c r="B492" s="2"/>
    </row>
    <row r="493" spans="2:2" x14ac:dyDescent="0.15">
      <c r="B493" s="2"/>
    </row>
    <row r="494" spans="2:2" x14ac:dyDescent="0.15">
      <c r="B494" s="2"/>
    </row>
    <row r="495" spans="2:2" x14ac:dyDescent="0.15">
      <c r="B495" s="2"/>
    </row>
    <row r="496" spans="2:2" x14ac:dyDescent="0.15">
      <c r="B496" s="2"/>
    </row>
    <row r="497" spans="2:2" x14ac:dyDescent="0.15">
      <c r="B497" s="2"/>
    </row>
    <row r="498" spans="2:2" x14ac:dyDescent="0.15">
      <c r="B498" s="2"/>
    </row>
    <row r="499" spans="2:2" x14ac:dyDescent="0.15">
      <c r="B499" s="2"/>
    </row>
    <row r="500" spans="2:2" x14ac:dyDescent="0.15">
      <c r="B500" s="2"/>
    </row>
    <row r="501" spans="2:2" x14ac:dyDescent="0.15">
      <c r="B501" s="2"/>
    </row>
    <row r="502" spans="2:2" x14ac:dyDescent="0.15">
      <c r="B502" s="2"/>
    </row>
    <row r="503" spans="2:2" x14ac:dyDescent="0.15">
      <c r="B503" s="2"/>
    </row>
    <row r="504" spans="2:2" x14ac:dyDescent="0.15">
      <c r="B504" s="2"/>
    </row>
    <row r="505" spans="2:2" x14ac:dyDescent="0.15">
      <c r="B505" s="2"/>
    </row>
    <row r="506" spans="2:2" x14ac:dyDescent="0.15">
      <c r="B506" s="2"/>
    </row>
    <row r="507" spans="2:2" x14ac:dyDescent="0.15">
      <c r="B507" s="2"/>
    </row>
    <row r="508" spans="2:2" x14ac:dyDescent="0.15">
      <c r="B508" s="2"/>
    </row>
    <row r="509" spans="2:2" x14ac:dyDescent="0.15">
      <c r="B509" s="2"/>
    </row>
    <row r="510" spans="2:2" x14ac:dyDescent="0.15">
      <c r="B510" s="2"/>
    </row>
    <row r="511" spans="2:2" x14ac:dyDescent="0.15">
      <c r="B511" s="2"/>
    </row>
    <row r="512" spans="2:2" x14ac:dyDescent="0.15">
      <c r="B512" s="2"/>
    </row>
    <row r="513" spans="2:2" x14ac:dyDescent="0.15">
      <c r="B513" s="2"/>
    </row>
    <row r="514" spans="2:2" x14ac:dyDescent="0.15">
      <c r="B514" s="2"/>
    </row>
    <row r="515" spans="2:2" x14ac:dyDescent="0.15">
      <c r="B515" s="2"/>
    </row>
    <row r="516" spans="2:2" x14ac:dyDescent="0.15">
      <c r="B516" s="2"/>
    </row>
    <row r="517" spans="2:2" x14ac:dyDescent="0.15">
      <c r="B517" s="2"/>
    </row>
    <row r="518" spans="2:2" x14ac:dyDescent="0.15">
      <c r="B518" s="2"/>
    </row>
    <row r="519" spans="2:2" x14ac:dyDescent="0.15">
      <c r="B519" s="2"/>
    </row>
    <row r="520" spans="2:2" x14ac:dyDescent="0.15">
      <c r="B520" s="2"/>
    </row>
    <row r="521" spans="2:2" x14ac:dyDescent="0.15">
      <c r="B521" s="2"/>
    </row>
    <row r="522" spans="2:2" x14ac:dyDescent="0.15">
      <c r="B522" s="2"/>
    </row>
    <row r="523" spans="2:2" x14ac:dyDescent="0.15">
      <c r="B523" s="2"/>
    </row>
    <row r="524" spans="2:2" x14ac:dyDescent="0.15">
      <c r="B524" s="2"/>
    </row>
    <row r="525" spans="2:2" x14ac:dyDescent="0.15">
      <c r="B525" s="2"/>
    </row>
    <row r="526" spans="2:2" x14ac:dyDescent="0.15">
      <c r="B526" s="2"/>
    </row>
    <row r="527" spans="2:2" x14ac:dyDescent="0.15">
      <c r="B527" s="2"/>
    </row>
    <row r="528" spans="2:2" x14ac:dyDescent="0.15">
      <c r="B528" s="2"/>
    </row>
    <row r="529" spans="2:2" x14ac:dyDescent="0.15">
      <c r="B529" s="2"/>
    </row>
    <row r="530" spans="2:2" x14ac:dyDescent="0.15">
      <c r="B530" s="2"/>
    </row>
    <row r="531" spans="2:2" x14ac:dyDescent="0.15">
      <c r="B531" s="2"/>
    </row>
    <row r="532" spans="2:2" x14ac:dyDescent="0.15">
      <c r="B532" s="2"/>
    </row>
    <row r="533" spans="2:2" x14ac:dyDescent="0.15">
      <c r="B533" s="2"/>
    </row>
    <row r="534" spans="2:2" x14ac:dyDescent="0.15">
      <c r="B534" s="2"/>
    </row>
    <row r="535" spans="2:2" x14ac:dyDescent="0.15">
      <c r="B535" s="2"/>
    </row>
    <row r="536" spans="2:2" x14ac:dyDescent="0.15">
      <c r="B536" s="2"/>
    </row>
    <row r="537" spans="2:2" x14ac:dyDescent="0.15">
      <c r="B537" s="2"/>
    </row>
    <row r="538" spans="2:2" x14ac:dyDescent="0.15">
      <c r="B538" s="2"/>
    </row>
    <row r="539" spans="2:2" x14ac:dyDescent="0.15">
      <c r="B539" s="2"/>
    </row>
    <row r="540" spans="2:2" x14ac:dyDescent="0.15">
      <c r="B540" s="2"/>
    </row>
    <row r="541" spans="2:2" x14ac:dyDescent="0.15">
      <c r="B541" s="2"/>
    </row>
    <row r="542" spans="2:2" x14ac:dyDescent="0.15">
      <c r="B542" s="2"/>
    </row>
    <row r="543" spans="2:2" x14ac:dyDescent="0.15">
      <c r="B543" s="2"/>
    </row>
    <row r="544" spans="2:2" x14ac:dyDescent="0.15">
      <c r="B544" s="2"/>
    </row>
    <row r="545" spans="2:2" x14ac:dyDescent="0.15">
      <c r="B545" s="2"/>
    </row>
    <row r="546" spans="2:2" x14ac:dyDescent="0.15">
      <c r="B546" s="2"/>
    </row>
    <row r="547" spans="2:2" x14ac:dyDescent="0.15">
      <c r="B547" s="2"/>
    </row>
    <row r="548" spans="2:2" x14ac:dyDescent="0.15">
      <c r="B548" s="2"/>
    </row>
    <row r="549" spans="2:2" x14ac:dyDescent="0.15">
      <c r="B549" s="2"/>
    </row>
    <row r="550" spans="2:2" x14ac:dyDescent="0.15">
      <c r="B550" s="2"/>
    </row>
    <row r="551" spans="2:2" x14ac:dyDescent="0.15">
      <c r="B551" s="2"/>
    </row>
    <row r="552" spans="2:2" x14ac:dyDescent="0.15">
      <c r="B552" s="2"/>
    </row>
    <row r="553" spans="2:2" x14ac:dyDescent="0.15">
      <c r="B553" s="2"/>
    </row>
    <row r="554" spans="2:2" x14ac:dyDescent="0.15">
      <c r="B554" s="2"/>
    </row>
    <row r="555" spans="2:2" x14ac:dyDescent="0.15">
      <c r="B555" s="2"/>
    </row>
    <row r="556" spans="2:2" x14ac:dyDescent="0.15">
      <c r="B556" s="2"/>
    </row>
    <row r="557" spans="2:2" x14ac:dyDescent="0.15">
      <c r="B557" s="2"/>
    </row>
    <row r="558" spans="2:2" x14ac:dyDescent="0.15">
      <c r="B558" s="2"/>
    </row>
    <row r="559" spans="2:2" x14ac:dyDescent="0.15">
      <c r="B559" s="2"/>
    </row>
    <row r="560" spans="2:2" x14ac:dyDescent="0.15">
      <c r="B560" s="2"/>
    </row>
    <row r="561" spans="2:2" x14ac:dyDescent="0.15">
      <c r="B561" s="2"/>
    </row>
    <row r="562" spans="2:2" x14ac:dyDescent="0.15">
      <c r="B562" s="2"/>
    </row>
    <row r="563" spans="2:2" x14ac:dyDescent="0.15">
      <c r="B563" s="2"/>
    </row>
    <row r="564" spans="2:2" x14ac:dyDescent="0.15">
      <c r="B564" s="2"/>
    </row>
    <row r="565" spans="2:2" x14ac:dyDescent="0.15">
      <c r="B565" s="2"/>
    </row>
    <row r="566" spans="2:2" x14ac:dyDescent="0.15">
      <c r="B566" s="2"/>
    </row>
    <row r="567" spans="2:2" x14ac:dyDescent="0.15">
      <c r="B567" s="2"/>
    </row>
    <row r="568" spans="2:2" x14ac:dyDescent="0.15">
      <c r="B568" s="2"/>
    </row>
    <row r="569" spans="2:2" x14ac:dyDescent="0.15">
      <c r="B569" s="2"/>
    </row>
    <row r="570" spans="2:2" x14ac:dyDescent="0.15">
      <c r="B570" s="2"/>
    </row>
    <row r="571" spans="2:2" x14ac:dyDescent="0.15">
      <c r="B571" s="2"/>
    </row>
    <row r="572" spans="2:2" x14ac:dyDescent="0.15">
      <c r="B572" s="2"/>
    </row>
    <row r="573" spans="2:2" x14ac:dyDescent="0.15">
      <c r="B573" s="2"/>
    </row>
    <row r="574" spans="2:2" x14ac:dyDescent="0.15">
      <c r="B574" s="2"/>
    </row>
    <row r="575" spans="2:2" x14ac:dyDescent="0.15">
      <c r="B575" s="2"/>
    </row>
    <row r="576" spans="2:2" x14ac:dyDescent="0.15">
      <c r="B576" s="2"/>
    </row>
    <row r="577" spans="2:2" x14ac:dyDescent="0.15">
      <c r="B577" s="2"/>
    </row>
    <row r="578" spans="2:2" x14ac:dyDescent="0.15">
      <c r="B578" s="2"/>
    </row>
    <row r="579" spans="2:2" x14ac:dyDescent="0.15">
      <c r="B579" s="2"/>
    </row>
    <row r="580" spans="2:2" x14ac:dyDescent="0.15">
      <c r="B580" s="2"/>
    </row>
    <row r="581" spans="2:2" x14ac:dyDescent="0.15">
      <c r="B581" s="2"/>
    </row>
    <row r="582" spans="2:2" x14ac:dyDescent="0.15">
      <c r="B582" s="2"/>
    </row>
    <row r="583" spans="2:2" x14ac:dyDescent="0.15">
      <c r="B583" s="2"/>
    </row>
    <row r="584" spans="2:2" x14ac:dyDescent="0.15">
      <c r="B584" s="2"/>
    </row>
    <row r="585" spans="2:2" x14ac:dyDescent="0.15">
      <c r="B585" s="2"/>
    </row>
    <row r="586" spans="2:2" x14ac:dyDescent="0.15">
      <c r="B586" s="2"/>
    </row>
    <row r="587" spans="2:2" x14ac:dyDescent="0.15">
      <c r="B587" s="2"/>
    </row>
    <row r="588" spans="2:2" x14ac:dyDescent="0.15">
      <c r="B588" s="2"/>
    </row>
    <row r="589" spans="2:2" x14ac:dyDescent="0.15">
      <c r="B589" s="2"/>
    </row>
    <row r="590" spans="2:2" x14ac:dyDescent="0.15">
      <c r="B590" s="2"/>
    </row>
    <row r="591" spans="2:2" x14ac:dyDescent="0.15">
      <c r="B591" s="2"/>
    </row>
    <row r="592" spans="2:2" x14ac:dyDescent="0.15">
      <c r="B592" s="2"/>
    </row>
    <row r="593" spans="2:2" x14ac:dyDescent="0.15">
      <c r="B593" s="2"/>
    </row>
    <row r="594" spans="2:2" x14ac:dyDescent="0.15">
      <c r="B594" s="2"/>
    </row>
    <row r="595" spans="2:2" x14ac:dyDescent="0.15">
      <c r="B595" s="2"/>
    </row>
    <row r="596" spans="2:2" x14ac:dyDescent="0.15">
      <c r="B596" s="2"/>
    </row>
    <row r="597" spans="2:2" x14ac:dyDescent="0.15">
      <c r="B597" s="2"/>
    </row>
    <row r="598" spans="2:2" x14ac:dyDescent="0.15">
      <c r="B598" s="2"/>
    </row>
    <row r="599" spans="2:2" x14ac:dyDescent="0.15">
      <c r="B599" s="2"/>
    </row>
    <row r="600" spans="2:2" x14ac:dyDescent="0.15">
      <c r="B600" s="2"/>
    </row>
    <row r="601" spans="2:2" x14ac:dyDescent="0.15">
      <c r="B601" s="2"/>
    </row>
    <row r="602" spans="2:2" x14ac:dyDescent="0.15">
      <c r="B602" s="2"/>
    </row>
    <row r="603" spans="2:2" x14ac:dyDescent="0.15">
      <c r="B603" s="2"/>
    </row>
    <row r="604" spans="2:2" x14ac:dyDescent="0.15">
      <c r="B604" s="2"/>
    </row>
    <row r="605" spans="2:2" x14ac:dyDescent="0.15">
      <c r="B605" s="2"/>
    </row>
    <row r="606" spans="2:2" x14ac:dyDescent="0.15">
      <c r="B606" s="2"/>
    </row>
    <row r="607" spans="2:2" x14ac:dyDescent="0.15">
      <c r="B607" s="2"/>
    </row>
    <row r="608" spans="2:2" x14ac:dyDescent="0.15">
      <c r="B608" s="2"/>
    </row>
    <row r="609" spans="2:2" x14ac:dyDescent="0.15">
      <c r="B609" s="2"/>
    </row>
    <row r="610" spans="2:2" x14ac:dyDescent="0.15">
      <c r="B610" s="2"/>
    </row>
    <row r="611" spans="2:2" x14ac:dyDescent="0.15">
      <c r="B611" s="2"/>
    </row>
    <row r="612" spans="2:2" x14ac:dyDescent="0.15">
      <c r="B612" s="2"/>
    </row>
    <row r="613" spans="2:2" x14ac:dyDescent="0.15">
      <c r="B613" s="2"/>
    </row>
    <row r="614" spans="2:2" x14ac:dyDescent="0.15">
      <c r="B614" s="2"/>
    </row>
    <row r="615" spans="2:2" x14ac:dyDescent="0.15">
      <c r="B615" s="2"/>
    </row>
    <row r="616" spans="2:2" x14ac:dyDescent="0.15">
      <c r="B616" s="2"/>
    </row>
    <row r="617" spans="2:2" x14ac:dyDescent="0.15">
      <c r="B617" s="2"/>
    </row>
    <row r="618" spans="2:2" x14ac:dyDescent="0.15">
      <c r="B618" s="2"/>
    </row>
    <row r="619" spans="2:2" x14ac:dyDescent="0.15">
      <c r="B619" s="2"/>
    </row>
    <row r="620" spans="2:2" x14ac:dyDescent="0.15">
      <c r="B620" s="2"/>
    </row>
    <row r="621" spans="2:2" x14ac:dyDescent="0.15">
      <c r="B621" s="2"/>
    </row>
    <row r="622" spans="2:2" x14ac:dyDescent="0.15">
      <c r="B622" s="2"/>
    </row>
    <row r="623" spans="2:2" x14ac:dyDescent="0.15">
      <c r="B623" s="2"/>
    </row>
    <row r="624" spans="2:2" x14ac:dyDescent="0.15">
      <c r="B624" s="2"/>
    </row>
    <row r="625" spans="2:2" x14ac:dyDescent="0.15">
      <c r="B625" s="2"/>
    </row>
    <row r="626" spans="2:2" x14ac:dyDescent="0.15">
      <c r="B626" s="2"/>
    </row>
    <row r="627" spans="2:2" x14ac:dyDescent="0.15">
      <c r="B627" s="2"/>
    </row>
    <row r="628" spans="2:2" x14ac:dyDescent="0.15">
      <c r="B628" s="2"/>
    </row>
    <row r="629" spans="2:2" x14ac:dyDescent="0.15">
      <c r="B629" s="2"/>
    </row>
    <row r="630" spans="2:2" x14ac:dyDescent="0.15">
      <c r="B630" s="2"/>
    </row>
    <row r="631" spans="2:2" x14ac:dyDescent="0.15">
      <c r="B631" s="2"/>
    </row>
    <row r="632" spans="2:2" x14ac:dyDescent="0.15">
      <c r="B632" s="2"/>
    </row>
    <row r="633" spans="2:2" x14ac:dyDescent="0.15">
      <c r="B633" s="2"/>
    </row>
    <row r="634" spans="2:2" x14ac:dyDescent="0.15">
      <c r="B634" s="2"/>
    </row>
    <row r="635" spans="2:2" x14ac:dyDescent="0.15">
      <c r="B635" s="2"/>
    </row>
    <row r="636" spans="2:2" x14ac:dyDescent="0.15">
      <c r="B636" s="2"/>
    </row>
    <row r="637" spans="2:2" x14ac:dyDescent="0.15">
      <c r="B637" s="2"/>
    </row>
    <row r="638" spans="2:2" x14ac:dyDescent="0.15">
      <c r="B638" s="2"/>
    </row>
    <row r="639" spans="2:2" x14ac:dyDescent="0.15">
      <c r="B639" s="2"/>
    </row>
    <row r="640" spans="2:2" x14ac:dyDescent="0.15">
      <c r="B640" s="2"/>
    </row>
    <row r="641" spans="2:2" x14ac:dyDescent="0.15">
      <c r="B641" s="2"/>
    </row>
    <row r="642" spans="2:2" x14ac:dyDescent="0.15">
      <c r="B642" s="2"/>
    </row>
    <row r="643" spans="2:2" x14ac:dyDescent="0.15">
      <c r="B643" s="2"/>
    </row>
    <row r="644" spans="2:2" x14ac:dyDescent="0.15">
      <c r="B644" s="2"/>
    </row>
    <row r="645" spans="2:2" x14ac:dyDescent="0.15">
      <c r="B645" s="2"/>
    </row>
    <row r="646" spans="2:2" x14ac:dyDescent="0.15">
      <c r="B646" s="2"/>
    </row>
    <row r="647" spans="2:2" x14ac:dyDescent="0.15">
      <c r="B647" s="2"/>
    </row>
    <row r="648" spans="2:2" x14ac:dyDescent="0.15">
      <c r="B648" s="2"/>
    </row>
    <row r="649" spans="2:2" x14ac:dyDescent="0.15">
      <c r="B649" s="2"/>
    </row>
    <row r="650" spans="2:2" x14ac:dyDescent="0.15">
      <c r="B650" s="2"/>
    </row>
    <row r="651" spans="2:2" x14ac:dyDescent="0.15">
      <c r="B651" s="2"/>
    </row>
    <row r="652" spans="2:2" x14ac:dyDescent="0.15">
      <c r="B652" s="2"/>
    </row>
    <row r="653" spans="2:2" x14ac:dyDescent="0.15">
      <c r="B653" s="2"/>
    </row>
    <row r="654" spans="2:2" x14ac:dyDescent="0.15">
      <c r="B654" s="2"/>
    </row>
    <row r="655" spans="2:2" x14ac:dyDescent="0.15">
      <c r="B655" s="2"/>
    </row>
    <row r="656" spans="2:2" x14ac:dyDescent="0.15">
      <c r="B656" s="2"/>
    </row>
    <row r="657" spans="2:2" x14ac:dyDescent="0.15">
      <c r="B657" s="2"/>
    </row>
    <row r="658" spans="2:2" x14ac:dyDescent="0.15">
      <c r="B658" s="2"/>
    </row>
    <row r="659" spans="2:2" x14ac:dyDescent="0.15">
      <c r="B659" s="2"/>
    </row>
    <row r="660" spans="2:2" x14ac:dyDescent="0.15">
      <c r="B660" s="2"/>
    </row>
    <row r="661" spans="2:2" x14ac:dyDescent="0.15">
      <c r="B661" s="2"/>
    </row>
    <row r="662" spans="2:2" x14ac:dyDescent="0.15">
      <c r="B662" s="2"/>
    </row>
    <row r="663" spans="2:2" x14ac:dyDescent="0.15">
      <c r="B663" s="2"/>
    </row>
    <row r="664" spans="2:2" x14ac:dyDescent="0.15">
      <c r="B664" s="2"/>
    </row>
    <row r="665" spans="2:2" x14ac:dyDescent="0.15">
      <c r="B665" s="2"/>
    </row>
    <row r="666" spans="2:2" x14ac:dyDescent="0.15">
      <c r="B666" s="2"/>
    </row>
    <row r="667" spans="2:2" x14ac:dyDescent="0.15">
      <c r="B667" s="2"/>
    </row>
    <row r="668" spans="2:2" x14ac:dyDescent="0.15">
      <c r="B668" s="2"/>
    </row>
    <row r="669" spans="2:2" x14ac:dyDescent="0.15">
      <c r="B669" s="2"/>
    </row>
    <row r="670" spans="2:2" x14ac:dyDescent="0.15">
      <c r="B670" s="2"/>
    </row>
    <row r="671" spans="2:2" x14ac:dyDescent="0.15">
      <c r="B671" s="2"/>
    </row>
    <row r="672" spans="2:2" x14ac:dyDescent="0.15">
      <c r="B672" s="2"/>
    </row>
    <row r="673" spans="2:2" x14ac:dyDescent="0.15">
      <c r="B673" s="2"/>
    </row>
    <row r="674" spans="2:2" x14ac:dyDescent="0.15">
      <c r="B674" s="2"/>
    </row>
    <row r="675" spans="2:2" x14ac:dyDescent="0.15">
      <c r="B675" s="2"/>
    </row>
    <row r="676" spans="2:2" x14ac:dyDescent="0.15">
      <c r="B676" s="2"/>
    </row>
    <row r="677" spans="2:2" x14ac:dyDescent="0.15">
      <c r="B677" s="2"/>
    </row>
    <row r="678" spans="2:2" x14ac:dyDescent="0.15">
      <c r="B678" s="2"/>
    </row>
    <row r="679" spans="2:2" x14ac:dyDescent="0.15">
      <c r="B679" s="2"/>
    </row>
    <row r="680" spans="2:2" x14ac:dyDescent="0.15">
      <c r="B680" s="2"/>
    </row>
    <row r="681" spans="2:2" x14ac:dyDescent="0.15">
      <c r="B681" s="2"/>
    </row>
    <row r="682" spans="2:2" x14ac:dyDescent="0.15">
      <c r="B682" s="2"/>
    </row>
    <row r="683" spans="2:2" x14ac:dyDescent="0.15">
      <c r="B683" s="2"/>
    </row>
    <row r="684" spans="2:2" x14ac:dyDescent="0.15">
      <c r="B684" s="2"/>
    </row>
    <row r="685" spans="2:2" x14ac:dyDescent="0.15">
      <c r="B685" s="2"/>
    </row>
    <row r="686" spans="2:2" x14ac:dyDescent="0.15">
      <c r="B686" s="2"/>
    </row>
    <row r="687" spans="2:2" x14ac:dyDescent="0.15">
      <c r="B687" s="2"/>
    </row>
    <row r="688" spans="2:2" x14ac:dyDescent="0.15">
      <c r="B688" s="2"/>
    </row>
    <row r="689" spans="2:2" x14ac:dyDescent="0.15">
      <c r="B689" s="2"/>
    </row>
    <row r="690" spans="2:2" x14ac:dyDescent="0.15">
      <c r="B690" s="2"/>
    </row>
    <row r="691" spans="2:2" x14ac:dyDescent="0.15">
      <c r="B691" s="2"/>
    </row>
    <row r="692" spans="2:2" x14ac:dyDescent="0.15">
      <c r="B692" s="2"/>
    </row>
    <row r="693" spans="2:2" x14ac:dyDescent="0.15">
      <c r="B693" s="2"/>
    </row>
    <row r="694" spans="2:2" x14ac:dyDescent="0.15">
      <c r="B694" s="2"/>
    </row>
    <row r="695" spans="2:2" x14ac:dyDescent="0.15">
      <c r="B695" s="2"/>
    </row>
    <row r="696" spans="2:2" x14ac:dyDescent="0.15">
      <c r="B696" s="2"/>
    </row>
    <row r="697" spans="2:2" x14ac:dyDescent="0.15">
      <c r="B697" s="2"/>
    </row>
    <row r="698" spans="2:2" x14ac:dyDescent="0.15">
      <c r="B698" s="2"/>
    </row>
    <row r="699" spans="2:2" x14ac:dyDescent="0.15">
      <c r="B699" s="2"/>
    </row>
    <row r="700" spans="2:2" x14ac:dyDescent="0.15">
      <c r="B700" s="2"/>
    </row>
    <row r="701" spans="2:2" x14ac:dyDescent="0.15">
      <c r="B701" s="2"/>
    </row>
    <row r="702" spans="2:2" x14ac:dyDescent="0.15">
      <c r="B702" s="2"/>
    </row>
    <row r="703" spans="2:2" x14ac:dyDescent="0.15">
      <c r="B703" s="2"/>
    </row>
    <row r="704" spans="2:2" x14ac:dyDescent="0.15">
      <c r="B704" s="2"/>
    </row>
    <row r="705" spans="2:2" x14ac:dyDescent="0.15">
      <c r="B705" s="2"/>
    </row>
    <row r="706" spans="2:2" x14ac:dyDescent="0.15">
      <c r="B706" s="2"/>
    </row>
    <row r="707" spans="2:2" x14ac:dyDescent="0.15">
      <c r="B707" s="2"/>
    </row>
    <row r="708" spans="2:2" x14ac:dyDescent="0.15">
      <c r="B708" s="2"/>
    </row>
    <row r="709" spans="2:2" x14ac:dyDescent="0.15">
      <c r="B709" s="2"/>
    </row>
    <row r="710" spans="2:2" x14ac:dyDescent="0.15">
      <c r="B710" s="2"/>
    </row>
    <row r="711" spans="2:2" x14ac:dyDescent="0.15">
      <c r="B711" s="2"/>
    </row>
    <row r="712" spans="2:2" x14ac:dyDescent="0.15">
      <c r="B712" s="2"/>
    </row>
    <row r="713" spans="2:2" x14ac:dyDescent="0.15">
      <c r="B713" s="2"/>
    </row>
    <row r="714" spans="2:2" x14ac:dyDescent="0.15">
      <c r="B714" s="2"/>
    </row>
    <row r="715" spans="2:2" x14ac:dyDescent="0.15">
      <c r="B715" s="2"/>
    </row>
    <row r="716" spans="2:2" x14ac:dyDescent="0.15">
      <c r="B716" s="2"/>
    </row>
    <row r="717" spans="2:2" x14ac:dyDescent="0.15">
      <c r="B717" s="2"/>
    </row>
    <row r="718" spans="2:2" x14ac:dyDescent="0.15">
      <c r="B718" s="2"/>
    </row>
    <row r="719" spans="2:2" x14ac:dyDescent="0.15">
      <c r="B719" s="2"/>
    </row>
    <row r="720" spans="2:2" x14ac:dyDescent="0.15">
      <c r="B720" s="2"/>
    </row>
    <row r="721" spans="2:2" x14ac:dyDescent="0.15">
      <c r="B721" s="2"/>
    </row>
    <row r="722" spans="2:2" x14ac:dyDescent="0.15">
      <c r="B722" s="2"/>
    </row>
    <row r="723" spans="2:2" x14ac:dyDescent="0.15">
      <c r="B723" s="2"/>
    </row>
    <row r="724" spans="2:2" x14ac:dyDescent="0.15">
      <c r="B724" s="2"/>
    </row>
    <row r="725" spans="2:2" x14ac:dyDescent="0.15">
      <c r="B725" s="2"/>
    </row>
    <row r="726" spans="2:2" x14ac:dyDescent="0.15">
      <c r="B726" s="2"/>
    </row>
    <row r="727" spans="2:2" x14ac:dyDescent="0.15">
      <c r="B727" s="2"/>
    </row>
    <row r="728" spans="2:2" x14ac:dyDescent="0.15">
      <c r="B728" s="2"/>
    </row>
    <row r="729" spans="2:2" x14ac:dyDescent="0.15">
      <c r="B729" s="2"/>
    </row>
    <row r="730" spans="2:2" x14ac:dyDescent="0.15">
      <c r="B730" s="2"/>
    </row>
    <row r="731" spans="2:2" x14ac:dyDescent="0.15">
      <c r="B731" s="2"/>
    </row>
    <row r="732" spans="2:2" x14ac:dyDescent="0.15">
      <c r="B732" s="2"/>
    </row>
    <row r="733" spans="2:2" x14ac:dyDescent="0.15">
      <c r="B733" s="2"/>
    </row>
    <row r="734" spans="2:2" x14ac:dyDescent="0.15">
      <c r="B734" s="2"/>
    </row>
    <row r="735" spans="2:2" x14ac:dyDescent="0.15">
      <c r="B735" s="2"/>
    </row>
    <row r="736" spans="2:2" x14ac:dyDescent="0.15">
      <c r="B736" s="2"/>
    </row>
    <row r="737" spans="2:2" x14ac:dyDescent="0.15">
      <c r="B737" s="2"/>
    </row>
    <row r="738" spans="2:2" x14ac:dyDescent="0.15">
      <c r="B738" s="2"/>
    </row>
    <row r="739" spans="2:2" x14ac:dyDescent="0.15">
      <c r="B739" s="2"/>
    </row>
    <row r="740" spans="2:2" x14ac:dyDescent="0.15">
      <c r="B740" s="2"/>
    </row>
    <row r="741" spans="2:2" x14ac:dyDescent="0.15">
      <c r="B741" s="2"/>
    </row>
    <row r="742" spans="2:2" x14ac:dyDescent="0.15">
      <c r="B742" s="2"/>
    </row>
    <row r="743" spans="2:2" x14ac:dyDescent="0.15">
      <c r="B743" s="2"/>
    </row>
    <row r="744" spans="2:2" x14ac:dyDescent="0.15">
      <c r="B744" s="2"/>
    </row>
    <row r="745" spans="2:2" x14ac:dyDescent="0.15">
      <c r="B745" s="2"/>
    </row>
    <row r="746" spans="2:2" x14ac:dyDescent="0.15">
      <c r="B746" s="2"/>
    </row>
    <row r="747" spans="2:2" x14ac:dyDescent="0.15">
      <c r="B747" s="2"/>
    </row>
    <row r="748" spans="2:2" x14ac:dyDescent="0.15">
      <c r="B748" s="2"/>
    </row>
    <row r="749" spans="2:2" x14ac:dyDescent="0.15">
      <c r="B749" s="2"/>
    </row>
    <row r="750" spans="2:2" x14ac:dyDescent="0.15">
      <c r="B750" s="2"/>
    </row>
    <row r="751" spans="2:2" x14ac:dyDescent="0.15">
      <c r="B751" s="2"/>
    </row>
    <row r="752" spans="2:2" x14ac:dyDescent="0.15">
      <c r="B752" s="2"/>
    </row>
    <row r="753" spans="2:2" x14ac:dyDescent="0.15">
      <c r="B753" s="2"/>
    </row>
    <row r="754" spans="2:2" x14ac:dyDescent="0.15">
      <c r="B754" s="2"/>
    </row>
    <row r="755" spans="2:2" x14ac:dyDescent="0.15">
      <c r="B755" s="2"/>
    </row>
    <row r="756" spans="2:2" x14ac:dyDescent="0.15">
      <c r="B756" s="2"/>
    </row>
    <row r="757" spans="2:2" x14ac:dyDescent="0.15">
      <c r="B757" s="2"/>
    </row>
    <row r="758" spans="2:2" x14ac:dyDescent="0.15">
      <c r="B758" s="2"/>
    </row>
    <row r="759" spans="2:2" x14ac:dyDescent="0.15">
      <c r="B759" s="2"/>
    </row>
    <row r="760" spans="2:2" x14ac:dyDescent="0.15">
      <c r="B760" s="2"/>
    </row>
    <row r="761" spans="2:2" x14ac:dyDescent="0.15">
      <c r="B761" s="2"/>
    </row>
    <row r="762" spans="2:2" x14ac:dyDescent="0.15">
      <c r="B762" s="2"/>
    </row>
    <row r="763" spans="2:2" x14ac:dyDescent="0.15">
      <c r="B763" s="2"/>
    </row>
    <row r="764" spans="2:2" x14ac:dyDescent="0.15">
      <c r="B764" s="2"/>
    </row>
    <row r="765" spans="2:2" x14ac:dyDescent="0.15">
      <c r="B765" s="2"/>
    </row>
    <row r="766" spans="2:2" x14ac:dyDescent="0.15">
      <c r="B766" s="2"/>
    </row>
    <row r="767" spans="2:2" x14ac:dyDescent="0.15">
      <c r="B767" s="2"/>
    </row>
    <row r="768" spans="2:2" x14ac:dyDescent="0.15">
      <c r="B768" s="2"/>
    </row>
    <row r="769" spans="2:2" x14ac:dyDescent="0.15">
      <c r="B769" s="2"/>
    </row>
    <row r="770" spans="2:2" x14ac:dyDescent="0.15">
      <c r="B770" s="2"/>
    </row>
    <row r="771" spans="2:2" x14ac:dyDescent="0.15">
      <c r="B771" s="2"/>
    </row>
    <row r="772" spans="2:2" x14ac:dyDescent="0.15">
      <c r="B772" s="2"/>
    </row>
    <row r="773" spans="2:2" x14ac:dyDescent="0.15">
      <c r="B773" s="2"/>
    </row>
    <row r="774" spans="2:2" x14ac:dyDescent="0.15">
      <c r="B774" s="2"/>
    </row>
    <row r="775" spans="2:2" x14ac:dyDescent="0.15">
      <c r="B775" s="2"/>
    </row>
    <row r="776" spans="2:2" x14ac:dyDescent="0.15">
      <c r="B776" s="2"/>
    </row>
    <row r="777" spans="2:2" x14ac:dyDescent="0.15">
      <c r="B777" s="2"/>
    </row>
    <row r="778" spans="2:2" x14ac:dyDescent="0.15">
      <c r="B778" s="2"/>
    </row>
    <row r="779" spans="2:2" x14ac:dyDescent="0.15">
      <c r="B779" s="2"/>
    </row>
    <row r="780" spans="2:2" x14ac:dyDescent="0.15">
      <c r="B780" s="2"/>
    </row>
    <row r="781" spans="2:2" x14ac:dyDescent="0.15">
      <c r="B781" s="2"/>
    </row>
    <row r="782" spans="2:2" x14ac:dyDescent="0.15">
      <c r="B782" s="2"/>
    </row>
    <row r="783" spans="2:2" x14ac:dyDescent="0.15">
      <c r="B783" s="2"/>
    </row>
    <row r="784" spans="2:2" x14ac:dyDescent="0.15">
      <c r="B784" s="2"/>
    </row>
    <row r="785" spans="2:2" x14ac:dyDescent="0.15">
      <c r="B785" s="2"/>
    </row>
    <row r="786" spans="2:2" x14ac:dyDescent="0.15">
      <c r="B786" s="2"/>
    </row>
    <row r="787" spans="2:2" x14ac:dyDescent="0.15">
      <c r="B787" s="2"/>
    </row>
    <row r="788" spans="2:2" x14ac:dyDescent="0.15">
      <c r="B788" s="2"/>
    </row>
    <row r="789" spans="2:2" x14ac:dyDescent="0.15">
      <c r="B789" s="2"/>
    </row>
    <row r="790" spans="2:2" x14ac:dyDescent="0.15">
      <c r="B790" s="2"/>
    </row>
    <row r="791" spans="2:2" x14ac:dyDescent="0.15">
      <c r="B791" s="2"/>
    </row>
    <row r="792" spans="2:2" x14ac:dyDescent="0.15">
      <c r="B792" s="2"/>
    </row>
    <row r="793" spans="2:2" x14ac:dyDescent="0.15">
      <c r="B793" s="2"/>
    </row>
    <row r="794" spans="2:2" x14ac:dyDescent="0.15">
      <c r="B794" s="2"/>
    </row>
    <row r="795" spans="2:2" x14ac:dyDescent="0.15">
      <c r="B795" s="2"/>
    </row>
    <row r="796" spans="2:2" x14ac:dyDescent="0.15">
      <c r="B796" s="2"/>
    </row>
    <row r="797" spans="2:2" x14ac:dyDescent="0.15">
      <c r="B797" s="2"/>
    </row>
    <row r="798" spans="2:2" x14ac:dyDescent="0.15">
      <c r="B798" s="2"/>
    </row>
    <row r="799" spans="2:2" x14ac:dyDescent="0.15">
      <c r="B799" s="2"/>
    </row>
    <row r="800" spans="2:2" x14ac:dyDescent="0.15">
      <c r="B800" s="2"/>
    </row>
    <row r="801" spans="2:2" x14ac:dyDescent="0.15">
      <c r="B801" s="2"/>
    </row>
    <row r="802" spans="2:2" x14ac:dyDescent="0.15">
      <c r="B802" s="2"/>
    </row>
    <row r="803" spans="2:2" x14ac:dyDescent="0.15">
      <c r="B803" s="2"/>
    </row>
    <row r="804" spans="2:2" x14ac:dyDescent="0.15">
      <c r="B804" s="2"/>
    </row>
    <row r="805" spans="2:2" x14ac:dyDescent="0.15">
      <c r="B805" s="2"/>
    </row>
    <row r="806" spans="2:2" x14ac:dyDescent="0.15">
      <c r="B806" s="2"/>
    </row>
    <row r="807" spans="2:2" x14ac:dyDescent="0.15">
      <c r="B807" s="2"/>
    </row>
    <row r="808" spans="2:2" x14ac:dyDescent="0.15">
      <c r="B808" s="2"/>
    </row>
    <row r="809" spans="2:2" x14ac:dyDescent="0.15">
      <c r="B809" s="2"/>
    </row>
    <row r="810" spans="2:2" x14ac:dyDescent="0.15">
      <c r="B810" s="2"/>
    </row>
    <row r="811" spans="2:2" x14ac:dyDescent="0.15">
      <c r="B811" s="2"/>
    </row>
    <row r="812" spans="2:2" x14ac:dyDescent="0.15">
      <c r="B812" s="2"/>
    </row>
    <row r="813" spans="2:2" x14ac:dyDescent="0.15">
      <c r="B813" s="2"/>
    </row>
    <row r="814" spans="2:2" x14ac:dyDescent="0.15">
      <c r="B814" s="2"/>
    </row>
    <row r="815" spans="2:2" x14ac:dyDescent="0.15">
      <c r="B815" s="2"/>
    </row>
    <row r="816" spans="2:2" x14ac:dyDescent="0.15">
      <c r="B816" s="2"/>
    </row>
    <row r="817" spans="2:2" x14ac:dyDescent="0.15">
      <c r="B817" s="2"/>
    </row>
    <row r="818" spans="2:2" x14ac:dyDescent="0.15">
      <c r="B818" s="2"/>
    </row>
    <row r="819" spans="2:2" x14ac:dyDescent="0.15">
      <c r="B819" s="2"/>
    </row>
    <row r="820" spans="2:2" x14ac:dyDescent="0.15">
      <c r="B820" s="2"/>
    </row>
    <row r="821" spans="2:2" x14ac:dyDescent="0.15">
      <c r="B821" s="2"/>
    </row>
    <row r="822" spans="2:2" x14ac:dyDescent="0.15">
      <c r="B822" s="2"/>
    </row>
    <row r="823" spans="2:2" x14ac:dyDescent="0.15">
      <c r="B823" s="2"/>
    </row>
    <row r="824" spans="2:2" x14ac:dyDescent="0.15">
      <c r="B824" s="2"/>
    </row>
    <row r="825" spans="2:2" x14ac:dyDescent="0.15">
      <c r="B825" s="2"/>
    </row>
    <row r="826" spans="2:2" x14ac:dyDescent="0.15">
      <c r="B826" s="2"/>
    </row>
    <row r="827" spans="2:2" x14ac:dyDescent="0.15">
      <c r="B827" s="2"/>
    </row>
    <row r="828" spans="2:2" x14ac:dyDescent="0.15">
      <c r="B828" s="2"/>
    </row>
    <row r="829" spans="2:2" x14ac:dyDescent="0.15">
      <c r="B829" s="2"/>
    </row>
    <row r="830" spans="2:2" x14ac:dyDescent="0.15">
      <c r="B830" s="2"/>
    </row>
    <row r="831" spans="2:2" x14ac:dyDescent="0.15">
      <c r="B831" s="2"/>
    </row>
    <row r="832" spans="2:2" x14ac:dyDescent="0.15">
      <c r="B832" s="2"/>
    </row>
    <row r="833" spans="2:2" x14ac:dyDescent="0.15">
      <c r="B833" s="2"/>
    </row>
    <row r="834" spans="2:2" x14ac:dyDescent="0.15">
      <c r="B834" s="2"/>
    </row>
    <row r="835" spans="2:2" x14ac:dyDescent="0.15">
      <c r="B835" s="2"/>
    </row>
    <row r="836" spans="2:2" x14ac:dyDescent="0.15">
      <c r="B836" s="2"/>
    </row>
    <row r="837" spans="2:2" x14ac:dyDescent="0.15">
      <c r="B837" s="2"/>
    </row>
    <row r="838" spans="2:2" x14ac:dyDescent="0.15">
      <c r="B838" s="2"/>
    </row>
    <row r="839" spans="2:2" x14ac:dyDescent="0.15">
      <c r="B839" s="2"/>
    </row>
    <row r="840" spans="2:2" x14ac:dyDescent="0.15">
      <c r="B840" s="2"/>
    </row>
    <row r="841" spans="2:2" x14ac:dyDescent="0.15">
      <c r="B841" s="2"/>
    </row>
    <row r="842" spans="2:2" x14ac:dyDescent="0.15">
      <c r="B842" s="2"/>
    </row>
    <row r="843" spans="2:2" x14ac:dyDescent="0.15">
      <c r="B843" s="2"/>
    </row>
    <row r="844" spans="2:2" x14ac:dyDescent="0.15">
      <c r="B844" s="2"/>
    </row>
    <row r="845" spans="2:2" x14ac:dyDescent="0.15">
      <c r="B845" s="2"/>
    </row>
    <row r="846" spans="2:2" x14ac:dyDescent="0.15">
      <c r="B846" s="2"/>
    </row>
    <row r="847" spans="2:2" x14ac:dyDescent="0.15">
      <c r="B847" s="2"/>
    </row>
    <row r="848" spans="2:2" x14ac:dyDescent="0.15">
      <c r="B848" s="2"/>
    </row>
    <row r="849" spans="2:2" x14ac:dyDescent="0.15">
      <c r="B849" s="2"/>
    </row>
    <row r="850" spans="2:2" x14ac:dyDescent="0.15">
      <c r="B850" s="2"/>
    </row>
    <row r="851" spans="2:2" x14ac:dyDescent="0.15">
      <c r="B851" s="2"/>
    </row>
    <row r="852" spans="2:2" x14ac:dyDescent="0.15">
      <c r="B852" s="2"/>
    </row>
    <row r="853" spans="2:2" x14ac:dyDescent="0.15">
      <c r="B853" s="2"/>
    </row>
    <row r="854" spans="2:2" x14ac:dyDescent="0.15">
      <c r="B854" s="2"/>
    </row>
    <row r="855" spans="2:2" x14ac:dyDescent="0.15">
      <c r="B855" s="2"/>
    </row>
    <row r="856" spans="2:2" x14ac:dyDescent="0.15">
      <c r="B856" s="2"/>
    </row>
    <row r="857" spans="2:2" x14ac:dyDescent="0.15">
      <c r="B857" s="2"/>
    </row>
    <row r="858" spans="2:2" x14ac:dyDescent="0.15">
      <c r="B858" s="2"/>
    </row>
    <row r="859" spans="2:2" x14ac:dyDescent="0.15">
      <c r="B859" s="2"/>
    </row>
    <row r="860" spans="2:2" x14ac:dyDescent="0.15">
      <c r="B860" s="2"/>
    </row>
    <row r="861" spans="2:2" x14ac:dyDescent="0.15">
      <c r="B861" s="2"/>
    </row>
    <row r="862" spans="2:2" x14ac:dyDescent="0.15">
      <c r="B862" s="2"/>
    </row>
    <row r="863" spans="2:2" x14ac:dyDescent="0.15">
      <c r="B863" s="2"/>
    </row>
    <row r="864" spans="2:2" x14ac:dyDescent="0.15">
      <c r="B864" s="2"/>
    </row>
    <row r="865" spans="2:2" x14ac:dyDescent="0.15">
      <c r="B865" s="2"/>
    </row>
    <row r="866" spans="2:2" x14ac:dyDescent="0.15">
      <c r="B866" s="2"/>
    </row>
    <row r="867" spans="2:2" x14ac:dyDescent="0.15">
      <c r="B867" s="2"/>
    </row>
    <row r="868" spans="2:2" x14ac:dyDescent="0.15">
      <c r="B868" s="2"/>
    </row>
    <row r="869" spans="2:2" x14ac:dyDescent="0.15">
      <c r="B869" s="2"/>
    </row>
    <row r="870" spans="2:2" x14ac:dyDescent="0.15">
      <c r="B870" s="2"/>
    </row>
    <row r="871" spans="2:2" x14ac:dyDescent="0.15">
      <c r="B871" s="2"/>
    </row>
    <row r="872" spans="2:2" x14ac:dyDescent="0.15">
      <c r="B872" s="2"/>
    </row>
    <row r="873" spans="2:2" x14ac:dyDescent="0.15">
      <c r="B873" s="2"/>
    </row>
    <row r="874" spans="2:2" x14ac:dyDescent="0.15">
      <c r="B874" s="2"/>
    </row>
    <row r="875" spans="2:2" x14ac:dyDescent="0.15">
      <c r="B875" s="2"/>
    </row>
    <row r="876" spans="2:2" x14ac:dyDescent="0.15">
      <c r="B876" s="2"/>
    </row>
    <row r="877" spans="2:2" x14ac:dyDescent="0.15">
      <c r="B877" s="2"/>
    </row>
    <row r="878" spans="2:2" x14ac:dyDescent="0.15">
      <c r="B878" s="2"/>
    </row>
    <row r="879" spans="2:2" x14ac:dyDescent="0.15">
      <c r="B879" s="2"/>
    </row>
    <row r="880" spans="2:2" x14ac:dyDescent="0.15">
      <c r="B880" s="2"/>
    </row>
    <row r="881" spans="2:2" x14ac:dyDescent="0.15">
      <c r="B881" s="2"/>
    </row>
    <row r="882" spans="2:2" x14ac:dyDescent="0.15">
      <c r="B882" s="2"/>
    </row>
    <row r="883" spans="2:2" x14ac:dyDescent="0.15">
      <c r="B883" s="2"/>
    </row>
    <row r="884" spans="2:2" x14ac:dyDescent="0.15">
      <c r="B884" s="2"/>
    </row>
    <row r="885" spans="2:2" x14ac:dyDescent="0.15">
      <c r="B885" s="2"/>
    </row>
    <row r="886" spans="2:2" x14ac:dyDescent="0.15">
      <c r="B886" s="2"/>
    </row>
    <row r="887" spans="2:2" x14ac:dyDescent="0.15">
      <c r="B887" s="2"/>
    </row>
    <row r="888" spans="2:2" x14ac:dyDescent="0.15">
      <c r="B888" s="2"/>
    </row>
    <row r="889" spans="2:2" x14ac:dyDescent="0.15">
      <c r="B889" s="2"/>
    </row>
    <row r="890" spans="2:2" x14ac:dyDescent="0.15">
      <c r="B890" s="2"/>
    </row>
    <row r="891" spans="2:2" x14ac:dyDescent="0.15">
      <c r="B891" s="2"/>
    </row>
    <row r="892" spans="2:2" x14ac:dyDescent="0.15">
      <c r="B892" s="2"/>
    </row>
    <row r="893" spans="2:2" x14ac:dyDescent="0.15">
      <c r="B893" s="2"/>
    </row>
    <row r="894" spans="2:2" x14ac:dyDescent="0.15">
      <c r="B894" s="2"/>
    </row>
    <row r="895" spans="2:2" x14ac:dyDescent="0.15">
      <c r="B895" s="2"/>
    </row>
    <row r="896" spans="2:2" x14ac:dyDescent="0.15">
      <c r="B896" s="2"/>
    </row>
    <row r="897" spans="2:2" x14ac:dyDescent="0.15">
      <c r="B897" s="2"/>
    </row>
    <row r="898" spans="2:2" x14ac:dyDescent="0.15">
      <c r="B898" s="2"/>
    </row>
    <row r="899" spans="2:2" x14ac:dyDescent="0.15">
      <c r="B899" s="2"/>
    </row>
    <row r="900" spans="2:2" x14ac:dyDescent="0.15">
      <c r="B900" s="2"/>
    </row>
    <row r="901" spans="2:2" x14ac:dyDescent="0.15">
      <c r="B901" s="2"/>
    </row>
    <row r="902" spans="2:2" x14ac:dyDescent="0.15">
      <c r="B902" s="2"/>
    </row>
    <row r="903" spans="2:2" x14ac:dyDescent="0.15">
      <c r="B903" s="2"/>
    </row>
    <row r="904" spans="2:2" x14ac:dyDescent="0.15">
      <c r="B904" s="2"/>
    </row>
    <row r="905" spans="2:2" x14ac:dyDescent="0.15">
      <c r="B905" s="2"/>
    </row>
    <row r="906" spans="2:2" x14ac:dyDescent="0.15">
      <c r="B906" s="2"/>
    </row>
    <row r="907" spans="2:2" x14ac:dyDescent="0.15">
      <c r="B907" s="2"/>
    </row>
    <row r="908" spans="2:2" x14ac:dyDescent="0.15">
      <c r="B908" s="2"/>
    </row>
    <row r="909" spans="2:2" x14ac:dyDescent="0.15">
      <c r="B909" s="2"/>
    </row>
    <row r="910" spans="2:2" x14ac:dyDescent="0.15">
      <c r="B910" s="2"/>
    </row>
    <row r="911" spans="2:2" x14ac:dyDescent="0.15">
      <c r="B911" s="2"/>
    </row>
    <row r="912" spans="2:2" x14ac:dyDescent="0.15">
      <c r="B912" s="2"/>
    </row>
    <row r="913" spans="2:2" x14ac:dyDescent="0.15">
      <c r="B913" s="2"/>
    </row>
    <row r="914" spans="2:2" x14ac:dyDescent="0.15">
      <c r="B914" s="2"/>
    </row>
    <row r="915" spans="2:2" x14ac:dyDescent="0.15">
      <c r="B915" s="2"/>
    </row>
    <row r="916" spans="2:2" x14ac:dyDescent="0.15">
      <c r="B916" s="2"/>
    </row>
    <row r="917" spans="2:2" x14ac:dyDescent="0.15">
      <c r="B917" s="2"/>
    </row>
    <row r="918" spans="2:2" x14ac:dyDescent="0.15">
      <c r="B918" s="2"/>
    </row>
    <row r="919" spans="2:2" x14ac:dyDescent="0.15">
      <c r="B919" s="2"/>
    </row>
    <row r="920" spans="2:2" x14ac:dyDescent="0.15">
      <c r="B920" s="2"/>
    </row>
    <row r="921" spans="2:2" x14ac:dyDescent="0.15">
      <c r="B921" s="2"/>
    </row>
    <row r="922" spans="2:2" x14ac:dyDescent="0.15">
      <c r="B922" s="2"/>
    </row>
    <row r="923" spans="2:2" x14ac:dyDescent="0.15">
      <c r="B923" s="2"/>
    </row>
    <row r="924" spans="2:2" x14ac:dyDescent="0.15">
      <c r="B924" s="2"/>
    </row>
    <row r="925" spans="2:2" x14ac:dyDescent="0.15">
      <c r="B925" s="2"/>
    </row>
    <row r="926" spans="2:2" x14ac:dyDescent="0.15">
      <c r="B926" s="2"/>
    </row>
    <row r="927" spans="2:2" x14ac:dyDescent="0.15">
      <c r="B927" s="2"/>
    </row>
    <row r="928" spans="2:2" x14ac:dyDescent="0.15">
      <c r="B928" s="2"/>
    </row>
    <row r="929" spans="2:2" x14ac:dyDescent="0.15">
      <c r="B929" s="2"/>
    </row>
    <row r="930" spans="2:2" x14ac:dyDescent="0.15">
      <c r="B930" s="2"/>
    </row>
    <row r="931" spans="2:2" x14ac:dyDescent="0.15">
      <c r="B931" s="2"/>
    </row>
    <row r="932" spans="2:2" x14ac:dyDescent="0.15">
      <c r="B932" s="2"/>
    </row>
    <row r="933" spans="2:2" x14ac:dyDescent="0.15">
      <c r="B933" s="2"/>
    </row>
    <row r="934" spans="2:2" x14ac:dyDescent="0.15">
      <c r="B934" s="2"/>
    </row>
    <row r="935" spans="2:2" x14ac:dyDescent="0.15">
      <c r="B935" s="2"/>
    </row>
    <row r="936" spans="2:2" x14ac:dyDescent="0.15">
      <c r="B936" s="2"/>
    </row>
    <row r="937" spans="2:2" x14ac:dyDescent="0.15">
      <c r="B937" s="2"/>
    </row>
    <row r="938" spans="2:2" x14ac:dyDescent="0.15">
      <c r="B938" s="2"/>
    </row>
    <row r="939" spans="2:2" x14ac:dyDescent="0.15">
      <c r="B939" s="2"/>
    </row>
    <row r="940" spans="2:2" x14ac:dyDescent="0.15">
      <c r="B940" s="2"/>
    </row>
    <row r="941" spans="2:2" x14ac:dyDescent="0.15">
      <c r="B941" s="2"/>
    </row>
    <row r="942" spans="2:2" x14ac:dyDescent="0.15">
      <c r="B942" s="2"/>
    </row>
    <row r="943" spans="2:2" x14ac:dyDescent="0.15">
      <c r="B943" s="2"/>
    </row>
    <row r="944" spans="2:2" x14ac:dyDescent="0.15">
      <c r="B944" s="2"/>
    </row>
    <row r="945" spans="2:2" x14ac:dyDescent="0.15">
      <c r="B945" s="2"/>
    </row>
    <row r="946" spans="2:2" x14ac:dyDescent="0.15">
      <c r="B946" s="2"/>
    </row>
    <row r="947" spans="2:2" x14ac:dyDescent="0.15">
      <c r="B947" s="2"/>
    </row>
    <row r="948" spans="2:2" x14ac:dyDescent="0.15">
      <c r="B948" s="2"/>
    </row>
    <row r="949" spans="2:2" x14ac:dyDescent="0.15">
      <c r="B949" s="2"/>
    </row>
    <row r="950" spans="2:2" x14ac:dyDescent="0.15">
      <c r="B950" s="2"/>
    </row>
    <row r="951" spans="2:2" x14ac:dyDescent="0.15">
      <c r="B951" s="2"/>
    </row>
    <row r="952" spans="2:2" x14ac:dyDescent="0.15">
      <c r="B952" s="2"/>
    </row>
    <row r="953" spans="2:2" x14ac:dyDescent="0.15">
      <c r="B953" s="2"/>
    </row>
    <row r="954" spans="2:2" x14ac:dyDescent="0.15">
      <c r="B954" s="2"/>
    </row>
    <row r="955" spans="2:2" x14ac:dyDescent="0.15">
      <c r="B955" s="2"/>
    </row>
    <row r="956" spans="2:2" x14ac:dyDescent="0.15">
      <c r="B956" s="2"/>
    </row>
    <row r="957" spans="2:2" x14ac:dyDescent="0.15">
      <c r="B957" s="2"/>
    </row>
    <row r="958" spans="2:2" x14ac:dyDescent="0.15">
      <c r="B958" s="2"/>
    </row>
    <row r="959" spans="2:2" x14ac:dyDescent="0.15">
      <c r="B959" s="2"/>
    </row>
    <row r="960" spans="2:2" x14ac:dyDescent="0.15">
      <c r="B960" s="2"/>
    </row>
    <row r="961" spans="2:2" x14ac:dyDescent="0.15">
      <c r="B961" s="2"/>
    </row>
    <row r="962" spans="2:2" x14ac:dyDescent="0.15">
      <c r="B962" s="2"/>
    </row>
    <row r="963" spans="2:2" x14ac:dyDescent="0.15">
      <c r="B963" s="2"/>
    </row>
    <row r="964" spans="2:2" x14ac:dyDescent="0.15">
      <c r="B964" s="2"/>
    </row>
    <row r="965" spans="2:2" x14ac:dyDescent="0.15">
      <c r="B965" s="2"/>
    </row>
    <row r="966" spans="2:2" x14ac:dyDescent="0.15">
      <c r="B966" s="2"/>
    </row>
    <row r="967" spans="2:2" x14ac:dyDescent="0.15">
      <c r="B967" s="2"/>
    </row>
    <row r="968" spans="2:2" x14ac:dyDescent="0.15">
      <c r="B968" s="2"/>
    </row>
    <row r="969" spans="2:2" x14ac:dyDescent="0.15">
      <c r="B969" s="2"/>
    </row>
    <row r="970" spans="2:2" x14ac:dyDescent="0.15">
      <c r="B970" s="2"/>
    </row>
    <row r="971" spans="2:2" x14ac:dyDescent="0.15">
      <c r="B971" s="2"/>
    </row>
    <row r="972" spans="2:2" x14ac:dyDescent="0.15">
      <c r="B972" s="2"/>
    </row>
    <row r="973" spans="2:2" x14ac:dyDescent="0.15">
      <c r="B973" s="2"/>
    </row>
    <row r="974" spans="2:2" x14ac:dyDescent="0.15">
      <c r="B974" s="2"/>
    </row>
    <row r="975" spans="2:2" x14ac:dyDescent="0.15">
      <c r="B975" s="2"/>
    </row>
    <row r="976" spans="2:2" x14ac:dyDescent="0.15">
      <c r="B976" s="2"/>
    </row>
    <row r="977" spans="2:2" x14ac:dyDescent="0.15">
      <c r="B977" s="2"/>
    </row>
    <row r="978" spans="2:2" x14ac:dyDescent="0.15">
      <c r="B978" s="2"/>
    </row>
    <row r="979" spans="2:2" x14ac:dyDescent="0.15">
      <c r="B979" s="2"/>
    </row>
    <row r="980" spans="2:2" x14ac:dyDescent="0.15">
      <c r="B980" s="2"/>
    </row>
    <row r="981" spans="2:2" x14ac:dyDescent="0.15">
      <c r="B981" s="2"/>
    </row>
    <row r="982" spans="2:2" x14ac:dyDescent="0.15">
      <c r="B982" s="2"/>
    </row>
    <row r="983" spans="2:2" x14ac:dyDescent="0.15">
      <c r="B983" s="2"/>
    </row>
    <row r="984" spans="2:2" x14ac:dyDescent="0.15">
      <c r="B984" s="2"/>
    </row>
    <row r="985" spans="2:2" x14ac:dyDescent="0.15">
      <c r="B985" s="2"/>
    </row>
    <row r="986" spans="2:2" x14ac:dyDescent="0.15">
      <c r="B986" s="2"/>
    </row>
    <row r="987" spans="2:2" x14ac:dyDescent="0.15">
      <c r="B987" s="2"/>
    </row>
    <row r="988" spans="2:2" x14ac:dyDescent="0.15">
      <c r="B988" s="2"/>
    </row>
    <row r="989" spans="2:2" x14ac:dyDescent="0.15">
      <c r="B989" s="2"/>
    </row>
    <row r="990" spans="2:2" x14ac:dyDescent="0.15">
      <c r="B990" s="2"/>
    </row>
    <row r="991" spans="2:2" x14ac:dyDescent="0.15">
      <c r="B991" s="2"/>
    </row>
    <row r="992" spans="2:2" x14ac:dyDescent="0.15">
      <c r="B992" s="2"/>
    </row>
    <row r="993" spans="2:2" x14ac:dyDescent="0.15">
      <c r="B993" s="2"/>
    </row>
    <row r="994" spans="2:2" x14ac:dyDescent="0.15">
      <c r="B994" s="2"/>
    </row>
    <row r="995" spans="2:2" x14ac:dyDescent="0.15">
      <c r="B995" s="2"/>
    </row>
    <row r="996" spans="2:2" x14ac:dyDescent="0.15">
      <c r="B996" s="2"/>
    </row>
    <row r="997" spans="2:2" x14ac:dyDescent="0.15">
      <c r="B997" s="2"/>
    </row>
    <row r="998" spans="2:2" x14ac:dyDescent="0.15">
      <c r="B998" s="2"/>
    </row>
    <row r="999" spans="2:2" x14ac:dyDescent="0.15">
      <c r="B999" s="2"/>
    </row>
    <row r="1000" spans="2:2" x14ac:dyDescent="0.15">
      <c r="B1000" s="2"/>
    </row>
    <row r="1001" spans="2:2" x14ac:dyDescent="0.15">
      <c r="B1001" s="2"/>
    </row>
    <row r="1002" spans="2:2" x14ac:dyDescent="0.15">
      <c r="B1002" s="2"/>
    </row>
    <row r="1003" spans="2:2" x14ac:dyDescent="0.15">
      <c r="B1003" s="2"/>
    </row>
    <row r="1004" spans="2:2" x14ac:dyDescent="0.15">
      <c r="B1004" s="2"/>
    </row>
    <row r="1005" spans="2:2" x14ac:dyDescent="0.15">
      <c r="B1005" s="2"/>
    </row>
    <row r="1006" spans="2:2" x14ac:dyDescent="0.15">
      <c r="B1006" s="2"/>
    </row>
    <row r="1007" spans="2:2" x14ac:dyDescent="0.15">
      <c r="B1007" s="2"/>
    </row>
    <row r="1008" spans="2:2" x14ac:dyDescent="0.15">
      <c r="B1008" s="2"/>
    </row>
    <row r="1009" spans="2:2" x14ac:dyDescent="0.15">
      <c r="B1009" s="2"/>
    </row>
    <row r="1010" spans="2:2" x14ac:dyDescent="0.15">
      <c r="B1010" s="2"/>
    </row>
    <row r="1011" spans="2:2" x14ac:dyDescent="0.15">
      <c r="B1011" s="2"/>
    </row>
    <row r="1012" spans="2:2" x14ac:dyDescent="0.15">
      <c r="B1012" s="2"/>
    </row>
    <row r="1013" spans="2:2" x14ac:dyDescent="0.15">
      <c r="B1013" s="2"/>
    </row>
    <row r="1014" spans="2:2" x14ac:dyDescent="0.15">
      <c r="B1014" s="2"/>
    </row>
    <row r="1015" spans="2:2" x14ac:dyDescent="0.15">
      <c r="B1015" s="2"/>
    </row>
    <row r="1016" spans="2:2" x14ac:dyDescent="0.15">
      <c r="B1016" s="2"/>
    </row>
    <row r="1017" spans="2:2" x14ac:dyDescent="0.15">
      <c r="B1017" s="2"/>
    </row>
    <row r="1018" spans="2:2" x14ac:dyDescent="0.15">
      <c r="B1018" s="2"/>
    </row>
    <row r="1019" spans="2:2" x14ac:dyDescent="0.15">
      <c r="B1019" s="2"/>
    </row>
    <row r="1020" spans="2:2" x14ac:dyDescent="0.15">
      <c r="B1020" s="2"/>
    </row>
    <row r="1021" spans="2:2" x14ac:dyDescent="0.15">
      <c r="B1021" s="2"/>
    </row>
    <row r="1022" spans="2:2" x14ac:dyDescent="0.15">
      <c r="B1022" s="2"/>
    </row>
    <row r="1023" spans="2:2" x14ac:dyDescent="0.15">
      <c r="B1023" s="2"/>
    </row>
    <row r="1024" spans="2:2" x14ac:dyDescent="0.15">
      <c r="B1024" s="2"/>
    </row>
    <row r="1025" spans="2:2" x14ac:dyDescent="0.15">
      <c r="B1025" s="2"/>
    </row>
    <row r="1026" spans="2:2" x14ac:dyDescent="0.15">
      <c r="B1026" s="2"/>
    </row>
    <row r="1027" spans="2:2" x14ac:dyDescent="0.15">
      <c r="B1027" s="2"/>
    </row>
    <row r="1028" spans="2:2" x14ac:dyDescent="0.15">
      <c r="B1028" s="2"/>
    </row>
    <row r="1029" spans="2:2" x14ac:dyDescent="0.15">
      <c r="B1029" s="2"/>
    </row>
    <row r="1030" spans="2:2" x14ac:dyDescent="0.15">
      <c r="B1030" s="2"/>
    </row>
    <row r="1031" spans="2:2" x14ac:dyDescent="0.15">
      <c r="B1031" s="2"/>
    </row>
    <row r="1032" spans="2:2" x14ac:dyDescent="0.15">
      <c r="B1032" s="2"/>
    </row>
    <row r="1033" spans="2:2" x14ac:dyDescent="0.15">
      <c r="B1033" s="2"/>
    </row>
    <row r="1034" spans="2:2" x14ac:dyDescent="0.15">
      <c r="B1034" s="2"/>
    </row>
    <row r="1035" spans="2:2" x14ac:dyDescent="0.15">
      <c r="B1035" s="2"/>
    </row>
    <row r="1036" spans="2:2" x14ac:dyDescent="0.15">
      <c r="B1036" s="2"/>
    </row>
    <row r="1037" spans="2:2" x14ac:dyDescent="0.15">
      <c r="B1037" s="2"/>
    </row>
    <row r="1038" spans="2:2" x14ac:dyDescent="0.15">
      <c r="B1038" s="2"/>
    </row>
    <row r="1039" spans="2:2" x14ac:dyDescent="0.15">
      <c r="B1039" s="2"/>
    </row>
    <row r="1040" spans="2:2" x14ac:dyDescent="0.15">
      <c r="B1040" s="2"/>
    </row>
    <row r="1041" spans="2:2" x14ac:dyDescent="0.15">
      <c r="B1041" s="2"/>
    </row>
    <row r="1042" spans="2:2" x14ac:dyDescent="0.15">
      <c r="B1042" s="2"/>
    </row>
    <row r="1043" spans="2:2" x14ac:dyDescent="0.15">
      <c r="B1043" s="2"/>
    </row>
    <row r="1044" spans="2:2" x14ac:dyDescent="0.15">
      <c r="B1044" s="2"/>
    </row>
    <row r="1045" spans="2:2" x14ac:dyDescent="0.15">
      <c r="B1045" s="2"/>
    </row>
    <row r="1046" spans="2:2" x14ac:dyDescent="0.15">
      <c r="B1046" s="2"/>
    </row>
    <row r="1047" spans="2:2" x14ac:dyDescent="0.15">
      <c r="B1047" s="2"/>
    </row>
    <row r="1048" spans="2:2" x14ac:dyDescent="0.15">
      <c r="B1048" s="2"/>
    </row>
    <row r="1049" spans="2:2" x14ac:dyDescent="0.15">
      <c r="B1049" s="2"/>
    </row>
    <row r="1050" spans="2:2" x14ac:dyDescent="0.15">
      <c r="B1050" s="2"/>
    </row>
    <row r="1051" spans="2:2" x14ac:dyDescent="0.15">
      <c r="B1051" s="2"/>
    </row>
    <row r="1052" spans="2:2" x14ac:dyDescent="0.15">
      <c r="B1052" s="2"/>
    </row>
    <row r="1053" spans="2:2" x14ac:dyDescent="0.15">
      <c r="B1053" s="2"/>
    </row>
    <row r="1054" spans="2:2" x14ac:dyDescent="0.15">
      <c r="B1054" s="2"/>
    </row>
    <row r="1055" spans="2:2" x14ac:dyDescent="0.15">
      <c r="B1055" s="2"/>
    </row>
    <row r="1056" spans="2:2" x14ac:dyDescent="0.15">
      <c r="B1056" s="2"/>
    </row>
    <row r="1057" spans="2:2" x14ac:dyDescent="0.15">
      <c r="B1057" s="2"/>
    </row>
    <row r="1058" spans="2:2" x14ac:dyDescent="0.15">
      <c r="B1058" s="2"/>
    </row>
    <row r="1059" spans="2:2" x14ac:dyDescent="0.15">
      <c r="B1059" s="2"/>
    </row>
    <row r="1060" spans="2:2" x14ac:dyDescent="0.15">
      <c r="B1060" s="2"/>
    </row>
    <row r="1061" spans="2:2" x14ac:dyDescent="0.15">
      <c r="B1061" s="2"/>
    </row>
    <row r="1062" spans="2:2" x14ac:dyDescent="0.15">
      <c r="B1062" s="2"/>
    </row>
    <row r="1063" spans="2:2" x14ac:dyDescent="0.15">
      <c r="B1063" s="2"/>
    </row>
    <row r="1064" spans="2:2" x14ac:dyDescent="0.15">
      <c r="B1064" s="2"/>
    </row>
    <row r="1065" spans="2:2" x14ac:dyDescent="0.15">
      <c r="B1065" s="2"/>
    </row>
    <row r="1066" spans="2:2" x14ac:dyDescent="0.15">
      <c r="B1066" s="2"/>
    </row>
    <row r="1067" spans="2:2" x14ac:dyDescent="0.15">
      <c r="B1067" s="2"/>
    </row>
    <row r="1068" spans="2:2" x14ac:dyDescent="0.15">
      <c r="B1068" s="2"/>
    </row>
    <row r="1069" spans="2:2" x14ac:dyDescent="0.15">
      <c r="B1069" s="2"/>
    </row>
    <row r="1070" spans="2:2" x14ac:dyDescent="0.15">
      <c r="B1070" s="2"/>
    </row>
    <row r="1071" spans="2:2" x14ac:dyDescent="0.15">
      <c r="B1071" s="2"/>
    </row>
    <row r="1072" spans="2:2" x14ac:dyDescent="0.15">
      <c r="B1072" s="2"/>
    </row>
    <row r="1073" spans="2:2" x14ac:dyDescent="0.15">
      <c r="B1073" s="2"/>
    </row>
    <row r="1074" spans="2:2" x14ac:dyDescent="0.15">
      <c r="B1074" s="2"/>
    </row>
    <row r="1075" spans="2:2" x14ac:dyDescent="0.15">
      <c r="B1075" s="2"/>
    </row>
    <row r="1076" spans="2:2" x14ac:dyDescent="0.15">
      <c r="B1076" s="2"/>
    </row>
    <row r="1077" spans="2:2" x14ac:dyDescent="0.15">
      <c r="B1077" s="2"/>
    </row>
    <row r="1078" spans="2:2" x14ac:dyDescent="0.15">
      <c r="B1078" s="2"/>
    </row>
    <row r="1079" spans="2:2" x14ac:dyDescent="0.15">
      <c r="B1079" s="2"/>
    </row>
    <row r="1080" spans="2:2" x14ac:dyDescent="0.15">
      <c r="B1080" s="2"/>
    </row>
    <row r="1081" spans="2:2" x14ac:dyDescent="0.15">
      <c r="B1081" s="2"/>
    </row>
    <row r="1082" spans="2:2" x14ac:dyDescent="0.15">
      <c r="B1082" s="2"/>
    </row>
    <row r="1083" spans="2:2" x14ac:dyDescent="0.15">
      <c r="B1083" s="2"/>
    </row>
    <row r="1084" spans="2:2" x14ac:dyDescent="0.15">
      <c r="B1084" s="2"/>
    </row>
    <row r="1085" spans="2:2" x14ac:dyDescent="0.15">
      <c r="B1085" s="2"/>
    </row>
    <row r="1086" spans="2:2" x14ac:dyDescent="0.15">
      <c r="B1086" s="2"/>
    </row>
    <row r="1087" spans="2:2" x14ac:dyDescent="0.15">
      <c r="B1087" s="2"/>
    </row>
    <row r="1088" spans="2:2" x14ac:dyDescent="0.15">
      <c r="B1088" s="2"/>
    </row>
    <row r="1089" spans="2:2" x14ac:dyDescent="0.15">
      <c r="B1089" s="2"/>
    </row>
    <row r="1090" spans="2:2" x14ac:dyDescent="0.15">
      <c r="B1090" s="2"/>
    </row>
    <row r="1091" spans="2:2" x14ac:dyDescent="0.15">
      <c r="B1091" s="2"/>
    </row>
    <row r="1092" spans="2:2" x14ac:dyDescent="0.15">
      <c r="B1092" s="2"/>
    </row>
    <row r="1093" spans="2:2" x14ac:dyDescent="0.15">
      <c r="B1093" s="2"/>
    </row>
    <row r="1094" spans="2:2" x14ac:dyDescent="0.15">
      <c r="B1094" s="2"/>
    </row>
    <row r="1095" spans="2:2" x14ac:dyDescent="0.15">
      <c r="B1095" s="2"/>
    </row>
    <row r="1096" spans="2:2" x14ac:dyDescent="0.15">
      <c r="B1096" s="2"/>
    </row>
    <row r="1097" spans="2:2" x14ac:dyDescent="0.15">
      <c r="B1097" s="2"/>
    </row>
    <row r="1098" spans="2:2" x14ac:dyDescent="0.15">
      <c r="B1098" s="2"/>
    </row>
    <row r="1099" spans="2:2" x14ac:dyDescent="0.15">
      <c r="B1099" s="2"/>
    </row>
    <row r="1100" spans="2:2" x14ac:dyDescent="0.15">
      <c r="B1100" s="2"/>
    </row>
    <row r="1101" spans="2:2" x14ac:dyDescent="0.15">
      <c r="B1101" s="2"/>
    </row>
    <row r="1102" spans="2:2" x14ac:dyDescent="0.15">
      <c r="B1102" s="2"/>
    </row>
    <row r="1103" spans="2:2" x14ac:dyDescent="0.15">
      <c r="B1103" s="2"/>
    </row>
    <row r="1104" spans="2:2" x14ac:dyDescent="0.15">
      <c r="B1104" s="2"/>
    </row>
    <row r="1105" spans="2:2" x14ac:dyDescent="0.15">
      <c r="B1105" s="2"/>
    </row>
    <row r="1106" spans="2:2" x14ac:dyDescent="0.15">
      <c r="B1106" s="2"/>
    </row>
    <row r="1107" spans="2:2" x14ac:dyDescent="0.15">
      <c r="B1107" s="2"/>
    </row>
    <row r="1108" spans="2:2" x14ac:dyDescent="0.15">
      <c r="B1108" s="2"/>
    </row>
    <row r="1109" spans="2:2" x14ac:dyDescent="0.15">
      <c r="B1109" s="2"/>
    </row>
    <row r="1110" spans="2:2" x14ac:dyDescent="0.15">
      <c r="B1110" s="2"/>
    </row>
  </sheetData>
  <phoneticPr fontId="3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9"/>
  <sheetViews>
    <sheetView topLeftCell="A215" workbookViewId="0">
      <selection activeCell="E2" sqref="E2:F261"/>
    </sheetView>
  </sheetViews>
  <sheetFormatPr baseColWidth="10" defaultRowHeight="13" x14ac:dyDescent="0.15"/>
  <cols>
    <col min="1" max="1" width="10.33203125" bestFit="1" customWidth="1"/>
    <col min="2" max="2" width="8.1640625" bestFit="1" customWidth="1"/>
  </cols>
  <sheetData>
    <row r="1" spans="1:6" x14ac:dyDescent="0.15">
      <c r="A1" t="s">
        <v>20</v>
      </c>
      <c r="B1" t="s">
        <v>21</v>
      </c>
      <c r="E1" t="s">
        <v>17</v>
      </c>
    </row>
    <row r="2" spans="1:6" x14ac:dyDescent="0.15">
      <c r="A2" s="2">
        <v>41711</v>
      </c>
      <c r="B2" s="1">
        <v>9386.08</v>
      </c>
      <c r="E2" s="23">
        <v>41711</v>
      </c>
      <c r="F2">
        <f>IF(ISERROR(VLOOKUP(E2,A:B,2,0)),F3,VLOOKUP(E2,A:B,2,0))</f>
        <v>9386.08</v>
      </c>
    </row>
    <row r="3" spans="1:6" x14ac:dyDescent="0.15">
      <c r="A3" s="2">
        <v>41710</v>
      </c>
      <c r="B3" s="1">
        <v>9351.11</v>
      </c>
      <c r="E3" s="23">
        <v>41710</v>
      </c>
      <c r="F3">
        <f t="shared" ref="F3:F66" si="0">IF(ISERROR(VLOOKUP(E3,A:B,2,0)),F4,VLOOKUP(E3,A:B,2,0))</f>
        <v>9351.11</v>
      </c>
    </row>
    <row r="4" spans="1:6" x14ac:dyDescent="0.15">
      <c r="A4" s="2">
        <v>41709</v>
      </c>
      <c r="B4" s="1">
        <v>9354.5499999999993</v>
      </c>
      <c r="E4" s="23">
        <v>41709</v>
      </c>
      <c r="F4">
        <f t="shared" si="0"/>
        <v>9354.5499999999993</v>
      </c>
    </row>
    <row r="5" spans="1:6" x14ac:dyDescent="0.15">
      <c r="A5" s="2">
        <v>41708</v>
      </c>
      <c r="B5" s="1">
        <v>9343.7800000000007</v>
      </c>
      <c r="E5" s="23">
        <v>41708</v>
      </c>
      <c r="F5">
        <f t="shared" si="0"/>
        <v>9343.7800000000007</v>
      </c>
    </row>
    <row r="6" spans="1:6" x14ac:dyDescent="0.15">
      <c r="A6" s="2">
        <v>41707</v>
      </c>
      <c r="B6" s="1">
        <v>9350.6</v>
      </c>
      <c r="E6" s="23">
        <v>41705</v>
      </c>
      <c r="F6">
        <f t="shared" si="0"/>
        <v>9248.82</v>
      </c>
    </row>
    <row r="7" spans="1:6" x14ac:dyDescent="0.15">
      <c r="A7" s="2">
        <v>41704</v>
      </c>
      <c r="B7" s="1">
        <v>9248.82</v>
      </c>
      <c r="E7" s="23">
        <v>41704</v>
      </c>
      <c r="F7">
        <f t="shared" si="0"/>
        <v>9248.82</v>
      </c>
    </row>
    <row r="8" spans="1:6" x14ac:dyDescent="0.15">
      <c r="A8" s="2">
        <v>41703</v>
      </c>
      <c r="B8" s="1">
        <v>9161.33</v>
      </c>
      <c r="E8" s="23">
        <v>41703</v>
      </c>
      <c r="F8">
        <f t="shared" si="0"/>
        <v>9161.33</v>
      </c>
    </row>
    <row r="9" spans="1:6" x14ac:dyDescent="0.15">
      <c r="A9" s="2">
        <v>41702</v>
      </c>
      <c r="B9" s="1">
        <v>9148.73</v>
      </c>
      <c r="E9" s="23">
        <v>41702</v>
      </c>
      <c r="F9">
        <f t="shared" si="0"/>
        <v>9148.73</v>
      </c>
    </row>
    <row r="10" spans="1:6" x14ac:dyDescent="0.15">
      <c r="A10" s="2">
        <v>41701</v>
      </c>
      <c r="B10" s="1">
        <v>9019.98</v>
      </c>
      <c r="E10" s="23">
        <v>41701</v>
      </c>
      <c r="F10">
        <f t="shared" si="0"/>
        <v>9019.98</v>
      </c>
    </row>
    <row r="11" spans="1:6" x14ac:dyDescent="0.15">
      <c r="A11" s="2">
        <v>41700</v>
      </c>
      <c r="B11" s="1">
        <v>9088.68</v>
      </c>
      <c r="E11" s="23">
        <v>41698</v>
      </c>
      <c r="F11">
        <f t="shared" si="0"/>
        <v>9106.5499999999993</v>
      </c>
    </row>
    <row r="12" spans="1:6" x14ac:dyDescent="0.15">
      <c r="A12" s="2">
        <v>41697</v>
      </c>
      <c r="B12" s="1">
        <v>9106.5499999999993</v>
      </c>
      <c r="E12" s="23">
        <v>41697</v>
      </c>
      <c r="F12">
        <f t="shared" si="0"/>
        <v>9106.5499999999993</v>
      </c>
    </row>
    <row r="13" spans="1:6" x14ac:dyDescent="0.15">
      <c r="A13" s="2">
        <v>41696</v>
      </c>
      <c r="B13" s="1">
        <v>9058.5400000000009</v>
      </c>
      <c r="E13" s="23">
        <v>41696</v>
      </c>
      <c r="F13">
        <f t="shared" si="0"/>
        <v>9058.5400000000009</v>
      </c>
    </row>
    <row r="14" spans="1:6" x14ac:dyDescent="0.15">
      <c r="A14" s="2">
        <v>41695</v>
      </c>
      <c r="B14" s="1">
        <v>9061.93</v>
      </c>
      <c r="E14" s="23">
        <v>41695</v>
      </c>
      <c r="F14">
        <f t="shared" si="0"/>
        <v>9061.93</v>
      </c>
    </row>
    <row r="15" spans="1:6" x14ac:dyDescent="0.15">
      <c r="A15" s="2">
        <v>41694</v>
      </c>
      <c r="B15" s="1">
        <v>9057.08</v>
      </c>
      <c r="E15" s="23">
        <v>41694</v>
      </c>
      <c r="F15">
        <f t="shared" si="0"/>
        <v>9057.08</v>
      </c>
    </row>
    <row r="16" spans="1:6" x14ac:dyDescent="0.15">
      <c r="A16" s="2">
        <v>41693</v>
      </c>
      <c r="B16" s="1">
        <v>9023.42</v>
      </c>
      <c r="E16" s="23">
        <v>41691</v>
      </c>
      <c r="F16">
        <f t="shared" si="0"/>
        <v>8988.8700000000008</v>
      </c>
    </row>
    <row r="17" spans="1:6" x14ac:dyDescent="0.15">
      <c r="A17" s="2">
        <v>41690</v>
      </c>
      <c r="B17" s="1">
        <v>8988.8700000000008</v>
      </c>
      <c r="E17" s="23">
        <v>41690</v>
      </c>
      <c r="F17">
        <f t="shared" si="0"/>
        <v>8988.8700000000008</v>
      </c>
    </row>
    <row r="18" spans="1:6" x14ac:dyDescent="0.15">
      <c r="A18" s="2">
        <v>41689</v>
      </c>
      <c r="B18" s="1">
        <v>8967.6200000000008</v>
      </c>
      <c r="E18" s="23">
        <v>41689</v>
      </c>
      <c r="F18">
        <f t="shared" si="0"/>
        <v>8967.6200000000008</v>
      </c>
    </row>
    <row r="19" spans="1:6" x14ac:dyDescent="0.15">
      <c r="A19" s="2">
        <v>41688</v>
      </c>
      <c r="B19" s="1">
        <v>8956.86</v>
      </c>
      <c r="E19" s="23">
        <v>41688</v>
      </c>
      <c r="F19">
        <f t="shared" si="0"/>
        <v>8956.86</v>
      </c>
    </row>
    <row r="20" spans="1:6" x14ac:dyDescent="0.15">
      <c r="A20" s="2">
        <v>41687</v>
      </c>
      <c r="B20" s="1">
        <v>8939.8799999999992</v>
      </c>
      <c r="E20" s="23">
        <v>41687</v>
      </c>
      <c r="F20">
        <f t="shared" si="0"/>
        <v>8939.8799999999992</v>
      </c>
    </row>
    <row r="21" spans="1:6" x14ac:dyDescent="0.15">
      <c r="A21" s="2">
        <v>41686</v>
      </c>
      <c r="B21" s="1">
        <v>8970.44</v>
      </c>
      <c r="E21" s="23">
        <v>41684</v>
      </c>
      <c r="F21">
        <f t="shared" si="0"/>
        <v>8929.6</v>
      </c>
    </row>
    <row r="22" spans="1:6" x14ac:dyDescent="0.15">
      <c r="A22" s="2">
        <v>41683</v>
      </c>
      <c r="B22" s="1">
        <v>8929.6</v>
      </c>
      <c r="E22" s="23">
        <v>41683</v>
      </c>
      <c r="F22">
        <f t="shared" si="0"/>
        <v>8929.6</v>
      </c>
    </row>
    <row r="23" spans="1:6" x14ac:dyDescent="0.15">
      <c r="A23" s="2">
        <v>41682</v>
      </c>
      <c r="B23" s="1">
        <v>8912.58</v>
      </c>
      <c r="E23" s="23">
        <v>41682</v>
      </c>
      <c r="F23">
        <f t="shared" si="0"/>
        <v>8912.58</v>
      </c>
    </row>
    <row r="24" spans="1:6" x14ac:dyDescent="0.15">
      <c r="A24" s="2">
        <v>41681</v>
      </c>
      <c r="B24" s="1">
        <v>8859.2000000000007</v>
      </c>
      <c r="E24" s="23">
        <v>41681</v>
      </c>
      <c r="F24">
        <f t="shared" si="0"/>
        <v>8859.2000000000007</v>
      </c>
    </row>
    <row r="25" spans="1:6" x14ac:dyDescent="0.15">
      <c r="A25" s="2">
        <v>41680</v>
      </c>
      <c r="B25" s="1">
        <v>8873.9500000000007</v>
      </c>
      <c r="E25" s="23">
        <v>41680</v>
      </c>
      <c r="F25">
        <f t="shared" si="0"/>
        <v>8873.9500000000007</v>
      </c>
    </row>
    <row r="26" spans="1:6" x14ac:dyDescent="0.15">
      <c r="A26" s="2">
        <v>41679</v>
      </c>
      <c r="B26" s="1">
        <v>8865.7999999999993</v>
      </c>
      <c r="E26" s="23">
        <v>41677</v>
      </c>
      <c r="F26">
        <f t="shared" si="0"/>
        <v>8819.31</v>
      </c>
    </row>
    <row r="27" spans="1:6" x14ac:dyDescent="0.15">
      <c r="A27" s="2">
        <v>41676</v>
      </c>
      <c r="B27" s="1">
        <v>8819.31</v>
      </c>
      <c r="E27" s="23">
        <v>41676</v>
      </c>
      <c r="F27">
        <f t="shared" si="0"/>
        <v>8819.31</v>
      </c>
    </row>
    <row r="28" spans="1:6" x14ac:dyDescent="0.15">
      <c r="A28" s="2">
        <v>41675</v>
      </c>
      <c r="B28" s="1">
        <v>8792.7999999999993</v>
      </c>
      <c r="E28" s="23">
        <v>41675</v>
      </c>
      <c r="F28">
        <f t="shared" si="0"/>
        <v>8792.7999999999993</v>
      </c>
    </row>
    <row r="29" spans="1:6" x14ac:dyDescent="0.15">
      <c r="A29" s="2">
        <v>41674</v>
      </c>
      <c r="B29" s="1">
        <v>8768.9</v>
      </c>
      <c r="E29" s="23">
        <v>41674</v>
      </c>
      <c r="F29">
        <f t="shared" si="0"/>
        <v>8768.9</v>
      </c>
    </row>
    <row r="30" spans="1:6" x14ac:dyDescent="0.15">
      <c r="A30" s="2">
        <v>41673</v>
      </c>
      <c r="B30" s="1">
        <v>8806.92</v>
      </c>
      <c r="E30" s="23">
        <v>41673</v>
      </c>
      <c r="F30">
        <f t="shared" si="0"/>
        <v>8806.92</v>
      </c>
    </row>
    <row r="31" spans="1:6" x14ac:dyDescent="0.15">
      <c r="A31" s="2">
        <v>41672</v>
      </c>
      <c r="B31" s="1">
        <v>8835.1200000000008</v>
      </c>
      <c r="E31" s="23">
        <v>41670</v>
      </c>
      <c r="F31">
        <f t="shared" si="0"/>
        <v>8760.6200000000008</v>
      </c>
    </row>
    <row r="32" spans="1:6" x14ac:dyDescent="0.15">
      <c r="A32" s="2">
        <v>41669</v>
      </c>
      <c r="B32" s="1">
        <v>8760.6200000000008</v>
      </c>
      <c r="E32" s="23">
        <v>41669</v>
      </c>
      <c r="F32">
        <f t="shared" si="0"/>
        <v>8760.6200000000008</v>
      </c>
    </row>
    <row r="33" spans="1:6" x14ac:dyDescent="0.15">
      <c r="A33" s="2">
        <v>41668</v>
      </c>
      <c r="B33" s="1">
        <v>8704.2099999999991</v>
      </c>
      <c r="E33" s="23">
        <v>41668</v>
      </c>
      <c r="F33">
        <f t="shared" si="0"/>
        <v>8704.2099999999991</v>
      </c>
    </row>
    <row r="34" spans="1:6" x14ac:dyDescent="0.15">
      <c r="A34" s="2">
        <v>41667</v>
      </c>
      <c r="B34" s="1">
        <v>8656.11</v>
      </c>
      <c r="E34" s="23">
        <v>41667</v>
      </c>
      <c r="F34">
        <f t="shared" si="0"/>
        <v>8656.11</v>
      </c>
    </row>
    <row r="35" spans="1:6" x14ac:dyDescent="0.15">
      <c r="A35" s="2">
        <v>41666</v>
      </c>
      <c r="B35" s="1">
        <v>8655.01</v>
      </c>
      <c r="E35" s="23">
        <v>41666</v>
      </c>
      <c r="F35">
        <f t="shared" si="0"/>
        <v>8655.01</v>
      </c>
    </row>
    <row r="36" spans="1:6" x14ac:dyDescent="0.15">
      <c r="A36" s="2">
        <v>41665</v>
      </c>
      <c r="B36" s="1">
        <v>8735.59</v>
      </c>
      <c r="E36" s="23">
        <v>41663</v>
      </c>
      <c r="F36">
        <f t="shared" si="0"/>
        <v>8771.99</v>
      </c>
    </row>
    <row r="37" spans="1:6" x14ac:dyDescent="0.15">
      <c r="A37" s="2">
        <v>41662</v>
      </c>
      <c r="B37" s="1">
        <v>8771.99</v>
      </c>
      <c r="E37" s="23">
        <v>41662</v>
      </c>
      <c r="F37">
        <f t="shared" si="0"/>
        <v>8771.99</v>
      </c>
    </row>
    <row r="38" spans="1:6" x14ac:dyDescent="0.15">
      <c r="A38" s="2">
        <v>41661</v>
      </c>
      <c r="B38" s="1">
        <v>8761.16</v>
      </c>
      <c r="E38" s="23">
        <v>41661</v>
      </c>
      <c r="F38">
        <f t="shared" si="0"/>
        <v>8761.16</v>
      </c>
    </row>
    <row r="39" spans="1:6" x14ac:dyDescent="0.15">
      <c r="A39" s="2">
        <v>41660</v>
      </c>
      <c r="B39" s="1">
        <v>8734.49</v>
      </c>
      <c r="E39" s="23">
        <v>41660</v>
      </c>
      <c r="F39">
        <f t="shared" si="0"/>
        <v>8734.49</v>
      </c>
    </row>
    <row r="40" spans="1:6" x14ac:dyDescent="0.15">
      <c r="A40" s="2">
        <v>41659</v>
      </c>
      <c r="B40" s="1">
        <v>8727.7800000000007</v>
      </c>
      <c r="E40" s="23">
        <v>41659</v>
      </c>
      <c r="F40">
        <f t="shared" si="0"/>
        <v>8727.7800000000007</v>
      </c>
    </row>
    <row r="41" spans="1:6" x14ac:dyDescent="0.15">
      <c r="A41" s="2">
        <v>41658</v>
      </c>
      <c r="B41" s="1">
        <v>8739.73</v>
      </c>
      <c r="E41" s="23">
        <v>41656</v>
      </c>
      <c r="F41">
        <f t="shared" si="0"/>
        <v>8761.06</v>
      </c>
    </row>
    <row r="42" spans="1:6" x14ac:dyDescent="0.15">
      <c r="A42" s="2">
        <v>41655</v>
      </c>
      <c r="B42" s="1">
        <v>8761.06</v>
      </c>
      <c r="E42" s="23">
        <v>41655</v>
      </c>
      <c r="F42">
        <f t="shared" si="0"/>
        <v>8761.06</v>
      </c>
    </row>
    <row r="43" spans="1:6" x14ac:dyDescent="0.15">
      <c r="A43" s="2">
        <v>41654</v>
      </c>
      <c r="B43" s="1">
        <v>8745.2800000000007</v>
      </c>
      <c r="E43" s="23">
        <v>41654</v>
      </c>
      <c r="F43">
        <f t="shared" si="0"/>
        <v>8745.2800000000007</v>
      </c>
    </row>
    <row r="44" spans="1:6" x14ac:dyDescent="0.15">
      <c r="A44" s="2">
        <v>41653</v>
      </c>
      <c r="B44" s="1">
        <v>8696.39</v>
      </c>
      <c r="E44" s="23">
        <v>41653</v>
      </c>
      <c r="F44">
        <f t="shared" si="0"/>
        <v>8696.39</v>
      </c>
    </row>
    <row r="45" spans="1:6" x14ac:dyDescent="0.15">
      <c r="A45" s="2">
        <v>41652</v>
      </c>
      <c r="B45" s="1">
        <v>8711.8700000000008</v>
      </c>
      <c r="E45" s="23">
        <v>41652</v>
      </c>
      <c r="F45">
        <f t="shared" si="0"/>
        <v>8711.8700000000008</v>
      </c>
    </row>
    <row r="46" spans="1:6" x14ac:dyDescent="0.15">
      <c r="A46" s="2">
        <v>41651</v>
      </c>
      <c r="B46" s="1">
        <v>8714.73</v>
      </c>
      <c r="E46" s="23">
        <v>41649</v>
      </c>
      <c r="F46">
        <f t="shared" si="0"/>
        <v>8677.8700000000008</v>
      </c>
    </row>
    <row r="47" spans="1:6" x14ac:dyDescent="0.15">
      <c r="A47" s="2">
        <v>41648</v>
      </c>
      <c r="B47" s="1">
        <v>8677.8700000000008</v>
      </c>
      <c r="E47" s="23">
        <v>41648</v>
      </c>
      <c r="F47">
        <f t="shared" si="0"/>
        <v>8677.8700000000008</v>
      </c>
    </row>
    <row r="48" spans="1:6" x14ac:dyDescent="0.15">
      <c r="A48" s="2">
        <v>41647</v>
      </c>
      <c r="B48" s="1">
        <v>8652.5</v>
      </c>
      <c r="E48" s="23">
        <v>41647</v>
      </c>
      <c r="F48">
        <f t="shared" si="0"/>
        <v>8652.5</v>
      </c>
    </row>
    <row r="49" spans="1:6" x14ac:dyDescent="0.15">
      <c r="A49" s="2">
        <v>41646</v>
      </c>
      <c r="B49" s="1">
        <v>8608.7900000000009</v>
      </c>
      <c r="E49" s="23">
        <v>41646</v>
      </c>
      <c r="F49">
        <f t="shared" si="0"/>
        <v>8608.7900000000009</v>
      </c>
    </row>
    <row r="50" spans="1:6" x14ac:dyDescent="0.15">
      <c r="A50" s="2">
        <v>41645</v>
      </c>
      <c r="B50" s="1">
        <v>8611.81</v>
      </c>
      <c r="E50" s="23">
        <v>41645</v>
      </c>
      <c r="F50">
        <f t="shared" si="0"/>
        <v>8611.81</v>
      </c>
    </row>
    <row r="51" spans="1:6" x14ac:dyDescent="0.15">
      <c r="A51" s="2">
        <v>41644</v>
      </c>
      <c r="B51" s="1">
        <v>8637.74</v>
      </c>
      <c r="E51" s="23">
        <v>41642</v>
      </c>
      <c r="F51">
        <f t="shared" si="0"/>
        <v>8618.1200000000008</v>
      </c>
    </row>
    <row r="52" spans="1:6" x14ac:dyDescent="0.15">
      <c r="A52" s="2">
        <v>41641</v>
      </c>
      <c r="B52" s="1">
        <v>8618.1200000000008</v>
      </c>
      <c r="E52" s="23">
        <v>41641</v>
      </c>
      <c r="F52">
        <f t="shared" si="0"/>
        <v>8618.1200000000008</v>
      </c>
    </row>
    <row r="53" spans="1:6" x14ac:dyDescent="0.15">
      <c r="A53" s="2">
        <v>41640</v>
      </c>
      <c r="B53" s="1">
        <v>8605.34</v>
      </c>
      <c r="E53" s="23">
        <v>41640</v>
      </c>
      <c r="F53">
        <f t="shared" si="0"/>
        <v>8605.34</v>
      </c>
    </row>
    <row r="54" spans="1:6" x14ac:dyDescent="0.15">
      <c r="A54" s="2">
        <v>41639</v>
      </c>
      <c r="B54" s="1">
        <v>8535.6</v>
      </c>
      <c r="E54" s="23">
        <v>41638</v>
      </c>
      <c r="F54">
        <f t="shared" si="0"/>
        <v>8520.02</v>
      </c>
    </row>
    <row r="55" spans="1:6" x14ac:dyDescent="0.15">
      <c r="A55" s="2">
        <v>41638</v>
      </c>
      <c r="B55" s="1">
        <v>8520.02</v>
      </c>
      <c r="E55" s="23">
        <v>41635</v>
      </c>
      <c r="F55">
        <f t="shared" si="0"/>
        <v>8561.84</v>
      </c>
    </row>
    <row r="56" spans="1:6" x14ac:dyDescent="0.15">
      <c r="A56" s="2">
        <v>41637</v>
      </c>
      <c r="B56" s="1">
        <v>8494.76</v>
      </c>
      <c r="E56" s="23">
        <v>41631</v>
      </c>
      <c r="F56">
        <f t="shared" si="0"/>
        <v>8561.84</v>
      </c>
    </row>
    <row r="57" spans="1:6" x14ac:dyDescent="0.15">
      <c r="A57" s="2">
        <v>41634</v>
      </c>
      <c r="B57" s="1">
        <v>8481.1</v>
      </c>
      <c r="E57" s="23">
        <v>41628</v>
      </c>
      <c r="F57">
        <f t="shared" si="0"/>
        <v>8509.68</v>
      </c>
    </row>
    <row r="58" spans="1:6" x14ac:dyDescent="0.15">
      <c r="A58" s="2">
        <v>41633</v>
      </c>
      <c r="B58" s="1">
        <v>8481.59</v>
      </c>
      <c r="E58" s="23">
        <v>41627</v>
      </c>
      <c r="F58">
        <f t="shared" si="0"/>
        <v>8509.68</v>
      </c>
    </row>
    <row r="59" spans="1:6" x14ac:dyDescent="0.15">
      <c r="A59" s="2">
        <v>41632</v>
      </c>
      <c r="B59" s="1">
        <v>8521.89</v>
      </c>
      <c r="E59" s="23">
        <v>41626</v>
      </c>
      <c r="F59">
        <f t="shared" si="0"/>
        <v>8440.5300000000007</v>
      </c>
    </row>
    <row r="60" spans="1:6" x14ac:dyDescent="0.15">
      <c r="A60" s="2">
        <v>41631</v>
      </c>
      <c r="B60" s="1">
        <v>8561.84</v>
      </c>
      <c r="E60" s="23">
        <v>41625</v>
      </c>
      <c r="F60">
        <f t="shared" si="0"/>
        <v>8412.32</v>
      </c>
    </row>
    <row r="61" spans="1:6" x14ac:dyDescent="0.15">
      <c r="A61" s="2">
        <v>41630</v>
      </c>
      <c r="B61" s="1">
        <v>8551.23</v>
      </c>
      <c r="E61" s="23">
        <v>41624</v>
      </c>
      <c r="F61">
        <f t="shared" si="0"/>
        <v>8385.08</v>
      </c>
    </row>
    <row r="62" spans="1:6" x14ac:dyDescent="0.15">
      <c r="A62" s="2">
        <v>41627</v>
      </c>
      <c r="B62" s="1">
        <v>8509.68</v>
      </c>
      <c r="E62" s="23">
        <v>41621</v>
      </c>
      <c r="F62">
        <f t="shared" si="0"/>
        <v>8387.61</v>
      </c>
    </row>
    <row r="63" spans="1:6" x14ac:dyDescent="0.15">
      <c r="A63" s="2">
        <v>41626</v>
      </c>
      <c r="B63" s="1">
        <v>8440.5300000000007</v>
      </c>
      <c r="E63" s="23">
        <v>41620</v>
      </c>
      <c r="F63">
        <f t="shared" si="0"/>
        <v>8387.61</v>
      </c>
    </row>
    <row r="64" spans="1:6" x14ac:dyDescent="0.15">
      <c r="A64" s="2">
        <v>41625</v>
      </c>
      <c r="B64" s="1">
        <v>8412.32</v>
      </c>
      <c r="E64" s="23">
        <v>41619</v>
      </c>
      <c r="F64">
        <f t="shared" si="0"/>
        <v>8399.65</v>
      </c>
    </row>
    <row r="65" spans="1:6" x14ac:dyDescent="0.15">
      <c r="A65" s="2">
        <v>41624</v>
      </c>
      <c r="B65" s="1">
        <v>8385.08</v>
      </c>
      <c r="E65" s="23">
        <v>41618</v>
      </c>
      <c r="F65">
        <f t="shared" si="0"/>
        <v>8399.39</v>
      </c>
    </row>
    <row r="66" spans="1:6" x14ac:dyDescent="0.15">
      <c r="A66" s="2">
        <v>41623</v>
      </c>
      <c r="B66" s="1">
        <v>8396.9599999999991</v>
      </c>
      <c r="E66" s="23">
        <v>41617</v>
      </c>
      <c r="F66">
        <f t="shared" si="0"/>
        <v>8359.5499999999993</v>
      </c>
    </row>
    <row r="67" spans="1:6" x14ac:dyDescent="0.15">
      <c r="A67" s="2">
        <v>41620</v>
      </c>
      <c r="B67" s="1">
        <v>8387.61</v>
      </c>
      <c r="E67" s="23">
        <v>41614</v>
      </c>
      <c r="F67">
        <f t="shared" ref="F67:F130" si="1">IF(ISERROR(VLOOKUP(E67,A:B,2,0)),F68,VLOOKUP(E67,A:B,2,0))</f>
        <v>8243.74</v>
      </c>
    </row>
    <row r="68" spans="1:6" x14ac:dyDescent="0.15">
      <c r="A68" s="2">
        <v>41619</v>
      </c>
      <c r="B68" s="1">
        <v>8399.65</v>
      </c>
      <c r="E68" s="23">
        <v>41613</v>
      </c>
      <c r="F68">
        <f t="shared" si="1"/>
        <v>8243.74</v>
      </c>
    </row>
    <row r="69" spans="1:6" x14ac:dyDescent="0.15">
      <c r="A69" s="2">
        <v>41618</v>
      </c>
      <c r="B69" s="1">
        <v>8399.39</v>
      </c>
      <c r="E69" s="23">
        <v>41612</v>
      </c>
      <c r="F69">
        <f t="shared" si="1"/>
        <v>8231.1299999999992</v>
      </c>
    </row>
    <row r="70" spans="1:6" x14ac:dyDescent="0.15">
      <c r="A70" s="2">
        <v>41617</v>
      </c>
      <c r="B70" s="1">
        <v>8359.5499999999993</v>
      </c>
      <c r="E70" s="23">
        <v>41611</v>
      </c>
      <c r="F70">
        <f t="shared" si="1"/>
        <v>8229.19</v>
      </c>
    </row>
    <row r="71" spans="1:6" x14ac:dyDescent="0.15">
      <c r="A71" s="2">
        <v>41616</v>
      </c>
      <c r="B71" s="1">
        <v>8321.33</v>
      </c>
      <c r="E71" s="23">
        <v>41610</v>
      </c>
      <c r="F71">
        <f t="shared" si="1"/>
        <v>8334.31</v>
      </c>
    </row>
    <row r="72" spans="1:6" x14ac:dyDescent="0.15">
      <c r="A72" s="2">
        <v>41613</v>
      </c>
      <c r="B72" s="1">
        <v>8243.74</v>
      </c>
      <c r="E72" s="23">
        <v>41607</v>
      </c>
      <c r="F72">
        <f t="shared" si="1"/>
        <v>8325.2800000000007</v>
      </c>
    </row>
    <row r="73" spans="1:6" x14ac:dyDescent="0.15">
      <c r="A73" s="2">
        <v>41612</v>
      </c>
      <c r="B73" s="1">
        <v>8231.1299999999992</v>
      </c>
      <c r="E73" s="23">
        <v>41606</v>
      </c>
      <c r="F73">
        <f t="shared" si="1"/>
        <v>8325.2800000000007</v>
      </c>
    </row>
    <row r="74" spans="1:6" x14ac:dyDescent="0.15">
      <c r="A74" s="2">
        <v>41611</v>
      </c>
      <c r="B74" s="1">
        <v>8229.19</v>
      </c>
      <c r="E74" s="23">
        <v>41605</v>
      </c>
      <c r="F74">
        <f t="shared" si="1"/>
        <v>8300.65</v>
      </c>
    </row>
    <row r="75" spans="1:6" x14ac:dyDescent="0.15">
      <c r="A75" s="2">
        <v>41610</v>
      </c>
      <c r="B75" s="1">
        <v>8334.31</v>
      </c>
      <c r="E75" s="23">
        <v>41604</v>
      </c>
      <c r="F75">
        <f t="shared" si="1"/>
        <v>8298.4599999999991</v>
      </c>
    </row>
    <row r="76" spans="1:6" x14ac:dyDescent="0.15">
      <c r="A76" s="2">
        <v>41609</v>
      </c>
      <c r="B76" s="1">
        <v>8301.15</v>
      </c>
      <c r="E76" s="23">
        <v>41603</v>
      </c>
      <c r="F76">
        <f t="shared" si="1"/>
        <v>8346.69</v>
      </c>
    </row>
    <row r="77" spans="1:6" x14ac:dyDescent="0.15">
      <c r="A77" s="2">
        <v>41606</v>
      </c>
      <c r="B77" s="1">
        <v>8325.2800000000007</v>
      </c>
      <c r="E77" s="23">
        <v>41600</v>
      </c>
      <c r="F77">
        <f t="shared" si="1"/>
        <v>8337.7800000000007</v>
      </c>
    </row>
    <row r="78" spans="1:6" x14ac:dyDescent="0.15">
      <c r="A78" s="2">
        <v>41605</v>
      </c>
      <c r="B78" s="1">
        <v>8300.65</v>
      </c>
      <c r="E78" s="23">
        <v>41599</v>
      </c>
      <c r="F78">
        <f t="shared" si="1"/>
        <v>8337.7800000000007</v>
      </c>
    </row>
    <row r="79" spans="1:6" x14ac:dyDescent="0.15">
      <c r="A79" s="2">
        <v>41604</v>
      </c>
      <c r="B79" s="1">
        <v>8298.4599999999991</v>
      </c>
      <c r="E79" s="23">
        <v>41598</v>
      </c>
      <c r="F79">
        <f t="shared" si="1"/>
        <v>8337.32</v>
      </c>
    </row>
    <row r="80" spans="1:6" x14ac:dyDescent="0.15">
      <c r="A80" s="2">
        <v>41603</v>
      </c>
      <c r="B80" s="1">
        <v>8346.69</v>
      </c>
      <c r="E80" s="23">
        <v>41597</v>
      </c>
      <c r="F80">
        <f t="shared" si="1"/>
        <v>8359.59</v>
      </c>
    </row>
    <row r="81" spans="1:6" x14ac:dyDescent="0.15">
      <c r="A81" s="2">
        <v>41602</v>
      </c>
      <c r="B81" s="1">
        <v>8388.17</v>
      </c>
      <c r="E81" s="23">
        <v>41596</v>
      </c>
      <c r="F81">
        <f t="shared" si="1"/>
        <v>8407.8799999999992</v>
      </c>
    </row>
    <row r="82" spans="1:6" x14ac:dyDescent="0.15">
      <c r="A82" s="2">
        <v>41599</v>
      </c>
      <c r="B82" s="1">
        <v>8337.7800000000007</v>
      </c>
      <c r="E82" s="23">
        <v>41593</v>
      </c>
      <c r="F82">
        <f t="shared" si="1"/>
        <v>8317.16</v>
      </c>
    </row>
    <row r="83" spans="1:6" x14ac:dyDescent="0.15">
      <c r="A83" s="2">
        <v>41598</v>
      </c>
      <c r="B83" s="1">
        <v>8337.32</v>
      </c>
      <c r="E83" s="23">
        <v>41592</v>
      </c>
      <c r="F83">
        <f t="shared" si="1"/>
        <v>8317.16</v>
      </c>
    </row>
    <row r="84" spans="1:6" x14ac:dyDescent="0.15">
      <c r="A84" s="2">
        <v>41597</v>
      </c>
      <c r="B84" s="1">
        <v>8359.59</v>
      </c>
      <c r="E84" s="23">
        <v>41591</v>
      </c>
      <c r="F84">
        <f t="shared" si="1"/>
        <v>8297.7900000000009</v>
      </c>
    </row>
    <row r="85" spans="1:6" x14ac:dyDescent="0.15">
      <c r="A85" s="2">
        <v>41596</v>
      </c>
      <c r="B85" s="1">
        <v>8407.8799999999992</v>
      </c>
      <c r="E85" s="23">
        <v>41590</v>
      </c>
      <c r="F85">
        <f t="shared" si="1"/>
        <v>8329.48</v>
      </c>
    </row>
    <row r="86" spans="1:6" x14ac:dyDescent="0.15">
      <c r="A86" s="2">
        <v>41595</v>
      </c>
      <c r="B86" s="1">
        <v>8383.77</v>
      </c>
      <c r="E86" s="23">
        <v>41589</v>
      </c>
      <c r="F86">
        <f t="shared" si="1"/>
        <v>8271.14</v>
      </c>
    </row>
    <row r="87" spans="1:6" x14ac:dyDescent="0.15">
      <c r="A87" s="2">
        <v>41592</v>
      </c>
      <c r="B87" s="1">
        <v>8317.16</v>
      </c>
      <c r="E87" s="23">
        <v>41586</v>
      </c>
      <c r="F87">
        <f t="shared" si="1"/>
        <v>8262.7900000000009</v>
      </c>
    </row>
    <row r="88" spans="1:6" x14ac:dyDescent="0.15">
      <c r="A88" s="2">
        <v>41591</v>
      </c>
      <c r="B88" s="1">
        <v>8297.7900000000009</v>
      </c>
      <c r="E88" s="23">
        <v>41585</v>
      </c>
      <c r="F88">
        <f t="shared" si="1"/>
        <v>8262.7900000000009</v>
      </c>
    </row>
    <row r="89" spans="1:6" x14ac:dyDescent="0.15">
      <c r="A89" s="2">
        <v>41590</v>
      </c>
      <c r="B89" s="1">
        <v>8329.48</v>
      </c>
      <c r="E89" s="23">
        <v>41584</v>
      </c>
      <c r="F89">
        <f t="shared" si="1"/>
        <v>8188.46</v>
      </c>
    </row>
    <row r="90" spans="1:6" x14ac:dyDescent="0.15">
      <c r="A90" s="2">
        <v>41589</v>
      </c>
      <c r="B90" s="1">
        <v>8271.14</v>
      </c>
      <c r="E90" s="23">
        <v>41583</v>
      </c>
      <c r="F90">
        <f t="shared" si="1"/>
        <v>8170.73</v>
      </c>
    </row>
    <row r="91" spans="1:6" x14ac:dyDescent="0.15">
      <c r="A91" s="2">
        <v>41588</v>
      </c>
      <c r="B91" s="1">
        <v>8248.16</v>
      </c>
      <c r="E91" s="23">
        <v>41582</v>
      </c>
      <c r="F91">
        <f t="shared" si="1"/>
        <v>8073.97</v>
      </c>
    </row>
    <row r="92" spans="1:6" x14ac:dyDescent="0.15">
      <c r="A92" s="2">
        <v>41585</v>
      </c>
      <c r="B92" s="1">
        <v>8262.7900000000009</v>
      </c>
      <c r="E92" s="23">
        <v>41579</v>
      </c>
      <c r="F92">
        <f t="shared" si="1"/>
        <v>8044.47</v>
      </c>
    </row>
    <row r="93" spans="1:6" x14ac:dyDescent="0.15">
      <c r="A93" s="2">
        <v>41584</v>
      </c>
      <c r="B93" s="1">
        <v>8188.46</v>
      </c>
      <c r="E93" s="23">
        <v>41578</v>
      </c>
      <c r="F93">
        <f t="shared" si="1"/>
        <v>8044.47</v>
      </c>
    </row>
    <row r="94" spans="1:6" x14ac:dyDescent="0.15">
      <c r="A94" s="2">
        <v>41583</v>
      </c>
      <c r="B94" s="1">
        <v>8170.73</v>
      </c>
      <c r="E94" s="23">
        <v>41577</v>
      </c>
      <c r="F94">
        <f t="shared" si="1"/>
        <v>8005.49</v>
      </c>
    </row>
    <row r="95" spans="1:6" x14ac:dyDescent="0.15">
      <c r="A95" s="2">
        <v>41582</v>
      </c>
      <c r="B95" s="1">
        <v>8073.97</v>
      </c>
      <c r="E95" s="23">
        <v>41576</v>
      </c>
      <c r="F95">
        <f t="shared" si="1"/>
        <v>7972.59</v>
      </c>
    </row>
    <row r="96" spans="1:6" x14ac:dyDescent="0.15">
      <c r="A96" s="2">
        <v>41581</v>
      </c>
      <c r="B96" s="1">
        <v>8060.16</v>
      </c>
      <c r="E96" s="23">
        <v>41575</v>
      </c>
      <c r="F96">
        <f t="shared" si="1"/>
        <v>8059.21</v>
      </c>
    </row>
    <row r="97" spans="1:6" x14ac:dyDescent="0.15">
      <c r="A97" s="2">
        <v>41578</v>
      </c>
      <c r="B97" s="1">
        <v>8044.47</v>
      </c>
      <c r="E97" s="23">
        <v>41572</v>
      </c>
      <c r="F97">
        <f t="shared" si="1"/>
        <v>8170.75</v>
      </c>
    </row>
    <row r="98" spans="1:6" x14ac:dyDescent="0.15">
      <c r="A98" s="2">
        <v>41577</v>
      </c>
      <c r="B98" s="1">
        <v>8005.49</v>
      </c>
      <c r="E98" s="23">
        <v>41571</v>
      </c>
      <c r="F98">
        <f t="shared" si="1"/>
        <v>8170.75</v>
      </c>
    </row>
    <row r="99" spans="1:6" x14ac:dyDescent="0.15">
      <c r="A99" s="2">
        <v>41576</v>
      </c>
      <c r="B99" s="1">
        <v>7972.59</v>
      </c>
      <c r="E99" s="23">
        <v>41570</v>
      </c>
      <c r="F99">
        <f t="shared" si="1"/>
        <v>8150.27</v>
      </c>
    </row>
    <row r="100" spans="1:6" x14ac:dyDescent="0.15">
      <c r="A100" s="2">
        <v>41575</v>
      </c>
      <c r="B100" s="1">
        <v>8059.21</v>
      </c>
      <c r="E100" s="23">
        <v>41569</v>
      </c>
      <c r="F100">
        <f t="shared" si="1"/>
        <v>8142.66</v>
      </c>
    </row>
    <row r="101" spans="1:6" x14ac:dyDescent="0.15">
      <c r="A101" s="2">
        <v>41574</v>
      </c>
      <c r="B101" s="1">
        <v>8125.4</v>
      </c>
      <c r="E101" s="23">
        <v>41568</v>
      </c>
      <c r="F101">
        <f t="shared" si="1"/>
        <v>8143.75</v>
      </c>
    </row>
    <row r="102" spans="1:6" x14ac:dyDescent="0.15">
      <c r="A102" s="2">
        <v>41571</v>
      </c>
      <c r="B102" s="1">
        <v>8170.75</v>
      </c>
      <c r="E102" s="23">
        <v>41565</v>
      </c>
      <c r="F102">
        <f t="shared" si="1"/>
        <v>7982.95</v>
      </c>
    </row>
    <row r="103" spans="1:6" x14ac:dyDescent="0.15">
      <c r="A103" s="2">
        <v>41570</v>
      </c>
      <c r="B103" s="1">
        <v>8150.27</v>
      </c>
      <c r="E103" s="23">
        <v>41564</v>
      </c>
      <c r="F103">
        <f t="shared" si="1"/>
        <v>7982.95</v>
      </c>
    </row>
    <row r="104" spans="1:6" x14ac:dyDescent="0.15">
      <c r="A104" s="2">
        <v>41569</v>
      </c>
      <c r="B104" s="1">
        <v>8142.66</v>
      </c>
      <c r="E104" s="23">
        <v>41563</v>
      </c>
      <c r="F104">
        <f t="shared" si="1"/>
        <v>7982.95</v>
      </c>
    </row>
    <row r="105" spans="1:6" x14ac:dyDescent="0.15">
      <c r="A105" s="2">
        <v>41568</v>
      </c>
      <c r="B105" s="1">
        <v>8143.75</v>
      </c>
      <c r="E105" s="23">
        <v>41562</v>
      </c>
      <c r="F105">
        <f t="shared" si="1"/>
        <v>7982.95</v>
      </c>
    </row>
    <row r="106" spans="1:6" x14ac:dyDescent="0.15">
      <c r="A106" s="2">
        <v>41567</v>
      </c>
      <c r="B106" s="1">
        <v>8133.24</v>
      </c>
      <c r="E106" s="23">
        <v>41561</v>
      </c>
      <c r="F106">
        <f t="shared" si="1"/>
        <v>7982.95</v>
      </c>
    </row>
    <row r="107" spans="1:6" x14ac:dyDescent="0.15">
      <c r="A107" s="2">
        <v>41557</v>
      </c>
      <c r="B107" s="1">
        <v>7982.95</v>
      </c>
      <c r="E107" s="23">
        <v>41558</v>
      </c>
      <c r="F107">
        <f t="shared" si="1"/>
        <v>7982.95</v>
      </c>
    </row>
    <row r="108" spans="1:6" x14ac:dyDescent="0.15">
      <c r="A108" s="2">
        <v>41556</v>
      </c>
      <c r="B108" s="1">
        <v>7977.26</v>
      </c>
      <c r="E108" s="23">
        <v>41557</v>
      </c>
      <c r="F108">
        <f t="shared" si="1"/>
        <v>7982.95</v>
      </c>
    </row>
    <row r="109" spans="1:6" x14ac:dyDescent="0.15">
      <c r="A109" s="2">
        <v>41555</v>
      </c>
      <c r="B109" s="1">
        <v>7961.46</v>
      </c>
      <c r="E109" s="23">
        <v>41556</v>
      </c>
      <c r="F109">
        <f t="shared" si="1"/>
        <v>7977.26</v>
      </c>
    </row>
    <row r="110" spans="1:6" x14ac:dyDescent="0.15">
      <c r="A110" s="2">
        <v>41554</v>
      </c>
      <c r="B110" s="1">
        <v>7976.8</v>
      </c>
      <c r="E110" s="23">
        <v>41555</v>
      </c>
      <c r="F110">
        <f t="shared" si="1"/>
        <v>7961.46</v>
      </c>
    </row>
    <row r="111" spans="1:6" x14ac:dyDescent="0.15">
      <c r="A111" s="2">
        <v>41553</v>
      </c>
      <c r="B111" s="1">
        <v>8002.65</v>
      </c>
      <c r="E111" s="23">
        <v>41554</v>
      </c>
      <c r="F111">
        <f t="shared" si="1"/>
        <v>7976.8</v>
      </c>
    </row>
    <row r="112" spans="1:6" x14ac:dyDescent="0.15">
      <c r="A112" s="2">
        <v>41550</v>
      </c>
      <c r="B112" s="1">
        <v>8017.77</v>
      </c>
      <c r="E112" s="23">
        <v>41551</v>
      </c>
      <c r="F112">
        <f t="shared" si="1"/>
        <v>8017.77</v>
      </c>
    </row>
    <row r="113" spans="1:6" x14ac:dyDescent="0.15">
      <c r="A113" s="2">
        <v>41549</v>
      </c>
      <c r="B113" s="1">
        <v>8014.39</v>
      </c>
      <c r="E113" s="23">
        <v>41550</v>
      </c>
      <c r="F113">
        <f t="shared" si="1"/>
        <v>8017.77</v>
      </c>
    </row>
    <row r="114" spans="1:6" x14ac:dyDescent="0.15">
      <c r="A114" s="2">
        <v>41548</v>
      </c>
      <c r="B114" s="1">
        <v>8008.54</v>
      </c>
      <c r="E114" s="23">
        <v>41549</v>
      </c>
      <c r="F114">
        <f t="shared" si="1"/>
        <v>8014.39</v>
      </c>
    </row>
    <row r="115" spans="1:6" x14ac:dyDescent="0.15">
      <c r="A115" s="2">
        <v>41547</v>
      </c>
      <c r="B115" s="1">
        <v>7964.91</v>
      </c>
      <c r="E115" s="23">
        <v>41548</v>
      </c>
      <c r="F115">
        <f t="shared" si="1"/>
        <v>8008.54</v>
      </c>
    </row>
    <row r="116" spans="1:6" x14ac:dyDescent="0.15">
      <c r="A116" s="2">
        <v>41546</v>
      </c>
      <c r="B116" s="1">
        <v>7949.81</v>
      </c>
      <c r="E116" s="23">
        <v>41547</v>
      </c>
      <c r="F116">
        <f t="shared" si="1"/>
        <v>7964.91</v>
      </c>
    </row>
    <row r="117" spans="1:6" x14ac:dyDescent="0.15">
      <c r="A117" s="2">
        <v>41543</v>
      </c>
      <c r="B117" s="1">
        <v>7981.07</v>
      </c>
      <c r="E117" s="23">
        <v>41544</v>
      </c>
      <c r="F117">
        <f t="shared" si="1"/>
        <v>7981.07</v>
      </c>
    </row>
    <row r="118" spans="1:6" x14ac:dyDescent="0.15">
      <c r="A118" s="2">
        <v>41542</v>
      </c>
      <c r="B118" s="1">
        <v>8002.14</v>
      </c>
      <c r="E118" s="23">
        <v>41543</v>
      </c>
      <c r="F118">
        <f t="shared" si="1"/>
        <v>7981.07</v>
      </c>
    </row>
    <row r="119" spans="1:6" x14ac:dyDescent="0.15">
      <c r="A119" s="2">
        <v>41541</v>
      </c>
      <c r="B119" s="1">
        <v>8003.44</v>
      </c>
      <c r="E119" s="23">
        <v>41542</v>
      </c>
      <c r="F119">
        <f t="shared" si="1"/>
        <v>8002.14</v>
      </c>
    </row>
    <row r="120" spans="1:6" x14ac:dyDescent="0.15">
      <c r="A120" s="2">
        <v>41536</v>
      </c>
      <c r="B120" s="1">
        <v>8024.71</v>
      </c>
      <c r="E120" s="23">
        <v>41541</v>
      </c>
      <c r="F120">
        <f t="shared" si="1"/>
        <v>8003.44</v>
      </c>
    </row>
    <row r="121" spans="1:6" x14ac:dyDescent="0.15">
      <c r="A121" s="2">
        <v>41535</v>
      </c>
      <c r="B121" s="1">
        <v>7998.21</v>
      </c>
      <c r="E121" s="23">
        <v>41540</v>
      </c>
      <c r="F121">
        <f t="shared" si="1"/>
        <v>8024.71</v>
      </c>
    </row>
    <row r="122" spans="1:6" x14ac:dyDescent="0.15">
      <c r="A122" s="2">
        <v>41534</v>
      </c>
      <c r="B122" s="1">
        <v>8030.58</v>
      </c>
      <c r="E122" s="23">
        <v>41537</v>
      </c>
      <c r="F122">
        <f t="shared" si="1"/>
        <v>8024.71</v>
      </c>
    </row>
    <row r="123" spans="1:6" x14ac:dyDescent="0.15">
      <c r="A123" s="2">
        <v>41533</v>
      </c>
      <c r="B123" s="1">
        <v>8070.59</v>
      </c>
      <c r="E123" s="23">
        <v>41536</v>
      </c>
      <c r="F123">
        <f t="shared" si="1"/>
        <v>8024.71</v>
      </c>
    </row>
    <row r="124" spans="1:6" x14ac:dyDescent="0.15">
      <c r="A124" s="2">
        <v>41532</v>
      </c>
      <c r="B124" s="1">
        <v>8034.2</v>
      </c>
      <c r="E124" s="23">
        <v>41535</v>
      </c>
      <c r="F124">
        <f t="shared" si="1"/>
        <v>7998.21</v>
      </c>
    </row>
    <row r="125" spans="1:6" x14ac:dyDescent="0.15">
      <c r="A125" s="2">
        <v>41529</v>
      </c>
      <c r="B125" s="1">
        <v>7893.67</v>
      </c>
      <c r="E125" s="23">
        <v>41534</v>
      </c>
      <c r="F125">
        <f t="shared" si="1"/>
        <v>8030.58</v>
      </c>
    </row>
    <row r="126" spans="1:6" x14ac:dyDescent="0.15">
      <c r="A126" s="2">
        <v>41528</v>
      </c>
      <c r="B126" s="1">
        <v>7855.19</v>
      </c>
      <c r="E126" s="23">
        <v>41533</v>
      </c>
      <c r="F126">
        <f t="shared" si="1"/>
        <v>8070.59</v>
      </c>
    </row>
    <row r="127" spans="1:6" x14ac:dyDescent="0.15">
      <c r="A127" s="2">
        <v>41527</v>
      </c>
      <c r="B127" s="1">
        <v>7864.56</v>
      </c>
      <c r="E127" s="23">
        <v>41530</v>
      </c>
      <c r="F127">
        <f t="shared" si="1"/>
        <v>7893.67</v>
      </c>
    </row>
    <row r="128" spans="1:6" x14ac:dyDescent="0.15">
      <c r="A128" s="2">
        <v>41526</v>
      </c>
      <c r="B128" s="1">
        <v>7643.13</v>
      </c>
      <c r="E128" s="23">
        <v>41529</v>
      </c>
      <c r="F128">
        <f t="shared" si="1"/>
        <v>7893.67</v>
      </c>
    </row>
    <row r="129" spans="1:6" x14ac:dyDescent="0.15">
      <c r="A129" s="2">
        <v>41525</v>
      </c>
      <c r="B129" s="1">
        <v>7635.66</v>
      </c>
      <c r="E129" s="23">
        <v>41528</v>
      </c>
      <c r="F129">
        <f t="shared" si="1"/>
        <v>7855.19</v>
      </c>
    </row>
    <row r="130" spans="1:6" x14ac:dyDescent="0.15">
      <c r="A130" s="2">
        <v>41522</v>
      </c>
      <c r="B130" s="1">
        <v>7634.3</v>
      </c>
      <c r="E130" s="23">
        <v>41527</v>
      </c>
      <c r="F130">
        <f t="shared" si="1"/>
        <v>7864.56</v>
      </c>
    </row>
    <row r="131" spans="1:6" x14ac:dyDescent="0.15">
      <c r="A131" s="2">
        <v>41521</v>
      </c>
      <c r="B131" s="1">
        <v>7662.96</v>
      </c>
      <c r="E131" s="23">
        <v>41526</v>
      </c>
      <c r="F131">
        <f t="shared" ref="F131:F194" si="2">IF(ISERROR(VLOOKUP(E131,A:B,2,0)),F132,VLOOKUP(E131,A:B,2,0))</f>
        <v>7643.13</v>
      </c>
    </row>
    <row r="132" spans="1:6" x14ac:dyDescent="0.15">
      <c r="A132" s="2">
        <v>41520</v>
      </c>
      <c r="B132" s="1">
        <v>7831.76</v>
      </c>
      <c r="E132" s="23">
        <v>41523</v>
      </c>
      <c r="F132">
        <f t="shared" si="2"/>
        <v>7634.3</v>
      </c>
    </row>
    <row r="133" spans="1:6" x14ac:dyDescent="0.15">
      <c r="A133" s="2">
        <v>41519</v>
      </c>
      <c r="B133" s="1">
        <v>7933.95</v>
      </c>
      <c r="E133" s="23">
        <v>41522</v>
      </c>
      <c r="F133">
        <f t="shared" si="2"/>
        <v>7634.3</v>
      </c>
    </row>
    <row r="134" spans="1:6" x14ac:dyDescent="0.15">
      <c r="A134" s="2">
        <v>41518</v>
      </c>
      <c r="B134" s="1">
        <v>7878.74</v>
      </c>
      <c r="E134" s="23">
        <v>41521</v>
      </c>
      <c r="F134">
        <f t="shared" si="2"/>
        <v>7662.96</v>
      </c>
    </row>
    <row r="135" spans="1:6" x14ac:dyDescent="0.15">
      <c r="A135" s="2">
        <v>41515</v>
      </c>
      <c r="B135" s="1">
        <v>7766.52</v>
      </c>
      <c r="E135" s="23">
        <v>41520</v>
      </c>
      <c r="F135">
        <f t="shared" si="2"/>
        <v>7831.76</v>
      </c>
    </row>
    <row r="136" spans="1:6" x14ac:dyDescent="0.15">
      <c r="A136" s="2">
        <v>41514</v>
      </c>
      <c r="B136" s="1">
        <v>7751.32</v>
      </c>
      <c r="E136" s="23">
        <v>41519</v>
      </c>
      <c r="F136">
        <f t="shared" si="2"/>
        <v>7933.95</v>
      </c>
    </row>
    <row r="137" spans="1:6" x14ac:dyDescent="0.15">
      <c r="A137" s="2">
        <v>41513</v>
      </c>
      <c r="B137" s="1">
        <v>7722.7</v>
      </c>
      <c r="E137" s="23">
        <v>41516</v>
      </c>
      <c r="F137">
        <f t="shared" si="2"/>
        <v>7766.52</v>
      </c>
    </row>
    <row r="138" spans="1:6" x14ac:dyDescent="0.15">
      <c r="A138" s="2">
        <v>41512</v>
      </c>
      <c r="B138" s="1">
        <v>8054.65</v>
      </c>
      <c r="E138" s="23">
        <v>41515</v>
      </c>
      <c r="F138">
        <f t="shared" si="2"/>
        <v>7766.52</v>
      </c>
    </row>
    <row r="139" spans="1:6" x14ac:dyDescent="0.15">
      <c r="A139" s="2">
        <v>41511</v>
      </c>
      <c r="B139" s="1">
        <v>8129.87</v>
      </c>
      <c r="E139" s="23">
        <v>41514</v>
      </c>
      <c r="F139">
        <f t="shared" si="2"/>
        <v>7751.32</v>
      </c>
    </row>
    <row r="140" spans="1:6" x14ac:dyDescent="0.15">
      <c r="A140" s="2">
        <v>41508</v>
      </c>
      <c r="B140" s="1">
        <v>8192.39</v>
      </c>
      <c r="E140" s="23">
        <v>41513</v>
      </c>
      <c r="F140">
        <f t="shared" si="2"/>
        <v>7722.7</v>
      </c>
    </row>
    <row r="141" spans="1:6" x14ac:dyDescent="0.15">
      <c r="A141" s="2">
        <v>41507</v>
      </c>
      <c r="B141" s="1">
        <v>8214.85</v>
      </c>
      <c r="E141" s="23">
        <v>41512</v>
      </c>
      <c r="F141">
        <f t="shared" si="2"/>
        <v>8054.65</v>
      </c>
    </row>
    <row r="142" spans="1:6" x14ac:dyDescent="0.15">
      <c r="A142" s="2">
        <v>41506</v>
      </c>
      <c r="B142" s="1">
        <v>8179.9</v>
      </c>
      <c r="E142" s="23">
        <v>41509</v>
      </c>
      <c r="F142">
        <f t="shared" si="2"/>
        <v>8192.39</v>
      </c>
    </row>
    <row r="143" spans="1:6" x14ac:dyDescent="0.15">
      <c r="A143" s="2">
        <v>41505</v>
      </c>
      <c r="B143" s="1">
        <v>8203.2000000000007</v>
      </c>
      <c r="E143" s="23">
        <v>41508</v>
      </c>
      <c r="F143">
        <f t="shared" si="2"/>
        <v>8192.39</v>
      </c>
    </row>
    <row r="144" spans="1:6" x14ac:dyDescent="0.15">
      <c r="A144" s="2">
        <v>41504</v>
      </c>
      <c r="B144" s="1">
        <v>8156.77</v>
      </c>
      <c r="E144" s="23">
        <v>41507</v>
      </c>
      <c r="F144">
        <f t="shared" si="2"/>
        <v>8214.85</v>
      </c>
    </row>
    <row r="145" spans="1:6" x14ac:dyDescent="0.15">
      <c r="A145" s="2">
        <v>41501</v>
      </c>
      <c r="B145" s="1">
        <v>8131.16</v>
      </c>
      <c r="E145" s="23">
        <v>41506</v>
      </c>
      <c r="F145">
        <f t="shared" si="2"/>
        <v>8179.9</v>
      </c>
    </row>
    <row r="146" spans="1:6" x14ac:dyDescent="0.15">
      <c r="A146" s="2">
        <v>41500</v>
      </c>
      <c r="B146" s="1">
        <v>8085.5</v>
      </c>
      <c r="E146" s="23">
        <v>41505</v>
      </c>
      <c r="F146">
        <f t="shared" si="2"/>
        <v>8203.2000000000007</v>
      </c>
    </row>
    <row r="147" spans="1:6" x14ac:dyDescent="0.15">
      <c r="A147" s="2">
        <v>41499</v>
      </c>
      <c r="B147" s="1">
        <v>8114.75</v>
      </c>
      <c r="E147" s="23">
        <v>41502</v>
      </c>
      <c r="F147">
        <f t="shared" si="2"/>
        <v>8131.16</v>
      </c>
    </row>
    <row r="148" spans="1:6" x14ac:dyDescent="0.15">
      <c r="A148" s="2">
        <v>41491</v>
      </c>
      <c r="B148" s="1">
        <v>8072.3</v>
      </c>
      <c r="E148" s="23">
        <v>41501</v>
      </c>
      <c r="F148">
        <f t="shared" si="2"/>
        <v>8131.16</v>
      </c>
    </row>
    <row r="149" spans="1:6" x14ac:dyDescent="0.15">
      <c r="A149" s="2">
        <v>41490</v>
      </c>
      <c r="B149" s="1">
        <v>7972.11</v>
      </c>
      <c r="E149" s="23">
        <v>41500</v>
      </c>
      <c r="F149">
        <f t="shared" si="2"/>
        <v>8085.5</v>
      </c>
    </row>
    <row r="150" spans="1:6" x14ac:dyDescent="0.15">
      <c r="A150" s="2">
        <v>41487</v>
      </c>
      <c r="B150" s="1">
        <v>7910.66</v>
      </c>
      <c r="E150" s="23">
        <v>41499</v>
      </c>
      <c r="F150">
        <f t="shared" si="2"/>
        <v>8114.75</v>
      </c>
    </row>
    <row r="151" spans="1:6" x14ac:dyDescent="0.15">
      <c r="A151" s="2">
        <v>41486</v>
      </c>
      <c r="B151" s="1">
        <v>7915.11</v>
      </c>
      <c r="E151" s="23">
        <v>41498</v>
      </c>
      <c r="F151">
        <f t="shared" si="2"/>
        <v>8072.3</v>
      </c>
    </row>
    <row r="152" spans="1:6" x14ac:dyDescent="0.15">
      <c r="A152" s="2">
        <v>41485</v>
      </c>
      <c r="B152" s="1">
        <v>7863.83</v>
      </c>
      <c r="E152" s="23">
        <v>41495</v>
      </c>
      <c r="F152">
        <f t="shared" si="2"/>
        <v>8072.3</v>
      </c>
    </row>
    <row r="153" spans="1:6" x14ac:dyDescent="0.15">
      <c r="A153" s="2">
        <v>41484</v>
      </c>
      <c r="B153" s="1">
        <v>7793.98</v>
      </c>
      <c r="E153" s="23">
        <v>41494</v>
      </c>
      <c r="F153">
        <f t="shared" si="2"/>
        <v>8072.3</v>
      </c>
    </row>
    <row r="154" spans="1:6" x14ac:dyDescent="0.15">
      <c r="A154" s="2">
        <v>41483</v>
      </c>
      <c r="B154" s="1">
        <v>7763.14</v>
      </c>
      <c r="E154" s="23">
        <v>41493</v>
      </c>
      <c r="F154">
        <f t="shared" si="2"/>
        <v>8072.3</v>
      </c>
    </row>
    <row r="155" spans="1:6" x14ac:dyDescent="0.15">
      <c r="A155" s="2">
        <v>41480</v>
      </c>
      <c r="B155" s="1">
        <v>7770.45</v>
      </c>
      <c r="E155" s="23">
        <v>41492</v>
      </c>
      <c r="F155">
        <f t="shared" si="2"/>
        <v>8072.3</v>
      </c>
    </row>
    <row r="156" spans="1:6" x14ac:dyDescent="0.15">
      <c r="A156" s="2">
        <v>41479</v>
      </c>
      <c r="B156" s="1">
        <v>7774.51</v>
      </c>
      <c r="E156" s="23">
        <v>41491</v>
      </c>
      <c r="F156">
        <f t="shared" si="2"/>
        <v>8072.3</v>
      </c>
    </row>
    <row r="157" spans="1:6" x14ac:dyDescent="0.15">
      <c r="A157" s="2">
        <v>41478</v>
      </c>
      <c r="B157" s="1">
        <v>7800.92</v>
      </c>
      <c r="E157" s="23">
        <v>41488</v>
      </c>
      <c r="F157">
        <f t="shared" si="2"/>
        <v>7910.66</v>
      </c>
    </row>
    <row r="158" spans="1:6" x14ac:dyDescent="0.15">
      <c r="A158" s="2">
        <v>41477</v>
      </c>
      <c r="B158" s="1">
        <v>7806.03</v>
      </c>
      <c r="E158" s="23">
        <v>41487</v>
      </c>
      <c r="F158">
        <f t="shared" si="2"/>
        <v>7910.66</v>
      </c>
    </row>
    <row r="159" spans="1:6" x14ac:dyDescent="0.15">
      <c r="A159" s="2">
        <v>41476</v>
      </c>
      <c r="B159" s="1">
        <v>7740.46</v>
      </c>
      <c r="E159" s="23">
        <v>41486</v>
      </c>
      <c r="F159">
        <f t="shared" si="2"/>
        <v>7915.11</v>
      </c>
    </row>
    <row r="160" spans="1:6" x14ac:dyDescent="0.15">
      <c r="A160" s="2">
        <v>41473</v>
      </c>
      <c r="B160" s="1">
        <v>7667.07</v>
      </c>
      <c r="E160" s="23">
        <v>41485</v>
      </c>
      <c r="F160">
        <f t="shared" si="2"/>
        <v>7863.83</v>
      </c>
    </row>
    <row r="161" spans="1:6" x14ac:dyDescent="0.15">
      <c r="A161" s="2">
        <v>41472</v>
      </c>
      <c r="B161" s="1">
        <v>7699.25</v>
      </c>
      <c r="E161" s="23">
        <v>41484</v>
      </c>
      <c r="F161">
        <f t="shared" si="2"/>
        <v>7793.98</v>
      </c>
    </row>
    <row r="162" spans="1:6" x14ac:dyDescent="0.15">
      <c r="A162" s="2">
        <v>41471</v>
      </c>
      <c r="B162" s="1">
        <v>7703.25</v>
      </c>
      <c r="E162" s="23">
        <v>41481</v>
      </c>
      <c r="F162">
        <f t="shared" si="2"/>
        <v>7770.45</v>
      </c>
    </row>
    <row r="163" spans="1:6" x14ac:dyDescent="0.15">
      <c r="A163" s="2">
        <v>41470</v>
      </c>
      <c r="B163" s="1">
        <v>7699.02</v>
      </c>
      <c r="E163" s="23">
        <v>41480</v>
      </c>
      <c r="F163">
        <f t="shared" si="2"/>
        <v>7770.45</v>
      </c>
    </row>
    <row r="164" spans="1:6" x14ac:dyDescent="0.15">
      <c r="A164" s="2">
        <v>41469</v>
      </c>
      <c r="B164" s="1">
        <v>7744.16</v>
      </c>
      <c r="E164" s="23">
        <v>41479</v>
      </c>
      <c r="F164">
        <f t="shared" si="2"/>
        <v>7774.51</v>
      </c>
    </row>
    <row r="165" spans="1:6" x14ac:dyDescent="0.15">
      <c r="A165" s="2">
        <v>41466</v>
      </c>
      <c r="B165" s="1">
        <v>7690.38</v>
      </c>
      <c r="E165" s="23">
        <v>41478</v>
      </c>
      <c r="F165">
        <f t="shared" si="2"/>
        <v>7800.92</v>
      </c>
    </row>
    <row r="166" spans="1:6" x14ac:dyDescent="0.15">
      <c r="A166" s="2">
        <v>41465</v>
      </c>
      <c r="B166" s="1">
        <v>7706.01</v>
      </c>
      <c r="E166" s="23">
        <v>41477</v>
      </c>
      <c r="F166">
        <f t="shared" si="2"/>
        <v>7806.03</v>
      </c>
    </row>
    <row r="167" spans="1:6" x14ac:dyDescent="0.15">
      <c r="A167" s="2">
        <v>41464</v>
      </c>
      <c r="B167" s="1">
        <v>7708.52</v>
      </c>
      <c r="E167" s="23">
        <v>41474</v>
      </c>
      <c r="F167">
        <f t="shared" si="2"/>
        <v>7667.07</v>
      </c>
    </row>
    <row r="168" spans="1:6" x14ac:dyDescent="0.15">
      <c r="A168" s="2">
        <v>41463</v>
      </c>
      <c r="B168" s="1">
        <v>7695.25</v>
      </c>
      <c r="E168" s="23">
        <v>41473</v>
      </c>
      <c r="F168">
        <f t="shared" si="2"/>
        <v>7667.07</v>
      </c>
    </row>
    <row r="169" spans="1:6" x14ac:dyDescent="0.15">
      <c r="A169" s="2">
        <v>41462</v>
      </c>
      <c r="B169" s="1">
        <v>7717.26</v>
      </c>
      <c r="E169" s="23">
        <v>41472</v>
      </c>
      <c r="F169">
        <f t="shared" si="2"/>
        <v>7699.25</v>
      </c>
    </row>
    <row r="170" spans="1:6" x14ac:dyDescent="0.15">
      <c r="A170" s="2">
        <v>41459</v>
      </c>
      <c r="B170" s="1">
        <v>7668.58</v>
      </c>
      <c r="E170" s="23">
        <v>41471</v>
      </c>
      <c r="F170">
        <f t="shared" si="2"/>
        <v>7703.25</v>
      </c>
    </row>
    <row r="171" spans="1:6" x14ac:dyDescent="0.15">
      <c r="A171" s="2">
        <v>41458</v>
      </c>
      <c r="B171" s="1">
        <v>7586.31</v>
      </c>
      <c r="E171" s="23">
        <v>41470</v>
      </c>
      <c r="F171">
        <f t="shared" si="2"/>
        <v>7699.02</v>
      </c>
    </row>
    <row r="172" spans="1:6" x14ac:dyDescent="0.15">
      <c r="A172" s="2">
        <v>41457</v>
      </c>
      <c r="B172" s="1">
        <v>7620.83</v>
      </c>
      <c r="E172" s="23">
        <v>41467</v>
      </c>
      <c r="F172">
        <f t="shared" si="2"/>
        <v>7690.38</v>
      </c>
    </row>
    <row r="173" spans="1:6" x14ac:dyDescent="0.15">
      <c r="A173" s="2">
        <v>41456</v>
      </c>
      <c r="B173" s="1">
        <v>7567.43</v>
      </c>
      <c r="E173" s="23">
        <v>41466</v>
      </c>
      <c r="F173">
        <f t="shared" si="2"/>
        <v>7690.38</v>
      </c>
    </row>
    <row r="174" spans="1:6" x14ac:dyDescent="0.15">
      <c r="A174" s="2">
        <v>41455</v>
      </c>
      <c r="B174" s="1">
        <v>7496.57</v>
      </c>
      <c r="E174" s="23">
        <v>41465</v>
      </c>
      <c r="F174">
        <f t="shared" si="2"/>
        <v>7706.01</v>
      </c>
    </row>
    <row r="175" spans="1:6" x14ac:dyDescent="0.15">
      <c r="A175" s="2">
        <v>41451</v>
      </c>
      <c r="B175" s="1">
        <v>7504.38</v>
      </c>
      <c r="E175" s="23">
        <v>41464</v>
      </c>
      <c r="F175">
        <f t="shared" si="2"/>
        <v>7708.52</v>
      </c>
    </row>
    <row r="176" spans="1:6" x14ac:dyDescent="0.15">
      <c r="A176" s="2">
        <v>41450</v>
      </c>
      <c r="B176" s="1">
        <v>7517.36</v>
      </c>
      <c r="E176" s="23">
        <v>41463</v>
      </c>
      <c r="F176">
        <f t="shared" si="2"/>
        <v>7695.25</v>
      </c>
    </row>
    <row r="177" spans="1:6" x14ac:dyDescent="0.15">
      <c r="A177" s="2">
        <v>41449</v>
      </c>
      <c r="B177" s="1">
        <v>7500.69</v>
      </c>
      <c r="E177" s="23">
        <v>41460</v>
      </c>
      <c r="F177">
        <f t="shared" si="2"/>
        <v>7668.58</v>
      </c>
    </row>
    <row r="178" spans="1:6" x14ac:dyDescent="0.15">
      <c r="A178" s="2">
        <v>41448</v>
      </c>
      <c r="B178" s="1">
        <v>7561.5</v>
      </c>
      <c r="E178" s="23">
        <v>41459</v>
      </c>
      <c r="F178">
        <f t="shared" si="2"/>
        <v>7668.58</v>
      </c>
    </row>
    <row r="179" spans="1:6" x14ac:dyDescent="0.15">
      <c r="A179" s="2">
        <v>41447</v>
      </c>
      <c r="B179" s="1">
        <v>7527.36</v>
      </c>
      <c r="E179" s="23">
        <v>41458</v>
      </c>
      <c r="F179">
        <f t="shared" si="2"/>
        <v>7586.31</v>
      </c>
    </row>
    <row r="180" spans="1:6" x14ac:dyDescent="0.15">
      <c r="A180" s="2">
        <v>41444</v>
      </c>
      <c r="B180" s="1">
        <v>7526.26</v>
      </c>
      <c r="E180" s="23">
        <v>41457</v>
      </c>
      <c r="F180">
        <f t="shared" si="2"/>
        <v>7620.83</v>
      </c>
    </row>
    <row r="181" spans="1:6" x14ac:dyDescent="0.15">
      <c r="A181" s="2">
        <v>41443</v>
      </c>
      <c r="B181" s="1">
        <v>7526.29</v>
      </c>
      <c r="E181" s="23">
        <v>41456</v>
      </c>
      <c r="F181">
        <f t="shared" si="2"/>
        <v>7567.43</v>
      </c>
    </row>
    <row r="182" spans="1:6" x14ac:dyDescent="0.15">
      <c r="A182" s="2">
        <v>41442</v>
      </c>
      <c r="B182" s="1">
        <v>7463.37</v>
      </c>
      <c r="E182" s="23">
        <v>41453</v>
      </c>
      <c r="F182">
        <f t="shared" si="2"/>
        <v>7504.38</v>
      </c>
    </row>
    <row r="183" spans="1:6" x14ac:dyDescent="0.15">
      <c r="A183" s="2">
        <v>41441</v>
      </c>
      <c r="B183" s="1">
        <v>7330.48</v>
      </c>
      <c r="E183" s="23">
        <v>41452</v>
      </c>
      <c r="F183">
        <f t="shared" si="2"/>
        <v>7504.38</v>
      </c>
    </row>
    <row r="184" spans="1:6" x14ac:dyDescent="0.15">
      <c r="A184" s="2">
        <v>41440</v>
      </c>
      <c r="B184" s="1">
        <v>7294.38</v>
      </c>
      <c r="E184" s="23">
        <v>41451</v>
      </c>
      <c r="F184">
        <f t="shared" si="2"/>
        <v>7504.38</v>
      </c>
    </row>
    <row r="185" spans="1:6" x14ac:dyDescent="0.15">
      <c r="A185" s="2">
        <v>41437</v>
      </c>
      <c r="B185" s="1">
        <v>7623.89</v>
      </c>
      <c r="E185" s="23">
        <v>41450</v>
      </c>
      <c r="F185">
        <f t="shared" si="2"/>
        <v>7517.36</v>
      </c>
    </row>
    <row r="186" spans="1:6" x14ac:dyDescent="0.15">
      <c r="A186" s="2">
        <v>41436</v>
      </c>
      <c r="B186" s="1">
        <v>7583.28</v>
      </c>
      <c r="E186" s="23">
        <v>41449</v>
      </c>
      <c r="F186">
        <f t="shared" si="2"/>
        <v>7500.69</v>
      </c>
    </row>
    <row r="187" spans="1:6" x14ac:dyDescent="0.15">
      <c r="A187" s="2">
        <v>41435</v>
      </c>
      <c r="B187" s="1">
        <v>7635.75</v>
      </c>
      <c r="E187" s="23">
        <v>41446</v>
      </c>
      <c r="F187">
        <f t="shared" si="2"/>
        <v>7526.26</v>
      </c>
    </row>
    <row r="188" spans="1:6" x14ac:dyDescent="0.15">
      <c r="A188" s="2">
        <v>41434</v>
      </c>
      <c r="B188" s="1">
        <v>7642.24</v>
      </c>
      <c r="E188" s="23">
        <v>41445</v>
      </c>
      <c r="F188">
        <f t="shared" si="2"/>
        <v>7526.26</v>
      </c>
    </row>
    <row r="189" spans="1:6" x14ac:dyDescent="0.15">
      <c r="A189" s="2">
        <v>41433</v>
      </c>
      <c r="B189" s="1">
        <v>7645.65</v>
      </c>
      <c r="E189" s="23">
        <v>41444</v>
      </c>
      <c r="F189">
        <f t="shared" si="2"/>
        <v>7526.26</v>
      </c>
    </row>
    <row r="190" spans="1:6" x14ac:dyDescent="0.15">
      <c r="A190" s="2">
        <v>41430</v>
      </c>
      <c r="B190" s="1">
        <v>7613.35</v>
      </c>
      <c r="E190" s="23">
        <v>41443</v>
      </c>
      <c r="F190">
        <f t="shared" si="2"/>
        <v>7526.29</v>
      </c>
    </row>
    <row r="191" spans="1:6" x14ac:dyDescent="0.15">
      <c r="A191" s="2">
        <v>41429</v>
      </c>
      <c r="B191" s="1">
        <v>7576.63</v>
      </c>
      <c r="E191" s="23">
        <v>41442</v>
      </c>
      <c r="F191">
        <f t="shared" si="2"/>
        <v>7463.37</v>
      </c>
    </row>
    <row r="192" spans="1:6" x14ac:dyDescent="0.15">
      <c r="A192" s="2">
        <v>41428</v>
      </c>
      <c r="B192" s="1">
        <v>7557.24</v>
      </c>
      <c r="E192" s="23">
        <v>41439</v>
      </c>
      <c r="F192">
        <f t="shared" si="2"/>
        <v>7623.89</v>
      </c>
    </row>
    <row r="193" spans="1:6" x14ac:dyDescent="0.15">
      <c r="A193" s="2">
        <v>41427</v>
      </c>
      <c r="B193" s="1">
        <v>7472.14</v>
      </c>
      <c r="E193" s="23">
        <v>41438</v>
      </c>
      <c r="F193">
        <f t="shared" si="2"/>
        <v>7623.89</v>
      </c>
    </row>
    <row r="194" spans="1:6" x14ac:dyDescent="0.15">
      <c r="A194" s="2">
        <v>41426</v>
      </c>
      <c r="B194" s="1">
        <v>7435.19</v>
      </c>
      <c r="E194" s="23">
        <v>41437</v>
      </c>
      <c r="F194">
        <f t="shared" si="2"/>
        <v>7623.89</v>
      </c>
    </row>
    <row r="195" spans="1:6" x14ac:dyDescent="0.15">
      <c r="A195" s="2">
        <v>41423</v>
      </c>
      <c r="B195" s="1">
        <v>7404.12</v>
      </c>
      <c r="E195" s="23">
        <v>41436</v>
      </c>
      <c r="F195">
        <f t="shared" ref="F195:F258" si="3">IF(ISERROR(VLOOKUP(E195,A:B,2,0)),F196,VLOOKUP(E195,A:B,2,0))</f>
        <v>7583.28</v>
      </c>
    </row>
    <row r="196" spans="1:6" x14ac:dyDescent="0.15">
      <c r="A196" s="2">
        <v>41422</v>
      </c>
      <c r="B196" s="1">
        <v>7378</v>
      </c>
      <c r="E196" s="23">
        <v>41435</v>
      </c>
      <c r="F196">
        <f t="shared" si="3"/>
        <v>7635.75</v>
      </c>
    </row>
    <row r="197" spans="1:6" x14ac:dyDescent="0.15">
      <c r="A197" s="2">
        <v>41421</v>
      </c>
      <c r="B197" s="1">
        <v>7326.93</v>
      </c>
      <c r="E197" s="23">
        <v>41432</v>
      </c>
      <c r="F197">
        <f t="shared" si="3"/>
        <v>7613.35</v>
      </c>
    </row>
    <row r="198" spans="1:6" x14ac:dyDescent="0.15">
      <c r="A198" s="2">
        <v>41420</v>
      </c>
      <c r="B198" s="1">
        <v>7319.82</v>
      </c>
      <c r="E198" s="23">
        <v>41431</v>
      </c>
      <c r="F198">
        <f t="shared" si="3"/>
        <v>7613.35</v>
      </c>
    </row>
    <row r="199" spans="1:6" x14ac:dyDescent="0.15">
      <c r="A199" s="2">
        <v>41419</v>
      </c>
      <c r="B199" s="1">
        <v>7333.83</v>
      </c>
      <c r="E199" s="23">
        <v>41430</v>
      </c>
      <c r="F199">
        <f t="shared" si="3"/>
        <v>7613.35</v>
      </c>
    </row>
    <row r="200" spans="1:6" x14ac:dyDescent="0.15">
      <c r="A200" s="2">
        <v>41416</v>
      </c>
      <c r="B200" s="1">
        <v>7363.13</v>
      </c>
      <c r="E200" s="23">
        <v>41429</v>
      </c>
      <c r="F200">
        <f t="shared" si="3"/>
        <v>7576.63</v>
      </c>
    </row>
    <row r="201" spans="1:6" x14ac:dyDescent="0.15">
      <c r="A201" s="2">
        <v>41415</v>
      </c>
      <c r="B201" s="1">
        <v>7355.27</v>
      </c>
      <c r="E201" s="23">
        <v>41428</v>
      </c>
      <c r="F201">
        <f t="shared" si="3"/>
        <v>7557.24</v>
      </c>
    </row>
    <row r="202" spans="1:6" x14ac:dyDescent="0.15">
      <c r="A202" s="2">
        <v>41414</v>
      </c>
      <c r="B202" s="1">
        <v>7307.36</v>
      </c>
      <c r="E202" s="23">
        <v>41425</v>
      </c>
      <c r="F202">
        <f t="shared" si="3"/>
        <v>7404.12</v>
      </c>
    </row>
    <row r="203" spans="1:6" x14ac:dyDescent="0.15">
      <c r="A203" s="2">
        <v>41413</v>
      </c>
      <c r="B203" s="1">
        <v>7300.34</v>
      </c>
      <c r="E203" s="23">
        <v>41424</v>
      </c>
      <c r="F203">
        <f t="shared" si="3"/>
        <v>7404.12</v>
      </c>
    </row>
    <row r="204" spans="1:6" x14ac:dyDescent="0.15">
      <c r="A204" s="2">
        <v>41412</v>
      </c>
      <c r="B204" s="1">
        <v>7229.02</v>
      </c>
      <c r="E204" s="23">
        <v>41423</v>
      </c>
      <c r="F204">
        <f t="shared" si="3"/>
        <v>7404.12</v>
      </c>
    </row>
    <row r="205" spans="1:6" x14ac:dyDescent="0.15">
      <c r="A205" s="2">
        <v>41409</v>
      </c>
      <c r="B205" s="1">
        <v>7147.42</v>
      </c>
      <c r="E205" s="23">
        <v>41422</v>
      </c>
      <c r="F205">
        <f t="shared" si="3"/>
        <v>7378</v>
      </c>
    </row>
    <row r="206" spans="1:6" x14ac:dyDescent="0.15">
      <c r="A206" s="2">
        <v>41408</v>
      </c>
      <c r="B206" s="1">
        <v>7139.3</v>
      </c>
      <c r="E206" s="23">
        <v>41421</v>
      </c>
      <c r="F206">
        <f t="shared" si="3"/>
        <v>7326.93</v>
      </c>
    </row>
    <row r="207" spans="1:6" x14ac:dyDescent="0.15">
      <c r="A207" s="2">
        <v>41407</v>
      </c>
      <c r="B207" s="1">
        <v>7158.75</v>
      </c>
      <c r="E207" s="23">
        <v>41418</v>
      </c>
      <c r="F207">
        <f t="shared" si="3"/>
        <v>7363.13</v>
      </c>
    </row>
    <row r="208" spans="1:6" x14ac:dyDescent="0.15">
      <c r="A208" s="2">
        <v>41406</v>
      </c>
      <c r="B208" s="1">
        <v>7195.17</v>
      </c>
      <c r="E208" s="23">
        <v>41417</v>
      </c>
      <c r="F208">
        <f t="shared" si="3"/>
        <v>7363.13</v>
      </c>
    </row>
    <row r="209" spans="1:6" x14ac:dyDescent="0.15">
      <c r="A209" s="2">
        <v>41405</v>
      </c>
      <c r="B209" s="1">
        <v>7220.42</v>
      </c>
      <c r="E209" s="23">
        <v>41416</v>
      </c>
      <c r="F209">
        <f t="shared" si="3"/>
        <v>7363.13</v>
      </c>
    </row>
    <row r="210" spans="1:6" x14ac:dyDescent="0.15">
      <c r="A210" s="2">
        <v>41402</v>
      </c>
      <c r="B210" s="1">
        <v>7206.27</v>
      </c>
      <c r="E210" s="23">
        <v>41415</v>
      </c>
      <c r="F210">
        <f t="shared" si="3"/>
        <v>7355.27</v>
      </c>
    </row>
    <row r="211" spans="1:6" x14ac:dyDescent="0.15">
      <c r="A211" s="2">
        <v>41401</v>
      </c>
      <c r="B211" s="1">
        <v>7182.48</v>
      </c>
      <c r="E211" s="23">
        <v>41411</v>
      </c>
      <c r="F211">
        <f t="shared" si="3"/>
        <v>7147.42</v>
      </c>
    </row>
    <row r="212" spans="1:6" x14ac:dyDescent="0.15">
      <c r="A212" s="2">
        <v>41400</v>
      </c>
      <c r="B212" s="1">
        <v>7189.13</v>
      </c>
      <c r="E212" s="23">
        <v>41410</v>
      </c>
      <c r="F212">
        <f t="shared" si="3"/>
        <v>7147.42</v>
      </c>
    </row>
    <row r="213" spans="1:6" x14ac:dyDescent="0.15">
      <c r="A213" s="2">
        <v>41399</v>
      </c>
      <c r="B213" s="1">
        <v>7205.75</v>
      </c>
      <c r="E213" s="23">
        <v>41409</v>
      </c>
      <c r="F213">
        <f t="shared" si="3"/>
        <v>7147.42</v>
      </c>
    </row>
    <row r="214" spans="1:6" x14ac:dyDescent="0.15">
      <c r="A214" s="2">
        <v>41398</v>
      </c>
      <c r="B214" s="1">
        <v>7214.06</v>
      </c>
      <c r="E214" s="23">
        <v>41408</v>
      </c>
      <c r="F214">
        <f t="shared" si="3"/>
        <v>7139.3</v>
      </c>
    </row>
    <row r="215" spans="1:6" x14ac:dyDescent="0.15">
      <c r="A215" s="2">
        <v>41395</v>
      </c>
      <c r="B215" s="1">
        <v>7175.36</v>
      </c>
      <c r="E215" s="23">
        <v>41407</v>
      </c>
      <c r="F215">
        <f t="shared" si="3"/>
        <v>7158.75</v>
      </c>
    </row>
    <row r="216" spans="1:6" x14ac:dyDescent="0.15">
      <c r="A216" s="2">
        <v>41394</v>
      </c>
      <c r="B216" s="1">
        <v>7179.8</v>
      </c>
      <c r="E216" s="23">
        <v>41404</v>
      </c>
      <c r="F216">
        <f t="shared" si="3"/>
        <v>7206.27</v>
      </c>
    </row>
    <row r="217" spans="1:6" x14ac:dyDescent="0.15">
      <c r="A217" s="2">
        <v>41393</v>
      </c>
      <c r="B217" s="1">
        <v>7166.93</v>
      </c>
      <c r="E217" s="23">
        <v>41402</v>
      </c>
      <c r="F217">
        <f t="shared" si="3"/>
        <v>7206.27</v>
      </c>
    </row>
    <row r="218" spans="1:6" x14ac:dyDescent="0.15">
      <c r="A218" s="2">
        <v>41392</v>
      </c>
      <c r="B218" s="1">
        <v>7140.83</v>
      </c>
      <c r="E218" s="23">
        <v>41401</v>
      </c>
      <c r="F218">
        <f t="shared" si="3"/>
        <v>7182.48</v>
      </c>
    </row>
    <row r="219" spans="1:6" x14ac:dyDescent="0.15">
      <c r="A219" s="2">
        <v>41391</v>
      </c>
      <c r="B219" s="1">
        <v>7149.97</v>
      </c>
      <c r="E219" s="23">
        <v>41400</v>
      </c>
      <c r="F219">
        <f t="shared" si="3"/>
        <v>7189.13</v>
      </c>
    </row>
    <row r="220" spans="1:6" x14ac:dyDescent="0.15">
      <c r="A220" s="2">
        <v>41388</v>
      </c>
      <c r="B220" s="1">
        <v>7127.68</v>
      </c>
      <c r="E220" s="23">
        <v>41397</v>
      </c>
      <c r="F220">
        <f t="shared" si="3"/>
        <v>7179.8</v>
      </c>
    </row>
    <row r="221" spans="1:6" x14ac:dyDescent="0.15">
      <c r="A221" s="2">
        <v>41387</v>
      </c>
      <c r="B221" s="1">
        <v>7124.4</v>
      </c>
      <c r="E221" s="23">
        <v>41396</v>
      </c>
      <c r="F221">
        <f t="shared" si="3"/>
        <v>7179.8</v>
      </c>
    </row>
    <row r="222" spans="1:6" x14ac:dyDescent="0.15">
      <c r="A222" s="2">
        <v>41386</v>
      </c>
      <c r="B222" s="1">
        <v>7124.3</v>
      </c>
      <c r="E222" s="23">
        <v>41394</v>
      </c>
      <c r="F222">
        <f t="shared" si="3"/>
        <v>7179.8</v>
      </c>
    </row>
    <row r="223" spans="1:6" x14ac:dyDescent="0.15">
      <c r="A223" s="2">
        <v>41385</v>
      </c>
      <c r="B223" s="1">
        <v>7099.17</v>
      </c>
      <c r="E223" s="23">
        <v>41393</v>
      </c>
      <c r="F223">
        <f t="shared" si="3"/>
        <v>7166.93</v>
      </c>
    </row>
    <row r="224" spans="1:6" x14ac:dyDescent="0.15">
      <c r="A224" s="2">
        <v>41384</v>
      </c>
      <c r="B224" s="1">
        <v>7098.48</v>
      </c>
      <c r="E224" s="23">
        <v>41390</v>
      </c>
      <c r="F224">
        <f t="shared" si="3"/>
        <v>7127.68</v>
      </c>
    </row>
    <row r="225" spans="1:6" x14ac:dyDescent="0.15">
      <c r="A225" s="2">
        <v>41381</v>
      </c>
      <c r="B225" s="1">
        <v>7060.04</v>
      </c>
      <c r="E225" s="23">
        <v>41389</v>
      </c>
      <c r="F225">
        <f t="shared" si="3"/>
        <v>7127.68</v>
      </c>
    </row>
    <row r="226" spans="1:6" x14ac:dyDescent="0.15">
      <c r="A226" s="2">
        <v>41380</v>
      </c>
      <c r="B226" s="1">
        <v>7096.99</v>
      </c>
      <c r="E226" s="23">
        <v>41388</v>
      </c>
      <c r="F226">
        <f t="shared" si="3"/>
        <v>7127.68</v>
      </c>
    </row>
    <row r="227" spans="1:6" x14ac:dyDescent="0.15">
      <c r="A227" s="2">
        <v>41379</v>
      </c>
      <c r="B227" s="1">
        <v>7145.6</v>
      </c>
      <c r="E227" s="23">
        <v>41387</v>
      </c>
      <c r="F227">
        <f t="shared" si="3"/>
        <v>7124.4</v>
      </c>
    </row>
    <row r="228" spans="1:6" x14ac:dyDescent="0.15">
      <c r="A228" s="2">
        <v>41378</v>
      </c>
      <c r="B228" s="1">
        <v>7195.67</v>
      </c>
      <c r="E228" s="23">
        <v>41386</v>
      </c>
      <c r="F228">
        <f t="shared" si="3"/>
        <v>7124.3</v>
      </c>
    </row>
    <row r="229" spans="1:6" x14ac:dyDescent="0.15">
      <c r="A229" s="2">
        <v>41377</v>
      </c>
      <c r="B229" s="1">
        <v>7223.02</v>
      </c>
      <c r="E229" s="23">
        <v>41383</v>
      </c>
      <c r="F229">
        <f t="shared" si="3"/>
        <v>7060.04</v>
      </c>
    </row>
    <row r="230" spans="1:6" x14ac:dyDescent="0.15">
      <c r="A230" s="2">
        <v>41374</v>
      </c>
      <c r="B230" s="1">
        <v>7237.82</v>
      </c>
      <c r="E230" s="23">
        <v>41382</v>
      </c>
      <c r="F230">
        <f t="shared" si="3"/>
        <v>7060.04</v>
      </c>
    </row>
    <row r="231" spans="1:6" x14ac:dyDescent="0.15">
      <c r="A231" s="2">
        <v>41373</v>
      </c>
      <c r="B231" s="1">
        <v>7190.31</v>
      </c>
      <c r="E231" s="23">
        <v>41381</v>
      </c>
      <c r="F231">
        <f t="shared" si="3"/>
        <v>7060.04</v>
      </c>
    </row>
    <row r="232" spans="1:6" x14ac:dyDescent="0.15">
      <c r="A232" s="2">
        <v>41372</v>
      </c>
      <c r="B232" s="1">
        <v>7160.52</v>
      </c>
      <c r="E232" s="23">
        <v>41380</v>
      </c>
      <c r="F232">
        <f t="shared" si="3"/>
        <v>7096.99</v>
      </c>
    </row>
    <row r="233" spans="1:6" x14ac:dyDescent="0.15">
      <c r="A233" s="2">
        <v>41371</v>
      </c>
      <c r="B233" s="1">
        <v>7112.59</v>
      </c>
      <c r="E233" s="23">
        <v>41379</v>
      </c>
      <c r="F233">
        <f t="shared" si="3"/>
        <v>7145.6</v>
      </c>
    </row>
    <row r="234" spans="1:6" x14ac:dyDescent="0.15">
      <c r="A234" s="2">
        <v>41370</v>
      </c>
      <c r="B234" s="1">
        <v>7113.74</v>
      </c>
      <c r="E234" s="23">
        <v>41376</v>
      </c>
      <c r="F234">
        <f t="shared" si="3"/>
        <v>7237.82</v>
      </c>
    </row>
    <row r="235" spans="1:6" x14ac:dyDescent="0.15">
      <c r="A235" s="2">
        <v>41367</v>
      </c>
      <c r="B235" s="1">
        <v>7178.1</v>
      </c>
      <c r="E235" s="23">
        <v>41375</v>
      </c>
      <c r="F235">
        <f t="shared" si="3"/>
        <v>7237.82</v>
      </c>
    </row>
    <row r="236" spans="1:6" x14ac:dyDescent="0.15">
      <c r="A236" s="2">
        <v>41366</v>
      </c>
      <c r="B236" s="1">
        <v>7172.57</v>
      </c>
      <c r="E236" s="23">
        <v>41374</v>
      </c>
      <c r="F236">
        <f t="shared" si="3"/>
        <v>7237.82</v>
      </c>
    </row>
    <row r="237" spans="1:6" x14ac:dyDescent="0.15">
      <c r="A237" s="2">
        <v>41365</v>
      </c>
      <c r="B237" s="1">
        <v>7157.85</v>
      </c>
      <c r="E237" s="23">
        <v>41373</v>
      </c>
      <c r="F237">
        <f t="shared" si="3"/>
        <v>7190.31</v>
      </c>
    </row>
    <row r="238" spans="1:6" x14ac:dyDescent="0.15">
      <c r="A238" s="2">
        <v>41364</v>
      </c>
      <c r="B238" s="1">
        <v>7125.73</v>
      </c>
      <c r="E238" s="23">
        <v>41372</v>
      </c>
      <c r="F238">
        <f t="shared" si="3"/>
        <v>7160.52</v>
      </c>
    </row>
    <row r="239" spans="1:6" x14ac:dyDescent="0.15">
      <c r="A239" s="2">
        <v>41363</v>
      </c>
      <c r="B239" s="1">
        <v>7157.64</v>
      </c>
      <c r="E239" s="23">
        <v>41369</v>
      </c>
      <c r="F239">
        <f t="shared" si="3"/>
        <v>7178.1</v>
      </c>
    </row>
    <row r="240" spans="1:6" x14ac:dyDescent="0.15">
      <c r="A240" s="2">
        <v>41360</v>
      </c>
      <c r="B240" s="1">
        <v>7177.62</v>
      </c>
      <c r="E240" s="23">
        <v>41368</v>
      </c>
      <c r="F240">
        <f t="shared" si="3"/>
        <v>7178.1</v>
      </c>
    </row>
    <row r="241" spans="1:6" x14ac:dyDescent="0.15">
      <c r="A241" s="2">
        <v>41359</v>
      </c>
      <c r="B241" s="1">
        <v>7176.88</v>
      </c>
      <c r="E241" s="23">
        <v>41367</v>
      </c>
      <c r="F241">
        <f t="shared" si="3"/>
        <v>7178.1</v>
      </c>
    </row>
    <row r="242" spans="1:6" x14ac:dyDescent="0.15">
      <c r="A242" s="2">
        <v>41358</v>
      </c>
      <c r="B242" s="1">
        <v>7162.89</v>
      </c>
      <c r="E242" s="23">
        <v>41366</v>
      </c>
      <c r="F242">
        <f t="shared" si="3"/>
        <v>7172.57</v>
      </c>
    </row>
    <row r="243" spans="1:6" x14ac:dyDescent="0.15">
      <c r="A243" s="2">
        <v>41357</v>
      </c>
      <c r="B243" s="1">
        <v>7137.54</v>
      </c>
      <c r="E243" s="23">
        <v>41361</v>
      </c>
      <c r="F243">
        <f t="shared" si="3"/>
        <v>7177.62</v>
      </c>
    </row>
    <row r="244" spans="1:6" x14ac:dyDescent="0.15">
      <c r="A244" s="2">
        <v>41356</v>
      </c>
      <c r="B244" s="1">
        <v>7094.18</v>
      </c>
      <c r="E244" s="23">
        <v>41360</v>
      </c>
      <c r="F244">
        <f t="shared" si="3"/>
        <v>7177.62</v>
      </c>
    </row>
    <row r="245" spans="1:6" x14ac:dyDescent="0.15">
      <c r="A245" s="2">
        <v>41353</v>
      </c>
      <c r="B245" s="1">
        <v>7095.48</v>
      </c>
      <c r="E245" s="23">
        <v>41359</v>
      </c>
      <c r="F245">
        <f t="shared" si="3"/>
        <v>7176.88</v>
      </c>
    </row>
    <row r="246" spans="1:6" x14ac:dyDescent="0.15">
      <c r="A246" s="2">
        <v>41352</v>
      </c>
      <c r="B246" s="1">
        <v>7076.04</v>
      </c>
      <c r="E246" s="23">
        <v>41358</v>
      </c>
      <c r="F246">
        <f t="shared" si="3"/>
        <v>7162.89</v>
      </c>
    </row>
    <row r="247" spans="1:6" x14ac:dyDescent="0.15">
      <c r="A247" s="2">
        <v>41351</v>
      </c>
      <c r="B247" s="1">
        <v>7057.44</v>
      </c>
      <c r="E247" s="23">
        <v>41355</v>
      </c>
      <c r="F247">
        <f t="shared" si="3"/>
        <v>7095.48</v>
      </c>
    </row>
    <row r="248" spans="1:6" x14ac:dyDescent="0.15">
      <c r="A248" s="2">
        <v>41350</v>
      </c>
      <c r="B248" s="1">
        <v>7081.88</v>
      </c>
      <c r="E248" s="23">
        <v>41354</v>
      </c>
      <c r="F248">
        <f t="shared" si="3"/>
        <v>7095.48</v>
      </c>
    </row>
    <row r="249" spans="1:6" x14ac:dyDescent="0.15">
      <c r="A249" s="2">
        <v>41349</v>
      </c>
      <c r="B249" s="1">
        <v>7051.18</v>
      </c>
      <c r="E249" s="23">
        <v>41353</v>
      </c>
      <c r="F249">
        <f t="shared" si="3"/>
        <v>7095.48</v>
      </c>
    </row>
    <row r="250" spans="1:6" x14ac:dyDescent="0.15">
      <c r="A250" s="2">
        <v>41346</v>
      </c>
      <c r="B250" s="1">
        <v>7025.37</v>
      </c>
      <c r="E250" s="23">
        <v>41352</v>
      </c>
      <c r="F250">
        <f t="shared" si="3"/>
        <v>7076.04</v>
      </c>
    </row>
    <row r="251" spans="1:6" x14ac:dyDescent="0.15">
      <c r="A251" s="2">
        <v>41345</v>
      </c>
      <c r="B251" s="1">
        <v>6986.45</v>
      </c>
      <c r="E251" s="23">
        <v>41351</v>
      </c>
      <c r="F251">
        <f t="shared" si="3"/>
        <v>7057.44</v>
      </c>
    </row>
    <row r="252" spans="1:6" x14ac:dyDescent="0.15">
      <c r="A252" s="2">
        <v>41344</v>
      </c>
      <c r="B252" s="1">
        <v>7030.93</v>
      </c>
      <c r="E252" s="23">
        <v>41348</v>
      </c>
      <c r="F252">
        <f t="shared" si="3"/>
        <v>7025.37</v>
      </c>
    </row>
    <row r="253" spans="1:6" x14ac:dyDescent="0.15">
      <c r="A253" s="2">
        <v>41343</v>
      </c>
      <c r="B253" s="1">
        <v>7019.2</v>
      </c>
      <c r="E253" s="23">
        <v>41347</v>
      </c>
      <c r="F253">
        <f t="shared" si="3"/>
        <v>7025.37</v>
      </c>
    </row>
    <row r="254" spans="1:6" x14ac:dyDescent="0.15">
      <c r="A254" s="2">
        <v>41342</v>
      </c>
      <c r="B254" s="1">
        <v>7027.49</v>
      </c>
      <c r="E254" s="23">
        <v>41346</v>
      </c>
      <c r="F254">
        <f t="shared" si="3"/>
        <v>7025.37</v>
      </c>
    </row>
    <row r="255" spans="1:6" x14ac:dyDescent="0.15">
      <c r="A255" s="2">
        <v>41339</v>
      </c>
      <c r="B255" s="1">
        <v>6999.53</v>
      </c>
      <c r="E255" s="23">
        <v>41345</v>
      </c>
      <c r="F255">
        <f t="shared" si="3"/>
        <v>6986.45</v>
      </c>
    </row>
    <row r="256" spans="1:6" x14ac:dyDescent="0.15">
      <c r="A256" s="2">
        <v>41338</v>
      </c>
      <c r="B256" s="1">
        <v>6953.21</v>
      </c>
      <c r="E256" s="23">
        <v>41344</v>
      </c>
      <c r="F256">
        <f t="shared" si="3"/>
        <v>7030.93</v>
      </c>
    </row>
    <row r="257" spans="1:6" x14ac:dyDescent="0.15">
      <c r="A257" s="2">
        <v>41337</v>
      </c>
      <c r="B257" s="1">
        <v>6956.53</v>
      </c>
      <c r="E257" s="23">
        <v>41341</v>
      </c>
      <c r="F257">
        <f t="shared" si="3"/>
        <v>6999.53</v>
      </c>
    </row>
    <row r="258" spans="1:6" x14ac:dyDescent="0.15">
      <c r="A258" s="2">
        <v>41336</v>
      </c>
      <c r="B258" s="1">
        <v>6988.07</v>
      </c>
      <c r="E258" s="23">
        <v>41340</v>
      </c>
      <c r="F258">
        <f t="shared" si="3"/>
        <v>6999.53</v>
      </c>
    </row>
    <row r="259" spans="1:6" x14ac:dyDescent="0.15">
      <c r="A259" s="2">
        <v>41335</v>
      </c>
      <c r="B259" s="1">
        <v>7016.61</v>
      </c>
      <c r="E259" s="23">
        <v>41339</v>
      </c>
      <c r="F259">
        <f>IF(ISERROR(VLOOKUP(E259,A:B,2,0)),F260,VLOOKUP(E259,A:B,2,0))</f>
        <v>6999.53</v>
      </c>
    </row>
    <row r="260" spans="1:6" x14ac:dyDescent="0.15">
      <c r="A260" s="2">
        <v>41332</v>
      </c>
      <c r="B260" s="1">
        <v>6998.33</v>
      </c>
      <c r="E260" s="23">
        <v>41338</v>
      </c>
      <c r="F260">
        <f>IF(ISERROR(VLOOKUP(E260,A:B,2,0)),F261,VLOOKUP(E260,A:B,2,0))</f>
        <v>6953.21</v>
      </c>
    </row>
    <row r="261" spans="1:6" x14ac:dyDescent="0.15">
      <c r="A261" s="2">
        <v>41331</v>
      </c>
      <c r="B261" s="1">
        <v>6988.19</v>
      </c>
      <c r="E261" s="23">
        <v>41337</v>
      </c>
      <c r="F261">
        <f>IF(ISERROR(VLOOKUP(E261,A:B,2,0)),F262,VLOOKUP(E261,A:B,2,0))</f>
        <v>6956.53</v>
      </c>
    </row>
    <row r="262" spans="1:6" x14ac:dyDescent="0.15">
      <c r="A262" s="2">
        <v>41330</v>
      </c>
      <c r="B262" s="1">
        <v>7042.42</v>
      </c>
      <c r="E262" s="2"/>
    </row>
    <row r="263" spans="1:6" x14ac:dyDescent="0.15">
      <c r="A263" s="2">
        <v>41329</v>
      </c>
      <c r="B263" s="1">
        <v>7043.65</v>
      </c>
      <c r="E263" s="2"/>
    </row>
    <row r="264" spans="1:6" x14ac:dyDescent="0.15">
      <c r="A264" s="2">
        <v>41328</v>
      </c>
      <c r="B264" s="1">
        <v>7041.58</v>
      </c>
      <c r="E264" s="2"/>
    </row>
    <row r="265" spans="1:6" x14ac:dyDescent="0.15">
      <c r="A265" s="2">
        <v>41325</v>
      </c>
      <c r="B265" s="1">
        <v>7034.74</v>
      </c>
      <c r="E265" s="2"/>
    </row>
    <row r="266" spans="1:6" x14ac:dyDescent="0.15">
      <c r="A266" s="2">
        <v>41324</v>
      </c>
      <c r="B266" s="1">
        <v>7025.74</v>
      </c>
      <c r="E266" s="2"/>
    </row>
    <row r="267" spans="1:6" x14ac:dyDescent="0.15">
      <c r="A267" s="2">
        <v>41323</v>
      </c>
      <c r="B267" s="1">
        <v>7056.53</v>
      </c>
      <c r="E267" s="2"/>
    </row>
    <row r="268" spans="1:6" x14ac:dyDescent="0.15">
      <c r="A268" s="2">
        <v>41322</v>
      </c>
      <c r="B268" s="1">
        <v>7071.57</v>
      </c>
      <c r="E268" s="2"/>
    </row>
    <row r="269" spans="1:6" x14ac:dyDescent="0.15">
      <c r="A269" s="2">
        <v>41321</v>
      </c>
      <c r="B269" s="1">
        <v>7087.82</v>
      </c>
      <c r="E269" s="2"/>
    </row>
    <row r="270" spans="1:6" x14ac:dyDescent="0.15">
      <c r="A270" s="2">
        <v>41318</v>
      </c>
      <c r="B270" s="1">
        <v>7062.98</v>
      </c>
      <c r="E270" s="2"/>
    </row>
    <row r="271" spans="1:6" x14ac:dyDescent="0.15">
      <c r="A271" s="2">
        <v>41317</v>
      </c>
      <c r="B271" s="1">
        <v>7057.19</v>
      </c>
      <c r="E271" s="2"/>
    </row>
    <row r="272" spans="1:6" x14ac:dyDescent="0.15">
      <c r="A272" s="2">
        <v>41316</v>
      </c>
      <c r="B272" s="1">
        <v>7030.78</v>
      </c>
      <c r="E272" s="2"/>
    </row>
    <row r="273" spans="1:5" x14ac:dyDescent="0.15">
      <c r="A273" s="2">
        <v>41315</v>
      </c>
      <c r="B273" s="1">
        <v>7012.17</v>
      </c>
      <c r="E273" s="2"/>
    </row>
    <row r="274" spans="1:5" x14ac:dyDescent="0.15">
      <c r="A274" s="2">
        <v>41314</v>
      </c>
      <c r="B274" s="1">
        <v>6996.72</v>
      </c>
      <c r="E274" s="2"/>
    </row>
    <row r="275" spans="1:5" x14ac:dyDescent="0.15">
      <c r="A275" s="2">
        <v>41311</v>
      </c>
      <c r="B275" s="1">
        <v>6982.9</v>
      </c>
      <c r="E275" s="2"/>
    </row>
    <row r="276" spans="1:5" x14ac:dyDescent="0.15">
      <c r="A276" s="2">
        <v>41310</v>
      </c>
      <c r="B276" s="1">
        <v>6992.52</v>
      </c>
      <c r="E276" s="2"/>
    </row>
    <row r="277" spans="1:5" x14ac:dyDescent="0.15">
      <c r="A277" s="2">
        <v>41309</v>
      </c>
      <c r="B277" s="1">
        <v>7025.44</v>
      </c>
      <c r="E277" s="2"/>
    </row>
    <row r="278" spans="1:5" x14ac:dyDescent="0.15">
      <c r="A278" s="2">
        <v>41308</v>
      </c>
      <c r="B278" s="1">
        <v>7033.3</v>
      </c>
      <c r="E278" s="2"/>
    </row>
    <row r="279" spans="1:5" x14ac:dyDescent="0.15">
      <c r="A279" s="2">
        <v>41307</v>
      </c>
      <c r="B279" s="1">
        <v>7057.59</v>
      </c>
      <c r="E279" s="2"/>
    </row>
    <row r="280" spans="1:5" x14ac:dyDescent="0.15">
      <c r="A280" s="2">
        <v>41304</v>
      </c>
      <c r="B280" s="1">
        <v>7043.55</v>
      </c>
      <c r="E280" s="2"/>
    </row>
    <row r="281" spans="1:5" x14ac:dyDescent="0.15">
      <c r="A281" s="2">
        <v>41303</v>
      </c>
      <c r="B281" s="1">
        <v>7027.81</v>
      </c>
      <c r="E281" s="2"/>
    </row>
    <row r="282" spans="1:5" x14ac:dyDescent="0.15">
      <c r="A282" s="2">
        <v>41302</v>
      </c>
      <c r="B282" s="1">
        <v>7021.58</v>
      </c>
      <c r="E282" s="2"/>
    </row>
    <row r="283" spans="1:5" x14ac:dyDescent="0.15">
      <c r="A283" s="2">
        <v>41301</v>
      </c>
      <c r="B283" s="1">
        <v>7023.74</v>
      </c>
      <c r="E283" s="2"/>
    </row>
    <row r="284" spans="1:5" x14ac:dyDescent="0.15">
      <c r="A284" s="2">
        <v>41300</v>
      </c>
      <c r="B284" s="1">
        <v>7025.31</v>
      </c>
      <c r="E284" s="2"/>
    </row>
    <row r="285" spans="1:5" x14ac:dyDescent="0.15">
      <c r="A285" s="2">
        <v>41297</v>
      </c>
      <c r="B285" s="1">
        <v>6998.34</v>
      </c>
      <c r="E285" s="2"/>
    </row>
    <row r="286" spans="1:5" x14ac:dyDescent="0.15">
      <c r="A286" s="2">
        <v>41296</v>
      </c>
      <c r="B286" s="1">
        <v>7007.61</v>
      </c>
      <c r="E286" s="2"/>
    </row>
    <row r="287" spans="1:5" x14ac:dyDescent="0.15">
      <c r="A287" s="2">
        <v>41295</v>
      </c>
      <c r="B287" s="1">
        <v>6984.8</v>
      </c>
      <c r="E287" s="2"/>
    </row>
    <row r="288" spans="1:5" x14ac:dyDescent="0.15">
      <c r="A288" s="2">
        <v>41294</v>
      </c>
      <c r="B288" s="1">
        <v>7054.36</v>
      </c>
      <c r="E288" s="2"/>
    </row>
    <row r="289" spans="1:5" x14ac:dyDescent="0.15">
      <c r="A289" s="2">
        <v>41293</v>
      </c>
      <c r="B289" s="1">
        <v>7050.38</v>
      </c>
      <c r="E289" s="2"/>
    </row>
    <row r="290" spans="1:5" x14ac:dyDescent="0.15">
      <c r="A290" s="2">
        <v>41290</v>
      </c>
      <c r="B290" s="1">
        <v>7036.33</v>
      </c>
      <c r="E290" s="2"/>
    </row>
    <row r="291" spans="1:5" x14ac:dyDescent="0.15">
      <c r="A291" s="2">
        <v>41289</v>
      </c>
      <c r="B291" s="1">
        <v>7018.52</v>
      </c>
      <c r="E291" s="2"/>
    </row>
    <row r="292" spans="1:5" x14ac:dyDescent="0.15">
      <c r="A292" s="2">
        <v>41288</v>
      </c>
      <c r="B292" s="1">
        <v>7087.83</v>
      </c>
      <c r="E292" s="2"/>
    </row>
    <row r="293" spans="1:5" x14ac:dyDescent="0.15">
      <c r="A293" s="2">
        <v>41287</v>
      </c>
      <c r="B293" s="1">
        <v>7115.19</v>
      </c>
      <c r="E293" s="2"/>
    </row>
    <row r="294" spans="1:5" x14ac:dyDescent="0.15">
      <c r="A294" s="2">
        <v>41286</v>
      </c>
      <c r="B294" s="1">
        <v>7165.76</v>
      </c>
      <c r="E294" s="2"/>
    </row>
    <row r="295" spans="1:5" x14ac:dyDescent="0.15">
      <c r="A295" s="2">
        <v>41283</v>
      </c>
      <c r="B295" s="1">
        <v>7126.71</v>
      </c>
      <c r="E295" s="2"/>
    </row>
    <row r="296" spans="1:5" x14ac:dyDescent="0.15">
      <c r="A296" s="2">
        <v>41282</v>
      </c>
      <c r="B296" s="1">
        <v>7053.29</v>
      </c>
      <c r="E296" s="2"/>
    </row>
    <row r="297" spans="1:5" x14ac:dyDescent="0.15">
      <c r="A297" s="2">
        <v>41281</v>
      </c>
      <c r="B297" s="1">
        <v>7014.9</v>
      </c>
      <c r="E297" s="2"/>
    </row>
    <row r="298" spans="1:5" x14ac:dyDescent="0.15">
      <c r="A298" s="2">
        <v>41280</v>
      </c>
      <c r="B298" s="1">
        <v>7004.71</v>
      </c>
      <c r="E298" s="2"/>
    </row>
    <row r="299" spans="1:5" x14ac:dyDescent="0.15">
      <c r="A299" s="2">
        <v>41279</v>
      </c>
      <c r="B299" s="1">
        <v>7010</v>
      </c>
      <c r="E299" s="2"/>
    </row>
    <row r="300" spans="1:5" x14ac:dyDescent="0.15">
      <c r="A300" s="2">
        <v>41276</v>
      </c>
      <c r="B300" s="1">
        <v>6940.31</v>
      </c>
      <c r="E300" s="2"/>
    </row>
    <row r="301" spans="1:5" x14ac:dyDescent="0.15">
      <c r="A301" s="2">
        <v>41275</v>
      </c>
      <c r="B301" s="1">
        <v>6860.01</v>
      </c>
      <c r="E301" s="2"/>
    </row>
    <row r="302" spans="1:5" x14ac:dyDescent="0.15">
      <c r="A302" s="2">
        <v>41274</v>
      </c>
      <c r="B302" s="1">
        <v>6801.22</v>
      </c>
      <c r="E302" s="2"/>
    </row>
    <row r="303" spans="1:5" x14ac:dyDescent="0.15">
      <c r="A303" s="2">
        <v>41273</v>
      </c>
      <c r="B303" s="1">
        <v>6824.11</v>
      </c>
      <c r="E303" s="2"/>
    </row>
    <row r="304" spans="1:5" x14ac:dyDescent="0.15">
      <c r="A304" s="2">
        <v>41272</v>
      </c>
      <c r="B304" s="1">
        <v>6877.06</v>
      </c>
      <c r="E304" s="2"/>
    </row>
    <row r="305" spans="1:5" x14ac:dyDescent="0.15">
      <c r="A305" s="2">
        <v>41269</v>
      </c>
      <c r="B305" s="1">
        <v>6866.71</v>
      </c>
      <c r="E305" s="2"/>
    </row>
    <row r="306" spans="1:5" x14ac:dyDescent="0.15">
      <c r="A306" s="2">
        <v>41268</v>
      </c>
      <c r="B306" s="1">
        <v>6864.65</v>
      </c>
      <c r="E306" s="2"/>
    </row>
    <row r="307" spans="1:5" x14ac:dyDescent="0.15">
      <c r="A307" s="2">
        <v>41267</v>
      </c>
      <c r="B307" s="1">
        <v>6881.16</v>
      </c>
      <c r="E307" s="2"/>
    </row>
    <row r="308" spans="1:5" x14ac:dyDescent="0.15">
      <c r="A308" s="2">
        <v>41266</v>
      </c>
      <c r="B308" s="1">
        <v>6890.31</v>
      </c>
      <c r="E308" s="2"/>
    </row>
    <row r="309" spans="1:5" x14ac:dyDescent="0.15">
      <c r="A309" s="2">
        <v>41265</v>
      </c>
      <c r="B309" s="1">
        <v>6902.53</v>
      </c>
      <c r="E309" s="2"/>
    </row>
    <row r="310" spans="1:5" x14ac:dyDescent="0.15">
      <c r="A310" s="2">
        <v>41262</v>
      </c>
      <c r="B310" s="1">
        <v>6888.58</v>
      </c>
      <c r="E310" s="2"/>
    </row>
    <row r="311" spans="1:5" x14ac:dyDescent="0.15">
      <c r="A311" s="2">
        <v>41261</v>
      </c>
      <c r="B311" s="1">
        <v>6858.24</v>
      </c>
      <c r="E311" s="2"/>
    </row>
    <row r="312" spans="1:5" x14ac:dyDescent="0.15">
      <c r="A312" s="2">
        <v>41260</v>
      </c>
      <c r="B312" s="1">
        <v>6870.98</v>
      </c>
      <c r="E312" s="2"/>
    </row>
    <row r="313" spans="1:5" x14ac:dyDescent="0.15">
      <c r="A313" s="2">
        <v>41259</v>
      </c>
      <c r="B313" s="1">
        <v>6851.16</v>
      </c>
      <c r="E313" s="2"/>
    </row>
    <row r="314" spans="1:5" x14ac:dyDescent="0.15">
      <c r="A314" s="2">
        <v>41258</v>
      </c>
      <c r="B314" s="1">
        <v>6823.8</v>
      </c>
      <c r="E314" s="2"/>
    </row>
    <row r="315" spans="1:5" x14ac:dyDescent="0.15">
      <c r="A315" s="2">
        <v>41255</v>
      </c>
      <c r="B315" s="1">
        <v>6769.96</v>
      </c>
      <c r="E315" s="2"/>
    </row>
    <row r="316" spans="1:5" x14ac:dyDescent="0.15">
      <c r="A316" s="2">
        <v>41254</v>
      </c>
      <c r="B316" s="1">
        <v>6763.12</v>
      </c>
      <c r="E316" s="2"/>
    </row>
    <row r="317" spans="1:5" x14ac:dyDescent="0.15">
      <c r="A317" s="2">
        <v>41253</v>
      </c>
      <c r="B317" s="1">
        <v>6741.93</v>
      </c>
      <c r="E317" s="2"/>
    </row>
    <row r="318" spans="1:5" x14ac:dyDescent="0.15">
      <c r="A318" s="2">
        <v>41252</v>
      </c>
      <c r="B318" s="1">
        <v>6783.55</v>
      </c>
      <c r="E318" s="2"/>
    </row>
    <row r="319" spans="1:5" x14ac:dyDescent="0.15">
      <c r="A319" s="2">
        <v>41251</v>
      </c>
      <c r="B319" s="1">
        <v>6778.09</v>
      </c>
      <c r="E319" s="2"/>
    </row>
    <row r="320" spans="1:5" x14ac:dyDescent="0.15">
      <c r="A320" s="2">
        <v>41248</v>
      </c>
      <c r="B320" s="1">
        <v>6729.19</v>
      </c>
      <c r="E320" s="2"/>
    </row>
    <row r="321" spans="1:5" x14ac:dyDescent="0.15">
      <c r="A321" s="2">
        <v>41247</v>
      </c>
      <c r="B321" s="1">
        <v>6716.46</v>
      </c>
      <c r="E321" s="2"/>
    </row>
    <row r="322" spans="1:5" x14ac:dyDescent="0.15">
      <c r="A322" s="2">
        <v>41246</v>
      </c>
      <c r="B322" s="1">
        <v>6732.46</v>
      </c>
      <c r="E322" s="2"/>
    </row>
    <row r="323" spans="1:5" x14ac:dyDescent="0.15">
      <c r="A323" s="2">
        <v>41245</v>
      </c>
      <c r="B323" s="1">
        <v>6708.01</v>
      </c>
      <c r="E323" s="2"/>
    </row>
    <row r="324" spans="1:5" x14ac:dyDescent="0.15">
      <c r="A324" s="2">
        <v>41244</v>
      </c>
      <c r="B324" s="1">
        <v>6688.18</v>
      </c>
      <c r="E324" s="2"/>
    </row>
    <row r="325" spans="1:5" x14ac:dyDescent="0.15">
      <c r="A325" s="2">
        <v>41241</v>
      </c>
      <c r="B325" s="1">
        <v>6533.14</v>
      </c>
      <c r="E325" s="2"/>
    </row>
    <row r="326" spans="1:5" x14ac:dyDescent="0.15">
      <c r="A326" s="2">
        <v>41240</v>
      </c>
      <c r="B326" s="1">
        <v>6462.46</v>
      </c>
      <c r="E326" s="2"/>
    </row>
    <row r="327" spans="1:5" x14ac:dyDescent="0.15">
      <c r="A327" s="2">
        <v>41239</v>
      </c>
      <c r="B327" s="1">
        <v>6547.19</v>
      </c>
      <c r="E327" s="2"/>
    </row>
    <row r="328" spans="1:5" x14ac:dyDescent="0.15">
      <c r="A328" s="2">
        <v>41238</v>
      </c>
      <c r="B328" s="1">
        <v>6524.15</v>
      </c>
      <c r="E328" s="2"/>
    </row>
    <row r="329" spans="1:5" x14ac:dyDescent="0.15">
      <c r="A329" s="2">
        <v>41237</v>
      </c>
      <c r="B329" s="1">
        <v>6665.49</v>
      </c>
      <c r="E329" s="2"/>
    </row>
    <row r="330" spans="1:5" x14ac:dyDescent="0.15">
      <c r="A330" s="2">
        <v>41234</v>
      </c>
      <c r="B330" s="1">
        <v>6609.7</v>
      </c>
      <c r="E330" s="2"/>
    </row>
    <row r="331" spans="1:5" x14ac:dyDescent="0.15">
      <c r="A331" s="2">
        <v>41233</v>
      </c>
      <c r="B331" s="1">
        <v>6662.04</v>
      </c>
      <c r="E331" s="2"/>
    </row>
    <row r="332" spans="1:5" x14ac:dyDescent="0.15">
      <c r="A332" s="2">
        <v>41232</v>
      </c>
      <c r="B332" s="1">
        <v>6666.46</v>
      </c>
      <c r="E332" s="2"/>
    </row>
    <row r="333" spans="1:5" x14ac:dyDescent="0.15">
      <c r="A333" s="2">
        <v>41231</v>
      </c>
      <c r="B333" s="1">
        <v>6765.29</v>
      </c>
      <c r="E333" s="2"/>
    </row>
    <row r="334" spans="1:5" x14ac:dyDescent="0.15">
      <c r="A334" s="2">
        <v>41230</v>
      </c>
      <c r="B334" s="1">
        <v>6792.53</v>
      </c>
      <c r="E334" s="2"/>
    </row>
    <row r="335" spans="1:5" x14ac:dyDescent="0.15">
      <c r="A335" s="2">
        <v>41227</v>
      </c>
      <c r="B335" s="1">
        <v>6816.93</v>
      </c>
      <c r="E335" s="2"/>
    </row>
    <row r="336" spans="1:5" x14ac:dyDescent="0.15">
      <c r="A336" s="2">
        <v>41226</v>
      </c>
      <c r="B336" s="1">
        <v>6828.19</v>
      </c>
      <c r="E336" s="2"/>
    </row>
    <row r="337" spans="1:5" x14ac:dyDescent="0.15">
      <c r="A337" s="2">
        <v>41225</v>
      </c>
      <c r="B337" s="1">
        <v>6829.53</v>
      </c>
      <c r="E337" s="2"/>
    </row>
    <row r="338" spans="1:5" x14ac:dyDescent="0.15">
      <c r="A338" s="2">
        <v>41224</v>
      </c>
      <c r="B338" s="1">
        <v>6884.29</v>
      </c>
      <c r="E338" s="2"/>
    </row>
    <row r="339" spans="1:5" x14ac:dyDescent="0.15">
      <c r="A339" s="2">
        <v>41223</v>
      </c>
      <c r="B339" s="1">
        <v>6919.06</v>
      </c>
      <c r="E339" s="2"/>
    </row>
    <row r="340" spans="1:5" x14ac:dyDescent="0.15">
      <c r="A340" s="2">
        <v>41220</v>
      </c>
      <c r="B340" s="1">
        <v>6941.97</v>
      </c>
      <c r="E340" s="2"/>
    </row>
    <row r="341" spans="1:5" x14ac:dyDescent="0.15">
      <c r="A341" s="2">
        <v>41219</v>
      </c>
      <c r="B341" s="1">
        <v>6919.17</v>
      </c>
      <c r="E341" s="2"/>
    </row>
    <row r="342" spans="1:5" x14ac:dyDescent="0.15">
      <c r="A342" s="2">
        <v>41218</v>
      </c>
      <c r="B342" s="1">
        <v>6843.15</v>
      </c>
      <c r="E342" s="2"/>
    </row>
    <row r="343" spans="1:5" x14ac:dyDescent="0.15">
      <c r="A343" s="2">
        <v>41217</v>
      </c>
      <c r="B343" s="1">
        <v>6813.62</v>
      </c>
      <c r="E343" s="2"/>
    </row>
    <row r="344" spans="1:5" x14ac:dyDescent="0.15">
      <c r="A344" s="2">
        <v>41216</v>
      </c>
      <c r="B344" s="1">
        <v>6800.82</v>
      </c>
      <c r="E344" s="2"/>
    </row>
    <row r="345" spans="1:5" x14ac:dyDescent="0.15">
      <c r="A345" s="2">
        <v>41206</v>
      </c>
      <c r="B345" s="1">
        <v>6791.04</v>
      </c>
      <c r="E345" s="2"/>
    </row>
    <row r="346" spans="1:5" x14ac:dyDescent="0.15">
      <c r="A346" s="2">
        <v>41205</v>
      </c>
      <c r="B346" s="1">
        <v>6729.48</v>
      </c>
      <c r="E346" s="2"/>
    </row>
    <row r="347" spans="1:5" x14ac:dyDescent="0.15">
      <c r="A347" s="2">
        <v>41204</v>
      </c>
      <c r="B347" s="1">
        <v>6741.82</v>
      </c>
      <c r="E347" s="2"/>
    </row>
    <row r="348" spans="1:5" x14ac:dyDescent="0.15">
      <c r="A348" s="2">
        <v>41203</v>
      </c>
      <c r="B348" s="1">
        <v>6780</v>
      </c>
      <c r="E348" s="2"/>
    </row>
    <row r="349" spans="1:5" x14ac:dyDescent="0.15">
      <c r="A349" s="2">
        <v>41202</v>
      </c>
      <c r="B349" s="1">
        <v>6809.3</v>
      </c>
      <c r="E349" s="2"/>
    </row>
    <row r="350" spans="1:5" x14ac:dyDescent="0.15">
      <c r="A350" s="2">
        <v>41199</v>
      </c>
      <c r="B350" s="1">
        <v>6811.19</v>
      </c>
      <c r="E350" s="2"/>
    </row>
    <row r="351" spans="1:5" x14ac:dyDescent="0.15">
      <c r="A351" s="2">
        <v>41198</v>
      </c>
      <c r="B351" s="1">
        <v>6749</v>
      </c>
      <c r="E351" s="2"/>
    </row>
    <row r="352" spans="1:5" x14ac:dyDescent="0.15">
      <c r="A352" s="2">
        <v>41197</v>
      </c>
      <c r="B352" s="1">
        <v>6723.21</v>
      </c>
      <c r="E352" s="2"/>
    </row>
    <row r="353" spans="1:5" x14ac:dyDescent="0.15">
      <c r="A353" s="2">
        <v>41196</v>
      </c>
      <c r="B353" s="1">
        <v>6661.99</v>
      </c>
      <c r="E353" s="2"/>
    </row>
    <row r="354" spans="1:5" x14ac:dyDescent="0.15">
      <c r="A354" s="2">
        <v>41195</v>
      </c>
      <c r="B354" s="1">
        <v>6682.47</v>
      </c>
      <c r="E354" s="2"/>
    </row>
    <row r="355" spans="1:5" x14ac:dyDescent="0.15">
      <c r="A355" s="2">
        <v>41192</v>
      </c>
      <c r="B355" s="1">
        <v>6796.99</v>
      </c>
      <c r="E355" s="2"/>
    </row>
    <row r="356" spans="1:5" x14ac:dyDescent="0.15">
      <c r="A356" s="2">
        <v>41191</v>
      </c>
      <c r="B356" s="1">
        <v>6790.2</v>
      </c>
      <c r="E356" s="2"/>
    </row>
    <row r="357" spans="1:5" x14ac:dyDescent="0.15">
      <c r="A357" s="2">
        <v>41190</v>
      </c>
      <c r="B357" s="1">
        <v>6807.3</v>
      </c>
      <c r="E357" s="2"/>
    </row>
    <row r="358" spans="1:5" x14ac:dyDescent="0.15">
      <c r="A358" s="2">
        <v>41189</v>
      </c>
      <c r="B358" s="1">
        <v>6863.29</v>
      </c>
      <c r="E358" s="2"/>
    </row>
    <row r="359" spans="1:5" x14ac:dyDescent="0.15">
      <c r="A359" s="2">
        <v>41188</v>
      </c>
      <c r="B359" s="1">
        <v>6887.97</v>
      </c>
      <c r="E359" s="2"/>
    </row>
    <row r="360" spans="1:5" x14ac:dyDescent="0.15">
      <c r="A360" s="2">
        <v>41185</v>
      </c>
      <c r="B360" s="1">
        <v>6887.29</v>
      </c>
      <c r="E360" s="2"/>
    </row>
    <row r="361" spans="1:5" x14ac:dyDescent="0.15">
      <c r="A361" s="2">
        <v>41184</v>
      </c>
      <c r="B361" s="1">
        <v>6896.1</v>
      </c>
      <c r="E361" s="2"/>
    </row>
    <row r="362" spans="1:5" x14ac:dyDescent="0.15">
      <c r="A362" s="2">
        <v>41183</v>
      </c>
      <c r="B362" s="1">
        <v>6882.12</v>
      </c>
      <c r="E362" s="2"/>
    </row>
    <row r="363" spans="1:5" x14ac:dyDescent="0.15">
      <c r="A363" s="2">
        <v>41182</v>
      </c>
      <c r="B363" s="1">
        <v>6839.83</v>
      </c>
      <c r="E363" s="2"/>
    </row>
    <row r="364" spans="1:5" x14ac:dyDescent="0.15">
      <c r="A364" s="2">
        <v>41181</v>
      </c>
      <c r="B364" s="1">
        <v>6807.71</v>
      </c>
      <c r="E364" s="2"/>
    </row>
    <row r="365" spans="1:5" x14ac:dyDescent="0.15">
      <c r="A365" s="2">
        <v>41178</v>
      </c>
      <c r="B365" s="1">
        <v>6878.72</v>
      </c>
      <c r="E365" s="2"/>
    </row>
    <row r="366" spans="1:5" x14ac:dyDescent="0.15">
      <c r="A366" s="2">
        <v>41177</v>
      </c>
      <c r="B366" s="1">
        <v>6977.67</v>
      </c>
      <c r="E366" s="2"/>
    </row>
    <row r="367" spans="1:5" x14ac:dyDescent="0.15">
      <c r="A367" s="2">
        <v>41176</v>
      </c>
      <c r="B367" s="1">
        <v>6960.65</v>
      </c>
      <c r="E367" s="2"/>
    </row>
    <row r="368" spans="1:5" x14ac:dyDescent="0.15">
      <c r="A368" s="2">
        <v>41174</v>
      </c>
      <c r="B368" s="1">
        <v>7031.04</v>
      </c>
      <c r="E368" s="2"/>
    </row>
    <row r="369" spans="1:5" x14ac:dyDescent="0.15">
      <c r="A369" s="2">
        <v>41171</v>
      </c>
      <c r="B369" s="1">
        <v>7057.01</v>
      </c>
      <c r="E369" s="2"/>
    </row>
    <row r="370" spans="1:5" x14ac:dyDescent="0.15">
      <c r="A370" s="2">
        <v>41170</v>
      </c>
      <c r="B370" s="1">
        <v>7105.52</v>
      </c>
      <c r="E370" s="2"/>
    </row>
    <row r="371" spans="1:5" x14ac:dyDescent="0.15">
      <c r="A371" s="2">
        <v>41169</v>
      </c>
      <c r="B371" s="1">
        <v>7149.42</v>
      </c>
      <c r="E371" s="2"/>
    </row>
    <row r="372" spans="1:5" x14ac:dyDescent="0.15">
      <c r="A372" s="2">
        <v>41168</v>
      </c>
      <c r="B372" s="1">
        <v>7155.77</v>
      </c>
      <c r="E372" s="2"/>
    </row>
    <row r="373" spans="1:5" x14ac:dyDescent="0.15">
      <c r="A373" s="2">
        <v>41167</v>
      </c>
      <c r="B373" s="1">
        <v>7165.86</v>
      </c>
      <c r="E373" s="2"/>
    </row>
    <row r="374" spans="1:5" x14ac:dyDescent="0.15">
      <c r="A374" s="2">
        <v>41164</v>
      </c>
      <c r="B374" s="1">
        <v>7104.5</v>
      </c>
      <c r="E374" s="2"/>
    </row>
    <row r="375" spans="1:5" x14ac:dyDescent="0.15">
      <c r="A375" s="2">
        <v>41163</v>
      </c>
      <c r="B375" s="1">
        <v>7086.8</v>
      </c>
      <c r="E375" s="2"/>
    </row>
    <row r="376" spans="1:5" x14ac:dyDescent="0.15">
      <c r="A376" s="2">
        <v>41162</v>
      </c>
      <c r="B376" s="1">
        <v>7072.6</v>
      </c>
      <c r="E376" s="2"/>
    </row>
    <row r="377" spans="1:5" x14ac:dyDescent="0.15">
      <c r="A377" s="2">
        <v>41161</v>
      </c>
      <c r="B377" s="1">
        <v>7095.76</v>
      </c>
      <c r="E377" s="2"/>
    </row>
    <row r="378" spans="1:5" x14ac:dyDescent="0.15">
      <c r="A378" s="2">
        <v>41160</v>
      </c>
      <c r="B378" s="1">
        <v>7105.04</v>
      </c>
      <c r="E378" s="2"/>
    </row>
    <row r="379" spans="1:5" x14ac:dyDescent="0.15">
      <c r="A379" s="2">
        <v>41157</v>
      </c>
      <c r="B379" s="1">
        <v>7049.51</v>
      </c>
      <c r="E379" s="2"/>
    </row>
    <row r="380" spans="1:5" x14ac:dyDescent="0.15">
      <c r="A380" s="2">
        <v>41156</v>
      </c>
      <c r="B380" s="1">
        <v>7050.34</v>
      </c>
      <c r="E380" s="2"/>
    </row>
    <row r="381" spans="1:5" x14ac:dyDescent="0.15">
      <c r="A381" s="2">
        <v>41155</v>
      </c>
      <c r="B381" s="1">
        <v>7078.53</v>
      </c>
      <c r="E381" s="2"/>
    </row>
    <row r="382" spans="1:5" x14ac:dyDescent="0.15">
      <c r="A382" s="2">
        <v>41154</v>
      </c>
      <c r="B382" s="1">
        <v>7090.9</v>
      </c>
      <c r="E382" s="2"/>
    </row>
    <row r="383" spans="1:5" x14ac:dyDescent="0.15">
      <c r="A383" s="2">
        <v>41153</v>
      </c>
      <c r="B383" s="1">
        <v>7134.24</v>
      </c>
      <c r="E383" s="2"/>
    </row>
    <row r="384" spans="1:5" x14ac:dyDescent="0.15">
      <c r="A384" s="2">
        <v>41150</v>
      </c>
      <c r="B384" s="1">
        <v>7139.01</v>
      </c>
      <c r="E384" s="2"/>
    </row>
    <row r="385" spans="1:5" x14ac:dyDescent="0.15">
      <c r="A385" s="2">
        <v>41149</v>
      </c>
      <c r="B385" s="1">
        <v>7137.81</v>
      </c>
      <c r="E385" s="2"/>
    </row>
    <row r="386" spans="1:5" x14ac:dyDescent="0.15">
      <c r="A386" s="2">
        <v>41148</v>
      </c>
      <c r="B386" s="1">
        <v>7137.86</v>
      </c>
      <c r="E386" s="2"/>
    </row>
    <row r="387" spans="1:5" x14ac:dyDescent="0.15">
      <c r="A387" s="2">
        <v>41147</v>
      </c>
      <c r="B387" s="1">
        <v>7104.19</v>
      </c>
      <c r="E387" s="2"/>
    </row>
    <row r="388" spans="1:5" x14ac:dyDescent="0.15">
      <c r="A388" s="2">
        <v>41146</v>
      </c>
      <c r="B388" s="1">
        <v>7104.48</v>
      </c>
      <c r="E388" s="2"/>
    </row>
    <row r="389" spans="1:5" x14ac:dyDescent="0.15">
      <c r="A389" s="2">
        <v>41136</v>
      </c>
      <c r="B389" s="1">
        <v>7003.79</v>
      </c>
      <c r="E389" s="2"/>
    </row>
    <row r="390" spans="1:5" x14ac:dyDescent="0.15">
      <c r="A390" s="2">
        <v>41135</v>
      </c>
      <c r="B390" s="1">
        <v>6968.31</v>
      </c>
      <c r="E390" s="2"/>
    </row>
    <row r="391" spans="1:5" x14ac:dyDescent="0.15">
      <c r="A391" s="2">
        <v>41134</v>
      </c>
      <c r="B391" s="1">
        <v>6965.66</v>
      </c>
      <c r="E391" s="2"/>
    </row>
    <row r="392" spans="1:5" x14ac:dyDescent="0.15">
      <c r="A392" s="2">
        <v>41133</v>
      </c>
      <c r="B392" s="1">
        <v>6995.4</v>
      </c>
      <c r="E392" s="2"/>
    </row>
    <row r="393" spans="1:5" x14ac:dyDescent="0.15">
      <c r="A393" s="2">
        <v>41132</v>
      </c>
      <c r="B393" s="1">
        <v>6987.06</v>
      </c>
      <c r="E393" s="2"/>
    </row>
    <row r="394" spans="1:5" x14ac:dyDescent="0.15">
      <c r="A394" s="2">
        <v>41129</v>
      </c>
      <c r="B394" s="1">
        <v>6953.59</v>
      </c>
      <c r="E394" s="2"/>
    </row>
    <row r="395" spans="1:5" x14ac:dyDescent="0.15">
      <c r="A395" s="2">
        <v>41128</v>
      </c>
      <c r="B395" s="1">
        <v>6961.34</v>
      </c>
      <c r="E395" s="2"/>
    </row>
    <row r="396" spans="1:5" x14ac:dyDescent="0.15">
      <c r="A396" s="2">
        <v>41127</v>
      </c>
      <c r="B396" s="1">
        <v>6943.64</v>
      </c>
      <c r="E396" s="2"/>
    </row>
    <row r="397" spans="1:5" x14ac:dyDescent="0.15">
      <c r="A397" s="2">
        <v>41126</v>
      </c>
      <c r="B397" s="1">
        <v>6945.11</v>
      </c>
      <c r="E397" s="2"/>
    </row>
    <row r="398" spans="1:5" x14ac:dyDescent="0.15">
      <c r="A398" s="2">
        <v>41125</v>
      </c>
      <c r="B398" s="1">
        <v>6951.66</v>
      </c>
      <c r="E398" s="2"/>
    </row>
    <row r="399" spans="1:5" x14ac:dyDescent="0.15">
      <c r="A399" s="2">
        <v>41122</v>
      </c>
      <c r="B399" s="1">
        <v>6892.62</v>
      </c>
      <c r="E399" s="2"/>
    </row>
    <row r="400" spans="1:5" x14ac:dyDescent="0.15">
      <c r="A400" s="2">
        <v>41121</v>
      </c>
      <c r="B400" s="1">
        <v>6878.19</v>
      </c>
      <c r="E400" s="2"/>
    </row>
    <row r="401" spans="1:5" x14ac:dyDescent="0.15">
      <c r="A401" s="2">
        <v>41120</v>
      </c>
      <c r="B401" s="1">
        <v>6822.86</v>
      </c>
      <c r="E401" s="2"/>
    </row>
    <row r="402" spans="1:5" x14ac:dyDescent="0.15">
      <c r="A402" s="2">
        <v>41119</v>
      </c>
      <c r="B402" s="1">
        <v>6769.12</v>
      </c>
      <c r="E402" s="2"/>
    </row>
    <row r="403" spans="1:5" x14ac:dyDescent="0.15">
      <c r="A403" s="2">
        <v>41118</v>
      </c>
      <c r="B403" s="1">
        <v>6767.81</v>
      </c>
      <c r="E403" s="2"/>
    </row>
    <row r="404" spans="1:5" x14ac:dyDescent="0.15">
      <c r="A404" s="2">
        <v>41115</v>
      </c>
      <c r="B404" s="1">
        <v>6666.8</v>
      </c>
      <c r="E404" s="2"/>
    </row>
    <row r="405" spans="1:5" x14ac:dyDescent="0.15">
      <c r="A405" s="2">
        <v>41114</v>
      </c>
      <c r="B405" s="1">
        <v>6670.02</v>
      </c>
      <c r="E405" s="2"/>
    </row>
    <row r="406" spans="1:5" x14ac:dyDescent="0.15">
      <c r="A406" s="2">
        <v>41113</v>
      </c>
      <c r="B406" s="1">
        <v>6641.1</v>
      </c>
      <c r="E406" s="2"/>
    </row>
    <row r="407" spans="1:5" x14ac:dyDescent="0.15">
      <c r="A407" s="2">
        <v>41112</v>
      </c>
      <c r="B407" s="1">
        <v>6700.36</v>
      </c>
      <c r="E407" s="2"/>
    </row>
    <row r="408" spans="1:5" x14ac:dyDescent="0.15">
      <c r="A408" s="2">
        <v>41111</v>
      </c>
      <c r="B408" s="1">
        <v>6665.65</v>
      </c>
      <c r="E408" s="2"/>
    </row>
    <row r="409" spans="1:5" x14ac:dyDescent="0.15">
      <c r="A409" s="2">
        <v>41108</v>
      </c>
      <c r="B409" s="1">
        <v>6628.26</v>
      </c>
      <c r="E409" s="2"/>
    </row>
    <row r="410" spans="1:5" x14ac:dyDescent="0.15">
      <c r="A410" s="2">
        <v>41107</v>
      </c>
      <c r="B410" s="1">
        <v>6588.81</v>
      </c>
      <c r="E410" s="2"/>
    </row>
    <row r="411" spans="1:5" x14ac:dyDescent="0.15">
      <c r="A411" s="2">
        <v>41106</v>
      </c>
      <c r="B411" s="1">
        <v>6641.3</v>
      </c>
      <c r="E411" s="2"/>
    </row>
    <row r="412" spans="1:5" x14ac:dyDescent="0.15">
      <c r="A412" s="2">
        <v>41105</v>
      </c>
      <c r="B412" s="1">
        <v>6662.96</v>
      </c>
      <c r="E412" s="2"/>
    </row>
    <row r="413" spans="1:5" x14ac:dyDescent="0.15">
      <c r="A413" s="2">
        <v>41104</v>
      </c>
      <c r="B413" s="1">
        <v>6701.09</v>
      </c>
      <c r="E413" s="2"/>
    </row>
    <row r="414" spans="1:5" x14ac:dyDescent="0.15">
      <c r="A414" s="2">
        <v>41101</v>
      </c>
      <c r="B414" s="1">
        <v>6659.58</v>
      </c>
      <c r="E414" s="2"/>
    </row>
    <row r="415" spans="1:5" x14ac:dyDescent="0.15">
      <c r="A415" s="2">
        <v>41100</v>
      </c>
      <c r="B415" s="1">
        <v>6713.18</v>
      </c>
      <c r="E415" s="2"/>
    </row>
    <row r="416" spans="1:5" x14ac:dyDescent="0.15">
      <c r="A416" s="2">
        <v>41099</v>
      </c>
      <c r="B416" s="1">
        <v>6756.99</v>
      </c>
      <c r="E416" s="2"/>
    </row>
    <row r="417" spans="1:5" x14ac:dyDescent="0.15">
      <c r="A417" s="2">
        <v>41098</v>
      </c>
      <c r="B417" s="1">
        <v>6855.13</v>
      </c>
      <c r="E417" s="2"/>
    </row>
    <row r="418" spans="1:5" x14ac:dyDescent="0.15">
      <c r="A418" s="2">
        <v>41097</v>
      </c>
      <c r="B418" s="1">
        <v>6859.59</v>
      </c>
      <c r="E418" s="2"/>
    </row>
    <row r="419" spans="1:5" x14ac:dyDescent="0.15">
      <c r="A419" s="2">
        <v>41094</v>
      </c>
      <c r="B419" s="1">
        <v>6834.77</v>
      </c>
      <c r="E419" s="2"/>
    </row>
    <row r="420" spans="1:5" x14ac:dyDescent="0.15">
      <c r="A420" s="2">
        <v>41093</v>
      </c>
      <c r="B420" s="1">
        <v>6885.27</v>
      </c>
      <c r="E420" s="2"/>
    </row>
    <row r="421" spans="1:5" x14ac:dyDescent="0.15">
      <c r="A421" s="2">
        <v>41092</v>
      </c>
      <c r="B421" s="1">
        <v>6742.04</v>
      </c>
      <c r="E421" s="2"/>
    </row>
    <row r="422" spans="1:5" x14ac:dyDescent="0.15">
      <c r="A422" s="2">
        <v>41091</v>
      </c>
      <c r="B422" s="1">
        <v>6705.49</v>
      </c>
      <c r="E422" s="2"/>
    </row>
    <row r="423" spans="1:5" x14ac:dyDescent="0.15">
      <c r="A423" s="2">
        <v>41090</v>
      </c>
      <c r="B423" s="1">
        <v>6709.91</v>
      </c>
      <c r="E423" s="2"/>
    </row>
    <row r="424" spans="1:5" x14ac:dyDescent="0.15">
      <c r="A424" s="2">
        <v>41087</v>
      </c>
      <c r="B424" s="1">
        <v>6585.63</v>
      </c>
      <c r="E424" s="2"/>
    </row>
    <row r="425" spans="1:5" x14ac:dyDescent="0.15">
      <c r="A425" s="2">
        <v>41086</v>
      </c>
      <c r="B425" s="1">
        <v>6696.84</v>
      </c>
      <c r="E425" s="2"/>
    </row>
    <row r="426" spans="1:5" x14ac:dyDescent="0.15">
      <c r="A426" s="2">
        <v>41085</v>
      </c>
      <c r="B426" s="1">
        <v>6683.34</v>
      </c>
      <c r="E426" s="2"/>
    </row>
    <row r="427" spans="1:5" x14ac:dyDescent="0.15">
      <c r="A427" s="2">
        <v>41084</v>
      </c>
      <c r="B427" s="1">
        <v>6745.36</v>
      </c>
      <c r="E427" s="2"/>
    </row>
    <row r="428" spans="1:5" x14ac:dyDescent="0.15">
      <c r="A428" s="2">
        <v>41083</v>
      </c>
      <c r="B428" s="1">
        <v>6774.26</v>
      </c>
      <c r="E428" s="2"/>
    </row>
    <row r="429" spans="1:5" x14ac:dyDescent="0.15">
      <c r="A429" s="2">
        <v>41080</v>
      </c>
      <c r="B429" s="1">
        <v>6838.05</v>
      </c>
      <c r="E429" s="2"/>
    </row>
    <row r="430" spans="1:5" x14ac:dyDescent="0.15">
      <c r="A430" s="2">
        <v>41079</v>
      </c>
      <c r="B430" s="1">
        <v>6817.26</v>
      </c>
      <c r="E430" s="2"/>
    </row>
    <row r="431" spans="1:5" x14ac:dyDescent="0.15">
      <c r="A431" s="2">
        <v>41078</v>
      </c>
      <c r="B431" s="1">
        <v>6807.51</v>
      </c>
      <c r="E431" s="2"/>
    </row>
    <row r="432" spans="1:5" x14ac:dyDescent="0.15">
      <c r="A432" s="2">
        <v>41077</v>
      </c>
      <c r="B432" s="1">
        <v>6754.23</v>
      </c>
      <c r="E432" s="2"/>
    </row>
    <row r="433" spans="1:5" x14ac:dyDescent="0.15">
      <c r="A433" s="2">
        <v>41076</v>
      </c>
      <c r="B433" s="1">
        <v>6724.46</v>
      </c>
      <c r="E433" s="2"/>
    </row>
    <row r="434" spans="1:5" x14ac:dyDescent="0.15">
      <c r="A434" s="2">
        <v>41073</v>
      </c>
      <c r="B434" s="1">
        <v>6744.53</v>
      </c>
      <c r="E434" s="2"/>
    </row>
    <row r="435" spans="1:5" x14ac:dyDescent="0.15">
      <c r="A435" s="2">
        <v>41072</v>
      </c>
      <c r="B435" s="1">
        <v>6727.83</v>
      </c>
      <c r="E435" s="2"/>
    </row>
    <row r="436" spans="1:5" x14ac:dyDescent="0.15">
      <c r="A436" s="2">
        <v>41071</v>
      </c>
      <c r="B436" s="1">
        <v>6790.96</v>
      </c>
      <c r="E436" s="2"/>
    </row>
    <row r="437" spans="1:5" x14ac:dyDescent="0.15">
      <c r="A437" s="2">
        <v>41070</v>
      </c>
      <c r="B437" s="1">
        <v>6749.49</v>
      </c>
      <c r="E437" s="2"/>
    </row>
    <row r="438" spans="1:5" x14ac:dyDescent="0.15">
      <c r="A438" s="2">
        <v>41069</v>
      </c>
      <c r="B438" s="1">
        <v>6663.03</v>
      </c>
      <c r="E438" s="2"/>
    </row>
    <row r="439" spans="1:5" x14ac:dyDescent="0.15">
      <c r="A439" s="2">
        <v>41066</v>
      </c>
      <c r="B439" s="1">
        <v>6661.26</v>
      </c>
      <c r="E439" s="2"/>
    </row>
    <row r="440" spans="1:5" x14ac:dyDescent="0.15">
      <c r="A440" s="2">
        <v>41065</v>
      </c>
      <c r="B440" s="1">
        <v>6736.82</v>
      </c>
      <c r="E440" s="2"/>
    </row>
    <row r="441" spans="1:5" x14ac:dyDescent="0.15">
      <c r="A441" s="2">
        <v>41064</v>
      </c>
      <c r="B441" s="1">
        <v>6770.19</v>
      </c>
      <c r="E441" s="2"/>
    </row>
    <row r="442" spans="1:5" x14ac:dyDescent="0.15">
      <c r="A442" s="2">
        <v>41063</v>
      </c>
      <c r="B442" s="1">
        <v>6747.69</v>
      </c>
      <c r="E442" s="2"/>
    </row>
    <row r="443" spans="1:5" x14ac:dyDescent="0.15">
      <c r="A443" s="2">
        <v>41062</v>
      </c>
      <c r="B443" s="1">
        <v>6681.18</v>
      </c>
      <c r="E443" s="2"/>
    </row>
    <row r="444" spans="1:5" x14ac:dyDescent="0.15">
      <c r="A444" s="2">
        <v>41059</v>
      </c>
      <c r="B444" s="1">
        <v>6975.27</v>
      </c>
      <c r="E444" s="2"/>
    </row>
    <row r="445" spans="1:5" x14ac:dyDescent="0.15">
      <c r="A445" s="2">
        <v>41058</v>
      </c>
      <c r="B445" s="1">
        <v>7033.11</v>
      </c>
      <c r="E445" s="2"/>
    </row>
    <row r="446" spans="1:5" x14ac:dyDescent="0.15">
      <c r="A446" s="2">
        <v>41057</v>
      </c>
      <c r="B446" s="1">
        <v>7056.68</v>
      </c>
      <c r="E446" s="2"/>
    </row>
    <row r="447" spans="1:5" x14ac:dyDescent="0.15">
      <c r="A447" s="2">
        <v>41056</v>
      </c>
      <c r="B447" s="1">
        <v>6989.45</v>
      </c>
      <c r="E447" s="2"/>
    </row>
    <row r="448" spans="1:5" x14ac:dyDescent="0.15">
      <c r="A448" s="2">
        <v>41055</v>
      </c>
      <c r="B448" s="1">
        <v>7013.91</v>
      </c>
      <c r="E448" s="2"/>
    </row>
    <row r="449" spans="1:5" x14ac:dyDescent="0.15">
      <c r="A449" s="2">
        <v>41052</v>
      </c>
      <c r="B449" s="1">
        <v>7061.43</v>
      </c>
      <c r="E449" s="2"/>
    </row>
    <row r="450" spans="1:5" x14ac:dyDescent="0.15">
      <c r="A450" s="2">
        <v>41051</v>
      </c>
      <c r="B450" s="1">
        <v>7103.52</v>
      </c>
      <c r="E450" s="2"/>
    </row>
    <row r="451" spans="1:5" x14ac:dyDescent="0.15">
      <c r="A451" s="2">
        <v>41050</v>
      </c>
      <c r="B451" s="1">
        <v>7029.35</v>
      </c>
      <c r="E451" s="2"/>
    </row>
    <row r="452" spans="1:5" x14ac:dyDescent="0.15">
      <c r="A452" s="2">
        <v>41049</v>
      </c>
      <c r="B452" s="1">
        <v>6979.55</v>
      </c>
      <c r="E452" s="2"/>
    </row>
    <row r="453" spans="1:5" x14ac:dyDescent="0.15">
      <c r="A453" s="2">
        <v>41048</v>
      </c>
      <c r="B453" s="1">
        <v>6966.37</v>
      </c>
      <c r="E453" s="2"/>
    </row>
    <row r="454" spans="1:5" x14ac:dyDescent="0.15">
      <c r="A454" s="2">
        <v>41045</v>
      </c>
      <c r="B454" s="1">
        <v>7099.9</v>
      </c>
      <c r="E454" s="2"/>
    </row>
    <row r="455" spans="1:5" x14ac:dyDescent="0.15">
      <c r="A455" s="2">
        <v>41044</v>
      </c>
      <c r="B455" s="1">
        <v>7104.24</v>
      </c>
      <c r="E455" s="2"/>
    </row>
    <row r="456" spans="1:5" x14ac:dyDescent="0.15">
      <c r="A456" s="2">
        <v>41043</v>
      </c>
      <c r="B456" s="1">
        <v>7067.99</v>
      </c>
      <c r="E456" s="2"/>
    </row>
    <row r="457" spans="1:5" x14ac:dyDescent="0.15">
      <c r="A457" s="2">
        <v>41042</v>
      </c>
      <c r="B457" s="1">
        <v>7182.95</v>
      </c>
      <c r="E457" s="2"/>
    </row>
    <row r="458" spans="1:5" x14ac:dyDescent="0.15">
      <c r="A458" s="2">
        <v>41041</v>
      </c>
      <c r="B458" s="1">
        <v>7233.2</v>
      </c>
      <c r="E458" s="2"/>
    </row>
    <row r="459" spans="1:5" x14ac:dyDescent="0.15">
      <c r="A459" s="2">
        <v>41038</v>
      </c>
      <c r="B459" s="1">
        <v>7221.5</v>
      </c>
      <c r="E459" s="2"/>
    </row>
    <row r="460" spans="1:5" x14ac:dyDescent="0.15">
      <c r="A460" s="2">
        <v>41037</v>
      </c>
      <c r="B460" s="1">
        <v>7371.42</v>
      </c>
      <c r="E460" s="2"/>
    </row>
    <row r="461" spans="1:5" x14ac:dyDescent="0.15">
      <c r="A461" s="2">
        <v>41036</v>
      </c>
      <c r="B461" s="1">
        <v>7358.87</v>
      </c>
      <c r="E461" s="2"/>
    </row>
    <row r="462" spans="1:5" x14ac:dyDescent="0.15">
      <c r="A462" s="2">
        <v>41035</v>
      </c>
      <c r="B462" s="1">
        <v>7377.61</v>
      </c>
      <c r="E462" s="2"/>
    </row>
    <row r="463" spans="1:5" x14ac:dyDescent="0.15">
      <c r="A463" s="2">
        <v>41034</v>
      </c>
      <c r="B463" s="1">
        <v>7450.26</v>
      </c>
      <c r="E463" s="2"/>
    </row>
    <row r="464" spans="1:5" x14ac:dyDescent="0.15">
      <c r="A464" s="2">
        <v>41031</v>
      </c>
      <c r="B464" s="1">
        <v>7545.91</v>
      </c>
      <c r="E464" s="2"/>
    </row>
    <row r="465" spans="1:5" x14ac:dyDescent="0.15">
      <c r="A465" s="2">
        <v>41030</v>
      </c>
      <c r="B465" s="1">
        <v>7545.28</v>
      </c>
      <c r="E465" s="2"/>
    </row>
    <row r="466" spans="1:5" x14ac:dyDescent="0.15">
      <c r="A466" s="2">
        <v>41029</v>
      </c>
      <c r="B466" s="1">
        <v>7558.47</v>
      </c>
      <c r="E466" s="2"/>
    </row>
    <row r="467" spans="1:5" x14ac:dyDescent="0.15">
      <c r="A467" s="2">
        <v>41028</v>
      </c>
      <c r="B467" s="1">
        <v>7555.77</v>
      </c>
      <c r="E467" s="2"/>
    </row>
    <row r="468" spans="1:5" x14ac:dyDescent="0.15">
      <c r="A468" s="2">
        <v>41027</v>
      </c>
      <c r="B468" s="1">
        <v>7607.59</v>
      </c>
      <c r="E468" s="2"/>
    </row>
    <row r="469" spans="1:5" x14ac:dyDescent="0.15">
      <c r="A469" s="2">
        <v>41024</v>
      </c>
      <c r="B469" s="1">
        <v>7541.5</v>
      </c>
      <c r="E469" s="2"/>
    </row>
    <row r="470" spans="1:5" x14ac:dyDescent="0.15">
      <c r="A470" s="2">
        <v>41023</v>
      </c>
      <c r="B470" s="1">
        <v>7512.26</v>
      </c>
      <c r="E470" s="2"/>
    </row>
    <row r="471" spans="1:5" x14ac:dyDescent="0.15">
      <c r="A471" s="2">
        <v>41022</v>
      </c>
      <c r="B471" s="1">
        <v>7525.17</v>
      </c>
      <c r="E471" s="2"/>
    </row>
    <row r="472" spans="1:5" x14ac:dyDescent="0.15">
      <c r="A472" s="2">
        <v>41021</v>
      </c>
      <c r="B472" s="1">
        <v>7581.16</v>
      </c>
      <c r="E472" s="2"/>
    </row>
    <row r="473" spans="1:5" x14ac:dyDescent="0.15">
      <c r="A473" s="2">
        <v>41020</v>
      </c>
      <c r="B473" s="1">
        <v>7618.07</v>
      </c>
      <c r="E473" s="2"/>
    </row>
    <row r="474" spans="1:5" x14ac:dyDescent="0.15">
      <c r="A474" s="2">
        <v>41017</v>
      </c>
      <c r="B474" s="1">
        <v>7513.85</v>
      </c>
      <c r="E474" s="2"/>
    </row>
    <row r="475" spans="1:5" x14ac:dyDescent="0.15">
      <c r="A475" s="2">
        <v>41016</v>
      </c>
      <c r="B475" s="1">
        <v>7511.72</v>
      </c>
      <c r="E475" s="2"/>
    </row>
    <row r="476" spans="1:5" x14ac:dyDescent="0.15">
      <c r="A476" s="2">
        <v>41015</v>
      </c>
      <c r="B476" s="1">
        <v>7277.89</v>
      </c>
      <c r="E476" s="2"/>
    </row>
    <row r="477" spans="1:5" x14ac:dyDescent="0.15">
      <c r="A477" s="2">
        <v>41014</v>
      </c>
      <c r="B477" s="1">
        <v>7348.33</v>
      </c>
      <c r="E477" s="2"/>
    </row>
    <row r="478" spans="1:5" x14ac:dyDescent="0.15">
      <c r="A478" s="2">
        <v>41013</v>
      </c>
      <c r="B478" s="1">
        <v>7524.36</v>
      </c>
      <c r="E478" s="2"/>
    </row>
    <row r="479" spans="1:5" x14ac:dyDescent="0.15">
      <c r="A479" s="2">
        <v>41010</v>
      </c>
      <c r="B479" s="1">
        <v>7573.28</v>
      </c>
      <c r="E479" s="2"/>
    </row>
    <row r="480" spans="1:5" x14ac:dyDescent="0.15">
      <c r="A480" s="2">
        <v>41009</v>
      </c>
      <c r="B480" s="1">
        <v>7551.88</v>
      </c>
      <c r="E480" s="2"/>
    </row>
    <row r="481" spans="1:5" x14ac:dyDescent="0.15">
      <c r="A481" s="2">
        <v>41008</v>
      </c>
      <c r="B481" s="1">
        <v>7697.7</v>
      </c>
      <c r="E481" s="2"/>
    </row>
    <row r="482" spans="1:5" x14ac:dyDescent="0.15">
      <c r="A482" s="2">
        <v>41007</v>
      </c>
      <c r="B482" s="1">
        <v>7717.72</v>
      </c>
      <c r="E482" s="2"/>
    </row>
    <row r="483" spans="1:5" x14ac:dyDescent="0.15">
      <c r="A483" s="2">
        <v>41006</v>
      </c>
      <c r="B483" s="1">
        <v>7862.51</v>
      </c>
      <c r="E483" s="2"/>
    </row>
    <row r="484" spans="1:5" x14ac:dyDescent="0.15">
      <c r="A484" s="2">
        <v>41003</v>
      </c>
      <c r="B484" s="1">
        <v>7895.36</v>
      </c>
      <c r="E484" s="2"/>
    </row>
    <row r="485" spans="1:5" x14ac:dyDescent="0.15">
      <c r="A485" s="2">
        <v>41002</v>
      </c>
      <c r="B485" s="1">
        <v>7930.58</v>
      </c>
      <c r="E485" s="2"/>
    </row>
    <row r="486" spans="1:5" x14ac:dyDescent="0.15">
      <c r="A486" s="2">
        <v>41001</v>
      </c>
      <c r="B486" s="1">
        <v>7908.3</v>
      </c>
      <c r="E486" s="2"/>
    </row>
    <row r="487" spans="1:5" x14ac:dyDescent="0.15">
      <c r="A487" s="2">
        <v>41000</v>
      </c>
      <c r="B487" s="1">
        <v>7907.41</v>
      </c>
      <c r="E487" s="2"/>
    </row>
    <row r="488" spans="1:5" x14ac:dyDescent="0.15">
      <c r="A488" s="2">
        <v>40999</v>
      </c>
      <c r="B488" s="1">
        <v>7835.15</v>
      </c>
      <c r="E488" s="2"/>
    </row>
    <row r="489" spans="1:5" x14ac:dyDescent="0.15">
      <c r="A489" s="2">
        <v>40996</v>
      </c>
      <c r="B489" s="1">
        <v>7782.84</v>
      </c>
      <c r="E489" s="2"/>
    </row>
    <row r="490" spans="1:5" x14ac:dyDescent="0.15">
      <c r="A490" s="2">
        <v>40995</v>
      </c>
      <c r="B490" s="1">
        <v>7767.33</v>
      </c>
      <c r="E490" s="2"/>
    </row>
    <row r="491" spans="1:5" x14ac:dyDescent="0.15">
      <c r="A491" s="2">
        <v>40994</v>
      </c>
      <c r="B491" s="1">
        <v>7782.85</v>
      </c>
      <c r="E491" s="2"/>
    </row>
    <row r="492" spans="1:5" x14ac:dyDescent="0.15">
      <c r="A492" s="2">
        <v>40993</v>
      </c>
      <c r="B492" s="1">
        <v>7758.66</v>
      </c>
      <c r="E492" s="2"/>
    </row>
    <row r="493" spans="1:5" x14ac:dyDescent="0.15">
      <c r="A493" s="2">
        <v>40992</v>
      </c>
      <c r="B493" s="1">
        <v>7675.61</v>
      </c>
      <c r="E493" s="2"/>
    </row>
    <row r="494" spans="1:5" x14ac:dyDescent="0.15">
      <c r="A494" s="2">
        <v>40989</v>
      </c>
      <c r="B494" s="1">
        <v>7540.27</v>
      </c>
      <c r="E494" s="2"/>
    </row>
    <row r="495" spans="1:5" x14ac:dyDescent="0.15">
      <c r="A495" s="2">
        <v>40988</v>
      </c>
      <c r="B495" s="1">
        <v>7518.66</v>
      </c>
      <c r="E495" s="2"/>
    </row>
    <row r="496" spans="1:5" x14ac:dyDescent="0.15">
      <c r="A496" s="2">
        <v>40987</v>
      </c>
      <c r="B496" s="1">
        <v>7616.01</v>
      </c>
      <c r="E496" s="2"/>
    </row>
    <row r="497" spans="1:5" x14ac:dyDescent="0.15">
      <c r="A497" s="2">
        <v>40986</v>
      </c>
      <c r="B497" s="1">
        <v>7615.69</v>
      </c>
      <c r="E497" s="2"/>
    </row>
    <row r="498" spans="1:5" x14ac:dyDescent="0.15">
      <c r="A498" s="2">
        <v>40985</v>
      </c>
      <c r="B498" s="1">
        <v>7600.57</v>
      </c>
      <c r="E498" s="2"/>
    </row>
    <row r="499" spans="1:5" x14ac:dyDescent="0.15">
      <c r="A499" s="2">
        <v>40982</v>
      </c>
      <c r="B499" s="1">
        <v>7567.98</v>
      </c>
      <c r="E499" s="2"/>
    </row>
    <row r="500" spans="1:5" x14ac:dyDescent="0.15">
      <c r="A500" s="2">
        <v>40981</v>
      </c>
      <c r="B500" s="1">
        <v>7521.6</v>
      </c>
      <c r="E500" s="2"/>
    </row>
    <row r="501" spans="1:5" x14ac:dyDescent="0.15">
      <c r="A501" s="2">
        <v>40980</v>
      </c>
      <c r="B501" s="1">
        <v>7539.7</v>
      </c>
      <c r="E501" s="2"/>
    </row>
    <row r="502" spans="1:5" x14ac:dyDescent="0.15">
      <c r="A502" s="2">
        <v>40979</v>
      </c>
      <c r="B502" s="1">
        <v>7533.74</v>
      </c>
      <c r="E502" s="2"/>
    </row>
    <row r="503" spans="1:5" x14ac:dyDescent="0.15">
      <c r="A503" s="2">
        <v>40978</v>
      </c>
      <c r="B503" s="1">
        <v>7481.27</v>
      </c>
      <c r="E503" s="2"/>
    </row>
    <row r="504" spans="1:5" x14ac:dyDescent="0.15">
      <c r="A504" s="2">
        <v>40975</v>
      </c>
      <c r="B504" s="1">
        <v>7374.92</v>
      </c>
      <c r="E504" s="2"/>
    </row>
    <row r="505" spans="1:5" x14ac:dyDescent="0.15">
      <c r="A505" s="2">
        <v>40974</v>
      </c>
      <c r="B505" s="1">
        <v>7399.87</v>
      </c>
      <c r="E505" s="2"/>
    </row>
    <row r="506" spans="1:5" x14ac:dyDescent="0.15">
      <c r="A506" s="2">
        <v>40973</v>
      </c>
      <c r="B506" s="1">
        <v>7353.79</v>
      </c>
      <c r="E506" s="2"/>
    </row>
    <row r="507" spans="1:5" x14ac:dyDescent="0.15">
      <c r="A507" s="2">
        <v>40972</v>
      </c>
      <c r="B507" s="1">
        <v>7351.28</v>
      </c>
      <c r="E507" s="2"/>
    </row>
    <row r="508" spans="1:5" x14ac:dyDescent="0.15">
      <c r="A508" s="2">
        <v>40971</v>
      </c>
      <c r="B508" s="1">
        <v>7336.21</v>
      </c>
      <c r="E508" s="2"/>
    </row>
    <row r="509" spans="1:5" x14ac:dyDescent="0.15">
      <c r="A509" s="2">
        <v>40968</v>
      </c>
      <c r="B509" s="1">
        <v>7271.82</v>
      </c>
      <c r="E509" s="2"/>
    </row>
    <row r="510" spans="1:5" x14ac:dyDescent="0.15">
      <c r="A510" s="2">
        <v>40967</v>
      </c>
      <c r="B510" s="1">
        <v>7214.06</v>
      </c>
      <c r="E510" s="2"/>
    </row>
    <row r="511" spans="1:5" x14ac:dyDescent="0.15">
      <c r="A511" s="2">
        <v>40966</v>
      </c>
      <c r="B511" s="1">
        <v>7194.7</v>
      </c>
      <c r="E511" s="2"/>
    </row>
    <row r="512" spans="1:5" x14ac:dyDescent="0.15">
      <c r="A512" s="2">
        <v>40965</v>
      </c>
      <c r="B512" s="1">
        <v>7133.09</v>
      </c>
      <c r="E512" s="2"/>
    </row>
    <row r="513" spans="1:5" x14ac:dyDescent="0.15">
      <c r="A513" s="2">
        <v>40964</v>
      </c>
      <c r="B513" s="1">
        <v>7120.4</v>
      </c>
      <c r="E513" s="2"/>
    </row>
    <row r="514" spans="1:5" x14ac:dyDescent="0.15">
      <c r="A514" s="2">
        <v>40961</v>
      </c>
      <c r="B514" s="1">
        <v>7031.26</v>
      </c>
      <c r="E514" s="2"/>
    </row>
    <row r="515" spans="1:5" x14ac:dyDescent="0.15">
      <c r="A515" s="2">
        <v>40960</v>
      </c>
      <c r="B515" s="1">
        <v>6966.73</v>
      </c>
      <c r="E515" s="2"/>
    </row>
    <row r="516" spans="1:5" x14ac:dyDescent="0.15">
      <c r="A516" s="2">
        <v>40959</v>
      </c>
      <c r="B516" s="1">
        <v>6904.38</v>
      </c>
      <c r="E516" s="2"/>
    </row>
    <row r="517" spans="1:5" x14ac:dyDescent="0.15">
      <c r="A517" s="2">
        <v>40958</v>
      </c>
      <c r="B517" s="1">
        <v>6869.95</v>
      </c>
      <c r="E517" s="2"/>
    </row>
    <row r="518" spans="1:5" x14ac:dyDescent="0.15">
      <c r="A518" s="2">
        <v>40957</v>
      </c>
      <c r="B518" s="1">
        <v>6830.31</v>
      </c>
      <c r="E518" s="2"/>
    </row>
    <row r="519" spans="1:5" x14ac:dyDescent="0.15">
      <c r="A519" s="2">
        <v>40954</v>
      </c>
      <c r="B519" s="1">
        <v>6811.97</v>
      </c>
      <c r="E519" s="2"/>
    </row>
    <row r="520" spans="1:5" x14ac:dyDescent="0.15">
      <c r="A520" s="2">
        <v>40953</v>
      </c>
      <c r="B520" s="1">
        <v>6816.49</v>
      </c>
      <c r="E520" s="2"/>
    </row>
    <row r="521" spans="1:5" x14ac:dyDescent="0.15">
      <c r="A521" s="2">
        <v>40952</v>
      </c>
      <c r="B521" s="1">
        <v>6831.56</v>
      </c>
      <c r="E521" s="2"/>
    </row>
    <row r="522" spans="1:5" x14ac:dyDescent="0.15">
      <c r="A522" s="2">
        <v>40951</v>
      </c>
      <c r="B522" s="1">
        <v>6802.94</v>
      </c>
      <c r="E522" s="2"/>
    </row>
    <row r="523" spans="1:5" x14ac:dyDescent="0.15">
      <c r="A523" s="2">
        <v>40950</v>
      </c>
      <c r="B523" s="1">
        <v>6804.03</v>
      </c>
      <c r="E523" s="2"/>
    </row>
    <row r="524" spans="1:5" x14ac:dyDescent="0.15">
      <c r="A524" s="2">
        <v>40947</v>
      </c>
      <c r="B524" s="1">
        <v>6797.09</v>
      </c>
      <c r="E524" s="2"/>
    </row>
    <row r="525" spans="1:5" x14ac:dyDescent="0.15">
      <c r="A525" s="2">
        <v>40946</v>
      </c>
      <c r="B525" s="1">
        <v>6743.55</v>
      </c>
      <c r="E525" s="2"/>
    </row>
    <row r="526" spans="1:5" x14ac:dyDescent="0.15">
      <c r="A526" s="2">
        <v>40945</v>
      </c>
      <c r="B526" s="1">
        <v>6738.91</v>
      </c>
      <c r="E526" s="2"/>
    </row>
    <row r="527" spans="1:5" x14ac:dyDescent="0.15">
      <c r="A527" s="2">
        <v>40944</v>
      </c>
      <c r="B527" s="1">
        <v>6758.87</v>
      </c>
      <c r="E527" s="2"/>
    </row>
    <row r="528" spans="1:5" x14ac:dyDescent="0.15">
      <c r="A528" s="2">
        <v>40943</v>
      </c>
      <c r="B528" s="1">
        <v>6733.68</v>
      </c>
      <c r="E528" s="2"/>
    </row>
    <row r="529" spans="1:5" x14ac:dyDescent="0.15">
      <c r="A529" s="2">
        <v>40940</v>
      </c>
      <c r="B529" s="1">
        <v>6663.48</v>
      </c>
      <c r="E529" s="2"/>
    </row>
    <row r="530" spans="1:5" x14ac:dyDescent="0.15">
      <c r="A530" s="2">
        <v>40939</v>
      </c>
      <c r="B530" s="1">
        <v>6626.04</v>
      </c>
      <c r="E530" s="2"/>
    </row>
    <row r="531" spans="1:5" x14ac:dyDescent="0.15">
      <c r="A531" s="2">
        <v>40938</v>
      </c>
      <c r="B531" s="1">
        <v>6560.25</v>
      </c>
      <c r="E531" s="2"/>
    </row>
    <row r="532" spans="1:5" x14ac:dyDescent="0.15">
      <c r="A532" s="2">
        <v>40937</v>
      </c>
      <c r="B532" s="1">
        <v>6554.77</v>
      </c>
      <c r="E532" s="2"/>
    </row>
    <row r="533" spans="1:5" x14ac:dyDescent="0.15">
      <c r="A533" s="2">
        <v>40936</v>
      </c>
      <c r="B533" s="1">
        <v>6537.12</v>
      </c>
      <c r="E533" s="2"/>
    </row>
    <row r="534" spans="1:5" x14ac:dyDescent="0.15">
      <c r="A534" s="2">
        <v>40933</v>
      </c>
      <c r="B534" s="1">
        <v>6476.86</v>
      </c>
      <c r="E534" s="2"/>
    </row>
    <row r="535" spans="1:5" x14ac:dyDescent="0.15">
      <c r="A535" s="2">
        <v>40932</v>
      </c>
      <c r="B535" s="1">
        <v>6466.54</v>
      </c>
      <c r="E535" s="2"/>
    </row>
    <row r="536" spans="1:5" x14ac:dyDescent="0.15">
      <c r="A536" s="2">
        <v>40931</v>
      </c>
      <c r="B536" s="1">
        <v>6460.55</v>
      </c>
      <c r="E536" s="2"/>
    </row>
    <row r="537" spans="1:5" x14ac:dyDescent="0.15">
      <c r="A537" s="2">
        <v>40930</v>
      </c>
      <c r="B537" s="1">
        <v>6450.58</v>
      </c>
      <c r="E537" s="2"/>
    </row>
    <row r="538" spans="1:5" x14ac:dyDescent="0.15">
      <c r="A538" s="2">
        <v>40929</v>
      </c>
      <c r="B538" s="1">
        <v>6464.17</v>
      </c>
      <c r="E538" s="2"/>
    </row>
    <row r="539" spans="1:5" x14ac:dyDescent="0.15">
      <c r="A539" s="2">
        <v>40926</v>
      </c>
      <c r="B539" s="1">
        <v>6377.99</v>
      </c>
      <c r="E539" s="2"/>
    </row>
    <row r="540" spans="1:5" x14ac:dyDescent="0.15">
      <c r="A540" s="2">
        <v>40925</v>
      </c>
      <c r="B540" s="1">
        <v>6370.16</v>
      </c>
      <c r="E540" s="2"/>
    </row>
    <row r="541" spans="1:5" x14ac:dyDescent="0.15">
      <c r="A541" s="2">
        <v>40924</v>
      </c>
      <c r="B541" s="1">
        <v>6420.89</v>
      </c>
      <c r="E541" s="2"/>
    </row>
    <row r="542" spans="1:5" x14ac:dyDescent="0.15">
      <c r="A542" s="2">
        <v>40923</v>
      </c>
      <c r="B542" s="1">
        <v>6492.4</v>
      </c>
      <c r="E542" s="2"/>
    </row>
    <row r="543" spans="1:5" x14ac:dyDescent="0.15">
      <c r="A543" s="2">
        <v>40922</v>
      </c>
      <c r="B543" s="1">
        <v>6494.77</v>
      </c>
      <c r="E543" s="2"/>
    </row>
    <row r="544" spans="1:5" x14ac:dyDescent="0.15">
      <c r="A544" s="2">
        <v>40919</v>
      </c>
      <c r="B544" s="1">
        <v>6486.41</v>
      </c>
      <c r="E544" s="2"/>
    </row>
    <row r="545" spans="1:5" x14ac:dyDescent="0.15">
      <c r="A545" s="2">
        <v>40918</v>
      </c>
      <c r="B545" s="1">
        <v>6476.6</v>
      </c>
      <c r="E545" s="2"/>
    </row>
    <row r="546" spans="1:5" x14ac:dyDescent="0.15">
      <c r="A546" s="2">
        <v>40917</v>
      </c>
      <c r="B546" s="1">
        <v>6441.62</v>
      </c>
      <c r="E546" s="2"/>
    </row>
    <row r="547" spans="1:5" x14ac:dyDescent="0.15">
      <c r="A547" s="2">
        <v>40916</v>
      </c>
      <c r="B547" s="1">
        <v>6467.61</v>
      </c>
      <c r="E547" s="2"/>
    </row>
    <row r="548" spans="1:5" x14ac:dyDescent="0.15">
      <c r="A548" s="2">
        <v>40915</v>
      </c>
      <c r="B548" s="1">
        <v>6452.38</v>
      </c>
      <c r="E548" s="2"/>
    </row>
    <row r="549" spans="1:5" x14ac:dyDescent="0.15">
      <c r="A549" s="2">
        <v>40912</v>
      </c>
      <c r="B549" s="1">
        <v>6407.87</v>
      </c>
      <c r="E549" s="2"/>
    </row>
    <row r="550" spans="1:5" x14ac:dyDescent="0.15">
      <c r="A550" s="2">
        <v>40911</v>
      </c>
      <c r="B550" s="1">
        <v>6413.88</v>
      </c>
      <c r="E550" s="2"/>
    </row>
    <row r="551" spans="1:5" x14ac:dyDescent="0.15">
      <c r="A551" s="2">
        <v>40910</v>
      </c>
      <c r="B551" s="1">
        <v>6398.72</v>
      </c>
      <c r="E551" s="2"/>
    </row>
    <row r="552" spans="1:5" x14ac:dyDescent="0.15">
      <c r="A552" s="2">
        <v>40909</v>
      </c>
      <c r="B552" s="1">
        <v>6386.04</v>
      </c>
      <c r="E552" s="2"/>
    </row>
    <row r="553" spans="1:5" x14ac:dyDescent="0.15">
      <c r="A553" s="2">
        <v>40908</v>
      </c>
      <c r="B553" s="1">
        <v>6417.73</v>
      </c>
      <c r="E553" s="2"/>
    </row>
    <row r="554" spans="1:5" x14ac:dyDescent="0.15">
      <c r="A554" s="2">
        <v>40905</v>
      </c>
      <c r="B554" s="1">
        <v>6418.13</v>
      </c>
      <c r="E554" s="2"/>
    </row>
    <row r="555" spans="1:5" x14ac:dyDescent="0.15">
      <c r="A555" s="2">
        <v>40904</v>
      </c>
      <c r="B555" s="1">
        <v>6400.1</v>
      </c>
      <c r="E555" s="2"/>
    </row>
    <row r="556" spans="1:5" x14ac:dyDescent="0.15">
      <c r="A556" s="2">
        <v>40903</v>
      </c>
      <c r="B556" s="1">
        <v>6414.47</v>
      </c>
      <c r="E556" s="2"/>
    </row>
    <row r="557" spans="1:5" x14ac:dyDescent="0.15">
      <c r="A557" s="2">
        <v>40902</v>
      </c>
      <c r="B557" s="1">
        <v>6382.33</v>
      </c>
      <c r="E557" s="2"/>
    </row>
    <row r="558" spans="1:5" x14ac:dyDescent="0.15">
      <c r="A558" s="2">
        <v>40901</v>
      </c>
      <c r="B558" s="1">
        <v>6384.08</v>
      </c>
      <c r="E558" s="2"/>
    </row>
    <row r="559" spans="1:5" x14ac:dyDescent="0.15">
      <c r="A559" s="2">
        <v>40898</v>
      </c>
      <c r="B559" s="1">
        <v>6330.01</v>
      </c>
      <c r="E559" s="2"/>
    </row>
    <row r="560" spans="1:5" x14ac:dyDescent="0.15">
      <c r="A560" s="2">
        <v>40897</v>
      </c>
      <c r="B560" s="1">
        <v>6288.28</v>
      </c>
      <c r="E560" s="2"/>
    </row>
    <row r="561" spans="1:5" x14ac:dyDescent="0.15">
      <c r="A561" s="2">
        <v>40896</v>
      </c>
      <c r="B561" s="1">
        <v>6275.92</v>
      </c>
      <c r="E561" s="2"/>
    </row>
    <row r="562" spans="1:5" x14ac:dyDescent="0.15">
      <c r="A562" s="2">
        <v>40895</v>
      </c>
      <c r="B562" s="1">
        <v>6267.67</v>
      </c>
      <c r="E562" s="2"/>
    </row>
    <row r="563" spans="1:5" x14ac:dyDescent="0.15">
      <c r="A563" s="2">
        <v>40894</v>
      </c>
      <c r="B563" s="1">
        <v>6253.66</v>
      </c>
      <c r="E563" s="2"/>
    </row>
    <row r="564" spans="1:5" x14ac:dyDescent="0.15">
      <c r="A564" s="2">
        <v>40891</v>
      </c>
      <c r="B564" s="1">
        <v>6238.87</v>
      </c>
      <c r="E564" s="2"/>
    </row>
    <row r="565" spans="1:5" x14ac:dyDescent="0.15">
      <c r="A565" s="2">
        <v>40890</v>
      </c>
      <c r="B565" s="1">
        <v>6191.51</v>
      </c>
      <c r="E565" s="2"/>
    </row>
    <row r="566" spans="1:5" x14ac:dyDescent="0.15">
      <c r="A566" s="2">
        <v>40889</v>
      </c>
      <c r="B566" s="1">
        <v>6273.27</v>
      </c>
      <c r="E566" s="2"/>
    </row>
    <row r="567" spans="1:5" x14ac:dyDescent="0.15">
      <c r="A567" s="2">
        <v>40888</v>
      </c>
      <c r="B567" s="1">
        <v>6288.11</v>
      </c>
      <c r="E567" s="2"/>
    </row>
    <row r="568" spans="1:5" x14ac:dyDescent="0.15">
      <c r="A568" s="2">
        <v>40887</v>
      </c>
      <c r="B568" s="1">
        <v>6302.84</v>
      </c>
      <c r="E568" s="2"/>
    </row>
    <row r="569" spans="1:5" x14ac:dyDescent="0.15">
      <c r="A569" s="2">
        <v>40884</v>
      </c>
      <c r="B569" s="1">
        <v>6251.92</v>
      </c>
      <c r="E569" s="2"/>
    </row>
    <row r="570" spans="1:5" x14ac:dyDescent="0.15">
      <c r="A570" s="2">
        <v>40883</v>
      </c>
      <c r="B570" s="1">
        <v>6216.9</v>
      </c>
      <c r="E570" s="2"/>
    </row>
    <row r="571" spans="1:5" x14ac:dyDescent="0.15">
      <c r="A571" s="2">
        <v>40882</v>
      </c>
      <c r="B571" s="1">
        <v>6228.16</v>
      </c>
      <c r="E571" s="2"/>
    </row>
    <row r="572" spans="1:5" x14ac:dyDescent="0.15">
      <c r="A572" s="2">
        <v>40881</v>
      </c>
      <c r="B572" s="1">
        <v>6169.23</v>
      </c>
      <c r="E572" s="2"/>
    </row>
    <row r="573" spans="1:5" x14ac:dyDescent="0.15">
      <c r="A573" s="2">
        <v>40880</v>
      </c>
      <c r="B573" s="1">
        <v>6169.61</v>
      </c>
      <c r="E573" s="2"/>
    </row>
    <row r="574" spans="1:5" x14ac:dyDescent="0.15">
      <c r="A574" s="2">
        <v>40877</v>
      </c>
      <c r="B574" s="1">
        <v>6104.56</v>
      </c>
      <c r="E574" s="2"/>
    </row>
    <row r="575" spans="1:5" x14ac:dyDescent="0.15">
      <c r="A575" s="2">
        <v>40876</v>
      </c>
      <c r="B575" s="1">
        <v>6111.86</v>
      </c>
      <c r="E575" s="2"/>
    </row>
    <row r="576" spans="1:5" x14ac:dyDescent="0.15">
      <c r="A576" s="2">
        <v>40875</v>
      </c>
      <c r="B576" s="1">
        <v>6118.64</v>
      </c>
      <c r="E576" s="2"/>
    </row>
    <row r="577" spans="1:5" x14ac:dyDescent="0.15">
      <c r="A577" s="2">
        <v>40874</v>
      </c>
      <c r="B577" s="1">
        <v>6047.91</v>
      </c>
      <c r="E577" s="2"/>
    </row>
    <row r="578" spans="1:5" x14ac:dyDescent="0.15">
      <c r="A578" s="2">
        <v>40873</v>
      </c>
      <c r="B578" s="1">
        <v>6057.59</v>
      </c>
      <c r="E578" s="2"/>
    </row>
    <row r="579" spans="1:5" x14ac:dyDescent="0.15">
      <c r="A579" s="2">
        <v>40870</v>
      </c>
      <c r="B579" s="1">
        <v>6086.1</v>
      </c>
      <c r="E579" s="2"/>
    </row>
    <row r="580" spans="1:5" x14ac:dyDescent="0.15">
      <c r="A580" s="2">
        <v>40869</v>
      </c>
      <c r="B580" s="1">
        <v>6103.08</v>
      </c>
      <c r="E580" s="2"/>
    </row>
    <row r="581" spans="1:5" x14ac:dyDescent="0.15">
      <c r="A581" s="2">
        <v>40868</v>
      </c>
      <c r="B581" s="1">
        <v>6153.57</v>
      </c>
      <c r="E581" s="2"/>
    </row>
    <row r="582" spans="1:5" x14ac:dyDescent="0.15">
      <c r="A582" s="2">
        <v>40867</v>
      </c>
      <c r="B582" s="1">
        <v>6207.02</v>
      </c>
      <c r="E582" s="2"/>
    </row>
    <row r="583" spans="1:5" x14ac:dyDescent="0.15">
      <c r="A583" s="2">
        <v>40866</v>
      </c>
      <c r="B583" s="1">
        <v>6198.87</v>
      </c>
      <c r="E583" s="2"/>
    </row>
    <row r="584" spans="1:5" x14ac:dyDescent="0.15">
      <c r="A584" s="2">
        <v>40863</v>
      </c>
      <c r="B584" s="1">
        <v>6219.95</v>
      </c>
      <c r="E584" s="2"/>
    </row>
    <row r="585" spans="1:5" x14ac:dyDescent="0.15">
      <c r="A585" s="2">
        <v>40862</v>
      </c>
      <c r="B585" s="1">
        <v>6227.79</v>
      </c>
      <c r="E585" s="2"/>
    </row>
    <row r="586" spans="1:5" x14ac:dyDescent="0.15">
      <c r="A586" s="2">
        <v>40861</v>
      </c>
      <c r="B586" s="1">
        <v>6238.02</v>
      </c>
      <c r="E586" s="2"/>
    </row>
    <row r="587" spans="1:5" x14ac:dyDescent="0.15">
      <c r="A587" s="2">
        <v>40860</v>
      </c>
      <c r="B587" s="1">
        <v>6257.27</v>
      </c>
      <c r="E587" s="2"/>
    </row>
    <row r="588" spans="1:5" x14ac:dyDescent="0.15">
      <c r="A588" s="2">
        <v>40859</v>
      </c>
      <c r="B588" s="1">
        <v>6252.95</v>
      </c>
      <c r="E588" s="2"/>
    </row>
    <row r="589" spans="1:5" x14ac:dyDescent="0.15">
      <c r="A589" s="2">
        <v>40849</v>
      </c>
      <c r="B589" s="1">
        <v>6215.67</v>
      </c>
      <c r="E589" s="2"/>
    </row>
    <row r="590" spans="1:5" x14ac:dyDescent="0.15">
      <c r="A590" s="2">
        <v>40848</v>
      </c>
      <c r="B590" s="1">
        <v>6155.1</v>
      </c>
      <c r="E590" s="2"/>
    </row>
    <row r="591" spans="1:5" x14ac:dyDescent="0.15">
      <c r="A591" s="2">
        <v>40847</v>
      </c>
      <c r="B591" s="1">
        <v>6224.3</v>
      </c>
      <c r="E591" s="2"/>
    </row>
    <row r="592" spans="1:5" x14ac:dyDescent="0.15">
      <c r="A592" s="2">
        <v>40846</v>
      </c>
      <c r="B592" s="1">
        <v>6229.64</v>
      </c>
      <c r="E592" s="2"/>
    </row>
    <row r="593" spans="1:5" x14ac:dyDescent="0.15">
      <c r="A593" s="2">
        <v>40845</v>
      </c>
      <c r="B593" s="1">
        <v>6235.64</v>
      </c>
      <c r="E593" s="2"/>
    </row>
    <row r="594" spans="1:5" x14ac:dyDescent="0.15">
      <c r="A594" s="2">
        <v>40842</v>
      </c>
      <c r="B594" s="1">
        <v>6147.54</v>
      </c>
      <c r="E594" s="2"/>
    </row>
    <row r="595" spans="1:5" x14ac:dyDescent="0.15">
      <c r="A595" s="2">
        <v>40841</v>
      </c>
      <c r="B595" s="1">
        <v>6155.18</v>
      </c>
      <c r="E595" s="2"/>
    </row>
    <row r="596" spans="1:5" x14ac:dyDescent="0.15">
      <c r="A596" s="2">
        <v>40840</v>
      </c>
      <c r="B596" s="1">
        <v>6132.25</v>
      </c>
      <c r="E596" s="2"/>
    </row>
    <row r="597" spans="1:5" x14ac:dyDescent="0.15">
      <c r="A597" s="2">
        <v>40839</v>
      </c>
      <c r="B597" s="1">
        <v>6136.4</v>
      </c>
      <c r="E597" s="2"/>
    </row>
    <row r="598" spans="1:5" x14ac:dyDescent="0.15">
      <c r="A598" s="2">
        <v>40838</v>
      </c>
      <c r="B598" s="1">
        <v>6108.94</v>
      </c>
      <c r="E598" s="2"/>
    </row>
    <row r="599" spans="1:5" x14ac:dyDescent="0.15">
      <c r="A599" s="2">
        <v>40835</v>
      </c>
      <c r="B599" s="1">
        <v>6106.74</v>
      </c>
      <c r="E599" s="2"/>
    </row>
    <row r="600" spans="1:5" x14ac:dyDescent="0.15">
      <c r="A600" s="2">
        <v>40834</v>
      </c>
      <c r="B600" s="1">
        <v>6150.64</v>
      </c>
      <c r="E600" s="2"/>
    </row>
    <row r="601" spans="1:5" x14ac:dyDescent="0.15">
      <c r="A601" s="2">
        <v>40833</v>
      </c>
      <c r="B601" s="1">
        <v>6131.8</v>
      </c>
      <c r="E601" s="2"/>
    </row>
    <row r="602" spans="1:5" x14ac:dyDescent="0.15">
      <c r="A602" s="2">
        <v>40832</v>
      </c>
      <c r="B602" s="1">
        <v>6135.12</v>
      </c>
      <c r="E602" s="2"/>
    </row>
    <row r="603" spans="1:5" x14ac:dyDescent="0.15">
      <c r="A603" s="2">
        <v>40831</v>
      </c>
      <c r="B603" s="1">
        <v>6164.6</v>
      </c>
      <c r="E603" s="2"/>
    </row>
    <row r="604" spans="1:5" x14ac:dyDescent="0.15">
      <c r="A604" s="2">
        <v>40828</v>
      </c>
      <c r="B604" s="1">
        <v>6105.04</v>
      </c>
      <c r="E604" s="2"/>
    </row>
    <row r="605" spans="1:5" x14ac:dyDescent="0.15">
      <c r="A605" s="2">
        <v>40827</v>
      </c>
      <c r="B605" s="1">
        <v>6118.62</v>
      </c>
      <c r="E605" s="2"/>
    </row>
    <row r="606" spans="1:5" x14ac:dyDescent="0.15">
      <c r="A606" s="2">
        <v>40826</v>
      </c>
      <c r="B606" s="1">
        <v>6136.97</v>
      </c>
      <c r="E606" s="2"/>
    </row>
    <row r="607" spans="1:5" x14ac:dyDescent="0.15">
      <c r="A607" s="2">
        <v>40825</v>
      </c>
      <c r="B607" s="1">
        <v>6099.77</v>
      </c>
      <c r="E607" s="2"/>
    </row>
    <row r="608" spans="1:5" x14ac:dyDescent="0.15">
      <c r="A608" s="2">
        <v>40824</v>
      </c>
      <c r="B608" s="1">
        <v>6084.55</v>
      </c>
      <c r="E608" s="2"/>
    </row>
    <row r="609" spans="1:5" x14ac:dyDescent="0.15">
      <c r="A609" s="2">
        <v>40821</v>
      </c>
      <c r="B609" s="1">
        <v>6002.09</v>
      </c>
      <c r="E609" s="2"/>
    </row>
    <row r="610" spans="1:5" x14ac:dyDescent="0.15">
      <c r="A610" s="2">
        <v>40820</v>
      </c>
      <c r="B610" s="1">
        <v>5965.13</v>
      </c>
      <c r="E610" s="2"/>
    </row>
    <row r="611" spans="1:5" x14ac:dyDescent="0.15">
      <c r="A611" s="2">
        <v>40819</v>
      </c>
      <c r="B611" s="1">
        <v>6024.39</v>
      </c>
      <c r="E611" s="2"/>
    </row>
    <row r="612" spans="1:5" x14ac:dyDescent="0.15">
      <c r="A612" s="2">
        <v>40818</v>
      </c>
      <c r="B612" s="1">
        <v>6112.41</v>
      </c>
      <c r="E612" s="2"/>
    </row>
    <row r="613" spans="1:5" x14ac:dyDescent="0.15">
      <c r="A613" s="2">
        <v>40817</v>
      </c>
      <c r="B613" s="1">
        <v>6116.71</v>
      </c>
      <c r="E613" s="2"/>
    </row>
    <row r="614" spans="1:5" x14ac:dyDescent="0.15">
      <c r="A614" s="2">
        <v>40814</v>
      </c>
      <c r="B614" s="1">
        <v>6112.37</v>
      </c>
      <c r="E614" s="2"/>
    </row>
    <row r="615" spans="1:5" x14ac:dyDescent="0.15">
      <c r="A615" s="2">
        <v>40813</v>
      </c>
      <c r="B615" s="1">
        <v>6128.47</v>
      </c>
      <c r="E615" s="2"/>
    </row>
    <row r="616" spans="1:5" x14ac:dyDescent="0.15">
      <c r="A616" s="2">
        <v>40812</v>
      </c>
      <c r="B616" s="1">
        <v>6103.78</v>
      </c>
      <c r="E616" s="2"/>
    </row>
    <row r="617" spans="1:5" x14ac:dyDescent="0.15">
      <c r="A617" s="2">
        <v>40811</v>
      </c>
      <c r="B617" s="1">
        <v>6083.37</v>
      </c>
      <c r="E617" s="2"/>
    </row>
    <row r="618" spans="1:5" x14ac:dyDescent="0.15">
      <c r="A618" s="2">
        <v>40807</v>
      </c>
      <c r="B618" s="1">
        <v>6142.26</v>
      </c>
      <c r="E618" s="2"/>
    </row>
    <row r="619" spans="1:5" x14ac:dyDescent="0.15">
      <c r="A619" s="2">
        <v>40806</v>
      </c>
      <c r="B619" s="1">
        <v>6144.27</v>
      </c>
      <c r="E619" s="2"/>
    </row>
    <row r="620" spans="1:5" x14ac:dyDescent="0.15">
      <c r="A620" s="2">
        <v>40805</v>
      </c>
      <c r="B620" s="1">
        <v>6118.34</v>
      </c>
      <c r="E620" s="2"/>
    </row>
    <row r="621" spans="1:5" x14ac:dyDescent="0.15">
      <c r="A621" s="2">
        <v>40804</v>
      </c>
      <c r="B621" s="1">
        <v>6144.35</v>
      </c>
      <c r="E621" s="2"/>
    </row>
    <row r="622" spans="1:5" x14ac:dyDescent="0.15">
      <c r="A622" s="2">
        <v>40803</v>
      </c>
      <c r="B622" s="1">
        <v>6173.49</v>
      </c>
      <c r="E622" s="2"/>
    </row>
    <row r="623" spans="1:5" x14ac:dyDescent="0.15">
      <c r="A623" s="2">
        <v>40800</v>
      </c>
      <c r="B623" s="1">
        <v>6071.52</v>
      </c>
      <c r="E623" s="2"/>
    </row>
    <row r="624" spans="1:5" x14ac:dyDescent="0.15">
      <c r="A624" s="2">
        <v>40799</v>
      </c>
      <c r="B624" s="1">
        <v>6068.92</v>
      </c>
      <c r="E624" s="2"/>
    </row>
    <row r="625" spans="1:5" x14ac:dyDescent="0.15">
      <c r="A625" s="2">
        <v>40798</v>
      </c>
      <c r="B625" s="1">
        <v>6037.25</v>
      </c>
      <c r="E625" s="2"/>
    </row>
    <row r="626" spans="1:5" x14ac:dyDescent="0.15">
      <c r="A626" s="2">
        <v>40797</v>
      </c>
      <c r="B626" s="1">
        <v>6140.79</v>
      </c>
      <c r="E626" s="2"/>
    </row>
    <row r="627" spans="1:5" x14ac:dyDescent="0.15">
      <c r="A627" s="2">
        <v>40796</v>
      </c>
      <c r="B627" s="1">
        <v>6138.06</v>
      </c>
      <c r="E627" s="2"/>
    </row>
    <row r="628" spans="1:5" x14ac:dyDescent="0.15">
      <c r="A628" s="2">
        <v>40793</v>
      </c>
      <c r="B628" s="1">
        <v>6124.4</v>
      </c>
      <c r="E628" s="2"/>
    </row>
    <row r="629" spans="1:5" x14ac:dyDescent="0.15">
      <c r="A629" s="2">
        <v>40792</v>
      </c>
      <c r="B629" s="1">
        <v>6061.53</v>
      </c>
      <c r="E629" s="2"/>
    </row>
    <row r="630" spans="1:5" x14ac:dyDescent="0.15">
      <c r="A630" s="2">
        <v>40791</v>
      </c>
      <c r="B630" s="1">
        <v>6090.54</v>
      </c>
      <c r="E630" s="2"/>
    </row>
    <row r="631" spans="1:5" x14ac:dyDescent="0.15">
      <c r="A631" s="2">
        <v>40790</v>
      </c>
      <c r="B631" s="1">
        <v>6153.36</v>
      </c>
      <c r="E631" s="2"/>
    </row>
    <row r="632" spans="1:5" x14ac:dyDescent="0.15">
      <c r="A632" s="2">
        <v>40789</v>
      </c>
      <c r="B632" s="1">
        <v>6106.93</v>
      </c>
      <c r="E632" s="2"/>
    </row>
    <row r="633" spans="1:5" x14ac:dyDescent="0.15">
      <c r="A633" s="2">
        <v>40779</v>
      </c>
      <c r="B633" s="1">
        <v>5979.3</v>
      </c>
      <c r="E633" s="2"/>
    </row>
    <row r="634" spans="1:5" x14ac:dyDescent="0.15">
      <c r="A634" s="2">
        <v>40778</v>
      </c>
      <c r="B634" s="1">
        <v>5920.73</v>
      </c>
      <c r="E634" s="2"/>
    </row>
    <row r="635" spans="1:5" x14ac:dyDescent="0.15">
      <c r="A635" s="2">
        <v>40777</v>
      </c>
      <c r="B635" s="1">
        <v>5916.31</v>
      </c>
      <c r="E635" s="2"/>
    </row>
    <row r="636" spans="1:5" x14ac:dyDescent="0.15">
      <c r="A636" s="2">
        <v>40776</v>
      </c>
      <c r="B636" s="1">
        <v>5916.31</v>
      </c>
      <c r="E636" s="2"/>
    </row>
    <row r="637" spans="1:5" x14ac:dyDescent="0.15">
      <c r="A637" s="2">
        <v>40775</v>
      </c>
      <c r="B637" s="1">
        <v>5931.29</v>
      </c>
      <c r="E637" s="2"/>
    </row>
    <row r="638" spans="1:5" x14ac:dyDescent="0.15">
      <c r="A638" s="2">
        <v>40772</v>
      </c>
      <c r="B638" s="1">
        <v>6088.25</v>
      </c>
      <c r="E638" s="2"/>
    </row>
    <row r="639" spans="1:5" x14ac:dyDescent="0.15">
      <c r="A639" s="2">
        <v>40771</v>
      </c>
      <c r="B639" s="1">
        <v>6053.72</v>
      </c>
      <c r="E639" s="2"/>
    </row>
    <row r="640" spans="1:5" x14ac:dyDescent="0.15">
      <c r="A640" s="2">
        <v>40770</v>
      </c>
      <c r="B640" s="1">
        <v>6136.1</v>
      </c>
      <c r="E640" s="2"/>
    </row>
    <row r="641" spans="1:5" x14ac:dyDescent="0.15">
      <c r="A641" s="2">
        <v>40769</v>
      </c>
      <c r="B641" s="1">
        <v>6115.19</v>
      </c>
      <c r="E641" s="2"/>
    </row>
    <row r="642" spans="1:5" x14ac:dyDescent="0.15">
      <c r="A642" s="2">
        <v>40768</v>
      </c>
      <c r="B642" s="1">
        <v>6155.88</v>
      </c>
      <c r="E642" s="2"/>
    </row>
    <row r="643" spans="1:5" x14ac:dyDescent="0.15">
      <c r="A643" s="2">
        <v>40765</v>
      </c>
      <c r="B643" s="1">
        <v>6039.32</v>
      </c>
      <c r="E643" s="2"/>
    </row>
    <row r="644" spans="1:5" x14ac:dyDescent="0.15">
      <c r="A644" s="2">
        <v>40764</v>
      </c>
      <c r="B644" s="1">
        <v>6008.67</v>
      </c>
      <c r="E644" s="2"/>
    </row>
    <row r="645" spans="1:5" x14ac:dyDescent="0.15">
      <c r="A645" s="2">
        <v>40763</v>
      </c>
      <c r="B645" s="1">
        <v>6057.79</v>
      </c>
      <c r="E645" s="2"/>
    </row>
    <row r="646" spans="1:5" x14ac:dyDescent="0.15">
      <c r="A646" s="2">
        <v>40762</v>
      </c>
      <c r="B646" s="1">
        <v>6078.05</v>
      </c>
      <c r="E646" s="2"/>
    </row>
    <row r="647" spans="1:5" x14ac:dyDescent="0.15">
      <c r="A647" s="2">
        <v>40761</v>
      </c>
      <c r="B647" s="1">
        <v>6073.44</v>
      </c>
      <c r="E647" s="2"/>
    </row>
    <row r="648" spans="1:5" x14ac:dyDescent="0.15">
      <c r="A648" s="2">
        <v>40758</v>
      </c>
      <c r="B648" s="1">
        <v>6423.87</v>
      </c>
      <c r="E648" s="2"/>
    </row>
    <row r="649" spans="1:5" x14ac:dyDescent="0.15">
      <c r="A649" s="2">
        <v>40757</v>
      </c>
      <c r="B649" s="1">
        <v>6443.16</v>
      </c>
      <c r="E649" s="2"/>
    </row>
    <row r="650" spans="1:5" x14ac:dyDescent="0.15">
      <c r="A650" s="2">
        <v>40756</v>
      </c>
      <c r="B650" s="1">
        <v>6471.82</v>
      </c>
      <c r="E650" s="2"/>
    </row>
    <row r="651" spans="1:5" x14ac:dyDescent="0.15">
      <c r="A651" s="2">
        <v>40755</v>
      </c>
      <c r="B651" s="1">
        <v>6392.13</v>
      </c>
      <c r="E651" s="2"/>
    </row>
    <row r="652" spans="1:5" x14ac:dyDescent="0.15">
      <c r="A652" s="2">
        <v>40754</v>
      </c>
      <c r="B652" s="1">
        <v>6355.72</v>
      </c>
      <c r="E652" s="2"/>
    </row>
    <row r="653" spans="1:5" x14ac:dyDescent="0.15">
      <c r="A653" s="2">
        <v>40751</v>
      </c>
      <c r="B653" s="1">
        <v>6445.17</v>
      </c>
      <c r="E653" s="2"/>
    </row>
    <row r="654" spans="1:5" x14ac:dyDescent="0.15">
      <c r="A654" s="2">
        <v>40750</v>
      </c>
      <c r="B654" s="1">
        <v>6476.59</v>
      </c>
      <c r="E654" s="2"/>
    </row>
    <row r="655" spans="1:5" x14ac:dyDescent="0.15">
      <c r="A655" s="2">
        <v>40749</v>
      </c>
      <c r="B655" s="1">
        <v>6472.03</v>
      </c>
      <c r="E655" s="2"/>
    </row>
    <row r="656" spans="1:5" x14ac:dyDescent="0.15">
      <c r="A656" s="2">
        <v>40748</v>
      </c>
      <c r="B656" s="1">
        <v>6525.34</v>
      </c>
      <c r="E656" s="2"/>
    </row>
    <row r="657" spans="1:5" x14ac:dyDescent="0.15">
      <c r="A657" s="2">
        <v>40747</v>
      </c>
      <c r="B657" s="1">
        <v>6522.52</v>
      </c>
      <c r="E657" s="2"/>
    </row>
    <row r="658" spans="1:5" x14ac:dyDescent="0.15">
      <c r="A658" s="2">
        <v>40744</v>
      </c>
      <c r="B658" s="1">
        <v>6489.5</v>
      </c>
      <c r="E658" s="2"/>
    </row>
    <row r="659" spans="1:5" x14ac:dyDescent="0.15">
      <c r="A659" s="2">
        <v>40743</v>
      </c>
      <c r="B659" s="1">
        <v>6440.65</v>
      </c>
      <c r="E659" s="2"/>
    </row>
    <row r="660" spans="1:5" x14ac:dyDescent="0.15">
      <c r="A660" s="2">
        <v>40742</v>
      </c>
      <c r="B660" s="1">
        <v>6423.29</v>
      </c>
      <c r="E660" s="2"/>
    </row>
    <row r="661" spans="1:5" x14ac:dyDescent="0.15">
      <c r="A661" s="2">
        <v>40741</v>
      </c>
      <c r="B661" s="1">
        <v>6459.23</v>
      </c>
      <c r="E661" s="2"/>
    </row>
    <row r="662" spans="1:5" x14ac:dyDescent="0.15">
      <c r="A662" s="2">
        <v>40740</v>
      </c>
      <c r="B662" s="1">
        <v>6523.01</v>
      </c>
      <c r="E662" s="2"/>
    </row>
    <row r="663" spans="1:5" x14ac:dyDescent="0.15">
      <c r="A663" s="2">
        <v>40737</v>
      </c>
      <c r="B663" s="1">
        <v>6508.8</v>
      </c>
      <c r="E663" s="2"/>
    </row>
    <row r="664" spans="1:5" x14ac:dyDescent="0.15">
      <c r="A664" s="2">
        <v>40736</v>
      </c>
      <c r="B664" s="1">
        <v>6490.23</v>
      </c>
      <c r="E664" s="2"/>
    </row>
    <row r="665" spans="1:5" x14ac:dyDescent="0.15">
      <c r="A665" s="2">
        <v>40735</v>
      </c>
      <c r="B665" s="1">
        <v>6567.14</v>
      </c>
      <c r="E665" s="2"/>
    </row>
    <row r="666" spans="1:5" x14ac:dyDescent="0.15">
      <c r="A666" s="2">
        <v>40734</v>
      </c>
      <c r="B666" s="1">
        <v>6581.38</v>
      </c>
      <c r="E666" s="2"/>
    </row>
    <row r="667" spans="1:5" x14ac:dyDescent="0.15">
      <c r="A667" s="2">
        <v>40733</v>
      </c>
      <c r="B667" s="1">
        <v>6628.3</v>
      </c>
      <c r="E667" s="2"/>
    </row>
    <row r="668" spans="1:5" x14ac:dyDescent="0.15">
      <c r="A668" s="2">
        <v>40730</v>
      </c>
      <c r="B668" s="1">
        <v>6612.46</v>
      </c>
      <c r="E668" s="2"/>
    </row>
    <row r="669" spans="1:5" x14ac:dyDescent="0.15">
      <c r="A669" s="2">
        <v>40729</v>
      </c>
      <c r="B669" s="1">
        <v>6626.95</v>
      </c>
      <c r="E669" s="2"/>
    </row>
    <row r="670" spans="1:5" x14ac:dyDescent="0.15">
      <c r="A670" s="2">
        <v>40728</v>
      </c>
      <c r="B670" s="1">
        <v>6625.87</v>
      </c>
      <c r="E670" s="2"/>
    </row>
    <row r="671" spans="1:5" x14ac:dyDescent="0.15">
      <c r="A671" s="2">
        <v>40727</v>
      </c>
      <c r="B671" s="1">
        <v>6660.17</v>
      </c>
      <c r="E671" s="2"/>
    </row>
    <row r="672" spans="1:5" x14ac:dyDescent="0.15">
      <c r="A672" s="2">
        <v>40726</v>
      </c>
      <c r="B672" s="1">
        <v>6653.68</v>
      </c>
      <c r="E672" s="2"/>
    </row>
    <row r="673" spans="1:5" x14ac:dyDescent="0.15">
      <c r="A673" s="2">
        <v>40723</v>
      </c>
      <c r="B673" s="1">
        <v>6576</v>
      </c>
      <c r="E673" s="2"/>
    </row>
    <row r="674" spans="1:5" x14ac:dyDescent="0.15">
      <c r="A674" s="2">
        <v>40722</v>
      </c>
      <c r="B674" s="1">
        <v>6531.17</v>
      </c>
      <c r="E674" s="2"/>
    </row>
    <row r="675" spans="1:5" x14ac:dyDescent="0.15">
      <c r="A675" s="2">
        <v>40721</v>
      </c>
      <c r="B675" s="1">
        <v>6507.21</v>
      </c>
      <c r="E675" s="2"/>
    </row>
    <row r="676" spans="1:5" x14ac:dyDescent="0.15">
      <c r="A676" s="2">
        <v>40720</v>
      </c>
      <c r="B676" s="1">
        <v>6511.94</v>
      </c>
      <c r="E676" s="2"/>
    </row>
    <row r="677" spans="1:5" x14ac:dyDescent="0.15">
      <c r="A677" s="2">
        <v>40719</v>
      </c>
      <c r="B677" s="1">
        <v>6456.88</v>
      </c>
      <c r="E677" s="2"/>
    </row>
    <row r="678" spans="1:5" x14ac:dyDescent="0.15">
      <c r="A678" s="2">
        <v>40716</v>
      </c>
      <c r="B678" s="1">
        <v>6449.49</v>
      </c>
      <c r="E678" s="2"/>
    </row>
    <row r="679" spans="1:5" x14ac:dyDescent="0.15">
      <c r="A679" s="2">
        <v>40715</v>
      </c>
      <c r="B679" s="1">
        <v>6462.41</v>
      </c>
      <c r="E679" s="2"/>
    </row>
    <row r="680" spans="1:5" x14ac:dyDescent="0.15">
      <c r="A680" s="2">
        <v>40714</v>
      </c>
      <c r="B680" s="1">
        <v>6377.71</v>
      </c>
      <c r="E680" s="2"/>
    </row>
    <row r="681" spans="1:5" x14ac:dyDescent="0.15">
      <c r="A681" s="2">
        <v>40713</v>
      </c>
      <c r="B681" s="1">
        <v>6442.7</v>
      </c>
      <c r="E681" s="2"/>
    </row>
    <row r="682" spans="1:5" x14ac:dyDescent="0.15">
      <c r="A682" s="2">
        <v>40712</v>
      </c>
      <c r="B682" s="1">
        <v>6501.25</v>
      </c>
      <c r="E682" s="2"/>
    </row>
    <row r="683" spans="1:5" x14ac:dyDescent="0.15">
      <c r="A683" s="2">
        <v>40709</v>
      </c>
      <c r="B683" s="1">
        <v>6546.06</v>
      </c>
      <c r="E683" s="2"/>
    </row>
    <row r="684" spans="1:5" x14ac:dyDescent="0.15">
      <c r="A684" s="2">
        <v>40708</v>
      </c>
      <c r="B684" s="1">
        <v>6568.51</v>
      </c>
      <c r="E684" s="2"/>
    </row>
    <row r="685" spans="1:5" x14ac:dyDescent="0.15">
      <c r="A685" s="2">
        <v>40707</v>
      </c>
      <c r="B685" s="1">
        <v>6584.58</v>
      </c>
      <c r="E685" s="2"/>
    </row>
    <row r="686" spans="1:5" x14ac:dyDescent="0.15">
      <c r="A686" s="2">
        <v>40706</v>
      </c>
      <c r="B686" s="1">
        <v>6549.42</v>
      </c>
      <c r="E686" s="2"/>
    </row>
    <row r="687" spans="1:5" x14ac:dyDescent="0.15">
      <c r="A687" s="2">
        <v>40705</v>
      </c>
      <c r="B687" s="1">
        <v>6509.48</v>
      </c>
      <c r="E687" s="2"/>
    </row>
    <row r="688" spans="1:5" x14ac:dyDescent="0.15">
      <c r="A688" s="2">
        <v>40702</v>
      </c>
      <c r="B688" s="1">
        <v>6540.65</v>
      </c>
      <c r="E688" s="2"/>
    </row>
    <row r="689" spans="1:5" x14ac:dyDescent="0.15">
      <c r="A689" s="2">
        <v>40701</v>
      </c>
      <c r="B689" s="1">
        <v>6614.13</v>
      </c>
      <c r="E689" s="2"/>
    </row>
    <row r="690" spans="1:5" x14ac:dyDescent="0.15">
      <c r="A690" s="2">
        <v>40700</v>
      </c>
      <c r="B690" s="1">
        <v>6657.63</v>
      </c>
      <c r="E690" s="2"/>
    </row>
    <row r="691" spans="1:5" x14ac:dyDescent="0.15">
      <c r="A691" s="2">
        <v>40699</v>
      </c>
      <c r="B691" s="1">
        <v>6626.94</v>
      </c>
      <c r="E691" s="2"/>
    </row>
    <row r="692" spans="1:5" x14ac:dyDescent="0.15">
      <c r="A692" s="2">
        <v>40698</v>
      </c>
      <c r="B692" s="1">
        <v>6624.95</v>
      </c>
      <c r="E692" s="2"/>
    </row>
    <row r="693" spans="1:5" x14ac:dyDescent="0.15">
      <c r="A693" s="2">
        <v>40695</v>
      </c>
      <c r="B693" s="1">
        <v>6741.83</v>
      </c>
      <c r="E693" s="2"/>
    </row>
    <row r="694" spans="1:5" x14ac:dyDescent="0.15">
      <c r="A694" s="2">
        <v>40694</v>
      </c>
      <c r="B694" s="1">
        <v>6735.98</v>
      </c>
      <c r="E694" s="2"/>
    </row>
    <row r="695" spans="1:5" x14ac:dyDescent="0.15">
      <c r="A695" s="2">
        <v>40693</v>
      </c>
      <c r="B695" s="1">
        <v>6732.96</v>
      </c>
      <c r="E695" s="2"/>
    </row>
    <row r="696" spans="1:5" x14ac:dyDescent="0.15">
      <c r="A696" s="2">
        <v>40692</v>
      </c>
      <c r="B696" s="1">
        <v>6754.82</v>
      </c>
      <c r="E696" s="2"/>
    </row>
    <row r="697" spans="1:5" x14ac:dyDescent="0.15">
      <c r="A697" s="2">
        <v>40691</v>
      </c>
      <c r="B697" s="1">
        <v>6751.11</v>
      </c>
      <c r="E697" s="2"/>
    </row>
    <row r="698" spans="1:5" x14ac:dyDescent="0.15">
      <c r="A698" s="2">
        <v>40688</v>
      </c>
      <c r="B698" s="1">
        <v>6723.64</v>
      </c>
      <c r="E698" s="2"/>
    </row>
    <row r="699" spans="1:5" x14ac:dyDescent="0.15">
      <c r="A699" s="2">
        <v>40687</v>
      </c>
      <c r="B699" s="1">
        <v>6710.71</v>
      </c>
      <c r="E699" s="2"/>
    </row>
    <row r="700" spans="1:5" x14ac:dyDescent="0.15">
      <c r="A700" s="2">
        <v>40686</v>
      </c>
      <c r="B700" s="1">
        <v>6702.76</v>
      </c>
      <c r="E700" s="2"/>
    </row>
    <row r="701" spans="1:5" x14ac:dyDescent="0.15">
      <c r="A701" s="2">
        <v>40685</v>
      </c>
      <c r="B701" s="1">
        <v>6750.75</v>
      </c>
      <c r="E701" s="2"/>
    </row>
    <row r="702" spans="1:5" x14ac:dyDescent="0.15">
      <c r="A702" s="2">
        <v>40684</v>
      </c>
      <c r="B702" s="1">
        <v>6731.24</v>
      </c>
      <c r="E702" s="2"/>
    </row>
    <row r="703" spans="1:5" x14ac:dyDescent="0.15">
      <c r="A703" s="2">
        <v>40681</v>
      </c>
      <c r="B703" s="1">
        <v>6686.16</v>
      </c>
      <c r="E703" s="2"/>
    </row>
    <row r="704" spans="1:5" x14ac:dyDescent="0.15">
      <c r="A704" s="2">
        <v>40680</v>
      </c>
      <c r="B704" s="1">
        <v>6651.37</v>
      </c>
      <c r="E704" s="2"/>
    </row>
    <row r="705" spans="1:5" x14ac:dyDescent="0.15">
      <c r="A705" s="2">
        <v>40679</v>
      </c>
      <c r="B705" s="1">
        <v>6634.03</v>
      </c>
      <c r="E705" s="2"/>
    </row>
    <row r="706" spans="1:5" x14ac:dyDescent="0.15">
      <c r="A706" s="2">
        <v>40678</v>
      </c>
      <c r="B706" s="1">
        <v>6690.68</v>
      </c>
      <c r="E706" s="2"/>
    </row>
    <row r="707" spans="1:5" x14ac:dyDescent="0.15">
      <c r="A707" s="2">
        <v>40677</v>
      </c>
      <c r="B707" s="1">
        <v>6713.63</v>
      </c>
      <c r="E707" s="2"/>
    </row>
    <row r="708" spans="1:5" x14ac:dyDescent="0.15">
      <c r="A708" s="2">
        <v>40674</v>
      </c>
      <c r="B708" s="1">
        <v>6722.38</v>
      </c>
      <c r="E708" s="2"/>
    </row>
    <row r="709" spans="1:5" x14ac:dyDescent="0.15">
      <c r="A709" s="2">
        <v>40673</v>
      </c>
      <c r="B709" s="1">
        <v>6712.97</v>
      </c>
      <c r="E709" s="2"/>
    </row>
    <row r="710" spans="1:5" x14ac:dyDescent="0.15">
      <c r="A710" s="2">
        <v>40672</v>
      </c>
      <c r="B710" s="1">
        <v>6673.26</v>
      </c>
      <c r="E710" s="2"/>
    </row>
    <row r="711" spans="1:5" x14ac:dyDescent="0.15">
      <c r="A711" s="2">
        <v>40671</v>
      </c>
      <c r="B711" s="1">
        <v>6623.55</v>
      </c>
      <c r="E711" s="2"/>
    </row>
    <row r="712" spans="1:5" x14ac:dyDescent="0.15">
      <c r="A712" s="2">
        <v>40670</v>
      </c>
      <c r="B712" s="1">
        <v>6577.74</v>
      </c>
      <c r="E712" s="2"/>
    </row>
    <row r="713" spans="1:5" x14ac:dyDescent="0.15">
      <c r="A713" s="2">
        <v>40667</v>
      </c>
      <c r="B713" s="1">
        <v>6682.61</v>
      </c>
      <c r="E713" s="2"/>
    </row>
    <row r="714" spans="1:5" x14ac:dyDescent="0.15">
      <c r="A714" s="2">
        <v>40666</v>
      </c>
      <c r="B714" s="1">
        <v>6694.14</v>
      </c>
      <c r="E714" s="2"/>
    </row>
    <row r="715" spans="1:5" x14ac:dyDescent="0.15">
      <c r="A715" s="2">
        <v>40665</v>
      </c>
      <c r="B715" s="1">
        <v>6719.53</v>
      </c>
      <c r="E715" s="2"/>
    </row>
    <row r="716" spans="1:5" x14ac:dyDescent="0.15">
      <c r="A716" s="2">
        <v>40664</v>
      </c>
      <c r="B716" s="1">
        <v>6683.81</v>
      </c>
      <c r="E716" s="2"/>
    </row>
    <row r="717" spans="1:5" x14ac:dyDescent="0.15">
      <c r="A717" s="2">
        <v>40663</v>
      </c>
      <c r="B717" s="1">
        <v>6710.56</v>
      </c>
      <c r="E717" s="2"/>
    </row>
    <row r="718" spans="1:5" x14ac:dyDescent="0.15">
      <c r="A718" s="2">
        <v>40660</v>
      </c>
      <c r="B718" s="1">
        <v>6724.26</v>
      </c>
      <c r="E718" s="2"/>
    </row>
    <row r="719" spans="1:5" x14ac:dyDescent="0.15">
      <c r="A719" s="2">
        <v>40659</v>
      </c>
      <c r="B719" s="1">
        <v>6686.3</v>
      </c>
      <c r="E719" s="2"/>
    </row>
    <row r="720" spans="1:5" x14ac:dyDescent="0.15">
      <c r="A720" s="2">
        <v>40658</v>
      </c>
      <c r="B720" s="1">
        <v>6684.7</v>
      </c>
      <c r="E720" s="2"/>
    </row>
    <row r="721" spans="1:5" x14ac:dyDescent="0.15">
      <c r="A721" s="2">
        <v>40657</v>
      </c>
      <c r="B721" s="1">
        <v>6614.17</v>
      </c>
      <c r="E721" s="2"/>
    </row>
    <row r="722" spans="1:5" x14ac:dyDescent="0.15">
      <c r="A722" s="2">
        <v>40656</v>
      </c>
      <c r="B722" s="1">
        <v>6590.64</v>
      </c>
      <c r="E722" s="2"/>
    </row>
    <row r="723" spans="1:5" x14ac:dyDescent="0.15">
      <c r="A723" s="2">
        <v>40653</v>
      </c>
      <c r="B723" s="1">
        <v>6574.66</v>
      </c>
      <c r="E723" s="2"/>
    </row>
    <row r="724" spans="1:5" x14ac:dyDescent="0.15">
      <c r="A724" s="2">
        <v>40652</v>
      </c>
      <c r="B724" s="1">
        <v>6525.07</v>
      </c>
      <c r="E724" s="2"/>
    </row>
    <row r="725" spans="1:5" x14ac:dyDescent="0.15">
      <c r="A725" s="2">
        <v>40651</v>
      </c>
      <c r="B725" s="1">
        <v>6533.34</v>
      </c>
      <c r="E725" s="2"/>
    </row>
    <row r="726" spans="1:5" x14ac:dyDescent="0.15">
      <c r="A726" s="2">
        <v>40650</v>
      </c>
      <c r="B726" s="1">
        <v>6531.87</v>
      </c>
      <c r="E726" s="2"/>
    </row>
    <row r="727" spans="1:5" x14ac:dyDescent="0.15">
      <c r="A727" s="2">
        <v>40649</v>
      </c>
      <c r="B727" s="1">
        <v>6604.97</v>
      </c>
      <c r="E727" s="2"/>
    </row>
    <row r="728" spans="1:5" x14ac:dyDescent="0.15">
      <c r="A728" s="2">
        <v>40646</v>
      </c>
      <c r="B728" s="1">
        <v>6604.16</v>
      </c>
      <c r="E728" s="2"/>
    </row>
    <row r="729" spans="1:5" x14ac:dyDescent="0.15">
      <c r="A729" s="2">
        <v>40645</v>
      </c>
      <c r="B729" s="1">
        <v>6590.65</v>
      </c>
      <c r="E729" s="2"/>
    </row>
    <row r="730" spans="1:5" x14ac:dyDescent="0.15">
      <c r="A730" s="2">
        <v>40644</v>
      </c>
      <c r="B730" s="1">
        <v>6611.73</v>
      </c>
      <c r="E730" s="2"/>
    </row>
    <row r="731" spans="1:5" x14ac:dyDescent="0.15">
      <c r="A731" s="2">
        <v>40643</v>
      </c>
      <c r="B731" s="1">
        <v>6606.69</v>
      </c>
      <c r="E731" s="2"/>
    </row>
    <row r="732" spans="1:5" x14ac:dyDescent="0.15">
      <c r="A732" s="2">
        <v>40642</v>
      </c>
      <c r="B732" s="1">
        <v>6608.6</v>
      </c>
      <c r="E732" s="2"/>
    </row>
    <row r="733" spans="1:5" x14ac:dyDescent="0.15">
      <c r="A733" s="2">
        <v>40639</v>
      </c>
      <c r="B733" s="1">
        <v>6574.63</v>
      </c>
      <c r="E733" s="2"/>
    </row>
    <row r="734" spans="1:5" x14ac:dyDescent="0.15">
      <c r="A734" s="2">
        <v>40638</v>
      </c>
      <c r="B734" s="1">
        <v>6548.42</v>
      </c>
      <c r="E734" s="2"/>
    </row>
    <row r="735" spans="1:5" x14ac:dyDescent="0.15">
      <c r="A735" s="2">
        <v>40637</v>
      </c>
      <c r="B735" s="1">
        <v>6605.92</v>
      </c>
      <c r="E735" s="2"/>
    </row>
    <row r="736" spans="1:5" x14ac:dyDescent="0.15">
      <c r="A736" s="2">
        <v>40636</v>
      </c>
      <c r="B736" s="1">
        <v>6616.57</v>
      </c>
      <c r="E736" s="2"/>
    </row>
    <row r="737" spans="1:5" x14ac:dyDescent="0.15">
      <c r="A737" s="2">
        <v>40635</v>
      </c>
      <c r="B737" s="1">
        <v>6622.65</v>
      </c>
      <c r="E737" s="2"/>
    </row>
    <row r="738" spans="1:5" x14ac:dyDescent="0.15">
      <c r="A738" s="2">
        <v>40632</v>
      </c>
      <c r="B738" s="1">
        <v>6562.85</v>
      </c>
      <c r="E738" s="2"/>
    </row>
    <row r="739" spans="1:5" x14ac:dyDescent="0.15">
      <c r="A739" s="2">
        <v>40631</v>
      </c>
      <c r="B739" s="1">
        <v>6519.13</v>
      </c>
      <c r="E739" s="2"/>
    </row>
    <row r="740" spans="1:5" x14ac:dyDescent="0.15">
      <c r="A740" s="2">
        <v>40630</v>
      </c>
      <c r="B740" s="1">
        <v>6508.28</v>
      </c>
      <c r="E740" s="2"/>
    </row>
    <row r="741" spans="1:5" x14ac:dyDescent="0.15">
      <c r="A741" s="2">
        <v>40629</v>
      </c>
      <c r="B741" s="1">
        <v>6519.76</v>
      </c>
      <c r="E741" s="2"/>
    </row>
    <row r="742" spans="1:5" x14ac:dyDescent="0.15">
      <c r="A742" s="2">
        <v>40628</v>
      </c>
      <c r="B742" s="1">
        <v>6506.01</v>
      </c>
      <c r="E742" s="2"/>
    </row>
    <row r="743" spans="1:5" x14ac:dyDescent="0.15">
      <c r="A743" s="2">
        <v>40625</v>
      </c>
      <c r="B743" s="1">
        <v>6362.42</v>
      </c>
      <c r="E743" s="2"/>
    </row>
    <row r="744" spans="1:5" x14ac:dyDescent="0.15">
      <c r="A744" s="2">
        <v>40624</v>
      </c>
      <c r="B744" s="1">
        <v>6344.69</v>
      </c>
      <c r="E744" s="2"/>
    </row>
    <row r="745" spans="1:5" x14ac:dyDescent="0.15">
      <c r="A745" s="2">
        <v>40623</v>
      </c>
      <c r="B745" s="1">
        <v>6357.37</v>
      </c>
      <c r="E745" s="2"/>
    </row>
    <row r="746" spans="1:5" x14ac:dyDescent="0.15">
      <c r="A746" s="2">
        <v>40622</v>
      </c>
      <c r="B746" s="1">
        <v>6343.79</v>
      </c>
      <c r="E746" s="2"/>
    </row>
    <row r="747" spans="1:5" x14ac:dyDescent="0.15">
      <c r="A747" s="2">
        <v>40618</v>
      </c>
      <c r="B747" s="1">
        <v>6069.94</v>
      </c>
      <c r="E747" s="2"/>
    </row>
    <row r="748" spans="1:5" x14ac:dyDescent="0.15">
      <c r="A748" s="2">
        <v>40617</v>
      </c>
      <c r="B748" s="1">
        <v>6011.85</v>
      </c>
      <c r="E748" s="2"/>
    </row>
    <row r="749" spans="1:5" x14ac:dyDescent="0.15">
      <c r="A749" s="2">
        <v>40616</v>
      </c>
      <c r="B749" s="1">
        <v>6230.7</v>
      </c>
      <c r="E749" s="2"/>
    </row>
    <row r="750" spans="1:5" x14ac:dyDescent="0.15">
      <c r="A750" s="2">
        <v>40615</v>
      </c>
      <c r="B750" s="1">
        <v>6309.63</v>
      </c>
      <c r="E750" s="2"/>
    </row>
    <row r="751" spans="1:5" x14ac:dyDescent="0.15">
      <c r="A751" s="2">
        <v>40614</v>
      </c>
      <c r="B751" s="1">
        <v>6297.01</v>
      </c>
      <c r="E751" s="2"/>
    </row>
    <row r="752" spans="1:5" x14ac:dyDescent="0.15">
      <c r="A752" s="2">
        <v>40611</v>
      </c>
      <c r="B752" s="1">
        <v>6108.67</v>
      </c>
      <c r="E752" s="2"/>
    </row>
    <row r="753" spans="1:5" x14ac:dyDescent="0.15">
      <c r="A753" s="2">
        <v>40610</v>
      </c>
      <c r="B753" s="1">
        <v>6073.79</v>
      </c>
      <c r="E753" s="2"/>
    </row>
    <row r="754" spans="1:5" x14ac:dyDescent="0.15">
      <c r="A754" s="2">
        <v>40609</v>
      </c>
      <c r="B754" s="1">
        <v>5950.74</v>
      </c>
      <c r="E754" s="2"/>
    </row>
    <row r="755" spans="1:5" x14ac:dyDescent="0.15">
      <c r="A755" s="2">
        <v>40608</v>
      </c>
      <c r="B755" s="1">
        <v>5762.5</v>
      </c>
      <c r="E755" s="2"/>
    </row>
    <row r="756" spans="1:5" x14ac:dyDescent="0.15">
      <c r="A756" s="2">
        <v>40607</v>
      </c>
      <c r="B756" s="1">
        <v>5709.91</v>
      </c>
      <c r="E756" s="2"/>
    </row>
    <row r="757" spans="1:5" x14ac:dyDescent="0.15">
      <c r="A757" s="2">
        <v>40604</v>
      </c>
      <c r="B757" s="1">
        <v>5323.27</v>
      </c>
      <c r="E757" s="2"/>
    </row>
    <row r="758" spans="1:5" x14ac:dyDescent="0.15">
      <c r="A758" s="2">
        <v>40603</v>
      </c>
      <c r="B758" s="1">
        <v>5538.72</v>
      </c>
      <c r="E758" s="2"/>
    </row>
    <row r="759" spans="1:5" x14ac:dyDescent="0.15">
      <c r="A759" s="2">
        <v>40602</v>
      </c>
      <c r="B759" s="1">
        <v>5941.63</v>
      </c>
      <c r="E759" s="2"/>
    </row>
    <row r="760" spans="1:5" x14ac:dyDescent="0.15">
      <c r="A760" s="2">
        <v>40601</v>
      </c>
      <c r="B760" s="1">
        <v>5950.64</v>
      </c>
      <c r="E760" s="2"/>
    </row>
    <row r="761" spans="1:5" x14ac:dyDescent="0.15">
      <c r="A761" s="2">
        <v>40597</v>
      </c>
      <c r="B761" s="1">
        <v>6263.79</v>
      </c>
      <c r="E761" s="2"/>
    </row>
    <row r="762" spans="1:5" x14ac:dyDescent="0.15">
      <c r="A762" s="2">
        <v>40596</v>
      </c>
      <c r="B762" s="1">
        <v>6277.03</v>
      </c>
      <c r="E762" s="2"/>
    </row>
    <row r="763" spans="1:5" x14ac:dyDescent="0.15">
      <c r="A763" s="2">
        <v>40595</v>
      </c>
      <c r="B763" s="1">
        <v>6298.85</v>
      </c>
      <c r="E763" s="2"/>
    </row>
    <row r="764" spans="1:5" x14ac:dyDescent="0.15">
      <c r="A764" s="2">
        <v>40594</v>
      </c>
      <c r="B764" s="1">
        <v>6333.91</v>
      </c>
      <c r="E764" s="2"/>
    </row>
    <row r="765" spans="1:5" x14ac:dyDescent="0.15">
      <c r="A765" s="2">
        <v>40593</v>
      </c>
      <c r="B765" s="1">
        <v>6383.88</v>
      </c>
      <c r="E765" s="2"/>
    </row>
    <row r="766" spans="1:5" x14ac:dyDescent="0.15">
      <c r="A766" s="2">
        <v>40590</v>
      </c>
      <c r="B766" s="1">
        <v>6486.83</v>
      </c>
      <c r="E766" s="2"/>
    </row>
    <row r="767" spans="1:5" x14ac:dyDescent="0.15">
      <c r="A767" s="2">
        <v>40589</v>
      </c>
      <c r="B767" s="1">
        <v>6606.05</v>
      </c>
      <c r="E767" s="2"/>
    </row>
    <row r="768" spans="1:5" x14ac:dyDescent="0.15">
      <c r="A768" s="2">
        <v>40588</v>
      </c>
      <c r="B768" s="1">
        <v>6624.2</v>
      </c>
      <c r="E768" s="2"/>
    </row>
    <row r="769" spans="1:5" x14ac:dyDescent="0.15">
      <c r="A769" s="2">
        <v>40587</v>
      </c>
      <c r="B769" s="1">
        <v>6626.89</v>
      </c>
      <c r="E769" s="2"/>
    </row>
    <row r="770" spans="1:5" x14ac:dyDescent="0.15">
      <c r="A770" s="2">
        <v>40586</v>
      </c>
      <c r="B770" s="1">
        <v>6635.86</v>
      </c>
      <c r="E770" s="2"/>
    </row>
    <row r="771" spans="1:5" x14ac:dyDescent="0.15">
      <c r="A771" s="2">
        <v>40583</v>
      </c>
      <c r="B771" s="1">
        <v>6611.6</v>
      </c>
      <c r="E771" s="2"/>
    </row>
    <row r="772" spans="1:5" x14ac:dyDescent="0.15">
      <c r="A772" s="2">
        <v>40582</v>
      </c>
      <c r="B772" s="1">
        <v>6602.15</v>
      </c>
      <c r="E772" s="2"/>
    </row>
    <row r="773" spans="1:5" x14ac:dyDescent="0.15">
      <c r="A773" s="2">
        <v>40581</v>
      </c>
      <c r="B773" s="1">
        <v>6616.41</v>
      </c>
      <c r="E773" s="2"/>
    </row>
    <row r="774" spans="1:5" x14ac:dyDescent="0.15">
      <c r="A774" s="2">
        <v>40580</v>
      </c>
      <c r="B774" s="1">
        <v>6584.85</v>
      </c>
      <c r="E774" s="2"/>
    </row>
    <row r="775" spans="1:5" x14ac:dyDescent="0.15">
      <c r="A775" s="2">
        <v>40579</v>
      </c>
      <c r="B775" s="1">
        <v>6531.28</v>
      </c>
      <c r="E775" s="2"/>
    </row>
    <row r="776" spans="1:5" x14ac:dyDescent="0.15">
      <c r="A776" s="2">
        <v>40576</v>
      </c>
      <c r="B776" s="1">
        <v>6513.28</v>
      </c>
      <c r="E776" s="2"/>
    </row>
    <row r="777" spans="1:5" x14ac:dyDescent="0.15">
      <c r="A777" s="2">
        <v>40575</v>
      </c>
      <c r="B777" s="1">
        <v>6373.17</v>
      </c>
      <c r="E777" s="2"/>
    </row>
    <row r="778" spans="1:5" x14ac:dyDescent="0.15">
      <c r="A778" s="2">
        <v>40574</v>
      </c>
      <c r="B778" s="1">
        <v>6358.03</v>
      </c>
      <c r="E778" s="2"/>
    </row>
    <row r="779" spans="1:5" x14ac:dyDescent="0.15">
      <c r="A779" s="2">
        <v>40573</v>
      </c>
      <c r="B779" s="1">
        <v>6421.97</v>
      </c>
      <c r="E779" s="2"/>
    </row>
    <row r="780" spans="1:5" x14ac:dyDescent="0.15">
      <c r="A780" s="2">
        <v>40572</v>
      </c>
      <c r="B780" s="1">
        <v>6267.22</v>
      </c>
      <c r="E780" s="2"/>
    </row>
    <row r="781" spans="1:5" x14ac:dyDescent="0.15">
      <c r="A781" s="2">
        <v>40569</v>
      </c>
      <c r="B781" s="1">
        <v>6697.8</v>
      </c>
      <c r="E781" s="2"/>
    </row>
    <row r="782" spans="1:5" x14ac:dyDescent="0.15">
      <c r="A782" s="2">
        <v>40568</v>
      </c>
      <c r="B782" s="1">
        <v>6723.83</v>
      </c>
      <c r="E782" s="2"/>
    </row>
    <row r="783" spans="1:5" x14ac:dyDescent="0.15">
      <c r="A783" s="2">
        <v>40567</v>
      </c>
      <c r="B783" s="1">
        <v>6722.79</v>
      </c>
      <c r="E783" s="2"/>
    </row>
    <row r="784" spans="1:5" x14ac:dyDescent="0.15">
      <c r="A784" s="2">
        <v>40566</v>
      </c>
      <c r="B784" s="1">
        <v>6692.31</v>
      </c>
      <c r="E784" s="2"/>
    </row>
    <row r="785" spans="1:5" x14ac:dyDescent="0.15">
      <c r="A785" s="2">
        <v>40565</v>
      </c>
      <c r="B785" s="1">
        <v>6652.11</v>
      </c>
      <c r="E785" s="2"/>
    </row>
    <row r="786" spans="1:5" x14ac:dyDescent="0.15">
      <c r="A786" s="2">
        <v>40562</v>
      </c>
      <c r="B786" s="1">
        <v>6657.73</v>
      </c>
      <c r="E786" s="2"/>
    </row>
    <row r="787" spans="1:5" x14ac:dyDescent="0.15">
      <c r="A787" s="2">
        <v>40561</v>
      </c>
      <c r="B787" s="1">
        <v>6715.64</v>
      </c>
      <c r="E787" s="2"/>
    </row>
    <row r="788" spans="1:5" x14ac:dyDescent="0.15">
      <c r="A788" s="2">
        <v>40560</v>
      </c>
      <c r="B788" s="1">
        <v>6768.24</v>
      </c>
      <c r="E788" s="2"/>
    </row>
    <row r="789" spans="1:5" x14ac:dyDescent="0.15">
      <c r="A789" s="2">
        <v>40559</v>
      </c>
      <c r="B789" s="1">
        <v>6788.42</v>
      </c>
      <c r="E789" s="2"/>
    </row>
    <row r="790" spans="1:5" x14ac:dyDescent="0.15">
      <c r="A790" s="2">
        <v>40558</v>
      </c>
      <c r="B790" s="1">
        <v>6778.99</v>
      </c>
      <c r="E790" s="2"/>
    </row>
    <row r="791" spans="1:5" x14ac:dyDescent="0.15">
      <c r="A791" s="2">
        <v>40555</v>
      </c>
      <c r="B791" s="1">
        <v>6717.18</v>
      </c>
      <c r="E791" s="2"/>
    </row>
    <row r="792" spans="1:5" x14ac:dyDescent="0.15">
      <c r="A792" s="2">
        <v>40554</v>
      </c>
      <c r="B792" s="1">
        <v>6701.28</v>
      </c>
      <c r="E792" s="2"/>
    </row>
    <row r="793" spans="1:5" x14ac:dyDescent="0.15">
      <c r="A793" s="2">
        <v>40553</v>
      </c>
      <c r="B793" s="1">
        <v>6668.13</v>
      </c>
      <c r="E793" s="2"/>
    </row>
    <row r="794" spans="1:5" x14ac:dyDescent="0.15">
      <c r="A794" s="2">
        <v>40552</v>
      </c>
      <c r="B794" s="1">
        <v>6723.31</v>
      </c>
      <c r="E794" s="2"/>
    </row>
    <row r="795" spans="1:5" x14ac:dyDescent="0.15">
      <c r="A795" s="2">
        <v>40551</v>
      </c>
      <c r="B795" s="1">
        <v>6729.6</v>
      </c>
      <c r="E795" s="2"/>
    </row>
    <row r="796" spans="1:5" x14ac:dyDescent="0.15">
      <c r="A796" s="2">
        <v>40548</v>
      </c>
      <c r="B796" s="1">
        <v>6696.55</v>
      </c>
      <c r="E796" s="2"/>
    </row>
    <row r="797" spans="1:5" x14ac:dyDescent="0.15">
      <c r="A797" s="2">
        <v>40547</v>
      </c>
      <c r="B797" s="1">
        <v>6699.96</v>
      </c>
      <c r="E797" s="2"/>
    </row>
    <row r="798" spans="1:5" x14ac:dyDescent="0.15">
      <c r="A798" s="2">
        <v>40546</v>
      </c>
      <c r="B798" s="1">
        <v>6676.66</v>
      </c>
      <c r="E798" s="2"/>
    </row>
    <row r="799" spans="1:5" x14ac:dyDescent="0.15">
      <c r="A799" s="2">
        <v>40545</v>
      </c>
      <c r="B799" s="1">
        <v>6656.35</v>
      </c>
      <c r="E799" s="2"/>
    </row>
    <row r="800" spans="1:5" x14ac:dyDescent="0.15">
      <c r="A800" s="2">
        <v>40544</v>
      </c>
      <c r="B800" s="1">
        <v>6654.4</v>
      </c>
      <c r="E800" s="2"/>
    </row>
    <row r="801" spans="1:5" x14ac:dyDescent="0.15">
      <c r="A801" s="2"/>
      <c r="B801" s="1"/>
      <c r="E801" s="2"/>
    </row>
    <row r="802" spans="1:5" x14ac:dyDescent="0.15">
      <c r="A802" s="2"/>
      <c r="B802" s="1"/>
      <c r="E802" s="2"/>
    </row>
    <row r="803" spans="1:5" x14ac:dyDescent="0.15">
      <c r="A803" s="2"/>
      <c r="B803" s="1"/>
      <c r="E803" s="2"/>
    </row>
    <row r="804" spans="1:5" x14ac:dyDescent="0.15">
      <c r="A804" s="2"/>
      <c r="B804" s="1"/>
      <c r="E804" s="2"/>
    </row>
    <row r="805" spans="1:5" x14ac:dyDescent="0.15">
      <c r="A805" s="2"/>
      <c r="B805" s="1"/>
      <c r="E805" s="2"/>
    </row>
    <row r="806" spans="1:5" x14ac:dyDescent="0.15">
      <c r="A806" s="2"/>
      <c r="B806" s="1"/>
      <c r="E806" s="2"/>
    </row>
    <row r="807" spans="1:5" x14ac:dyDescent="0.15">
      <c r="A807" s="2"/>
      <c r="B807" s="1"/>
      <c r="E807" s="2"/>
    </row>
    <row r="808" spans="1:5" x14ac:dyDescent="0.15">
      <c r="A808" s="2"/>
      <c r="B808" s="1"/>
      <c r="E808" s="2"/>
    </row>
    <row r="809" spans="1:5" x14ac:dyDescent="0.15">
      <c r="A809" s="2"/>
      <c r="B809" s="1"/>
      <c r="E809" s="2"/>
    </row>
    <row r="810" spans="1:5" x14ac:dyDescent="0.15">
      <c r="A810" s="2"/>
      <c r="B810" s="1"/>
      <c r="E810" s="2"/>
    </row>
    <row r="811" spans="1:5" x14ac:dyDescent="0.15">
      <c r="A811" s="2"/>
      <c r="B811" s="1"/>
      <c r="E811" s="2"/>
    </row>
    <row r="812" spans="1:5" x14ac:dyDescent="0.15">
      <c r="A812" s="2"/>
      <c r="B812" s="1"/>
      <c r="E812" s="2"/>
    </row>
    <row r="813" spans="1:5" x14ac:dyDescent="0.15">
      <c r="A813" s="2"/>
      <c r="B813" s="1"/>
      <c r="E813" s="2"/>
    </row>
    <row r="814" spans="1:5" x14ac:dyDescent="0.15">
      <c r="A814" s="2"/>
      <c r="B814" s="1"/>
      <c r="E814" s="2"/>
    </row>
    <row r="815" spans="1:5" x14ac:dyDescent="0.15">
      <c r="A815" s="2"/>
      <c r="B815" s="1"/>
      <c r="E815" s="2"/>
    </row>
    <row r="816" spans="1:5" x14ac:dyDescent="0.15">
      <c r="A816" s="2"/>
      <c r="B816" s="1"/>
      <c r="E816" s="2"/>
    </row>
    <row r="817" spans="1:5" x14ac:dyDescent="0.15">
      <c r="A817" s="2"/>
      <c r="B817" s="1"/>
      <c r="E817" s="2"/>
    </row>
    <row r="818" spans="1:5" x14ac:dyDescent="0.15">
      <c r="A818" s="2"/>
      <c r="B818" s="1"/>
      <c r="E818" s="2"/>
    </row>
    <row r="819" spans="1:5" x14ac:dyDescent="0.15">
      <c r="A819" s="2"/>
      <c r="B819" s="1"/>
      <c r="E819" s="2"/>
    </row>
    <row r="820" spans="1:5" x14ac:dyDescent="0.15">
      <c r="A820" s="2"/>
      <c r="B820" s="1"/>
      <c r="E820" s="2"/>
    </row>
    <row r="821" spans="1:5" x14ac:dyDescent="0.15">
      <c r="A821" s="2"/>
      <c r="B821" s="1"/>
      <c r="E821" s="2"/>
    </row>
    <row r="822" spans="1:5" x14ac:dyDescent="0.15">
      <c r="A822" s="2"/>
      <c r="B822" s="1"/>
      <c r="E822" s="2"/>
    </row>
    <row r="823" spans="1:5" x14ac:dyDescent="0.15">
      <c r="A823" s="2"/>
      <c r="B823" s="1"/>
      <c r="E823" s="2"/>
    </row>
    <row r="824" spans="1:5" x14ac:dyDescent="0.15">
      <c r="A824" s="2"/>
      <c r="B824" s="1"/>
      <c r="E824" s="2"/>
    </row>
    <row r="825" spans="1:5" x14ac:dyDescent="0.15">
      <c r="A825" s="2"/>
      <c r="B825" s="1"/>
      <c r="E825" s="2"/>
    </row>
    <row r="826" spans="1:5" x14ac:dyDescent="0.15">
      <c r="A826" s="2"/>
      <c r="B826" s="1"/>
      <c r="E826" s="2"/>
    </row>
    <row r="827" spans="1:5" x14ac:dyDescent="0.15">
      <c r="A827" s="2"/>
      <c r="B827" s="1"/>
      <c r="E827" s="2"/>
    </row>
    <row r="828" spans="1:5" x14ac:dyDescent="0.15">
      <c r="A828" s="2"/>
      <c r="B828" s="1"/>
      <c r="E828" s="2"/>
    </row>
    <row r="829" spans="1:5" x14ac:dyDescent="0.15">
      <c r="A829" s="2"/>
      <c r="B829" s="1"/>
      <c r="E829" s="2"/>
    </row>
    <row r="830" spans="1:5" x14ac:dyDescent="0.15">
      <c r="A830" s="2"/>
      <c r="B830" s="1"/>
      <c r="E830" s="2"/>
    </row>
    <row r="831" spans="1:5" x14ac:dyDescent="0.15">
      <c r="A831" s="2"/>
      <c r="B831" s="1"/>
      <c r="E831" s="2"/>
    </row>
    <row r="832" spans="1:5" x14ac:dyDescent="0.15">
      <c r="A832" s="2"/>
      <c r="B832" s="1"/>
      <c r="E832" s="2"/>
    </row>
    <row r="833" spans="1:5" x14ac:dyDescent="0.15">
      <c r="A833" s="2"/>
      <c r="B833" s="1"/>
      <c r="E833" s="2"/>
    </row>
    <row r="834" spans="1:5" x14ac:dyDescent="0.15">
      <c r="A834" s="2"/>
      <c r="B834" s="1"/>
      <c r="E834" s="2"/>
    </row>
    <row r="835" spans="1:5" x14ac:dyDescent="0.15">
      <c r="A835" s="2"/>
      <c r="B835" s="1"/>
      <c r="E835" s="2"/>
    </row>
    <row r="836" spans="1:5" x14ac:dyDescent="0.15">
      <c r="A836" s="2"/>
      <c r="B836" s="1"/>
      <c r="E836" s="2"/>
    </row>
    <row r="837" spans="1:5" x14ac:dyDescent="0.15">
      <c r="A837" s="2"/>
      <c r="B837" s="1"/>
      <c r="E837" s="2"/>
    </row>
    <row r="838" spans="1:5" x14ac:dyDescent="0.15">
      <c r="A838" s="2"/>
      <c r="B838" s="1"/>
      <c r="E838" s="2"/>
    </row>
    <row r="839" spans="1:5" x14ac:dyDescent="0.15">
      <c r="A839" s="2"/>
      <c r="B839" s="1"/>
      <c r="E839" s="2"/>
    </row>
    <row r="840" spans="1:5" x14ac:dyDescent="0.15">
      <c r="A840" s="2"/>
      <c r="B840" s="1"/>
      <c r="E840" s="2"/>
    </row>
    <row r="841" spans="1:5" x14ac:dyDescent="0.15">
      <c r="A841" s="2"/>
      <c r="B841" s="1"/>
      <c r="E841" s="2"/>
    </row>
    <row r="842" spans="1:5" x14ac:dyDescent="0.15">
      <c r="A842" s="2"/>
      <c r="B842" s="1"/>
      <c r="E842" s="2"/>
    </row>
    <row r="843" spans="1:5" x14ac:dyDescent="0.15">
      <c r="A843" s="2"/>
      <c r="B843" s="1"/>
      <c r="E843" s="2"/>
    </row>
    <row r="844" spans="1:5" x14ac:dyDescent="0.15">
      <c r="A844" s="2"/>
      <c r="B844" s="1"/>
      <c r="E844" s="2"/>
    </row>
    <row r="845" spans="1:5" x14ac:dyDescent="0.15">
      <c r="A845" s="2"/>
      <c r="B845" s="1"/>
      <c r="E845" s="2"/>
    </row>
    <row r="846" spans="1:5" x14ac:dyDescent="0.15">
      <c r="A846" s="2"/>
      <c r="B846" s="1"/>
      <c r="E846" s="2"/>
    </row>
    <row r="847" spans="1:5" x14ac:dyDescent="0.15">
      <c r="A847" s="2"/>
      <c r="B847" s="1"/>
      <c r="E847" s="2"/>
    </row>
    <row r="848" spans="1:5" x14ac:dyDescent="0.15">
      <c r="A848" s="2"/>
      <c r="B848" s="1"/>
      <c r="E848" s="2"/>
    </row>
    <row r="849" spans="1:5" x14ac:dyDescent="0.15">
      <c r="A849" s="2"/>
      <c r="B849" s="1"/>
      <c r="E849" s="2"/>
    </row>
    <row r="850" spans="1:5" x14ac:dyDescent="0.15">
      <c r="A850" s="2"/>
      <c r="B850" s="1"/>
      <c r="E850" s="2"/>
    </row>
    <row r="851" spans="1:5" x14ac:dyDescent="0.15">
      <c r="A851" s="2"/>
      <c r="B851" s="1"/>
      <c r="E851" s="2"/>
    </row>
    <row r="852" spans="1:5" x14ac:dyDescent="0.15">
      <c r="A852" s="2"/>
      <c r="B852" s="1"/>
      <c r="E852" s="2"/>
    </row>
    <row r="853" spans="1:5" x14ac:dyDescent="0.15">
      <c r="A853" s="2"/>
      <c r="B853" s="1"/>
      <c r="E853" s="2"/>
    </row>
    <row r="854" spans="1:5" x14ac:dyDescent="0.15">
      <c r="A854" s="2"/>
      <c r="B854" s="1"/>
      <c r="E854" s="2"/>
    </row>
    <row r="855" spans="1:5" x14ac:dyDescent="0.15">
      <c r="A855" s="2"/>
      <c r="B855" s="1"/>
      <c r="E855" s="2"/>
    </row>
    <row r="856" spans="1:5" x14ac:dyDescent="0.15">
      <c r="A856" s="2"/>
      <c r="B856" s="1"/>
      <c r="E856" s="2"/>
    </row>
    <row r="857" spans="1:5" x14ac:dyDescent="0.15">
      <c r="A857" s="2"/>
      <c r="B857" s="1"/>
      <c r="E857" s="2"/>
    </row>
    <row r="858" spans="1:5" x14ac:dyDescent="0.15">
      <c r="A858" s="2"/>
      <c r="B858" s="1"/>
      <c r="E858" s="2"/>
    </row>
    <row r="859" spans="1:5" x14ac:dyDescent="0.15">
      <c r="A859" s="2"/>
      <c r="B859" s="1"/>
      <c r="E859" s="2"/>
    </row>
    <row r="860" spans="1:5" x14ac:dyDescent="0.15">
      <c r="A860" s="2"/>
      <c r="B860" s="1"/>
      <c r="E860" s="2"/>
    </row>
    <row r="861" spans="1:5" x14ac:dyDescent="0.15">
      <c r="A861" s="2"/>
      <c r="B861" s="1"/>
      <c r="E861" s="2"/>
    </row>
    <row r="862" spans="1:5" x14ac:dyDescent="0.15">
      <c r="A862" s="2"/>
      <c r="B862" s="1"/>
      <c r="E862" s="2"/>
    </row>
    <row r="863" spans="1:5" x14ac:dyDescent="0.15">
      <c r="A863" s="2"/>
      <c r="B863" s="1"/>
      <c r="E863" s="2"/>
    </row>
    <row r="864" spans="1:5" x14ac:dyDescent="0.15">
      <c r="A864" s="2"/>
      <c r="B864" s="1"/>
      <c r="E864" s="2"/>
    </row>
    <row r="865" spans="1:5" x14ac:dyDescent="0.15">
      <c r="A865" s="2"/>
      <c r="B865" s="1"/>
      <c r="E865" s="2"/>
    </row>
    <row r="866" spans="1:5" x14ac:dyDescent="0.15">
      <c r="A866" s="2"/>
      <c r="B866" s="1"/>
      <c r="E866" s="2"/>
    </row>
    <row r="867" spans="1:5" x14ac:dyDescent="0.15">
      <c r="A867" s="2"/>
      <c r="B867" s="1"/>
      <c r="E867" s="2"/>
    </row>
    <row r="868" spans="1:5" x14ac:dyDescent="0.15">
      <c r="A868" s="2"/>
      <c r="B868" s="1"/>
      <c r="E868" s="2"/>
    </row>
    <row r="869" spans="1:5" x14ac:dyDescent="0.15">
      <c r="A869" s="2"/>
      <c r="B869" s="1"/>
      <c r="E869" s="2"/>
    </row>
    <row r="870" spans="1:5" x14ac:dyDescent="0.15">
      <c r="A870" s="2"/>
      <c r="B870" s="1"/>
      <c r="E870" s="2"/>
    </row>
    <row r="871" spans="1:5" x14ac:dyDescent="0.15">
      <c r="A871" s="2"/>
      <c r="B871" s="1"/>
      <c r="E871" s="2"/>
    </row>
    <row r="872" spans="1:5" x14ac:dyDescent="0.15">
      <c r="A872" s="2"/>
      <c r="B872" s="1"/>
      <c r="E872" s="2"/>
    </row>
    <row r="873" spans="1:5" x14ac:dyDescent="0.15">
      <c r="A873" s="2"/>
      <c r="B873" s="1"/>
      <c r="E873" s="2"/>
    </row>
    <row r="874" spans="1:5" x14ac:dyDescent="0.15">
      <c r="A874" s="2"/>
      <c r="B874" s="1"/>
      <c r="E874" s="2"/>
    </row>
    <row r="875" spans="1:5" x14ac:dyDescent="0.15">
      <c r="A875" s="2"/>
      <c r="B875" s="1"/>
      <c r="E875" s="2"/>
    </row>
    <row r="876" spans="1:5" x14ac:dyDescent="0.15">
      <c r="A876" s="2"/>
      <c r="B876" s="1"/>
      <c r="E876" s="2"/>
    </row>
    <row r="877" spans="1:5" x14ac:dyDescent="0.15">
      <c r="A877" s="2"/>
      <c r="B877" s="1"/>
      <c r="E877" s="2"/>
    </row>
    <row r="878" spans="1:5" x14ac:dyDescent="0.15">
      <c r="A878" s="2"/>
      <c r="B878" s="1"/>
      <c r="E878" s="2"/>
    </row>
    <row r="879" spans="1:5" x14ac:dyDescent="0.15">
      <c r="A879" s="2"/>
      <c r="B879" s="1"/>
      <c r="E879" s="2"/>
    </row>
    <row r="880" spans="1:5" x14ac:dyDescent="0.15">
      <c r="A880" s="2"/>
      <c r="B880" s="1"/>
      <c r="E880" s="2"/>
    </row>
    <row r="881" spans="1:5" x14ac:dyDescent="0.15">
      <c r="A881" s="2"/>
      <c r="B881" s="1"/>
      <c r="E881" s="2"/>
    </row>
    <row r="882" spans="1:5" x14ac:dyDescent="0.15">
      <c r="A882" s="2"/>
      <c r="B882" s="1"/>
      <c r="E882" s="2"/>
    </row>
    <row r="883" spans="1:5" x14ac:dyDescent="0.15">
      <c r="A883" s="2"/>
      <c r="B883" s="1"/>
      <c r="E883" s="2"/>
    </row>
    <row r="884" spans="1:5" x14ac:dyDescent="0.15">
      <c r="A884" s="2"/>
      <c r="B884" s="1"/>
      <c r="E884" s="2"/>
    </row>
    <row r="885" spans="1:5" x14ac:dyDescent="0.15">
      <c r="A885" s="2"/>
      <c r="B885" s="1"/>
      <c r="E885" s="2"/>
    </row>
    <row r="886" spans="1:5" x14ac:dyDescent="0.15">
      <c r="A886" s="2"/>
      <c r="B886" s="1"/>
      <c r="E886" s="2"/>
    </row>
    <row r="887" spans="1:5" x14ac:dyDescent="0.15">
      <c r="A887" s="2"/>
      <c r="B887" s="1"/>
      <c r="E887" s="2"/>
    </row>
    <row r="888" spans="1:5" x14ac:dyDescent="0.15">
      <c r="A888" s="2"/>
      <c r="B888" s="1"/>
      <c r="E888" s="2"/>
    </row>
    <row r="889" spans="1:5" x14ac:dyDescent="0.15">
      <c r="A889" s="2"/>
      <c r="B889" s="1"/>
      <c r="E889" s="2"/>
    </row>
    <row r="890" spans="1:5" x14ac:dyDescent="0.15">
      <c r="A890" s="2"/>
      <c r="B890" s="1"/>
      <c r="E890" s="2"/>
    </row>
    <row r="891" spans="1:5" x14ac:dyDescent="0.15">
      <c r="A891" s="2"/>
      <c r="B891" s="1"/>
      <c r="E891" s="2"/>
    </row>
    <row r="892" spans="1:5" x14ac:dyDescent="0.15">
      <c r="A892" s="2"/>
      <c r="B892" s="1"/>
      <c r="E892" s="2"/>
    </row>
    <row r="893" spans="1:5" x14ac:dyDescent="0.15">
      <c r="A893" s="2"/>
      <c r="B893" s="1"/>
      <c r="E893" s="2"/>
    </row>
    <row r="894" spans="1:5" x14ac:dyDescent="0.15">
      <c r="A894" s="2"/>
      <c r="B894" s="1"/>
      <c r="E894" s="2"/>
    </row>
    <row r="895" spans="1:5" x14ac:dyDescent="0.15">
      <c r="A895" s="2"/>
      <c r="B895" s="1"/>
      <c r="E895" s="2"/>
    </row>
    <row r="896" spans="1:5" x14ac:dyDescent="0.15">
      <c r="A896" s="2"/>
      <c r="B896" s="1"/>
      <c r="E896" s="2"/>
    </row>
    <row r="897" spans="1:5" x14ac:dyDescent="0.15">
      <c r="A897" s="2"/>
      <c r="B897" s="1"/>
      <c r="E897" s="2"/>
    </row>
    <row r="898" spans="1:5" x14ac:dyDescent="0.15">
      <c r="A898" s="2"/>
      <c r="B898" s="1"/>
      <c r="E898" s="2"/>
    </row>
    <row r="899" spans="1:5" x14ac:dyDescent="0.15">
      <c r="A899" s="2"/>
      <c r="B899" s="1"/>
      <c r="E899" s="2"/>
    </row>
    <row r="900" spans="1:5" x14ac:dyDescent="0.15">
      <c r="A900" s="2"/>
      <c r="B900" s="1"/>
      <c r="E900" s="2"/>
    </row>
    <row r="901" spans="1:5" x14ac:dyDescent="0.15">
      <c r="A901" s="2"/>
      <c r="B901" s="1"/>
      <c r="E901" s="2"/>
    </row>
    <row r="902" spans="1:5" x14ac:dyDescent="0.15">
      <c r="A902" s="2"/>
      <c r="B902" s="1"/>
      <c r="E902" s="2"/>
    </row>
    <row r="903" spans="1:5" x14ac:dyDescent="0.15">
      <c r="A903" s="2"/>
      <c r="B903" s="1"/>
      <c r="E903" s="2"/>
    </row>
    <row r="904" spans="1:5" x14ac:dyDescent="0.15">
      <c r="A904" s="2"/>
      <c r="B904" s="1"/>
      <c r="E904" s="2"/>
    </row>
    <row r="905" spans="1:5" x14ac:dyDescent="0.15">
      <c r="A905" s="2"/>
      <c r="B905" s="1"/>
      <c r="E905" s="2"/>
    </row>
    <row r="906" spans="1:5" x14ac:dyDescent="0.15">
      <c r="A906" s="2"/>
      <c r="B906" s="1"/>
      <c r="E906" s="2"/>
    </row>
    <row r="907" spans="1:5" x14ac:dyDescent="0.15">
      <c r="A907" s="2"/>
      <c r="B907" s="1"/>
      <c r="E907" s="2"/>
    </row>
    <row r="908" spans="1:5" x14ac:dyDescent="0.15">
      <c r="A908" s="2"/>
      <c r="B908" s="1"/>
      <c r="E908" s="2"/>
    </row>
    <row r="909" spans="1:5" x14ac:dyDescent="0.15">
      <c r="A909" s="2"/>
      <c r="B909" s="1"/>
      <c r="E909" s="2"/>
    </row>
    <row r="910" spans="1:5" x14ac:dyDescent="0.15">
      <c r="A910" s="2"/>
      <c r="B910" s="1"/>
      <c r="E910" s="2"/>
    </row>
    <row r="911" spans="1:5" x14ac:dyDescent="0.15">
      <c r="A911" s="2"/>
      <c r="B911" s="1"/>
      <c r="E911" s="2"/>
    </row>
    <row r="912" spans="1:5" x14ac:dyDescent="0.15">
      <c r="A912" s="2"/>
      <c r="B912" s="1"/>
      <c r="E912" s="2"/>
    </row>
    <row r="913" spans="1:5" x14ac:dyDescent="0.15">
      <c r="A913" s="2"/>
      <c r="B913" s="1"/>
      <c r="E913" s="2"/>
    </row>
    <row r="914" spans="1:5" x14ac:dyDescent="0.15">
      <c r="A914" s="2"/>
      <c r="B914" s="1"/>
      <c r="E914" s="2"/>
    </row>
    <row r="915" spans="1:5" x14ac:dyDescent="0.15">
      <c r="A915" s="2"/>
      <c r="B915" s="1"/>
      <c r="E915" s="2"/>
    </row>
    <row r="916" spans="1:5" x14ac:dyDescent="0.15">
      <c r="A916" s="2"/>
      <c r="B916" s="1"/>
      <c r="E916" s="2"/>
    </row>
    <row r="917" spans="1:5" x14ac:dyDescent="0.15">
      <c r="A917" s="2"/>
      <c r="B917" s="1"/>
      <c r="E917" s="2"/>
    </row>
    <row r="918" spans="1:5" x14ac:dyDescent="0.15">
      <c r="A918" s="2"/>
      <c r="B918" s="1"/>
      <c r="E918" s="2"/>
    </row>
    <row r="919" spans="1:5" x14ac:dyDescent="0.15">
      <c r="A919" s="2"/>
      <c r="B919" s="1"/>
      <c r="E919" s="2"/>
    </row>
    <row r="920" spans="1:5" x14ac:dyDescent="0.15">
      <c r="A920" s="2"/>
      <c r="B920" s="1"/>
      <c r="E920" s="2"/>
    </row>
    <row r="921" spans="1:5" x14ac:dyDescent="0.15">
      <c r="A921" s="2"/>
      <c r="B921" s="1"/>
      <c r="E921" s="2"/>
    </row>
    <row r="922" spans="1:5" x14ac:dyDescent="0.15">
      <c r="A922" s="2"/>
      <c r="B922" s="1"/>
      <c r="E922" s="2"/>
    </row>
    <row r="923" spans="1:5" x14ac:dyDescent="0.15">
      <c r="A923" s="2"/>
      <c r="B923" s="1"/>
      <c r="E923" s="2"/>
    </row>
    <row r="924" spans="1:5" x14ac:dyDescent="0.15">
      <c r="A924" s="2"/>
      <c r="B924" s="1"/>
      <c r="E924" s="2"/>
    </row>
    <row r="925" spans="1:5" x14ac:dyDescent="0.15">
      <c r="A925" s="2"/>
      <c r="B925" s="1"/>
      <c r="E925" s="2"/>
    </row>
    <row r="926" spans="1:5" x14ac:dyDescent="0.15">
      <c r="A926" s="2"/>
      <c r="B926" s="1"/>
      <c r="E926" s="2"/>
    </row>
    <row r="927" spans="1:5" x14ac:dyDescent="0.15">
      <c r="A927" s="2"/>
      <c r="B927" s="1"/>
      <c r="E927" s="2"/>
    </row>
    <row r="928" spans="1:5" x14ac:dyDescent="0.15">
      <c r="A928" s="2"/>
      <c r="B928" s="1"/>
      <c r="E928" s="2"/>
    </row>
    <row r="929" spans="1:5" x14ac:dyDescent="0.15">
      <c r="A929" s="2"/>
      <c r="B929" s="1"/>
      <c r="E929" s="2"/>
    </row>
    <row r="930" spans="1:5" x14ac:dyDescent="0.15">
      <c r="A930" s="2"/>
      <c r="B930" s="1"/>
      <c r="E930" s="2"/>
    </row>
    <row r="931" spans="1:5" x14ac:dyDescent="0.15">
      <c r="A931" s="2"/>
      <c r="B931" s="1"/>
      <c r="E931" s="2"/>
    </row>
    <row r="932" spans="1:5" x14ac:dyDescent="0.15">
      <c r="A932" s="2"/>
      <c r="B932" s="1"/>
      <c r="E932" s="2"/>
    </row>
    <row r="933" spans="1:5" x14ac:dyDescent="0.15">
      <c r="A933" s="2"/>
      <c r="B933" s="1"/>
      <c r="E933" s="2"/>
    </row>
    <row r="934" spans="1:5" x14ac:dyDescent="0.15">
      <c r="A934" s="2"/>
      <c r="B934" s="1"/>
      <c r="E934" s="2"/>
    </row>
    <row r="935" spans="1:5" x14ac:dyDescent="0.15">
      <c r="A935" s="2"/>
      <c r="B935" s="1"/>
      <c r="E935" s="2"/>
    </row>
    <row r="936" spans="1:5" x14ac:dyDescent="0.15">
      <c r="A936" s="2"/>
      <c r="B936" s="1"/>
      <c r="E936" s="2"/>
    </row>
    <row r="937" spans="1:5" x14ac:dyDescent="0.15">
      <c r="A937" s="2"/>
      <c r="B937" s="1"/>
      <c r="E937" s="2"/>
    </row>
    <row r="938" spans="1:5" x14ac:dyDescent="0.15">
      <c r="A938" s="2"/>
      <c r="B938" s="1"/>
      <c r="E938" s="2"/>
    </row>
    <row r="939" spans="1:5" x14ac:dyDescent="0.15">
      <c r="A939" s="2"/>
      <c r="B939" s="1"/>
      <c r="E939" s="2"/>
    </row>
    <row r="940" spans="1:5" x14ac:dyDescent="0.15">
      <c r="A940" s="2"/>
      <c r="B940" s="1"/>
      <c r="E940" s="2"/>
    </row>
    <row r="941" spans="1:5" x14ac:dyDescent="0.15">
      <c r="A941" s="2"/>
      <c r="B941" s="1"/>
      <c r="E941" s="2"/>
    </row>
    <row r="942" spans="1:5" x14ac:dyDescent="0.15">
      <c r="A942" s="2"/>
      <c r="B942" s="1"/>
      <c r="E942" s="2"/>
    </row>
    <row r="943" spans="1:5" x14ac:dyDescent="0.15">
      <c r="A943" s="2"/>
      <c r="B943" s="1"/>
      <c r="E943" s="2"/>
    </row>
    <row r="944" spans="1:5" x14ac:dyDescent="0.15">
      <c r="A944" s="2"/>
      <c r="B944" s="1"/>
      <c r="E944" s="2"/>
    </row>
    <row r="945" spans="1:5" x14ac:dyDescent="0.15">
      <c r="A945" s="2"/>
      <c r="B945" s="1"/>
      <c r="E945" s="2"/>
    </row>
    <row r="946" spans="1:5" x14ac:dyDescent="0.15">
      <c r="A946" s="2"/>
      <c r="B946" s="1"/>
      <c r="E946" s="2"/>
    </row>
    <row r="947" spans="1:5" x14ac:dyDescent="0.15">
      <c r="A947" s="2"/>
      <c r="B947" s="1"/>
      <c r="E947" s="2"/>
    </row>
    <row r="948" spans="1:5" x14ac:dyDescent="0.15">
      <c r="A948" s="2"/>
      <c r="B948" s="1"/>
      <c r="E948" s="2"/>
    </row>
    <row r="949" spans="1:5" x14ac:dyDescent="0.15">
      <c r="A949" s="2"/>
      <c r="B949" s="1"/>
      <c r="E949" s="2"/>
    </row>
    <row r="950" spans="1:5" x14ac:dyDescent="0.15">
      <c r="A950" s="2"/>
      <c r="B950" s="1"/>
      <c r="E950" s="2"/>
    </row>
    <row r="951" spans="1:5" x14ac:dyDescent="0.15">
      <c r="A951" s="2"/>
      <c r="B951" s="1"/>
      <c r="E951" s="2"/>
    </row>
    <row r="952" spans="1:5" x14ac:dyDescent="0.15">
      <c r="A952" s="2"/>
      <c r="B952" s="1"/>
      <c r="E952" s="2"/>
    </row>
    <row r="953" spans="1:5" x14ac:dyDescent="0.15">
      <c r="A953" s="2"/>
      <c r="B953" s="1"/>
      <c r="E953" s="2"/>
    </row>
    <row r="954" spans="1:5" x14ac:dyDescent="0.15">
      <c r="A954" s="2"/>
      <c r="B954" s="1"/>
      <c r="E954" s="2"/>
    </row>
    <row r="955" spans="1:5" x14ac:dyDescent="0.15">
      <c r="A955" s="2"/>
      <c r="B955" s="1"/>
      <c r="E955" s="2"/>
    </row>
    <row r="956" spans="1:5" x14ac:dyDescent="0.15">
      <c r="A956" s="2"/>
      <c r="B956" s="1"/>
      <c r="E956" s="2"/>
    </row>
    <row r="957" spans="1:5" x14ac:dyDescent="0.15">
      <c r="A957" s="2"/>
      <c r="B957" s="1"/>
      <c r="E957" s="2"/>
    </row>
    <row r="958" spans="1:5" x14ac:dyDescent="0.15">
      <c r="A958" s="2"/>
      <c r="B958" s="1"/>
      <c r="E958" s="2"/>
    </row>
    <row r="959" spans="1:5" x14ac:dyDescent="0.15">
      <c r="A959" s="2"/>
      <c r="B959" s="1"/>
      <c r="E959" s="2"/>
    </row>
    <row r="960" spans="1:5" x14ac:dyDescent="0.15">
      <c r="A960" s="2"/>
      <c r="B960" s="1"/>
      <c r="E960" s="2"/>
    </row>
    <row r="961" spans="1:5" x14ac:dyDescent="0.15">
      <c r="A961" s="2"/>
      <c r="B961" s="1"/>
      <c r="E961" s="2"/>
    </row>
    <row r="962" spans="1:5" x14ac:dyDescent="0.15">
      <c r="A962" s="2"/>
      <c r="B962" s="1"/>
      <c r="E962" s="2"/>
    </row>
    <row r="963" spans="1:5" x14ac:dyDescent="0.15">
      <c r="A963" s="2"/>
      <c r="B963" s="1"/>
      <c r="E963" s="2"/>
    </row>
    <row r="964" spans="1:5" x14ac:dyDescent="0.15">
      <c r="A964" s="2"/>
      <c r="B964" s="1"/>
      <c r="E964" s="2"/>
    </row>
    <row r="965" spans="1:5" x14ac:dyDescent="0.15">
      <c r="A965" s="2"/>
      <c r="B965" s="1"/>
      <c r="E965" s="2"/>
    </row>
    <row r="966" spans="1:5" x14ac:dyDescent="0.15">
      <c r="A966" s="2"/>
      <c r="B966" s="1"/>
      <c r="E966" s="2"/>
    </row>
    <row r="967" spans="1:5" x14ac:dyDescent="0.15">
      <c r="A967" s="2"/>
      <c r="B967" s="1"/>
      <c r="E967" s="2"/>
    </row>
    <row r="968" spans="1:5" x14ac:dyDescent="0.15">
      <c r="A968" s="2"/>
      <c r="B968" s="1"/>
      <c r="E968" s="2"/>
    </row>
    <row r="969" spans="1:5" x14ac:dyDescent="0.15">
      <c r="A969" s="2"/>
      <c r="B969" s="1"/>
      <c r="E969" s="2"/>
    </row>
    <row r="970" spans="1:5" x14ac:dyDescent="0.15">
      <c r="A970" s="2"/>
      <c r="B970" s="1"/>
      <c r="E970" s="2"/>
    </row>
    <row r="971" spans="1:5" x14ac:dyDescent="0.15">
      <c r="A971" s="2"/>
      <c r="B971" s="1"/>
      <c r="E971" s="2"/>
    </row>
    <row r="972" spans="1:5" x14ac:dyDescent="0.15">
      <c r="A972" s="2"/>
      <c r="B972" s="1"/>
      <c r="E972" s="2"/>
    </row>
    <row r="973" spans="1:5" x14ac:dyDescent="0.15">
      <c r="A973" s="2"/>
      <c r="B973" s="1"/>
      <c r="E973" s="2"/>
    </row>
    <row r="974" spans="1:5" x14ac:dyDescent="0.15">
      <c r="A974" s="2"/>
      <c r="B974" s="1"/>
      <c r="E974" s="2"/>
    </row>
    <row r="975" spans="1:5" x14ac:dyDescent="0.15">
      <c r="A975" s="2"/>
      <c r="B975" s="1"/>
      <c r="E975" s="2"/>
    </row>
    <row r="976" spans="1:5" x14ac:dyDescent="0.15">
      <c r="A976" s="2"/>
      <c r="B976" s="1"/>
      <c r="E976" s="2"/>
    </row>
    <row r="977" spans="1:5" x14ac:dyDescent="0.15">
      <c r="A977" s="2"/>
      <c r="B977" s="1"/>
      <c r="E977" s="2"/>
    </row>
    <row r="978" spans="1:5" x14ac:dyDescent="0.15">
      <c r="A978" s="2"/>
      <c r="B978" s="1"/>
      <c r="E978" s="2"/>
    </row>
    <row r="979" spans="1:5" x14ac:dyDescent="0.15">
      <c r="A979" s="2"/>
      <c r="B979" s="1"/>
      <c r="E979" s="2"/>
    </row>
    <row r="980" spans="1:5" x14ac:dyDescent="0.15">
      <c r="A980" s="2"/>
      <c r="B980" s="1"/>
      <c r="E980" s="2"/>
    </row>
    <row r="981" spans="1:5" x14ac:dyDescent="0.15">
      <c r="A981" s="2"/>
      <c r="B981" s="1"/>
      <c r="E981" s="2"/>
    </row>
    <row r="982" spans="1:5" x14ac:dyDescent="0.15">
      <c r="A982" s="2"/>
      <c r="B982" s="1"/>
      <c r="E982" s="2"/>
    </row>
    <row r="983" spans="1:5" x14ac:dyDescent="0.15">
      <c r="A983" s="2"/>
      <c r="B983" s="1"/>
      <c r="E983" s="2"/>
    </row>
    <row r="984" spans="1:5" x14ac:dyDescent="0.15">
      <c r="A984" s="2"/>
      <c r="B984" s="1"/>
      <c r="E984" s="2"/>
    </row>
    <row r="985" spans="1:5" x14ac:dyDescent="0.15">
      <c r="A985" s="2"/>
      <c r="B985" s="1"/>
      <c r="E985" s="2"/>
    </row>
    <row r="986" spans="1:5" x14ac:dyDescent="0.15">
      <c r="A986" s="2"/>
      <c r="B986" s="1"/>
      <c r="E986" s="2"/>
    </row>
    <row r="987" spans="1:5" x14ac:dyDescent="0.15">
      <c r="A987" s="2"/>
      <c r="B987" s="1"/>
      <c r="E987" s="2"/>
    </row>
    <row r="988" spans="1:5" x14ac:dyDescent="0.15">
      <c r="A988" s="2"/>
      <c r="B988" s="1"/>
      <c r="E988" s="2"/>
    </row>
    <row r="989" spans="1:5" x14ac:dyDescent="0.15">
      <c r="A989" s="2"/>
      <c r="B989" s="1"/>
      <c r="E989" s="2"/>
    </row>
    <row r="990" spans="1:5" x14ac:dyDescent="0.15">
      <c r="A990" s="2"/>
      <c r="B990" s="1"/>
      <c r="E990" s="2"/>
    </row>
    <row r="991" spans="1:5" x14ac:dyDescent="0.15">
      <c r="A991" s="2"/>
      <c r="B991" s="1"/>
      <c r="E991" s="2"/>
    </row>
    <row r="992" spans="1:5" x14ac:dyDescent="0.15">
      <c r="A992" s="2"/>
      <c r="B992" s="1"/>
      <c r="E992" s="2"/>
    </row>
    <row r="993" spans="1:5" x14ac:dyDescent="0.15">
      <c r="A993" s="2"/>
      <c r="B993" s="1"/>
      <c r="E993" s="2"/>
    </row>
    <row r="994" spans="1:5" x14ac:dyDescent="0.15">
      <c r="A994" s="2"/>
      <c r="B994" s="1"/>
      <c r="E994" s="2"/>
    </row>
    <row r="995" spans="1:5" x14ac:dyDescent="0.15">
      <c r="A995" s="2"/>
      <c r="B995" s="1"/>
      <c r="E995" s="2"/>
    </row>
    <row r="996" spans="1:5" x14ac:dyDescent="0.15">
      <c r="A996" s="2"/>
      <c r="B996" s="1"/>
      <c r="E996" s="2"/>
    </row>
    <row r="997" spans="1:5" x14ac:dyDescent="0.15">
      <c r="A997" s="2"/>
      <c r="B997" s="1"/>
      <c r="E997" s="2"/>
    </row>
    <row r="998" spans="1:5" x14ac:dyDescent="0.15">
      <c r="A998" s="2"/>
      <c r="B998" s="1"/>
      <c r="E998" s="2"/>
    </row>
    <row r="999" spans="1:5" x14ac:dyDescent="0.15">
      <c r="A999" s="2"/>
      <c r="B999" s="1"/>
      <c r="E999" s="2"/>
    </row>
    <row r="1000" spans="1:5" x14ac:dyDescent="0.15">
      <c r="A1000" s="2"/>
      <c r="B1000" s="1"/>
      <c r="E1000" s="2"/>
    </row>
    <row r="1001" spans="1:5" x14ac:dyDescent="0.15">
      <c r="A1001" s="2"/>
      <c r="B1001" s="1"/>
      <c r="E1001" s="2"/>
    </row>
    <row r="1002" spans="1:5" x14ac:dyDescent="0.15">
      <c r="A1002" s="2"/>
      <c r="B1002" s="1"/>
      <c r="E1002" s="2"/>
    </row>
    <row r="1003" spans="1:5" x14ac:dyDescent="0.15">
      <c r="A1003" s="2"/>
      <c r="B1003" s="1"/>
      <c r="E1003" s="2"/>
    </row>
    <row r="1004" spans="1:5" x14ac:dyDescent="0.15">
      <c r="A1004" s="2"/>
      <c r="B1004" s="1"/>
      <c r="E1004" s="2"/>
    </row>
    <row r="1005" spans="1:5" x14ac:dyDescent="0.15">
      <c r="A1005" s="2"/>
      <c r="B1005" s="1"/>
      <c r="E1005" s="2"/>
    </row>
    <row r="1006" spans="1:5" x14ac:dyDescent="0.15">
      <c r="A1006" s="2"/>
      <c r="B1006" s="1"/>
      <c r="E1006" s="2"/>
    </row>
    <row r="1007" spans="1:5" x14ac:dyDescent="0.15">
      <c r="A1007" s="2"/>
      <c r="B1007" s="1"/>
      <c r="E1007" s="2"/>
    </row>
    <row r="1008" spans="1:5" x14ac:dyDescent="0.15">
      <c r="A1008" s="2"/>
      <c r="B1008" s="1"/>
      <c r="E1008" s="2"/>
    </row>
    <row r="1009" spans="1:5" x14ac:dyDescent="0.15">
      <c r="A1009" s="2"/>
      <c r="B1009" s="1"/>
      <c r="E1009" s="2"/>
    </row>
    <row r="1010" spans="1:5" x14ac:dyDescent="0.15">
      <c r="A1010" s="2"/>
      <c r="B1010" s="1"/>
      <c r="E1010" s="2"/>
    </row>
    <row r="1011" spans="1:5" x14ac:dyDescent="0.15">
      <c r="A1011" s="2"/>
      <c r="B1011" s="1"/>
      <c r="E1011" s="2"/>
    </row>
    <row r="1012" spans="1:5" x14ac:dyDescent="0.15">
      <c r="A1012" s="2"/>
      <c r="B1012" s="1"/>
      <c r="E1012" s="2"/>
    </row>
    <row r="1013" spans="1:5" x14ac:dyDescent="0.15">
      <c r="A1013" s="2"/>
      <c r="B1013" s="1"/>
      <c r="E1013" s="2"/>
    </row>
    <row r="1014" spans="1:5" x14ac:dyDescent="0.15">
      <c r="A1014" s="2"/>
      <c r="B1014" s="1"/>
      <c r="E1014" s="2"/>
    </row>
    <row r="1015" spans="1:5" x14ac:dyDescent="0.15">
      <c r="A1015" s="2"/>
      <c r="B1015" s="1"/>
      <c r="E1015" s="2"/>
    </row>
    <row r="1016" spans="1:5" x14ac:dyDescent="0.15">
      <c r="A1016" s="2"/>
      <c r="B1016" s="1"/>
      <c r="E1016" s="2"/>
    </row>
    <row r="1017" spans="1:5" x14ac:dyDescent="0.15">
      <c r="A1017" s="2"/>
      <c r="B1017" s="1"/>
      <c r="E1017" s="2"/>
    </row>
    <row r="1018" spans="1:5" x14ac:dyDescent="0.15">
      <c r="A1018" s="2"/>
      <c r="B1018" s="1"/>
      <c r="E1018" s="2"/>
    </row>
    <row r="1019" spans="1:5" x14ac:dyDescent="0.15">
      <c r="A1019" s="2"/>
      <c r="B1019" s="1"/>
      <c r="E1019" s="2"/>
    </row>
    <row r="1020" spans="1:5" x14ac:dyDescent="0.15">
      <c r="A1020" s="2"/>
      <c r="B1020" s="1"/>
      <c r="E1020" s="2"/>
    </row>
    <row r="1021" spans="1:5" x14ac:dyDescent="0.15">
      <c r="A1021" s="2"/>
      <c r="B1021" s="1"/>
      <c r="E1021" s="2"/>
    </row>
    <row r="1022" spans="1:5" x14ac:dyDescent="0.15">
      <c r="A1022" s="2"/>
      <c r="B1022" s="1"/>
      <c r="E1022" s="2"/>
    </row>
    <row r="1023" spans="1:5" x14ac:dyDescent="0.15">
      <c r="A1023" s="2"/>
      <c r="B1023" s="1"/>
      <c r="E1023" s="2"/>
    </row>
    <row r="1024" spans="1:5" x14ac:dyDescent="0.15">
      <c r="A1024" s="2"/>
      <c r="B1024" s="1"/>
      <c r="E1024" s="2"/>
    </row>
    <row r="1025" spans="1:5" x14ac:dyDescent="0.15">
      <c r="A1025" s="2"/>
      <c r="B1025" s="1"/>
      <c r="E1025" s="2"/>
    </row>
    <row r="1026" spans="1:5" x14ac:dyDescent="0.15">
      <c r="A1026" s="2"/>
      <c r="B1026" s="1"/>
      <c r="E1026" s="2"/>
    </row>
    <row r="1027" spans="1:5" x14ac:dyDescent="0.15">
      <c r="A1027" s="2"/>
      <c r="B1027" s="1"/>
      <c r="E1027" s="2"/>
    </row>
    <row r="1028" spans="1:5" x14ac:dyDescent="0.15">
      <c r="A1028" s="2"/>
      <c r="B1028" s="1"/>
      <c r="E1028" s="2"/>
    </row>
    <row r="1029" spans="1:5" x14ac:dyDescent="0.15">
      <c r="A1029" s="2"/>
      <c r="B1029" s="1"/>
      <c r="E1029" s="2"/>
    </row>
    <row r="1030" spans="1:5" x14ac:dyDescent="0.15">
      <c r="A1030" s="2"/>
      <c r="B1030" s="1"/>
      <c r="E1030" s="2"/>
    </row>
    <row r="1031" spans="1:5" x14ac:dyDescent="0.15">
      <c r="A1031" s="2"/>
      <c r="B1031" s="1"/>
      <c r="E1031" s="2"/>
    </row>
    <row r="1032" spans="1:5" x14ac:dyDescent="0.15">
      <c r="A1032" s="2"/>
      <c r="B1032" s="1"/>
      <c r="E1032" s="2"/>
    </row>
    <row r="1033" spans="1:5" x14ac:dyDescent="0.15">
      <c r="A1033" s="2"/>
      <c r="B1033" s="1"/>
      <c r="E1033" s="2"/>
    </row>
    <row r="1034" spans="1:5" x14ac:dyDescent="0.15">
      <c r="A1034" s="2"/>
      <c r="B1034" s="1"/>
      <c r="E1034" s="2"/>
    </row>
    <row r="1035" spans="1:5" x14ac:dyDescent="0.15">
      <c r="A1035" s="2"/>
      <c r="B1035" s="1"/>
      <c r="E1035" s="2"/>
    </row>
    <row r="1036" spans="1:5" x14ac:dyDescent="0.15">
      <c r="A1036" s="2"/>
      <c r="B1036" s="1"/>
      <c r="E1036" s="2"/>
    </row>
    <row r="1037" spans="1:5" x14ac:dyDescent="0.15">
      <c r="A1037" s="2"/>
      <c r="B1037" s="1"/>
      <c r="E1037" s="2"/>
    </row>
    <row r="1038" spans="1:5" x14ac:dyDescent="0.15">
      <c r="A1038" s="2"/>
      <c r="B1038" s="1"/>
      <c r="E1038" s="2"/>
    </row>
    <row r="1039" spans="1:5" x14ac:dyDescent="0.15">
      <c r="A1039" s="2"/>
      <c r="B1039" s="1"/>
      <c r="E1039" s="2"/>
    </row>
    <row r="1040" spans="1:5" x14ac:dyDescent="0.15">
      <c r="A1040" s="2"/>
      <c r="B1040" s="1"/>
      <c r="E1040" s="2"/>
    </row>
    <row r="1041" spans="1:5" x14ac:dyDescent="0.15">
      <c r="A1041" s="2"/>
      <c r="B1041" s="1"/>
      <c r="E1041" s="2"/>
    </row>
    <row r="1042" spans="1:5" x14ac:dyDescent="0.15">
      <c r="A1042" s="2"/>
      <c r="B1042" s="1"/>
      <c r="E1042" s="2"/>
    </row>
    <row r="1043" spans="1:5" x14ac:dyDescent="0.15">
      <c r="A1043" s="2"/>
      <c r="B1043" s="1"/>
      <c r="E1043" s="2"/>
    </row>
    <row r="1044" spans="1:5" x14ac:dyDescent="0.15">
      <c r="A1044" s="2"/>
      <c r="B1044" s="1"/>
      <c r="E1044" s="2"/>
    </row>
    <row r="1045" spans="1:5" x14ac:dyDescent="0.15">
      <c r="A1045" s="2"/>
      <c r="B1045" s="1"/>
      <c r="E1045" s="2"/>
    </row>
    <row r="1046" spans="1:5" x14ac:dyDescent="0.15">
      <c r="A1046" s="2"/>
      <c r="B1046" s="1"/>
      <c r="E1046" s="2"/>
    </row>
    <row r="1047" spans="1:5" x14ac:dyDescent="0.15">
      <c r="A1047" s="2"/>
      <c r="B1047" s="1"/>
      <c r="E1047" s="2"/>
    </row>
    <row r="1048" spans="1:5" x14ac:dyDescent="0.15">
      <c r="A1048" s="2"/>
      <c r="B1048" s="1"/>
      <c r="E1048" s="2"/>
    </row>
    <row r="1049" spans="1:5" x14ac:dyDescent="0.15">
      <c r="A1049" s="2"/>
      <c r="B1049" s="1"/>
      <c r="E1049" s="2"/>
    </row>
    <row r="1050" spans="1:5" x14ac:dyDescent="0.15">
      <c r="A1050" s="2"/>
      <c r="B1050" s="1"/>
      <c r="E1050" s="2"/>
    </row>
    <row r="1051" spans="1:5" x14ac:dyDescent="0.15">
      <c r="A1051" s="2"/>
      <c r="B1051" s="1"/>
      <c r="E1051" s="2"/>
    </row>
    <row r="1052" spans="1:5" x14ac:dyDescent="0.15">
      <c r="A1052" s="2"/>
      <c r="B1052" s="1"/>
      <c r="E1052" s="2"/>
    </row>
    <row r="1053" spans="1:5" x14ac:dyDescent="0.15">
      <c r="A1053" s="2"/>
      <c r="B1053" s="1"/>
      <c r="E1053" s="2"/>
    </row>
    <row r="1054" spans="1:5" x14ac:dyDescent="0.15">
      <c r="A1054" s="2"/>
      <c r="B1054" s="1"/>
      <c r="E1054" s="2"/>
    </row>
    <row r="1055" spans="1:5" x14ac:dyDescent="0.15">
      <c r="A1055" s="2"/>
      <c r="B1055" s="1"/>
      <c r="E1055" s="2"/>
    </row>
    <row r="1056" spans="1:5" x14ac:dyDescent="0.15">
      <c r="A1056" s="2"/>
      <c r="B1056" s="1"/>
      <c r="E1056" s="2"/>
    </row>
    <row r="1057" spans="1:5" x14ac:dyDescent="0.15">
      <c r="A1057" s="2"/>
      <c r="B1057" s="1"/>
      <c r="E1057" s="2"/>
    </row>
    <row r="1058" spans="1:5" x14ac:dyDescent="0.15">
      <c r="A1058" s="2"/>
      <c r="B1058" s="1"/>
      <c r="E1058" s="2"/>
    </row>
    <row r="1059" spans="1:5" x14ac:dyDescent="0.15">
      <c r="A1059" s="2"/>
      <c r="B1059" s="1"/>
      <c r="E1059" s="2"/>
    </row>
    <row r="1060" spans="1:5" x14ac:dyDescent="0.15">
      <c r="A1060" s="2"/>
      <c r="B1060" s="1"/>
      <c r="E1060" s="2"/>
    </row>
    <row r="1061" spans="1:5" x14ac:dyDescent="0.15">
      <c r="A1061" s="2"/>
      <c r="B1061" s="1"/>
      <c r="E1061" s="2"/>
    </row>
    <row r="1062" spans="1:5" x14ac:dyDescent="0.15">
      <c r="A1062" s="2"/>
      <c r="B1062" s="1"/>
      <c r="E1062" s="2"/>
    </row>
    <row r="1063" spans="1:5" x14ac:dyDescent="0.15">
      <c r="A1063" s="2"/>
      <c r="B1063" s="1"/>
      <c r="E1063" s="2"/>
    </row>
    <row r="1064" spans="1:5" x14ac:dyDescent="0.15">
      <c r="A1064" s="2"/>
      <c r="B1064" s="1"/>
      <c r="E1064" s="2"/>
    </row>
    <row r="1065" spans="1:5" x14ac:dyDescent="0.15">
      <c r="A1065" s="2"/>
      <c r="B1065" s="1"/>
      <c r="E1065" s="2"/>
    </row>
    <row r="1066" spans="1:5" x14ac:dyDescent="0.15">
      <c r="A1066" s="2"/>
      <c r="B1066" s="1"/>
      <c r="E1066" s="2"/>
    </row>
    <row r="1067" spans="1:5" x14ac:dyDescent="0.15">
      <c r="A1067" s="2"/>
      <c r="B1067" s="1"/>
      <c r="E1067" s="2"/>
    </row>
    <row r="1068" spans="1:5" x14ac:dyDescent="0.15">
      <c r="A1068" s="2"/>
      <c r="B1068" s="1"/>
      <c r="E1068" s="2"/>
    </row>
    <row r="1069" spans="1:5" x14ac:dyDescent="0.15">
      <c r="A1069" s="2"/>
      <c r="B1069" s="1"/>
      <c r="E1069" s="2"/>
    </row>
    <row r="1070" spans="1:5" x14ac:dyDescent="0.15">
      <c r="A1070" s="2"/>
      <c r="B1070" s="1"/>
      <c r="E1070" s="2"/>
    </row>
    <row r="1071" spans="1:5" x14ac:dyDescent="0.15">
      <c r="A1071" s="2"/>
      <c r="B1071" s="1"/>
      <c r="E1071" s="2"/>
    </row>
    <row r="1072" spans="1:5" x14ac:dyDescent="0.15">
      <c r="A1072" s="2"/>
      <c r="B1072" s="1"/>
      <c r="E1072" s="2"/>
    </row>
    <row r="1073" spans="1:5" x14ac:dyDescent="0.15">
      <c r="A1073" s="2"/>
      <c r="B1073" s="1"/>
      <c r="E1073" s="2"/>
    </row>
    <row r="1074" spans="1:5" x14ac:dyDescent="0.15">
      <c r="A1074" s="2"/>
      <c r="B1074" s="1"/>
      <c r="E1074" s="2"/>
    </row>
    <row r="1075" spans="1:5" x14ac:dyDescent="0.15">
      <c r="A1075" s="2"/>
      <c r="B1075" s="1"/>
      <c r="E1075" s="2"/>
    </row>
    <row r="1076" spans="1:5" x14ac:dyDescent="0.15">
      <c r="A1076" s="2"/>
      <c r="B1076" s="1"/>
      <c r="E1076" s="2"/>
    </row>
    <row r="1077" spans="1:5" x14ac:dyDescent="0.15">
      <c r="A1077" s="2"/>
      <c r="B1077" s="1"/>
      <c r="E1077" s="2"/>
    </row>
    <row r="1078" spans="1:5" x14ac:dyDescent="0.15">
      <c r="A1078" s="2"/>
      <c r="B1078" s="1"/>
      <c r="E1078" s="2"/>
    </row>
    <row r="1079" spans="1:5" x14ac:dyDescent="0.15">
      <c r="A1079" s="2"/>
      <c r="B1079" s="1"/>
      <c r="E1079" s="2"/>
    </row>
    <row r="1080" spans="1:5" x14ac:dyDescent="0.15">
      <c r="A1080" s="2"/>
      <c r="B1080" s="1"/>
      <c r="E1080" s="2"/>
    </row>
    <row r="1081" spans="1:5" x14ac:dyDescent="0.15">
      <c r="A1081" s="2"/>
      <c r="B1081" s="1"/>
      <c r="E1081" s="2"/>
    </row>
    <row r="1082" spans="1:5" x14ac:dyDescent="0.15">
      <c r="A1082" s="2"/>
      <c r="B1082" s="1"/>
      <c r="E1082" s="2"/>
    </row>
    <row r="1083" spans="1:5" x14ac:dyDescent="0.15">
      <c r="A1083" s="2"/>
      <c r="B1083" s="1"/>
      <c r="E1083" s="2"/>
    </row>
    <row r="1084" spans="1:5" x14ac:dyDescent="0.15">
      <c r="A1084" s="2"/>
      <c r="B1084" s="1"/>
      <c r="E1084" s="2"/>
    </row>
    <row r="1085" spans="1:5" x14ac:dyDescent="0.15">
      <c r="A1085" s="2"/>
      <c r="B1085" s="1"/>
      <c r="E1085" s="2"/>
    </row>
    <row r="1086" spans="1:5" x14ac:dyDescent="0.15">
      <c r="A1086" s="2"/>
      <c r="B1086" s="1"/>
      <c r="E1086" s="2"/>
    </row>
    <row r="1087" spans="1:5" x14ac:dyDescent="0.15">
      <c r="A1087" s="2"/>
      <c r="B1087" s="1"/>
      <c r="E1087" s="2"/>
    </row>
    <row r="1088" spans="1:5" x14ac:dyDescent="0.15">
      <c r="A1088" s="2"/>
      <c r="B1088" s="1"/>
      <c r="E1088" s="2"/>
    </row>
    <row r="1089" spans="1:5" x14ac:dyDescent="0.15">
      <c r="A1089" s="2"/>
      <c r="B1089" s="1"/>
      <c r="E1089" s="2"/>
    </row>
    <row r="1090" spans="1:5" x14ac:dyDescent="0.15">
      <c r="A1090" s="2"/>
      <c r="B1090" s="1"/>
      <c r="E1090" s="2"/>
    </row>
    <row r="1091" spans="1:5" x14ac:dyDescent="0.15">
      <c r="A1091" s="2"/>
      <c r="B1091" s="1"/>
      <c r="E1091" s="2"/>
    </row>
    <row r="1092" spans="1:5" x14ac:dyDescent="0.15">
      <c r="A1092" s="2"/>
      <c r="B1092" s="1"/>
      <c r="E1092" s="2"/>
    </row>
    <row r="1093" spans="1:5" x14ac:dyDescent="0.15">
      <c r="A1093" s="2"/>
      <c r="B1093" s="1"/>
      <c r="E1093" s="2"/>
    </row>
    <row r="1094" spans="1:5" x14ac:dyDescent="0.15">
      <c r="A1094" s="2"/>
      <c r="B1094" s="1"/>
      <c r="E1094" s="2"/>
    </row>
    <row r="1095" spans="1:5" x14ac:dyDescent="0.15">
      <c r="A1095" s="2"/>
      <c r="B1095" s="1"/>
      <c r="E1095" s="2"/>
    </row>
    <row r="1096" spans="1:5" x14ac:dyDescent="0.15">
      <c r="A1096" s="2"/>
      <c r="B1096" s="1"/>
      <c r="E1096" s="2"/>
    </row>
    <row r="1097" spans="1:5" x14ac:dyDescent="0.15">
      <c r="A1097" s="2"/>
      <c r="B1097" s="1"/>
      <c r="E1097" s="2"/>
    </row>
    <row r="1098" spans="1:5" x14ac:dyDescent="0.15">
      <c r="A1098" s="2"/>
      <c r="B1098" s="1"/>
      <c r="E1098" s="2"/>
    </row>
    <row r="1099" spans="1:5" x14ac:dyDescent="0.15">
      <c r="A1099" s="2"/>
      <c r="B1099" s="1"/>
      <c r="E1099" s="2"/>
    </row>
    <row r="1100" spans="1:5" x14ac:dyDescent="0.15">
      <c r="A1100" s="2"/>
      <c r="B1100" s="1"/>
      <c r="E1100" s="2"/>
    </row>
    <row r="1101" spans="1:5" x14ac:dyDescent="0.15">
      <c r="A1101" s="2"/>
      <c r="B1101" s="1"/>
      <c r="E1101" s="2"/>
    </row>
    <row r="1102" spans="1:5" x14ac:dyDescent="0.15">
      <c r="A1102" s="2"/>
      <c r="B1102" s="1"/>
      <c r="E1102" s="2"/>
    </row>
    <row r="1103" spans="1:5" x14ac:dyDescent="0.15">
      <c r="A1103" s="2"/>
      <c r="B1103" s="1"/>
      <c r="E1103" s="2"/>
    </row>
    <row r="1104" spans="1:5" x14ac:dyDescent="0.15">
      <c r="A1104" s="2"/>
      <c r="B1104" s="1"/>
      <c r="E1104" s="2"/>
    </row>
    <row r="1105" spans="1:5" x14ac:dyDescent="0.15">
      <c r="A1105" s="2"/>
      <c r="B1105" s="1"/>
      <c r="E1105" s="2"/>
    </row>
    <row r="1106" spans="1:5" x14ac:dyDescent="0.15">
      <c r="A1106" s="2"/>
      <c r="B1106" s="1"/>
      <c r="E1106" s="2"/>
    </row>
    <row r="1107" spans="1:5" x14ac:dyDescent="0.15">
      <c r="A1107" s="2"/>
      <c r="B1107" s="1"/>
      <c r="E1107" s="2"/>
    </row>
    <row r="1108" spans="1:5" x14ac:dyDescent="0.15">
      <c r="A1108" s="2"/>
      <c r="B1108" s="1"/>
      <c r="E1108" s="2"/>
    </row>
    <row r="1109" spans="1:5" x14ac:dyDescent="0.15">
      <c r="A1109" s="2"/>
      <c r="B1109" s="1"/>
      <c r="E1109" s="2"/>
    </row>
    <row r="1110" spans="1:5" x14ac:dyDescent="0.15">
      <c r="A1110" s="2"/>
      <c r="B1110" s="1"/>
      <c r="E1110" s="2"/>
    </row>
    <row r="1111" spans="1:5" x14ac:dyDescent="0.15">
      <c r="A1111" s="2"/>
      <c r="B1111" s="1"/>
    </row>
    <row r="1112" spans="1:5" x14ac:dyDescent="0.15">
      <c r="A1112" s="2"/>
      <c r="B1112" s="1"/>
    </row>
    <row r="1113" spans="1:5" x14ac:dyDescent="0.15">
      <c r="A1113" s="2"/>
      <c r="B1113" s="1"/>
    </row>
    <row r="1114" spans="1:5" x14ac:dyDescent="0.15">
      <c r="A1114" s="2"/>
      <c r="B1114" s="1"/>
    </row>
    <row r="1115" spans="1:5" x14ac:dyDescent="0.15">
      <c r="A1115" s="2"/>
      <c r="B1115" s="1"/>
    </row>
    <row r="1116" spans="1:5" x14ac:dyDescent="0.15">
      <c r="A1116" s="2"/>
      <c r="B1116" s="1"/>
    </row>
    <row r="1117" spans="1:5" x14ac:dyDescent="0.15">
      <c r="A1117" s="2"/>
      <c r="B1117" s="1"/>
    </row>
    <row r="1118" spans="1:5" x14ac:dyDescent="0.15">
      <c r="A1118" s="2"/>
      <c r="B1118" s="1"/>
    </row>
    <row r="1119" spans="1:5" x14ac:dyDescent="0.15">
      <c r="A1119" s="2"/>
      <c r="B1119" s="1"/>
    </row>
    <row r="1120" spans="1:5" x14ac:dyDescent="0.15">
      <c r="A1120" s="2"/>
      <c r="B1120" s="1"/>
    </row>
    <row r="1121" spans="1:2" x14ac:dyDescent="0.15">
      <c r="A1121" s="2"/>
      <c r="B1121" s="1"/>
    </row>
    <row r="1122" spans="1:2" x14ac:dyDescent="0.15">
      <c r="A1122" s="2"/>
      <c r="B1122" s="1"/>
    </row>
    <row r="1123" spans="1:2" x14ac:dyDescent="0.15">
      <c r="A1123" s="2"/>
      <c r="B1123" s="1"/>
    </row>
    <row r="1124" spans="1:2" x14ac:dyDescent="0.15">
      <c r="A1124" s="2"/>
      <c r="B1124" s="1"/>
    </row>
    <row r="1125" spans="1:2" x14ac:dyDescent="0.15">
      <c r="A1125" s="2"/>
      <c r="B1125" s="1"/>
    </row>
    <row r="1126" spans="1:2" x14ac:dyDescent="0.15">
      <c r="A1126" s="2"/>
      <c r="B1126" s="1"/>
    </row>
    <row r="1127" spans="1:2" x14ac:dyDescent="0.15">
      <c r="A1127" s="2"/>
      <c r="B1127" s="1"/>
    </row>
    <row r="1128" spans="1:2" x14ac:dyDescent="0.15">
      <c r="A1128" s="2"/>
      <c r="B1128" s="1"/>
    </row>
    <row r="1129" spans="1:2" x14ac:dyDescent="0.15">
      <c r="A1129" s="2"/>
      <c r="B1129" s="1"/>
    </row>
    <row r="1130" spans="1:2" x14ac:dyDescent="0.15">
      <c r="A1130" s="2"/>
      <c r="B1130" s="1"/>
    </row>
    <row r="1131" spans="1:2" x14ac:dyDescent="0.15">
      <c r="A1131" s="2"/>
      <c r="B1131" s="1"/>
    </row>
    <row r="1132" spans="1:2" x14ac:dyDescent="0.15">
      <c r="A1132" s="2"/>
      <c r="B1132" s="1"/>
    </row>
    <row r="1133" spans="1:2" x14ac:dyDescent="0.15">
      <c r="A1133" s="2"/>
      <c r="B1133" s="1"/>
    </row>
    <row r="1134" spans="1:2" x14ac:dyDescent="0.15">
      <c r="A1134" s="2"/>
      <c r="B1134" s="1"/>
    </row>
    <row r="1135" spans="1:2" x14ac:dyDescent="0.15">
      <c r="A1135" s="2"/>
      <c r="B1135" s="1"/>
    </row>
    <row r="1136" spans="1:2" x14ac:dyDescent="0.15">
      <c r="A1136" s="2"/>
      <c r="B1136" s="1"/>
    </row>
    <row r="1137" spans="1:2" x14ac:dyDescent="0.15">
      <c r="A1137" s="2"/>
      <c r="B1137" s="1"/>
    </row>
    <row r="1138" spans="1:2" x14ac:dyDescent="0.15">
      <c r="A1138" s="2"/>
      <c r="B1138" s="1"/>
    </row>
    <row r="1139" spans="1:2" x14ac:dyDescent="0.15">
      <c r="A1139" s="2"/>
      <c r="B1139" s="1"/>
    </row>
    <row r="1140" spans="1:2" x14ac:dyDescent="0.15">
      <c r="A1140" s="2"/>
      <c r="B1140" s="1"/>
    </row>
    <row r="1141" spans="1:2" x14ac:dyDescent="0.15">
      <c r="A1141" s="2"/>
      <c r="B1141" s="1"/>
    </row>
    <row r="1142" spans="1:2" x14ac:dyDescent="0.15">
      <c r="A1142" s="2"/>
      <c r="B1142" s="1"/>
    </row>
    <row r="1143" spans="1:2" x14ac:dyDescent="0.15">
      <c r="A1143" s="2"/>
      <c r="B1143" s="1"/>
    </row>
    <row r="1144" spans="1:2" x14ac:dyDescent="0.15">
      <c r="A1144" s="2"/>
      <c r="B1144" s="1"/>
    </row>
    <row r="1145" spans="1:2" x14ac:dyDescent="0.15">
      <c r="A1145" s="2"/>
      <c r="B1145" s="1"/>
    </row>
    <row r="1146" spans="1:2" x14ac:dyDescent="0.15">
      <c r="A1146" s="2"/>
      <c r="B1146" s="1"/>
    </row>
    <row r="1147" spans="1:2" x14ac:dyDescent="0.15">
      <c r="A1147" s="2"/>
      <c r="B1147" s="1"/>
    </row>
    <row r="1148" spans="1:2" x14ac:dyDescent="0.15">
      <c r="A1148" s="2"/>
      <c r="B1148" s="1"/>
    </row>
    <row r="1149" spans="1:2" x14ac:dyDescent="0.15">
      <c r="A1149" s="2"/>
      <c r="B1149" s="1"/>
    </row>
    <row r="1150" spans="1:2" x14ac:dyDescent="0.15">
      <c r="A1150" s="2"/>
      <c r="B1150" s="1"/>
    </row>
    <row r="1151" spans="1:2" x14ac:dyDescent="0.15">
      <c r="A1151" s="2"/>
      <c r="B1151" s="1"/>
    </row>
    <row r="1152" spans="1:2" x14ac:dyDescent="0.15">
      <c r="A1152" s="2"/>
      <c r="B1152" s="1"/>
    </row>
    <row r="1153" spans="1:2" x14ac:dyDescent="0.15">
      <c r="A1153" s="2"/>
      <c r="B1153" s="1"/>
    </row>
    <row r="1154" spans="1:2" x14ac:dyDescent="0.15">
      <c r="A1154" s="2"/>
      <c r="B1154" s="1"/>
    </row>
    <row r="1155" spans="1:2" x14ac:dyDescent="0.15">
      <c r="A1155" s="2"/>
      <c r="B1155" s="1"/>
    </row>
    <row r="1156" spans="1:2" x14ac:dyDescent="0.15">
      <c r="A1156" s="2"/>
      <c r="B1156" s="1"/>
    </row>
    <row r="1157" spans="1:2" x14ac:dyDescent="0.15">
      <c r="A1157" s="2"/>
      <c r="B1157" s="1"/>
    </row>
    <row r="1158" spans="1:2" x14ac:dyDescent="0.15">
      <c r="A1158" s="2"/>
      <c r="B1158" s="1"/>
    </row>
    <row r="1159" spans="1:2" x14ac:dyDescent="0.15">
      <c r="A1159" s="2"/>
      <c r="B1159" s="1"/>
    </row>
    <row r="1160" spans="1:2" x14ac:dyDescent="0.15">
      <c r="A1160" s="2"/>
      <c r="B1160" s="1"/>
    </row>
    <row r="1161" spans="1:2" x14ac:dyDescent="0.15">
      <c r="A1161" s="2"/>
      <c r="B1161" s="1"/>
    </row>
    <row r="1162" spans="1:2" x14ac:dyDescent="0.15">
      <c r="A1162" s="2"/>
      <c r="B1162" s="1"/>
    </row>
    <row r="1163" spans="1:2" x14ac:dyDescent="0.15">
      <c r="A1163" s="2"/>
      <c r="B1163" s="1"/>
    </row>
    <row r="1164" spans="1:2" x14ac:dyDescent="0.15">
      <c r="A1164" s="2"/>
      <c r="B1164" s="1"/>
    </row>
    <row r="1165" spans="1:2" x14ac:dyDescent="0.15">
      <c r="A1165" s="2"/>
      <c r="B1165" s="1"/>
    </row>
    <row r="1166" spans="1:2" x14ac:dyDescent="0.15">
      <c r="A1166" s="2"/>
      <c r="B1166" s="1"/>
    </row>
    <row r="1167" spans="1:2" x14ac:dyDescent="0.15">
      <c r="A1167" s="2"/>
      <c r="B1167" s="1"/>
    </row>
    <row r="1168" spans="1:2" x14ac:dyDescent="0.15">
      <c r="A1168" s="2"/>
      <c r="B1168" s="1"/>
    </row>
    <row r="1169" spans="1:2" x14ac:dyDescent="0.15">
      <c r="A1169" s="2"/>
      <c r="B1169" s="1"/>
    </row>
    <row r="1170" spans="1:2" x14ac:dyDescent="0.15">
      <c r="A1170" s="2"/>
      <c r="B1170" s="1"/>
    </row>
    <row r="1171" spans="1:2" x14ac:dyDescent="0.15">
      <c r="A1171" s="2"/>
      <c r="B1171" s="1"/>
    </row>
    <row r="1172" spans="1:2" x14ac:dyDescent="0.15">
      <c r="A1172" s="2"/>
      <c r="B1172" s="1"/>
    </row>
    <row r="1173" spans="1:2" x14ac:dyDescent="0.15">
      <c r="A1173" s="2"/>
      <c r="B1173" s="1"/>
    </row>
    <row r="1174" spans="1:2" x14ac:dyDescent="0.15">
      <c r="A1174" s="2"/>
      <c r="B1174" s="1"/>
    </row>
    <row r="1175" spans="1:2" x14ac:dyDescent="0.15">
      <c r="A1175" s="2"/>
      <c r="B1175" s="1"/>
    </row>
    <row r="1176" spans="1:2" x14ac:dyDescent="0.15">
      <c r="A1176" s="2"/>
      <c r="B1176" s="1"/>
    </row>
    <row r="1177" spans="1:2" x14ac:dyDescent="0.15">
      <c r="A1177" s="2"/>
      <c r="B1177" s="1"/>
    </row>
    <row r="1178" spans="1:2" x14ac:dyDescent="0.15">
      <c r="A1178" s="2"/>
      <c r="B1178" s="1"/>
    </row>
    <row r="1179" spans="1:2" x14ac:dyDescent="0.15">
      <c r="A1179" s="2"/>
      <c r="B1179" s="1"/>
    </row>
    <row r="1180" spans="1:2" x14ac:dyDescent="0.15">
      <c r="A1180" s="2"/>
      <c r="B1180" s="1"/>
    </row>
    <row r="1181" spans="1:2" x14ac:dyDescent="0.15">
      <c r="A1181" s="2"/>
      <c r="B1181" s="1"/>
    </row>
    <row r="1182" spans="1:2" x14ac:dyDescent="0.15">
      <c r="A1182" s="2"/>
      <c r="B1182" s="1"/>
    </row>
    <row r="1183" spans="1:2" x14ac:dyDescent="0.15">
      <c r="A1183" s="2"/>
      <c r="B1183" s="1"/>
    </row>
    <row r="1184" spans="1:2" x14ac:dyDescent="0.15">
      <c r="A1184" s="2"/>
      <c r="B1184" s="1"/>
    </row>
    <row r="1185" spans="1:2" x14ac:dyDescent="0.15">
      <c r="A1185" s="2"/>
      <c r="B1185" s="1"/>
    </row>
    <row r="1186" spans="1:2" x14ac:dyDescent="0.15">
      <c r="A1186" s="2"/>
      <c r="B1186" s="1"/>
    </row>
    <row r="1187" spans="1:2" x14ac:dyDescent="0.15">
      <c r="A1187" s="2"/>
      <c r="B1187" s="1"/>
    </row>
    <row r="1188" spans="1:2" x14ac:dyDescent="0.15">
      <c r="A1188" s="2"/>
      <c r="B1188" s="1"/>
    </row>
    <row r="1189" spans="1:2" x14ac:dyDescent="0.15">
      <c r="A1189" s="2"/>
      <c r="B1189" s="1"/>
    </row>
    <row r="1190" spans="1:2" x14ac:dyDescent="0.15">
      <c r="A1190" s="2"/>
      <c r="B1190" s="1"/>
    </row>
    <row r="1191" spans="1:2" x14ac:dyDescent="0.15">
      <c r="A1191" s="2"/>
      <c r="B1191" s="1"/>
    </row>
    <row r="1192" spans="1:2" x14ac:dyDescent="0.15">
      <c r="A1192" s="2"/>
      <c r="B1192" s="1"/>
    </row>
    <row r="1193" spans="1:2" x14ac:dyDescent="0.15">
      <c r="A1193" s="2"/>
      <c r="B1193" s="1"/>
    </row>
    <row r="1194" spans="1:2" x14ac:dyDescent="0.15">
      <c r="A1194" s="2"/>
      <c r="B1194" s="1"/>
    </row>
    <row r="1195" spans="1:2" x14ac:dyDescent="0.15">
      <c r="A1195" s="2"/>
      <c r="B1195" s="1"/>
    </row>
    <row r="1196" spans="1:2" x14ac:dyDescent="0.15">
      <c r="A1196" s="2"/>
      <c r="B1196" s="1"/>
    </row>
    <row r="1197" spans="1:2" x14ac:dyDescent="0.15">
      <c r="A1197" s="2"/>
      <c r="B1197" s="1"/>
    </row>
    <row r="1198" spans="1:2" x14ac:dyDescent="0.15">
      <c r="A1198" s="2"/>
      <c r="B1198" s="1"/>
    </row>
    <row r="1199" spans="1:2" x14ac:dyDescent="0.15">
      <c r="A1199" s="2"/>
      <c r="B1199" s="1"/>
    </row>
    <row r="1200" spans="1:2" x14ac:dyDescent="0.15">
      <c r="A1200" s="2"/>
      <c r="B1200" s="1"/>
    </row>
    <row r="1201" spans="1:2" x14ac:dyDescent="0.15">
      <c r="A1201" s="2"/>
      <c r="B1201" s="1"/>
    </row>
    <row r="1202" spans="1:2" x14ac:dyDescent="0.15">
      <c r="A1202" s="2"/>
      <c r="B1202" s="1"/>
    </row>
    <row r="1203" spans="1:2" x14ac:dyDescent="0.15">
      <c r="A1203" s="2"/>
      <c r="B1203" s="1"/>
    </row>
    <row r="1204" spans="1:2" x14ac:dyDescent="0.15">
      <c r="A1204" s="2"/>
      <c r="B1204" s="1"/>
    </row>
    <row r="1205" spans="1:2" x14ac:dyDescent="0.15">
      <c r="A1205" s="2"/>
      <c r="B1205" s="1"/>
    </row>
    <row r="1206" spans="1:2" x14ac:dyDescent="0.15">
      <c r="A1206" s="2"/>
      <c r="B1206" s="1"/>
    </row>
    <row r="1207" spans="1:2" x14ac:dyDescent="0.15">
      <c r="A1207" s="2"/>
      <c r="B1207" s="1"/>
    </row>
    <row r="1208" spans="1:2" x14ac:dyDescent="0.15">
      <c r="A1208" s="2"/>
      <c r="B1208" s="1"/>
    </row>
    <row r="1209" spans="1:2" x14ac:dyDescent="0.15">
      <c r="A1209" s="2"/>
      <c r="B1209" s="1"/>
    </row>
    <row r="1210" spans="1:2" x14ac:dyDescent="0.15">
      <c r="A1210" s="2"/>
      <c r="B1210" s="1"/>
    </row>
    <row r="1211" spans="1:2" x14ac:dyDescent="0.15">
      <c r="A1211" s="2"/>
      <c r="B1211" s="1"/>
    </row>
    <row r="1212" spans="1:2" x14ac:dyDescent="0.15">
      <c r="A1212" s="2"/>
      <c r="B1212" s="1"/>
    </row>
    <row r="1213" spans="1:2" x14ac:dyDescent="0.15">
      <c r="A1213" s="2"/>
      <c r="B1213" s="1"/>
    </row>
    <row r="1214" spans="1:2" x14ac:dyDescent="0.15">
      <c r="A1214" s="2"/>
      <c r="B1214" s="1"/>
    </row>
    <row r="1215" spans="1:2" x14ac:dyDescent="0.15">
      <c r="A1215" s="2"/>
      <c r="B1215" s="1"/>
    </row>
    <row r="1216" spans="1:2" x14ac:dyDescent="0.15">
      <c r="A1216" s="2"/>
      <c r="B1216" s="1"/>
    </row>
    <row r="1217" spans="1:2" x14ac:dyDescent="0.15">
      <c r="A1217" s="2"/>
      <c r="B1217" s="1"/>
    </row>
    <row r="1218" spans="1:2" x14ac:dyDescent="0.15">
      <c r="A1218" s="2"/>
      <c r="B1218" s="1"/>
    </row>
    <row r="1219" spans="1:2" x14ac:dyDescent="0.15">
      <c r="A1219" s="2"/>
      <c r="B1219" s="1"/>
    </row>
    <row r="1220" spans="1:2" x14ac:dyDescent="0.15">
      <c r="A1220" s="2"/>
      <c r="B1220" s="1"/>
    </row>
    <row r="1221" spans="1:2" x14ac:dyDescent="0.15">
      <c r="A1221" s="2"/>
      <c r="B1221" s="1"/>
    </row>
    <row r="1222" spans="1:2" x14ac:dyDescent="0.15">
      <c r="A1222" s="2"/>
      <c r="B1222" s="1"/>
    </row>
    <row r="1223" spans="1:2" x14ac:dyDescent="0.15">
      <c r="A1223" s="2"/>
      <c r="B1223" s="1"/>
    </row>
    <row r="1224" spans="1:2" x14ac:dyDescent="0.15">
      <c r="A1224" s="2"/>
      <c r="B1224" s="1"/>
    </row>
    <row r="1225" spans="1:2" x14ac:dyDescent="0.15">
      <c r="A1225" s="2"/>
      <c r="B1225" s="1"/>
    </row>
    <row r="1226" spans="1:2" x14ac:dyDescent="0.15">
      <c r="A1226" s="2"/>
      <c r="B1226" s="1"/>
    </row>
    <row r="1227" spans="1:2" x14ac:dyDescent="0.15">
      <c r="A1227" s="2"/>
      <c r="B1227" s="1"/>
    </row>
    <row r="1228" spans="1:2" x14ac:dyDescent="0.15">
      <c r="A1228" s="2"/>
      <c r="B1228" s="1"/>
    </row>
    <row r="1229" spans="1:2" x14ac:dyDescent="0.15">
      <c r="A1229" s="2"/>
      <c r="B1229" s="1"/>
    </row>
    <row r="1230" spans="1:2" x14ac:dyDescent="0.15">
      <c r="A1230" s="2"/>
      <c r="B1230" s="1"/>
    </row>
    <row r="1231" spans="1:2" x14ac:dyDescent="0.15">
      <c r="A1231" s="2"/>
      <c r="B1231" s="1"/>
    </row>
    <row r="1232" spans="1:2" x14ac:dyDescent="0.15">
      <c r="A1232" s="2"/>
      <c r="B1232" s="1"/>
    </row>
    <row r="1233" spans="1:2" x14ac:dyDescent="0.15">
      <c r="A1233" s="2"/>
      <c r="B1233" s="1"/>
    </row>
    <row r="1234" spans="1:2" x14ac:dyDescent="0.15">
      <c r="A1234" s="2"/>
      <c r="B1234" s="1"/>
    </row>
    <row r="1235" spans="1:2" x14ac:dyDescent="0.15">
      <c r="A1235" s="2"/>
      <c r="B1235" s="1"/>
    </row>
    <row r="1236" spans="1:2" x14ac:dyDescent="0.15">
      <c r="A1236" s="2"/>
      <c r="B1236" s="1"/>
    </row>
    <row r="1237" spans="1:2" x14ac:dyDescent="0.15">
      <c r="A1237" s="2"/>
      <c r="B1237" s="1"/>
    </row>
    <row r="1238" spans="1:2" x14ac:dyDescent="0.15">
      <c r="A1238" s="2"/>
      <c r="B1238" s="1"/>
    </row>
    <row r="1239" spans="1:2" x14ac:dyDescent="0.15">
      <c r="A1239" s="2"/>
      <c r="B1239" s="1"/>
    </row>
    <row r="1240" spans="1:2" x14ac:dyDescent="0.15">
      <c r="A1240" s="2"/>
      <c r="B1240" s="1"/>
    </row>
    <row r="1241" spans="1:2" x14ac:dyDescent="0.15">
      <c r="A1241" s="2"/>
      <c r="B1241" s="1"/>
    </row>
    <row r="1242" spans="1:2" x14ac:dyDescent="0.15">
      <c r="A1242" s="2"/>
      <c r="B1242" s="1"/>
    </row>
    <row r="1243" spans="1:2" x14ac:dyDescent="0.15">
      <c r="A1243" s="2"/>
      <c r="B1243" s="1"/>
    </row>
    <row r="1244" spans="1:2" x14ac:dyDescent="0.15">
      <c r="A1244" s="2"/>
      <c r="B1244" s="1"/>
    </row>
    <row r="1245" spans="1:2" x14ac:dyDescent="0.15">
      <c r="A1245" s="2"/>
      <c r="B1245" s="1"/>
    </row>
    <row r="1246" spans="1:2" x14ac:dyDescent="0.15">
      <c r="A1246" s="2"/>
      <c r="B1246" s="1"/>
    </row>
    <row r="1247" spans="1:2" x14ac:dyDescent="0.15">
      <c r="A1247" s="2"/>
      <c r="B1247" s="1"/>
    </row>
    <row r="1248" spans="1:2" x14ac:dyDescent="0.15">
      <c r="A1248" s="2"/>
      <c r="B1248" s="1"/>
    </row>
    <row r="1249" spans="1:2" x14ac:dyDescent="0.15">
      <c r="A1249" s="2"/>
      <c r="B1249" s="1"/>
    </row>
    <row r="1250" spans="1:2" x14ac:dyDescent="0.15">
      <c r="A1250" s="2"/>
      <c r="B1250" s="1"/>
    </row>
    <row r="1251" spans="1:2" x14ac:dyDescent="0.15">
      <c r="A1251" s="2"/>
      <c r="B1251" s="1"/>
    </row>
    <row r="1252" spans="1:2" x14ac:dyDescent="0.15">
      <c r="A1252" s="2"/>
      <c r="B1252" s="1"/>
    </row>
    <row r="1253" spans="1:2" x14ac:dyDescent="0.15">
      <c r="A1253" s="2"/>
      <c r="B1253" s="1"/>
    </row>
    <row r="1254" spans="1:2" x14ac:dyDescent="0.15">
      <c r="A1254" s="2"/>
      <c r="B1254" s="1"/>
    </row>
    <row r="1255" spans="1:2" x14ac:dyDescent="0.15">
      <c r="A1255" s="2"/>
      <c r="B1255" s="1"/>
    </row>
    <row r="1256" spans="1:2" x14ac:dyDescent="0.15">
      <c r="A1256" s="2"/>
      <c r="B1256" s="1"/>
    </row>
    <row r="1257" spans="1:2" x14ac:dyDescent="0.15">
      <c r="A1257" s="2"/>
      <c r="B1257" s="1"/>
    </row>
    <row r="1258" spans="1:2" x14ac:dyDescent="0.15">
      <c r="A1258" s="2"/>
      <c r="B1258" s="1"/>
    </row>
    <row r="1259" spans="1:2" x14ac:dyDescent="0.15">
      <c r="A1259" s="2"/>
      <c r="B1259" s="1"/>
    </row>
    <row r="1260" spans="1:2" x14ac:dyDescent="0.15">
      <c r="A1260" s="2"/>
      <c r="B1260" s="1"/>
    </row>
    <row r="1261" spans="1:2" x14ac:dyDescent="0.15">
      <c r="A1261" s="2"/>
      <c r="B1261" s="1"/>
    </row>
    <row r="1262" spans="1:2" x14ac:dyDescent="0.15">
      <c r="A1262" s="2"/>
      <c r="B1262" s="1"/>
    </row>
    <row r="1263" spans="1:2" x14ac:dyDescent="0.15">
      <c r="A1263" s="2"/>
      <c r="B1263" s="1"/>
    </row>
    <row r="1264" spans="1:2" x14ac:dyDescent="0.15">
      <c r="A1264" s="2"/>
      <c r="B1264" s="1"/>
    </row>
    <row r="1265" spans="1:2" x14ac:dyDescent="0.15">
      <c r="A1265" s="2"/>
      <c r="B1265" s="1"/>
    </row>
    <row r="1266" spans="1:2" x14ac:dyDescent="0.15">
      <c r="A1266" s="2"/>
      <c r="B1266" s="1"/>
    </row>
    <row r="1267" spans="1:2" x14ac:dyDescent="0.15">
      <c r="A1267" s="2"/>
      <c r="B1267" s="1"/>
    </row>
    <row r="1268" spans="1:2" x14ac:dyDescent="0.15">
      <c r="A1268" s="2"/>
      <c r="B1268" s="1"/>
    </row>
    <row r="1269" spans="1:2" x14ac:dyDescent="0.15">
      <c r="A1269" s="2"/>
      <c r="B1269" s="1"/>
    </row>
    <row r="1270" spans="1:2" x14ac:dyDescent="0.15">
      <c r="A1270" s="2"/>
      <c r="B1270" s="1"/>
    </row>
    <row r="1271" spans="1:2" x14ac:dyDescent="0.15">
      <c r="A1271" s="2"/>
      <c r="B1271" s="1"/>
    </row>
    <row r="1272" spans="1:2" x14ac:dyDescent="0.15">
      <c r="A1272" s="2"/>
      <c r="B1272" s="1"/>
    </row>
    <row r="1273" spans="1:2" x14ac:dyDescent="0.15">
      <c r="A1273" s="2"/>
      <c r="B1273" s="1"/>
    </row>
    <row r="1274" spans="1:2" x14ac:dyDescent="0.15">
      <c r="A1274" s="2"/>
      <c r="B1274" s="1"/>
    </row>
    <row r="1275" spans="1:2" x14ac:dyDescent="0.15">
      <c r="A1275" s="2"/>
      <c r="B1275" s="1"/>
    </row>
    <row r="1276" spans="1:2" x14ac:dyDescent="0.15">
      <c r="A1276" s="2"/>
      <c r="B1276" s="1"/>
    </row>
    <row r="1277" spans="1:2" x14ac:dyDescent="0.15">
      <c r="A1277" s="2"/>
      <c r="B1277" s="1"/>
    </row>
    <row r="1278" spans="1:2" x14ac:dyDescent="0.15">
      <c r="A1278" s="2"/>
      <c r="B1278" s="1"/>
    </row>
    <row r="1279" spans="1:2" x14ac:dyDescent="0.15">
      <c r="A1279" s="2"/>
      <c r="B1279" s="1"/>
    </row>
    <row r="1280" spans="1:2" x14ac:dyDescent="0.15">
      <c r="A1280" s="2"/>
      <c r="B1280" s="1"/>
    </row>
    <row r="1281" spans="1:2" x14ac:dyDescent="0.15">
      <c r="A1281" s="2"/>
      <c r="B1281" s="1"/>
    </row>
    <row r="1282" spans="1:2" x14ac:dyDescent="0.15">
      <c r="A1282" s="2"/>
      <c r="B1282" s="1"/>
    </row>
    <row r="1283" spans="1:2" x14ac:dyDescent="0.15">
      <c r="A1283" s="2"/>
      <c r="B1283" s="1"/>
    </row>
    <row r="1284" spans="1:2" x14ac:dyDescent="0.15">
      <c r="A1284" s="2"/>
      <c r="B1284" s="1"/>
    </row>
    <row r="1285" spans="1:2" x14ac:dyDescent="0.15">
      <c r="A1285" s="2"/>
      <c r="B1285" s="1"/>
    </row>
    <row r="1286" spans="1:2" x14ac:dyDescent="0.15">
      <c r="A1286" s="2"/>
      <c r="B1286" s="1"/>
    </row>
    <row r="1287" spans="1:2" x14ac:dyDescent="0.15">
      <c r="A1287" s="2"/>
      <c r="B1287" s="1"/>
    </row>
    <row r="1288" spans="1:2" x14ac:dyDescent="0.15">
      <c r="A1288" s="2"/>
      <c r="B1288" s="1"/>
    </row>
    <row r="1289" spans="1:2" x14ac:dyDescent="0.15">
      <c r="A1289" s="2"/>
      <c r="B1289" s="1"/>
    </row>
    <row r="1290" spans="1:2" x14ac:dyDescent="0.15">
      <c r="A1290" s="2"/>
      <c r="B1290" s="1"/>
    </row>
    <row r="1291" spans="1:2" x14ac:dyDescent="0.15">
      <c r="A1291" s="2"/>
      <c r="B1291" s="1"/>
    </row>
    <row r="1292" spans="1:2" x14ac:dyDescent="0.15">
      <c r="A1292" s="2"/>
      <c r="B1292" s="1"/>
    </row>
    <row r="1293" spans="1:2" x14ac:dyDescent="0.15">
      <c r="A1293" s="2"/>
      <c r="B1293" s="1"/>
    </row>
    <row r="1294" spans="1:2" x14ac:dyDescent="0.15">
      <c r="A1294" s="2"/>
      <c r="B1294" s="1"/>
    </row>
    <row r="1295" spans="1:2" x14ac:dyDescent="0.15">
      <c r="A1295" s="2"/>
      <c r="B1295" s="1"/>
    </row>
    <row r="1296" spans="1:2" x14ac:dyDescent="0.15">
      <c r="A1296" s="2"/>
      <c r="B1296" s="1"/>
    </row>
    <row r="1297" spans="1:2" x14ac:dyDescent="0.15">
      <c r="A1297" s="2"/>
      <c r="B1297" s="1"/>
    </row>
    <row r="1298" spans="1:2" x14ac:dyDescent="0.15">
      <c r="A1298" s="2"/>
      <c r="B1298" s="1"/>
    </row>
    <row r="1299" spans="1:2" x14ac:dyDescent="0.15">
      <c r="A1299" s="2"/>
      <c r="B1299" s="1"/>
    </row>
    <row r="1300" spans="1:2" x14ac:dyDescent="0.15">
      <c r="A1300" s="2"/>
      <c r="B1300" s="1"/>
    </row>
    <row r="1301" spans="1:2" x14ac:dyDescent="0.15">
      <c r="A1301" s="2"/>
      <c r="B1301" s="1"/>
    </row>
    <row r="1302" spans="1:2" x14ac:dyDescent="0.15">
      <c r="A1302" s="2"/>
      <c r="B1302" s="1"/>
    </row>
    <row r="1303" spans="1:2" x14ac:dyDescent="0.15">
      <c r="A1303" s="2"/>
      <c r="B1303" s="1"/>
    </row>
    <row r="1304" spans="1:2" x14ac:dyDescent="0.15">
      <c r="A1304" s="2"/>
      <c r="B1304" s="1"/>
    </row>
    <row r="1305" spans="1:2" x14ac:dyDescent="0.15">
      <c r="A1305" s="2"/>
      <c r="B1305" s="1"/>
    </row>
    <row r="1306" spans="1:2" x14ac:dyDescent="0.15">
      <c r="A1306" s="2"/>
      <c r="B1306" s="1"/>
    </row>
    <row r="1307" spans="1:2" x14ac:dyDescent="0.15">
      <c r="A1307" s="2"/>
      <c r="B1307" s="1"/>
    </row>
    <row r="1308" spans="1:2" x14ac:dyDescent="0.15">
      <c r="A1308" s="2"/>
      <c r="B1308" s="1"/>
    </row>
    <row r="1309" spans="1:2" x14ac:dyDescent="0.15">
      <c r="A1309" s="2"/>
      <c r="B1309" s="1"/>
    </row>
    <row r="1310" spans="1:2" x14ac:dyDescent="0.15">
      <c r="A1310" s="2"/>
      <c r="B1310" s="1"/>
    </row>
    <row r="1311" spans="1:2" x14ac:dyDescent="0.15">
      <c r="A1311" s="2"/>
      <c r="B1311" s="1"/>
    </row>
    <row r="1312" spans="1:2" x14ac:dyDescent="0.15">
      <c r="A1312" s="2"/>
      <c r="B1312" s="1"/>
    </row>
    <row r="1313" spans="1:2" x14ac:dyDescent="0.15">
      <c r="A1313" s="2"/>
      <c r="B1313" s="1"/>
    </row>
    <row r="1314" spans="1:2" x14ac:dyDescent="0.15">
      <c r="A1314" s="2"/>
      <c r="B1314" s="1"/>
    </row>
    <row r="1315" spans="1:2" x14ac:dyDescent="0.15">
      <c r="A1315" s="2"/>
      <c r="B1315" s="1"/>
    </row>
    <row r="1316" spans="1:2" x14ac:dyDescent="0.15">
      <c r="A1316" s="2"/>
      <c r="B1316" s="1"/>
    </row>
    <row r="1317" spans="1:2" x14ac:dyDescent="0.15">
      <c r="A1317" s="2"/>
      <c r="B1317" s="1"/>
    </row>
    <row r="1318" spans="1:2" x14ac:dyDescent="0.15">
      <c r="A1318" s="2"/>
      <c r="B1318" s="1"/>
    </row>
    <row r="1319" spans="1:2" x14ac:dyDescent="0.15">
      <c r="A1319" s="2"/>
      <c r="B1319" s="1"/>
    </row>
    <row r="1320" spans="1:2" x14ac:dyDescent="0.15">
      <c r="A1320" s="2"/>
      <c r="B1320" s="1"/>
    </row>
    <row r="1321" spans="1:2" x14ac:dyDescent="0.15">
      <c r="A1321" s="2"/>
      <c r="B1321" s="1"/>
    </row>
    <row r="1322" spans="1:2" x14ac:dyDescent="0.15">
      <c r="A1322" s="2"/>
      <c r="B1322" s="1"/>
    </row>
    <row r="1323" spans="1:2" x14ac:dyDescent="0.15">
      <c r="A1323" s="2"/>
      <c r="B1323" s="1"/>
    </row>
    <row r="1324" spans="1:2" x14ac:dyDescent="0.15">
      <c r="A1324" s="2"/>
      <c r="B1324" s="1"/>
    </row>
    <row r="1325" spans="1:2" x14ac:dyDescent="0.15">
      <c r="A1325" s="2"/>
      <c r="B1325" s="1"/>
    </row>
    <row r="1326" spans="1:2" x14ac:dyDescent="0.15">
      <c r="A1326" s="2"/>
      <c r="B1326" s="1"/>
    </row>
    <row r="1327" spans="1:2" x14ac:dyDescent="0.15">
      <c r="A1327" s="2"/>
      <c r="B1327" s="1"/>
    </row>
    <row r="1328" spans="1:2" x14ac:dyDescent="0.15">
      <c r="A1328" s="2"/>
      <c r="B1328" s="1"/>
    </row>
    <row r="1329" spans="1:2" x14ac:dyDescent="0.15">
      <c r="A1329" s="2"/>
      <c r="B1329" s="1"/>
    </row>
    <row r="1330" spans="1:2" x14ac:dyDescent="0.15">
      <c r="A1330" s="2"/>
      <c r="B1330" s="1"/>
    </row>
    <row r="1331" spans="1:2" x14ac:dyDescent="0.15">
      <c r="A1331" s="2"/>
      <c r="B1331" s="1"/>
    </row>
    <row r="1332" spans="1:2" x14ac:dyDescent="0.15">
      <c r="A1332" s="2"/>
      <c r="B1332" s="1"/>
    </row>
    <row r="1333" spans="1:2" x14ac:dyDescent="0.15">
      <c r="A1333" s="2"/>
      <c r="B1333" s="1"/>
    </row>
    <row r="1334" spans="1:2" x14ac:dyDescent="0.15">
      <c r="A1334" s="2"/>
      <c r="B1334" s="1"/>
    </row>
    <row r="1335" spans="1:2" x14ac:dyDescent="0.15">
      <c r="A1335" s="2"/>
      <c r="B1335" s="1"/>
    </row>
    <row r="1336" spans="1:2" x14ac:dyDescent="0.15">
      <c r="A1336" s="2"/>
      <c r="B1336" s="1"/>
    </row>
    <row r="1337" spans="1:2" x14ac:dyDescent="0.15">
      <c r="A1337" s="2"/>
      <c r="B1337" s="1"/>
    </row>
    <row r="1338" spans="1:2" x14ac:dyDescent="0.15">
      <c r="A1338" s="2"/>
      <c r="B1338" s="1"/>
    </row>
    <row r="1339" spans="1:2" x14ac:dyDescent="0.15">
      <c r="A1339" s="2"/>
      <c r="B1339" s="1"/>
    </row>
    <row r="1340" spans="1:2" x14ac:dyDescent="0.15">
      <c r="A1340" s="2"/>
      <c r="B1340" s="1"/>
    </row>
    <row r="1341" spans="1:2" x14ac:dyDescent="0.15">
      <c r="A1341" s="2"/>
      <c r="B1341" s="1"/>
    </row>
    <row r="1342" spans="1:2" x14ac:dyDescent="0.15">
      <c r="A1342" s="2"/>
      <c r="B1342" s="1"/>
    </row>
    <row r="1343" spans="1:2" x14ac:dyDescent="0.15">
      <c r="A1343" s="2"/>
      <c r="B1343" s="1"/>
    </row>
    <row r="1344" spans="1:2" x14ac:dyDescent="0.15">
      <c r="A1344" s="2"/>
      <c r="B1344" s="1"/>
    </row>
    <row r="1345" spans="1:2" x14ac:dyDescent="0.15">
      <c r="A1345" s="2"/>
      <c r="B1345" s="1"/>
    </row>
    <row r="1346" spans="1:2" x14ac:dyDescent="0.15">
      <c r="A1346" s="2"/>
      <c r="B1346" s="1"/>
    </row>
    <row r="1347" spans="1:2" x14ac:dyDescent="0.15">
      <c r="A1347" s="2"/>
      <c r="B1347" s="1"/>
    </row>
    <row r="1348" spans="1:2" x14ac:dyDescent="0.15">
      <c r="A1348" s="2"/>
      <c r="B1348" s="1"/>
    </row>
    <row r="1349" spans="1:2" x14ac:dyDescent="0.15">
      <c r="A1349" s="2"/>
      <c r="B1349" s="1"/>
    </row>
    <row r="1350" spans="1:2" x14ac:dyDescent="0.15">
      <c r="A1350" s="2"/>
      <c r="B1350" s="1"/>
    </row>
    <row r="1351" spans="1:2" x14ac:dyDescent="0.15">
      <c r="A1351" s="2"/>
      <c r="B1351" s="1"/>
    </row>
    <row r="1352" spans="1:2" x14ac:dyDescent="0.15">
      <c r="A1352" s="2"/>
      <c r="B1352" s="1"/>
    </row>
    <row r="1353" spans="1:2" x14ac:dyDescent="0.15">
      <c r="A1353" s="2"/>
      <c r="B1353" s="1"/>
    </row>
    <row r="1354" spans="1:2" x14ac:dyDescent="0.15">
      <c r="A1354" s="2"/>
      <c r="B1354" s="1"/>
    </row>
    <row r="1355" spans="1:2" x14ac:dyDescent="0.15">
      <c r="A1355" s="2"/>
      <c r="B1355" s="1"/>
    </row>
    <row r="1356" spans="1:2" x14ac:dyDescent="0.15">
      <c r="A1356" s="2"/>
      <c r="B1356" s="1"/>
    </row>
    <row r="1357" spans="1:2" x14ac:dyDescent="0.15">
      <c r="A1357" s="2"/>
      <c r="B1357" s="1"/>
    </row>
    <row r="1358" spans="1:2" x14ac:dyDescent="0.15">
      <c r="A1358" s="2"/>
      <c r="B1358" s="1"/>
    </row>
    <row r="1359" spans="1:2" x14ac:dyDescent="0.15">
      <c r="A1359" s="2"/>
      <c r="B1359" s="1"/>
    </row>
    <row r="1360" spans="1:2" x14ac:dyDescent="0.15">
      <c r="A1360" s="2"/>
      <c r="B1360" s="1"/>
    </row>
    <row r="1361" spans="1:2" x14ac:dyDescent="0.15">
      <c r="A1361" s="2"/>
      <c r="B1361" s="1"/>
    </row>
    <row r="1362" spans="1:2" x14ac:dyDescent="0.15">
      <c r="A1362" s="2"/>
      <c r="B1362" s="1"/>
    </row>
    <row r="1363" spans="1:2" x14ac:dyDescent="0.15">
      <c r="A1363" s="2"/>
      <c r="B1363" s="1"/>
    </row>
    <row r="1364" spans="1:2" x14ac:dyDescent="0.15">
      <c r="A1364" s="2"/>
      <c r="B1364" s="1"/>
    </row>
    <row r="1365" spans="1:2" x14ac:dyDescent="0.15">
      <c r="A1365" s="2"/>
      <c r="B1365" s="1"/>
    </row>
    <row r="1366" spans="1:2" x14ac:dyDescent="0.15">
      <c r="A1366" s="2"/>
      <c r="B1366" s="1"/>
    </row>
    <row r="1367" spans="1:2" x14ac:dyDescent="0.15">
      <c r="A1367" s="2"/>
      <c r="B1367" s="1"/>
    </row>
    <row r="1368" spans="1:2" x14ac:dyDescent="0.15">
      <c r="A1368" s="2"/>
      <c r="B1368" s="1"/>
    </row>
    <row r="1369" spans="1:2" x14ac:dyDescent="0.15">
      <c r="A1369" s="2"/>
      <c r="B1369" s="1"/>
    </row>
  </sheetData>
  <phoneticPr fontId="3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2388"/>
  <sheetViews>
    <sheetView topLeftCell="AF1" workbookViewId="0">
      <selection activeCell="AL4" sqref="AL4"/>
    </sheetView>
  </sheetViews>
  <sheetFormatPr baseColWidth="10" defaultColWidth="9.1640625" defaultRowHeight="13" x14ac:dyDescent="0.15"/>
  <cols>
    <col min="1" max="1" width="6.33203125" style="9" customWidth="1"/>
    <col min="2" max="2" width="10.6640625" style="9" customWidth="1"/>
    <col min="3" max="11" width="18.6640625" style="9" customWidth="1"/>
    <col min="12" max="12" width="12" style="9" bestFit="1" customWidth="1"/>
    <col min="13" max="13" width="10.1640625" style="9" bestFit="1" customWidth="1"/>
    <col min="14" max="14" width="15.33203125" style="9" bestFit="1" customWidth="1"/>
    <col min="15" max="15" width="19.1640625" style="9" bestFit="1" customWidth="1"/>
    <col min="16" max="16" width="18.1640625" style="9" bestFit="1" customWidth="1"/>
    <col min="17" max="17" width="15.33203125" style="9" bestFit="1" customWidth="1"/>
    <col min="18" max="18" width="12.6640625" style="9" bestFit="1" customWidth="1"/>
    <col min="19" max="19" width="9.33203125" style="9" customWidth="1"/>
    <col min="20" max="20" width="12" style="9" bestFit="1" customWidth="1"/>
    <col min="21" max="21" width="15.33203125" style="9" bestFit="1" customWidth="1"/>
    <col min="22" max="22" width="12.6640625" style="9" bestFit="1" customWidth="1"/>
    <col min="23" max="23" width="9.1640625" style="9"/>
    <col min="24" max="24" width="10.1640625" style="9" bestFit="1" customWidth="1"/>
    <col min="25" max="25" width="15.33203125" style="9" bestFit="1" customWidth="1"/>
    <col min="26" max="26" width="19.1640625" style="9" bestFit="1" customWidth="1"/>
    <col min="27" max="27" width="18.1640625" style="9" bestFit="1" customWidth="1"/>
    <col min="28" max="28" width="15.33203125" style="9" bestFit="1" customWidth="1"/>
    <col min="29" max="29" width="12.6640625" style="9" bestFit="1" customWidth="1"/>
    <col min="30" max="30" width="9.33203125" style="9" customWidth="1"/>
    <col min="31" max="31" width="12" style="9" bestFit="1" customWidth="1"/>
    <col min="32" max="32" width="15.33203125" style="9" bestFit="1" customWidth="1"/>
    <col min="33" max="33" width="12.6640625" style="9" bestFit="1" customWidth="1"/>
    <col min="34" max="34" width="9.1640625" style="9"/>
    <col min="35" max="35" width="10.1640625" style="9" bestFit="1" customWidth="1"/>
    <col min="36" max="36" width="15.33203125" style="9" bestFit="1" customWidth="1"/>
    <col min="37" max="37" width="19.1640625" style="9" bestFit="1" customWidth="1"/>
    <col min="38" max="38" width="18.1640625" style="9" bestFit="1" customWidth="1"/>
    <col min="39" max="39" width="15.33203125" style="9" bestFit="1" customWidth="1"/>
    <col min="40" max="40" width="12.6640625" style="9" bestFit="1" customWidth="1"/>
    <col min="41" max="41" width="9.33203125" style="9" customWidth="1"/>
    <col min="42" max="42" width="12" style="9" bestFit="1" customWidth="1"/>
    <col min="43" max="43" width="15.33203125" style="9" bestFit="1" customWidth="1"/>
    <col min="44" max="44" width="12.6640625" style="9" bestFit="1" customWidth="1"/>
    <col min="45" max="45" width="9.1640625" style="9"/>
    <col min="46" max="46" width="10.1640625" style="9" bestFit="1" customWidth="1"/>
    <col min="47" max="47" width="15.33203125" style="9" bestFit="1" customWidth="1"/>
    <col min="48" max="48" width="19.1640625" style="9" bestFit="1" customWidth="1"/>
    <col min="49" max="49" width="18.1640625" style="9" bestFit="1" customWidth="1"/>
    <col min="50" max="50" width="15.33203125" style="9" bestFit="1" customWidth="1"/>
    <col min="51" max="51" width="12.6640625" style="9" bestFit="1" customWidth="1"/>
    <col min="52" max="52" width="9.33203125" style="9" customWidth="1"/>
    <col min="53" max="53" width="12" style="9" bestFit="1" customWidth="1"/>
    <col min="54" max="54" width="15.33203125" style="9" bestFit="1" customWidth="1"/>
    <col min="55" max="55" width="12.6640625" style="9" bestFit="1" customWidth="1"/>
    <col min="56" max="56" width="9.1640625" style="9"/>
    <col min="57" max="57" width="10.1640625" style="9" bestFit="1" customWidth="1"/>
    <col min="58" max="58" width="15.33203125" style="9" bestFit="1" customWidth="1"/>
    <col min="59" max="59" width="19.1640625" style="9" bestFit="1" customWidth="1"/>
    <col min="60" max="60" width="18.1640625" style="9" bestFit="1" customWidth="1"/>
    <col min="61" max="61" width="15.33203125" style="9" bestFit="1" customWidth="1"/>
    <col min="62" max="62" width="12.6640625" style="9" bestFit="1" customWidth="1"/>
    <col min="63" max="63" width="9.33203125" style="9" customWidth="1"/>
    <col min="64" max="64" width="12" style="9" bestFit="1" customWidth="1"/>
    <col min="65" max="65" width="15.33203125" style="9" bestFit="1" customWidth="1"/>
    <col min="66" max="66" width="12.6640625" style="9" bestFit="1" customWidth="1"/>
    <col min="67" max="67" width="9.1640625" style="9"/>
    <col min="68" max="68" width="10.1640625" style="9" bestFit="1" customWidth="1"/>
    <col min="69" max="69" width="15.33203125" style="9" bestFit="1" customWidth="1"/>
    <col min="70" max="70" width="19.1640625" style="9" bestFit="1" customWidth="1"/>
    <col min="71" max="71" width="18.1640625" style="9" bestFit="1" customWidth="1"/>
    <col min="72" max="72" width="15.33203125" style="9" bestFit="1" customWidth="1"/>
    <col min="73" max="73" width="12.6640625" style="9" bestFit="1" customWidth="1"/>
    <col min="74" max="74" width="9.33203125" style="9" customWidth="1"/>
    <col min="75" max="75" width="12" style="9" bestFit="1" customWidth="1"/>
    <col min="76" max="76" width="15.33203125" style="9" bestFit="1" customWidth="1"/>
    <col min="77" max="77" width="12.6640625" style="9" bestFit="1" customWidth="1"/>
    <col min="78" max="78" width="9.1640625" style="9"/>
    <col min="79" max="79" width="10.1640625" style="9" bestFit="1" customWidth="1"/>
    <col min="80" max="80" width="15.33203125" style="9" bestFit="1" customWidth="1"/>
    <col min="81" max="81" width="19.1640625" style="9" bestFit="1" customWidth="1"/>
    <col min="82" max="82" width="18.1640625" style="9" bestFit="1" customWidth="1"/>
    <col min="83" max="83" width="15.33203125" style="9" bestFit="1" customWidth="1"/>
    <col min="84" max="84" width="12.6640625" style="9" bestFit="1" customWidth="1"/>
    <col min="85" max="85" width="9.33203125" style="9" customWidth="1"/>
    <col min="86" max="86" width="12" style="9" bestFit="1" customWidth="1"/>
    <col min="87" max="87" width="15.33203125" style="9" bestFit="1" customWidth="1"/>
    <col min="88" max="88" width="12.6640625" style="9" bestFit="1" customWidth="1"/>
    <col min="89" max="89" width="9.1640625" style="9"/>
    <col min="90" max="90" width="10.1640625" style="9" bestFit="1" customWidth="1"/>
    <col min="91" max="91" width="15.33203125" style="9" bestFit="1" customWidth="1"/>
    <col min="92" max="92" width="19.1640625" style="9" bestFit="1" customWidth="1"/>
    <col min="93" max="93" width="18.1640625" style="9" bestFit="1" customWidth="1"/>
    <col min="94" max="94" width="15.33203125" style="9" bestFit="1" customWidth="1"/>
    <col min="95" max="95" width="12.6640625" style="9" bestFit="1" customWidth="1"/>
    <col min="96" max="96" width="9.33203125" style="9" customWidth="1"/>
    <col min="97" max="97" width="12" style="9" bestFit="1" customWidth="1"/>
    <col min="98" max="98" width="15.33203125" style="9" bestFit="1" customWidth="1"/>
    <col min="99" max="99" width="12.6640625" style="9" bestFit="1" customWidth="1"/>
    <col min="100" max="100" width="9.1640625" style="9"/>
    <col min="101" max="101" width="10.1640625" style="9" bestFit="1" customWidth="1"/>
    <col min="102" max="102" width="15.33203125" style="9" bestFit="1" customWidth="1"/>
    <col min="103" max="103" width="19.1640625" style="9" bestFit="1" customWidth="1"/>
    <col min="104" max="104" width="18.1640625" style="9" bestFit="1" customWidth="1"/>
    <col min="105" max="105" width="15.33203125" style="9" bestFit="1" customWidth="1"/>
    <col min="106" max="106" width="12.6640625" style="9" bestFit="1" customWidth="1"/>
    <col min="107" max="107" width="9.33203125" style="9" customWidth="1"/>
    <col min="108" max="108" width="12" style="9" bestFit="1" customWidth="1"/>
    <col min="109" max="109" width="15.33203125" style="9" bestFit="1" customWidth="1"/>
    <col min="110" max="110" width="12.6640625" style="9" bestFit="1" customWidth="1"/>
    <col min="111" max="16384" width="9.1640625" style="9"/>
  </cols>
  <sheetData>
    <row r="1" spans="1:110" x14ac:dyDescent="0.15">
      <c r="C1" s="9" t="str">
        <f>D14</f>
        <v>INDEX_IDPAIUP_USD</v>
      </c>
      <c r="D1" s="9" t="str">
        <f>E14</f>
        <v>INDEX_SASEIDX_SAR</v>
      </c>
      <c r="N1" s="9" t="str">
        <f>O14</f>
        <v>INDEX_IDPAIUP_USD</v>
      </c>
      <c r="O1" s="9" t="str">
        <f>P14</f>
        <v>SAR.XS</v>
      </c>
      <c r="Y1" s="9" t="str">
        <f>Z14</f>
        <v>INDEX_IDPAIUP_USD</v>
      </c>
      <c r="Z1" s="9" t="str">
        <f>AA14</f>
        <v>EUR.XS</v>
      </c>
      <c r="AJ1" s="9" t="str">
        <f>AK14</f>
        <v>INDEX_IDPAIUP_USD</v>
      </c>
      <c r="AK1" s="9" t="str">
        <f>AL14</f>
        <v>xxx</v>
      </c>
      <c r="AU1" s="9" t="str">
        <f>AV14</f>
        <v>INDEX_SASEIDX_SAR</v>
      </c>
      <c r="AV1" s="9" t="str">
        <f>AW14</f>
        <v>SAR.XS</v>
      </c>
      <c r="BF1" s="9" t="str">
        <f>BG14</f>
        <v>INDEX_SASEIDX_SAR</v>
      </c>
      <c r="BG1" s="9" t="str">
        <f>BH14</f>
        <v>EUR.XS</v>
      </c>
      <c r="BQ1" s="9" t="str">
        <f>BR14</f>
        <v>INDEX_SASEIDX_SAR</v>
      </c>
      <c r="BR1" s="9" t="str">
        <f>BS14</f>
        <v>xxx</v>
      </c>
      <c r="CB1" s="9" t="str">
        <f>CC14</f>
        <v>SAR.XS</v>
      </c>
      <c r="CC1" s="9" t="str">
        <f>CD14</f>
        <v>EUR.XS</v>
      </c>
      <c r="CM1" s="9" t="str">
        <f>CN14</f>
        <v>SAR.XS</v>
      </c>
      <c r="CN1" s="9" t="str">
        <f>CO14</f>
        <v>xxx</v>
      </c>
      <c r="CX1" s="9" t="str">
        <f>CY14</f>
        <v>EUR.XS</v>
      </c>
      <c r="CY1" s="9" t="str">
        <f>CZ14</f>
        <v>xxx</v>
      </c>
    </row>
    <row r="2" spans="1:110" x14ac:dyDescent="0.15">
      <c r="B2" s="9" t="s">
        <v>6</v>
      </c>
      <c r="C2" s="10">
        <f>SQRT(SUM(I15:I270)/SUM(H15:H270))</f>
        <v>5.3129544123162549E-3</v>
      </c>
      <c r="D2" s="10">
        <f>SQRT(SUM(J15:J270)/SUM(H15:H270))</f>
        <v>5.1939917163995796E-3</v>
      </c>
      <c r="E2" s="47" t="s">
        <v>53</v>
      </c>
      <c r="F2" s="48"/>
      <c r="G2" s="49"/>
      <c r="H2" s="9" t="s">
        <v>61</v>
      </c>
      <c r="M2" s="9" t="s">
        <v>6</v>
      </c>
      <c r="N2" s="10">
        <f>SQRT(SUM(T15:T270)/SUM(S15:S270))</f>
        <v>5.3129544123162549E-3</v>
      </c>
      <c r="O2" s="10">
        <f>SQRT(SUM(U15:U270)/SUM(S15:S270))</f>
        <v>3.670955193789564E-5</v>
      </c>
      <c r="X2" s="9" t="s">
        <v>6</v>
      </c>
      <c r="Y2" s="10">
        <f>SQRT(SUM(AE15:AE270)/SUM(AD15:AD270))</f>
        <v>5.3129544123162549E-3</v>
      </c>
      <c r="Z2" s="10">
        <f>SQRT(SUM(AF15:AF270)/SUM(AD15:AD270))</f>
        <v>3.5783708127034028E-3</v>
      </c>
      <c r="AI2" s="9" t="s">
        <v>6</v>
      </c>
      <c r="AJ2" s="10">
        <f>SQRT(SUM(AP15:AP265)/SUM(AO15:AO265))</f>
        <v>5.3109647660818165E-3</v>
      </c>
      <c r="AK2" s="10">
        <f>SQRT(SUM(AQ15:AQ270)/SUM(AO15:AO270))</f>
        <v>1.552883026240099E-5</v>
      </c>
      <c r="AT2" s="9" t="s">
        <v>6</v>
      </c>
      <c r="AU2" s="10">
        <f>SQRT(SUM(BA15:BA270)/SUM(AZ15:AZ270))</f>
        <v>5.1939917163995796E-3</v>
      </c>
      <c r="AV2" s="10">
        <f>SQRT(SUM(BB15:BB270)/SUM(AZ15:AZ270))</f>
        <v>3.670955193789564E-5</v>
      </c>
      <c r="BE2" s="9" t="s">
        <v>6</v>
      </c>
      <c r="BF2" s="10">
        <f>SQRT(SUM(BL15:BL270)/SUM(BK15:BK270))</f>
        <v>5.1939917163995796E-3</v>
      </c>
      <c r="BG2" s="10">
        <f>SQRT(SUM(BM15:BM270)/SUM(BK15:BK270))</f>
        <v>3.5783708127034028E-3</v>
      </c>
      <c r="BP2" s="9" t="s">
        <v>6</v>
      </c>
      <c r="BQ2" s="10">
        <f>SQRT(SUM(BW15:BW270)/SUM(BV15:BV270))</f>
        <v>5.1939917163995796E-3</v>
      </c>
      <c r="BR2" s="10">
        <f>SQRT(SUM(BX15:BX270)/SUM(BV15:BV270))</f>
        <v>1.5520404582967596E-5</v>
      </c>
      <c r="CA2" s="9" t="s">
        <v>6</v>
      </c>
      <c r="CB2" s="10">
        <f>SQRT(SUM(CH15:CH270)/SUM(CG15:CG270))</f>
        <v>3.670955193789564E-5</v>
      </c>
      <c r="CC2" s="10">
        <f>SQRT(SUM(CI15:CI270)/SUM(CG15:CG270))</f>
        <v>3.5783708127034028E-3</v>
      </c>
      <c r="CL2" s="9" t="s">
        <v>6</v>
      </c>
      <c r="CM2" s="10">
        <f>SQRT(SUM(CS15:CS270)/SUM(CR15:CR270))</f>
        <v>3.670955193789564E-5</v>
      </c>
      <c r="CN2" s="10">
        <f>SQRT(SUM(CT15:CT270)/SUM(CR15:CR270))</f>
        <v>1.5520404582967596E-5</v>
      </c>
      <c r="CW2" s="9" t="s">
        <v>6</v>
      </c>
      <c r="CX2" s="10">
        <f>SQRT(SUM(DD15:DD270)/SUM(DC15:DC270))</f>
        <v>3.5783708127034028E-3</v>
      </c>
      <c r="CY2" s="10">
        <f>SQRT(SUM(DE15:DE270)/SUM(DC15:DC270))</f>
        <v>1.5520404582967596E-5</v>
      </c>
    </row>
    <row r="3" spans="1:110" x14ac:dyDescent="0.15">
      <c r="B3" s="9" t="s">
        <v>7</v>
      </c>
      <c r="C3" s="11">
        <f>SQRT(I11)*C2</f>
        <v>8.5007270597060078E-2</v>
      </c>
      <c r="D3" s="11">
        <f>SQRT(I11)*D2</f>
        <v>8.3103867462393274E-2</v>
      </c>
      <c r="E3" s="47" t="s">
        <v>54</v>
      </c>
      <c r="F3" s="48"/>
      <c r="G3" s="49"/>
      <c r="M3" s="9" t="s">
        <v>7</v>
      </c>
      <c r="N3" s="11">
        <f>SQRT(T11)*N2</f>
        <v>8.5007270597060078E-2</v>
      </c>
      <c r="O3" s="11">
        <f>SQRT(T11)*O2</f>
        <v>5.8735283100633023E-4</v>
      </c>
      <c r="X3" s="9" t="s">
        <v>7</v>
      </c>
      <c r="Y3" s="11">
        <f>SQRT(AE11)*Y2</f>
        <v>8.5007270597060078E-2</v>
      </c>
      <c r="Z3" s="11">
        <f>SQRT(AE11)*Z2</f>
        <v>5.7253933003254445E-2</v>
      </c>
      <c r="AI3" s="9" t="s">
        <v>7</v>
      </c>
      <c r="AJ3" s="11">
        <f>SQRT(AP11)*AJ2</f>
        <v>8.4141506008551942E-2</v>
      </c>
      <c r="AK3" s="11">
        <f>SQRT(AP11)*AK2</f>
        <v>2.4602293978191069E-4</v>
      </c>
      <c r="AT3" s="9" t="s">
        <v>7</v>
      </c>
      <c r="AU3" s="11">
        <f>SQRT(BA11)*AU2</f>
        <v>8.3103867462393274E-2</v>
      </c>
      <c r="AV3" s="11">
        <f>SQRT(BA11)*AV2</f>
        <v>5.8735283100633023E-4</v>
      </c>
      <c r="BE3" s="9" t="s">
        <v>7</v>
      </c>
      <c r="BF3" s="11">
        <f>SQRT(BL11)*BF2</f>
        <v>8.3103867462393274E-2</v>
      </c>
      <c r="BG3" s="11">
        <f>SQRT(BL11)*BG2</f>
        <v>5.7253933003254445E-2</v>
      </c>
      <c r="BP3" s="9" t="s">
        <v>7</v>
      </c>
      <c r="BQ3" s="11">
        <f>SQRT(BW11)*BQ2</f>
        <v>8.3103867462393274E-2</v>
      </c>
      <c r="BR3" s="11">
        <f>SQRT(BW11)*BR2</f>
        <v>2.4832647332748153E-4</v>
      </c>
      <c r="CA3" s="9" t="s">
        <v>7</v>
      </c>
      <c r="CB3" s="11">
        <f>SQRT(CH11)*CB2</f>
        <v>5.8735283100633023E-4</v>
      </c>
      <c r="CC3" s="11">
        <f>SQRT(CH11)*CC2</f>
        <v>5.7253933003254445E-2</v>
      </c>
      <c r="CL3" s="9" t="s">
        <v>7</v>
      </c>
      <c r="CM3" s="11">
        <f>SQRT(CS11)*CM2</f>
        <v>5.8735283100633023E-4</v>
      </c>
      <c r="CN3" s="11">
        <f>SQRT(CS11)*CN2</f>
        <v>2.4832647332748153E-4</v>
      </c>
      <c r="CW3" s="9" t="s">
        <v>7</v>
      </c>
      <c r="CX3" s="11">
        <f>SQRT(DD11)*CX2</f>
        <v>5.7253933003254445E-2</v>
      </c>
      <c r="CY3" s="11">
        <f>SQRT(DD11)*CY2</f>
        <v>2.4832647332748153E-4</v>
      </c>
    </row>
    <row r="4" spans="1:110" x14ac:dyDescent="0.15">
      <c r="B4" s="9" t="s">
        <v>9</v>
      </c>
      <c r="C4" s="9">
        <f>AVERAGE(F15:F270)</f>
        <v>8.2372233252471548E-4</v>
      </c>
      <c r="D4" s="9">
        <f>AVERAGE(G15:G270)</f>
        <v>1.1314533159683341E-3</v>
      </c>
      <c r="E4" s="47" t="s">
        <v>50</v>
      </c>
      <c r="F4" s="48"/>
      <c r="G4" s="49"/>
      <c r="H4" s="9" t="s">
        <v>60</v>
      </c>
      <c r="M4" s="9" t="s">
        <v>9</v>
      </c>
      <c r="N4" s="9">
        <f>AVERAGE(Q15:Q270)</f>
        <v>8.2372233252471548E-4</v>
      </c>
      <c r="O4" s="9">
        <f>AVERAGE(R15:R270)</f>
        <v>-1.0415694536343985E-7</v>
      </c>
      <c r="X4" s="9" t="s">
        <v>9</v>
      </c>
      <c r="Y4" s="9">
        <f>AVERAGE(AB15:AB270)</f>
        <v>8.2372233252471548E-4</v>
      </c>
      <c r="Z4" s="9">
        <f>AVERAGE(AC15:AC270)</f>
        <v>2.7225381101819631E-4</v>
      </c>
      <c r="AI4" s="9" t="s">
        <v>9</v>
      </c>
      <c r="AJ4" s="9">
        <f>AVERAGE(AM15:AM265)</f>
        <v>8.1204741117885126E-4</v>
      </c>
      <c r="AK4" s="9">
        <f>AVERAGE(AN15:AN265)</f>
        <v>-1.0224175108789289E-4</v>
      </c>
      <c r="AT4" s="9" t="s">
        <v>9</v>
      </c>
      <c r="AU4" s="9">
        <f>AVERAGE(AX15:AX270)</f>
        <v>1.1314533159683341E-3</v>
      </c>
      <c r="AV4" s="9">
        <f>AVERAGE(AY15:AY270)</f>
        <v>-1.0415694536343985E-7</v>
      </c>
      <c r="BE4" s="9" t="s">
        <v>9</v>
      </c>
      <c r="BF4" s="9">
        <f>AVERAGE(BI15:BI270)</f>
        <v>1.1314533159683341E-3</v>
      </c>
      <c r="BG4" s="9">
        <f>AVERAGE(BJ15:BJ270)</f>
        <v>2.7225381101819631E-4</v>
      </c>
      <c r="BP4" s="9" t="s">
        <v>9</v>
      </c>
      <c r="BQ4" s="9">
        <f>AVERAGE(BT15:BT270)</f>
        <v>1.1314533159683341E-3</v>
      </c>
      <c r="BR4" s="9">
        <f>AVERAGE(BU15:BU270)</f>
        <v>-1.0214763796920194E-4</v>
      </c>
      <c r="CA4" s="9" t="s">
        <v>9</v>
      </c>
      <c r="CB4" s="9">
        <f>AVERAGE(CE15:CE270)</f>
        <v>-1.0415694536343985E-7</v>
      </c>
      <c r="CC4" s="9">
        <f>AVERAGE(CF15:CF270)</f>
        <v>2.7225381101819631E-4</v>
      </c>
      <c r="CL4" s="9" t="s">
        <v>9</v>
      </c>
      <c r="CM4" s="9">
        <f>AVERAGE(CP15:CP270)</f>
        <v>-1.0415694536343985E-7</v>
      </c>
      <c r="CN4" s="9">
        <f>AVERAGE(CQ15:CQ270)</f>
        <v>-1.0214763796920194E-4</v>
      </c>
      <c r="CW4" s="9" t="s">
        <v>9</v>
      </c>
      <c r="CX4" s="9">
        <f>AVERAGE(DA15:DA270)</f>
        <v>2.7225381101819631E-4</v>
      </c>
      <c r="CY4" s="9">
        <f>AVERAGE(DB15:DB270)</f>
        <v>-1.0214763796920194E-4</v>
      </c>
    </row>
    <row r="5" spans="1:110" x14ac:dyDescent="0.15">
      <c r="C5" s="9" t="s">
        <v>13</v>
      </c>
      <c r="D5" s="14">
        <f>SUM(K15:K270)/SUM(H15:H270)</f>
        <v>1.008900046947779E-5</v>
      </c>
      <c r="E5" s="47" t="s">
        <v>57</v>
      </c>
      <c r="F5" s="48"/>
      <c r="G5" s="49"/>
      <c r="H5" s="34" t="s">
        <v>63</v>
      </c>
      <c r="N5" s="9" t="s">
        <v>13</v>
      </c>
      <c r="O5" s="14">
        <f>SUM(V15:V270)/SUM(S15:S270)</f>
        <v>7.0926138748985463E-9</v>
      </c>
      <c r="Y5" s="9" t="s">
        <v>13</v>
      </c>
      <c r="Z5" s="14">
        <f>SUM(AG15:AG270)/SUM(AD15:AD270)</f>
        <v>4.5915837572824758E-6</v>
      </c>
      <c r="AJ5" s="9" t="s">
        <v>13</v>
      </c>
      <c r="AK5" s="14">
        <f>SUM(AR15:AR265)/SUM(AO15:AO265)</f>
        <v>-2.7180358631920846E-9</v>
      </c>
      <c r="AU5" s="9" t="s">
        <v>13</v>
      </c>
      <c r="AV5" s="14">
        <f>SUM(BC15:BC270)/SUM(AZ15:AZ270)</f>
        <v>1.25779498008531E-8</v>
      </c>
      <c r="BF5" s="9" t="s">
        <v>13</v>
      </c>
      <c r="BG5" s="14">
        <f>SUM(BN15:BN270)/SUM(BK15:BK270)</f>
        <v>4.7754132512759082E-6</v>
      </c>
      <c r="BQ5" s="9" t="s">
        <v>13</v>
      </c>
      <c r="BR5" s="14">
        <f>SUM(BY15:BY270)/SUM(BV15:BV270)</f>
        <v>1.0977329786906936E-9</v>
      </c>
      <c r="CB5" s="9" t="s">
        <v>13</v>
      </c>
      <c r="CC5" s="14">
        <f>SUM(CJ15:CJ270)/SUM(CG15:CG270)</f>
        <v>5.7663503986452314E-9</v>
      </c>
      <c r="CM5" s="9" t="s">
        <v>13</v>
      </c>
      <c r="CN5" s="14">
        <f>SUM(CU15:CU270)/SUM(CR15:CR270)</f>
        <v>-1.472374014876418E-11</v>
      </c>
      <c r="CX5" s="9" t="s">
        <v>13</v>
      </c>
      <c r="CY5" s="14">
        <f>SUM(DF15:DF270)/SUM(DC15:DC270)</f>
        <v>-6.5173951886289166E-10</v>
      </c>
    </row>
    <row r="6" spans="1:110" x14ac:dyDescent="0.15">
      <c r="C6" s="9" t="s">
        <v>16</v>
      </c>
      <c r="D6" s="9">
        <f>D5/(C2*D2)</f>
        <v>0.36560388339987976</v>
      </c>
      <c r="E6" s="47" t="s">
        <v>59</v>
      </c>
      <c r="F6" s="48"/>
      <c r="G6" s="49"/>
      <c r="H6" s="34" t="s">
        <v>56</v>
      </c>
      <c r="N6" s="9" t="s">
        <v>16</v>
      </c>
      <c r="O6" s="9">
        <f>O5/(N2*O2)</f>
        <v>3.6365632378816237E-2</v>
      </c>
      <c r="Y6" s="9" t="s">
        <v>16</v>
      </c>
      <c r="Z6" s="9">
        <f>Z5/(Y2*Z2)</f>
        <v>0.24151331474428933</v>
      </c>
      <c r="AJ6" s="9" t="s">
        <v>16</v>
      </c>
      <c r="AK6" s="9">
        <f>AK5/(AJ2*AK2)</f>
        <v>-3.2956646946695659E-2</v>
      </c>
      <c r="AU6" s="9" t="s">
        <v>16</v>
      </c>
      <c r="AV6" s="9">
        <f>AV5/(AU2*AV2)</f>
        <v>6.5967423291852637E-2</v>
      </c>
      <c r="BF6" s="9" t="s">
        <v>16</v>
      </c>
      <c r="BG6" s="9">
        <f>BG5/(BF2*BG2)</f>
        <v>0.25693564859239676</v>
      </c>
      <c r="BQ6" s="9" t="s">
        <v>16</v>
      </c>
      <c r="BR6" s="9">
        <f>BR5/(BQ2*BR2)</f>
        <v>1.3617344381567453E-2</v>
      </c>
      <c r="CB6" s="9" t="s">
        <v>16</v>
      </c>
      <c r="CC6" s="9">
        <f>CC5/(CB2*CC2)</f>
        <v>4.3897178089040541E-2</v>
      </c>
      <c r="CM6" s="9" t="s">
        <v>16</v>
      </c>
      <c r="CN6" s="9">
        <f>CN5/(CM2*CN2)</f>
        <v>-2.5842589101278516E-2</v>
      </c>
      <c r="CX6" s="9" t="s">
        <v>16</v>
      </c>
      <c r="CY6" s="9">
        <f>CY5/(CX2*CY2)</f>
        <v>-1.1735069733851385E-2</v>
      </c>
    </row>
    <row r="7" spans="1:110" x14ac:dyDescent="0.15">
      <c r="E7" s="35"/>
      <c r="H7" s="31" t="s">
        <v>58</v>
      </c>
    </row>
    <row r="9" spans="1:110" x14ac:dyDescent="0.15">
      <c r="C9" s="41" t="s">
        <v>48</v>
      </c>
      <c r="D9" s="45"/>
      <c r="E9" s="42"/>
      <c r="F9" s="41" t="s">
        <v>49</v>
      </c>
      <c r="G9" s="42"/>
      <c r="H9" s="50" t="s">
        <v>51</v>
      </c>
      <c r="I9" s="41" t="s">
        <v>52</v>
      </c>
      <c r="J9" s="42"/>
      <c r="K9" s="50" t="s">
        <v>55</v>
      </c>
    </row>
    <row r="10" spans="1:110" ht="12.75" customHeight="1" x14ac:dyDescent="0.15">
      <c r="C10" s="43"/>
      <c r="D10" s="46"/>
      <c r="E10" s="44"/>
      <c r="F10" s="43"/>
      <c r="G10" s="44"/>
      <c r="H10" s="51"/>
      <c r="I10" s="43"/>
      <c r="J10" s="44"/>
      <c r="K10" s="51"/>
    </row>
    <row r="11" spans="1:110" ht="12.75" customHeight="1" x14ac:dyDescent="0.15">
      <c r="F11" s="9" t="s">
        <v>64</v>
      </c>
      <c r="H11" s="39" t="s">
        <v>62</v>
      </c>
      <c r="I11" s="32">
        <f>COUNTA(I15:I270)</f>
        <v>256</v>
      </c>
      <c r="K11" s="34" t="s">
        <v>56</v>
      </c>
      <c r="T11" s="9">
        <f>COUNTA(T15:T270)</f>
        <v>256</v>
      </c>
      <c r="AE11" s="9">
        <f>COUNTA(AE15:AE270)</f>
        <v>256</v>
      </c>
      <c r="AP11" s="9">
        <f>COUNTA(AP15:AP265)</f>
        <v>251</v>
      </c>
      <c r="BA11" s="9">
        <f>COUNTA(BA15:BA270)</f>
        <v>256</v>
      </c>
      <c r="BL11" s="9">
        <f>COUNTA(BL15:BL270)</f>
        <v>256</v>
      </c>
      <c r="BW11" s="9">
        <f>COUNTA(BW15:BW270)</f>
        <v>256</v>
      </c>
      <c r="CH11" s="9">
        <f>COUNTA(CH15:CH270)</f>
        <v>256</v>
      </c>
      <c r="CS11" s="9">
        <f>COUNTA(CS15:CS270)</f>
        <v>256</v>
      </c>
      <c r="DD11" s="9">
        <f>COUNTA(DD15:DD270)</f>
        <v>256</v>
      </c>
    </row>
    <row r="12" spans="1:110" x14ac:dyDescent="0.15">
      <c r="D12" s="9" t="s">
        <v>8</v>
      </c>
      <c r="F12" s="9">
        <f>SUM(F15:F270)</f>
        <v>0.21087291712632716</v>
      </c>
      <c r="G12" s="9">
        <f>SUM(G15:G270)</f>
        <v>0.28965204888789353</v>
      </c>
      <c r="H12" s="40"/>
      <c r="O12" s="9" t="s">
        <v>8</v>
      </c>
      <c r="Z12" s="9" t="s">
        <v>8</v>
      </c>
      <c r="AK12" s="9" t="s">
        <v>8</v>
      </c>
      <c r="AV12" s="9" t="s">
        <v>8</v>
      </c>
      <c r="BG12" s="9" t="s">
        <v>8</v>
      </c>
      <c r="BR12" s="9" t="s">
        <v>8</v>
      </c>
      <c r="CC12" s="9" t="s">
        <v>8</v>
      </c>
      <c r="CN12" s="9" t="s">
        <v>8</v>
      </c>
      <c r="CY12" s="9" t="s">
        <v>8</v>
      </c>
    </row>
    <row r="13" spans="1:110" ht="15" x14ac:dyDescent="0.2">
      <c r="D13" s="9" t="s">
        <v>10</v>
      </c>
      <c r="F13" s="12" t="s">
        <v>11</v>
      </c>
      <c r="H13" s="33">
        <v>0.94</v>
      </c>
      <c r="I13" s="9" t="s">
        <v>12</v>
      </c>
      <c r="O13" s="9" t="s">
        <v>10</v>
      </c>
      <c r="Q13" s="12" t="s">
        <v>11</v>
      </c>
      <c r="S13" s="13">
        <v>0.94</v>
      </c>
      <c r="T13" s="9" t="s">
        <v>12</v>
      </c>
      <c r="Z13" s="9" t="s">
        <v>10</v>
      </c>
      <c r="AB13" s="12" t="s">
        <v>11</v>
      </c>
      <c r="AD13" s="13">
        <v>0.94</v>
      </c>
      <c r="AE13" s="9" t="s">
        <v>12</v>
      </c>
      <c r="AK13" s="9" t="s">
        <v>10</v>
      </c>
      <c r="AM13" s="12" t="s">
        <v>11</v>
      </c>
      <c r="AO13" s="13">
        <v>0.94</v>
      </c>
      <c r="AP13" s="9" t="s">
        <v>12</v>
      </c>
      <c r="AV13" s="9" t="s">
        <v>10</v>
      </c>
      <c r="AX13" s="12" t="s">
        <v>11</v>
      </c>
      <c r="AZ13" s="13">
        <v>0.94</v>
      </c>
      <c r="BA13" s="9" t="s">
        <v>12</v>
      </c>
      <c r="BG13" s="9" t="s">
        <v>10</v>
      </c>
      <c r="BI13" s="12" t="s">
        <v>11</v>
      </c>
      <c r="BK13" s="13">
        <v>0.94</v>
      </c>
      <c r="BL13" s="9" t="s">
        <v>12</v>
      </c>
      <c r="BR13" s="9" t="s">
        <v>10</v>
      </c>
      <c r="BT13" s="12" t="s">
        <v>11</v>
      </c>
      <c r="BV13" s="13">
        <v>0.94</v>
      </c>
      <c r="BW13" s="9" t="s">
        <v>12</v>
      </c>
      <c r="CC13" s="9" t="s">
        <v>10</v>
      </c>
      <c r="CE13" s="12" t="s">
        <v>11</v>
      </c>
      <c r="CG13" s="13">
        <v>0.94</v>
      </c>
      <c r="CH13" s="9" t="s">
        <v>12</v>
      </c>
      <c r="CN13" s="9" t="s">
        <v>10</v>
      </c>
      <c r="CP13" s="12" t="s">
        <v>11</v>
      </c>
      <c r="CR13" s="13">
        <v>0.94</v>
      </c>
      <c r="CS13" s="9" t="s">
        <v>12</v>
      </c>
      <c r="CY13" s="9" t="s">
        <v>10</v>
      </c>
      <c r="DA13" s="12" t="s">
        <v>11</v>
      </c>
      <c r="DC13" s="13">
        <v>0.94</v>
      </c>
      <c r="DD13" s="9" t="s">
        <v>12</v>
      </c>
    </row>
    <row r="14" spans="1:110" x14ac:dyDescent="0.15">
      <c r="B14" s="15" t="s">
        <v>14</v>
      </c>
      <c r="C14" s="9" t="s">
        <v>15</v>
      </c>
      <c r="D14" s="3" t="s">
        <v>22</v>
      </c>
      <c r="E14" s="3" t="s">
        <v>25</v>
      </c>
      <c r="F14" s="9" t="str">
        <f>D14</f>
        <v>INDEX_IDPAIUP_USD</v>
      </c>
      <c r="G14" s="9" t="str">
        <f>E14</f>
        <v>INDEX_SASEIDX_SAR</v>
      </c>
      <c r="I14" s="9" t="str">
        <f>D14</f>
        <v>INDEX_IDPAIUP_USD</v>
      </c>
      <c r="J14" s="9" t="str">
        <f>E14</f>
        <v>INDEX_SASEIDX_SAR</v>
      </c>
      <c r="M14" s="15" t="s">
        <v>14</v>
      </c>
      <c r="N14" s="9" t="s">
        <v>15</v>
      </c>
      <c r="O14" s="3" t="s">
        <v>22</v>
      </c>
      <c r="P14" s="3" t="s">
        <v>24</v>
      </c>
      <c r="Q14" s="9" t="str">
        <f>O14</f>
        <v>INDEX_IDPAIUP_USD</v>
      </c>
      <c r="R14" s="9" t="str">
        <f>P14</f>
        <v>SAR.XS</v>
      </c>
      <c r="T14" s="9" t="str">
        <f>O14</f>
        <v>INDEX_IDPAIUP_USD</v>
      </c>
      <c r="U14" s="9" t="str">
        <f>P14</f>
        <v>SAR.XS</v>
      </c>
      <c r="X14" s="15" t="s">
        <v>14</v>
      </c>
      <c r="Y14" s="9" t="s">
        <v>15</v>
      </c>
      <c r="Z14" s="3" t="s">
        <v>22</v>
      </c>
      <c r="AA14" s="3" t="s">
        <v>23</v>
      </c>
      <c r="AB14" s="9" t="str">
        <f>Z14</f>
        <v>INDEX_IDPAIUP_USD</v>
      </c>
      <c r="AC14" s="9" t="str">
        <f>AA14</f>
        <v>EUR.XS</v>
      </c>
      <c r="AE14" s="9" t="str">
        <f>Z14</f>
        <v>INDEX_IDPAIUP_USD</v>
      </c>
      <c r="AF14" s="9" t="str">
        <f>AA14</f>
        <v>EUR.XS</v>
      </c>
      <c r="AI14" s="15" t="s">
        <v>14</v>
      </c>
      <c r="AJ14" s="9" t="s">
        <v>15</v>
      </c>
      <c r="AK14" s="3" t="s">
        <v>22</v>
      </c>
      <c r="AL14" s="3" t="s">
        <v>46</v>
      </c>
      <c r="AM14" s="9" t="str">
        <f>AK14</f>
        <v>INDEX_IDPAIUP_USD</v>
      </c>
      <c r="AN14" s="9" t="str">
        <f>AL14</f>
        <v>xxx</v>
      </c>
      <c r="AP14" s="9" t="str">
        <f>AK14</f>
        <v>INDEX_IDPAIUP_USD</v>
      </c>
      <c r="AQ14" s="9" t="str">
        <f>AL14</f>
        <v>xxx</v>
      </c>
      <c r="AT14" s="15" t="s">
        <v>14</v>
      </c>
      <c r="AU14" s="9" t="s">
        <v>15</v>
      </c>
      <c r="AV14" s="3" t="s">
        <v>25</v>
      </c>
      <c r="AW14" s="3" t="s">
        <v>24</v>
      </c>
      <c r="AX14" s="9" t="str">
        <f>AV14</f>
        <v>INDEX_SASEIDX_SAR</v>
      </c>
      <c r="AY14" s="9" t="str">
        <f>AW14</f>
        <v>SAR.XS</v>
      </c>
      <c r="BA14" s="9" t="str">
        <f>AV14</f>
        <v>INDEX_SASEIDX_SAR</v>
      </c>
      <c r="BB14" s="9" t="str">
        <f>AW14</f>
        <v>SAR.XS</v>
      </c>
      <c r="BE14" s="15" t="s">
        <v>14</v>
      </c>
      <c r="BF14" s="9" t="s">
        <v>15</v>
      </c>
      <c r="BG14" s="3" t="s">
        <v>25</v>
      </c>
      <c r="BH14" s="3" t="s">
        <v>23</v>
      </c>
      <c r="BI14" s="9" t="str">
        <f>BG14</f>
        <v>INDEX_SASEIDX_SAR</v>
      </c>
      <c r="BJ14" s="9" t="str">
        <f>BH14</f>
        <v>EUR.XS</v>
      </c>
      <c r="BL14" s="9" t="str">
        <f>BG14</f>
        <v>INDEX_SASEIDX_SAR</v>
      </c>
      <c r="BM14" s="9" t="str">
        <f>BH14</f>
        <v>EUR.XS</v>
      </c>
      <c r="BP14" s="15" t="s">
        <v>14</v>
      </c>
      <c r="BQ14" s="9" t="s">
        <v>15</v>
      </c>
      <c r="BR14" s="3" t="s">
        <v>25</v>
      </c>
      <c r="BS14" s="3" t="s">
        <v>46</v>
      </c>
      <c r="BT14" s="9" t="str">
        <f>BR14</f>
        <v>INDEX_SASEIDX_SAR</v>
      </c>
      <c r="BU14" s="9" t="str">
        <f>BS14</f>
        <v>xxx</v>
      </c>
      <c r="BW14" s="9" t="str">
        <f>BR14</f>
        <v>INDEX_SASEIDX_SAR</v>
      </c>
      <c r="BX14" s="9" t="str">
        <f>BS14</f>
        <v>xxx</v>
      </c>
      <c r="CA14" s="15" t="s">
        <v>14</v>
      </c>
      <c r="CB14" s="9" t="s">
        <v>15</v>
      </c>
      <c r="CC14" s="3" t="s">
        <v>24</v>
      </c>
      <c r="CD14" s="3" t="s">
        <v>23</v>
      </c>
      <c r="CE14" s="9" t="str">
        <f>CC14</f>
        <v>SAR.XS</v>
      </c>
      <c r="CF14" s="9" t="str">
        <f>CD14</f>
        <v>EUR.XS</v>
      </c>
      <c r="CH14" s="9" t="str">
        <f>CC14</f>
        <v>SAR.XS</v>
      </c>
      <c r="CI14" s="9" t="str">
        <f>CD14</f>
        <v>EUR.XS</v>
      </c>
      <c r="CL14" s="15" t="s">
        <v>14</v>
      </c>
      <c r="CM14" s="9" t="s">
        <v>15</v>
      </c>
      <c r="CN14" s="3" t="s">
        <v>24</v>
      </c>
      <c r="CO14" s="3" t="s">
        <v>46</v>
      </c>
      <c r="CP14" s="9" t="str">
        <f>CN14</f>
        <v>SAR.XS</v>
      </c>
      <c r="CQ14" s="9" t="str">
        <f>CO14</f>
        <v>xxx</v>
      </c>
      <c r="CS14" s="9" t="str">
        <f>CN14</f>
        <v>SAR.XS</v>
      </c>
      <c r="CT14" s="9" t="str">
        <f>CO14</f>
        <v>xxx</v>
      </c>
      <c r="CW14" s="15" t="s">
        <v>14</v>
      </c>
      <c r="CX14" s="9" t="s">
        <v>15</v>
      </c>
      <c r="CY14" s="3" t="s">
        <v>23</v>
      </c>
      <c r="CZ14" s="3" t="s">
        <v>46</v>
      </c>
      <c r="DA14" s="9" t="str">
        <f>CY14</f>
        <v>EUR.XS</v>
      </c>
      <c r="DB14" s="9" t="str">
        <f>CZ14</f>
        <v>xxx</v>
      </c>
      <c r="DD14" s="9" t="str">
        <f>CY14</f>
        <v>EUR.XS</v>
      </c>
      <c r="DE14" s="9" t="str">
        <f>CZ14</f>
        <v>xxx</v>
      </c>
    </row>
    <row r="15" spans="1:110" ht="15" x14ac:dyDescent="0.2">
      <c r="A15" s="9">
        <f>VLOOKUP($C$15,Datum!$B:$C,2,0)</f>
        <v>2</v>
      </c>
      <c r="B15" s="16">
        <f>WEEKDAY(C15)</f>
        <v>4</v>
      </c>
      <c r="C15" s="17">
        <f>WORKDAY(Übersicht!$A$1,-1)</f>
        <v>41710</v>
      </c>
      <c r="D15" s="13">
        <f>VLOOKUP(C15,Zeitreihen!$B:$C,2,0)</f>
        <v>675.51</v>
      </c>
      <c r="E15" s="13">
        <f>VLOOKUP(C15,Zeitreihen!F:G,2,0)</f>
        <v>9351.11</v>
      </c>
      <c r="F15" s="9">
        <f>LN(D15/D16)</f>
        <v>-1.1656275734294525E-2</v>
      </c>
      <c r="G15" s="9">
        <f>LN(E15/E16)</f>
        <v>-3.6780311828384874E-4</v>
      </c>
      <c r="H15" s="9">
        <f>1</f>
        <v>1</v>
      </c>
      <c r="I15" s="9">
        <f>(F15-C$4)^2*$H15</f>
        <v>1.5575035174781197E-4</v>
      </c>
      <c r="J15" s="9">
        <f t="shared" ref="I15:J78" si="0">(G15-D$4)^2*$H15</f>
        <v>2.2477698556465698E-6</v>
      </c>
      <c r="K15" s="9">
        <f>(F15-C$4)*(G15-D$4)*H15</f>
        <v>1.871071740113355E-5</v>
      </c>
      <c r="M15" s="16">
        <f>WEEKDAY(N15)</f>
        <v>4</v>
      </c>
      <c r="N15" s="17">
        <f>WORKDAY(Übersicht!$A$1,-1)</f>
        <v>41710</v>
      </c>
      <c r="O15" s="13">
        <f>VLOOKUP(N15,Zeitreihen!$B:$C,2,0)</f>
        <v>675.51</v>
      </c>
      <c r="P15" s="13">
        <f>VLOOKUP(N15,Zeitreihen!$J:$K,2,0)</f>
        <v>0.26663822525597269</v>
      </c>
      <c r="Q15" s="9">
        <f>LN(O15/O16)</f>
        <v>-1.1656275734294525E-2</v>
      </c>
      <c r="R15" s="9">
        <f>LN(P15/P16)</f>
        <v>-2.6664178011620453E-5</v>
      </c>
      <c r="S15" s="9">
        <f>1</f>
        <v>1</v>
      </c>
      <c r="T15" s="9">
        <f t="shared" ref="T15:U78" si="1">(Q15-N$4)^2*$H15</f>
        <v>1.5575035174781197E-4</v>
      </c>
      <c r="U15" s="9">
        <f t="shared" si="1"/>
        <v>7.0543471904001621E-10</v>
      </c>
      <c r="V15" s="9">
        <f>(Q15-N$4)*(R15-O$4)*S15</f>
        <v>3.314690115615658E-7</v>
      </c>
      <c r="X15" s="16">
        <f>WEEKDAY(Y15)</f>
        <v>4</v>
      </c>
      <c r="Y15" s="17">
        <f>WORKDAY(Übersicht!$A$1,-1)</f>
        <v>41710</v>
      </c>
      <c r="Z15" s="13">
        <f>VLOOKUP(Y15,Zeitreihen!$B:$C,2,0)</f>
        <v>675.51</v>
      </c>
      <c r="AA15" s="13">
        <f>VLOOKUP(Y15,Zeitreihen!N:O,2,0)</f>
        <v>1.3902999999999999</v>
      </c>
      <c r="AB15" s="9">
        <f>LN(Z15/Z16)</f>
        <v>-1.1656275734294525E-2</v>
      </c>
      <c r="AC15" s="9">
        <f>LN(AA15/AA16)</f>
        <v>3.0976504256488221E-3</v>
      </c>
      <c r="AD15" s="9">
        <f>1</f>
        <v>1</v>
      </c>
      <c r="AE15" s="9">
        <f t="shared" ref="AE15:AF78" si="2">(AB15-Y$4)^2*$H15</f>
        <v>1.5575035174781197E-4</v>
      </c>
      <c r="AF15" s="9">
        <f t="shared" si="2"/>
        <v>7.9828660299662009E-6</v>
      </c>
      <c r="AG15" s="9">
        <f>(AB15-Y$4)*(AC15-Z$4)*AD15</f>
        <v>-3.5260944288587839E-5</v>
      </c>
      <c r="AI15" s="16">
        <f>WEEKDAY(AJ15)</f>
        <v>4</v>
      </c>
      <c r="AJ15" s="17">
        <f>WORKDAY(Übersicht!$A$1,-1)</f>
        <v>41710</v>
      </c>
      <c r="AK15" s="13">
        <f>VLOOKUP(AJ15,Zeitreihen!$B:$C,2,0)</f>
        <v>675.51</v>
      </c>
      <c r="AL15" s="13">
        <f>VLOOKUP(AJ15,Zeitreihen!$R:$S,2,0)</f>
        <v>1.0002</v>
      </c>
      <c r="AM15" s="9">
        <f>LN(AK15/AK16)</f>
        <v>-1.1656275734294525E-2</v>
      </c>
      <c r="AN15" s="9">
        <f>LN(AL15/AL16)</f>
        <v>-9.9975006331715633E-5</v>
      </c>
      <c r="AO15" s="9">
        <f>1</f>
        <v>1</v>
      </c>
      <c r="AP15" s="9">
        <f t="shared" ref="AP15:AQ78" si="3">(AM15-AJ$4)^2*$H15</f>
        <v>1.554590820599471E-4</v>
      </c>
      <c r="AQ15" s="9">
        <f t="shared" si="3"/>
        <v>5.1381317896570882E-12</v>
      </c>
      <c r="AR15" s="9">
        <f>(AM15-AJ$4)*(AN15-AK$4)*AO15</f>
        <v>-2.8262506108325288E-8</v>
      </c>
      <c r="AT15" s="16">
        <f>WEEKDAY(AU15)</f>
        <v>4</v>
      </c>
      <c r="AU15" s="17">
        <f>WORKDAY(Übersicht!$A$1,-1)</f>
        <v>41710</v>
      </c>
      <c r="AV15" s="13">
        <f>VLOOKUP(AU15,Zeitreihen!$F:$G,2,0)</f>
        <v>9351.11</v>
      </c>
      <c r="AW15" s="13">
        <f>VLOOKUP(AU15,Zeitreihen!$J:$K,2,0)</f>
        <v>0.26663822525597269</v>
      </c>
      <c r="AX15" s="9">
        <f>LN(AV15/AV16)</f>
        <v>-3.6780311828384874E-4</v>
      </c>
      <c r="AY15" s="9">
        <f>LN(AW15/AW16)</f>
        <v>-2.6664178011620453E-5</v>
      </c>
      <c r="AZ15" s="9">
        <f>1</f>
        <v>1</v>
      </c>
      <c r="BA15" s="9">
        <f t="shared" ref="BA15:BB78" si="4">(AX15-AU$4)^2*$H15</f>
        <v>2.2477698556465698E-6</v>
      </c>
      <c r="BB15" s="9">
        <f t="shared" si="4"/>
        <v>7.0543471904001621E-10</v>
      </c>
      <c r="BC15" s="9">
        <f>(AX15-AU$4)*(AY15-AV$4)*AZ15</f>
        <v>3.9820282477459349E-8</v>
      </c>
      <c r="BE15" s="16">
        <f>WEEKDAY(BF15)</f>
        <v>4</v>
      </c>
      <c r="BF15" s="17">
        <f>WORKDAY(Übersicht!$A$1,-1)</f>
        <v>41710</v>
      </c>
      <c r="BG15" s="13">
        <f>VLOOKUP(BF15,Zeitreihen!$F:$G,2,0)</f>
        <v>9351.11</v>
      </c>
      <c r="BH15" s="13">
        <f>VLOOKUP(BF15,Zeitreihen!N:O,2,0)</f>
        <v>1.3902999999999999</v>
      </c>
      <c r="BI15" s="9">
        <f>LN(BG15/BG16)</f>
        <v>-3.6780311828384874E-4</v>
      </c>
      <c r="BJ15" s="9">
        <f>LN(BH15/BH16)</f>
        <v>3.0976504256488221E-3</v>
      </c>
      <c r="BK15" s="9">
        <f>1</f>
        <v>1</v>
      </c>
      <c r="BL15" s="9">
        <f t="shared" ref="BL15:BM78" si="5">(BI15-BF$4)^2*$H15</f>
        <v>2.2477698556465698E-6</v>
      </c>
      <c r="BM15" s="9">
        <f t="shared" si="5"/>
        <v>7.9828660299662009E-6</v>
      </c>
      <c r="BN15" s="9">
        <f>(BI15-BF$4)*(BJ15-BG$4)*BK15</f>
        <v>-4.2359940537993011E-6</v>
      </c>
      <c r="BP15" s="16">
        <f>WEEKDAY(BQ15)</f>
        <v>4</v>
      </c>
      <c r="BQ15" s="17">
        <f>WORKDAY(Übersicht!$A$1,-1)</f>
        <v>41710</v>
      </c>
      <c r="BR15" s="13">
        <f>VLOOKUP(BQ15,Zeitreihen!$F:$G,2,0)</f>
        <v>9351.11</v>
      </c>
      <c r="BS15" s="13">
        <f>VLOOKUP(BQ15,Zeitreihen!R:S,2,0)</f>
        <v>1.0002</v>
      </c>
      <c r="BT15" s="9">
        <f>LN(BR15/BR16)</f>
        <v>-3.6780311828384874E-4</v>
      </c>
      <c r="BU15" s="9">
        <f>LN(BS15/BS16)</f>
        <v>-9.9975006331715633E-5</v>
      </c>
      <c r="BV15" s="9">
        <f>1</f>
        <v>1</v>
      </c>
      <c r="BW15" s="9">
        <f t="shared" ref="BW15:BX78" si="6">(BT15-BQ$4)^2*$H15</f>
        <v>2.2477698556465698E-6</v>
      </c>
      <c r="BX15" s="9">
        <f t="shared" si="6"/>
        <v>4.7203282322064522E-12</v>
      </c>
      <c r="BY15" s="9">
        <f>(BT15-BQ$4)*(BU15-BR$4)*BV15</f>
        <v>-3.257331961761209E-9</v>
      </c>
      <c r="CA15" s="16">
        <f>WEEKDAY(CB15)</f>
        <v>4</v>
      </c>
      <c r="CB15" s="17">
        <f>WORKDAY(Übersicht!$A$1,-1)</f>
        <v>41710</v>
      </c>
      <c r="CC15" s="13">
        <f>VLOOKUP(CB15,Zeitreihen!$J:$K,2,0)</f>
        <v>0.26663822525597269</v>
      </c>
      <c r="CD15" s="13">
        <f>VLOOKUP(CB15,Zeitreihen!N:O,2,0)</f>
        <v>1.3902999999999999</v>
      </c>
      <c r="CE15" s="9">
        <f>LN(CC15/CC16)</f>
        <v>-2.6664178011620453E-5</v>
      </c>
      <c r="CF15" s="9">
        <f>LN(CD15/CD16)</f>
        <v>3.0976504256488221E-3</v>
      </c>
      <c r="CG15" s="9">
        <f>1</f>
        <v>1</v>
      </c>
      <c r="CH15" s="9">
        <f t="shared" ref="CH15:CI78" si="7">(CE15-CB$4)^2*$H15</f>
        <v>7.0543471904001621E-10</v>
      </c>
      <c r="CI15" s="9">
        <f t="shared" si="7"/>
        <v>7.9828660299662009E-6</v>
      </c>
      <c r="CJ15" s="9">
        <f>(CE15-CB$4)*(CF15-CC$4)*CG15</f>
        <v>-7.5042593605120667E-8</v>
      </c>
      <c r="CL15" s="16">
        <f>WEEKDAY(CM15)</f>
        <v>4</v>
      </c>
      <c r="CM15" s="17">
        <f>WORKDAY(Übersicht!$A$1,-1)</f>
        <v>41710</v>
      </c>
      <c r="CN15" s="13">
        <f>VLOOKUP(CM15,Zeitreihen!$J:$K,2,0)</f>
        <v>0.26663822525597269</v>
      </c>
      <c r="CO15" s="13">
        <f>VLOOKUP(CM15,Zeitreihen!R:S,2,0)</f>
        <v>1.0002</v>
      </c>
      <c r="CP15" s="9">
        <f>LN(CN15/CN16)</f>
        <v>-2.6664178011620453E-5</v>
      </c>
      <c r="CQ15" s="9">
        <f>LN(CO15/CO16)</f>
        <v>-9.9975006331715633E-5</v>
      </c>
      <c r="CR15" s="9">
        <f>1</f>
        <v>1</v>
      </c>
      <c r="CS15" s="9">
        <f t="shared" ref="CS15:CT78" si="8">(CP15-CM$4)^2*$H15</f>
        <v>7.0543471904001621E-10</v>
      </c>
      <c r="CT15" s="9">
        <f t="shared" si="8"/>
        <v>4.7203282322064522E-12</v>
      </c>
      <c r="CU15" s="9">
        <f>(CP15-CM$4)*(CQ15-CN$4)*CR15</f>
        <v>-5.7705142060852906E-11</v>
      </c>
      <c r="CW15" s="16">
        <f>WEEKDAY(CX15)</f>
        <v>4</v>
      </c>
      <c r="CX15" s="17">
        <f>WORKDAY(Übersicht!$A$1,-1)</f>
        <v>41710</v>
      </c>
      <c r="CY15" s="13">
        <f>VLOOKUP(CX15,Zeitreihen!N:O,2,0)</f>
        <v>1.3902999999999999</v>
      </c>
      <c r="CZ15" s="13">
        <f>VLOOKUP(CX15,Zeitreihen!R:S,2,0)</f>
        <v>1.0002</v>
      </c>
      <c r="DA15" s="9">
        <f>LN(CY15/CY16)</f>
        <v>3.0976504256488221E-3</v>
      </c>
      <c r="DB15" s="9">
        <f>LN(CZ15/CZ16)</f>
        <v>-9.9975006331715633E-5</v>
      </c>
      <c r="DC15" s="9">
        <f>1</f>
        <v>1</v>
      </c>
      <c r="DD15" s="9">
        <f t="shared" ref="DD15:DE78" si="9">(DA15-CX$4)^2*$H15</f>
        <v>7.9828660299662009E-6</v>
      </c>
      <c r="DE15" s="9">
        <f t="shared" si="9"/>
        <v>4.7203282322064522E-12</v>
      </c>
      <c r="DF15" s="9">
        <f>(DA15-CX$4)*(DB15-CY$4)*DC15</f>
        <v>6.1385460733932183E-9</v>
      </c>
    </row>
    <row r="16" spans="1:110" ht="15" x14ac:dyDescent="0.2">
      <c r="A16" s="9">
        <f>A15+1</f>
        <v>3</v>
      </c>
      <c r="B16" s="16">
        <f t="shared" ref="B16:B79" si="10">WEEKDAY(C16)</f>
        <v>3</v>
      </c>
      <c r="C16" s="17">
        <f>VLOOKUP($A16,Datum!$A:$B,2,0)</f>
        <v>41709</v>
      </c>
      <c r="D16" s="13">
        <f>VLOOKUP(C16,Zeitreihen!$B:$C,2,0)</f>
        <v>683.43</v>
      </c>
      <c r="E16" s="13">
        <f>VLOOKUP(C16,Zeitreihen!F:G,2,0)</f>
        <v>9354.5499999999993</v>
      </c>
      <c r="F16" s="9">
        <f t="shared" ref="F16:G79" si="11">LN(D16/D17)</f>
        <v>-5.5586438340681117E-4</v>
      </c>
      <c r="G16" s="9">
        <f t="shared" si="11"/>
        <v>1.151974662017643E-3</v>
      </c>
      <c r="H16" s="9">
        <f>H15*$H$13</f>
        <v>0.94</v>
      </c>
      <c r="I16" s="9">
        <f t="shared" si="0"/>
        <v>1.7890639363682505E-6</v>
      </c>
      <c r="J16" s="9">
        <f t="shared" si="0"/>
        <v>3.9585810505495711E-10</v>
      </c>
      <c r="K16" s="9">
        <f t="shared" ref="K16:K79" si="12">(F16-C$4)*(G16-D$4)*H16</f>
        <v>-2.6612317818500853E-8</v>
      </c>
      <c r="M16" s="16">
        <f t="shared" ref="M16:M79" si="13">WEEKDAY(N16)</f>
        <v>3</v>
      </c>
      <c r="N16" s="17">
        <f>VLOOKUP($A16,Datum!$A:$B,2,0)</f>
        <v>41709</v>
      </c>
      <c r="O16" s="13">
        <f>VLOOKUP(N16,Zeitreihen!$B:$C,2,0)</f>
        <v>683.43</v>
      </c>
      <c r="P16" s="13">
        <f>VLOOKUP(N16,Zeitreihen!$J:$K,2,0)</f>
        <v>0.26664533503986348</v>
      </c>
      <c r="Q16" s="9">
        <f t="shared" ref="Q16:R79" si="14">LN(O16/O17)</f>
        <v>-5.5586438340681117E-4</v>
      </c>
      <c r="R16" s="9">
        <f t="shared" si="14"/>
        <v>5.332764506380537E-5</v>
      </c>
      <c r="S16" s="9">
        <f>S15*$H$13</f>
        <v>0.94</v>
      </c>
      <c r="T16" s="9">
        <f t="shared" si="1"/>
        <v>1.7890639363682505E-6</v>
      </c>
      <c r="U16" s="9">
        <f t="shared" si="1"/>
        <v>2.683660017990195E-9</v>
      </c>
      <c r="V16" s="9">
        <f t="shared" ref="V16:V79" si="15">(Q16-N$4)*(R16-O$4)*S16</f>
        <v>-6.9290976004524784E-8</v>
      </c>
      <c r="X16" s="16">
        <f t="shared" ref="X16:X79" si="16">WEEKDAY(Y16)</f>
        <v>3</v>
      </c>
      <c r="Y16" s="17">
        <f>VLOOKUP($A16,Datum!$A:$B,2,0)</f>
        <v>41709</v>
      </c>
      <c r="Z16" s="13">
        <f>VLOOKUP(Y16,Zeitreihen!$B:$C,2,0)</f>
        <v>683.43</v>
      </c>
      <c r="AA16" s="13">
        <f>VLOOKUP(Y16,Zeitreihen!N:O,2,0)</f>
        <v>1.3860000000000001</v>
      </c>
      <c r="AB16" s="9">
        <f t="shared" ref="AB16:AC79" si="17">LN(Z16/Z17)</f>
        <v>-5.5586438340681117E-4</v>
      </c>
      <c r="AC16" s="9">
        <f t="shared" si="17"/>
        <v>-1.2257996271160863E-3</v>
      </c>
      <c r="AD16" s="9">
        <f>AD15*$H$13</f>
        <v>0.94</v>
      </c>
      <c r="AE16" s="9">
        <f t="shared" si="2"/>
        <v>1.7890639363682505E-6</v>
      </c>
      <c r="AF16" s="9">
        <f t="shared" si="2"/>
        <v>2.1095142572955881E-6</v>
      </c>
      <c r="AG16" s="9">
        <f t="shared" ref="AG16:AG79" si="18">(AB16-Y$4)*(AC16-Z$4)*AD16</f>
        <v>1.942692945625271E-6</v>
      </c>
      <c r="AI16" s="16">
        <f t="shared" ref="AI16:AI79" si="19">WEEKDAY(AJ16)</f>
        <v>3</v>
      </c>
      <c r="AJ16" s="17">
        <f>VLOOKUP($A16,Datum!$A:$B,2,0)</f>
        <v>41709</v>
      </c>
      <c r="AK16" s="13">
        <f>VLOOKUP(AJ16,Zeitreihen!$B:$C,2,0)</f>
        <v>683.43</v>
      </c>
      <c r="AL16" s="13">
        <f>VLOOKUP(AJ16,Zeitreihen!$R:$S,2,0)</f>
        <v>1.0003</v>
      </c>
      <c r="AM16" s="9">
        <f t="shared" ref="AM16:AN79" si="20">LN(AK16/AK17)</f>
        <v>-5.5586438340681117E-4</v>
      </c>
      <c r="AN16" s="9">
        <f t="shared" si="20"/>
        <v>-9.9965012328907192E-5</v>
      </c>
      <c r="AO16" s="9">
        <f>AO15*$H$13</f>
        <v>0.94</v>
      </c>
      <c r="AP16" s="9">
        <f t="shared" si="3"/>
        <v>1.7589117171005731E-6</v>
      </c>
      <c r="AQ16" s="9">
        <f t="shared" si="3"/>
        <v>4.8725270140676692E-12</v>
      </c>
      <c r="AR16" s="9">
        <f t="shared" ref="AR16:AR79" si="21">(AM16-AJ$4)*(AN16-AK$4)*AO16</f>
        <v>-2.9275151335104473E-9</v>
      </c>
      <c r="AT16" s="16">
        <f t="shared" ref="AT16:AT79" si="22">WEEKDAY(AU16)</f>
        <v>3</v>
      </c>
      <c r="AU16" s="17">
        <f>VLOOKUP($A16,Datum!$A:$B,2,0)</f>
        <v>41709</v>
      </c>
      <c r="AV16" s="13">
        <f>VLOOKUP(AU16,Zeitreihen!$F:$G,2,0)</f>
        <v>9354.5499999999993</v>
      </c>
      <c r="AW16" s="13">
        <f>VLOOKUP(AU16,Zeitreihen!$J:$K,2,0)</f>
        <v>0.26664533503986348</v>
      </c>
      <c r="AX16" s="9">
        <f t="shared" ref="AX16:AY79" si="23">LN(AV16/AV17)</f>
        <v>1.151974662017643E-3</v>
      </c>
      <c r="AY16" s="9">
        <f t="shared" si="23"/>
        <v>5.332764506380537E-5</v>
      </c>
      <c r="AZ16" s="9">
        <f>AZ15*$H$13</f>
        <v>0.94</v>
      </c>
      <c r="BA16" s="9">
        <f t="shared" si="4"/>
        <v>3.9585810505495711E-10</v>
      </c>
      <c r="BB16" s="9">
        <f t="shared" si="4"/>
        <v>2.683660017990195E-9</v>
      </c>
      <c r="BC16" s="9">
        <f t="shared" ref="BC16:BC79" si="24">(AX16-AU$4)*(AY16-AV$4)*AZ16</f>
        <v>1.0307029491242133E-9</v>
      </c>
      <c r="BE16" s="16">
        <f t="shared" ref="BE16:BE79" si="25">WEEKDAY(BF16)</f>
        <v>3</v>
      </c>
      <c r="BF16" s="17">
        <f>VLOOKUP($A16,Datum!$A:$B,2,0)</f>
        <v>41709</v>
      </c>
      <c r="BG16" s="13">
        <f>VLOOKUP(BF16,Zeitreihen!$F:$G,2,0)</f>
        <v>9354.5499999999993</v>
      </c>
      <c r="BH16" s="13">
        <f>VLOOKUP(BF16,Zeitreihen!N:O,2,0)</f>
        <v>1.3860000000000001</v>
      </c>
      <c r="BI16" s="9">
        <f t="shared" ref="BI16:BJ79" si="26">LN(BG16/BG17)</f>
        <v>1.151974662017643E-3</v>
      </c>
      <c r="BJ16" s="9">
        <f t="shared" si="26"/>
        <v>-1.2257996271160863E-3</v>
      </c>
      <c r="BK16" s="9">
        <f>BK15*$H$13</f>
        <v>0.94</v>
      </c>
      <c r="BL16" s="9">
        <f t="shared" si="5"/>
        <v>3.9585810505495711E-10</v>
      </c>
      <c r="BM16" s="9">
        <f t="shared" si="5"/>
        <v>2.1095142572955881E-6</v>
      </c>
      <c r="BN16" s="9">
        <f t="shared" ref="BN16:BN79" si="27">(BI16-BF$4)*(BJ16-BG$4)*BK16</f>
        <v>-2.8897548624051944E-8</v>
      </c>
      <c r="BP16" s="16">
        <f t="shared" ref="BP16:BP79" si="28">WEEKDAY(BQ16)</f>
        <v>3</v>
      </c>
      <c r="BQ16" s="17">
        <f>VLOOKUP($A16,Datum!$A:$B,2,0)</f>
        <v>41709</v>
      </c>
      <c r="BR16" s="13">
        <f>VLOOKUP(BQ16,Zeitreihen!$F:$G,2,0)</f>
        <v>9354.5499999999993</v>
      </c>
      <c r="BS16" s="13">
        <f>VLOOKUP(BQ16,Zeitreihen!R:S,2,0)</f>
        <v>1.0003</v>
      </c>
      <c r="BT16" s="9">
        <f t="shared" ref="BT16:BU79" si="29">LN(BR16/BR17)</f>
        <v>1.151974662017643E-3</v>
      </c>
      <c r="BU16" s="9">
        <f t="shared" si="29"/>
        <v>-9.9965012328907192E-5</v>
      </c>
      <c r="BV16" s="9">
        <f>BV15*$H$13</f>
        <v>0.94</v>
      </c>
      <c r="BW16" s="9">
        <f t="shared" si="6"/>
        <v>3.9585810505495711E-10</v>
      </c>
      <c r="BX16" s="9">
        <f t="shared" si="6"/>
        <v>4.4780234045317549E-12</v>
      </c>
      <c r="BY16" s="9">
        <f t="shared" ref="BY16:BY79" si="30">(BT16-BQ$4)*(BU16-BR$4)*BV16</f>
        <v>4.2102991096948065E-11</v>
      </c>
      <c r="CA16" s="16">
        <f t="shared" ref="CA16:CA79" si="31">WEEKDAY(CB16)</f>
        <v>3</v>
      </c>
      <c r="CB16" s="17">
        <f>VLOOKUP($A16,Datum!$A:$B,2,0)</f>
        <v>41709</v>
      </c>
      <c r="CC16" s="13">
        <f>VLOOKUP(CB16,Zeitreihen!$J:$K,2,0)</f>
        <v>0.26664533503986348</v>
      </c>
      <c r="CD16" s="13">
        <f>VLOOKUP(CB16,Zeitreihen!N:O,2,0)</f>
        <v>1.3860000000000001</v>
      </c>
      <c r="CE16" s="9">
        <f t="shared" ref="CE16:CF79" si="32">LN(CC16/CC17)</f>
        <v>5.332764506380537E-5</v>
      </c>
      <c r="CF16" s="9">
        <f t="shared" si="32"/>
        <v>-1.2257996271160863E-3</v>
      </c>
      <c r="CG16" s="9">
        <f>CG15*$H$13</f>
        <v>0.94</v>
      </c>
      <c r="CH16" s="9">
        <f t="shared" si="7"/>
        <v>2.683660017990195E-9</v>
      </c>
      <c r="CI16" s="9">
        <f t="shared" si="7"/>
        <v>2.1095142572955881E-6</v>
      </c>
      <c r="CJ16" s="9">
        <f t="shared" ref="CJ16:CJ79" si="33">(CE16-CB$4)*(CF16-CC$4)*CG16</f>
        <v>-7.5241073023212864E-8</v>
      </c>
      <c r="CL16" s="16">
        <f t="shared" ref="CL16:CL79" si="34">WEEKDAY(CM16)</f>
        <v>3</v>
      </c>
      <c r="CM16" s="17">
        <f>VLOOKUP($A16,Datum!$A:$B,2,0)</f>
        <v>41709</v>
      </c>
      <c r="CN16" s="13">
        <f>VLOOKUP(CM16,Zeitreihen!$J:$K,2,0)</f>
        <v>0.26664533503986348</v>
      </c>
      <c r="CO16" s="13">
        <f>VLOOKUP(CM16,Zeitreihen!R:S,2,0)</f>
        <v>1.0003</v>
      </c>
      <c r="CP16" s="9">
        <f t="shared" ref="CP16:CQ79" si="35">LN(CN16/CN17)</f>
        <v>5.332764506380537E-5</v>
      </c>
      <c r="CQ16" s="9">
        <f t="shared" si="35"/>
        <v>-9.9965012328907192E-5</v>
      </c>
      <c r="CR16" s="9">
        <f>CR15*$H$13</f>
        <v>0.94</v>
      </c>
      <c r="CS16" s="9">
        <f t="shared" si="8"/>
        <v>2.683660017990195E-9</v>
      </c>
      <c r="CT16" s="9">
        <f t="shared" si="8"/>
        <v>4.4780234045317549E-12</v>
      </c>
      <c r="CU16" s="9">
        <f t="shared" ref="CU16:CU79" si="36">(CP16-CM$4)*(CQ16-CN$4)*CR16</f>
        <v>1.0962432380802268E-10</v>
      </c>
      <c r="CW16" s="16">
        <f t="shared" ref="CW16:CW79" si="37">WEEKDAY(CX16)</f>
        <v>3</v>
      </c>
      <c r="CX16" s="17">
        <f>VLOOKUP($A16,Datum!$A:$B,2,0)</f>
        <v>41709</v>
      </c>
      <c r="CY16" s="13">
        <f>VLOOKUP(CX16,Zeitreihen!N:O,2,0)</f>
        <v>1.3860000000000001</v>
      </c>
      <c r="CZ16" s="13">
        <f>VLOOKUP(CX16,Zeitreihen!R:S,2,0)</f>
        <v>1.0003</v>
      </c>
      <c r="DA16" s="9">
        <f t="shared" ref="DA16:DB79" si="38">LN(CY16/CY17)</f>
        <v>-1.2257996271160863E-3</v>
      </c>
      <c r="DB16" s="9">
        <f t="shared" si="38"/>
        <v>-9.9965012328907192E-5</v>
      </c>
      <c r="DC16" s="9">
        <f>DC15*$H$13</f>
        <v>0.94</v>
      </c>
      <c r="DD16" s="9">
        <f t="shared" si="9"/>
        <v>2.1095142572955881E-6</v>
      </c>
      <c r="DE16" s="9">
        <f t="shared" si="9"/>
        <v>4.4780234045317549E-12</v>
      </c>
      <c r="DF16" s="9">
        <f t="shared" ref="DF16:DF79" si="39">(DA16-CX$4)*(DB16-CY$4)*DC16</f>
        <v>-3.0735084539273787E-9</v>
      </c>
    </row>
    <row r="17" spans="1:110" ht="15" x14ac:dyDescent="0.2">
      <c r="A17" s="9">
        <f t="shared" ref="A17:A80" si="40">A16+1</f>
        <v>4</v>
      </c>
      <c r="B17" s="16">
        <f t="shared" si="10"/>
        <v>2</v>
      </c>
      <c r="C17" s="17">
        <f>VLOOKUP($A17,Datum!$A:$B,2,0)</f>
        <v>41708</v>
      </c>
      <c r="D17" s="13">
        <f>VLOOKUP(C17,Zeitreihen!$B:$C,2,0)</f>
        <v>683.81</v>
      </c>
      <c r="E17" s="13">
        <f>VLOOKUP(C17,Zeitreihen!F:G,2,0)</f>
        <v>9343.7800000000007</v>
      </c>
      <c r="F17" s="9">
        <f t="shared" si="11"/>
        <v>-1.5781401682580271E-3</v>
      </c>
      <c r="G17" s="9">
        <f t="shared" si="11"/>
        <v>1.0214905468814746E-2</v>
      </c>
      <c r="H17" s="9">
        <f t="shared" ref="H17:H80" si="41">H16*$H$13</f>
        <v>0.88359999999999994</v>
      </c>
      <c r="I17" s="9">
        <f t="shared" si="0"/>
        <v>5.0974384524479701E-6</v>
      </c>
      <c r="J17" s="9">
        <f t="shared" si="0"/>
        <v>7.2905043422331073E-5</v>
      </c>
      <c r="K17" s="9">
        <f t="shared" si="12"/>
        <v>-1.9277680662319814E-5</v>
      </c>
      <c r="M17" s="16">
        <f t="shared" si="13"/>
        <v>2</v>
      </c>
      <c r="N17" s="17">
        <f>VLOOKUP($A17,Datum!$A:$B,2,0)</f>
        <v>41708</v>
      </c>
      <c r="O17" s="13">
        <f>VLOOKUP(N17,Zeitreihen!$B:$C,2,0)</f>
        <v>683.81</v>
      </c>
      <c r="P17" s="13">
        <f>VLOOKUP(N17,Zeitreihen!$J:$K,2,0)</f>
        <v>0.26663111585121985</v>
      </c>
      <c r="Q17" s="9">
        <f t="shared" si="14"/>
        <v>-1.5781401682580271E-3</v>
      </c>
      <c r="R17" s="9">
        <f t="shared" si="14"/>
        <v>0</v>
      </c>
      <c r="S17" s="9">
        <f t="shared" ref="S17:S80" si="42">S16*$H$13</f>
        <v>0.88359999999999994</v>
      </c>
      <c r="T17" s="9">
        <f t="shared" si="1"/>
        <v>5.0974384524479701E-6</v>
      </c>
      <c r="U17" s="9">
        <f t="shared" si="1"/>
        <v>9.5858841647122759E-15</v>
      </c>
      <c r="V17" s="9">
        <f t="shared" si="15"/>
        <v>-2.2105079629333267E-10</v>
      </c>
      <c r="X17" s="16">
        <f t="shared" si="16"/>
        <v>2</v>
      </c>
      <c r="Y17" s="17">
        <f>VLOOKUP($A17,Datum!$A:$B,2,0)</f>
        <v>41708</v>
      </c>
      <c r="Z17" s="13">
        <f>VLOOKUP(Y17,Zeitreihen!$B:$C,2,0)</f>
        <v>683.81</v>
      </c>
      <c r="AA17" s="13">
        <f>VLOOKUP(Y17,Zeitreihen!N:O,2,0)</f>
        <v>1.3876999999999999</v>
      </c>
      <c r="AB17" s="9">
        <f t="shared" si="17"/>
        <v>-1.5781401682580271E-3</v>
      </c>
      <c r="AC17" s="9">
        <f t="shared" si="17"/>
        <v>1.441337563751648E-4</v>
      </c>
      <c r="AD17" s="9">
        <f t="shared" ref="AD17:AD80" si="43">AD16*$H$13</f>
        <v>0.88359999999999994</v>
      </c>
      <c r="AE17" s="9">
        <f t="shared" si="2"/>
        <v>5.0974384524479701E-6</v>
      </c>
      <c r="AF17" s="9">
        <f t="shared" si="2"/>
        <v>1.4504071687771615E-8</v>
      </c>
      <c r="AG17" s="9">
        <f t="shared" si="18"/>
        <v>2.7190736058133651E-7</v>
      </c>
      <c r="AI17" s="16">
        <f t="shared" si="19"/>
        <v>2</v>
      </c>
      <c r="AJ17" s="17">
        <f>VLOOKUP($A17,Datum!$A:$B,2,0)</f>
        <v>41708</v>
      </c>
      <c r="AK17" s="13">
        <f>VLOOKUP(AJ17,Zeitreihen!$B:$C,2,0)</f>
        <v>683.81</v>
      </c>
      <c r="AL17" s="13">
        <f>VLOOKUP(AJ17,Zeitreihen!$R:$S,2,0)</f>
        <v>1.0004</v>
      </c>
      <c r="AM17" s="9">
        <f t="shared" si="20"/>
        <v>-1.5781401682580271E-3</v>
      </c>
      <c r="AN17" s="9">
        <f t="shared" si="20"/>
        <v>-9.9955020324133653E-5</v>
      </c>
      <c r="AO17" s="9">
        <f t="shared" ref="AO17:AO80" si="44">AO16*$H$13</f>
        <v>0.88359999999999994</v>
      </c>
      <c r="AP17" s="9">
        <f t="shared" si="3"/>
        <v>5.0480038531006251E-6</v>
      </c>
      <c r="AQ17" s="9">
        <f t="shared" si="3"/>
        <v>4.6204659709214722E-12</v>
      </c>
      <c r="AR17" s="9">
        <f t="shared" si="21"/>
        <v>-4.8295061884557009E-9</v>
      </c>
      <c r="AT17" s="16">
        <f t="shared" si="22"/>
        <v>2</v>
      </c>
      <c r="AU17" s="17">
        <f>VLOOKUP($A17,Datum!$A:$B,2,0)</f>
        <v>41708</v>
      </c>
      <c r="AV17" s="13">
        <f>VLOOKUP(AU17,Zeitreihen!$F:$G,2,0)</f>
        <v>9343.7800000000007</v>
      </c>
      <c r="AW17" s="13">
        <f>VLOOKUP(AU17,Zeitreihen!$J:$K,2,0)</f>
        <v>0.26663111585121985</v>
      </c>
      <c r="AX17" s="9">
        <f t="shared" si="23"/>
        <v>1.0214905468814746E-2</v>
      </c>
      <c r="AY17" s="9">
        <f t="shared" si="23"/>
        <v>0</v>
      </c>
      <c r="AZ17" s="9">
        <f t="shared" ref="AZ17:AZ80" si="45">AZ16*$H$13</f>
        <v>0.88359999999999994</v>
      </c>
      <c r="BA17" s="9">
        <f t="shared" si="4"/>
        <v>7.2905043422331073E-5</v>
      </c>
      <c r="BB17" s="9">
        <f t="shared" si="4"/>
        <v>9.5858841647122759E-15</v>
      </c>
      <c r="BC17" s="9">
        <f t="shared" si="24"/>
        <v>8.3597805071053402E-10</v>
      </c>
      <c r="BE17" s="16">
        <f t="shared" si="25"/>
        <v>2</v>
      </c>
      <c r="BF17" s="17">
        <f>VLOOKUP($A17,Datum!$A:$B,2,0)</f>
        <v>41708</v>
      </c>
      <c r="BG17" s="13">
        <f>VLOOKUP(BF17,Zeitreihen!$F:$G,2,0)</f>
        <v>9343.7800000000007</v>
      </c>
      <c r="BH17" s="13">
        <f>VLOOKUP(BF17,Zeitreihen!N:O,2,0)</f>
        <v>1.3876999999999999</v>
      </c>
      <c r="BI17" s="9">
        <f t="shared" si="26"/>
        <v>1.0214905468814746E-2</v>
      </c>
      <c r="BJ17" s="9">
        <f t="shared" si="26"/>
        <v>1.441337563751648E-4</v>
      </c>
      <c r="BK17" s="9">
        <f t="shared" ref="BK17:BK80" si="46">BK16*$H$13</f>
        <v>0.88359999999999994</v>
      </c>
      <c r="BL17" s="9">
        <f t="shared" si="5"/>
        <v>7.2905043422331073E-5</v>
      </c>
      <c r="BM17" s="9">
        <f t="shared" si="5"/>
        <v>1.4504071687771615E-8</v>
      </c>
      <c r="BN17" s="9">
        <f t="shared" si="27"/>
        <v>-1.0283092804198511E-6</v>
      </c>
      <c r="BP17" s="16">
        <f t="shared" si="28"/>
        <v>2</v>
      </c>
      <c r="BQ17" s="17">
        <f>VLOOKUP($A17,Datum!$A:$B,2,0)</f>
        <v>41708</v>
      </c>
      <c r="BR17" s="13">
        <f>VLOOKUP(BQ17,Zeitreihen!$F:$G,2,0)</f>
        <v>9343.7800000000007</v>
      </c>
      <c r="BS17" s="13">
        <f>VLOOKUP(BQ17,Zeitreihen!R:S,2,0)</f>
        <v>1.0004</v>
      </c>
      <c r="BT17" s="9">
        <f t="shared" si="29"/>
        <v>1.0214905468814746E-2</v>
      </c>
      <c r="BU17" s="9">
        <f t="shared" si="29"/>
        <v>-9.9955020324133653E-5</v>
      </c>
      <c r="BV17" s="9">
        <f t="shared" ref="BV17:BV80" si="47">BV16*$H$13</f>
        <v>0.88359999999999994</v>
      </c>
      <c r="BW17" s="9">
        <f t="shared" si="6"/>
        <v>7.2905043422331073E-5</v>
      </c>
      <c r="BX17" s="9">
        <f t="shared" si="6"/>
        <v>4.2479707406639151E-12</v>
      </c>
      <c r="BY17" s="9">
        <f t="shared" si="30"/>
        <v>1.7598252507135322E-8</v>
      </c>
      <c r="CA17" s="16">
        <f t="shared" si="31"/>
        <v>2</v>
      </c>
      <c r="CB17" s="17">
        <f>VLOOKUP($A17,Datum!$A:$B,2,0)</f>
        <v>41708</v>
      </c>
      <c r="CC17" s="13">
        <f>VLOOKUP(CB17,Zeitreihen!$J:$K,2,0)</f>
        <v>0.26663111585121985</v>
      </c>
      <c r="CD17" s="13">
        <f>VLOOKUP(CB17,Zeitreihen!N:O,2,0)</f>
        <v>1.3876999999999999</v>
      </c>
      <c r="CE17" s="9">
        <f t="shared" si="32"/>
        <v>0</v>
      </c>
      <c r="CF17" s="9">
        <f t="shared" si="32"/>
        <v>1.441337563751648E-4</v>
      </c>
      <c r="CG17" s="9">
        <f t="shared" ref="CG17:CG80" si="48">CG16*$H$13</f>
        <v>0.88359999999999994</v>
      </c>
      <c r="CH17" s="9">
        <f t="shared" si="7"/>
        <v>9.5858841647122759E-15</v>
      </c>
      <c r="CI17" s="9">
        <f t="shared" si="7"/>
        <v>1.4504071687771615E-8</v>
      </c>
      <c r="CJ17" s="9">
        <f t="shared" si="33"/>
        <v>-1.1791282844358435E-11</v>
      </c>
      <c r="CL17" s="16">
        <f t="shared" si="34"/>
        <v>2</v>
      </c>
      <c r="CM17" s="17">
        <f>VLOOKUP($A17,Datum!$A:$B,2,0)</f>
        <v>41708</v>
      </c>
      <c r="CN17" s="13">
        <f>VLOOKUP(CM17,Zeitreihen!$J:$K,2,0)</f>
        <v>0.26663111585121985</v>
      </c>
      <c r="CO17" s="13">
        <f>VLOOKUP(CM17,Zeitreihen!R:S,2,0)</f>
        <v>1.0004</v>
      </c>
      <c r="CP17" s="9">
        <f t="shared" si="35"/>
        <v>0</v>
      </c>
      <c r="CQ17" s="9">
        <f t="shared" si="35"/>
        <v>-9.9955020324133653E-5</v>
      </c>
      <c r="CR17" s="9">
        <f t="shared" ref="CR17:CR80" si="49">CR16*$H$13</f>
        <v>0.88359999999999994</v>
      </c>
      <c r="CS17" s="9">
        <f t="shared" si="8"/>
        <v>9.5858841647122759E-15</v>
      </c>
      <c r="CT17" s="9">
        <f t="shared" si="8"/>
        <v>4.2479707406639151E-12</v>
      </c>
      <c r="CU17" s="9">
        <f t="shared" si="36"/>
        <v>2.0179334839159418E-13</v>
      </c>
      <c r="CW17" s="16">
        <f t="shared" si="37"/>
        <v>2</v>
      </c>
      <c r="CX17" s="17">
        <f>VLOOKUP($A17,Datum!$A:$B,2,0)</f>
        <v>41708</v>
      </c>
      <c r="CY17" s="13">
        <f>VLOOKUP(CX17,Zeitreihen!N:O,2,0)</f>
        <v>1.3876999999999999</v>
      </c>
      <c r="CZ17" s="13">
        <f>VLOOKUP(CX17,Zeitreihen!R:S,2,0)</f>
        <v>1.0004</v>
      </c>
      <c r="DA17" s="9">
        <f t="shared" si="38"/>
        <v>1.441337563751648E-4</v>
      </c>
      <c r="DB17" s="9">
        <f t="shared" si="38"/>
        <v>-9.9955020324133653E-5</v>
      </c>
      <c r="DC17" s="9">
        <f t="shared" ref="DC17:DC80" si="50">DC16*$H$13</f>
        <v>0.88359999999999994</v>
      </c>
      <c r="DD17" s="9">
        <f t="shared" si="9"/>
        <v>1.4504071687771615E-8</v>
      </c>
      <c r="DE17" s="9">
        <f t="shared" si="9"/>
        <v>4.2479707406639151E-12</v>
      </c>
      <c r="DF17" s="9">
        <f t="shared" si="39"/>
        <v>-2.4821940325072433E-10</v>
      </c>
    </row>
    <row r="18" spans="1:110" ht="15" x14ac:dyDescent="0.2">
      <c r="A18" s="9">
        <f t="shared" si="40"/>
        <v>5</v>
      </c>
      <c r="B18" s="16">
        <f t="shared" si="10"/>
        <v>6</v>
      </c>
      <c r="C18" s="17">
        <f>VLOOKUP($A18,Datum!$A:$B,2,0)</f>
        <v>41705</v>
      </c>
      <c r="D18" s="13">
        <f>VLOOKUP(C18,Zeitreihen!$B:$C,2,0)</f>
        <v>684.89</v>
      </c>
      <c r="E18" s="13">
        <f>VLOOKUP(C18,Zeitreihen!F:G,2,0)</f>
        <v>9248.82</v>
      </c>
      <c r="F18" s="9">
        <f t="shared" si="11"/>
        <v>7.3007089020690654E-5</v>
      </c>
      <c r="G18" s="9">
        <f t="shared" si="11"/>
        <v>0</v>
      </c>
      <c r="H18" s="9">
        <f t="shared" si="41"/>
        <v>0.83058399999999988</v>
      </c>
      <c r="I18" s="9">
        <f t="shared" si="0"/>
        <v>4.6809502962039317E-7</v>
      </c>
      <c r="J18" s="9">
        <f t="shared" si="0"/>
        <v>1.063302512137093E-6</v>
      </c>
      <c r="K18" s="9">
        <f t="shared" si="12"/>
        <v>7.0549742799974202E-7</v>
      </c>
      <c r="M18" s="16">
        <f t="shared" si="13"/>
        <v>6</v>
      </c>
      <c r="N18" s="17">
        <f>VLOOKUP($A18,Datum!$A:$B,2,0)</f>
        <v>41705</v>
      </c>
      <c r="O18" s="13">
        <f>VLOOKUP(N18,Zeitreihen!$B:$C,2,0)</f>
        <v>684.89</v>
      </c>
      <c r="P18" s="13">
        <f>VLOOKUP(N18,Zeitreihen!$J:$K,2,0)</f>
        <v>0.26663111585121985</v>
      </c>
      <c r="Q18" s="9">
        <f t="shared" si="14"/>
        <v>7.3007089020690654E-5</v>
      </c>
      <c r="R18" s="9">
        <f t="shared" si="14"/>
        <v>-5.332764506381323E-5</v>
      </c>
      <c r="S18" s="9">
        <f t="shared" si="42"/>
        <v>0.83058399999999988</v>
      </c>
      <c r="T18" s="9">
        <f t="shared" si="1"/>
        <v>4.6809502962039317E-7</v>
      </c>
      <c r="U18" s="9">
        <f t="shared" si="1"/>
        <v>2.3528282605981522E-9</v>
      </c>
      <c r="V18" s="9">
        <f t="shared" si="15"/>
        <v>3.3186551709034045E-8</v>
      </c>
      <c r="X18" s="16">
        <f t="shared" si="16"/>
        <v>6</v>
      </c>
      <c r="Y18" s="17">
        <f>VLOOKUP($A18,Datum!$A:$B,2,0)</f>
        <v>41705</v>
      </c>
      <c r="Z18" s="13">
        <f>VLOOKUP(Y18,Zeitreihen!$B:$C,2,0)</f>
        <v>684.89</v>
      </c>
      <c r="AA18" s="13">
        <f>VLOOKUP(Y18,Zeitreihen!N:O,2,0)</f>
        <v>1.3875</v>
      </c>
      <c r="AB18" s="9">
        <f t="shared" si="17"/>
        <v>7.3007089020690654E-5</v>
      </c>
      <c r="AC18" s="9">
        <f t="shared" si="17"/>
        <v>1.0095184012823384E-3</v>
      </c>
      <c r="AD18" s="9">
        <f t="shared" si="43"/>
        <v>0.83058399999999988</v>
      </c>
      <c r="AE18" s="9">
        <f t="shared" si="2"/>
        <v>4.6809502962039317E-7</v>
      </c>
      <c r="AF18" s="9">
        <f t="shared" si="2"/>
        <v>4.5147147162802066E-7</v>
      </c>
      <c r="AG18" s="9">
        <f t="shared" si="18"/>
        <v>-4.5970811596542525E-7</v>
      </c>
      <c r="AI18" s="16">
        <f t="shared" si="19"/>
        <v>6</v>
      </c>
      <c r="AJ18" s="17">
        <f>VLOOKUP($A18,Datum!$A:$B,2,0)</f>
        <v>41705</v>
      </c>
      <c r="AK18" s="13">
        <f>VLOOKUP(AJ18,Zeitreihen!$B:$C,2,0)</f>
        <v>684.89</v>
      </c>
      <c r="AL18" s="13">
        <f>VLOOKUP(AJ18,Zeitreihen!$R:$S,2,0)</f>
        <v>1.0004999999999999</v>
      </c>
      <c r="AM18" s="9">
        <f t="shared" si="20"/>
        <v>7.3007089020690654E-5</v>
      </c>
      <c r="AN18" s="9">
        <f t="shared" si="20"/>
        <v>-9.9945030316506663E-5</v>
      </c>
      <c r="AO18" s="9">
        <f t="shared" si="44"/>
        <v>0.83058399999999988</v>
      </c>
      <c r="AP18" s="9">
        <f t="shared" si="3"/>
        <v>4.5364886562288034E-7</v>
      </c>
      <c r="AQ18" s="9">
        <f t="shared" si="3"/>
        <v>4.3812693873852643E-12</v>
      </c>
      <c r="AR18" s="9">
        <f t="shared" si="21"/>
        <v>-1.4098077484450059E-9</v>
      </c>
      <c r="AT18" s="16">
        <f t="shared" si="22"/>
        <v>6</v>
      </c>
      <c r="AU18" s="17">
        <f>VLOOKUP($A18,Datum!$A:$B,2,0)</f>
        <v>41705</v>
      </c>
      <c r="AV18" s="13">
        <f>VLOOKUP(AU18,Zeitreihen!$F:$G,2,0)</f>
        <v>9248.82</v>
      </c>
      <c r="AW18" s="13">
        <f>VLOOKUP(AU18,Zeitreihen!$J:$K,2,0)</f>
        <v>0.26663111585121985</v>
      </c>
      <c r="AX18" s="9">
        <f t="shared" si="23"/>
        <v>0</v>
      </c>
      <c r="AY18" s="9">
        <f t="shared" si="23"/>
        <v>-5.332764506381323E-5</v>
      </c>
      <c r="AZ18" s="9">
        <f t="shared" si="45"/>
        <v>0.83058399999999988</v>
      </c>
      <c r="BA18" s="9">
        <f t="shared" si="4"/>
        <v>1.063302512137093E-6</v>
      </c>
      <c r="BB18" s="9">
        <f t="shared" si="4"/>
        <v>2.3528282605981522E-9</v>
      </c>
      <c r="BC18" s="9">
        <f t="shared" si="24"/>
        <v>5.0017678875785131E-8</v>
      </c>
      <c r="BE18" s="16">
        <f t="shared" si="25"/>
        <v>6</v>
      </c>
      <c r="BF18" s="17">
        <f>VLOOKUP($A18,Datum!$A:$B,2,0)</f>
        <v>41705</v>
      </c>
      <c r="BG18" s="13">
        <f>VLOOKUP(BF18,Zeitreihen!$F:$G,2,0)</f>
        <v>9248.82</v>
      </c>
      <c r="BH18" s="13">
        <f>VLOOKUP(BF18,Zeitreihen!N:O,2,0)</f>
        <v>1.3875</v>
      </c>
      <c r="BI18" s="9">
        <f t="shared" si="26"/>
        <v>0</v>
      </c>
      <c r="BJ18" s="9">
        <f t="shared" si="26"/>
        <v>1.0095184012823384E-3</v>
      </c>
      <c r="BK18" s="9">
        <f t="shared" si="46"/>
        <v>0.83058399999999988</v>
      </c>
      <c r="BL18" s="9">
        <f t="shared" si="5"/>
        <v>1.063302512137093E-6</v>
      </c>
      <c r="BM18" s="9">
        <f t="shared" si="5"/>
        <v>4.5147147162802066E-7</v>
      </c>
      <c r="BN18" s="9">
        <f t="shared" si="27"/>
        <v>-6.9285694767412469E-7</v>
      </c>
      <c r="BP18" s="16">
        <f t="shared" si="28"/>
        <v>6</v>
      </c>
      <c r="BQ18" s="17">
        <f>VLOOKUP($A18,Datum!$A:$B,2,0)</f>
        <v>41705</v>
      </c>
      <c r="BR18" s="13">
        <f>VLOOKUP(BQ18,Zeitreihen!$F:$G,2,0)</f>
        <v>9248.82</v>
      </c>
      <c r="BS18" s="13">
        <f>VLOOKUP(BQ18,Zeitreihen!R:S,2,0)</f>
        <v>1.0004999999999999</v>
      </c>
      <c r="BT18" s="9">
        <f t="shared" si="29"/>
        <v>0</v>
      </c>
      <c r="BU18" s="9">
        <f t="shared" si="29"/>
        <v>-9.9945030316506663E-5</v>
      </c>
      <c r="BV18" s="9">
        <f t="shared" si="47"/>
        <v>0.83058399999999988</v>
      </c>
      <c r="BW18" s="9">
        <f t="shared" si="6"/>
        <v>1.063302512137093E-6</v>
      </c>
      <c r="BX18" s="9">
        <f t="shared" si="6"/>
        <v>4.0295620561162902E-12</v>
      </c>
      <c r="BY18" s="9">
        <f t="shared" si="30"/>
        <v>-2.0699380321837561E-9</v>
      </c>
      <c r="CA18" s="16">
        <f t="shared" si="31"/>
        <v>6</v>
      </c>
      <c r="CB18" s="17">
        <f>VLOOKUP($A18,Datum!$A:$B,2,0)</f>
        <v>41705</v>
      </c>
      <c r="CC18" s="13">
        <f>VLOOKUP(CB18,Zeitreihen!$J:$K,2,0)</f>
        <v>0.26663111585121985</v>
      </c>
      <c r="CD18" s="13">
        <f>VLOOKUP(CB18,Zeitreihen!N:O,2,0)</f>
        <v>1.3875</v>
      </c>
      <c r="CE18" s="9">
        <f t="shared" si="32"/>
        <v>-5.332764506381323E-5</v>
      </c>
      <c r="CF18" s="9">
        <f t="shared" si="32"/>
        <v>1.0095184012823384E-3</v>
      </c>
      <c r="CG18" s="9">
        <f t="shared" si="48"/>
        <v>0.83058399999999988</v>
      </c>
      <c r="CH18" s="9">
        <f t="shared" si="7"/>
        <v>2.3528282605981522E-9</v>
      </c>
      <c r="CI18" s="9">
        <f t="shared" si="7"/>
        <v>4.5147147162802066E-7</v>
      </c>
      <c r="CJ18" s="9">
        <f t="shared" si="33"/>
        <v>-3.2591944362069653E-8</v>
      </c>
      <c r="CL18" s="16">
        <f t="shared" si="34"/>
        <v>6</v>
      </c>
      <c r="CM18" s="17">
        <f>VLOOKUP($A18,Datum!$A:$B,2,0)</f>
        <v>41705</v>
      </c>
      <c r="CN18" s="13">
        <f>VLOOKUP(CM18,Zeitreihen!$J:$K,2,0)</f>
        <v>0.26663111585121985</v>
      </c>
      <c r="CO18" s="13">
        <f>VLOOKUP(CM18,Zeitreihen!R:S,2,0)</f>
        <v>1.0004999999999999</v>
      </c>
      <c r="CP18" s="9">
        <f t="shared" si="35"/>
        <v>-5.332764506381323E-5</v>
      </c>
      <c r="CQ18" s="9">
        <f t="shared" si="35"/>
        <v>-9.9945030316506663E-5</v>
      </c>
      <c r="CR18" s="9">
        <f t="shared" si="49"/>
        <v>0.83058399999999988</v>
      </c>
      <c r="CS18" s="9">
        <f t="shared" si="8"/>
        <v>2.3528282605981522E-9</v>
      </c>
      <c r="CT18" s="9">
        <f t="shared" si="8"/>
        <v>4.0295620561162902E-12</v>
      </c>
      <c r="CU18" s="9">
        <f t="shared" si="36"/>
        <v>-9.7369746243196119E-11</v>
      </c>
      <c r="CW18" s="16">
        <f t="shared" si="37"/>
        <v>6</v>
      </c>
      <c r="CX18" s="17">
        <f>VLOOKUP($A18,Datum!$A:$B,2,0)</f>
        <v>41705</v>
      </c>
      <c r="CY18" s="13">
        <f>VLOOKUP(CX18,Zeitreihen!N:O,2,0)</f>
        <v>1.3875</v>
      </c>
      <c r="CZ18" s="13">
        <f>VLOOKUP(CX18,Zeitreihen!R:S,2,0)</f>
        <v>1.0004999999999999</v>
      </c>
      <c r="DA18" s="9">
        <f t="shared" si="38"/>
        <v>1.0095184012823384E-3</v>
      </c>
      <c r="DB18" s="9">
        <f t="shared" si="38"/>
        <v>-9.9945030316506663E-5</v>
      </c>
      <c r="DC18" s="9">
        <f t="shared" si="50"/>
        <v>0.83058399999999988</v>
      </c>
      <c r="DD18" s="9">
        <f t="shared" si="9"/>
        <v>4.5147147162802066E-7</v>
      </c>
      <c r="DE18" s="9">
        <f t="shared" si="9"/>
        <v>4.0295620561162902E-12</v>
      </c>
      <c r="DF18" s="9">
        <f t="shared" si="39"/>
        <v>1.3487892020220412E-9</v>
      </c>
    </row>
    <row r="19" spans="1:110" ht="15" x14ac:dyDescent="0.2">
      <c r="A19" s="9">
        <f t="shared" si="40"/>
        <v>6</v>
      </c>
      <c r="B19" s="16">
        <f t="shared" si="10"/>
        <v>5</v>
      </c>
      <c r="C19" s="17">
        <f>VLOOKUP($A19,Datum!$A:$B,2,0)</f>
        <v>41704</v>
      </c>
      <c r="D19" s="13">
        <f>VLOOKUP(C19,Zeitreihen!$B:$C,2,0)</f>
        <v>684.84</v>
      </c>
      <c r="E19" s="13">
        <f>VLOOKUP(C19,Zeitreihen!F:G,2,0)</f>
        <v>9248.82</v>
      </c>
      <c r="F19" s="9">
        <f t="shared" si="11"/>
        <v>4.2435569029071188E-3</v>
      </c>
      <c r="G19" s="9">
        <f t="shared" si="11"/>
        <v>9.5046111667353491E-3</v>
      </c>
      <c r="H19" s="9">
        <f t="shared" si="41"/>
        <v>0.78074895999999983</v>
      </c>
      <c r="I19" s="9">
        <f t="shared" si="0"/>
        <v>9.1310687095377825E-6</v>
      </c>
      <c r="J19" s="9">
        <f t="shared" si="0"/>
        <v>5.4738131882343909E-5</v>
      </c>
      <c r="K19" s="9">
        <f t="shared" si="12"/>
        <v>2.2356601782234769E-5</v>
      </c>
      <c r="M19" s="16">
        <f t="shared" si="13"/>
        <v>5</v>
      </c>
      <c r="N19" s="17">
        <f>VLOOKUP($A19,Datum!$A:$B,2,0)</f>
        <v>41704</v>
      </c>
      <c r="O19" s="13">
        <f>VLOOKUP(N19,Zeitreihen!$B:$C,2,0)</f>
        <v>684.84</v>
      </c>
      <c r="P19" s="13">
        <f>VLOOKUP(N19,Zeitreihen!$J:$K,2,0)</f>
        <v>0.26664533503986348</v>
      </c>
      <c r="Q19" s="9">
        <f t="shared" si="14"/>
        <v>4.2435569029071188E-3</v>
      </c>
      <c r="R19" s="9">
        <f t="shared" si="14"/>
        <v>2.6664178011729669E-5</v>
      </c>
      <c r="S19" s="9">
        <f t="shared" si="42"/>
        <v>0.78074895999999983</v>
      </c>
      <c r="T19" s="9">
        <f t="shared" si="1"/>
        <v>9.1310687095377825E-6</v>
      </c>
      <c r="U19" s="9">
        <f t="shared" si="1"/>
        <v>5.5944079258437837E-10</v>
      </c>
      <c r="V19" s="9">
        <f t="shared" si="15"/>
        <v>7.1472318529667366E-8</v>
      </c>
      <c r="X19" s="16">
        <f t="shared" si="16"/>
        <v>5</v>
      </c>
      <c r="Y19" s="17">
        <f>VLOOKUP($A19,Datum!$A:$B,2,0)</f>
        <v>41704</v>
      </c>
      <c r="Z19" s="13">
        <f>VLOOKUP(Y19,Zeitreihen!$B:$C,2,0)</f>
        <v>684.84</v>
      </c>
      <c r="AA19" s="13">
        <f>VLOOKUP(Y19,Zeitreihen!N:O,2,0)</f>
        <v>1.3860999999999999</v>
      </c>
      <c r="AB19" s="9">
        <f t="shared" si="17"/>
        <v>4.2435569029071188E-3</v>
      </c>
      <c r="AC19" s="9">
        <f t="shared" si="17"/>
        <v>9.2774456830709874E-3</v>
      </c>
      <c r="AD19" s="9">
        <f t="shared" si="43"/>
        <v>0.78074895999999983</v>
      </c>
      <c r="AE19" s="9">
        <f t="shared" si="2"/>
        <v>9.1310687095377825E-6</v>
      </c>
      <c r="AF19" s="9">
        <f t="shared" si="2"/>
        <v>6.3313650682208264E-5</v>
      </c>
      <c r="AG19" s="9">
        <f t="shared" si="18"/>
        <v>2.4044153023779346E-5</v>
      </c>
      <c r="AI19" s="16">
        <f t="shared" si="19"/>
        <v>5</v>
      </c>
      <c r="AJ19" s="17">
        <f>VLOOKUP($A19,Datum!$A:$B,2,0)</f>
        <v>41704</v>
      </c>
      <c r="AK19" s="13">
        <f>VLOOKUP(AJ19,Zeitreihen!$B:$C,2,0)</f>
        <v>684.84</v>
      </c>
      <c r="AL19" s="13">
        <f>VLOOKUP(AJ19,Zeitreihen!$R:$S,2,0)</f>
        <v>1.0005999999999999</v>
      </c>
      <c r="AM19" s="9">
        <f t="shared" si="20"/>
        <v>4.2435569029071188E-3</v>
      </c>
      <c r="AN19" s="9">
        <f t="shared" si="20"/>
        <v>-9.9935042305693072E-5</v>
      </c>
      <c r="AO19" s="9">
        <f t="shared" si="44"/>
        <v>0.78074895999999983</v>
      </c>
      <c r="AP19" s="9">
        <f t="shared" si="3"/>
        <v>9.1935199623967065E-6</v>
      </c>
      <c r="AQ19" s="9">
        <f t="shared" si="3"/>
        <v>4.1542913618974402E-12</v>
      </c>
      <c r="AR19" s="9">
        <f t="shared" si="21"/>
        <v>6.18001299069964E-9</v>
      </c>
      <c r="AT19" s="16">
        <f t="shared" si="22"/>
        <v>5</v>
      </c>
      <c r="AU19" s="17">
        <f>VLOOKUP($A19,Datum!$A:$B,2,0)</f>
        <v>41704</v>
      </c>
      <c r="AV19" s="13">
        <f>VLOOKUP(AU19,Zeitreihen!$F:$G,2,0)</f>
        <v>9248.82</v>
      </c>
      <c r="AW19" s="13">
        <f>VLOOKUP(AU19,Zeitreihen!$J:$K,2,0)</f>
        <v>0.26664533503986348</v>
      </c>
      <c r="AX19" s="9">
        <f t="shared" si="23"/>
        <v>9.5046111667353491E-3</v>
      </c>
      <c r="AY19" s="9">
        <f t="shared" si="23"/>
        <v>2.6664178011729669E-5</v>
      </c>
      <c r="AZ19" s="9">
        <f t="shared" si="45"/>
        <v>0.78074895999999983</v>
      </c>
      <c r="BA19" s="9">
        <f t="shared" si="4"/>
        <v>5.4738131882343909E-5</v>
      </c>
      <c r="BB19" s="9">
        <f t="shared" si="4"/>
        <v>5.5944079258437837E-10</v>
      </c>
      <c r="BC19" s="9">
        <f t="shared" si="24"/>
        <v>1.7499355383798201E-7</v>
      </c>
      <c r="BE19" s="16">
        <f t="shared" si="25"/>
        <v>5</v>
      </c>
      <c r="BF19" s="17">
        <f>VLOOKUP($A19,Datum!$A:$B,2,0)</f>
        <v>41704</v>
      </c>
      <c r="BG19" s="13">
        <f>VLOOKUP(BF19,Zeitreihen!$F:$G,2,0)</f>
        <v>9248.82</v>
      </c>
      <c r="BH19" s="13">
        <f>VLOOKUP(BF19,Zeitreihen!N:O,2,0)</f>
        <v>1.3860999999999999</v>
      </c>
      <c r="BI19" s="9">
        <f t="shared" si="26"/>
        <v>9.5046111667353491E-3</v>
      </c>
      <c r="BJ19" s="9">
        <f t="shared" si="26"/>
        <v>9.2774456830709874E-3</v>
      </c>
      <c r="BK19" s="9">
        <f t="shared" si="46"/>
        <v>0.78074895999999983</v>
      </c>
      <c r="BL19" s="9">
        <f t="shared" si="5"/>
        <v>5.4738131882343909E-5</v>
      </c>
      <c r="BM19" s="9">
        <f t="shared" si="5"/>
        <v>6.3313650682208264E-5</v>
      </c>
      <c r="BN19" s="9">
        <f t="shared" si="27"/>
        <v>5.8869949558287965E-5</v>
      </c>
      <c r="BP19" s="16">
        <f t="shared" si="28"/>
        <v>5</v>
      </c>
      <c r="BQ19" s="17">
        <f>VLOOKUP($A19,Datum!$A:$B,2,0)</f>
        <v>41704</v>
      </c>
      <c r="BR19" s="13">
        <f>VLOOKUP(BQ19,Zeitreihen!$F:$G,2,0)</f>
        <v>9248.82</v>
      </c>
      <c r="BS19" s="13">
        <f>VLOOKUP(BQ19,Zeitreihen!R:S,2,0)</f>
        <v>1.0005999999999999</v>
      </c>
      <c r="BT19" s="9">
        <f t="shared" si="29"/>
        <v>9.5046111667353491E-3</v>
      </c>
      <c r="BU19" s="9">
        <f t="shared" si="29"/>
        <v>-9.9935042305693072E-5</v>
      </c>
      <c r="BV19" s="9">
        <f t="shared" si="47"/>
        <v>0.78074895999999983</v>
      </c>
      <c r="BW19" s="9">
        <f t="shared" si="6"/>
        <v>5.4738131882343909E-5</v>
      </c>
      <c r="BX19" s="9">
        <f t="shared" si="6"/>
        <v>3.8222186580139292E-12</v>
      </c>
      <c r="BY19" s="9">
        <f t="shared" si="30"/>
        <v>1.4464477487469846E-8</v>
      </c>
      <c r="CA19" s="16">
        <f t="shared" si="31"/>
        <v>5</v>
      </c>
      <c r="CB19" s="17">
        <f>VLOOKUP($A19,Datum!$A:$B,2,0)</f>
        <v>41704</v>
      </c>
      <c r="CC19" s="13">
        <f>VLOOKUP(CB19,Zeitreihen!$J:$K,2,0)</f>
        <v>0.26664533503986348</v>
      </c>
      <c r="CD19" s="13">
        <f>VLOOKUP(CB19,Zeitreihen!N:O,2,0)</f>
        <v>1.3860999999999999</v>
      </c>
      <c r="CE19" s="9">
        <f t="shared" si="32"/>
        <v>2.6664178011729669E-5</v>
      </c>
      <c r="CF19" s="9">
        <f t="shared" si="32"/>
        <v>9.2774456830709874E-3</v>
      </c>
      <c r="CG19" s="9">
        <f t="shared" si="48"/>
        <v>0.78074895999999983</v>
      </c>
      <c r="CH19" s="9">
        <f t="shared" si="7"/>
        <v>5.5944079258437837E-10</v>
      </c>
      <c r="CI19" s="9">
        <f t="shared" si="7"/>
        <v>6.3313650682208264E-5</v>
      </c>
      <c r="CJ19" s="9">
        <f t="shared" si="33"/>
        <v>1.8820265385765704E-7</v>
      </c>
      <c r="CL19" s="16">
        <f t="shared" si="34"/>
        <v>5</v>
      </c>
      <c r="CM19" s="17">
        <f>VLOOKUP($A19,Datum!$A:$B,2,0)</f>
        <v>41704</v>
      </c>
      <c r="CN19" s="13">
        <f>VLOOKUP(CM19,Zeitreihen!$J:$K,2,0)</f>
        <v>0.26664533503986348</v>
      </c>
      <c r="CO19" s="13">
        <f>VLOOKUP(CM19,Zeitreihen!R:S,2,0)</f>
        <v>1.0005999999999999</v>
      </c>
      <c r="CP19" s="9">
        <f t="shared" si="35"/>
        <v>2.6664178011729669E-5</v>
      </c>
      <c r="CQ19" s="9">
        <f t="shared" si="35"/>
        <v>-9.9935042305693072E-5</v>
      </c>
      <c r="CR19" s="9">
        <f t="shared" si="49"/>
        <v>0.78074895999999983</v>
      </c>
      <c r="CS19" s="9">
        <f t="shared" si="8"/>
        <v>5.5944079258437837E-10</v>
      </c>
      <c r="CT19" s="9">
        <f t="shared" si="8"/>
        <v>3.8222186580139292E-12</v>
      </c>
      <c r="CU19" s="9">
        <f t="shared" si="36"/>
        <v>4.6241810469207531E-11</v>
      </c>
      <c r="CW19" s="16">
        <f t="shared" si="37"/>
        <v>5</v>
      </c>
      <c r="CX19" s="17">
        <f>VLOOKUP($A19,Datum!$A:$B,2,0)</f>
        <v>41704</v>
      </c>
      <c r="CY19" s="13">
        <f>VLOOKUP(CX19,Zeitreihen!N:O,2,0)</f>
        <v>1.3860999999999999</v>
      </c>
      <c r="CZ19" s="13">
        <f>VLOOKUP(CX19,Zeitreihen!R:S,2,0)</f>
        <v>1.0005999999999999</v>
      </c>
      <c r="DA19" s="9">
        <f t="shared" si="38"/>
        <v>9.2774456830709874E-3</v>
      </c>
      <c r="DB19" s="9">
        <f t="shared" si="38"/>
        <v>-9.9935042305693072E-5</v>
      </c>
      <c r="DC19" s="9">
        <f t="shared" si="50"/>
        <v>0.78074895999999983</v>
      </c>
      <c r="DD19" s="9">
        <f t="shared" si="9"/>
        <v>6.3313650682208264E-5</v>
      </c>
      <c r="DE19" s="9">
        <f t="shared" si="9"/>
        <v>3.8222186580139292E-12</v>
      </c>
      <c r="DF19" s="9">
        <f t="shared" si="39"/>
        <v>1.5556304732953542E-8</v>
      </c>
    </row>
    <row r="20" spans="1:110" ht="15" x14ac:dyDescent="0.2">
      <c r="A20" s="9">
        <f t="shared" si="40"/>
        <v>7</v>
      </c>
      <c r="B20" s="16">
        <f t="shared" si="10"/>
        <v>4</v>
      </c>
      <c r="C20" s="17">
        <f>VLOOKUP($A20,Datum!$A:$B,2,0)</f>
        <v>41703</v>
      </c>
      <c r="D20" s="13">
        <f>VLOOKUP(C20,Zeitreihen!$B:$C,2,0)</f>
        <v>681.94</v>
      </c>
      <c r="E20" s="13">
        <f>VLOOKUP(C20,Zeitreihen!F:G,2,0)</f>
        <v>9161.33</v>
      </c>
      <c r="F20" s="9">
        <f t="shared" si="11"/>
        <v>-2.2410860333005088E-3</v>
      </c>
      <c r="G20" s="9">
        <f t="shared" si="11"/>
        <v>1.376292812682426E-3</v>
      </c>
      <c r="H20" s="9">
        <f t="shared" si="41"/>
        <v>0.73390402239999974</v>
      </c>
      <c r="I20" s="9">
        <f t="shared" si="0"/>
        <v>6.8935974118901736E-6</v>
      </c>
      <c r="J20" s="9">
        <f t="shared" si="0"/>
        <v>4.399488878738837E-8</v>
      </c>
      <c r="K20" s="9">
        <f t="shared" si="12"/>
        <v>-5.5071140489473832E-7</v>
      </c>
      <c r="M20" s="16">
        <f t="shared" si="13"/>
        <v>4</v>
      </c>
      <c r="N20" s="17">
        <f>VLOOKUP($A20,Datum!$A:$B,2,0)</f>
        <v>41703</v>
      </c>
      <c r="O20" s="13">
        <f>VLOOKUP(N20,Zeitreihen!$B:$C,2,0)</f>
        <v>681.94</v>
      </c>
      <c r="P20" s="13">
        <f>VLOOKUP(N20,Zeitreihen!$J:$K,2,0)</f>
        <v>0.26663822525597269</v>
      </c>
      <c r="Q20" s="9">
        <f t="shared" si="14"/>
        <v>-2.2410860333005088E-3</v>
      </c>
      <c r="R20" s="9">
        <f t="shared" si="14"/>
        <v>-5.3329067020699168E-5</v>
      </c>
      <c r="S20" s="9">
        <f t="shared" si="42"/>
        <v>0.73390402239999974</v>
      </c>
      <c r="T20" s="9">
        <f t="shared" si="1"/>
        <v>6.8935974118901736E-6</v>
      </c>
      <c r="U20" s="9">
        <f t="shared" si="1"/>
        <v>2.079070138470956E-9</v>
      </c>
      <c r="V20" s="9">
        <f t="shared" si="15"/>
        <v>1.1971746959279388E-7</v>
      </c>
      <c r="X20" s="16">
        <f t="shared" si="16"/>
        <v>4</v>
      </c>
      <c r="Y20" s="17">
        <f>VLOOKUP($A20,Datum!$A:$B,2,0)</f>
        <v>41703</v>
      </c>
      <c r="Z20" s="13">
        <f>VLOOKUP(Y20,Zeitreihen!$B:$C,2,0)</f>
        <v>681.94</v>
      </c>
      <c r="AA20" s="13">
        <f>VLOOKUP(Y20,Zeitreihen!N:O,2,0)</f>
        <v>1.3733</v>
      </c>
      <c r="AB20" s="9">
        <f t="shared" si="17"/>
        <v>-2.2410860333005088E-3</v>
      </c>
      <c r="AC20" s="9">
        <f t="shared" si="17"/>
        <v>-7.2790802457004759E-4</v>
      </c>
      <c r="AD20" s="9">
        <f t="shared" si="43"/>
        <v>0.73390402239999974</v>
      </c>
      <c r="AE20" s="9">
        <f t="shared" si="2"/>
        <v>6.8935974118901736E-6</v>
      </c>
      <c r="AF20" s="9">
        <f t="shared" si="2"/>
        <v>7.3414158519986141E-7</v>
      </c>
      <c r="AG20" s="9">
        <f t="shared" si="18"/>
        <v>2.2496392003374036E-6</v>
      </c>
      <c r="AI20" s="16">
        <f t="shared" si="19"/>
        <v>4</v>
      </c>
      <c r="AJ20" s="17">
        <f>VLOOKUP($A20,Datum!$A:$B,2,0)</f>
        <v>41703</v>
      </c>
      <c r="AK20" s="13">
        <f>VLOOKUP(AJ20,Zeitreihen!$B:$C,2,0)</f>
        <v>681.94</v>
      </c>
      <c r="AL20" s="13">
        <f>VLOOKUP(AJ20,Zeitreihen!$R:$S,2,0)</f>
        <v>1.0006999999999999</v>
      </c>
      <c r="AM20" s="9">
        <f t="shared" si="20"/>
        <v>-2.2410860333005088E-3</v>
      </c>
      <c r="AN20" s="9">
        <f t="shared" si="20"/>
        <v>-9.9925056291026625E-5</v>
      </c>
      <c r="AO20" s="9">
        <f t="shared" si="44"/>
        <v>0.73390402239999974</v>
      </c>
      <c r="AP20" s="9">
        <f t="shared" si="3"/>
        <v>6.8411772239887364E-6</v>
      </c>
      <c r="AQ20" s="9">
        <f t="shared" si="3"/>
        <v>3.9389177709045959E-12</v>
      </c>
      <c r="AR20" s="9">
        <f t="shared" si="21"/>
        <v>-5.1910340531995173E-9</v>
      </c>
      <c r="AT20" s="16">
        <f t="shared" si="22"/>
        <v>4</v>
      </c>
      <c r="AU20" s="17">
        <f>VLOOKUP($A20,Datum!$A:$B,2,0)</f>
        <v>41703</v>
      </c>
      <c r="AV20" s="13">
        <f>VLOOKUP(AU20,Zeitreihen!$F:$G,2,0)</f>
        <v>9161.33</v>
      </c>
      <c r="AW20" s="13">
        <f>VLOOKUP(AU20,Zeitreihen!$J:$K,2,0)</f>
        <v>0.26663822525597269</v>
      </c>
      <c r="AX20" s="9">
        <f t="shared" si="23"/>
        <v>1.376292812682426E-3</v>
      </c>
      <c r="AY20" s="9">
        <f t="shared" si="23"/>
        <v>-5.3329067020699168E-5</v>
      </c>
      <c r="AZ20" s="9">
        <f t="shared" si="45"/>
        <v>0.73390402239999974</v>
      </c>
      <c r="BA20" s="9">
        <f t="shared" si="4"/>
        <v>4.399488878738837E-8</v>
      </c>
      <c r="BB20" s="9">
        <f t="shared" si="4"/>
        <v>2.079070138470956E-9</v>
      </c>
      <c r="BC20" s="9">
        <f t="shared" si="24"/>
        <v>-9.5639144456237088E-9</v>
      </c>
      <c r="BE20" s="16">
        <f t="shared" si="25"/>
        <v>4</v>
      </c>
      <c r="BF20" s="17">
        <f>VLOOKUP($A20,Datum!$A:$B,2,0)</f>
        <v>41703</v>
      </c>
      <c r="BG20" s="13">
        <f>VLOOKUP(BF20,Zeitreihen!$F:$G,2,0)</f>
        <v>9161.33</v>
      </c>
      <c r="BH20" s="13">
        <f>VLOOKUP(BF20,Zeitreihen!N:O,2,0)</f>
        <v>1.3733</v>
      </c>
      <c r="BI20" s="9">
        <f t="shared" si="26"/>
        <v>1.376292812682426E-3</v>
      </c>
      <c r="BJ20" s="9">
        <f t="shared" si="26"/>
        <v>-7.2790802457004759E-4</v>
      </c>
      <c r="BK20" s="9">
        <f t="shared" si="46"/>
        <v>0.73390402239999974</v>
      </c>
      <c r="BL20" s="9">
        <f t="shared" si="5"/>
        <v>4.399488878738837E-8</v>
      </c>
      <c r="BM20" s="9">
        <f t="shared" si="5"/>
        <v>7.3414158519986141E-7</v>
      </c>
      <c r="BN20" s="9">
        <f t="shared" si="27"/>
        <v>-1.7971777150595013E-7</v>
      </c>
      <c r="BP20" s="16">
        <f t="shared" si="28"/>
        <v>4</v>
      </c>
      <c r="BQ20" s="17">
        <f>VLOOKUP($A20,Datum!$A:$B,2,0)</f>
        <v>41703</v>
      </c>
      <c r="BR20" s="13">
        <f>VLOOKUP(BQ20,Zeitreihen!$F:$G,2,0)</f>
        <v>9161.33</v>
      </c>
      <c r="BS20" s="13">
        <f>VLOOKUP(BQ20,Zeitreihen!R:S,2,0)</f>
        <v>1.0006999999999999</v>
      </c>
      <c r="BT20" s="9">
        <f t="shared" si="29"/>
        <v>1.376292812682426E-3</v>
      </c>
      <c r="BU20" s="9">
        <f t="shared" si="29"/>
        <v>-9.9925056291026625E-5</v>
      </c>
      <c r="BV20" s="9">
        <f t="shared" si="47"/>
        <v>0.73390402239999974</v>
      </c>
      <c r="BW20" s="9">
        <f t="shared" si="6"/>
        <v>4.399488878738837E-8</v>
      </c>
      <c r="BX20" s="9">
        <f t="shared" si="6"/>
        <v>3.6253899612606138E-12</v>
      </c>
      <c r="BY20" s="9">
        <f t="shared" si="30"/>
        <v>3.9937279346066489E-10</v>
      </c>
      <c r="CA20" s="16">
        <f t="shared" si="31"/>
        <v>4</v>
      </c>
      <c r="CB20" s="17">
        <f>VLOOKUP($A20,Datum!$A:$B,2,0)</f>
        <v>41703</v>
      </c>
      <c r="CC20" s="13">
        <f>VLOOKUP(CB20,Zeitreihen!$J:$K,2,0)</f>
        <v>0.26663822525597269</v>
      </c>
      <c r="CD20" s="13">
        <f>VLOOKUP(CB20,Zeitreihen!N:O,2,0)</f>
        <v>1.3733</v>
      </c>
      <c r="CE20" s="9">
        <f t="shared" si="32"/>
        <v>-5.3329067020699168E-5</v>
      </c>
      <c r="CF20" s="9">
        <f t="shared" si="32"/>
        <v>-7.2790802457004759E-4</v>
      </c>
      <c r="CG20" s="9">
        <f t="shared" si="48"/>
        <v>0.73390402239999974</v>
      </c>
      <c r="CH20" s="9">
        <f t="shared" si="7"/>
        <v>2.079070138470956E-9</v>
      </c>
      <c r="CI20" s="9">
        <f t="shared" si="7"/>
        <v>7.3414158519986141E-7</v>
      </c>
      <c r="CJ20" s="9">
        <f t="shared" si="33"/>
        <v>3.9068297213965739E-8</v>
      </c>
      <c r="CL20" s="16">
        <f t="shared" si="34"/>
        <v>4</v>
      </c>
      <c r="CM20" s="17">
        <f>VLOOKUP($A20,Datum!$A:$B,2,0)</f>
        <v>41703</v>
      </c>
      <c r="CN20" s="13">
        <f>VLOOKUP(CM20,Zeitreihen!$J:$K,2,0)</f>
        <v>0.26663822525597269</v>
      </c>
      <c r="CO20" s="13">
        <f>VLOOKUP(CM20,Zeitreihen!R:S,2,0)</f>
        <v>1.0006999999999999</v>
      </c>
      <c r="CP20" s="9">
        <f t="shared" si="35"/>
        <v>-5.3329067020699168E-5</v>
      </c>
      <c r="CQ20" s="9">
        <f t="shared" si="35"/>
        <v>-9.9925056291026625E-5</v>
      </c>
      <c r="CR20" s="9">
        <f t="shared" si="49"/>
        <v>0.73390402239999974</v>
      </c>
      <c r="CS20" s="9">
        <f t="shared" si="8"/>
        <v>2.079070138470956E-9</v>
      </c>
      <c r="CT20" s="9">
        <f t="shared" si="8"/>
        <v>3.6253899612606138E-12</v>
      </c>
      <c r="CU20" s="9">
        <f t="shared" si="36"/>
        <v>-8.6818431273372577E-11</v>
      </c>
      <c r="CW20" s="16">
        <f t="shared" si="37"/>
        <v>4</v>
      </c>
      <c r="CX20" s="17">
        <f>VLOOKUP($A20,Datum!$A:$B,2,0)</f>
        <v>41703</v>
      </c>
      <c r="CY20" s="13">
        <f>VLOOKUP(CX20,Zeitreihen!N:O,2,0)</f>
        <v>1.3733</v>
      </c>
      <c r="CZ20" s="13">
        <f>VLOOKUP(CX20,Zeitreihen!R:S,2,0)</f>
        <v>1.0006999999999999</v>
      </c>
      <c r="DA20" s="9">
        <f t="shared" si="38"/>
        <v>-7.2790802457004759E-4</v>
      </c>
      <c r="DB20" s="9">
        <f t="shared" si="38"/>
        <v>-9.9925056291026625E-5</v>
      </c>
      <c r="DC20" s="9">
        <f t="shared" si="50"/>
        <v>0.73390402239999974</v>
      </c>
      <c r="DD20" s="9">
        <f t="shared" si="9"/>
        <v>7.3414158519986141E-7</v>
      </c>
      <c r="DE20" s="9">
        <f t="shared" si="9"/>
        <v>3.6253899612606138E-12</v>
      </c>
      <c r="DF20" s="9">
        <f t="shared" si="39"/>
        <v>-1.6314256137279232E-9</v>
      </c>
    </row>
    <row r="21" spans="1:110" ht="15" x14ac:dyDescent="0.2">
      <c r="A21" s="9">
        <f t="shared" si="40"/>
        <v>8</v>
      </c>
      <c r="B21" s="16">
        <f t="shared" si="10"/>
        <v>3</v>
      </c>
      <c r="C21" s="17">
        <f>VLOOKUP($A21,Datum!$A:$B,2,0)</f>
        <v>41702</v>
      </c>
      <c r="D21" s="13">
        <f>VLOOKUP(C21,Zeitreihen!$B:$C,2,0)</f>
        <v>683.47</v>
      </c>
      <c r="E21" s="13">
        <f>VLOOKUP(C21,Zeitreihen!F:G,2,0)</f>
        <v>9148.73</v>
      </c>
      <c r="F21" s="9">
        <f t="shared" si="11"/>
        <v>9.3683678080745474E-4</v>
      </c>
      <c r="G21" s="9">
        <f t="shared" si="11"/>
        <v>1.4172955062740336E-2</v>
      </c>
      <c r="H21" s="9">
        <f t="shared" si="41"/>
        <v>0.68986978105599972</v>
      </c>
      <c r="I21" s="9">
        <f t="shared" si="0"/>
        <v>8.8267999675576581E-9</v>
      </c>
      <c r="J21" s="9">
        <f t="shared" si="0"/>
        <v>1.1733358205165035E-4</v>
      </c>
      <c r="K21" s="9">
        <f t="shared" si="12"/>
        <v>1.017683672978461E-6</v>
      </c>
      <c r="M21" s="16">
        <f t="shared" si="13"/>
        <v>3</v>
      </c>
      <c r="N21" s="17">
        <f>VLOOKUP($A21,Datum!$A:$B,2,0)</f>
        <v>41702</v>
      </c>
      <c r="O21" s="13">
        <f>VLOOKUP(N21,Zeitreihen!$B:$C,2,0)</f>
        <v>683.47</v>
      </c>
      <c r="P21" s="13">
        <f>VLOOKUP(N21,Zeitreihen!$J:$K,2,0)</f>
        <v>0.26665244520292253</v>
      </c>
      <c r="Q21" s="9">
        <f t="shared" si="14"/>
        <v>9.3683678080745474E-4</v>
      </c>
      <c r="R21" s="9">
        <f t="shared" si="14"/>
        <v>2.6664889008905866E-5</v>
      </c>
      <c r="S21" s="9">
        <f t="shared" si="42"/>
        <v>0.68986978105599972</v>
      </c>
      <c r="T21" s="9">
        <f t="shared" si="1"/>
        <v>8.8267999675576581E-9</v>
      </c>
      <c r="U21" s="9">
        <f t="shared" si="1"/>
        <v>4.9434814417016989E-10</v>
      </c>
      <c r="V21" s="9">
        <f t="shared" si="15"/>
        <v>2.0889021477617001E-9</v>
      </c>
      <c r="X21" s="16">
        <f t="shared" si="16"/>
        <v>3</v>
      </c>
      <c r="Y21" s="17">
        <f>VLOOKUP($A21,Datum!$A:$B,2,0)</f>
        <v>41702</v>
      </c>
      <c r="Z21" s="13">
        <f>VLOOKUP(Y21,Zeitreihen!$B:$C,2,0)</f>
        <v>683.47</v>
      </c>
      <c r="AA21" s="13">
        <f>VLOOKUP(Y21,Zeitreihen!N:O,2,0)</f>
        <v>1.3743000000000001</v>
      </c>
      <c r="AB21" s="9">
        <f t="shared" si="17"/>
        <v>9.3683678080745474E-4</v>
      </c>
      <c r="AC21" s="9">
        <f t="shared" si="17"/>
        <v>5.8228402547763907E-4</v>
      </c>
      <c r="AD21" s="9">
        <f t="shared" si="43"/>
        <v>0.68986978105599972</v>
      </c>
      <c r="AE21" s="9">
        <f t="shared" si="2"/>
        <v>8.8267999675576581E-9</v>
      </c>
      <c r="AF21" s="9">
        <f t="shared" si="2"/>
        <v>6.6309409895635754E-8</v>
      </c>
      <c r="AG21" s="9">
        <f t="shared" si="18"/>
        <v>2.4192972060405584E-8</v>
      </c>
      <c r="AI21" s="16">
        <f t="shared" si="19"/>
        <v>3</v>
      </c>
      <c r="AJ21" s="17">
        <f>VLOOKUP($A21,Datum!$A:$B,2,0)</f>
        <v>41702</v>
      </c>
      <c r="AK21" s="13">
        <f>VLOOKUP(AJ21,Zeitreihen!$B:$C,2,0)</f>
        <v>683.47</v>
      </c>
      <c r="AL21" s="13">
        <f>VLOOKUP(AJ21,Zeitreihen!$R:$S,2,0)</f>
        <v>1.0007999999999999</v>
      </c>
      <c r="AM21" s="9">
        <f t="shared" si="20"/>
        <v>9.3683678080745474E-4</v>
      </c>
      <c r="AN21" s="9">
        <f t="shared" si="20"/>
        <v>-9.9915072271730018E-5</v>
      </c>
      <c r="AO21" s="9">
        <f t="shared" si="44"/>
        <v>0.68986978105599972</v>
      </c>
      <c r="AP21" s="9">
        <f t="shared" si="3"/>
        <v>1.0742919053128862E-8</v>
      </c>
      <c r="AQ21" s="9">
        <f t="shared" si="3"/>
        <v>3.734564744671202E-12</v>
      </c>
      <c r="AR21" s="9">
        <f t="shared" si="21"/>
        <v>2.0030009173904936E-10</v>
      </c>
      <c r="AT21" s="16">
        <f t="shared" si="22"/>
        <v>3</v>
      </c>
      <c r="AU21" s="17">
        <f>VLOOKUP($A21,Datum!$A:$B,2,0)</f>
        <v>41702</v>
      </c>
      <c r="AV21" s="13">
        <f>VLOOKUP(AU21,Zeitreihen!$F:$G,2,0)</f>
        <v>9148.73</v>
      </c>
      <c r="AW21" s="13">
        <f>VLOOKUP(AU21,Zeitreihen!$J:$K,2,0)</f>
        <v>0.26665244520292253</v>
      </c>
      <c r="AX21" s="9">
        <f t="shared" si="23"/>
        <v>1.4172955062740336E-2</v>
      </c>
      <c r="AY21" s="9">
        <f t="shared" si="23"/>
        <v>2.6664889008905866E-5</v>
      </c>
      <c r="AZ21" s="9">
        <f t="shared" si="45"/>
        <v>0.68986978105599972</v>
      </c>
      <c r="BA21" s="9">
        <f t="shared" si="4"/>
        <v>1.1733358205165035E-4</v>
      </c>
      <c r="BB21" s="9">
        <f t="shared" si="4"/>
        <v>4.9434814417016989E-10</v>
      </c>
      <c r="BC21" s="9">
        <f t="shared" si="24"/>
        <v>2.4083944555672705E-7</v>
      </c>
      <c r="BE21" s="16">
        <f t="shared" si="25"/>
        <v>3</v>
      </c>
      <c r="BF21" s="17">
        <f>VLOOKUP($A21,Datum!$A:$B,2,0)</f>
        <v>41702</v>
      </c>
      <c r="BG21" s="13">
        <f>VLOOKUP(BF21,Zeitreihen!$F:$G,2,0)</f>
        <v>9148.73</v>
      </c>
      <c r="BH21" s="13">
        <f>VLOOKUP(BF21,Zeitreihen!N:O,2,0)</f>
        <v>1.3743000000000001</v>
      </c>
      <c r="BI21" s="9">
        <f t="shared" si="26"/>
        <v>1.4172955062740336E-2</v>
      </c>
      <c r="BJ21" s="9">
        <f t="shared" si="26"/>
        <v>5.8228402547763907E-4</v>
      </c>
      <c r="BK21" s="9">
        <f t="shared" si="46"/>
        <v>0.68986978105599972</v>
      </c>
      <c r="BL21" s="9">
        <f t="shared" si="5"/>
        <v>1.1733358205165035E-4</v>
      </c>
      <c r="BM21" s="9">
        <f t="shared" si="5"/>
        <v>6.6309409895635754E-8</v>
      </c>
      <c r="BN21" s="9">
        <f t="shared" si="27"/>
        <v>2.7893226035699232E-6</v>
      </c>
      <c r="BP21" s="16">
        <f t="shared" si="28"/>
        <v>3</v>
      </c>
      <c r="BQ21" s="17">
        <f>VLOOKUP($A21,Datum!$A:$B,2,0)</f>
        <v>41702</v>
      </c>
      <c r="BR21" s="13">
        <f>VLOOKUP(BQ21,Zeitreihen!$F:$G,2,0)</f>
        <v>9148.73</v>
      </c>
      <c r="BS21" s="13">
        <f>VLOOKUP(BQ21,Zeitreihen!R:S,2,0)</f>
        <v>1.0007999999999999</v>
      </c>
      <c r="BT21" s="9">
        <f t="shared" si="29"/>
        <v>1.4172955062740336E-2</v>
      </c>
      <c r="BU21" s="9">
        <f t="shared" si="29"/>
        <v>-9.9915072271730018E-5</v>
      </c>
      <c r="BV21" s="9">
        <f t="shared" si="47"/>
        <v>0.68986978105599972</v>
      </c>
      <c r="BW21" s="9">
        <f t="shared" si="6"/>
        <v>1.1733358205165035E-4</v>
      </c>
      <c r="BX21" s="9">
        <f t="shared" si="6"/>
        <v>3.4385521627939373E-12</v>
      </c>
      <c r="BY21" s="9">
        <f t="shared" si="30"/>
        <v>2.0086255059917523E-8</v>
      </c>
      <c r="CA21" s="16">
        <f t="shared" si="31"/>
        <v>3</v>
      </c>
      <c r="CB21" s="17">
        <f>VLOOKUP($A21,Datum!$A:$B,2,0)</f>
        <v>41702</v>
      </c>
      <c r="CC21" s="13">
        <f>VLOOKUP(CB21,Zeitreihen!$J:$K,2,0)</f>
        <v>0.26665244520292253</v>
      </c>
      <c r="CD21" s="13">
        <f>VLOOKUP(CB21,Zeitreihen!N:O,2,0)</f>
        <v>1.3743000000000001</v>
      </c>
      <c r="CE21" s="9">
        <f t="shared" si="32"/>
        <v>2.6664889008905866E-5</v>
      </c>
      <c r="CF21" s="9">
        <f t="shared" si="32"/>
        <v>5.8228402547763907E-4</v>
      </c>
      <c r="CG21" s="9">
        <f t="shared" si="48"/>
        <v>0.68986978105599972</v>
      </c>
      <c r="CH21" s="9">
        <f t="shared" si="7"/>
        <v>4.9434814417016989E-10</v>
      </c>
      <c r="CI21" s="9">
        <f t="shared" si="7"/>
        <v>6.6309409895635754E-8</v>
      </c>
      <c r="CJ21" s="9">
        <f t="shared" si="33"/>
        <v>5.7253762953125296E-9</v>
      </c>
      <c r="CL21" s="16">
        <f t="shared" si="34"/>
        <v>3</v>
      </c>
      <c r="CM21" s="17">
        <f>VLOOKUP($A21,Datum!$A:$B,2,0)</f>
        <v>41702</v>
      </c>
      <c r="CN21" s="13">
        <f>VLOOKUP(CM21,Zeitreihen!$J:$K,2,0)</f>
        <v>0.26665244520292253</v>
      </c>
      <c r="CO21" s="13">
        <f>VLOOKUP(CM21,Zeitreihen!R:S,2,0)</f>
        <v>1.0007999999999999</v>
      </c>
      <c r="CP21" s="9">
        <f t="shared" si="35"/>
        <v>2.6664889008905866E-5</v>
      </c>
      <c r="CQ21" s="9">
        <f t="shared" si="35"/>
        <v>-9.9915072271730018E-5</v>
      </c>
      <c r="CR21" s="9">
        <f t="shared" si="49"/>
        <v>0.68986978105599972</v>
      </c>
      <c r="CS21" s="9">
        <f t="shared" si="8"/>
        <v>4.9434814417016989E-10</v>
      </c>
      <c r="CT21" s="9">
        <f t="shared" si="8"/>
        <v>3.4385521627939373E-12</v>
      </c>
      <c r="CU21" s="9">
        <f t="shared" si="36"/>
        <v>4.1229138728689286E-11</v>
      </c>
      <c r="CW21" s="16">
        <f t="shared" si="37"/>
        <v>3</v>
      </c>
      <c r="CX21" s="17">
        <f>VLOOKUP($A21,Datum!$A:$B,2,0)</f>
        <v>41702</v>
      </c>
      <c r="CY21" s="13">
        <f>VLOOKUP(CX21,Zeitreihen!N:O,2,0)</f>
        <v>1.3743000000000001</v>
      </c>
      <c r="CZ21" s="13">
        <f>VLOOKUP(CX21,Zeitreihen!R:S,2,0)</f>
        <v>1.0007999999999999</v>
      </c>
      <c r="DA21" s="9">
        <f t="shared" si="38"/>
        <v>5.8228402547763907E-4</v>
      </c>
      <c r="DB21" s="9">
        <f t="shared" si="38"/>
        <v>-9.9915072271730018E-5</v>
      </c>
      <c r="DC21" s="9">
        <f t="shared" si="50"/>
        <v>0.68986978105599972</v>
      </c>
      <c r="DD21" s="9">
        <f t="shared" si="9"/>
        <v>6.6309409895635754E-8</v>
      </c>
      <c r="DE21" s="9">
        <f t="shared" si="9"/>
        <v>3.4385521627939373E-12</v>
      </c>
      <c r="DF21" s="9">
        <f t="shared" si="39"/>
        <v>4.7750221445583696E-10</v>
      </c>
    </row>
    <row r="22" spans="1:110" ht="15" x14ac:dyDescent="0.2">
      <c r="A22" s="9">
        <f t="shared" si="40"/>
        <v>9</v>
      </c>
      <c r="B22" s="16">
        <f t="shared" si="10"/>
        <v>2</v>
      </c>
      <c r="C22" s="17">
        <f>VLOOKUP($A22,Datum!$A:$B,2,0)</f>
        <v>41701</v>
      </c>
      <c r="D22" s="13">
        <f>VLOOKUP(C22,Zeitreihen!$B:$C,2,0)</f>
        <v>682.83</v>
      </c>
      <c r="E22" s="13">
        <f>VLOOKUP(C22,Zeitreihen!F:G,2,0)</f>
        <v>9019.98</v>
      </c>
      <c r="F22" s="9">
        <f t="shared" si="11"/>
        <v>-1.3802349790371775E-2</v>
      </c>
      <c r="G22" s="9">
        <f t="shared" si="11"/>
        <v>-9.5518180478633002E-3</v>
      </c>
      <c r="H22" s="9">
        <f t="shared" si="41"/>
        <v>0.64847759419263973</v>
      </c>
      <c r="I22" s="9">
        <f t="shared" si="0"/>
        <v>1.3872361466029143E-4</v>
      </c>
      <c r="J22" s="9">
        <f t="shared" si="0"/>
        <v>7.4012230915035515E-5</v>
      </c>
      <c r="K22" s="9">
        <f t="shared" si="12"/>
        <v>1.0132741090941729E-4</v>
      </c>
      <c r="M22" s="16">
        <f t="shared" si="13"/>
        <v>2</v>
      </c>
      <c r="N22" s="17">
        <f>VLOOKUP($A22,Datum!$A:$B,2,0)</f>
        <v>41701</v>
      </c>
      <c r="O22" s="13">
        <f>VLOOKUP(N22,Zeitreihen!$B:$C,2,0)</f>
        <v>682.83</v>
      </c>
      <c r="P22" s="13">
        <f>VLOOKUP(N22,Zeitreihen!$J:$K,2,0)</f>
        <v>0.26664533503986348</v>
      </c>
      <c r="Q22" s="9">
        <f t="shared" si="14"/>
        <v>-1.3802349790371775E-2</v>
      </c>
      <c r="R22" s="9">
        <f t="shared" si="14"/>
        <v>2.6664178011729669E-5</v>
      </c>
      <c r="S22" s="9">
        <f t="shared" si="42"/>
        <v>0.64847759419263973</v>
      </c>
      <c r="T22" s="9">
        <f t="shared" si="1"/>
        <v>1.3872361466029143E-4</v>
      </c>
      <c r="U22" s="9">
        <f t="shared" si="1"/>
        <v>4.6466257126790322E-10</v>
      </c>
      <c r="V22" s="9">
        <f t="shared" si="15"/>
        <v>-2.5388909288039302E-7</v>
      </c>
      <c r="X22" s="16">
        <f t="shared" si="16"/>
        <v>2</v>
      </c>
      <c r="Y22" s="17">
        <f>VLOOKUP($A22,Datum!$A:$B,2,0)</f>
        <v>41701</v>
      </c>
      <c r="Z22" s="13">
        <f>VLOOKUP(Y22,Zeitreihen!$B:$C,2,0)</f>
        <v>682.83</v>
      </c>
      <c r="AA22" s="13">
        <f>VLOOKUP(Y22,Zeitreihen!N:O,2,0)</f>
        <v>1.3734999999999999</v>
      </c>
      <c r="AB22" s="9">
        <f t="shared" si="17"/>
        <v>-1.3802349790371775E-2</v>
      </c>
      <c r="AC22" s="9">
        <f t="shared" si="17"/>
        <v>-4.8661896511728994E-3</v>
      </c>
      <c r="AD22" s="9">
        <f t="shared" si="43"/>
        <v>0.64847759419263973</v>
      </c>
      <c r="AE22" s="9">
        <f t="shared" si="2"/>
        <v>1.3872361466029143E-4</v>
      </c>
      <c r="AF22" s="9">
        <f t="shared" si="2"/>
        <v>1.7122143793363745E-5</v>
      </c>
      <c r="AG22" s="9">
        <f t="shared" si="18"/>
        <v>4.8736492259380884E-5</v>
      </c>
      <c r="AI22" s="16">
        <f t="shared" si="19"/>
        <v>2</v>
      </c>
      <c r="AJ22" s="17">
        <f>VLOOKUP($A22,Datum!$A:$B,2,0)</f>
        <v>41701</v>
      </c>
      <c r="AK22" s="13">
        <f>VLOOKUP(AJ22,Zeitreihen!$B:$C,2,0)</f>
        <v>682.83</v>
      </c>
      <c r="AL22" s="13">
        <f>VLOOKUP(AJ22,Zeitreihen!$R:$S,2,0)</f>
        <v>1.0008999999999999</v>
      </c>
      <c r="AM22" s="9">
        <f t="shared" si="20"/>
        <v>-1.3802349790371775E-2</v>
      </c>
      <c r="AN22" s="9">
        <f t="shared" si="20"/>
        <v>-9.9905090247470087E-5</v>
      </c>
      <c r="AO22" s="9">
        <f t="shared" si="44"/>
        <v>0.64847759419263973</v>
      </c>
      <c r="AP22" s="9">
        <f t="shared" si="3"/>
        <v>1.385022372627978E-4</v>
      </c>
      <c r="AQ22" s="9">
        <f t="shared" si="3"/>
        <v>3.5406772128856821E-12</v>
      </c>
      <c r="AR22" s="9">
        <f t="shared" si="21"/>
        <v>-2.214478980279728E-8</v>
      </c>
      <c r="AT22" s="16">
        <f t="shared" si="22"/>
        <v>2</v>
      </c>
      <c r="AU22" s="17">
        <f>VLOOKUP($A22,Datum!$A:$B,2,0)</f>
        <v>41701</v>
      </c>
      <c r="AV22" s="13">
        <f>VLOOKUP(AU22,Zeitreihen!$F:$G,2,0)</f>
        <v>9019.98</v>
      </c>
      <c r="AW22" s="13">
        <f>VLOOKUP(AU22,Zeitreihen!$J:$K,2,0)</f>
        <v>0.26664533503986348</v>
      </c>
      <c r="AX22" s="9">
        <f t="shared" si="23"/>
        <v>-9.5518180478633002E-3</v>
      </c>
      <c r="AY22" s="9">
        <f t="shared" si="23"/>
        <v>2.6664178011729669E-5</v>
      </c>
      <c r="AZ22" s="9">
        <f t="shared" si="45"/>
        <v>0.64847759419263973</v>
      </c>
      <c r="BA22" s="9">
        <f t="shared" si="4"/>
        <v>7.4012230915035515E-5</v>
      </c>
      <c r="BB22" s="9">
        <f t="shared" si="4"/>
        <v>4.6466257126790322E-10</v>
      </c>
      <c r="BC22" s="9">
        <f t="shared" si="24"/>
        <v>-1.8544733355390743E-7</v>
      </c>
      <c r="BE22" s="16">
        <f t="shared" si="25"/>
        <v>2</v>
      </c>
      <c r="BF22" s="17">
        <f>VLOOKUP($A22,Datum!$A:$B,2,0)</f>
        <v>41701</v>
      </c>
      <c r="BG22" s="13">
        <f>VLOOKUP(BF22,Zeitreihen!$F:$G,2,0)</f>
        <v>9019.98</v>
      </c>
      <c r="BH22" s="13">
        <f>VLOOKUP(BF22,Zeitreihen!N:O,2,0)</f>
        <v>1.3734999999999999</v>
      </c>
      <c r="BI22" s="9">
        <f t="shared" si="26"/>
        <v>-9.5518180478633002E-3</v>
      </c>
      <c r="BJ22" s="9">
        <f t="shared" si="26"/>
        <v>-4.8661896511728994E-3</v>
      </c>
      <c r="BK22" s="9">
        <f t="shared" si="46"/>
        <v>0.64847759419263973</v>
      </c>
      <c r="BL22" s="9">
        <f t="shared" si="5"/>
        <v>7.4012230915035515E-5</v>
      </c>
      <c r="BM22" s="9">
        <f t="shared" si="5"/>
        <v>1.7122143793363745E-5</v>
      </c>
      <c r="BN22" s="9">
        <f t="shared" si="27"/>
        <v>3.5598427777008349E-5</v>
      </c>
      <c r="BP22" s="16">
        <f t="shared" si="28"/>
        <v>2</v>
      </c>
      <c r="BQ22" s="17">
        <f>VLOOKUP($A22,Datum!$A:$B,2,0)</f>
        <v>41701</v>
      </c>
      <c r="BR22" s="13">
        <f>VLOOKUP(BQ22,Zeitreihen!$F:$G,2,0)</f>
        <v>9019.98</v>
      </c>
      <c r="BS22" s="13">
        <f>VLOOKUP(BQ22,Zeitreihen!R:S,2,0)</f>
        <v>1.0008999999999999</v>
      </c>
      <c r="BT22" s="9">
        <f t="shared" si="29"/>
        <v>-9.5518180478633002E-3</v>
      </c>
      <c r="BU22" s="9">
        <f t="shared" si="29"/>
        <v>-9.9905090247470087E-5</v>
      </c>
      <c r="BV22" s="9">
        <f t="shared" si="47"/>
        <v>0.64847759419263973</v>
      </c>
      <c r="BW22" s="9">
        <f t="shared" si="6"/>
        <v>7.4012230915035515E-5</v>
      </c>
      <c r="BX22" s="9">
        <f t="shared" si="6"/>
        <v>3.2612069750730175E-12</v>
      </c>
      <c r="BY22" s="9">
        <f t="shared" si="30"/>
        <v>-1.5536061396017609E-8</v>
      </c>
      <c r="CA22" s="16">
        <f t="shared" si="31"/>
        <v>2</v>
      </c>
      <c r="CB22" s="17">
        <f>VLOOKUP($A22,Datum!$A:$B,2,0)</f>
        <v>41701</v>
      </c>
      <c r="CC22" s="13">
        <f>VLOOKUP(CB22,Zeitreihen!$J:$K,2,0)</f>
        <v>0.26664533503986348</v>
      </c>
      <c r="CD22" s="13">
        <f>VLOOKUP(CB22,Zeitreihen!N:O,2,0)</f>
        <v>1.3734999999999999</v>
      </c>
      <c r="CE22" s="9">
        <f t="shared" si="32"/>
        <v>2.6664178011729669E-5</v>
      </c>
      <c r="CF22" s="9">
        <f t="shared" si="32"/>
        <v>-4.8661896511728994E-3</v>
      </c>
      <c r="CG22" s="9">
        <f t="shared" si="48"/>
        <v>0.64847759419263973</v>
      </c>
      <c r="CH22" s="9">
        <f t="shared" si="7"/>
        <v>4.6466257126790322E-10</v>
      </c>
      <c r="CI22" s="9">
        <f t="shared" si="7"/>
        <v>1.7122143793363745E-5</v>
      </c>
      <c r="CJ22" s="9">
        <f t="shared" si="33"/>
        <v>-8.9196521011994447E-8</v>
      </c>
      <c r="CL22" s="16">
        <f t="shared" si="34"/>
        <v>2</v>
      </c>
      <c r="CM22" s="17">
        <f>VLOOKUP($A22,Datum!$A:$B,2,0)</f>
        <v>41701</v>
      </c>
      <c r="CN22" s="13">
        <f>VLOOKUP(CM22,Zeitreihen!$J:$K,2,0)</f>
        <v>0.26664533503986348</v>
      </c>
      <c r="CO22" s="13">
        <f>VLOOKUP(CM22,Zeitreihen!R:S,2,0)</f>
        <v>1.0008999999999999</v>
      </c>
      <c r="CP22" s="9">
        <f t="shared" si="35"/>
        <v>2.6664178011729669E-5</v>
      </c>
      <c r="CQ22" s="9">
        <f t="shared" si="35"/>
        <v>-9.9905090247470087E-5</v>
      </c>
      <c r="CR22" s="9">
        <f t="shared" si="49"/>
        <v>0.64847759419263973</v>
      </c>
      <c r="CS22" s="9">
        <f t="shared" si="8"/>
        <v>4.6466257126790322E-10</v>
      </c>
      <c r="CT22" s="9">
        <f t="shared" si="8"/>
        <v>3.2612069750730175E-12</v>
      </c>
      <c r="CU22" s="9">
        <f t="shared" si="36"/>
        <v>3.8927635665093369E-11</v>
      </c>
      <c r="CW22" s="16">
        <f t="shared" si="37"/>
        <v>2</v>
      </c>
      <c r="CX22" s="17">
        <f>VLOOKUP($A22,Datum!$A:$B,2,0)</f>
        <v>41701</v>
      </c>
      <c r="CY22" s="13">
        <f>VLOOKUP(CX22,Zeitreihen!N:O,2,0)</f>
        <v>1.3734999999999999</v>
      </c>
      <c r="CZ22" s="13">
        <f>VLOOKUP(CX22,Zeitreihen!R:S,2,0)</f>
        <v>1.0008999999999999</v>
      </c>
      <c r="DA22" s="9">
        <f t="shared" si="38"/>
        <v>-4.8661896511728994E-3</v>
      </c>
      <c r="DB22" s="9">
        <f t="shared" si="38"/>
        <v>-9.9905090247470087E-5</v>
      </c>
      <c r="DC22" s="9">
        <f t="shared" si="50"/>
        <v>0.64847759419263973</v>
      </c>
      <c r="DD22" s="9">
        <f t="shared" si="9"/>
        <v>1.7122143793363745E-5</v>
      </c>
      <c r="DE22" s="9">
        <f t="shared" si="9"/>
        <v>3.2612069750730175E-12</v>
      </c>
      <c r="DF22" s="9">
        <f t="shared" si="39"/>
        <v>-7.4725400478766935E-9</v>
      </c>
    </row>
    <row r="23" spans="1:110" ht="15" x14ac:dyDescent="0.2">
      <c r="A23" s="9">
        <f t="shared" si="40"/>
        <v>10</v>
      </c>
      <c r="B23" s="16">
        <f t="shared" si="10"/>
        <v>6</v>
      </c>
      <c r="C23" s="17">
        <f>VLOOKUP($A23,Datum!$A:$B,2,0)</f>
        <v>41698</v>
      </c>
      <c r="D23" s="13">
        <f>VLOOKUP(C23,Zeitreihen!$B:$C,2,0)</f>
        <v>692.32</v>
      </c>
      <c r="E23" s="13">
        <f>VLOOKUP(C23,Zeitreihen!F:G,2,0)</f>
        <v>9106.5499999999993</v>
      </c>
      <c r="F23" s="9">
        <f t="shared" si="11"/>
        <v>2.4006143215490865E-3</v>
      </c>
      <c r="G23" s="9">
        <f t="shared" si="11"/>
        <v>0</v>
      </c>
      <c r="H23" s="9">
        <f t="shared" si="41"/>
        <v>0.6095689385410813</v>
      </c>
      <c r="I23" s="9">
        <f t="shared" si="0"/>
        <v>1.5157470180802875E-6</v>
      </c>
      <c r="J23" s="9">
        <f t="shared" si="0"/>
        <v>7.8036199068543711E-7</v>
      </c>
      <c r="K23" s="9">
        <f t="shared" si="12"/>
        <v>-1.0875805075508887E-6</v>
      </c>
      <c r="M23" s="16">
        <f t="shared" si="13"/>
        <v>6</v>
      </c>
      <c r="N23" s="17">
        <f>VLOOKUP($A23,Datum!$A:$B,2,0)</f>
        <v>41698</v>
      </c>
      <c r="O23" s="13">
        <f>VLOOKUP(N23,Zeitreihen!$B:$C,2,0)</f>
        <v>692.32</v>
      </c>
      <c r="P23" s="13">
        <f>VLOOKUP(N23,Zeitreihen!$J:$K,2,0)</f>
        <v>0.26663822525597269</v>
      </c>
      <c r="Q23" s="9">
        <f t="shared" si="14"/>
        <v>2.4006143215490865E-3</v>
      </c>
      <c r="R23" s="9">
        <f t="shared" si="14"/>
        <v>0</v>
      </c>
      <c r="S23" s="9">
        <f t="shared" si="42"/>
        <v>0.6095689385410813</v>
      </c>
      <c r="T23" s="9">
        <f t="shared" si="1"/>
        <v>1.5157470180802875E-6</v>
      </c>
      <c r="U23" s="9">
        <f t="shared" si="1"/>
        <v>6.6130118099382316E-15</v>
      </c>
      <c r="V23" s="9">
        <f t="shared" si="15"/>
        <v>1.0011819480715581E-10</v>
      </c>
      <c r="X23" s="16">
        <f t="shared" si="16"/>
        <v>6</v>
      </c>
      <c r="Y23" s="17">
        <f>VLOOKUP($A23,Datum!$A:$B,2,0)</f>
        <v>41698</v>
      </c>
      <c r="Z23" s="13">
        <f>VLOOKUP(Y23,Zeitreihen!$B:$C,2,0)</f>
        <v>692.32</v>
      </c>
      <c r="AA23" s="13">
        <f>VLOOKUP(Y23,Zeitreihen!N:O,2,0)</f>
        <v>1.3801999999999999</v>
      </c>
      <c r="AB23" s="9">
        <f t="shared" si="17"/>
        <v>2.4006143215490865E-3</v>
      </c>
      <c r="AC23" s="9">
        <f t="shared" si="17"/>
        <v>6.6880156241869793E-3</v>
      </c>
      <c r="AD23" s="9">
        <f t="shared" si="43"/>
        <v>0.6095689385410813</v>
      </c>
      <c r="AE23" s="9">
        <f t="shared" si="2"/>
        <v>1.5157470180802875E-6</v>
      </c>
      <c r="AF23" s="9">
        <f t="shared" si="2"/>
        <v>2.5091076430803761E-5</v>
      </c>
      <c r="AG23" s="9">
        <f t="shared" si="18"/>
        <v>6.1669866450654317E-6</v>
      </c>
      <c r="AI23" s="16">
        <f t="shared" si="19"/>
        <v>6</v>
      </c>
      <c r="AJ23" s="17">
        <f>VLOOKUP($A23,Datum!$A:$B,2,0)</f>
        <v>41698</v>
      </c>
      <c r="AK23" s="13">
        <f>VLOOKUP(AJ23,Zeitreihen!$B:$C,2,0)</f>
        <v>692.32</v>
      </c>
      <c r="AL23" s="13">
        <f>VLOOKUP(AJ23,Zeitreihen!$R:$S,2,0)</f>
        <v>1.0009999999999999</v>
      </c>
      <c r="AM23" s="9">
        <f t="shared" si="20"/>
        <v>2.4006143215490865E-3</v>
      </c>
      <c r="AN23" s="9">
        <f t="shared" si="20"/>
        <v>-9.9895110217691614E-5</v>
      </c>
      <c r="AO23" s="9">
        <f t="shared" si="44"/>
        <v>0.6095689385410813</v>
      </c>
      <c r="AP23" s="9">
        <f t="shared" si="3"/>
        <v>1.5382745426056573E-6</v>
      </c>
      <c r="AQ23" s="9">
        <f t="shared" si="3"/>
        <v>3.3567275217450606E-12</v>
      </c>
      <c r="AR23" s="9">
        <f t="shared" si="21"/>
        <v>2.2723486733255101E-9</v>
      </c>
      <c r="AT23" s="16">
        <f t="shared" si="22"/>
        <v>6</v>
      </c>
      <c r="AU23" s="17">
        <f>VLOOKUP($A23,Datum!$A:$B,2,0)</f>
        <v>41698</v>
      </c>
      <c r="AV23" s="13">
        <f>VLOOKUP(AU23,Zeitreihen!$F:$G,2,0)</f>
        <v>9106.5499999999993</v>
      </c>
      <c r="AW23" s="13">
        <f>VLOOKUP(AU23,Zeitreihen!$J:$K,2,0)</f>
        <v>0.26663822525597269</v>
      </c>
      <c r="AX23" s="9">
        <f t="shared" si="23"/>
        <v>0</v>
      </c>
      <c r="AY23" s="9">
        <f t="shared" si="23"/>
        <v>0</v>
      </c>
      <c r="AZ23" s="9">
        <f t="shared" si="45"/>
        <v>0.6095689385410813</v>
      </c>
      <c r="BA23" s="9">
        <f t="shared" si="4"/>
        <v>7.8036199068543711E-7</v>
      </c>
      <c r="BB23" s="9">
        <f t="shared" si="4"/>
        <v>6.6130118099382316E-15</v>
      </c>
      <c r="BC23" s="9">
        <f t="shared" si="24"/>
        <v>-7.1836919897986335E-11</v>
      </c>
      <c r="BE23" s="16">
        <f t="shared" si="25"/>
        <v>6</v>
      </c>
      <c r="BF23" s="17">
        <f>VLOOKUP($A23,Datum!$A:$B,2,0)</f>
        <v>41698</v>
      </c>
      <c r="BG23" s="13">
        <f>VLOOKUP(BF23,Zeitreihen!$F:$G,2,0)</f>
        <v>9106.5499999999993</v>
      </c>
      <c r="BH23" s="13">
        <f>VLOOKUP(BF23,Zeitreihen!N:O,2,0)</f>
        <v>1.3801999999999999</v>
      </c>
      <c r="BI23" s="9">
        <f t="shared" si="26"/>
        <v>0</v>
      </c>
      <c r="BJ23" s="9">
        <f t="shared" si="26"/>
        <v>6.6880156241869793E-3</v>
      </c>
      <c r="BK23" s="9">
        <f t="shared" si="46"/>
        <v>0.6095689385410813</v>
      </c>
      <c r="BL23" s="9">
        <f t="shared" si="5"/>
        <v>7.8036199068543711E-7</v>
      </c>
      <c r="BM23" s="9">
        <f t="shared" si="5"/>
        <v>2.5091076430803761E-5</v>
      </c>
      <c r="BN23" s="9">
        <f t="shared" si="27"/>
        <v>-4.4249432032493342E-6</v>
      </c>
      <c r="BP23" s="16">
        <f t="shared" si="28"/>
        <v>6</v>
      </c>
      <c r="BQ23" s="17">
        <f>VLOOKUP($A23,Datum!$A:$B,2,0)</f>
        <v>41698</v>
      </c>
      <c r="BR23" s="13">
        <f>VLOOKUP(BQ23,Zeitreihen!$F:$G,2,0)</f>
        <v>9106.5499999999993</v>
      </c>
      <c r="BS23" s="13">
        <f>VLOOKUP(BQ23,Zeitreihen!R:S,2,0)</f>
        <v>1.0009999999999999</v>
      </c>
      <c r="BT23" s="9">
        <f t="shared" si="29"/>
        <v>0</v>
      </c>
      <c r="BU23" s="9">
        <f t="shared" si="29"/>
        <v>-9.9895110217691614E-5</v>
      </c>
      <c r="BV23" s="9">
        <f t="shared" si="47"/>
        <v>0.6095689385410813</v>
      </c>
      <c r="BW23" s="9">
        <f t="shared" si="6"/>
        <v>7.8036199068543711E-7</v>
      </c>
      <c r="BX23" s="9">
        <f t="shared" si="6"/>
        <v>3.0928804208445571E-12</v>
      </c>
      <c r="BY23" s="9">
        <f t="shared" si="30"/>
        <v>-1.5535656800284534E-9</v>
      </c>
      <c r="CA23" s="16">
        <f t="shared" si="31"/>
        <v>6</v>
      </c>
      <c r="CB23" s="17">
        <f>VLOOKUP($A23,Datum!$A:$B,2,0)</f>
        <v>41698</v>
      </c>
      <c r="CC23" s="13">
        <f>VLOOKUP(CB23,Zeitreihen!$J:$K,2,0)</f>
        <v>0.26663822525597269</v>
      </c>
      <c r="CD23" s="13">
        <f>VLOOKUP(CB23,Zeitreihen!N:O,2,0)</f>
        <v>1.3801999999999999</v>
      </c>
      <c r="CE23" s="9">
        <f t="shared" si="32"/>
        <v>0</v>
      </c>
      <c r="CF23" s="9">
        <f t="shared" si="32"/>
        <v>6.6880156241869793E-3</v>
      </c>
      <c r="CG23" s="9">
        <f t="shared" si="48"/>
        <v>0.6095689385410813</v>
      </c>
      <c r="CH23" s="9">
        <f t="shared" si="7"/>
        <v>6.6130118099382316E-15</v>
      </c>
      <c r="CI23" s="9">
        <f t="shared" si="7"/>
        <v>2.5091076430803761E-5</v>
      </c>
      <c r="CJ23" s="9">
        <f t="shared" si="33"/>
        <v>4.0734209794835603E-10</v>
      </c>
      <c r="CL23" s="16">
        <f t="shared" si="34"/>
        <v>6</v>
      </c>
      <c r="CM23" s="17">
        <f>VLOOKUP($A23,Datum!$A:$B,2,0)</f>
        <v>41698</v>
      </c>
      <c r="CN23" s="13">
        <f>VLOOKUP(CM23,Zeitreihen!$J:$K,2,0)</f>
        <v>0.26663822525597269</v>
      </c>
      <c r="CO23" s="13">
        <f>VLOOKUP(CM23,Zeitreihen!R:S,2,0)</f>
        <v>1.0009999999999999</v>
      </c>
      <c r="CP23" s="9">
        <f t="shared" si="35"/>
        <v>0</v>
      </c>
      <c r="CQ23" s="9">
        <f t="shared" si="35"/>
        <v>-9.9895110217691614E-5</v>
      </c>
      <c r="CR23" s="9">
        <f t="shared" si="49"/>
        <v>0.6095689385410813</v>
      </c>
      <c r="CS23" s="9">
        <f t="shared" si="8"/>
        <v>6.6130118099382316E-15</v>
      </c>
      <c r="CT23" s="9">
        <f t="shared" si="8"/>
        <v>3.0928804208445571E-12</v>
      </c>
      <c r="CU23" s="9">
        <f t="shared" si="36"/>
        <v>1.4301487597369647E-13</v>
      </c>
      <c r="CW23" s="16">
        <f t="shared" si="37"/>
        <v>6</v>
      </c>
      <c r="CX23" s="17">
        <f>VLOOKUP($A23,Datum!$A:$B,2,0)</f>
        <v>41698</v>
      </c>
      <c r="CY23" s="13">
        <f>VLOOKUP(CX23,Zeitreihen!N:O,2,0)</f>
        <v>1.3801999999999999</v>
      </c>
      <c r="CZ23" s="13">
        <f>VLOOKUP(CX23,Zeitreihen!R:S,2,0)</f>
        <v>1.0009999999999999</v>
      </c>
      <c r="DA23" s="9">
        <f t="shared" si="38"/>
        <v>6.6880156241869793E-3</v>
      </c>
      <c r="DB23" s="9">
        <f t="shared" si="38"/>
        <v>-9.9895110217691614E-5</v>
      </c>
      <c r="DC23" s="9">
        <f t="shared" si="50"/>
        <v>0.6095689385410813</v>
      </c>
      <c r="DD23" s="9">
        <f t="shared" si="9"/>
        <v>2.5091076430803761E-5</v>
      </c>
      <c r="DE23" s="9">
        <f t="shared" si="9"/>
        <v>3.0928804208445571E-12</v>
      </c>
      <c r="DF23" s="9">
        <f t="shared" si="39"/>
        <v>8.8092961711334975E-9</v>
      </c>
    </row>
    <row r="24" spans="1:110" ht="15" x14ac:dyDescent="0.2">
      <c r="A24" s="9">
        <f t="shared" si="40"/>
        <v>11</v>
      </c>
      <c r="B24" s="16">
        <f t="shared" si="10"/>
        <v>5</v>
      </c>
      <c r="C24" s="17">
        <f>VLOOKUP($A24,Datum!$A:$B,2,0)</f>
        <v>41697</v>
      </c>
      <c r="D24" s="13">
        <f>VLOOKUP(C24,Zeitreihen!$B:$C,2,0)</f>
        <v>690.66</v>
      </c>
      <c r="E24" s="13">
        <f>VLOOKUP(C24,Zeitreihen!F:G,2,0)</f>
        <v>9106.5499999999993</v>
      </c>
      <c r="F24" s="9">
        <f t="shared" si="11"/>
        <v>1.3031862923230757E-4</v>
      </c>
      <c r="G24" s="9">
        <f t="shared" si="11"/>
        <v>5.2859756587373304E-3</v>
      </c>
      <c r="H24" s="9">
        <f t="shared" si="41"/>
        <v>0.57299480222861643</v>
      </c>
      <c r="I24" s="9">
        <f t="shared" si="0"/>
        <v>2.7550088352512583E-7</v>
      </c>
      <c r="J24" s="9">
        <f t="shared" si="0"/>
        <v>9.8899223149081508E-6</v>
      </c>
      <c r="K24" s="9">
        <f t="shared" si="12"/>
        <v>-1.6506611813912791E-6</v>
      </c>
      <c r="M24" s="16">
        <f t="shared" si="13"/>
        <v>5</v>
      </c>
      <c r="N24" s="17">
        <f>VLOOKUP($A24,Datum!$A:$B,2,0)</f>
        <v>41697</v>
      </c>
      <c r="O24" s="13">
        <f>VLOOKUP(N24,Zeitreihen!$B:$C,2,0)</f>
        <v>690.66</v>
      </c>
      <c r="P24" s="13">
        <f>VLOOKUP(N24,Zeitreihen!$J:$K,2,0)</f>
        <v>0.26663822525597269</v>
      </c>
      <c r="Q24" s="9">
        <f t="shared" si="14"/>
        <v>1.3031862923230757E-4</v>
      </c>
      <c r="R24" s="9">
        <f t="shared" si="14"/>
        <v>-2.6664178011620453E-5</v>
      </c>
      <c r="S24" s="9">
        <f t="shared" si="42"/>
        <v>0.57299480222861643</v>
      </c>
      <c r="T24" s="9">
        <f t="shared" si="1"/>
        <v>2.7550088352512583E-7</v>
      </c>
      <c r="U24" s="9">
        <f t="shared" si="1"/>
        <v>4.042104273215337E-10</v>
      </c>
      <c r="V24" s="9">
        <f t="shared" si="15"/>
        <v>1.0552740395610573E-8</v>
      </c>
      <c r="X24" s="16">
        <f t="shared" si="16"/>
        <v>5</v>
      </c>
      <c r="Y24" s="17">
        <f>VLOOKUP($A24,Datum!$A:$B,2,0)</f>
        <v>41697</v>
      </c>
      <c r="Z24" s="13">
        <f>VLOOKUP(Y24,Zeitreihen!$B:$C,2,0)</f>
        <v>690.66</v>
      </c>
      <c r="AA24" s="13">
        <f>VLOOKUP(Y24,Zeitreihen!N:O,2,0)</f>
        <v>1.371</v>
      </c>
      <c r="AB24" s="9">
        <f t="shared" si="17"/>
        <v>1.3031862923230757E-4</v>
      </c>
      <c r="AC24" s="9">
        <f t="shared" si="17"/>
        <v>1.6790163450937374E-3</v>
      </c>
      <c r="AD24" s="9">
        <f t="shared" si="43"/>
        <v>0.57299480222861643</v>
      </c>
      <c r="AE24" s="9">
        <f t="shared" si="2"/>
        <v>2.7550088352512583E-7</v>
      </c>
      <c r="AF24" s="9">
        <f t="shared" si="2"/>
        <v>1.1339457277407471E-6</v>
      </c>
      <c r="AG24" s="9">
        <f t="shared" si="18"/>
        <v>-5.5893027280879817E-7</v>
      </c>
      <c r="AI24" s="16">
        <f t="shared" si="19"/>
        <v>5</v>
      </c>
      <c r="AJ24" s="17">
        <f>VLOOKUP($A24,Datum!$A:$B,2,0)</f>
        <v>41697</v>
      </c>
      <c r="AK24" s="13">
        <f>VLOOKUP(AJ24,Zeitreihen!$B:$C,2,0)</f>
        <v>690.66</v>
      </c>
      <c r="AL24" s="13">
        <f>VLOOKUP(AJ24,Zeitreihen!$R:$S,2,0)</f>
        <v>1.0011000000000001</v>
      </c>
      <c r="AM24" s="9">
        <f t="shared" si="20"/>
        <v>1.3031862923230757E-4</v>
      </c>
      <c r="AN24" s="9">
        <f t="shared" si="20"/>
        <v>-9.9885132181173176E-5</v>
      </c>
      <c r="AO24" s="9">
        <f t="shared" si="44"/>
        <v>0.57299480222861643</v>
      </c>
      <c r="AP24" s="9">
        <f t="shared" si="3"/>
        <v>2.663017020272359E-7</v>
      </c>
      <c r="AQ24" s="9">
        <f t="shared" si="3"/>
        <v>3.1822141141576215E-12</v>
      </c>
      <c r="AR24" s="9">
        <f t="shared" si="21"/>
        <v>-9.2055908817156725E-10</v>
      </c>
      <c r="AT24" s="16">
        <f t="shared" si="22"/>
        <v>5</v>
      </c>
      <c r="AU24" s="17">
        <f>VLOOKUP($A24,Datum!$A:$B,2,0)</f>
        <v>41697</v>
      </c>
      <c r="AV24" s="13">
        <f>VLOOKUP(AU24,Zeitreihen!$F:$G,2,0)</f>
        <v>9106.5499999999993</v>
      </c>
      <c r="AW24" s="13">
        <f>VLOOKUP(AU24,Zeitreihen!$J:$K,2,0)</f>
        <v>0.26663822525597269</v>
      </c>
      <c r="AX24" s="9">
        <f t="shared" si="23"/>
        <v>5.2859756587373304E-3</v>
      </c>
      <c r="AY24" s="9">
        <f t="shared" si="23"/>
        <v>-2.6664178011620453E-5</v>
      </c>
      <c r="AZ24" s="9">
        <f t="shared" si="45"/>
        <v>0.57299480222861643</v>
      </c>
      <c r="BA24" s="9">
        <f t="shared" si="4"/>
        <v>9.8899223149081508E-6</v>
      </c>
      <c r="BB24" s="9">
        <f t="shared" si="4"/>
        <v>4.042104273215337E-10</v>
      </c>
      <c r="BC24" s="9">
        <f t="shared" si="24"/>
        <v>-6.3226653597085118E-8</v>
      </c>
      <c r="BE24" s="16">
        <f t="shared" si="25"/>
        <v>5</v>
      </c>
      <c r="BF24" s="17">
        <f>VLOOKUP($A24,Datum!$A:$B,2,0)</f>
        <v>41697</v>
      </c>
      <c r="BG24" s="13">
        <f>VLOOKUP(BF24,Zeitreihen!$F:$G,2,0)</f>
        <v>9106.5499999999993</v>
      </c>
      <c r="BH24" s="13">
        <f>VLOOKUP(BF24,Zeitreihen!N:O,2,0)</f>
        <v>1.371</v>
      </c>
      <c r="BI24" s="9">
        <f t="shared" si="26"/>
        <v>5.2859756587373304E-3</v>
      </c>
      <c r="BJ24" s="9">
        <f t="shared" si="26"/>
        <v>1.6790163450937374E-3</v>
      </c>
      <c r="BK24" s="9">
        <f t="shared" si="46"/>
        <v>0.57299480222861643</v>
      </c>
      <c r="BL24" s="9">
        <f t="shared" si="5"/>
        <v>9.8899223149081508E-6</v>
      </c>
      <c r="BM24" s="9">
        <f t="shared" si="5"/>
        <v>1.1339457277407471E-6</v>
      </c>
      <c r="BN24" s="9">
        <f t="shared" si="27"/>
        <v>3.3488259370528616E-6</v>
      </c>
      <c r="BP24" s="16">
        <f t="shared" si="28"/>
        <v>5</v>
      </c>
      <c r="BQ24" s="17">
        <f>VLOOKUP($A24,Datum!$A:$B,2,0)</f>
        <v>41697</v>
      </c>
      <c r="BR24" s="13">
        <f>VLOOKUP(BQ24,Zeitreihen!$F:$G,2,0)</f>
        <v>9106.5499999999993</v>
      </c>
      <c r="BS24" s="13">
        <f>VLOOKUP(BQ24,Zeitreihen!R:S,2,0)</f>
        <v>1.0011000000000001</v>
      </c>
      <c r="BT24" s="9">
        <f t="shared" si="29"/>
        <v>5.2859756587373304E-3</v>
      </c>
      <c r="BU24" s="9">
        <f t="shared" si="29"/>
        <v>-9.9885132181173176E-5</v>
      </c>
      <c r="BV24" s="9">
        <f t="shared" si="47"/>
        <v>0.57299480222861643</v>
      </c>
      <c r="BW24" s="9">
        <f t="shared" si="6"/>
        <v>9.8899223149081508E-6</v>
      </c>
      <c r="BX24" s="9">
        <f t="shared" si="6"/>
        <v>2.9331216815743334E-12</v>
      </c>
      <c r="BY24" s="9">
        <f t="shared" si="30"/>
        <v>5.3859396182043221E-9</v>
      </c>
      <c r="CA24" s="16">
        <f t="shared" si="31"/>
        <v>5</v>
      </c>
      <c r="CB24" s="17">
        <f>VLOOKUP($A24,Datum!$A:$B,2,0)</f>
        <v>41697</v>
      </c>
      <c r="CC24" s="13">
        <f>VLOOKUP(CB24,Zeitreihen!$J:$K,2,0)</f>
        <v>0.26663822525597269</v>
      </c>
      <c r="CD24" s="13">
        <f>VLOOKUP(CB24,Zeitreihen!N:O,2,0)</f>
        <v>1.371</v>
      </c>
      <c r="CE24" s="9">
        <f t="shared" si="32"/>
        <v>-2.6664178011620453E-5</v>
      </c>
      <c r="CF24" s="9">
        <f t="shared" si="32"/>
        <v>1.6790163450937374E-3</v>
      </c>
      <c r="CG24" s="9">
        <f t="shared" si="48"/>
        <v>0.57299480222861643</v>
      </c>
      <c r="CH24" s="9">
        <f t="shared" si="7"/>
        <v>4.042104273215337E-10</v>
      </c>
      <c r="CI24" s="9">
        <f t="shared" si="7"/>
        <v>1.1339457277407471E-6</v>
      </c>
      <c r="CJ24" s="9">
        <f t="shared" si="33"/>
        <v>-2.1409172967901282E-8</v>
      </c>
      <c r="CL24" s="16">
        <f t="shared" si="34"/>
        <v>5</v>
      </c>
      <c r="CM24" s="17">
        <f>VLOOKUP($A24,Datum!$A:$B,2,0)</f>
        <v>41697</v>
      </c>
      <c r="CN24" s="13">
        <f>VLOOKUP(CM24,Zeitreihen!$J:$K,2,0)</f>
        <v>0.26663822525597269</v>
      </c>
      <c r="CO24" s="13">
        <f>VLOOKUP(CM24,Zeitreihen!R:S,2,0)</f>
        <v>1.0011000000000001</v>
      </c>
      <c r="CP24" s="9">
        <f t="shared" si="35"/>
        <v>-2.6664178011620453E-5</v>
      </c>
      <c r="CQ24" s="9">
        <f t="shared" si="35"/>
        <v>-9.9885132181173176E-5</v>
      </c>
      <c r="CR24" s="9">
        <f t="shared" si="49"/>
        <v>0.57299480222861643</v>
      </c>
      <c r="CS24" s="9">
        <f t="shared" si="8"/>
        <v>4.042104273215337E-10</v>
      </c>
      <c r="CT24" s="9">
        <f t="shared" si="8"/>
        <v>2.9331216815743334E-12</v>
      </c>
      <c r="CU24" s="9">
        <f t="shared" si="36"/>
        <v>-3.443251905241928E-11</v>
      </c>
      <c r="CW24" s="16">
        <f t="shared" si="37"/>
        <v>5</v>
      </c>
      <c r="CX24" s="17">
        <f>VLOOKUP($A24,Datum!$A:$B,2,0)</f>
        <v>41697</v>
      </c>
      <c r="CY24" s="13">
        <f>VLOOKUP(CX24,Zeitreihen!N:O,2,0)</f>
        <v>1.371</v>
      </c>
      <c r="CZ24" s="13">
        <f>VLOOKUP(CX24,Zeitreihen!R:S,2,0)</f>
        <v>1.0011000000000001</v>
      </c>
      <c r="DA24" s="9">
        <f t="shared" si="38"/>
        <v>1.6790163450937374E-3</v>
      </c>
      <c r="DB24" s="9">
        <f t="shared" si="38"/>
        <v>-9.9885132181173176E-5</v>
      </c>
      <c r="DC24" s="9">
        <f t="shared" si="50"/>
        <v>0.57299480222861643</v>
      </c>
      <c r="DD24" s="9">
        <f t="shared" si="9"/>
        <v>1.1339457277407471E-6</v>
      </c>
      <c r="DE24" s="9">
        <f t="shared" si="9"/>
        <v>2.9331216815743334E-12</v>
      </c>
      <c r="DF24" s="9">
        <f t="shared" si="39"/>
        <v>1.8237326557818091E-9</v>
      </c>
    </row>
    <row r="25" spans="1:110" ht="15" x14ac:dyDescent="0.2">
      <c r="A25" s="9">
        <f t="shared" si="40"/>
        <v>12</v>
      </c>
      <c r="B25" s="16">
        <f t="shared" si="10"/>
        <v>4</v>
      </c>
      <c r="C25" s="17">
        <f>VLOOKUP($A25,Datum!$A:$B,2,0)</f>
        <v>41696</v>
      </c>
      <c r="D25" s="13">
        <f>VLOOKUP(C25,Zeitreihen!$B:$C,2,0)</f>
        <v>690.57</v>
      </c>
      <c r="E25" s="13">
        <f>VLOOKUP(C25,Zeitreihen!F:G,2,0)</f>
        <v>9058.5400000000009</v>
      </c>
      <c r="F25" s="9">
        <f t="shared" si="11"/>
        <v>-9.9867575222387637E-4</v>
      </c>
      <c r="G25" s="9">
        <f t="shared" si="11"/>
        <v>-3.7416248469813892E-4</v>
      </c>
      <c r="H25" s="9">
        <f t="shared" si="41"/>
        <v>0.53861511409489937</v>
      </c>
      <c r="I25" s="9">
        <f t="shared" si="0"/>
        <v>1.7888133880746956E-6</v>
      </c>
      <c r="J25" s="9">
        <f t="shared" si="0"/>
        <v>1.2209752584854438E-6</v>
      </c>
      <c r="K25" s="9">
        <f t="shared" si="12"/>
        <v>1.4778690364463029E-6</v>
      </c>
      <c r="M25" s="16">
        <f t="shared" si="13"/>
        <v>4</v>
      </c>
      <c r="N25" s="17">
        <f>VLOOKUP($A25,Datum!$A:$B,2,0)</f>
        <v>41696</v>
      </c>
      <c r="O25" s="13">
        <f>VLOOKUP(N25,Zeitreihen!$B:$C,2,0)</f>
        <v>690.57</v>
      </c>
      <c r="P25" s="13">
        <f>VLOOKUP(N25,Zeitreihen!$J:$K,2,0)</f>
        <v>0.26664533503986348</v>
      </c>
      <c r="Q25" s="9">
        <f t="shared" si="14"/>
        <v>-9.9867575222387637E-4</v>
      </c>
      <c r="R25" s="9">
        <f t="shared" si="14"/>
        <v>0</v>
      </c>
      <c r="S25" s="9">
        <f t="shared" si="42"/>
        <v>0.53861511409489937</v>
      </c>
      <c r="T25" s="9">
        <f t="shared" si="1"/>
        <v>1.7888133880746956E-6</v>
      </c>
      <c r="U25" s="9">
        <f t="shared" si="1"/>
        <v>5.8432572352614213E-15</v>
      </c>
      <c r="V25" s="9">
        <f t="shared" si="15"/>
        <v>-1.0223745288493822E-10</v>
      </c>
      <c r="X25" s="16">
        <f t="shared" si="16"/>
        <v>4</v>
      </c>
      <c r="Y25" s="17">
        <f>VLOOKUP($A25,Datum!$A:$B,2,0)</f>
        <v>41696</v>
      </c>
      <c r="Z25" s="13">
        <f>VLOOKUP(Y25,Zeitreihen!$B:$C,2,0)</f>
        <v>690.57</v>
      </c>
      <c r="AA25" s="13">
        <f>VLOOKUP(Y25,Zeitreihen!N:O,2,0)</f>
        <v>1.3687</v>
      </c>
      <c r="AB25" s="9">
        <f t="shared" si="17"/>
        <v>-9.9867575222387637E-4</v>
      </c>
      <c r="AC25" s="9">
        <f t="shared" si="17"/>
        <v>-4.2286443880797855E-3</v>
      </c>
      <c r="AD25" s="9">
        <f t="shared" si="43"/>
        <v>0.53861511409489937</v>
      </c>
      <c r="AE25" s="9">
        <f t="shared" si="2"/>
        <v>1.7888133880746956E-6</v>
      </c>
      <c r="AF25" s="9">
        <f t="shared" si="2"/>
        <v>1.0911310547442468E-5</v>
      </c>
      <c r="AG25" s="9">
        <f t="shared" si="18"/>
        <v>4.4179518318679896E-6</v>
      </c>
      <c r="AI25" s="16">
        <f t="shared" si="19"/>
        <v>4</v>
      </c>
      <c r="AJ25" s="17">
        <f>VLOOKUP($A25,Datum!$A:$B,2,0)</f>
        <v>41696</v>
      </c>
      <c r="AK25" s="13">
        <f>VLOOKUP(AJ25,Zeitreihen!$B:$C,2,0)</f>
        <v>690.57</v>
      </c>
      <c r="AL25" s="13">
        <f>VLOOKUP(AJ25,Zeitreihen!$R:$S,2,0)</f>
        <v>1.0012000000000001</v>
      </c>
      <c r="AM25" s="9">
        <f t="shared" si="20"/>
        <v>-9.9867575222387637E-4</v>
      </c>
      <c r="AN25" s="9">
        <f t="shared" si="20"/>
        <v>-9.9875156137914706E-5</v>
      </c>
      <c r="AO25" s="9">
        <f t="shared" si="44"/>
        <v>0.53861511409489937</v>
      </c>
      <c r="AP25" s="9">
        <f t="shared" si="3"/>
        <v>1.7659672713573019E-6</v>
      </c>
      <c r="AQ25" s="9">
        <f t="shared" si="3"/>
        <v>3.0166602651957791E-12</v>
      </c>
      <c r="AR25" s="9">
        <f t="shared" si="21"/>
        <v>-2.3080994989687475E-9</v>
      </c>
      <c r="AT25" s="16">
        <f t="shared" si="22"/>
        <v>4</v>
      </c>
      <c r="AU25" s="17">
        <f>VLOOKUP($A25,Datum!$A:$B,2,0)</f>
        <v>41696</v>
      </c>
      <c r="AV25" s="13">
        <f>VLOOKUP(AU25,Zeitreihen!$F:$G,2,0)</f>
        <v>9058.5400000000009</v>
      </c>
      <c r="AW25" s="13">
        <f>VLOOKUP(AU25,Zeitreihen!$J:$K,2,0)</f>
        <v>0.26664533503986348</v>
      </c>
      <c r="AX25" s="9">
        <f t="shared" si="23"/>
        <v>-3.7416248469813892E-4</v>
      </c>
      <c r="AY25" s="9">
        <f t="shared" si="23"/>
        <v>0</v>
      </c>
      <c r="AZ25" s="9">
        <f t="shared" si="45"/>
        <v>0.53861511409489937</v>
      </c>
      <c r="BA25" s="9">
        <f t="shared" si="4"/>
        <v>1.2209752584854438E-6</v>
      </c>
      <c r="BB25" s="9">
        <f t="shared" si="4"/>
        <v>5.8432572352614213E-15</v>
      </c>
      <c r="BC25" s="9">
        <f t="shared" si="24"/>
        <v>-8.4465806769486628E-11</v>
      </c>
      <c r="BE25" s="16">
        <f t="shared" si="25"/>
        <v>4</v>
      </c>
      <c r="BF25" s="17">
        <f>VLOOKUP($A25,Datum!$A:$B,2,0)</f>
        <v>41696</v>
      </c>
      <c r="BG25" s="13">
        <f>VLOOKUP(BF25,Zeitreihen!$F:$G,2,0)</f>
        <v>9058.5400000000009</v>
      </c>
      <c r="BH25" s="13">
        <f>VLOOKUP(BF25,Zeitreihen!N:O,2,0)</f>
        <v>1.3687</v>
      </c>
      <c r="BI25" s="9">
        <f t="shared" si="26"/>
        <v>-3.7416248469813892E-4</v>
      </c>
      <c r="BJ25" s="9">
        <f t="shared" si="26"/>
        <v>-4.2286443880797855E-3</v>
      </c>
      <c r="BK25" s="9">
        <f t="shared" si="46"/>
        <v>0.53861511409489937</v>
      </c>
      <c r="BL25" s="9">
        <f t="shared" si="5"/>
        <v>1.2209752584854438E-6</v>
      </c>
      <c r="BM25" s="9">
        <f t="shared" si="5"/>
        <v>1.0911310547442468E-5</v>
      </c>
      <c r="BN25" s="9">
        <f t="shared" si="27"/>
        <v>3.649991810412527E-6</v>
      </c>
      <c r="BP25" s="16">
        <f t="shared" si="28"/>
        <v>4</v>
      </c>
      <c r="BQ25" s="17">
        <f>VLOOKUP($A25,Datum!$A:$B,2,0)</f>
        <v>41696</v>
      </c>
      <c r="BR25" s="13">
        <f>VLOOKUP(BQ25,Zeitreihen!$F:$G,2,0)</f>
        <v>9058.5400000000009</v>
      </c>
      <c r="BS25" s="13">
        <f>VLOOKUP(BQ25,Zeitreihen!R:S,2,0)</f>
        <v>1.0012000000000001</v>
      </c>
      <c r="BT25" s="9">
        <f t="shared" si="29"/>
        <v>-3.7416248469813892E-4</v>
      </c>
      <c r="BU25" s="9">
        <f t="shared" si="29"/>
        <v>-9.9875156137914706E-5</v>
      </c>
      <c r="BV25" s="9">
        <f t="shared" si="47"/>
        <v>0.53861511409489937</v>
      </c>
      <c r="BW25" s="9">
        <f t="shared" si="6"/>
        <v>1.2209752584854438E-6</v>
      </c>
      <c r="BX25" s="9">
        <f t="shared" si="6"/>
        <v>2.781501992374561E-12</v>
      </c>
      <c r="BY25" s="9">
        <f t="shared" si="30"/>
        <v>-1.842863292302852E-9</v>
      </c>
      <c r="CA25" s="16">
        <f t="shared" si="31"/>
        <v>4</v>
      </c>
      <c r="CB25" s="17">
        <f>VLOOKUP($A25,Datum!$A:$B,2,0)</f>
        <v>41696</v>
      </c>
      <c r="CC25" s="13">
        <f>VLOOKUP(CB25,Zeitreihen!$J:$K,2,0)</f>
        <v>0.26664533503986348</v>
      </c>
      <c r="CD25" s="13">
        <f>VLOOKUP(CB25,Zeitreihen!N:O,2,0)</f>
        <v>1.3687</v>
      </c>
      <c r="CE25" s="9">
        <f t="shared" si="32"/>
        <v>0</v>
      </c>
      <c r="CF25" s="9">
        <f t="shared" si="32"/>
        <v>-4.2286443880797855E-3</v>
      </c>
      <c r="CG25" s="9">
        <f t="shared" si="48"/>
        <v>0.53861511409489937</v>
      </c>
      <c r="CH25" s="9">
        <f t="shared" si="7"/>
        <v>5.8432572352614213E-15</v>
      </c>
      <c r="CI25" s="9">
        <f t="shared" si="7"/>
        <v>1.0911310547442468E-5</v>
      </c>
      <c r="CJ25" s="9">
        <f t="shared" si="33"/>
        <v>-2.52502661971171E-10</v>
      </c>
      <c r="CL25" s="16">
        <f t="shared" si="34"/>
        <v>4</v>
      </c>
      <c r="CM25" s="17">
        <f>VLOOKUP($A25,Datum!$A:$B,2,0)</f>
        <v>41696</v>
      </c>
      <c r="CN25" s="13">
        <f>VLOOKUP(CM25,Zeitreihen!$J:$K,2,0)</f>
        <v>0.26664533503986348</v>
      </c>
      <c r="CO25" s="13">
        <f>VLOOKUP(CM25,Zeitreihen!R:S,2,0)</f>
        <v>1.0012000000000001</v>
      </c>
      <c r="CP25" s="9">
        <f t="shared" si="35"/>
        <v>0</v>
      </c>
      <c r="CQ25" s="9">
        <f t="shared" si="35"/>
        <v>-9.9875156137914706E-5</v>
      </c>
      <c r="CR25" s="9">
        <f t="shared" si="49"/>
        <v>0.53861511409489937</v>
      </c>
      <c r="CS25" s="9">
        <f t="shared" si="8"/>
        <v>5.8432572352614213E-15</v>
      </c>
      <c r="CT25" s="9">
        <f t="shared" si="8"/>
        <v>2.781501992374561E-12</v>
      </c>
      <c r="CU25" s="9">
        <f t="shared" si="36"/>
        <v>1.2748737836286663E-13</v>
      </c>
      <c r="CW25" s="16">
        <f t="shared" si="37"/>
        <v>4</v>
      </c>
      <c r="CX25" s="17">
        <f>VLOOKUP($A25,Datum!$A:$B,2,0)</f>
        <v>41696</v>
      </c>
      <c r="CY25" s="13">
        <f>VLOOKUP(CX25,Zeitreihen!N:O,2,0)</f>
        <v>1.3687</v>
      </c>
      <c r="CZ25" s="13">
        <f>VLOOKUP(CX25,Zeitreihen!R:S,2,0)</f>
        <v>1.0012000000000001</v>
      </c>
      <c r="DA25" s="9">
        <f t="shared" si="38"/>
        <v>-4.2286443880797855E-3</v>
      </c>
      <c r="DB25" s="9">
        <f t="shared" si="38"/>
        <v>-9.9875156137914706E-5</v>
      </c>
      <c r="DC25" s="9">
        <f t="shared" si="50"/>
        <v>0.53861511409489937</v>
      </c>
      <c r="DD25" s="9">
        <f t="shared" si="9"/>
        <v>1.0911310547442468E-5</v>
      </c>
      <c r="DE25" s="9">
        <f t="shared" si="9"/>
        <v>2.781501992374561E-12</v>
      </c>
      <c r="DF25" s="9">
        <f t="shared" si="39"/>
        <v>-5.5090681632313091E-9</v>
      </c>
    </row>
    <row r="26" spans="1:110" ht="15" x14ac:dyDescent="0.2">
      <c r="A26" s="9">
        <f t="shared" si="40"/>
        <v>13</v>
      </c>
      <c r="B26" s="16">
        <f t="shared" si="10"/>
        <v>3</v>
      </c>
      <c r="C26" s="17">
        <f>VLOOKUP($A26,Datum!$A:$B,2,0)</f>
        <v>41695</v>
      </c>
      <c r="D26" s="13">
        <f>VLOOKUP(C26,Zeitreihen!$B:$C,2,0)</f>
        <v>691.26</v>
      </c>
      <c r="E26" s="13">
        <f>VLOOKUP(C26,Zeitreihen!F:G,2,0)</f>
        <v>9061.93</v>
      </c>
      <c r="F26" s="9">
        <f t="shared" si="11"/>
        <v>2.0563326339480994E-3</v>
      </c>
      <c r="G26" s="9">
        <f t="shared" si="11"/>
        <v>5.3534935030496815E-4</v>
      </c>
      <c r="H26" s="9">
        <f t="shared" si="41"/>
        <v>0.50629820724920538</v>
      </c>
      <c r="I26" s="9">
        <f t="shared" si="0"/>
        <v>7.6923312118836801E-7</v>
      </c>
      <c r="J26" s="9">
        <f t="shared" si="0"/>
        <v>1.7990797351248112E-7</v>
      </c>
      <c r="K26" s="9">
        <f t="shared" si="12"/>
        <v>-3.7200963964886728E-7</v>
      </c>
      <c r="M26" s="16">
        <f t="shared" si="13"/>
        <v>3</v>
      </c>
      <c r="N26" s="17">
        <f>VLOOKUP($A26,Datum!$A:$B,2,0)</f>
        <v>41695</v>
      </c>
      <c r="O26" s="13">
        <f>VLOOKUP(N26,Zeitreihen!$B:$C,2,0)</f>
        <v>691.26</v>
      </c>
      <c r="P26" s="13">
        <f>VLOOKUP(N26,Zeitreihen!$J:$K,2,0)</f>
        <v>0.26664533503986348</v>
      </c>
      <c r="Q26" s="9">
        <f t="shared" si="14"/>
        <v>2.0563326339480994E-3</v>
      </c>
      <c r="R26" s="9">
        <f t="shared" si="14"/>
        <v>2.6664178011729669E-5</v>
      </c>
      <c r="S26" s="9">
        <f t="shared" si="42"/>
        <v>0.50629820724920538</v>
      </c>
      <c r="T26" s="9">
        <f t="shared" si="1"/>
        <v>7.6923312118836801E-7</v>
      </c>
      <c r="U26" s="9">
        <f t="shared" si="1"/>
        <v>3.6278481926834125E-10</v>
      </c>
      <c r="V26" s="9">
        <f t="shared" si="15"/>
        <v>1.6705271588499966E-8</v>
      </c>
      <c r="X26" s="16">
        <f t="shared" si="16"/>
        <v>3</v>
      </c>
      <c r="Y26" s="17">
        <f>VLOOKUP($A26,Datum!$A:$B,2,0)</f>
        <v>41695</v>
      </c>
      <c r="Z26" s="13">
        <f>VLOOKUP(Y26,Zeitreihen!$B:$C,2,0)</f>
        <v>691.26</v>
      </c>
      <c r="AA26" s="13">
        <f>VLOOKUP(Y26,Zeitreihen!N:O,2,0)</f>
        <v>1.3745000000000001</v>
      </c>
      <c r="AB26" s="9">
        <f t="shared" si="17"/>
        <v>2.0563326339480994E-3</v>
      </c>
      <c r="AC26" s="9">
        <f t="shared" si="17"/>
        <v>7.2780206997203527E-4</v>
      </c>
      <c r="AD26" s="9">
        <f t="shared" si="43"/>
        <v>0.50629820724920538</v>
      </c>
      <c r="AE26" s="9">
        <f t="shared" si="2"/>
        <v>7.6923312118836801E-7</v>
      </c>
      <c r="AF26" s="9">
        <f t="shared" si="2"/>
        <v>1.050691386410194E-7</v>
      </c>
      <c r="AG26" s="9">
        <f t="shared" si="18"/>
        <v>2.8429326664098943E-7</v>
      </c>
      <c r="AI26" s="16">
        <f t="shared" si="19"/>
        <v>3</v>
      </c>
      <c r="AJ26" s="17">
        <f>VLOOKUP($A26,Datum!$A:$B,2,0)</f>
        <v>41695</v>
      </c>
      <c r="AK26" s="13">
        <f>VLOOKUP(AJ26,Zeitreihen!$B:$C,2,0)</f>
        <v>691.26</v>
      </c>
      <c r="AL26" s="13">
        <f>VLOOKUP(AJ26,Zeitreihen!$R:$S,2,0)</f>
        <v>1.0013000000000001</v>
      </c>
      <c r="AM26" s="9">
        <f t="shared" si="20"/>
        <v>2.0563326339480994E-3</v>
      </c>
      <c r="AN26" s="9">
        <f t="shared" si="20"/>
        <v>-9.9865182087249948E-5</v>
      </c>
      <c r="AO26" s="9">
        <f t="shared" si="44"/>
        <v>0.50629820724920538</v>
      </c>
      <c r="AP26" s="9">
        <f t="shared" si="3"/>
        <v>7.8387403019051407E-7</v>
      </c>
      <c r="AQ26" s="9">
        <f t="shared" si="3"/>
        <v>2.8596128871615468E-12</v>
      </c>
      <c r="AR26" s="9">
        <f t="shared" si="21"/>
        <v>1.4971894598360133E-9</v>
      </c>
      <c r="AT26" s="16">
        <f t="shared" si="22"/>
        <v>3</v>
      </c>
      <c r="AU26" s="17">
        <f>VLOOKUP($A26,Datum!$A:$B,2,0)</f>
        <v>41695</v>
      </c>
      <c r="AV26" s="13">
        <f>VLOOKUP(AU26,Zeitreihen!$F:$G,2,0)</f>
        <v>9061.93</v>
      </c>
      <c r="AW26" s="13">
        <f>VLOOKUP(AU26,Zeitreihen!$J:$K,2,0)</f>
        <v>0.26664533503986348</v>
      </c>
      <c r="AX26" s="9">
        <f t="shared" si="23"/>
        <v>5.3534935030496815E-4</v>
      </c>
      <c r="AY26" s="9">
        <f t="shared" si="23"/>
        <v>2.6664178011729669E-5</v>
      </c>
      <c r="AZ26" s="9">
        <f t="shared" si="45"/>
        <v>0.50629820724920538</v>
      </c>
      <c r="BA26" s="9">
        <f t="shared" si="4"/>
        <v>1.7990797351248112E-7</v>
      </c>
      <c r="BB26" s="9">
        <f t="shared" si="4"/>
        <v>3.6278481926834125E-10</v>
      </c>
      <c r="BC26" s="9">
        <f t="shared" si="24"/>
        <v>-8.0788539815780166E-9</v>
      </c>
      <c r="BE26" s="16">
        <f t="shared" si="25"/>
        <v>3</v>
      </c>
      <c r="BF26" s="17">
        <f>VLOOKUP($A26,Datum!$A:$B,2,0)</f>
        <v>41695</v>
      </c>
      <c r="BG26" s="13">
        <f>VLOOKUP(BF26,Zeitreihen!$F:$G,2,0)</f>
        <v>9061.93</v>
      </c>
      <c r="BH26" s="13">
        <f>VLOOKUP(BF26,Zeitreihen!N:O,2,0)</f>
        <v>1.3745000000000001</v>
      </c>
      <c r="BI26" s="9">
        <f t="shared" si="26"/>
        <v>5.3534935030496815E-4</v>
      </c>
      <c r="BJ26" s="9">
        <f t="shared" si="26"/>
        <v>7.2780206997203527E-4</v>
      </c>
      <c r="BK26" s="9">
        <f t="shared" si="46"/>
        <v>0.50629820724920538</v>
      </c>
      <c r="BL26" s="9">
        <f t="shared" si="5"/>
        <v>1.7990797351248112E-7</v>
      </c>
      <c r="BM26" s="9">
        <f t="shared" si="5"/>
        <v>1.050691386410194E-7</v>
      </c>
      <c r="BN26" s="9">
        <f t="shared" si="27"/>
        <v>-1.374873660072362E-7</v>
      </c>
      <c r="BP26" s="16">
        <f t="shared" si="28"/>
        <v>3</v>
      </c>
      <c r="BQ26" s="17">
        <f>VLOOKUP($A26,Datum!$A:$B,2,0)</f>
        <v>41695</v>
      </c>
      <c r="BR26" s="13">
        <f>VLOOKUP(BQ26,Zeitreihen!$F:$G,2,0)</f>
        <v>9061.93</v>
      </c>
      <c r="BS26" s="13">
        <f>VLOOKUP(BQ26,Zeitreihen!R:S,2,0)</f>
        <v>1.0013000000000001</v>
      </c>
      <c r="BT26" s="9">
        <f t="shared" si="29"/>
        <v>5.3534935030496815E-4</v>
      </c>
      <c r="BU26" s="9">
        <f t="shared" si="29"/>
        <v>-9.9865182087249948E-5</v>
      </c>
      <c r="BV26" s="9">
        <f t="shared" si="47"/>
        <v>0.50629820724920538</v>
      </c>
      <c r="BW26" s="9">
        <f t="shared" si="6"/>
        <v>1.7990797351248112E-7</v>
      </c>
      <c r="BX26" s="9">
        <f t="shared" si="6"/>
        <v>2.6376135975796539E-12</v>
      </c>
      <c r="BY26" s="9">
        <f t="shared" si="30"/>
        <v>-6.888597224758611E-10</v>
      </c>
      <c r="CA26" s="16">
        <f t="shared" si="31"/>
        <v>3</v>
      </c>
      <c r="CB26" s="17">
        <f>VLOOKUP($A26,Datum!$A:$B,2,0)</f>
        <v>41695</v>
      </c>
      <c r="CC26" s="13">
        <f>VLOOKUP(CB26,Zeitreihen!$J:$K,2,0)</f>
        <v>0.26664533503986348</v>
      </c>
      <c r="CD26" s="13">
        <f>VLOOKUP(CB26,Zeitreihen!N:O,2,0)</f>
        <v>1.3745000000000001</v>
      </c>
      <c r="CE26" s="9">
        <f t="shared" si="32"/>
        <v>2.6664178011729669E-5</v>
      </c>
      <c r="CF26" s="9">
        <f t="shared" si="32"/>
        <v>7.2780206997203527E-4</v>
      </c>
      <c r="CG26" s="9">
        <f t="shared" si="48"/>
        <v>0.50629820724920538</v>
      </c>
      <c r="CH26" s="9">
        <f t="shared" si="7"/>
        <v>3.6278481926834125E-10</v>
      </c>
      <c r="CI26" s="9">
        <f t="shared" si="7"/>
        <v>1.050691386410194E-7</v>
      </c>
      <c r="CJ26" s="9">
        <f t="shared" si="33"/>
        <v>6.17393622193836E-9</v>
      </c>
      <c r="CL26" s="16">
        <f t="shared" si="34"/>
        <v>3</v>
      </c>
      <c r="CM26" s="17">
        <f>VLOOKUP($A26,Datum!$A:$B,2,0)</f>
        <v>41695</v>
      </c>
      <c r="CN26" s="13">
        <f>VLOOKUP(CM26,Zeitreihen!$J:$K,2,0)</f>
        <v>0.26664533503986348</v>
      </c>
      <c r="CO26" s="13">
        <f>VLOOKUP(CM26,Zeitreihen!R:S,2,0)</f>
        <v>1.0013000000000001</v>
      </c>
      <c r="CP26" s="9">
        <f t="shared" si="35"/>
        <v>2.6664178011729669E-5</v>
      </c>
      <c r="CQ26" s="9">
        <f t="shared" si="35"/>
        <v>-9.9865182087249948E-5</v>
      </c>
      <c r="CR26" s="9">
        <f t="shared" si="49"/>
        <v>0.50629820724920538</v>
      </c>
      <c r="CS26" s="9">
        <f t="shared" si="8"/>
        <v>3.6278481926834125E-10</v>
      </c>
      <c r="CT26" s="9">
        <f t="shared" si="8"/>
        <v>2.6376135975796539E-12</v>
      </c>
      <c r="CU26" s="9">
        <f t="shared" si="36"/>
        <v>3.0933576778278554E-11</v>
      </c>
      <c r="CW26" s="16">
        <f t="shared" si="37"/>
        <v>3</v>
      </c>
      <c r="CX26" s="17">
        <f>VLOOKUP($A26,Datum!$A:$B,2,0)</f>
        <v>41695</v>
      </c>
      <c r="CY26" s="13">
        <f>VLOOKUP(CX26,Zeitreihen!N:O,2,0)</f>
        <v>1.3745000000000001</v>
      </c>
      <c r="CZ26" s="13">
        <f>VLOOKUP(CX26,Zeitreihen!R:S,2,0)</f>
        <v>1.0013000000000001</v>
      </c>
      <c r="DA26" s="9">
        <f t="shared" si="38"/>
        <v>7.2780206997203527E-4</v>
      </c>
      <c r="DB26" s="9">
        <f t="shared" si="38"/>
        <v>-9.9865182087249948E-5</v>
      </c>
      <c r="DC26" s="9">
        <f t="shared" si="50"/>
        <v>0.50629820724920538</v>
      </c>
      <c r="DD26" s="9">
        <f t="shared" si="9"/>
        <v>1.050691386410194E-7</v>
      </c>
      <c r="DE26" s="9">
        <f t="shared" si="9"/>
        <v>2.6376135975796539E-12</v>
      </c>
      <c r="DF26" s="9">
        <f t="shared" si="39"/>
        <v>5.2643308099466419E-10</v>
      </c>
    </row>
    <row r="27" spans="1:110" ht="15" x14ac:dyDescent="0.2">
      <c r="A27" s="9">
        <f t="shared" si="40"/>
        <v>14</v>
      </c>
      <c r="B27" s="16">
        <f t="shared" si="10"/>
        <v>2</v>
      </c>
      <c r="C27" s="17">
        <f>VLOOKUP($A27,Datum!$A:$B,2,0)</f>
        <v>41694</v>
      </c>
      <c r="D27" s="13">
        <f>VLOOKUP(C27,Zeitreihen!$B:$C,2,0)</f>
        <v>689.84</v>
      </c>
      <c r="E27" s="13">
        <f>VLOOKUP(C27,Zeitreihen!F:G,2,0)</f>
        <v>9057.08</v>
      </c>
      <c r="F27" s="9">
        <f t="shared" si="11"/>
        <v>-3.1262689736005302E-3</v>
      </c>
      <c r="G27" s="9">
        <f t="shared" si="11"/>
        <v>7.5596269343775795E-3</v>
      </c>
      <c r="H27" s="9">
        <f t="shared" si="41"/>
        <v>0.47592031481425301</v>
      </c>
      <c r="I27" s="9">
        <f t="shared" si="0"/>
        <v>7.4255140249516351E-6</v>
      </c>
      <c r="J27" s="9">
        <f t="shared" si="0"/>
        <v>1.9665701343849664E-5</v>
      </c>
      <c r="K27" s="9">
        <f t="shared" si="12"/>
        <v>-1.2084202130851084E-5</v>
      </c>
      <c r="M27" s="16">
        <f t="shared" si="13"/>
        <v>2</v>
      </c>
      <c r="N27" s="17">
        <f>VLOOKUP($A27,Datum!$A:$B,2,0)</f>
        <v>41694</v>
      </c>
      <c r="O27" s="13">
        <f>VLOOKUP(N27,Zeitreihen!$B:$C,2,0)</f>
        <v>689.84</v>
      </c>
      <c r="P27" s="13">
        <f>VLOOKUP(N27,Zeitreihen!$J:$K,2,0)</f>
        <v>0.26663822525597269</v>
      </c>
      <c r="Q27" s="9">
        <f t="shared" si="14"/>
        <v>-3.1262689736005302E-3</v>
      </c>
      <c r="R27" s="9">
        <f t="shared" si="14"/>
        <v>0</v>
      </c>
      <c r="S27" s="9">
        <f t="shared" si="42"/>
        <v>0.47592031481425301</v>
      </c>
      <c r="T27" s="9">
        <f t="shared" si="1"/>
        <v>7.4255140249516351E-6</v>
      </c>
      <c r="U27" s="9">
        <f t="shared" si="1"/>
        <v>5.1631020930769909E-15</v>
      </c>
      <c r="V27" s="9">
        <f t="shared" si="15"/>
        <v>-1.9580267363956077E-10</v>
      </c>
      <c r="X27" s="16">
        <f t="shared" si="16"/>
        <v>2</v>
      </c>
      <c r="Y27" s="17">
        <f>VLOOKUP($A27,Datum!$A:$B,2,0)</f>
        <v>41694</v>
      </c>
      <c r="Z27" s="13">
        <f>VLOOKUP(Y27,Zeitreihen!$B:$C,2,0)</f>
        <v>689.84</v>
      </c>
      <c r="AA27" s="13">
        <f>VLOOKUP(Y27,Zeitreihen!N:O,2,0)</f>
        <v>1.3734999999999999</v>
      </c>
      <c r="AB27" s="9">
        <f t="shared" si="17"/>
        <v>-3.1262689736005302E-3</v>
      </c>
      <c r="AC27" s="9">
        <f t="shared" si="17"/>
        <v>-8.0055315217634701E-4</v>
      </c>
      <c r="AD27" s="9">
        <f t="shared" si="43"/>
        <v>0.47592031481425301</v>
      </c>
      <c r="AE27" s="9">
        <f t="shared" si="2"/>
        <v>7.4255140249516351E-6</v>
      </c>
      <c r="AF27" s="9">
        <f t="shared" si="2"/>
        <v>5.477437245546149E-7</v>
      </c>
      <c r="AG27" s="9">
        <f t="shared" si="18"/>
        <v>2.0167495404138656E-6</v>
      </c>
      <c r="AI27" s="16">
        <f t="shared" si="19"/>
        <v>2</v>
      </c>
      <c r="AJ27" s="17">
        <f>VLOOKUP($A27,Datum!$A:$B,2,0)</f>
        <v>41694</v>
      </c>
      <c r="AK27" s="13">
        <f>VLOOKUP(AJ27,Zeitreihen!$B:$C,2,0)</f>
        <v>689.84</v>
      </c>
      <c r="AL27" s="13">
        <f>VLOOKUP(AJ27,Zeitreihen!$R:$S,2,0)</f>
        <v>1.0014000000000001</v>
      </c>
      <c r="AM27" s="9">
        <f t="shared" si="20"/>
        <v>-3.1262689736005302E-3</v>
      </c>
      <c r="AN27" s="9">
        <f t="shared" si="20"/>
        <v>-9.9855210028512633E-5</v>
      </c>
      <c r="AO27" s="9">
        <f t="shared" si="44"/>
        <v>0.47592031481425301</v>
      </c>
      <c r="AP27" s="9">
        <f t="shared" si="3"/>
        <v>7.3816839665910431E-6</v>
      </c>
      <c r="AQ27" s="9">
        <f t="shared" si="3"/>
        <v>2.7106413833702857E-12</v>
      </c>
      <c r="AR27" s="9">
        <f t="shared" si="21"/>
        <v>-4.4731530310064961E-9</v>
      </c>
      <c r="AT27" s="16">
        <f t="shared" si="22"/>
        <v>2</v>
      </c>
      <c r="AU27" s="17">
        <f>VLOOKUP($A27,Datum!$A:$B,2,0)</f>
        <v>41694</v>
      </c>
      <c r="AV27" s="13">
        <f>VLOOKUP(AU27,Zeitreihen!$F:$G,2,0)</f>
        <v>9057.08</v>
      </c>
      <c r="AW27" s="13">
        <f>VLOOKUP(AU27,Zeitreihen!$J:$K,2,0)</f>
        <v>0.26663822525597269</v>
      </c>
      <c r="AX27" s="9">
        <f t="shared" si="23"/>
        <v>7.5596269343775795E-3</v>
      </c>
      <c r="AY27" s="9">
        <f t="shared" si="23"/>
        <v>0</v>
      </c>
      <c r="AZ27" s="9">
        <f t="shared" si="45"/>
        <v>0.47592031481425301</v>
      </c>
      <c r="BA27" s="9">
        <f t="shared" si="4"/>
        <v>1.9665701343849664E-5</v>
      </c>
      <c r="BB27" s="9">
        <f t="shared" si="4"/>
        <v>5.1631020930769909E-15</v>
      </c>
      <c r="BC27" s="9">
        <f t="shared" si="24"/>
        <v>3.1864717756518289E-10</v>
      </c>
      <c r="BE27" s="16">
        <f t="shared" si="25"/>
        <v>2</v>
      </c>
      <c r="BF27" s="17">
        <f>VLOOKUP($A27,Datum!$A:$B,2,0)</f>
        <v>41694</v>
      </c>
      <c r="BG27" s="13">
        <f>VLOOKUP(BF27,Zeitreihen!$F:$G,2,0)</f>
        <v>9057.08</v>
      </c>
      <c r="BH27" s="13">
        <f>VLOOKUP(BF27,Zeitreihen!N:O,2,0)</f>
        <v>1.3734999999999999</v>
      </c>
      <c r="BI27" s="9">
        <f t="shared" si="26"/>
        <v>7.5596269343775795E-3</v>
      </c>
      <c r="BJ27" s="9">
        <f t="shared" si="26"/>
        <v>-8.0055315217634701E-4</v>
      </c>
      <c r="BK27" s="9">
        <f t="shared" si="46"/>
        <v>0.47592031481425301</v>
      </c>
      <c r="BL27" s="9">
        <f t="shared" si="5"/>
        <v>1.9665701343849664E-5</v>
      </c>
      <c r="BM27" s="9">
        <f t="shared" si="5"/>
        <v>5.477437245546149E-7</v>
      </c>
      <c r="BN27" s="9">
        <f t="shared" si="27"/>
        <v>-3.2820366390488256E-6</v>
      </c>
      <c r="BP27" s="16">
        <f t="shared" si="28"/>
        <v>2</v>
      </c>
      <c r="BQ27" s="17">
        <f>VLOOKUP($A27,Datum!$A:$B,2,0)</f>
        <v>41694</v>
      </c>
      <c r="BR27" s="13">
        <f>VLOOKUP(BQ27,Zeitreihen!$F:$G,2,0)</f>
        <v>9057.08</v>
      </c>
      <c r="BS27" s="13">
        <f>VLOOKUP(BQ27,Zeitreihen!R:S,2,0)</f>
        <v>1.0014000000000001</v>
      </c>
      <c r="BT27" s="9">
        <f t="shared" si="29"/>
        <v>7.5596269343775795E-3</v>
      </c>
      <c r="BU27" s="9">
        <f t="shared" si="29"/>
        <v>-9.9855210028512633E-5</v>
      </c>
      <c r="BV27" s="9">
        <f t="shared" si="47"/>
        <v>0.47592031481425301</v>
      </c>
      <c r="BW27" s="9">
        <f t="shared" si="6"/>
        <v>1.9665701343849664E-5</v>
      </c>
      <c r="BX27" s="9">
        <f t="shared" si="6"/>
        <v>2.5010687472593903E-12</v>
      </c>
      <c r="BY27" s="9">
        <f t="shared" si="30"/>
        <v>7.0132211589282838E-9</v>
      </c>
      <c r="CA27" s="16">
        <f t="shared" si="31"/>
        <v>2</v>
      </c>
      <c r="CB27" s="17">
        <f>VLOOKUP($A27,Datum!$A:$B,2,0)</f>
        <v>41694</v>
      </c>
      <c r="CC27" s="13">
        <f>VLOOKUP(CB27,Zeitreihen!$J:$K,2,0)</f>
        <v>0.26663822525597269</v>
      </c>
      <c r="CD27" s="13">
        <f>VLOOKUP(CB27,Zeitreihen!N:O,2,0)</f>
        <v>1.3734999999999999</v>
      </c>
      <c r="CE27" s="9">
        <f t="shared" si="32"/>
        <v>0</v>
      </c>
      <c r="CF27" s="9">
        <f t="shared" si="32"/>
        <v>-8.0055315217634701E-4</v>
      </c>
      <c r="CG27" s="9">
        <f t="shared" si="48"/>
        <v>0.47592031481425301</v>
      </c>
      <c r="CH27" s="9">
        <f t="shared" si="7"/>
        <v>5.1631020930769909E-15</v>
      </c>
      <c r="CI27" s="9">
        <f t="shared" si="7"/>
        <v>5.477437245546149E-7</v>
      </c>
      <c r="CJ27" s="9">
        <f t="shared" si="33"/>
        <v>-5.3179476969200433E-11</v>
      </c>
      <c r="CL27" s="16">
        <f t="shared" si="34"/>
        <v>2</v>
      </c>
      <c r="CM27" s="17">
        <f>VLOOKUP($A27,Datum!$A:$B,2,0)</f>
        <v>41694</v>
      </c>
      <c r="CN27" s="13">
        <f>VLOOKUP(CM27,Zeitreihen!$J:$K,2,0)</f>
        <v>0.26663822525597269</v>
      </c>
      <c r="CO27" s="13">
        <f>VLOOKUP(CM27,Zeitreihen!R:S,2,0)</f>
        <v>1.0014000000000001</v>
      </c>
      <c r="CP27" s="9">
        <f t="shared" si="35"/>
        <v>0</v>
      </c>
      <c r="CQ27" s="9">
        <f t="shared" si="35"/>
        <v>-9.9855210028512633E-5</v>
      </c>
      <c r="CR27" s="9">
        <f t="shared" si="49"/>
        <v>0.47592031481425301</v>
      </c>
      <c r="CS27" s="9">
        <f t="shared" si="8"/>
        <v>5.1631020930769909E-15</v>
      </c>
      <c r="CT27" s="9">
        <f t="shared" si="8"/>
        <v>2.5010687472593903E-12</v>
      </c>
      <c r="CU27" s="9">
        <f t="shared" si="36"/>
        <v>1.1363658426714701E-13</v>
      </c>
      <c r="CW27" s="16">
        <f t="shared" si="37"/>
        <v>2</v>
      </c>
      <c r="CX27" s="17">
        <f>VLOOKUP($A27,Datum!$A:$B,2,0)</f>
        <v>41694</v>
      </c>
      <c r="CY27" s="13">
        <f>VLOOKUP(CX27,Zeitreihen!N:O,2,0)</f>
        <v>1.3734999999999999</v>
      </c>
      <c r="CZ27" s="13">
        <f>VLOOKUP(CX27,Zeitreihen!R:S,2,0)</f>
        <v>1.0014000000000001</v>
      </c>
      <c r="DA27" s="9">
        <f t="shared" si="38"/>
        <v>-8.0055315217634701E-4</v>
      </c>
      <c r="DB27" s="9">
        <f t="shared" si="38"/>
        <v>-9.9855210028512633E-5</v>
      </c>
      <c r="DC27" s="9">
        <f t="shared" si="50"/>
        <v>0.47592031481425301</v>
      </c>
      <c r="DD27" s="9">
        <f t="shared" si="9"/>
        <v>5.477437245546149E-7</v>
      </c>
      <c r="DE27" s="9">
        <f t="shared" si="9"/>
        <v>2.5010687472593903E-12</v>
      </c>
      <c r="DF27" s="9">
        <f t="shared" si="39"/>
        <v>-1.1704463725395553E-9</v>
      </c>
    </row>
    <row r="28" spans="1:110" ht="15" x14ac:dyDescent="0.2">
      <c r="A28" s="9">
        <f t="shared" si="40"/>
        <v>15</v>
      </c>
      <c r="B28" s="16">
        <f t="shared" si="10"/>
        <v>6</v>
      </c>
      <c r="C28" s="17">
        <f>VLOOKUP($A28,Datum!$A:$B,2,0)</f>
        <v>41691</v>
      </c>
      <c r="D28" s="13">
        <f>VLOOKUP(C28,Zeitreihen!$B:$C,2,0)</f>
        <v>692</v>
      </c>
      <c r="E28" s="13">
        <f>VLOOKUP(C28,Zeitreihen!F:G,2,0)</f>
        <v>8988.8700000000008</v>
      </c>
      <c r="F28" s="9">
        <f t="shared" si="11"/>
        <v>-4.3351661459211438E-5</v>
      </c>
      <c r="G28" s="9">
        <f t="shared" si="11"/>
        <v>0</v>
      </c>
      <c r="H28" s="9">
        <f t="shared" si="41"/>
        <v>0.4473650959253978</v>
      </c>
      <c r="I28" s="9">
        <f t="shared" si="0"/>
        <v>3.3633682347323325E-7</v>
      </c>
      <c r="J28" s="9">
        <f t="shared" si="0"/>
        <v>5.7271080389211347E-7</v>
      </c>
      <c r="K28" s="9">
        <f t="shared" si="12"/>
        <v>4.3888920304545576E-7</v>
      </c>
      <c r="M28" s="16">
        <f t="shared" si="13"/>
        <v>6</v>
      </c>
      <c r="N28" s="17">
        <f>VLOOKUP($A28,Datum!$A:$B,2,0)</f>
        <v>41691</v>
      </c>
      <c r="O28" s="13">
        <f>VLOOKUP(N28,Zeitreihen!$B:$C,2,0)</f>
        <v>692</v>
      </c>
      <c r="P28" s="13">
        <f>VLOOKUP(N28,Zeitreihen!$J:$K,2,0)</f>
        <v>0.26663822525597269</v>
      </c>
      <c r="Q28" s="9">
        <f t="shared" si="14"/>
        <v>-4.3351661459211438E-5</v>
      </c>
      <c r="R28" s="9">
        <f t="shared" si="14"/>
        <v>0</v>
      </c>
      <c r="S28" s="9">
        <f t="shared" si="42"/>
        <v>0.4473650959253978</v>
      </c>
      <c r="T28" s="9">
        <f t="shared" si="1"/>
        <v>3.3633682347323325E-7</v>
      </c>
      <c r="U28" s="9">
        <f t="shared" si="1"/>
        <v>4.853315967492371E-15</v>
      </c>
      <c r="V28" s="9">
        <f t="shared" si="15"/>
        <v>-4.0402337504385879E-11</v>
      </c>
      <c r="X28" s="16">
        <f t="shared" si="16"/>
        <v>6</v>
      </c>
      <c r="Y28" s="17">
        <f>VLOOKUP($A28,Datum!$A:$B,2,0)</f>
        <v>41691</v>
      </c>
      <c r="Z28" s="13">
        <f>VLOOKUP(Y28,Zeitreihen!$B:$C,2,0)</f>
        <v>692</v>
      </c>
      <c r="AA28" s="13">
        <f>VLOOKUP(Y28,Zeitreihen!N:O,2,0)</f>
        <v>1.3746</v>
      </c>
      <c r="AB28" s="9">
        <f t="shared" si="17"/>
        <v>-4.3351661459211438E-5</v>
      </c>
      <c r="AC28" s="9">
        <f t="shared" si="17"/>
        <v>1.9661393553855135E-3</v>
      </c>
      <c r="AD28" s="9">
        <f t="shared" si="43"/>
        <v>0.4473650959253978</v>
      </c>
      <c r="AE28" s="9">
        <f t="shared" si="2"/>
        <v>3.3633682347323325E-7</v>
      </c>
      <c r="AF28" s="9">
        <f t="shared" si="2"/>
        <v>1.2836015129656392E-6</v>
      </c>
      <c r="AG28" s="9">
        <f t="shared" si="18"/>
        <v>-6.5705589981089072E-7</v>
      </c>
      <c r="AI28" s="16">
        <f t="shared" si="19"/>
        <v>6</v>
      </c>
      <c r="AJ28" s="17">
        <f>VLOOKUP($A28,Datum!$A:$B,2,0)</f>
        <v>41691</v>
      </c>
      <c r="AK28" s="13">
        <f>VLOOKUP(AJ28,Zeitreihen!$B:$C,2,0)</f>
        <v>692</v>
      </c>
      <c r="AL28" s="13">
        <f>VLOOKUP(AJ28,Zeitreihen!$R:$S,2,0)</f>
        <v>1.0015000000000001</v>
      </c>
      <c r="AM28" s="9">
        <f t="shared" si="20"/>
        <v>-4.3351661459211438E-5</v>
      </c>
      <c r="AN28" s="9">
        <f t="shared" si="20"/>
        <v>-9.9845239961147541E-5</v>
      </c>
      <c r="AO28" s="9">
        <f t="shared" si="44"/>
        <v>0.4473650959253978</v>
      </c>
      <c r="AP28" s="9">
        <f t="shared" si="3"/>
        <v>3.2734042879477243E-7</v>
      </c>
      <c r="AQ28" s="9">
        <f t="shared" si="3"/>
        <v>2.5693365573965332E-12</v>
      </c>
      <c r="AR28" s="9">
        <f t="shared" si="21"/>
        <v>-9.1708654467082099E-10</v>
      </c>
      <c r="AT28" s="16">
        <f t="shared" si="22"/>
        <v>6</v>
      </c>
      <c r="AU28" s="17">
        <f>VLOOKUP($A28,Datum!$A:$B,2,0)</f>
        <v>41691</v>
      </c>
      <c r="AV28" s="13">
        <f>VLOOKUP(AU28,Zeitreihen!$F:$G,2,0)</f>
        <v>8988.8700000000008</v>
      </c>
      <c r="AW28" s="13">
        <f>VLOOKUP(AU28,Zeitreihen!$J:$K,2,0)</f>
        <v>0.26663822525597269</v>
      </c>
      <c r="AX28" s="9">
        <f t="shared" si="23"/>
        <v>0</v>
      </c>
      <c r="AY28" s="9">
        <f t="shared" si="23"/>
        <v>0</v>
      </c>
      <c r="AZ28" s="9">
        <f t="shared" si="45"/>
        <v>0.4473650959253978</v>
      </c>
      <c r="BA28" s="9">
        <f t="shared" si="4"/>
        <v>5.7271080389211347E-7</v>
      </c>
      <c r="BB28" s="9">
        <f t="shared" si="4"/>
        <v>4.853315967492371E-15</v>
      </c>
      <c r="BC28" s="9">
        <f t="shared" si="24"/>
        <v>-5.2721404469958751E-11</v>
      </c>
      <c r="BE28" s="16">
        <f t="shared" si="25"/>
        <v>6</v>
      </c>
      <c r="BF28" s="17">
        <f>VLOOKUP($A28,Datum!$A:$B,2,0)</f>
        <v>41691</v>
      </c>
      <c r="BG28" s="13">
        <f>VLOOKUP(BF28,Zeitreihen!$F:$G,2,0)</f>
        <v>8988.8700000000008</v>
      </c>
      <c r="BH28" s="13">
        <f>VLOOKUP(BF28,Zeitreihen!N:O,2,0)</f>
        <v>1.3746</v>
      </c>
      <c r="BI28" s="9">
        <f t="shared" si="26"/>
        <v>0</v>
      </c>
      <c r="BJ28" s="9">
        <f t="shared" si="26"/>
        <v>1.9661393553855135E-3</v>
      </c>
      <c r="BK28" s="9">
        <f t="shared" si="46"/>
        <v>0.4473650959253978</v>
      </c>
      <c r="BL28" s="9">
        <f t="shared" si="5"/>
        <v>5.7271080389211347E-7</v>
      </c>
      <c r="BM28" s="9">
        <f t="shared" si="5"/>
        <v>1.2836015129656392E-6</v>
      </c>
      <c r="BN28" s="9">
        <f t="shared" si="27"/>
        <v>-8.5739865545012636E-7</v>
      </c>
      <c r="BP28" s="16">
        <f t="shared" si="28"/>
        <v>6</v>
      </c>
      <c r="BQ28" s="17">
        <f>VLOOKUP($A28,Datum!$A:$B,2,0)</f>
        <v>41691</v>
      </c>
      <c r="BR28" s="13">
        <f>VLOOKUP(BQ28,Zeitreihen!$F:$G,2,0)</f>
        <v>8988.8700000000008</v>
      </c>
      <c r="BS28" s="13">
        <f>VLOOKUP(BQ28,Zeitreihen!R:S,2,0)</f>
        <v>1.0015000000000001</v>
      </c>
      <c r="BT28" s="9">
        <f t="shared" si="29"/>
        <v>0</v>
      </c>
      <c r="BU28" s="9">
        <f t="shared" si="29"/>
        <v>-9.9845239961147541E-5</v>
      </c>
      <c r="BV28" s="9">
        <f t="shared" si="47"/>
        <v>0.4473650959253978</v>
      </c>
      <c r="BW28" s="9">
        <f t="shared" si="6"/>
        <v>5.7271080389211347E-7</v>
      </c>
      <c r="BX28" s="9">
        <f t="shared" si="6"/>
        <v>2.3714987414677986E-12</v>
      </c>
      <c r="BY28" s="9">
        <f t="shared" si="30"/>
        <v>-1.1654110650989884E-9</v>
      </c>
      <c r="CA28" s="16">
        <f t="shared" si="31"/>
        <v>6</v>
      </c>
      <c r="CB28" s="17">
        <f>VLOOKUP($A28,Datum!$A:$B,2,0)</f>
        <v>41691</v>
      </c>
      <c r="CC28" s="13">
        <f>VLOOKUP(CB28,Zeitreihen!$J:$K,2,0)</f>
        <v>0.26663822525597269</v>
      </c>
      <c r="CD28" s="13">
        <f>VLOOKUP(CB28,Zeitreihen!N:O,2,0)</f>
        <v>1.3746</v>
      </c>
      <c r="CE28" s="9">
        <f t="shared" si="32"/>
        <v>0</v>
      </c>
      <c r="CF28" s="9">
        <f t="shared" si="32"/>
        <v>1.9661393553855135E-3</v>
      </c>
      <c r="CG28" s="9">
        <f t="shared" si="48"/>
        <v>0.4473650959253978</v>
      </c>
      <c r="CH28" s="9">
        <f t="shared" si="7"/>
        <v>4.853315967492371E-15</v>
      </c>
      <c r="CI28" s="9">
        <f t="shared" si="7"/>
        <v>1.2836015129656392E-6</v>
      </c>
      <c r="CJ28" s="9">
        <f t="shared" si="33"/>
        <v>7.8928598864882326E-11</v>
      </c>
      <c r="CL28" s="16">
        <f t="shared" si="34"/>
        <v>6</v>
      </c>
      <c r="CM28" s="17">
        <f>VLOOKUP($A28,Datum!$A:$B,2,0)</f>
        <v>41691</v>
      </c>
      <c r="CN28" s="13">
        <f>VLOOKUP(CM28,Zeitreihen!$J:$K,2,0)</f>
        <v>0.26663822525597269</v>
      </c>
      <c r="CO28" s="13">
        <f>VLOOKUP(CM28,Zeitreihen!R:S,2,0)</f>
        <v>1.0015000000000001</v>
      </c>
      <c r="CP28" s="9">
        <f t="shared" si="35"/>
        <v>0</v>
      </c>
      <c r="CQ28" s="9">
        <f t="shared" si="35"/>
        <v>-9.9845239961147541E-5</v>
      </c>
      <c r="CR28" s="9">
        <f t="shared" si="49"/>
        <v>0.4473650959253978</v>
      </c>
      <c r="CS28" s="9">
        <f t="shared" si="8"/>
        <v>4.853315967492371E-15</v>
      </c>
      <c r="CT28" s="9">
        <f t="shared" si="8"/>
        <v>2.3714987414677986E-12</v>
      </c>
      <c r="CU28" s="9">
        <f t="shared" si="36"/>
        <v>1.072829562831568E-13</v>
      </c>
      <c r="CW28" s="16">
        <f t="shared" si="37"/>
        <v>6</v>
      </c>
      <c r="CX28" s="17">
        <f>VLOOKUP($A28,Datum!$A:$B,2,0)</f>
        <v>41691</v>
      </c>
      <c r="CY28" s="13">
        <f>VLOOKUP(CX28,Zeitreihen!N:O,2,0)</f>
        <v>1.3746</v>
      </c>
      <c r="CZ28" s="13">
        <f>VLOOKUP(CX28,Zeitreihen!R:S,2,0)</f>
        <v>1.0015000000000001</v>
      </c>
      <c r="DA28" s="9">
        <f t="shared" si="38"/>
        <v>1.9661393553855135E-3</v>
      </c>
      <c r="DB28" s="9">
        <f t="shared" si="38"/>
        <v>-9.9845239961147541E-5</v>
      </c>
      <c r="DC28" s="9">
        <f t="shared" si="50"/>
        <v>0.4473650959253978</v>
      </c>
      <c r="DD28" s="9">
        <f t="shared" si="9"/>
        <v>1.2836015129656392E-6</v>
      </c>
      <c r="DE28" s="9">
        <f t="shared" si="9"/>
        <v>2.3714987414677986E-12</v>
      </c>
      <c r="DF28" s="9">
        <f t="shared" si="39"/>
        <v>1.7447232939764904E-9</v>
      </c>
    </row>
    <row r="29" spans="1:110" ht="15" x14ac:dyDescent="0.2">
      <c r="A29" s="9">
        <f t="shared" si="40"/>
        <v>16</v>
      </c>
      <c r="B29" s="16">
        <f t="shared" si="10"/>
        <v>5</v>
      </c>
      <c r="C29" s="17">
        <f>VLOOKUP($A29,Datum!$A:$B,2,0)</f>
        <v>41690</v>
      </c>
      <c r="D29" s="13">
        <f>VLOOKUP(C29,Zeitreihen!$B:$C,2,0)</f>
        <v>692.03</v>
      </c>
      <c r="E29" s="13">
        <f>VLOOKUP(C29,Zeitreihen!F:G,2,0)</f>
        <v>8988.8700000000008</v>
      </c>
      <c r="F29" s="9">
        <f t="shared" si="11"/>
        <v>1.6921089590136293E-3</v>
      </c>
      <c r="G29" s="9">
        <f t="shared" si="11"/>
        <v>2.3668333755683625E-3</v>
      </c>
      <c r="H29" s="9">
        <f t="shared" si="41"/>
        <v>0.42052319016987394</v>
      </c>
      <c r="I29" s="9">
        <f t="shared" si="0"/>
        <v>3.1711457515262172E-7</v>
      </c>
      <c r="J29" s="9">
        <f t="shared" si="0"/>
        <v>6.4178730844182695E-7</v>
      </c>
      <c r="K29" s="9">
        <f t="shared" si="12"/>
        <v>4.5113203128892823E-7</v>
      </c>
      <c r="M29" s="16">
        <f t="shared" si="13"/>
        <v>5</v>
      </c>
      <c r="N29" s="17">
        <f>VLOOKUP($A29,Datum!$A:$B,2,0)</f>
        <v>41690</v>
      </c>
      <c r="O29" s="13">
        <f>VLOOKUP(N29,Zeitreihen!$B:$C,2,0)</f>
        <v>692.03</v>
      </c>
      <c r="P29" s="13">
        <f>VLOOKUP(N29,Zeitreihen!$J:$K,2,0)</f>
        <v>0.26663822525597269</v>
      </c>
      <c r="Q29" s="9">
        <f t="shared" si="14"/>
        <v>1.6921089590136293E-3</v>
      </c>
      <c r="R29" s="9">
        <f t="shared" si="14"/>
        <v>-2.6664178011620453E-5</v>
      </c>
      <c r="S29" s="9">
        <f t="shared" si="42"/>
        <v>0.42052319016987394</v>
      </c>
      <c r="T29" s="9">
        <f t="shared" si="1"/>
        <v>3.1711457515262172E-7</v>
      </c>
      <c r="U29" s="9">
        <f t="shared" si="1"/>
        <v>2.9665165850729634E-10</v>
      </c>
      <c r="V29" s="9">
        <f t="shared" si="15"/>
        <v>-9.6991012292821181E-9</v>
      </c>
      <c r="X29" s="16">
        <f t="shared" si="16"/>
        <v>5</v>
      </c>
      <c r="Y29" s="17">
        <f>VLOOKUP($A29,Datum!$A:$B,2,0)</f>
        <v>41690</v>
      </c>
      <c r="Z29" s="13">
        <f>VLOOKUP(Y29,Zeitreihen!$B:$C,2,0)</f>
        <v>692.03</v>
      </c>
      <c r="AA29" s="13">
        <f>VLOOKUP(Y29,Zeitreihen!N:O,2,0)</f>
        <v>1.3719000000000001</v>
      </c>
      <c r="AB29" s="9">
        <f t="shared" si="17"/>
        <v>1.6921089590136293E-3</v>
      </c>
      <c r="AC29" s="9">
        <f t="shared" si="17"/>
        <v>-1.0199622041169158E-3</v>
      </c>
      <c r="AD29" s="9">
        <f t="shared" si="43"/>
        <v>0.42052319016987394</v>
      </c>
      <c r="AE29" s="9">
        <f t="shared" si="2"/>
        <v>3.1711457515262172E-7</v>
      </c>
      <c r="AF29" s="9">
        <f t="shared" si="2"/>
        <v>7.0219897108015409E-7</v>
      </c>
      <c r="AG29" s="9">
        <f t="shared" si="18"/>
        <v>-4.7188719879510525E-7</v>
      </c>
      <c r="AI29" s="16">
        <f t="shared" si="19"/>
        <v>5</v>
      </c>
      <c r="AJ29" s="17">
        <f>VLOOKUP($A29,Datum!$A:$B,2,0)</f>
        <v>41690</v>
      </c>
      <c r="AK29" s="13">
        <f>VLOOKUP(AJ29,Zeitreihen!$B:$C,2,0)</f>
        <v>692.03</v>
      </c>
      <c r="AL29" s="13">
        <f>VLOOKUP(AJ29,Zeitreihen!$R:$S,2,0)</f>
        <v>1.0016</v>
      </c>
      <c r="AM29" s="9">
        <f t="shared" si="20"/>
        <v>1.6921089590136293E-3</v>
      </c>
      <c r="AN29" s="9">
        <f t="shared" si="20"/>
        <v>-9.9835271884488416E-5</v>
      </c>
      <c r="AO29" s="9">
        <f t="shared" si="44"/>
        <v>0.42052319016987394</v>
      </c>
      <c r="AP29" s="9">
        <f t="shared" si="3"/>
        <v>3.2569871289416826E-7</v>
      </c>
      <c r="AQ29" s="9">
        <f t="shared" si="3"/>
        <v>2.4353095743442362E-12</v>
      </c>
      <c r="AR29" s="9">
        <f t="shared" si="21"/>
        <v>8.9060495948695598E-10</v>
      </c>
      <c r="AT29" s="16">
        <f t="shared" si="22"/>
        <v>5</v>
      </c>
      <c r="AU29" s="17">
        <f>VLOOKUP($A29,Datum!$A:$B,2,0)</f>
        <v>41690</v>
      </c>
      <c r="AV29" s="13">
        <f>VLOOKUP(AU29,Zeitreihen!$F:$G,2,0)</f>
        <v>8988.8700000000008</v>
      </c>
      <c r="AW29" s="13">
        <f>VLOOKUP(AU29,Zeitreihen!$J:$K,2,0)</f>
        <v>0.26663822525597269</v>
      </c>
      <c r="AX29" s="9">
        <f t="shared" si="23"/>
        <v>2.3668333755683625E-3</v>
      </c>
      <c r="AY29" s="9">
        <f t="shared" si="23"/>
        <v>-2.6664178011620453E-5</v>
      </c>
      <c r="AZ29" s="9">
        <f t="shared" si="45"/>
        <v>0.42052319016987394</v>
      </c>
      <c r="BA29" s="9">
        <f t="shared" si="4"/>
        <v>6.4178730844182695E-7</v>
      </c>
      <c r="BB29" s="9">
        <f t="shared" si="4"/>
        <v>2.9665165850729634E-10</v>
      </c>
      <c r="BC29" s="9">
        <f t="shared" si="24"/>
        <v>-1.379808934085447E-8</v>
      </c>
      <c r="BE29" s="16">
        <f t="shared" si="25"/>
        <v>5</v>
      </c>
      <c r="BF29" s="17">
        <f>VLOOKUP($A29,Datum!$A:$B,2,0)</f>
        <v>41690</v>
      </c>
      <c r="BG29" s="13">
        <f>VLOOKUP(BF29,Zeitreihen!$F:$G,2,0)</f>
        <v>8988.8700000000008</v>
      </c>
      <c r="BH29" s="13">
        <f>VLOOKUP(BF29,Zeitreihen!N:O,2,0)</f>
        <v>1.3719000000000001</v>
      </c>
      <c r="BI29" s="9">
        <f t="shared" si="26"/>
        <v>2.3668333755683625E-3</v>
      </c>
      <c r="BJ29" s="9">
        <f t="shared" si="26"/>
        <v>-1.0199622041169158E-3</v>
      </c>
      <c r="BK29" s="9">
        <f t="shared" si="46"/>
        <v>0.42052319016987394</v>
      </c>
      <c r="BL29" s="9">
        <f t="shared" si="5"/>
        <v>6.4178730844182695E-7</v>
      </c>
      <c r="BM29" s="9">
        <f t="shared" si="5"/>
        <v>7.0219897108015409E-7</v>
      </c>
      <c r="BN29" s="9">
        <f t="shared" si="27"/>
        <v>-6.7131392629689452E-7</v>
      </c>
      <c r="BP29" s="16">
        <f t="shared" si="28"/>
        <v>5</v>
      </c>
      <c r="BQ29" s="17">
        <f>VLOOKUP($A29,Datum!$A:$B,2,0)</f>
        <v>41690</v>
      </c>
      <c r="BR29" s="13">
        <f>VLOOKUP(BQ29,Zeitreihen!$F:$G,2,0)</f>
        <v>8988.8700000000008</v>
      </c>
      <c r="BS29" s="13">
        <f>VLOOKUP(BQ29,Zeitreihen!R:S,2,0)</f>
        <v>1.0016</v>
      </c>
      <c r="BT29" s="9">
        <f t="shared" si="29"/>
        <v>2.3668333755683625E-3</v>
      </c>
      <c r="BU29" s="9">
        <f t="shared" si="29"/>
        <v>-9.9835271884488416E-5</v>
      </c>
      <c r="BV29" s="9">
        <f t="shared" si="47"/>
        <v>0.42052319016987394</v>
      </c>
      <c r="BW29" s="9">
        <f t="shared" si="6"/>
        <v>6.4178730844182695E-7</v>
      </c>
      <c r="BX29" s="9">
        <f t="shared" si="6"/>
        <v>2.2485530192371432E-12</v>
      </c>
      <c r="BY29" s="9">
        <f t="shared" si="30"/>
        <v>1.2012879713478155E-9</v>
      </c>
      <c r="CA29" s="16">
        <f t="shared" si="31"/>
        <v>5</v>
      </c>
      <c r="CB29" s="17">
        <f>VLOOKUP($A29,Datum!$A:$B,2,0)</f>
        <v>41690</v>
      </c>
      <c r="CC29" s="13">
        <f>VLOOKUP(CB29,Zeitreihen!$J:$K,2,0)</f>
        <v>0.26663822525597269</v>
      </c>
      <c r="CD29" s="13">
        <f>VLOOKUP(CB29,Zeitreihen!N:O,2,0)</f>
        <v>1.3719000000000001</v>
      </c>
      <c r="CE29" s="9">
        <f t="shared" si="32"/>
        <v>-2.6664178011620453E-5</v>
      </c>
      <c r="CF29" s="9">
        <f t="shared" si="32"/>
        <v>-1.0199622041169158E-3</v>
      </c>
      <c r="CG29" s="9">
        <f t="shared" si="48"/>
        <v>0.42052319016987394</v>
      </c>
      <c r="CH29" s="9">
        <f t="shared" si="7"/>
        <v>2.9665165850729634E-10</v>
      </c>
      <c r="CI29" s="9">
        <f t="shared" si="7"/>
        <v>7.0219897108015409E-7</v>
      </c>
      <c r="CJ29" s="9">
        <f t="shared" si="33"/>
        <v>1.4432896084052041E-8</v>
      </c>
      <c r="CL29" s="16">
        <f t="shared" si="34"/>
        <v>5</v>
      </c>
      <c r="CM29" s="17">
        <f>VLOOKUP($A29,Datum!$A:$B,2,0)</f>
        <v>41690</v>
      </c>
      <c r="CN29" s="13">
        <f>VLOOKUP(CM29,Zeitreihen!$J:$K,2,0)</f>
        <v>0.26663822525597269</v>
      </c>
      <c r="CO29" s="13">
        <f>VLOOKUP(CM29,Zeitreihen!R:S,2,0)</f>
        <v>1.0016</v>
      </c>
      <c r="CP29" s="9">
        <f t="shared" si="35"/>
        <v>-2.6664178011620453E-5</v>
      </c>
      <c r="CQ29" s="9">
        <f t="shared" si="35"/>
        <v>-9.9835271884488416E-5</v>
      </c>
      <c r="CR29" s="9">
        <f t="shared" si="49"/>
        <v>0.42052319016987394</v>
      </c>
      <c r="CS29" s="9">
        <f t="shared" si="8"/>
        <v>2.9665165850729634E-10</v>
      </c>
      <c r="CT29" s="9">
        <f t="shared" si="8"/>
        <v>2.2485530192371432E-12</v>
      </c>
      <c r="CU29" s="9">
        <f t="shared" si="36"/>
        <v>-2.582705911245582E-11</v>
      </c>
      <c r="CW29" s="16">
        <f t="shared" si="37"/>
        <v>5</v>
      </c>
      <c r="CX29" s="17">
        <f>VLOOKUP($A29,Datum!$A:$B,2,0)</f>
        <v>41690</v>
      </c>
      <c r="CY29" s="13">
        <f>VLOOKUP(CX29,Zeitreihen!N:O,2,0)</f>
        <v>1.3719000000000001</v>
      </c>
      <c r="CZ29" s="13">
        <f>VLOOKUP(CX29,Zeitreihen!R:S,2,0)</f>
        <v>1.0016</v>
      </c>
      <c r="DA29" s="9">
        <f t="shared" si="38"/>
        <v>-1.0199622041169158E-3</v>
      </c>
      <c r="DB29" s="9">
        <f t="shared" si="38"/>
        <v>-9.9835271884488416E-5</v>
      </c>
      <c r="DC29" s="9">
        <f t="shared" si="50"/>
        <v>0.42052319016987394</v>
      </c>
      <c r="DD29" s="9">
        <f t="shared" si="9"/>
        <v>7.0219897108015409E-7</v>
      </c>
      <c r="DE29" s="9">
        <f t="shared" si="9"/>
        <v>2.2485530192371432E-12</v>
      </c>
      <c r="DF29" s="9">
        <f t="shared" si="39"/>
        <v>-1.2565554570043839E-9</v>
      </c>
    </row>
    <row r="30" spans="1:110" ht="15" x14ac:dyDescent="0.2">
      <c r="A30" s="9">
        <f t="shared" si="40"/>
        <v>17</v>
      </c>
      <c r="B30" s="16">
        <f t="shared" si="10"/>
        <v>4</v>
      </c>
      <c r="C30" s="17">
        <f>VLOOKUP($A30,Datum!$A:$B,2,0)</f>
        <v>41689</v>
      </c>
      <c r="D30" s="13">
        <f>VLOOKUP(C30,Zeitreihen!$B:$C,2,0)</f>
        <v>690.86</v>
      </c>
      <c r="E30" s="13">
        <f>VLOOKUP(C30,Zeitreihen!F:G,2,0)</f>
        <v>8967.6200000000008</v>
      </c>
      <c r="F30" s="9">
        <f t="shared" si="11"/>
        <v>4.5845019943247522E-3</v>
      </c>
      <c r="G30" s="9">
        <f t="shared" si="11"/>
        <v>1.2005928531790427E-3</v>
      </c>
      <c r="H30" s="9">
        <f t="shared" si="41"/>
        <v>0.39529179875968146</v>
      </c>
      <c r="I30" s="9">
        <f t="shared" si="0"/>
        <v>5.5907951926754082E-6</v>
      </c>
      <c r="J30" s="9">
        <f t="shared" si="0"/>
        <v>1.8896037427485109E-9</v>
      </c>
      <c r="K30" s="9">
        <f t="shared" si="12"/>
        <v>1.0278320641534703E-7</v>
      </c>
      <c r="M30" s="16">
        <f t="shared" si="13"/>
        <v>4</v>
      </c>
      <c r="N30" s="17">
        <f>VLOOKUP($A30,Datum!$A:$B,2,0)</f>
        <v>41689</v>
      </c>
      <c r="O30" s="13">
        <f>VLOOKUP(N30,Zeitreihen!$B:$C,2,0)</f>
        <v>690.86</v>
      </c>
      <c r="P30" s="13">
        <f>VLOOKUP(N30,Zeitreihen!$J:$K,2,0)</f>
        <v>0.26664533503986348</v>
      </c>
      <c r="Q30" s="9">
        <f t="shared" si="14"/>
        <v>4.5845019943247522E-3</v>
      </c>
      <c r="R30" s="9">
        <f t="shared" si="14"/>
        <v>0</v>
      </c>
      <c r="S30" s="9">
        <f t="shared" si="42"/>
        <v>0.39529179875968146</v>
      </c>
      <c r="T30" s="9">
        <f t="shared" si="1"/>
        <v>5.5907951926754082E-6</v>
      </c>
      <c r="U30" s="9">
        <f t="shared" si="1"/>
        <v>4.2883899888762584E-15</v>
      </c>
      <c r="V30" s="9">
        <f t="shared" si="15"/>
        <v>1.5484027297226887E-10</v>
      </c>
      <c r="X30" s="16">
        <f t="shared" si="16"/>
        <v>4</v>
      </c>
      <c r="Y30" s="17">
        <f>VLOOKUP($A30,Datum!$A:$B,2,0)</f>
        <v>41689</v>
      </c>
      <c r="Z30" s="13">
        <f>VLOOKUP(Y30,Zeitreihen!$B:$C,2,0)</f>
        <v>690.86</v>
      </c>
      <c r="AA30" s="13">
        <f>VLOOKUP(Y30,Zeitreihen!N:O,2,0)</f>
        <v>1.3733</v>
      </c>
      <c r="AB30" s="9">
        <f t="shared" si="17"/>
        <v>4.5845019943247522E-3</v>
      </c>
      <c r="AC30" s="9">
        <f t="shared" si="17"/>
        <v>-1.8914598975347402E-3</v>
      </c>
      <c r="AD30" s="9">
        <f t="shared" si="43"/>
        <v>0.39529179875968146</v>
      </c>
      <c r="AE30" s="9">
        <f t="shared" si="2"/>
        <v>5.5907951926754082E-6</v>
      </c>
      <c r="AF30" s="9">
        <f t="shared" si="2"/>
        <v>1.8506206216785863E-6</v>
      </c>
      <c r="AG30" s="9">
        <f t="shared" si="18"/>
        <v>-3.2165883906938757E-6</v>
      </c>
      <c r="AI30" s="16">
        <f t="shared" si="19"/>
        <v>4</v>
      </c>
      <c r="AJ30" s="17">
        <f>VLOOKUP($A30,Datum!$A:$B,2,0)</f>
        <v>41689</v>
      </c>
      <c r="AK30" s="13">
        <f>VLOOKUP(AJ30,Zeitreihen!$B:$C,2,0)</f>
        <v>690.86</v>
      </c>
      <c r="AL30" s="13">
        <f>VLOOKUP(AJ30,Zeitreihen!$R:$S,2,0)</f>
        <v>1.0017</v>
      </c>
      <c r="AM30" s="9">
        <f t="shared" si="20"/>
        <v>4.5845019943247522E-3</v>
      </c>
      <c r="AN30" s="9">
        <f t="shared" si="20"/>
        <v>-9.9825305797869002E-5</v>
      </c>
      <c r="AO30" s="9">
        <f t="shared" si="44"/>
        <v>0.39529179875968146</v>
      </c>
      <c r="AP30" s="9">
        <f t="shared" si="3"/>
        <v>5.6255610736816249E-6</v>
      </c>
      <c r="AQ30" s="9">
        <f t="shared" si="3"/>
        <v>2.3081909702781989E-12</v>
      </c>
      <c r="AR30" s="9">
        <f t="shared" si="21"/>
        <v>3.6034524102616444E-9</v>
      </c>
      <c r="AT30" s="16">
        <f t="shared" si="22"/>
        <v>4</v>
      </c>
      <c r="AU30" s="17">
        <f>VLOOKUP($A30,Datum!$A:$B,2,0)</f>
        <v>41689</v>
      </c>
      <c r="AV30" s="13">
        <f>VLOOKUP(AU30,Zeitreihen!$F:$G,2,0)</f>
        <v>8967.6200000000008</v>
      </c>
      <c r="AW30" s="13">
        <f>VLOOKUP(AU30,Zeitreihen!$J:$K,2,0)</f>
        <v>0.26664533503986348</v>
      </c>
      <c r="AX30" s="9">
        <f t="shared" si="23"/>
        <v>1.2005928531790427E-3</v>
      </c>
      <c r="AY30" s="9">
        <f t="shared" si="23"/>
        <v>0</v>
      </c>
      <c r="AZ30" s="9">
        <f t="shared" si="45"/>
        <v>0.39529179875968146</v>
      </c>
      <c r="BA30" s="9">
        <f t="shared" si="4"/>
        <v>1.8896037427485109E-9</v>
      </c>
      <c r="BB30" s="9">
        <f t="shared" si="4"/>
        <v>4.2883899888762584E-15</v>
      </c>
      <c r="BC30" s="9">
        <f t="shared" si="24"/>
        <v>2.8466397336765017E-12</v>
      </c>
      <c r="BE30" s="16">
        <f t="shared" si="25"/>
        <v>4</v>
      </c>
      <c r="BF30" s="17">
        <f>VLOOKUP($A30,Datum!$A:$B,2,0)</f>
        <v>41689</v>
      </c>
      <c r="BG30" s="13">
        <f>VLOOKUP(BF30,Zeitreihen!$F:$G,2,0)</f>
        <v>8967.6200000000008</v>
      </c>
      <c r="BH30" s="13">
        <f>VLOOKUP(BF30,Zeitreihen!N:O,2,0)</f>
        <v>1.3733</v>
      </c>
      <c r="BI30" s="9">
        <f t="shared" si="26"/>
        <v>1.2005928531790427E-3</v>
      </c>
      <c r="BJ30" s="9">
        <f t="shared" si="26"/>
        <v>-1.8914598975347402E-3</v>
      </c>
      <c r="BK30" s="9">
        <f t="shared" si="46"/>
        <v>0.39529179875968146</v>
      </c>
      <c r="BL30" s="9">
        <f t="shared" si="5"/>
        <v>1.8896037427485109E-9</v>
      </c>
      <c r="BM30" s="9">
        <f t="shared" si="5"/>
        <v>1.8506206216785863E-6</v>
      </c>
      <c r="BN30" s="9">
        <f t="shared" si="27"/>
        <v>-5.91349275228391E-8</v>
      </c>
      <c r="BP30" s="16">
        <f t="shared" si="28"/>
        <v>4</v>
      </c>
      <c r="BQ30" s="17">
        <f>VLOOKUP($A30,Datum!$A:$B,2,0)</f>
        <v>41689</v>
      </c>
      <c r="BR30" s="13">
        <f>VLOOKUP(BQ30,Zeitreihen!$F:$G,2,0)</f>
        <v>8967.6200000000008</v>
      </c>
      <c r="BS30" s="13">
        <f>VLOOKUP(BQ30,Zeitreihen!R:S,2,0)</f>
        <v>1.0017</v>
      </c>
      <c r="BT30" s="9">
        <f t="shared" si="29"/>
        <v>1.2005928531790427E-3</v>
      </c>
      <c r="BU30" s="9">
        <f t="shared" si="29"/>
        <v>-9.9825305797869002E-5</v>
      </c>
      <c r="BV30" s="9">
        <f t="shared" si="47"/>
        <v>0.39529179875968146</v>
      </c>
      <c r="BW30" s="9">
        <f t="shared" si="6"/>
        <v>1.8896037427485109E-9</v>
      </c>
      <c r="BX30" s="9">
        <f t="shared" si="6"/>
        <v>2.131898288898981E-12</v>
      </c>
      <c r="BY30" s="9">
        <f t="shared" si="30"/>
        <v>6.3470016431876411E-11</v>
      </c>
      <c r="CA30" s="16">
        <f t="shared" si="31"/>
        <v>4</v>
      </c>
      <c r="CB30" s="17">
        <f>VLOOKUP($A30,Datum!$A:$B,2,0)</f>
        <v>41689</v>
      </c>
      <c r="CC30" s="13">
        <f>VLOOKUP(CB30,Zeitreihen!$J:$K,2,0)</f>
        <v>0.26664533503986348</v>
      </c>
      <c r="CD30" s="13">
        <f>VLOOKUP(CB30,Zeitreihen!N:O,2,0)</f>
        <v>1.3733</v>
      </c>
      <c r="CE30" s="9">
        <f t="shared" si="32"/>
        <v>0</v>
      </c>
      <c r="CF30" s="9">
        <f t="shared" si="32"/>
        <v>-1.8914598975347402E-3</v>
      </c>
      <c r="CG30" s="9">
        <f t="shared" si="48"/>
        <v>0.39529179875968146</v>
      </c>
      <c r="CH30" s="9">
        <f t="shared" si="7"/>
        <v>4.2883899888762584E-15</v>
      </c>
      <c r="CI30" s="9">
        <f t="shared" si="7"/>
        <v>1.8506206216785863E-6</v>
      </c>
      <c r="CJ30" s="9">
        <f t="shared" si="33"/>
        <v>-8.9085256620915722E-11</v>
      </c>
      <c r="CL30" s="16">
        <f t="shared" si="34"/>
        <v>4</v>
      </c>
      <c r="CM30" s="17">
        <f>VLOOKUP($A30,Datum!$A:$B,2,0)</f>
        <v>41689</v>
      </c>
      <c r="CN30" s="13">
        <f>VLOOKUP(CM30,Zeitreihen!$J:$K,2,0)</f>
        <v>0.26664533503986348</v>
      </c>
      <c r="CO30" s="13">
        <f>VLOOKUP(CM30,Zeitreihen!R:S,2,0)</f>
        <v>1.0017</v>
      </c>
      <c r="CP30" s="9">
        <f t="shared" si="35"/>
        <v>0</v>
      </c>
      <c r="CQ30" s="9">
        <f t="shared" si="35"/>
        <v>-9.9825305797869002E-5</v>
      </c>
      <c r="CR30" s="9">
        <f t="shared" si="49"/>
        <v>0.39529179875968146</v>
      </c>
      <c r="CS30" s="9">
        <f t="shared" si="8"/>
        <v>4.2883899888762584E-15</v>
      </c>
      <c r="CT30" s="9">
        <f t="shared" si="8"/>
        <v>2.131898288898981E-12</v>
      </c>
      <c r="CU30" s="9">
        <f t="shared" si="36"/>
        <v>9.5615957242590092E-14</v>
      </c>
      <c r="CW30" s="16">
        <f t="shared" si="37"/>
        <v>4</v>
      </c>
      <c r="CX30" s="17">
        <f>VLOOKUP($A30,Datum!$A:$B,2,0)</f>
        <v>41689</v>
      </c>
      <c r="CY30" s="13">
        <f>VLOOKUP(CX30,Zeitreihen!N:O,2,0)</f>
        <v>1.3733</v>
      </c>
      <c r="CZ30" s="13">
        <f>VLOOKUP(CX30,Zeitreihen!R:S,2,0)</f>
        <v>1.0017</v>
      </c>
      <c r="DA30" s="9">
        <f t="shared" si="38"/>
        <v>-1.8914598975347402E-3</v>
      </c>
      <c r="DB30" s="9">
        <f t="shared" si="38"/>
        <v>-9.9825305797869002E-5</v>
      </c>
      <c r="DC30" s="9">
        <f t="shared" si="50"/>
        <v>0.39529179875968146</v>
      </c>
      <c r="DD30" s="9">
        <f t="shared" si="9"/>
        <v>1.8506206216785863E-6</v>
      </c>
      <c r="DE30" s="9">
        <f t="shared" si="9"/>
        <v>2.131898288898981E-12</v>
      </c>
      <c r="DF30" s="9">
        <f t="shared" si="39"/>
        <v>-1.9862867206820237E-9</v>
      </c>
    </row>
    <row r="31" spans="1:110" ht="15" x14ac:dyDescent="0.2">
      <c r="A31" s="9">
        <f t="shared" si="40"/>
        <v>18</v>
      </c>
      <c r="B31" s="16">
        <f t="shared" si="10"/>
        <v>3</v>
      </c>
      <c r="C31" s="17">
        <f>VLOOKUP($A31,Datum!$A:$B,2,0)</f>
        <v>41688</v>
      </c>
      <c r="D31" s="13">
        <f>VLOOKUP(C31,Zeitreihen!$B:$C,2,0)</f>
        <v>687.7</v>
      </c>
      <c r="E31" s="13">
        <f>VLOOKUP(C31,Zeitreihen!F:G,2,0)</f>
        <v>8956.86</v>
      </c>
      <c r="F31" s="9">
        <f t="shared" si="11"/>
        <v>1.8193069821765178E-3</v>
      </c>
      <c r="G31" s="9">
        <f t="shared" si="11"/>
        <v>1.897552861023897E-3</v>
      </c>
      <c r="H31" s="9">
        <f t="shared" si="41"/>
        <v>0.37157429083410054</v>
      </c>
      <c r="I31" s="9">
        <f t="shared" si="0"/>
        <v>3.6830027344448876E-7</v>
      </c>
      <c r="J31" s="9">
        <f t="shared" si="0"/>
        <v>2.1808011447807407E-7</v>
      </c>
      <c r="K31" s="9">
        <f t="shared" si="12"/>
        <v>2.8340600874907379E-7</v>
      </c>
      <c r="M31" s="16">
        <f t="shared" si="13"/>
        <v>3</v>
      </c>
      <c r="N31" s="17">
        <f>VLOOKUP($A31,Datum!$A:$B,2,0)</f>
        <v>41688</v>
      </c>
      <c r="O31" s="13">
        <f>VLOOKUP(N31,Zeitreihen!$B:$C,2,0)</f>
        <v>687.7</v>
      </c>
      <c r="P31" s="13">
        <f>VLOOKUP(N31,Zeitreihen!$J:$K,2,0)</f>
        <v>0.26664533503986348</v>
      </c>
      <c r="Q31" s="9">
        <f t="shared" si="14"/>
        <v>1.8193069821765178E-3</v>
      </c>
      <c r="R31" s="9">
        <f t="shared" si="14"/>
        <v>0</v>
      </c>
      <c r="S31" s="9">
        <f t="shared" si="42"/>
        <v>0.37157429083410054</v>
      </c>
      <c r="T31" s="9">
        <f t="shared" si="1"/>
        <v>3.6830027344448876E-7</v>
      </c>
      <c r="U31" s="9">
        <f t="shared" si="1"/>
        <v>4.031086589543683E-15</v>
      </c>
      <c r="V31" s="9">
        <f t="shared" si="15"/>
        <v>3.8531160029349621E-11</v>
      </c>
      <c r="X31" s="16">
        <f t="shared" si="16"/>
        <v>3</v>
      </c>
      <c r="Y31" s="17">
        <f>VLOOKUP($A31,Datum!$A:$B,2,0)</f>
        <v>41688</v>
      </c>
      <c r="Z31" s="13">
        <f>VLOOKUP(Y31,Zeitreihen!$B:$C,2,0)</f>
        <v>687.7</v>
      </c>
      <c r="AA31" s="13">
        <f>VLOOKUP(Y31,Zeitreihen!N:O,2,0)</f>
        <v>1.3759000000000001</v>
      </c>
      <c r="AB31" s="9">
        <f t="shared" si="17"/>
        <v>1.8193069821765178E-3</v>
      </c>
      <c r="AC31" s="9">
        <f t="shared" si="17"/>
        <v>3.7865041964354335E-3</v>
      </c>
      <c r="AD31" s="9">
        <f t="shared" si="43"/>
        <v>0.37157429083410054</v>
      </c>
      <c r="AE31" s="9">
        <f t="shared" si="2"/>
        <v>3.6830027344448876E-7</v>
      </c>
      <c r="AF31" s="9">
        <f t="shared" si="2"/>
        <v>4.5889260575923939E-6</v>
      </c>
      <c r="AG31" s="9">
        <f t="shared" si="18"/>
        <v>1.3000395077949818E-6</v>
      </c>
      <c r="AI31" s="16">
        <f t="shared" si="19"/>
        <v>3</v>
      </c>
      <c r="AJ31" s="17">
        <f>VLOOKUP($A31,Datum!$A:$B,2,0)</f>
        <v>41688</v>
      </c>
      <c r="AK31" s="13">
        <f>VLOOKUP(AJ31,Zeitreihen!$B:$C,2,0)</f>
        <v>687.7</v>
      </c>
      <c r="AL31" s="13">
        <f>VLOOKUP(AJ31,Zeitreihen!$R:$S,2,0)</f>
        <v>1.0018</v>
      </c>
      <c r="AM31" s="9">
        <f t="shared" si="20"/>
        <v>1.8193069821765178E-3</v>
      </c>
      <c r="AN31" s="9">
        <f t="shared" si="20"/>
        <v>-9.9815341700845088E-5</v>
      </c>
      <c r="AO31" s="9">
        <f t="shared" si="44"/>
        <v>0.37157429083410054</v>
      </c>
      <c r="AP31" s="9">
        <f t="shared" si="3"/>
        <v>3.7698881319911746E-7</v>
      </c>
      <c r="AQ31" s="9">
        <f t="shared" si="3"/>
        <v>2.1876297082860615E-12</v>
      </c>
      <c r="AR31" s="9">
        <f t="shared" si="21"/>
        <v>9.0813651366184698E-10</v>
      </c>
      <c r="AT31" s="16">
        <f t="shared" si="22"/>
        <v>3</v>
      </c>
      <c r="AU31" s="17">
        <f>VLOOKUP($A31,Datum!$A:$B,2,0)</f>
        <v>41688</v>
      </c>
      <c r="AV31" s="13">
        <f>VLOOKUP(AU31,Zeitreihen!$F:$G,2,0)</f>
        <v>8956.86</v>
      </c>
      <c r="AW31" s="13">
        <f>VLOOKUP(AU31,Zeitreihen!$J:$K,2,0)</f>
        <v>0.26664533503986348</v>
      </c>
      <c r="AX31" s="9">
        <f t="shared" si="23"/>
        <v>1.897552861023897E-3</v>
      </c>
      <c r="AY31" s="9">
        <f t="shared" si="23"/>
        <v>0</v>
      </c>
      <c r="AZ31" s="9">
        <f t="shared" si="45"/>
        <v>0.37157429083410054</v>
      </c>
      <c r="BA31" s="9">
        <f t="shared" si="4"/>
        <v>2.1808011447807407E-7</v>
      </c>
      <c r="BB31" s="9">
        <f t="shared" si="4"/>
        <v>4.031086589543683E-15</v>
      </c>
      <c r="BC31" s="9">
        <f t="shared" si="24"/>
        <v>2.9649617618423272E-11</v>
      </c>
      <c r="BE31" s="16">
        <f t="shared" si="25"/>
        <v>3</v>
      </c>
      <c r="BF31" s="17">
        <f>VLOOKUP($A31,Datum!$A:$B,2,0)</f>
        <v>41688</v>
      </c>
      <c r="BG31" s="13">
        <f>VLOOKUP(BF31,Zeitreihen!$F:$G,2,0)</f>
        <v>8956.86</v>
      </c>
      <c r="BH31" s="13">
        <f>VLOOKUP(BF31,Zeitreihen!N:O,2,0)</f>
        <v>1.3759000000000001</v>
      </c>
      <c r="BI31" s="9">
        <f t="shared" si="26"/>
        <v>1.897552861023897E-3</v>
      </c>
      <c r="BJ31" s="9">
        <f t="shared" si="26"/>
        <v>3.7865041964354335E-3</v>
      </c>
      <c r="BK31" s="9">
        <f t="shared" si="46"/>
        <v>0.37157429083410054</v>
      </c>
      <c r="BL31" s="9">
        <f t="shared" si="5"/>
        <v>2.1808011447807407E-7</v>
      </c>
      <c r="BM31" s="9">
        <f t="shared" si="5"/>
        <v>4.5889260575923939E-6</v>
      </c>
      <c r="BN31" s="9">
        <f t="shared" si="27"/>
        <v>1.0003766890382675E-6</v>
      </c>
      <c r="BP31" s="16">
        <f t="shared" si="28"/>
        <v>3</v>
      </c>
      <c r="BQ31" s="17">
        <f>VLOOKUP($A31,Datum!$A:$B,2,0)</f>
        <v>41688</v>
      </c>
      <c r="BR31" s="13">
        <f>VLOOKUP(BQ31,Zeitreihen!$F:$G,2,0)</f>
        <v>8956.86</v>
      </c>
      <c r="BS31" s="13">
        <f>VLOOKUP(BQ31,Zeitreihen!R:S,2,0)</f>
        <v>1.0018</v>
      </c>
      <c r="BT31" s="9">
        <f t="shared" si="29"/>
        <v>1.897552861023897E-3</v>
      </c>
      <c r="BU31" s="9">
        <f t="shared" si="29"/>
        <v>-9.9815341700845088E-5</v>
      </c>
      <c r="BV31" s="9">
        <f t="shared" si="47"/>
        <v>0.37157429083410054</v>
      </c>
      <c r="BW31" s="9">
        <f t="shared" si="6"/>
        <v>2.1808011447807407E-7</v>
      </c>
      <c r="BX31" s="9">
        <f t="shared" si="6"/>
        <v>2.0212176985381308E-12</v>
      </c>
      <c r="BY31" s="9">
        <f t="shared" si="30"/>
        <v>6.6391820812680298E-10</v>
      </c>
      <c r="CA31" s="16">
        <f t="shared" si="31"/>
        <v>3</v>
      </c>
      <c r="CB31" s="17">
        <f>VLOOKUP($A31,Datum!$A:$B,2,0)</f>
        <v>41688</v>
      </c>
      <c r="CC31" s="13">
        <f>VLOOKUP(CB31,Zeitreihen!$J:$K,2,0)</f>
        <v>0.26664533503986348</v>
      </c>
      <c r="CD31" s="13">
        <f>VLOOKUP(CB31,Zeitreihen!N:O,2,0)</f>
        <v>1.3759000000000001</v>
      </c>
      <c r="CE31" s="9">
        <f t="shared" si="32"/>
        <v>0</v>
      </c>
      <c r="CF31" s="9">
        <f t="shared" si="32"/>
        <v>3.7865041964354335E-3</v>
      </c>
      <c r="CG31" s="9">
        <f t="shared" si="48"/>
        <v>0.37157429083410054</v>
      </c>
      <c r="CH31" s="9">
        <f t="shared" si="7"/>
        <v>4.031086589543683E-15</v>
      </c>
      <c r="CI31" s="9">
        <f t="shared" si="7"/>
        <v>4.5889260575923939E-6</v>
      </c>
      <c r="CJ31" s="9">
        <f t="shared" si="33"/>
        <v>1.3600866991176798E-10</v>
      </c>
      <c r="CL31" s="16">
        <f t="shared" si="34"/>
        <v>3</v>
      </c>
      <c r="CM31" s="17">
        <f>VLOOKUP($A31,Datum!$A:$B,2,0)</f>
        <v>41688</v>
      </c>
      <c r="CN31" s="13">
        <f>VLOOKUP(CM31,Zeitreihen!$J:$K,2,0)</f>
        <v>0.26664533503986348</v>
      </c>
      <c r="CO31" s="13">
        <f>VLOOKUP(CM31,Zeitreihen!R:S,2,0)</f>
        <v>1.0018</v>
      </c>
      <c r="CP31" s="9">
        <f t="shared" si="35"/>
        <v>0</v>
      </c>
      <c r="CQ31" s="9">
        <f t="shared" si="35"/>
        <v>-9.9815341700845088E-5</v>
      </c>
      <c r="CR31" s="9">
        <f t="shared" si="49"/>
        <v>0.37157429083410054</v>
      </c>
      <c r="CS31" s="9">
        <f t="shared" si="8"/>
        <v>4.031086589543683E-15</v>
      </c>
      <c r="CT31" s="9">
        <f t="shared" si="8"/>
        <v>2.0212176985381308E-12</v>
      </c>
      <c r="CU31" s="9">
        <f t="shared" si="36"/>
        <v>9.0264630720595127E-14</v>
      </c>
      <c r="CW31" s="16">
        <f t="shared" si="37"/>
        <v>3</v>
      </c>
      <c r="CX31" s="17">
        <f>VLOOKUP($A31,Datum!$A:$B,2,0)</f>
        <v>41688</v>
      </c>
      <c r="CY31" s="13">
        <f>VLOOKUP(CX31,Zeitreihen!N:O,2,0)</f>
        <v>1.3759000000000001</v>
      </c>
      <c r="CZ31" s="13">
        <f>VLOOKUP(CX31,Zeitreihen!R:S,2,0)</f>
        <v>1.0018</v>
      </c>
      <c r="DA31" s="9">
        <f t="shared" si="38"/>
        <v>3.7865041964354335E-3</v>
      </c>
      <c r="DB31" s="9">
        <f t="shared" si="38"/>
        <v>-9.9815341700845088E-5</v>
      </c>
      <c r="DC31" s="9">
        <f t="shared" si="50"/>
        <v>0.37157429083410054</v>
      </c>
      <c r="DD31" s="9">
        <f t="shared" si="9"/>
        <v>4.5889260575923939E-6</v>
      </c>
      <c r="DE31" s="9">
        <f t="shared" si="9"/>
        <v>2.0212176985381308E-12</v>
      </c>
      <c r="DF31" s="9">
        <f t="shared" si="39"/>
        <v>3.0455243497448113E-9</v>
      </c>
    </row>
    <row r="32" spans="1:110" ht="15" x14ac:dyDescent="0.2">
      <c r="A32" s="9">
        <f t="shared" si="40"/>
        <v>19</v>
      </c>
      <c r="B32" s="16">
        <f t="shared" si="10"/>
        <v>2</v>
      </c>
      <c r="C32" s="17">
        <f>VLOOKUP($A32,Datum!$A:$B,2,0)</f>
        <v>41687</v>
      </c>
      <c r="D32" s="13">
        <f>VLOOKUP(C32,Zeitreihen!$B:$C,2,0)</f>
        <v>686.45</v>
      </c>
      <c r="E32" s="13">
        <f>VLOOKUP(C32,Zeitreihen!F:G,2,0)</f>
        <v>8939.8799999999992</v>
      </c>
      <c r="F32" s="9">
        <f t="shared" si="11"/>
        <v>7.7068009391168023E-3</v>
      </c>
      <c r="G32" s="9">
        <f t="shared" si="11"/>
        <v>1.1505652245117773E-3</v>
      </c>
      <c r="H32" s="9">
        <f t="shared" si="41"/>
        <v>0.34927983338405449</v>
      </c>
      <c r="I32" s="9">
        <f t="shared" si="0"/>
        <v>1.6547750717663211E-5</v>
      </c>
      <c r="J32" s="9">
        <f t="shared" si="0"/>
        <v>1.2757971516686227E-10</v>
      </c>
      <c r="K32" s="9">
        <f t="shared" si="12"/>
        <v>4.594733205760388E-8</v>
      </c>
      <c r="M32" s="16">
        <f t="shared" si="13"/>
        <v>2</v>
      </c>
      <c r="N32" s="17">
        <f>VLOOKUP($A32,Datum!$A:$B,2,0)</f>
        <v>41687</v>
      </c>
      <c r="O32" s="13">
        <f>VLOOKUP(N32,Zeitreihen!$B:$C,2,0)</f>
        <v>686.45</v>
      </c>
      <c r="P32" s="13">
        <f>VLOOKUP(N32,Zeitreihen!$J:$K,2,0)</f>
        <v>0.26664533503986348</v>
      </c>
      <c r="Q32" s="9">
        <f t="shared" si="14"/>
        <v>7.7068009391168023E-3</v>
      </c>
      <c r="R32" s="9">
        <f t="shared" si="14"/>
        <v>0</v>
      </c>
      <c r="S32" s="9">
        <f t="shared" si="42"/>
        <v>0.34927983338405449</v>
      </c>
      <c r="T32" s="9">
        <f t="shared" si="1"/>
        <v>1.6547750717663211E-5</v>
      </c>
      <c r="U32" s="9">
        <f t="shared" si="1"/>
        <v>3.789221394171062E-15</v>
      </c>
      <c r="V32" s="9">
        <f t="shared" si="15"/>
        <v>2.5040585265679989E-10</v>
      </c>
      <c r="X32" s="16">
        <f t="shared" si="16"/>
        <v>2</v>
      </c>
      <c r="Y32" s="17">
        <f>VLOOKUP($A32,Datum!$A:$B,2,0)</f>
        <v>41687</v>
      </c>
      <c r="Z32" s="13">
        <f>VLOOKUP(Y32,Zeitreihen!$B:$C,2,0)</f>
        <v>686.45</v>
      </c>
      <c r="AA32" s="13">
        <f>VLOOKUP(Y32,Zeitreihen!N:O,2,0)</f>
        <v>1.3707</v>
      </c>
      <c r="AB32" s="9">
        <f t="shared" si="17"/>
        <v>7.7068009391168023E-3</v>
      </c>
      <c r="AC32" s="9">
        <f t="shared" si="17"/>
        <v>1.0218978991475059E-3</v>
      </c>
      <c r="AD32" s="9">
        <f t="shared" si="43"/>
        <v>0.34927983338405449</v>
      </c>
      <c r="AE32" s="9">
        <f t="shared" si="2"/>
        <v>1.6547750717663211E-5</v>
      </c>
      <c r="AF32" s="9">
        <f t="shared" si="2"/>
        <v>1.962834812646045E-7</v>
      </c>
      <c r="AG32" s="9">
        <f t="shared" si="18"/>
        <v>1.8022347566179586E-6</v>
      </c>
      <c r="AI32" s="16">
        <f t="shared" si="19"/>
        <v>2</v>
      </c>
      <c r="AJ32" s="17">
        <f>VLOOKUP($A32,Datum!$A:$B,2,0)</f>
        <v>41687</v>
      </c>
      <c r="AK32" s="13">
        <f>VLOOKUP(AJ32,Zeitreihen!$B:$C,2,0)</f>
        <v>686.45</v>
      </c>
      <c r="AL32" s="13">
        <f>VLOOKUP(AJ32,Zeitreihen!$R:$S,2,0)</f>
        <v>1.0019</v>
      </c>
      <c r="AM32" s="9">
        <f t="shared" si="20"/>
        <v>7.7068009391168023E-3</v>
      </c>
      <c r="AN32" s="9">
        <f t="shared" si="20"/>
        <v>-9.9805379592750432E-5</v>
      </c>
      <c r="AO32" s="9">
        <f t="shared" si="44"/>
        <v>0.34927983338405449</v>
      </c>
      <c r="AP32" s="9">
        <f t="shared" si="3"/>
        <v>1.6603934162456022E-5</v>
      </c>
      <c r="AQ32" s="9">
        <f t="shared" si="3"/>
        <v>2.0732922804384545E-12</v>
      </c>
      <c r="AR32" s="9">
        <f t="shared" si="21"/>
        <v>5.8672658473882368E-9</v>
      </c>
      <c r="AT32" s="16">
        <f t="shared" si="22"/>
        <v>2</v>
      </c>
      <c r="AU32" s="17">
        <f>VLOOKUP($A32,Datum!$A:$B,2,0)</f>
        <v>41687</v>
      </c>
      <c r="AV32" s="13">
        <f>VLOOKUP(AU32,Zeitreihen!$F:$G,2,0)</f>
        <v>8939.8799999999992</v>
      </c>
      <c r="AW32" s="13">
        <f>VLOOKUP(AU32,Zeitreihen!$J:$K,2,0)</f>
        <v>0.26664533503986348</v>
      </c>
      <c r="AX32" s="9">
        <f t="shared" si="23"/>
        <v>1.1505652245117773E-3</v>
      </c>
      <c r="AY32" s="9">
        <f t="shared" si="23"/>
        <v>0</v>
      </c>
      <c r="AZ32" s="9">
        <f t="shared" si="45"/>
        <v>0.34927983338405449</v>
      </c>
      <c r="BA32" s="9">
        <f t="shared" si="4"/>
        <v>1.2757971516686227E-10</v>
      </c>
      <c r="BB32" s="9">
        <f t="shared" si="4"/>
        <v>3.789221394171062E-15</v>
      </c>
      <c r="BC32" s="9">
        <f t="shared" si="24"/>
        <v>6.9528971384058663E-13</v>
      </c>
      <c r="BE32" s="16">
        <f t="shared" si="25"/>
        <v>2</v>
      </c>
      <c r="BF32" s="17">
        <f>VLOOKUP($A32,Datum!$A:$B,2,0)</f>
        <v>41687</v>
      </c>
      <c r="BG32" s="13">
        <f>VLOOKUP(BF32,Zeitreihen!$F:$G,2,0)</f>
        <v>8939.8799999999992</v>
      </c>
      <c r="BH32" s="13">
        <f>VLOOKUP(BF32,Zeitreihen!N:O,2,0)</f>
        <v>1.3707</v>
      </c>
      <c r="BI32" s="9">
        <f t="shared" si="26"/>
        <v>1.1505652245117773E-3</v>
      </c>
      <c r="BJ32" s="9">
        <f t="shared" si="26"/>
        <v>1.0218978991475059E-3</v>
      </c>
      <c r="BK32" s="9">
        <f t="shared" si="46"/>
        <v>0.34927983338405449</v>
      </c>
      <c r="BL32" s="9">
        <f t="shared" si="5"/>
        <v>1.2757971516686227E-10</v>
      </c>
      <c r="BM32" s="9">
        <f t="shared" si="5"/>
        <v>1.962834812646045E-7</v>
      </c>
      <c r="BN32" s="9">
        <f t="shared" si="27"/>
        <v>5.0041773181711289E-9</v>
      </c>
      <c r="BP32" s="16">
        <f t="shared" si="28"/>
        <v>2</v>
      </c>
      <c r="BQ32" s="17">
        <f>VLOOKUP($A32,Datum!$A:$B,2,0)</f>
        <v>41687</v>
      </c>
      <c r="BR32" s="13">
        <f>VLOOKUP(BQ32,Zeitreihen!$F:$G,2,0)</f>
        <v>8939.8799999999992</v>
      </c>
      <c r="BS32" s="13">
        <f>VLOOKUP(BQ32,Zeitreihen!R:S,2,0)</f>
        <v>1.0019</v>
      </c>
      <c r="BT32" s="9">
        <f t="shared" si="29"/>
        <v>1.1505652245117773E-3</v>
      </c>
      <c r="BU32" s="9">
        <f t="shared" si="29"/>
        <v>-9.9805379592750432E-5</v>
      </c>
      <c r="BV32" s="9">
        <f t="shared" si="47"/>
        <v>0.34927983338405449</v>
      </c>
      <c r="BW32" s="9">
        <f t="shared" si="6"/>
        <v>1.2757971516686227E-10</v>
      </c>
      <c r="BX32" s="9">
        <f t="shared" si="6"/>
        <v>1.9162100461384471E-12</v>
      </c>
      <c r="BY32" s="9">
        <f t="shared" si="30"/>
        <v>1.5635521477911221E-11</v>
      </c>
      <c r="CA32" s="16">
        <f t="shared" si="31"/>
        <v>2</v>
      </c>
      <c r="CB32" s="17">
        <f>VLOOKUP($A32,Datum!$A:$B,2,0)</f>
        <v>41687</v>
      </c>
      <c r="CC32" s="13">
        <f>VLOOKUP(CB32,Zeitreihen!$J:$K,2,0)</f>
        <v>0.26664533503986348</v>
      </c>
      <c r="CD32" s="13">
        <f>VLOOKUP(CB32,Zeitreihen!N:O,2,0)</f>
        <v>1.3707</v>
      </c>
      <c r="CE32" s="9">
        <f t="shared" si="32"/>
        <v>0</v>
      </c>
      <c r="CF32" s="9">
        <f t="shared" si="32"/>
        <v>1.0218978991475059E-3</v>
      </c>
      <c r="CG32" s="9">
        <f t="shared" si="48"/>
        <v>0.34927983338405449</v>
      </c>
      <c r="CH32" s="9">
        <f t="shared" si="7"/>
        <v>3.789221394171062E-15</v>
      </c>
      <c r="CI32" s="9">
        <f t="shared" si="7"/>
        <v>1.962834812646045E-7</v>
      </c>
      <c r="CJ32" s="9">
        <f t="shared" si="33"/>
        <v>2.7271992346182088E-11</v>
      </c>
      <c r="CL32" s="16">
        <f t="shared" si="34"/>
        <v>2</v>
      </c>
      <c r="CM32" s="17">
        <f>VLOOKUP($A32,Datum!$A:$B,2,0)</f>
        <v>41687</v>
      </c>
      <c r="CN32" s="13">
        <f>VLOOKUP(CM32,Zeitreihen!$J:$K,2,0)</f>
        <v>0.26664533503986348</v>
      </c>
      <c r="CO32" s="13">
        <f>VLOOKUP(CM32,Zeitreihen!R:S,2,0)</f>
        <v>1.0019</v>
      </c>
      <c r="CP32" s="9">
        <f t="shared" si="35"/>
        <v>0</v>
      </c>
      <c r="CQ32" s="9">
        <f t="shared" si="35"/>
        <v>-9.9805379592750432E-5</v>
      </c>
      <c r="CR32" s="9">
        <f t="shared" si="49"/>
        <v>0.34927983338405449</v>
      </c>
      <c r="CS32" s="9">
        <f t="shared" si="8"/>
        <v>3.789221394171062E-15</v>
      </c>
      <c r="CT32" s="9">
        <f t="shared" si="8"/>
        <v>1.9162100461384471E-12</v>
      </c>
      <c r="CU32" s="9">
        <f t="shared" si="36"/>
        <v>8.5211173578077897E-14</v>
      </c>
      <c r="CW32" s="16">
        <f t="shared" si="37"/>
        <v>2</v>
      </c>
      <c r="CX32" s="17">
        <f>VLOOKUP($A32,Datum!$A:$B,2,0)</f>
        <v>41687</v>
      </c>
      <c r="CY32" s="13">
        <f>VLOOKUP(CX32,Zeitreihen!N:O,2,0)</f>
        <v>1.3707</v>
      </c>
      <c r="CZ32" s="13">
        <f>VLOOKUP(CX32,Zeitreihen!R:S,2,0)</f>
        <v>1.0019</v>
      </c>
      <c r="DA32" s="9">
        <f t="shared" si="38"/>
        <v>1.0218978991475059E-3</v>
      </c>
      <c r="DB32" s="9">
        <f t="shared" si="38"/>
        <v>-9.9805379592750432E-5</v>
      </c>
      <c r="DC32" s="9">
        <f t="shared" si="50"/>
        <v>0.34927983338405449</v>
      </c>
      <c r="DD32" s="9">
        <f t="shared" si="9"/>
        <v>1.962834812646045E-7</v>
      </c>
      <c r="DE32" s="9">
        <f t="shared" si="9"/>
        <v>1.9162100461384471E-12</v>
      </c>
      <c r="DF32" s="9">
        <f t="shared" si="39"/>
        <v>6.132865388138426E-10</v>
      </c>
    </row>
    <row r="33" spans="1:110" ht="15" x14ac:dyDescent="0.2">
      <c r="A33" s="9">
        <f t="shared" si="40"/>
        <v>20</v>
      </c>
      <c r="B33" s="16">
        <f t="shared" si="10"/>
        <v>6</v>
      </c>
      <c r="C33" s="17">
        <f>VLOOKUP($A33,Datum!$A:$B,2,0)</f>
        <v>41684</v>
      </c>
      <c r="D33" s="13">
        <f>VLOOKUP(C33,Zeitreihen!$B:$C,2,0)</f>
        <v>681.18</v>
      </c>
      <c r="E33" s="13">
        <f>VLOOKUP(C33,Zeitreihen!F:G,2,0)</f>
        <v>8929.6</v>
      </c>
      <c r="F33" s="9">
        <f t="shared" si="11"/>
        <v>6.0207792119431713E-4</v>
      </c>
      <c r="G33" s="9">
        <f t="shared" si="11"/>
        <v>0</v>
      </c>
      <c r="H33" s="9">
        <f t="shared" si="41"/>
        <v>0.3283230433810112</v>
      </c>
      <c r="I33" s="9">
        <f t="shared" si="0"/>
        <v>1.6129278292576702E-8</v>
      </c>
      <c r="J33" s="9">
        <f t="shared" si="0"/>
        <v>4.2031476264835952E-7</v>
      </c>
      <c r="K33" s="9">
        <f t="shared" si="12"/>
        <v>8.2336952683674877E-8</v>
      </c>
      <c r="M33" s="16">
        <f t="shared" si="13"/>
        <v>6</v>
      </c>
      <c r="N33" s="17">
        <f>VLOOKUP($A33,Datum!$A:$B,2,0)</f>
        <v>41684</v>
      </c>
      <c r="O33" s="13">
        <f>VLOOKUP(N33,Zeitreihen!$B:$C,2,0)</f>
        <v>681.18</v>
      </c>
      <c r="P33" s="13">
        <f>VLOOKUP(N33,Zeitreihen!$J:$K,2,0)</f>
        <v>0.26664533503986348</v>
      </c>
      <c r="Q33" s="9">
        <f t="shared" si="14"/>
        <v>6.0207792119431713E-4</v>
      </c>
      <c r="R33" s="9">
        <f t="shared" si="14"/>
        <v>0</v>
      </c>
      <c r="S33" s="9">
        <f t="shared" si="42"/>
        <v>0.3283230433810112</v>
      </c>
      <c r="T33" s="9">
        <f t="shared" si="1"/>
        <v>1.6129278292576702E-8</v>
      </c>
      <c r="U33" s="9">
        <f t="shared" si="1"/>
        <v>3.5618681105207981E-15</v>
      </c>
      <c r="V33" s="9">
        <f t="shared" si="15"/>
        <v>-7.579601704314305E-12</v>
      </c>
      <c r="X33" s="16">
        <f t="shared" si="16"/>
        <v>6</v>
      </c>
      <c r="Y33" s="17">
        <f>VLOOKUP($A33,Datum!$A:$B,2,0)</f>
        <v>41684</v>
      </c>
      <c r="Z33" s="13">
        <f>VLOOKUP(Y33,Zeitreihen!$B:$C,2,0)</f>
        <v>681.18</v>
      </c>
      <c r="AA33" s="13">
        <f>VLOOKUP(Y33,Zeitreihen!N:O,2,0)</f>
        <v>1.3693</v>
      </c>
      <c r="AB33" s="9">
        <f t="shared" si="17"/>
        <v>6.0207792119431713E-4</v>
      </c>
      <c r="AC33" s="9">
        <f t="shared" si="17"/>
        <v>8.7674441211955435E-4</v>
      </c>
      <c r="AD33" s="9">
        <f t="shared" si="43"/>
        <v>0.3283230433810112</v>
      </c>
      <c r="AE33" s="9">
        <f t="shared" si="2"/>
        <v>1.6129278292576702E-8</v>
      </c>
      <c r="AF33" s="9">
        <f t="shared" si="2"/>
        <v>1.1997215779917085E-7</v>
      </c>
      <c r="AG33" s="9">
        <f t="shared" si="18"/>
        <v>-4.398936599342792E-8</v>
      </c>
      <c r="AI33" s="16">
        <f t="shared" si="19"/>
        <v>6</v>
      </c>
      <c r="AJ33" s="17">
        <f>VLOOKUP($A33,Datum!$A:$B,2,0)</f>
        <v>41684</v>
      </c>
      <c r="AK33" s="13">
        <f>VLOOKUP(AJ33,Zeitreihen!$B:$C,2,0)</f>
        <v>681.18</v>
      </c>
      <c r="AL33" s="13">
        <f>VLOOKUP(AJ33,Zeitreihen!$R:$S,2,0)</f>
        <v>1.002</v>
      </c>
      <c r="AM33" s="9">
        <f t="shared" si="20"/>
        <v>6.0207792119431713E-4</v>
      </c>
      <c r="AN33" s="9">
        <f t="shared" si="20"/>
        <v>-9.97954194730298E-5</v>
      </c>
      <c r="AO33" s="9">
        <f t="shared" si="44"/>
        <v>0.3283230433810112</v>
      </c>
      <c r="AP33" s="9">
        <f t="shared" si="3"/>
        <v>1.4474839319450556E-8</v>
      </c>
      <c r="AQ33" s="9">
        <f t="shared" si="3"/>
        <v>1.9648618508289933E-12</v>
      </c>
      <c r="AR33" s="9">
        <f t="shared" si="21"/>
        <v>-1.6864477334227675E-10</v>
      </c>
      <c r="AT33" s="16">
        <f t="shared" si="22"/>
        <v>6</v>
      </c>
      <c r="AU33" s="17">
        <f>VLOOKUP($A33,Datum!$A:$B,2,0)</f>
        <v>41684</v>
      </c>
      <c r="AV33" s="13">
        <f>VLOOKUP(AU33,Zeitreihen!$F:$G,2,0)</f>
        <v>8929.6</v>
      </c>
      <c r="AW33" s="13">
        <f>VLOOKUP(AU33,Zeitreihen!$J:$K,2,0)</f>
        <v>0.26664533503986348</v>
      </c>
      <c r="AX33" s="9">
        <f t="shared" si="23"/>
        <v>0</v>
      </c>
      <c r="AY33" s="9">
        <f t="shared" si="23"/>
        <v>0</v>
      </c>
      <c r="AZ33" s="9">
        <f t="shared" si="45"/>
        <v>0.3283230433810112</v>
      </c>
      <c r="BA33" s="9">
        <f t="shared" si="4"/>
        <v>4.2031476264835952E-7</v>
      </c>
      <c r="BB33" s="9">
        <f t="shared" si="4"/>
        <v>3.5618681105207981E-15</v>
      </c>
      <c r="BC33" s="9">
        <f t="shared" si="24"/>
        <v>-3.8692450807080056E-11</v>
      </c>
      <c r="BE33" s="16">
        <f t="shared" si="25"/>
        <v>6</v>
      </c>
      <c r="BF33" s="17">
        <f>VLOOKUP($A33,Datum!$A:$B,2,0)</f>
        <v>41684</v>
      </c>
      <c r="BG33" s="13">
        <f>VLOOKUP(BF33,Zeitreihen!$F:$G,2,0)</f>
        <v>8929.6</v>
      </c>
      <c r="BH33" s="13">
        <f>VLOOKUP(BF33,Zeitreihen!N:O,2,0)</f>
        <v>1.3693</v>
      </c>
      <c r="BI33" s="9">
        <f t="shared" si="26"/>
        <v>0</v>
      </c>
      <c r="BJ33" s="9">
        <f t="shared" si="26"/>
        <v>8.7674441211955435E-4</v>
      </c>
      <c r="BK33" s="9">
        <f t="shared" si="46"/>
        <v>0.3283230433810112</v>
      </c>
      <c r="BL33" s="9">
        <f t="shared" si="5"/>
        <v>4.2031476264835952E-7</v>
      </c>
      <c r="BM33" s="9">
        <f t="shared" si="5"/>
        <v>1.1997215779917085E-7</v>
      </c>
      <c r="BN33" s="9">
        <f t="shared" si="27"/>
        <v>-2.2455749604448751E-7</v>
      </c>
      <c r="BP33" s="16">
        <f t="shared" si="28"/>
        <v>6</v>
      </c>
      <c r="BQ33" s="17">
        <f>VLOOKUP($A33,Datum!$A:$B,2,0)</f>
        <v>41684</v>
      </c>
      <c r="BR33" s="13">
        <f>VLOOKUP(BQ33,Zeitreihen!$F:$G,2,0)</f>
        <v>8929.6</v>
      </c>
      <c r="BS33" s="13">
        <f>VLOOKUP(BQ33,Zeitreihen!R:S,2,0)</f>
        <v>1.002</v>
      </c>
      <c r="BT33" s="9">
        <f t="shared" si="29"/>
        <v>0</v>
      </c>
      <c r="BU33" s="9">
        <f t="shared" si="29"/>
        <v>-9.97954194730298E-5</v>
      </c>
      <c r="BV33" s="9">
        <f t="shared" si="47"/>
        <v>0.3283230433810112</v>
      </c>
      <c r="BW33" s="9">
        <f t="shared" si="6"/>
        <v>4.2031476264835952E-7</v>
      </c>
      <c r="BX33" s="9">
        <f t="shared" si="6"/>
        <v>1.8165890250378002E-12</v>
      </c>
      <c r="BY33" s="9">
        <f t="shared" si="30"/>
        <v>-8.7380729276447331E-10</v>
      </c>
      <c r="CA33" s="16">
        <f t="shared" si="31"/>
        <v>6</v>
      </c>
      <c r="CB33" s="17">
        <f>VLOOKUP($A33,Datum!$A:$B,2,0)</f>
        <v>41684</v>
      </c>
      <c r="CC33" s="13">
        <f>VLOOKUP(CB33,Zeitreihen!$J:$K,2,0)</f>
        <v>0.26664533503986348</v>
      </c>
      <c r="CD33" s="13">
        <f>VLOOKUP(CB33,Zeitreihen!N:O,2,0)</f>
        <v>1.3693</v>
      </c>
      <c r="CE33" s="9">
        <f t="shared" si="32"/>
        <v>0</v>
      </c>
      <c r="CF33" s="9">
        <f t="shared" si="32"/>
        <v>8.7674441211955435E-4</v>
      </c>
      <c r="CG33" s="9">
        <f t="shared" si="48"/>
        <v>0.3283230433810112</v>
      </c>
      <c r="CH33" s="9">
        <f t="shared" si="7"/>
        <v>3.5618681105207981E-15</v>
      </c>
      <c r="CI33" s="9">
        <f t="shared" si="7"/>
        <v>1.1997215779917085E-7</v>
      </c>
      <c r="CJ33" s="9">
        <f t="shared" si="33"/>
        <v>2.0671840823091581E-11</v>
      </c>
      <c r="CL33" s="16">
        <f t="shared" si="34"/>
        <v>6</v>
      </c>
      <c r="CM33" s="17">
        <f>VLOOKUP($A33,Datum!$A:$B,2,0)</f>
        <v>41684</v>
      </c>
      <c r="CN33" s="13">
        <f>VLOOKUP(CM33,Zeitreihen!$J:$K,2,0)</f>
        <v>0.26664533503986348</v>
      </c>
      <c r="CO33" s="13">
        <f>VLOOKUP(CM33,Zeitreihen!R:S,2,0)</f>
        <v>1.002</v>
      </c>
      <c r="CP33" s="9">
        <f t="shared" si="35"/>
        <v>0</v>
      </c>
      <c r="CQ33" s="9">
        <f t="shared" si="35"/>
        <v>-9.97954194730298E-5</v>
      </c>
      <c r="CR33" s="9">
        <f t="shared" si="49"/>
        <v>0.3283230433810112</v>
      </c>
      <c r="CS33" s="9">
        <f t="shared" si="8"/>
        <v>3.5618681105207981E-15</v>
      </c>
      <c r="CT33" s="9">
        <f t="shared" si="8"/>
        <v>1.8165890250378002E-12</v>
      </c>
      <c r="CU33" s="9">
        <f t="shared" si="36"/>
        <v>8.0439110625392964E-14</v>
      </c>
      <c r="CW33" s="16">
        <f t="shared" si="37"/>
        <v>6</v>
      </c>
      <c r="CX33" s="17">
        <f>VLOOKUP($A33,Datum!$A:$B,2,0)</f>
        <v>41684</v>
      </c>
      <c r="CY33" s="13">
        <f>VLOOKUP(CX33,Zeitreihen!N:O,2,0)</f>
        <v>1.3693</v>
      </c>
      <c r="CZ33" s="13">
        <f>VLOOKUP(CX33,Zeitreihen!R:S,2,0)</f>
        <v>1.002</v>
      </c>
      <c r="DA33" s="9">
        <f t="shared" si="38"/>
        <v>8.7674441211955435E-4</v>
      </c>
      <c r="DB33" s="9">
        <f t="shared" si="38"/>
        <v>-9.97954194730298E-5</v>
      </c>
      <c r="DC33" s="9">
        <f t="shared" si="50"/>
        <v>0.3283230433810112</v>
      </c>
      <c r="DD33" s="9">
        <f t="shared" si="9"/>
        <v>1.1997215779917085E-7</v>
      </c>
      <c r="DE33" s="9">
        <f t="shared" si="9"/>
        <v>1.8165890250378002E-12</v>
      </c>
      <c r="DF33" s="9">
        <f t="shared" si="39"/>
        <v>4.6684055647306061E-10</v>
      </c>
    </row>
    <row r="34" spans="1:110" ht="15" x14ac:dyDescent="0.2">
      <c r="A34" s="9">
        <f t="shared" si="40"/>
        <v>21</v>
      </c>
      <c r="B34" s="16">
        <f t="shared" si="10"/>
        <v>5</v>
      </c>
      <c r="C34" s="17">
        <f>VLOOKUP($A34,Datum!$A:$B,2,0)</f>
        <v>41683</v>
      </c>
      <c r="D34" s="13">
        <f>VLOOKUP(C34,Zeitreihen!$B:$C,2,0)</f>
        <v>680.77</v>
      </c>
      <c r="E34" s="13">
        <f>VLOOKUP(C34,Zeitreihen!F:G,2,0)</f>
        <v>8929.6</v>
      </c>
      <c r="F34" s="9">
        <f t="shared" si="11"/>
        <v>2.5886554925550818E-3</v>
      </c>
      <c r="G34" s="9">
        <f t="shared" si="11"/>
        <v>1.9078391948205058E-3</v>
      </c>
      <c r="H34" s="9">
        <f t="shared" si="41"/>
        <v>0.30862366077815051</v>
      </c>
      <c r="I34" s="9">
        <f t="shared" si="0"/>
        <v>9.6135932678813056E-7</v>
      </c>
      <c r="J34" s="9">
        <f t="shared" si="0"/>
        <v>1.8603063727342249E-7</v>
      </c>
      <c r="K34" s="9">
        <f t="shared" si="12"/>
        <v>4.2289749137485354E-7</v>
      </c>
      <c r="M34" s="16">
        <f t="shared" si="13"/>
        <v>5</v>
      </c>
      <c r="N34" s="17">
        <f>VLOOKUP($A34,Datum!$A:$B,2,0)</f>
        <v>41683</v>
      </c>
      <c r="O34" s="13">
        <f>VLOOKUP(N34,Zeitreihen!$B:$C,2,0)</f>
        <v>680.77</v>
      </c>
      <c r="P34" s="13">
        <f>VLOOKUP(N34,Zeitreihen!$J:$K,2,0)</f>
        <v>0.26664533503986348</v>
      </c>
      <c r="Q34" s="9">
        <f t="shared" si="14"/>
        <v>2.5886554925550818E-3</v>
      </c>
      <c r="R34" s="9">
        <f t="shared" si="14"/>
        <v>2.6664178011729669E-5</v>
      </c>
      <c r="S34" s="9">
        <f t="shared" si="42"/>
        <v>0.30862366077815051</v>
      </c>
      <c r="T34" s="9">
        <f t="shared" si="1"/>
        <v>9.6135932678813056E-7</v>
      </c>
      <c r="U34" s="9">
        <f t="shared" si="1"/>
        <v>2.2114235720022078E-10</v>
      </c>
      <c r="V34" s="9">
        <f t="shared" si="15"/>
        <v>1.4580715608033254E-8</v>
      </c>
      <c r="X34" s="16">
        <f t="shared" si="16"/>
        <v>5</v>
      </c>
      <c r="Y34" s="17">
        <f>VLOOKUP($A34,Datum!$A:$B,2,0)</f>
        <v>41683</v>
      </c>
      <c r="Z34" s="13">
        <f>VLOOKUP(Y34,Zeitreihen!$B:$C,2,0)</f>
        <v>680.77</v>
      </c>
      <c r="AA34" s="13">
        <f>VLOOKUP(Y34,Zeitreihen!N:O,2,0)</f>
        <v>1.3681000000000001</v>
      </c>
      <c r="AB34" s="9">
        <f t="shared" si="17"/>
        <v>2.5886554925550818E-3</v>
      </c>
      <c r="AC34" s="9">
        <f t="shared" si="17"/>
        <v>6.4530545848662012E-3</v>
      </c>
      <c r="AD34" s="9">
        <f t="shared" si="43"/>
        <v>0.30862366077815051</v>
      </c>
      <c r="AE34" s="9">
        <f t="shared" si="2"/>
        <v>9.6135932678813056E-7</v>
      </c>
      <c r="AF34" s="9">
        <f t="shared" si="2"/>
        <v>1.1790133122474323E-5</v>
      </c>
      <c r="AG34" s="9">
        <f t="shared" si="18"/>
        <v>3.3666830028032569E-6</v>
      </c>
      <c r="AI34" s="16">
        <f t="shared" si="19"/>
        <v>5</v>
      </c>
      <c r="AJ34" s="17">
        <f>VLOOKUP($A34,Datum!$A:$B,2,0)</f>
        <v>41683</v>
      </c>
      <c r="AK34" s="13">
        <f>VLOOKUP(AJ34,Zeitreihen!$B:$C,2,0)</f>
        <v>680.77</v>
      </c>
      <c r="AL34" s="13">
        <f>VLOOKUP(AJ34,Zeitreihen!$R:$S,2,0)</f>
        <v>1.0021</v>
      </c>
      <c r="AM34" s="9">
        <f t="shared" si="20"/>
        <v>2.5886554925550818E-3</v>
      </c>
      <c r="AN34" s="9">
        <f t="shared" si="20"/>
        <v>-9.9785461341127973E-5</v>
      </c>
      <c r="AO34" s="9">
        <f t="shared" si="44"/>
        <v>0.30862366077815051</v>
      </c>
      <c r="AP34" s="9">
        <f t="shared" si="3"/>
        <v>9.7412005577914361E-7</v>
      </c>
      <c r="AQ34" s="9">
        <f t="shared" si="3"/>
        <v>1.8620374401476482E-12</v>
      </c>
      <c r="AR34" s="9">
        <f t="shared" si="21"/>
        <v>1.3467917489573066E-9</v>
      </c>
      <c r="AT34" s="16">
        <f t="shared" si="22"/>
        <v>5</v>
      </c>
      <c r="AU34" s="17">
        <f>VLOOKUP($A34,Datum!$A:$B,2,0)</f>
        <v>41683</v>
      </c>
      <c r="AV34" s="13">
        <f>VLOOKUP(AU34,Zeitreihen!$F:$G,2,0)</f>
        <v>8929.6</v>
      </c>
      <c r="AW34" s="13">
        <f>VLOOKUP(AU34,Zeitreihen!$J:$K,2,0)</f>
        <v>0.26664533503986348</v>
      </c>
      <c r="AX34" s="9">
        <f t="shared" si="23"/>
        <v>1.9078391948205058E-3</v>
      </c>
      <c r="AY34" s="9">
        <f t="shared" si="23"/>
        <v>2.6664178011729669E-5</v>
      </c>
      <c r="AZ34" s="9">
        <f t="shared" si="45"/>
        <v>0.30862366077815051</v>
      </c>
      <c r="BA34" s="9">
        <f t="shared" si="4"/>
        <v>1.8603063727342249E-7</v>
      </c>
      <c r="BB34" s="9">
        <f t="shared" si="4"/>
        <v>2.2114235720022078E-10</v>
      </c>
      <c r="BC34" s="9">
        <f t="shared" si="24"/>
        <v>6.4139889022435878E-9</v>
      </c>
      <c r="BE34" s="16">
        <f t="shared" si="25"/>
        <v>5</v>
      </c>
      <c r="BF34" s="17">
        <f>VLOOKUP($A34,Datum!$A:$B,2,0)</f>
        <v>41683</v>
      </c>
      <c r="BG34" s="13">
        <f>VLOOKUP(BF34,Zeitreihen!$F:$G,2,0)</f>
        <v>8929.6</v>
      </c>
      <c r="BH34" s="13">
        <f>VLOOKUP(BF34,Zeitreihen!N:O,2,0)</f>
        <v>1.3681000000000001</v>
      </c>
      <c r="BI34" s="9">
        <f t="shared" si="26"/>
        <v>1.9078391948205058E-3</v>
      </c>
      <c r="BJ34" s="9">
        <f t="shared" si="26"/>
        <v>6.4530545848662012E-3</v>
      </c>
      <c r="BK34" s="9">
        <f t="shared" si="46"/>
        <v>0.30862366077815051</v>
      </c>
      <c r="BL34" s="9">
        <f t="shared" si="5"/>
        <v>1.8603063727342249E-7</v>
      </c>
      <c r="BM34" s="9">
        <f t="shared" si="5"/>
        <v>1.1790133122474323E-5</v>
      </c>
      <c r="BN34" s="9">
        <f t="shared" si="27"/>
        <v>1.4809881762905416E-6</v>
      </c>
      <c r="BP34" s="16">
        <f t="shared" si="28"/>
        <v>5</v>
      </c>
      <c r="BQ34" s="17">
        <f>VLOOKUP($A34,Datum!$A:$B,2,0)</f>
        <v>41683</v>
      </c>
      <c r="BR34" s="13">
        <f>VLOOKUP(BQ34,Zeitreihen!$F:$G,2,0)</f>
        <v>8929.6</v>
      </c>
      <c r="BS34" s="13">
        <f>VLOOKUP(BQ34,Zeitreihen!R:S,2,0)</f>
        <v>1.0021</v>
      </c>
      <c r="BT34" s="9">
        <f t="shared" si="29"/>
        <v>1.9078391948205058E-3</v>
      </c>
      <c r="BU34" s="9">
        <f t="shared" si="29"/>
        <v>-9.9785461341127973E-5</v>
      </c>
      <c r="BV34" s="9">
        <f t="shared" si="47"/>
        <v>0.30862366077815051</v>
      </c>
      <c r="BW34" s="9">
        <f t="shared" si="6"/>
        <v>1.8603063727342249E-7</v>
      </c>
      <c r="BX34" s="9">
        <f t="shared" si="6"/>
        <v>1.7220825053622134E-12</v>
      </c>
      <c r="BY34" s="9">
        <f t="shared" si="30"/>
        <v>5.6600362711730436E-10</v>
      </c>
      <c r="CA34" s="16">
        <f t="shared" si="31"/>
        <v>5</v>
      </c>
      <c r="CB34" s="17">
        <f>VLOOKUP($A34,Datum!$A:$B,2,0)</f>
        <v>41683</v>
      </c>
      <c r="CC34" s="13">
        <f>VLOOKUP(CB34,Zeitreihen!$J:$K,2,0)</f>
        <v>0.26664533503986348</v>
      </c>
      <c r="CD34" s="13">
        <f>VLOOKUP(CB34,Zeitreihen!N:O,2,0)</f>
        <v>1.3681000000000001</v>
      </c>
      <c r="CE34" s="9">
        <f t="shared" si="32"/>
        <v>2.6664178011729669E-5</v>
      </c>
      <c r="CF34" s="9">
        <f t="shared" si="32"/>
        <v>6.4530545848662012E-3</v>
      </c>
      <c r="CG34" s="9">
        <f t="shared" si="48"/>
        <v>0.30862366077815051</v>
      </c>
      <c r="CH34" s="9">
        <f t="shared" si="7"/>
        <v>2.2114235720022078E-10</v>
      </c>
      <c r="CI34" s="9">
        <f t="shared" si="7"/>
        <v>1.1790133122474323E-5</v>
      </c>
      <c r="CJ34" s="9">
        <f t="shared" si="33"/>
        <v>5.1061706105538336E-8</v>
      </c>
      <c r="CL34" s="16">
        <f t="shared" si="34"/>
        <v>5</v>
      </c>
      <c r="CM34" s="17">
        <f>VLOOKUP($A34,Datum!$A:$B,2,0)</f>
        <v>41683</v>
      </c>
      <c r="CN34" s="13">
        <f>VLOOKUP(CM34,Zeitreihen!$J:$K,2,0)</f>
        <v>0.26664533503986348</v>
      </c>
      <c r="CO34" s="13">
        <f>VLOOKUP(CM34,Zeitreihen!R:S,2,0)</f>
        <v>1.0021</v>
      </c>
      <c r="CP34" s="9">
        <f t="shared" si="35"/>
        <v>2.6664178011729669E-5</v>
      </c>
      <c r="CQ34" s="9">
        <f t="shared" si="35"/>
        <v>-9.9785461341127973E-5</v>
      </c>
      <c r="CR34" s="9">
        <f t="shared" si="49"/>
        <v>0.30862366077815051</v>
      </c>
      <c r="CS34" s="9">
        <f t="shared" si="8"/>
        <v>2.2114235720022078E-10</v>
      </c>
      <c r="CT34" s="9">
        <f t="shared" si="8"/>
        <v>1.7220825053622134E-12</v>
      </c>
      <c r="CU34" s="9">
        <f t="shared" si="36"/>
        <v>1.9514747872546593E-11</v>
      </c>
      <c r="CW34" s="16">
        <f t="shared" si="37"/>
        <v>5</v>
      </c>
      <c r="CX34" s="17">
        <f>VLOOKUP($A34,Datum!$A:$B,2,0)</f>
        <v>41683</v>
      </c>
      <c r="CY34" s="13">
        <f>VLOOKUP(CX34,Zeitreihen!N:O,2,0)</f>
        <v>1.3681000000000001</v>
      </c>
      <c r="CZ34" s="13">
        <f>VLOOKUP(CX34,Zeitreihen!R:S,2,0)</f>
        <v>1.0021</v>
      </c>
      <c r="DA34" s="9">
        <f t="shared" si="38"/>
        <v>6.4530545848662012E-3</v>
      </c>
      <c r="DB34" s="9">
        <f t="shared" si="38"/>
        <v>-9.9785461341127973E-5</v>
      </c>
      <c r="DC34" s="9">
        <f t="shared" si="50"/>
        <v>0.30862366077815051</v>
      </c>
      <c r="DD34" s="9">
        <f t="shared" si="9"/>
        <v>1.1790133122474323E-5</v>
      </c>
      <c r="DE34" s="9">
        <f t="shared" si="9"/>
        <v>1.7220825053622134E-12</v>
      </c>
      <c r="DF34" s="9">
        <f t="shared" si="39"/>
        <v>4.5059496209017469E-9</v>
      </c>
    </row>
    <row r="35" spans="1:110" ht="15" x14ac:dyDescent="0.2">
      <c r="A35" s="9">
        <f t="shared" si="40"/>
        <v>22</v>
      </c>
      <c r="B35" s="16">
        <f t="shared" si="10"/>
        <v>4</v>
      </c>
      <c r="C35" s="17">
        <f>VLOOKUP($A35,Datum!$A:$B,2,0)</f>
        <v>41682</v>
      </c>
      <c r="D35" s="13">
        <f>VLOOKUP(C35,Zeitreihen!$B:$C,2,0)</f>
        <v>679.01</v>
      </c>
      <c r="E35" s="13">
        <f>VLOOKUP(C35,Zeitreihen!F:G,2,0)</f>
        <v>8912.58</v>
      </c>
      <c r="F35" s="9">
        <f t="shared" si="11"/>
        <v>2.7578087751232538E-3</v>
      </c>
      <c r="G35" s="9">
        <f t="shared" si="11"/>
        <v>6.0072947706458881E-3</v>
      </c>
      <c r="H35" s="9">
        <f t="shared" si="41"/>
        <v>0.29010624113146144</v>
      </c>
      <c r="I35" s="9">
        <f t="shared" si="0"/>
        <v>1.0851976217356902E-6</v>
      </c>
      <c r="J35" s="9">
        <f t="shared" si="0"/>
        <v>6.8969364270209235E-6</v>
      </c>
      <c r="K35" s="9">
        <f t="shared" si="12"/>
        <v>2.7357885532082617E-6</v>
      </c>
      <c r="M35" s="16">
        <f t="shared" si="13"/>
        <v>4</v>
      </c>
      <c r="N35" s="17">
        <f>VLOOKUP($A35,Datum!$A:$B,2,0)</f>
        <v>41682</v>
      </c>
      <c r="O35" s="13">
        <f>VLOOKUP(N35,Zeitreihen!$B:$C,2,0)</f>
        <v>679.01</v>
      </c>
      <c r="P35" s="13">
        <f>VLOOKUP(N35,Zeitreihen!$J:$K,2,0)</f>
        <v>0.26663822525597269</v>
      </c>
      <c r="Q35" s="9">
        <f t="shared" si="14"/>
        <v>2.7578087751232538E-3</v>
      </c>
      <c r="R35" s="9">
        <f t="shared" si="14"/>
        <v>-2.6664178011620453E-5</v>
      </c>
      <c r="S35" s="9">
        <f t="shared" si="42"/>
        <v>0.29010624113146144</v>
      </c>
      <c r="T35" s="9">
        <f t="shared" si="1"/>
        <v>1.0851976217356902E-6</v>
      </c>
      <c r="U35" s="9">
        <f t="shared" si="1"/>
        <v>2.0465101470432769E-10</v>
      </c>
      <c r="V35" s="9">
        <f t="shared" si="15"/>
        <v>-1.4902576771918745E-8</v>
      </c>
      <c r="X35" s="16">
        <f t="shared" si="16"/>
        <v>4</v>
      </c>
      <c r="Y35" s="17">
        <f>VLOOKUP($A35,Datum!$A:$B,2,0)</f>
        <v>41682</v>
      </c>
      <c r="Z35" s="13">
        <f>VLOOKUP(Y35,Zeitreihen!$B:$C,2,0)</f>
        <v>679.01</v>
      </c>
      <c r="AA35" s="13">
        <f>VLOOKUP(Y35,Zeitreihen!N:O,2,0)</f>
        <v>1.3593</v>
      </c>
      <c r="AB35" s="9">
        <f t="shared" si="17"/>
        <v>2.7578087751232538E-3</v>
      </c>
      <c r="AC35" s="9">
        <f t="shared" si="17"/>
        <v>-3.3050597453503005E-3</v>
      </c>
      <c r="AD35" s="9">
        <f t="shared" si="43"/>
        <v>0.29010624113146144</v>
      </c>
      <c r="AE35" s="9">
        <f t="shared" si="2"/>
        <v>1.0851976217356902E-6</v>
      </c>
      <c r="AF35" s="9">
        <f t="shared" si="2"/>
        <v>3.712539547430164E-6</v>
      </c>
      <c r="AG35" s="9">
        <f t="shared" si="18"/>
        <v>-2.0071968233013197E-6</v>
      </c>
      <c r="AI35" s="16">
        <f t="shared" si="19"/>
        <v>4</v>
      </c>
      <c r="AJ35" s="17">
        <f>VLOOKUP($A35,Datum!$A:$B,2,0)</f>
        <v>41682</v>
      </c>
      <c r="AK35" s="13">
        <f>VLOOKUP(AJ35,Zeitreihen!$B:$C,2,0)</f>
        <v>679.01</v>
      </c>
      <c r="AL35" s="13">
        <f>VLOOKUP(AJ35,Zeitreihen!$R:$S,2,0)</f>
        <v>1.0022</v>
      </c>
      <c r="AM35" s="9">
        <f t="shared" si="20"/>
        <v>2.7578087751232538E-3</v>
      </c>
      <c r="AN35" s="9">
        <f t="shared" si="20"/>
        <v>-9.9775505196267631E-5</v>
      </c>
      <c r="AO35" s="9">
        <f t="shared" si="44"/>
        <v>0.29010624113146144</v>
      </c>
      <c r="AP35" s="9">
        <f t="shared" si="3"/>
        <v>1.0983385403443483E-6</v>
      </c>
      <c r="AQ35" s="9">
        <f t="shared" si="3"/>
        <v>1.764533149151015E-12</v>
      </c>
      <c r="AR35" s="9">
        <f t="shared" si="21"/>
        <v>1.3921403533508185E-9</v>
      </c>
      <c r="AT35" s="16">
        <f t="shared" si="22"/>
        <v>4</v>
      </c>
      <c r="AU35" s="17">
        <f>VLOOKUP($A35,Datum!$A:$B,2,0)</f>
        <v>41682</v>
      </c>
      <c r="AV35" s="13">
        <f>VLOOKUP(AU35,Zeitreihen!$F:$G,2,0)</f>
        <v>8912.58</v>
      </c>
      <c r="AW35" s="13">
        <f>VLOOKUP(AU35,Zeitreihen!$J:$K,2,0)</f>
        <v>0.26663822525597269</v>
      </c>
      <c r="AX35" s="9">
        <f t="shared" si="23"/>
        <v>6.0072947706458881E-3</v>
      </c>
      <c r="AY35" s="9">
        <f t="shared" si="23"/>
        <v>-2.6664178011620453E-5</v>
      </c>
      <c r="AZ35" s="9">
        <f t="shared" si="45"/>
        <v>0.29010624113146144</v>
      </c>
      <c r="BA35" s="9">
        <f t="shared" si="4"/>
        <v>6.8969364270209235E-6</v>
      </c>
      <c r="BB35" s="9">
        <f t="shared" si="4"/>
        <v>2.0465101470432769E-10</v>
      </c>
      <c r="BC35" s="9">
        <f t="shared" si="24"/>
        <v>-3.7569469495071029E-8</v>
      </c>
      <c r="BE35" s="16">
        <f t="shared" si="25"/>
        <v>4</v>
      </c>
      <c r="BF35" s="17">
        <f>VLOOKUP($A35,Datum!$A:$B,2,0)</f>
        <v>41682</v>
      </c>
      <c r="BG35" s="13">
        <f>VLOOKUP(BF35,Zeitreihen!$F:$G,2,0)</f>
        <v>8912.58</v>
      </c>
      <c r="BH35" s="13">
        <f>VLOOKUP(BF35,Zeitreihen!N:O,2,0)</f>
        <v>1.3593</v>
      </c>
      <c r="BI35" s="9">
        <f t="shared" si="26"/>
        <v>6.0072947706458881E-3</v>
      </c>
      <c r="BJ35" s="9">
        <f t="shared" si="26"/>
        <v>-3.3050597453503005E-3</v>
      </c>
      <c r="BK35" s="9">
        <f t="shared" si="46"/>
        <v>0.29010624113146144</v>
      </c>
      <c r="BL35" s="9">
        <f t="shared" si="5"/>
        <v>6.8969364270209235E-6</v>
      </c>
      <c r="BM35" s="9">
        <f t="shared" si="5"/>
        <v>3.712539547430164E-6</v>
      </c>
      <c r="BN35" s="9">
        <f t="shared" si="27"/>
        <v>-5.0601530847818113E-6</v>
      </c>
      <c r="BP35" s="16">
        <f t="shared" si="28"/>
        <v>4</v>
      </c>
      <c r="BQ35" s="17">
        <f>VLOOKUP($A35,Datum!$A:$B,2,0)</f>
        <v>41682</v>
      </c>
      <c r="BR35" s="13">
        <f>VLOOKUP(BQ35,Zeitreihen!$F:$G,2,0)</f>
        <v>8912.58</v>
      </c>
      <c r="BS35" s="13">
        <f>VLOOKUP(BQ35,Zeitreihen!R:S,2,0)</f>
        <v>1.0022</v>
      </c>
      <c r="BT35" s="9">
        <f t="shared" si="29"/>
        <v>6.0072947706458881E-3</v>
      </c>
      <c r="BU35" s="9">
        <f t="shared" si="29"/>
        <v>-9.9775505196267631E-5</v>
      </c>
      <c r="BV35" s="9">
        <f t="shared" si="47"/>
        <v>0.29010624113146144</v>
      </c>
      <c r="BW35" s="9">
        <f t="shared" si="6"/>
        <v>6.8969364270209235E-6</v>
      </c>
      <c r="BX35" s="9">
        <f t="shared" si="6"/>
        <v>1.6324318491271011E-12</v>
      </c>
      <c r="BY35" s="9">
        <f t="shared" si="30"/>
        <v>3.355410360130908E-9</v>
      </c>
      <c r="CA35" s="16">
        <f t="shared" si="31"/>
        <v>4</v>
      </c>
      <c r="CB35" s="17">
        <f>VLOOKUP($A35,Datum!$A:$B,2,0)</f>
        <v>41682</v>
      </c>
      <c r="CC35" s="13">
        <f>VLOOKUP(CB35,Zeitreihen!$J:$K,2,0)</f>
        <v>0.26663822525597269</v>
      </c>
      <c r="CD35" s="13">
        <f>VLOOKUP(CB35,Zeitreihen!N:O,2,0)</f>
        <v>1.3593</v>
      </c>
      <c r="CE35" s="9">
        <f t="shared" si="32"/>
        <v>-2.6664178011620453E-5</v>
      </c>
      <c r="CF35" s="9">
        <f t="shared" si="32"/>
        <v>-3.3050597453503005E-3</v>
      </c>
      <c r="CG35" s="9">
        <f t="shared" si="48"/>
        <v>0.29010624113146144</v>
      </c>
      <c r="CH35" s="9">
        <f t="shared" si="7"/>
        <v>2.0465101470432769E-10</v>
      </c>
      <c r="CI35" s="9">
        <f t="shared" si="7"/>
        <v>3.712539547430164E-6</v>
      </c>
      <c r="CJ35" s="9">
        <f t="shared" si="33"/>
        <v>2.756401613538072E-8</v>
      </c>
      <c r="CL35" s="16">
        <f t="shared" si="34"/>
        <v>4</v>
      </c>
      <c r="CM35" s="17">
        <f>VLOOKUP($A35,Datum!$A:$B,2,0)</f>
        <v>41682</v>
      </c>
      <c r="CN35" s="13">
        <f>VLOOKUP(CM35,Zeitreihen!$J:$K,2,0)</f>
        <v>0.26663822525597269</v>
      </c>
      <c r="CO35" s="13">
        <f>VLOOKUP(CM35,Zeitreihen!R:S,2,0)</f>
        <v>1.0022</v>
      </c>
      <c r="CP35" s="9">
        <f t="shared" si="35"/>
        <v>-2.6664178011620453E-5</v>
      </c>
      <c r="CQ35" s="9">
        <f t="shared" si="35"/>
        <v>-9.9775505196267631E-5</v>
      </c>
      <c r="CR35" s="9">
        <f t="shared" si="49"/>
        <v>0.29010624113146144</v>
      </c>
      <c r="CS35" s="9">
        <f t="shared" si="8"/>
        <v>2.0465101470432769E-10</v>
      </c>
      <c r="CT35" s="9">
        <f t="shared" si="8"/>
        <v>1.6324318491271011E-12</v>
      </c>
      <c r="CU35" s="9">
        <f t="shared" si="36"/>
        <v>-1.8277823567359525E-11</v>
      </c>
      <c r="CW35" s="16">
        <f t="shared" si="37"/>
        <v>4</v>
      </c>
      <c r="CX35" s="17">
        <f>VLOOKUP($A35,Datum!$A:$B,2,0)</f>
        <v>41682</v>
      </c>
      <c r="CY35" s="13">
        <f>VLOOKUP(CX35,Zeitreihen!N:O,2,0)</f>
        <v>1.3593</v>
      </c>
      <c r="CZ35" s="13">
        <f>VLOOKUP(CX35,Zeitreihen!R:S,2,0)</f>
        <v>1.0022</v>
      </c>
      <c r="DA35" s="9">
        <f t="shared" si="38"/>
        <v>-3.3050597453503005E-3</v>
      </c>
      <c r="DB35" s="9">
        <f t="shared" si="38"/>
        <v>-9.9775505196267631E-5</v>
      </c>
      <c r="DC35" s="9">
        <f t="shared" si="50"/>
        <v>0.29010624113146144</v>
      </c>
      <c r="DD35" s="9">
        <f t="shared" si="9"/>
        <v>3.712539547430164E-6</v>
      </c>
      <c r="DE35" s="9">
        <f t="shared" si="9"/>
        <v>1.6324318491271011E-12</v>
      </c>
      <c r="DF35" s="9">
        <f t="shared" si="39"/>
        <v>-2.4618017382333844E-9</v>
      </c>
    </row>
    <row r="36" spans="1:110" ht="15" x14ac:dyDescent="0.2">
      <c r="A36" s="9">
        <f t="shared" si="40"/>
        <v>23</v>
      </c>
      <c r="B36" s="16">
        <f t="shared" si="10"/>
        <v>3</v>
      </c>
      <c r="C36" s="17">
        <f>VLOOKUP($A36,Datum!$A:$B,2,0)</f>
        <v>41681</v>
      </c>
      <c r="D36" s="13">
        <f>VLOOKUP(C36,Zeitreihen!$B:$C,2,0)</f>
        <v>677.14</v>
      </c>
      <c r="E36" s="13">
        <f>VLOOKUP(C36,Zeitreihen!F:G,2,0)</f>
        <v>8859.2000000000007</v>
      </c>
      <c r="F36" s="9">
        <f t="shared" si="11"/>
        <v>8.716915059711729E-4</v>
      </c>
      <c r="G36" s="9">
        <f t="shared" si="11"/>
        <v>-1.6635514165954672E-3</v>
      </c>
      <c r="H36" s="9">
        <f t="shared" si="41"/>
        <v>0.27269986666357376</v>
      </c>
      <c r="I36" s="9">
        <f t="shared" si="0"/>
        <v>6.2749373781720952E-10</v>
      </c>
      <c r="J36" s="9">
        <f t="shared" si="0"/>
        <v>2.1303453901622164E-6</v>
      </c>
      <c r="K36" s="9">
        <f t="shared" si="12"/>
        <v>-3.6561980139409176E-8</v>
      </c>
      <c r="M36" s="16">
        <f t="shared" si="13"/>
        <v>3</v>
      </c>
      <c r="N36" s="17">
        <f>VLOOKUP($A36,Datum!$A:$B,2,0)</f>
        <v>41681</v>
      </c>
      <c r="O36" s="13">
        <f>VLOOKUP(N36,Zeitreihen!$B:$C,2,0)</f>
        <v>677.14</v>
      </c>
      <c r="P36" s="13">
        <f>VLOOKUP(N36,Zeitreihen!$J:$K,2,0)</f>
        <v>0.26664533503986348</v>
      </c>
      <c r="Q36" s="9">
        <f t="shared" si="14"/>
        <v>8.716915059711729E-4</v>
      </c>
      <c r="R36" s="9">
        <f t="shared" si="14"/>
        <v>7.9990401194583453E-5</v>
      </c>
      <c r="S36" s="9">
        <f t="shared" si="42"/>
        <v>0.27269986666357376</v>
      </c>
      <c r="T36" s="9">
        <f t="shared" si="1"/>
        <v>6.2749373781720952E-10</v>
      </c>
      <c r="U36" s="9">
        <f t="shared" si="1"/>
        <v>1.7494073436672027E-9</v>
      </c>
      <c r="V36" s="9">
        <f t="shared" si="15"/>
        <v>1.0477319089550576E-9</v>
      </c>
      <c r="X36" s="16">
        <f t="shared" si="16"/>
        <v>3</v>
      </c>
      <c r="Y36" s="17">
        <f>VLOOKUP($A36,Datum!$A:$B,2,0)</f>
        <v>41681</v>
      </c>
      <c r="Z36" s="13">
        <f>VLOOKUP(Y36,Zeitreihen!$B:$C,2,0)</f>
        <v>677.14</v>
      </c>
      <c r="AA36" s="13">
        <f>VLOOKUP(Y36,Zeitreihen!N:O,2,0)</f>
        <v>1.3637999999999999</v>
      </c>
      <c r="AB36" s="9">
        <f t="shared" si="17"/>
        <v>8.716915059711729E-4</v>
      </c>
      <c r="AC36" s="9">
        <f t="shared" si="17"/>
        <v>-5.8642429477087264E-4</v>
      </c>
      <c r="AD36" s="9">
        <f t="shared" si="43"/>
        <v>0.27269986666357376</v>
      </c>
      <c r="AE36" s="9">
        <f t="shared" si="2"/>
        <v>6.2749373781720952E-10</v>
      </c>
      <c r="AF36" s="9">
        <f t="shared" si="2"/>
        <v>2.0106927165618961E-7</v>
      </c>
      <c r="AG36" s="9">
        <f t="shared" si="18"/>
        <v>-1.1232529048781771E-8</v>
      </c>
      <c r="AI36" s="16">
        <f t="shared" si="19"/>
        <v>3</v>
      </c>
      <c r="AJ36" s="17">
        <f>VLOOKUP($A36,Datum!$A:$B,2,0)</f>
        <v>41681</v>
      </c>
      <c r="AK36" s="13">
        <f>VLOOKUP(AJ36,Zeitreihen!$B:$C,2,0)</f>
        <v>677.14</v>
      </c>
      <c r="AL36" s="13">
        <f>VLOOKUP(AJ36,Zeitreihen!$R:$S,2,0)</f>
        <v>1.0023</v>
      </c>
      <c r="AM36" s="9">
        <f t="shared" si="20"/>
        <v>8.716915059711729E-4</v>
      </c>
      <c r="AN36" s="9">
        <f t="shared" si="20"/>
        <v>-9.9765551038004618E-5</v>
      </c>
      <c r="AO36" s="9">
        <f t="shared" si="44"/>
        <v>0.27269986666357376</v>
      </c>
      <c r="AP36" s="9">
        <f t="shared" si="3"/>
        <v>9.7010742615507054E-10</v>
      </c>
      <c r="AQ36" s="9">
        <f t="shared" si="3"/>
        <v>1.6720774180018927E-12</v>
      </c>
      <c r="AR36" s="9">
        <f t="shared" si="21"/>
        <v>4.0275237060876899E-11</v>
      </c>
      <c r="AT36" s="16">
        <f t="shared" si="22"/>
        <v>3</v>
      </c>
      <c r="AU36" s="17">
        <f>VLOOKUP($A36,Datum!$A:$B,2,0)</f>
        <v>41681</v>
      </c>
      <c r="AV36" s="13">
        <f>VLOOKUP(AU36,Zeitreihen!$F:$G,2,0)</f>
        <v>8859.2000000000007</v>
      </c>
      <c r="AW36" s="13">
        <f>VLOOKUP(AU36,Zeitreihen!$J:$K,2,0)</f>
        <v>0.26664533503986348</v>
      </c>
      <c r="AX36" s="9">
        <f t="shared" si="23"/>
        <v>-1.6635514165954672E-3</v>
      </c>
      <c r="AY36" s="9">
        <f t="shared" si="23"/>
        <v>7.9990401194583453E-5</v>
      </c>
      <c r="AZ36" s="9">
        <f t="shared" si="45"/>
        <v>0.27269986666357376</v>
      </c>
      <c r="BA36" s="9">
        <f t="shared" si="4"/>
        <v>2.1303453901622164E-6</v>
      </c>
      <c r="BB36" s="9">
        <f t="shared" si="4"/>
        <v>1.7494073436672027E-9</v>
      </c>
      <c r="BC36" s="9">
        <f t="shared" si="24"/>
        <v>-6.104786540164491E-8</v>
      </c>
      <c r="BE36" s="16">
        <f t="shared" si="25"/>
        <v>3</v>
      </c>
      <c r="BF36" s="17">
        <f>VLOOKUP($A36,Datum!$A:$B,2,0)</f>
        <v>41681</v>
      </c>
      <c r="BG36" s="13">
        <f>VLOOKUP(BF36,Zeitreihen!$F:$G,2,0)</f>
        <v>8859.2000000000007</v>
      </c>
      <c r="BH36" s="13">
        <f>VLOOKUP(BF36,Zeitreihen!N:O,2,0)</f>
        <v>1.3637999999999999</v>
      </c>
      <c r="BI36" s="9">
        <f t="shared" si="26"/>
        <v>-1.6635514165954672E-3</v>
      </c>
      <c r="BJ36" s="9">
        <f t="shared" si="26"/>
        <v>-5.8642429477087264E-4</v>
      </c>
      <c r="BK36" s="9">
        <f t="shared" si="46"/>
        <v>0.27269986666357376</v>
      </c>
      <c r="BL36" s="9">
        <f t="shared" si="5"/>
        <v>2.1303453901622164E-6</v>
      </c>
      <c r="BM36" s="9">
        <f t="shared" si="5"/>
        <v>2.0106927165618961E-7</v>
      </c>
      <c r="BN36" s="9">
        <f t="shared" si="27"/>
        <v>6.5448223503471657E-7</v>
      </c>
      <c r="BP36" s="16">
        <f t="shared" si="28"/>
        <v>3</v>
      </c>
      <c r="BQ36" s="17">
        <f>VLOOKUP($A36,Datum!$A:$B,2,0)</f>
        <v>41681</v>
      </c>
      <c r="BR36" s="13">
        <f>VLOOKUP(BQ36,Zeitreihen!$F:$G,2,0)</f>
        <v>8859.2000000000007</v>
      </c>
      <c r="BS36" s="13">
        <f>VLOOKUP(BQ36,Zeitreihen!R:S,2,0)</f>
        <v>1.0023</v>
      </c>
      <c r="BT36" s="9">
        <f t="shared" si="29"/>
        <v>-1.6635514165954672E-3</v>
      </c>
      <c r="BU36" s="9">
        <f t="shared" si="29"/>
        <v>-9.9765551038004618E-5</v>
      </c>
      <c r="BV36" s="9">
        <f t="shared" si="47"/>
        <v>0.27269986666357376</v>
      </c>
      <c r="BW36" s="9">
        <f t="shared" si="6"/>
        <v>2.1303453901622164E-6</v>
      </c>
      <c r="BX36" s="9">
        <f t="shared" si="6"/>
        <v>1.5473912563039348E-12</v>
      </c>
      <c r="BY36" s="9">
        <f t="shared" si="30"/>
        <v>-1.8156205081581359E-9</v>
      </c>
      <c r="CA36" s="16">
        <f t="shared" si="31"/>
        <v>3</v>
      </c>
      <c r="CB36" s="17">
        <f>VLOOKUP($A36,Datum!$A:$B,2,0)</f>
        <v>41681</v>
      </c>
      <c r="CC36" s="13">
        <f>VLOOKUP(CB36,Zeitreihen!$J:$K,2,0)</f>
        <v>0.26664533503986348</v>
      </c>
      <c r="CD36" s="13">
        <f>VLOOKUP(CB36,Zeitreihen!N:O,2,0)</f>
        <v>1.3637999999999999</v>
      </c>
      <c r="CE36" s="9">
        <f t="shared" si="32"/>
        <v>7.9990401194583453E-5</v>
      </c>
      <c r="CF36" s="9">
        <f t="shared" si="32"/>
        <v>-5.8642429477087264E-4</v>
      </c>
      <c r="CG36" s="9">
        <f t="shared" si="48"/>
        <v>0.27269986666357376</v>
      </c>
      <c r="CH36" s="9">
        <f t="shared" si="7"/>
        <v>1.7494073436672027E-9</v>
      </c>
      <c r="CI36" s="9">
        <f t="shared" si="7"/>
        <v>2.0106927165618961E-7</v>
      </c>
      <c r="CJ36" s="9">
        <f t="shared" si="33"/>
        <v>-1.875505426334869E-8</v>
      </c>
      <c r="CL36" s="16">
        <f t="shared" si="34"/>
        <v>3</v>
      </c>
      <c r="CM36" s="17">
        <f>VLOOKUP($A36,Datum!$A:$B,2,0)</f>
        <v>41681</v>
      </c>
      <c r="CN36" s="13">
        <f>VLOOKUP(CM36,Zeitreihen!$J:$K,2,0)</f>
        <v>0.26664533503986348</v>
      </c>
      <c r="CO36" s="13">
        <f>VLOOKUP(CM36,Zeitreihen!R:S,2,0)</f>
        <v>1.0023</v>
      </c>
      <c r="CP36" s="9">
        <f t="shared" si="35"/>
        <v>7.9990401194583453E-5</v>
      </c>
      <c r="CQ36" s="9">
        <f t="shared" si="35"/>
        <v>-9.9765551038004618E-5</v>
      </c>
      <c r="CR36" s="9">
        <f t="shared" si="49"/>
        <v>0.27269986666357376</v>
      </c>
      <c r="CS36" s="9">
        <f t="shared" si="8"/>
        <v>1.7494073436672027E-9</v>
      </c>
      <c r="CT36" s="9">
        <f t="shared" si="8"/>
        <v>1.5473912563039348E-12</v>
      </c>
      <c r="CU36" s="9">
        <f t="shared" si="36"/>
        <v>5.202900755640571E-11</v>
      </c>
      <c r="CW36" s="16">
        <f t="shared" si="37"/>
        <v>3</v>
      </c>
      <c r="CX36" s="17">
        <f>VLOOKUP($A36,Datum!$A:$B,2,0)</f>
        <v>41681</v>
      </c>
      <c r="CY36" s="13">
        <f>VLOOKUP(CX36,Zeitreihen!N:O,2,0)</f>
        <v>1.3637999999999999</v>
      </c>
      <c r="CZ36" s="13">
        <f>VLOOKUP(CX36,Zeitreihen!R:S,2,0)</f>
        <v>1.0023</v>
      </c>
      <c r="DA36" s="9">
        <f t="shared" si="38"/>
        <v>-5.8642429477087264E-4</v>
      </c>
      <c r="DB36" s="9">
        <f t="shared" si="38"/>
        <v>-9.9765551038004618E-5</v>
      </c>
      <c r="DC36" s="9">
        <f t="shared" si="50"/>
        <v>0.27269986666357376</v>
      </c>
      <c r="DD36" s="9">
        <f t="shared" si="9"/>
        <v>2.0106927165618961E-7</v>
      </c>
      <c r="DE36" s="9">
        <f t="shared" si="9"/>
        <v>1.5473912563039348E-12</v>
      </c>
      <c r="DF36" s="9">
        <f t="shared" si="39"/>
        <v>-5.5779282253556153E-10</v>
      </c>
    </row>
    <row r="37" spans="1:110" ht="15" x14ac:dyDescent="0.2">
      <c r="A37" s="9">
        <f t="shared" si="40"/>
        <v>24</v>
      </c>
      <c r="B37" s="16">
        <f t="shared" si="10"/>
        <v>2</v>
      </c>
      <c r="C37" s="17">
        <f>VLOOKUP($A37,Datum!$A:$B,2,0)</f>
        <v>41680</v>
      </c>
      <c r="D37" s="13">
        <f>VLOOKUP(C37,Zeitreihen!$B:$C,2,0)</f>
        <v>676.55</v>
      </c>
      <c r="E37" s="13">
        <f>VLOOKUP(C37,Zeitreihen!F:G,2,0)</f>
        <v>8873.9500000000007</v>
      </c>
      <c r="F37" s="9">
        <f t="shared" si="11"/>
        <v>1.5506496050124175E-2</v>
      </c>
      <c r="G37" s="9">
        <f t="shared" si="11"/>
        <v>6.1763828372055594E-3</v>
      </c>
      <c r="H37" s="9">
        <f t="shared" si="41"/>
        <v>0.25633787466375935</v>
      </c>
      <c r="I37" s="9">
        <f t="shared" si="0"/>
        <v>5.5262304393628461E-5</v>
      </c>
      <c r="J37" s="9">
        <f t="shared" si="0"/>
        <v>6.5241357059257165E-6</v>
      </c>
      <c r="K37" s="9">
        <f t="shared" si="12"/>
        <v>1.8987858575579477E-5</v>
      </c>
      <c r="M37" s="16">
        <f t="shared" si="13"/>
        <v>2</v>
      </c>
      <c r="N37" s="17">
        <f>VLOOKUP($A37,Datum!$A:$B,2,0)</f>
        <v>41680</v>
      </c>
      <c r="O37" s="13">
        <f>VLOOKUP(N37,Zeitreihen!$B:$C,2,0)</f>
        <v>676.55</v>
      </c>
      <c r="P37" s="13">
        <f>VLOOKUP(N37,Zeitreihen!$J:$K,2,0)</f>
        <v>0.26662400682557458</v>
      </c>
      <c r="Q37" s="9">
        <f t="shared" si="14"/>
        <v>1.5506496050124175E-2</v>
      </c>
      <c r="R37" s="9">
        <f t="shared" si="14"/>
        <v>-7.9990401194556199E-5</v>
      </c>
      <c r="S37" s="9">
        <f t="shared" si="42"/>
        <v>0.25633787466375935</v>
      </c>
      <c r="T37" s="9">
        <f t="shared" si="1"/>
        <v>5.5262304393628461E-5</v>
      </c>
      <c r="U37" s="9">
        <f t="shared" si="1"/>
        <v>1.6359001297723854E-9</v>
      </c>
      <c r="V37" s="9">
        <f t="shared" si="15"/>
        <v>-3.0067193239319473E-7</v>
      </c>
      <c r="X37" s="16">
        <f t="shared" si="16"/>
        <v>2</v>
      </c>
      <c r="Y37" s="17">
        <f>VLOOKUP($A37,Datum!$A:$B,2,0)</f>
        <v>41680</v>
      </c>
      <c r="Z37" s="13">
        <f>VLOOKUP(Y37,Zeitreihen!$B:$C,2,0)</f>
        <v>676.55</v>
      </c>
      <c r="AA37" s="13">
        <f>VLOOKUP(Y37,Zeitreihen!N:O,2,0)</f>
        <v>1.3646</v>
      </c>
      <c r="AB37" s="9">
        <f t="shared" si="17"/>
        <v>1.5506496050124175E-2</v>
      </c>
      <c r="AC37" s="9">
        <f t="shared" si="17"/>
        <v>8.0642209568007844E-4</v>
      </c>
      <c r="AD37" s="9">
        <f t="shared" si="43"/>
        <v>0.25633787466375935</v>
      </c>
      <c r="AE37" s="9">
        <f t="shared" si="2"/>
        <v>5.5262304393628461E-5</v>
      </c>
      <c r="AF37" s="9">
        <f t="shared" si="2"/>
        <v>7.3142361345417541E-8</v>
      </c>
      <c r="AG37" s="9">
        <f t="shared" si="18"/>
        <v>2.0104764203390271E-6</v>
      </c>
      <c r="AI37" s="16">
        <f t="shared" si="19"/>
        <v>2</v>
      </c>
      <c r="AJ37" s="17">
        <f>VLOOKUP($A37,Datum!$A:$B,2,0)</f>
        <v>41680</v>
      </c>
      <c r="AK37" s="13">
        <f>VLOOKUP(AJ37,Zeitreihen!$B:$C,2,0)</f>
        <v>676.55</v>
      </c>
      <c r="AL37" s="13">
        <f>VLOOKUP(AJ37,Zeitreihen!$R:$S,2,0)</f>
        <v>1.0024</v>
      </c>
      <c r="AM37" s="9">
        <f t="shared" si="20"/>
        <v>1.5506496050124175E-2</v>
      </c>
      <c r="AN37" s="9">
        <f t="shared" si="20"/>
        <v>-9.9755598865672651E-5</v>
      </c>
      <c r="AO37" s="9">
        <f t="shared" si="44"/>
        <v>0.25633787466375935</v>
      </c>
      <c r="AP37" s="9">
        <f t="shared" si="3"/>
        <v>5.5350222327441441E-5</v>
      </c>
      <c r="AQ37" s="9">
        <f t="shared" si="3"/>
        <v>1.5844123226183166E-12</v>
      </c>
      <c r="AR37" s="9">
        <f t="shared" si="21"/>
        <v>9.3646983034832307E-9</v>
      </c>
      <c r="AT37" s="16">
        <f t="shared" si="22"/>
        <v>2</v>
      </c>
      <c r="AU37" s="17">
        <f>VLOOKUP($A37,Datum!$A:$B,2,0)</f>
        <v>41680</v>
      </c>
      <c r="AV37" s="13">
        <f>VLOOKUP(AU37,Zeitreihen!$F:$G,2,0)</f>
        <v>8873.9500000000007</v>
      </c>
      <c r="AW37" s="13">
        <f>VLOOKUP(AU37,Zeitreihen!$J:$K,2,0)</f>
        <v>0.26662400682557458</v>
      </c>
      <c r="AX37" s="9">
        <f t="shared" si="23"/>
        <v>6.1763828372055594E-3</v>
      </c>
      <c r="AY37" s="9">
        <f t="shared" si="23"/>
        <v>-7.9990401194556199E-5</v>
      </c>
      <c r="AZ37" s="9">
        <f t="shared" si="45"/>
        <v>0.25633787466375935</v>
      </c>
      <c r="BA37" s="9">
        <f t="shared" si="4"/>
        <v>6.5241357059257165E-6</v>
      </c>
      <c r="BB37" s="9">
        <f t="shared" si="4"/>
        <v>1.6359001297723854E-9</v>
      </c>
      <c r="BC37" s="9">
        <f t="shared" si="24"/>
        <v>-1.0330941122655057E-7</v>
      </c>
      <c r="BE37" s="16">
        <f t="shared" si="25"/>
        <v>2</v>
      </c>
      <c r="BF37" s="17">
        <f>VLOOKUP($A37,Datum!$A:$B,2,0)</f>
        <v>41680</v>
      </c>
      <c r="BG37" s="13">
        <f>VLOOKUP(BF37,Zeitreihen!$F:$G,2,0)</f>
        <v>8873.9500000000007</v>
      </c>
      <c r="BH37" s="13">
        <f>VLOOKUP(BF37,Zeitreihen!N:O,2,0)</f>
        <v>1.3646</v>
      </c>
      <c r="BI37" s="9">
        <f t="shared" si="26"/>
        <v>6.1763828372055594E-3</v>
      </c>
      <c r="BJ37" s="9">
        <f t="shared" si="26"/>
        <v>8.0642209568007844E-4</v>
      </c>
      <c r="BK37" s="9">
        <f t="shared" si="46"/>
        <v>0.25633787466375935</v>
      </c>
      <c r="BL37" s="9">
        <f t="shared" si="5"/>
        <v>6.5241357059257165E-6</v>
      </c>
      <c r="BM37" s="9">
        <f t="shared" si="5"/>
        <v>7.3142361345417541E-8</v>
      </c>
      <c r="BN37" s="9">
        <f t="shared" si="27"/>
        <v>6.9078990385598389E-7</v>
      </c>
      <c r="BP37" s="16">
        <f t="shared" si="28"/>
        <v>2</v>
      </c>
      <c r="BQ37" s="17">
        <f>VLOOKUP($A37,Datum!$A:$B,2,0)</f>
        <v>41680</v>
      </c>
      <c r="BR37" s="13">
        <f>VLOOKUP(BQ37,Zeitreihen!$F:$G,2,0)</f>
        <v>8873.9500000000007</v>
      </c>
      <c r="BS37" s="13">
        <f>VLOOKUP(BQ37,Zeitreihen!R:S,2,0)</f>
        <v>1.0024</v>
      </c>
      <c r="BT37" s="9">
        <f t="shared" si="29"/>
        <v>6.1763828372055594E-3</v>
      </c>
      <c r="BU37" s="9">
        <f t="shared" si="29"/>
        <v>-9.9755598865672651E-5</v>
      </c>
      <c r="BV37" s="9">
        <f t="shared" si="47"/>
        <v>0.25633787466375935</v>
      </c>
      <c r="BW37" s="9">
        <f t="shared" si="6"/>
        <v>6.5241357059257165E-6</v>
      </c>
      <c r="BX37" s="9">
        <f t="shared" si="6"/>
        <v>1.4667271431474934E-12</v>
      </c>
      <c r="BY37" s="9">
        <f t="shared" si="30"/>
        <v>3.0934005439740553E-9</v>
      </c>
      <c r="CA37" s="16">
        <f t="shared" si="31"/>
        <v>2</v>
      </c>
      <c r="CB37" s="17">
        <f>VLOOKUP($A37,Datum!$A:$B,2,0)</f>
        <v>41680</v>
      </c>
      <c r="CC37" s="13">
        <f>VLOOKUP(CB37,Zeitreihen!$J:$K,2,0)</f>
        <v>0.26662400682557458</v>
      </c>
      <c r="CD37" s="13">
        <f>VLOOKUP(CB37,Zeitreihen!N:O,2,0)</f>
        <v>1.3646</v>
      </c>
      <c r="CE37" s="9">
        <f t="shared" si="32"/>
        <v>-7.9990401194556199E-5</v>
      </c>
      <c r="CF37" s="9">
        <f t="shared" si="32"/>
        <v>8.0642209568007844E-4</v>
      </c>
      <c r="CG37" s="9">
        <f t="shared" si="48"/>
        <v>0.25633787466375935</v>
      </c>
      <c r="CH37" s="9">
        <f t="shared" si="7"/>
        <v>1.6359001297723854E-9</v>
      </c>
      <c r="CI37" s="9">
        <f t="shared" si="7"/>
        <v>7.3142361345417541E-8</v>
      </c>
      <c r="CJ37" s="9">
        <f t="shared" si="33"/>
        <v>-1.0938628726528169E-8</v>
      </c>
      <c r="CL37" s="16">
        <f t="shared" si="34"/>
        <v>2</v>
      </c>
      <c r="CM37" s="17">
        <f>VLOOKUP($A37,Datum!$A:$B,2,0)</f>
        <v>41680</v>
      </c>
      <c r="CN37" s="13">
        <f>VLOOKUP(CM37,Zeitreihen!$J:$K,2,0)</f>
        <v>0.26662400682557458</v>
      </c>
      <c r="CO37" s="13">
        <f>VLOOKUP(CM37,Zeitreihen!R:S,2,0)</f>
        <v>1.0024</v>
      </c>
      <c r="CP37" s="9">
        <f t="shared" si="35"/>
        <v>-7.9990401194556199E-5</v>
      </c>
      <c r="CQ37" s="9">
        <f t="shared" si="35"/>
        <v>-9.9755598865672651E-5</v>
      </c>
      <c r="CR37" s="9">
        <f t="shared" si="49"/>
        <v>0.25633787466375935</v>
      </c>
      <c r="CS37" s="9">
        <f t="shared" si="8"/>
        <v>1.6359001297723854E-9</v>
      </c>
      <c r="CT37" s="9">
        <f t="shared" si="8"/>
        <v>1.4667271431474934E-12</v>
      </c>
      <c r="CU37" s="9">
        <f t="shared" si="36"/>
        <v>-4.898386595416561E-11</v>
      </c>
      <c r="CW37" s="16">
        <f t="shared" si="37"/>
        <v>2</v>
      </c>
      <c r="CX37" s="17">
        <f>VLOOKUP($A37,Datum!$A:$B,2,0)</f>
        <v>41680</v>
      </c>
      <c r="CY37" s="13">
        <f>VLOOKUP(CX37,Zeitreihen!N:O,2,0)</f>
        <v>1.3646</v>
      </c>
      <c r="CZ37" s="13">
        <f>VLOOKUP(CX37,Zeitreihen!R:S,2,0)</f>
        <v>1.0024</v>
      </c>
      <c r="DA37" s="9">
        <f t="shared" si="38"/>
        <v>8.0642209568007844E-4</v>
      </c>
      <c r="DB37" s="9">
        <f t="shared" si="38"/>
        <v>-9.9755598865672651E-5</v>
      </c>
      <c r="DC37" s="9">
        <f t="shared" si="50"/>
        <v>0.25633787466375935</v>
      </c>
      <c r="DD37" s="9">
        <f t="shared" si="9"/>
        <v>7.3142361345417541E-8</v>
      </c>
      <c r="DE37" s="9">
        <f t="shared" si="9"/>
        <v>1.4667271431474934E-12</v>
      </c>
      <c r="DF37" s="9">
        <f t="shared" si="39"/>
        <v>3.2753608457576995E-10</v>
      </c>
    </row>
    <row r="38" spans="1:110" ht="15" x14ac:dyDescent="0.2">
      <c r="A38" s="9">
        <f t="shared" si="40"/>
        <v>25</v>
      </c>
      <c r="B38" s="16">
        <f t="shared" si="10"/>
        <v>6</v>
      </c>
      <c r="C38" s="17">
        <f>VLOOKUP($A38,Datum!$A:$B,2,0)</f>
        <v>41677</v>
      </c>
      <c r="D38" s="13">
        <f>VLOOKUP(C38,Zeitreihen!$B:$C,2,0)</f>
        <v>666.14</v>
      </c>
      <c r="E38" s="13">
        <f>VLOOKUP(C38,Zeitreihen!F:G,2,0)</f>
        <v>8819.31</v>
      </c>
      <c r="F38" s="9">
        <f t="shared" si="11"/>
        <v>7.5087480438532615E-4</v>
      </c>
      <c r="G38" s="9">
        <f t="shared" si="11"/>
        <v>0</v>
      </c>
      <c r="H38" s="9">
        <f t="shared" si="41"/>
        <v>0.24095760218393378</v>
      </c>
      <c r="I38" s="9">
        <f t="shared" si="0"/>
        <v>1.2787047326663304E-9</v>
      </c>
      <c r="J38" s="9">
        <f t="shared" si="0"/>
        <v>3.0847069498173229E-7</v>
      </c>
      <c r="K38" s="9">
        <f t="shared" si="12"/>
        <v>1.9860587543222712E-8</v>
      </c>
      <c r="M38" s="16">
        <f t="shared" si="13"/>
        <v>6</v>
      </c>
      <c r="N38" s="17">
        <f>VLOOKUP($A38,Datum!$A:$B,2,0)</f>
        <v>41677</v>
      </c>
      <c r="O38" s="13">
        <f>VLOOKUP(N38,Zeitreihen!$B:$C,2,0)</f>
        <v>666.14</v>
      </c>
      <c r="P38" s="13">
        <f>VLOOKUP(N38,Zeitreihen!$J:$K,2,0)</f>
        <v>0.26664533503986348</v>
      </c>
      <c r="Q38" s="9">
        <f t="shared" si="14"/>
        <v>7.5087480438532615E-4</v>
      </c>
      <c r="R38" s="9">
        <f t="shared" si="14"/>
        <v>0</v>
      </c>
      <c r="S38" s="9">
        <f t="shared" si="42"/>
        <v>0.24095760218393378</v>
      </c>
      <c r="T38" s="9">
        <f t="shared" si="1"/>
        <v>1.2787047326663304E-9</v>
      </c>
      <c r="U38" s="9">
        <f t="shared" si="1"/>
        <v>2.6140693335695009E-15</v>
      </c>
      <c r="V38" s="9">
        <f t="shared" si="15"/>
        <v>-1.828284121342534E-12</v>
      </c>
      <c r="X38" s="16">
        <f t="shared" si="16"/>
        <v>6</v>
      </c>
      <c r="Y38" s="17">
        <f>VLOOKUP($A38,Datum!$A:$B,2,0)</f>
        <v>41677</v>
      </c>
      <c r="Z38" s="13">
        <f>VLOOKUP(Y38,Zeitreihen!$B:$C,2,0)</f>
        <v>666.14</v>
      </c>
      <c r="AA38" s="13">
        <f>VLOOKUP(Y38,Zeitreihen!N:O,2,0)</f>
        <v>1.3634999999999999</v>
      </c>
      <c r="AB38" s="9">
        <f t="shared" si="17"/>
        <v>7.5087480438532615E-4</v>
      </c>
      <c r="AC38" s="9">
        <f t="shared" si="17"/>
        <v>3.3057881344994103E-3</v>
      </c>
      <c r="AD38" s="9">
        <f t="shared" si="43"/>
        <v>0.24095760218393378</v>
      </c>
      <c r="AE38" s="9">
        <f t="shared" si="2"/>
        <v>1.2787047326663304E-9</v>
      </c>
      <c r="AF38" s="9">
        <f t="shared" si="2"/>
        <v>2.2173714897934399E-6</v>
      </c>
      <c r="AG38" s="9">
        <f t="shared" si="18"/>
        <v>-5.3248130653369078E-8</v>
      </c>
      <c r="AI38" s="16">
        <f t="shared" si="19"/>
        <v>6</v>
      </c>
      <c r="AJ38" s="17">
        <f>VLOOKUP($A38,Datum!$A:$B,2,0)</f>
        <v>41677</v>
      </c>
      <c r="AK38" s="13">
        <f>VLOOKUP(AJ38,Zeitreihen!$B:$C,2,0)</f>
        <v>666.14</v>
      </c>
      <c r="AL38" s="13">
        <f>VLOOKUP(AJ38,Zeitreihen!$R:$S,2,0)</f>
        <v>1.0024999999999999</v>
      </c>
      <c r="AM38" s="9">
        <f t="shared" si="20"/>
        <v>7.5087480438532615E-4</v>
      </c>
      <c r="AN38" s="9">
        <f t="shared" si="20"/>
        <v>-9.9745648678716524E-5</v>
      </c>
      <c r="AO38" s="9">
        <f t="shared" si="44"/>
        <v>0.24095760218393378</v>
      </c>
      <c r="AP38" s="9">
        <f t="shared" si="3"/>
        <v>9.0168450873039425E-10</v>
      </c>
      <c r="AQ38" s="9">
        <f t="shared" si="3"/>
        <v>1.5012929033923552E-12</v>
      </c>
      <c r="AR38" s="9">
        <f t="shared" si="21"/>
        <v>-3.6792561123897899E-11</v>
      </c>
      <c r="AT38" s="16">
        <f t="shared" si="22"/>
        <v>6</v>
      </c>
      <c r="AU38" s="17">
        <f>VLOOKUP($A38,Datum!$A:$B,2,0)</f>
        <v>41677</v>
      </c>
      <c r="AV38" s="13">
        <f>VLOOKUP(AU38,Zeitreihen!$F:$G,2,0)</f>
        <v>8819.31</v>
      </c>
      <c r="AW38" s="13">
        <f>VLOOKUP(AU38,Zeitreihen!$J:$K,2,0)</f>
        <v>0.26664533503986348</v>
      </c>
      <c r="AX38" s="9">
        <f t="shared" si="23"/>
        <v>0</v>
      </c>
      <c r="AY38" s="9">
        <f t="shared" si="23"/>
        <v>0</v>
      </c>
      <c r="AZ38" s="9">
        <f t="shared" si="45"/>
        <v>0.24095760218393378</v>
      </c>
      <c r="BA38" s="9">
        <f t="shared" si="4"/>
        <v>3.0847069498173229E-7</v>
      </c>
      <c r="BB38" s="9">
        <f t="shared" si="4"/>
        <v>2.6140693335695009E-15</v>
      </c>
      <c r="BC38" s="9">
        <f t="shared" si="24"/>
        <v>-2.8396545283830176E-11</v>
      </c>
      <c r="BE38" s="16">
        <f t="shared" si="25"/>
        <v>6</v>
      </c>
      <c r="BF38" s="17">
        <f>VLOOKUP($A38,Datum!$A:$B,2,0)</f>
        <v>41677</v>
      </c>
      <c r="BG38" s="13">
        <f>VLOOKUP(BF38,Zeitreihen!$F:$G,2,0)</f>
        <v>8819.31</v>
      </c>
      <c r="BH38" s="13">
        <f>VLOOKUP(BF38,Zeitreihen!N:O,2,0)</f>
        <v>1.3634999999999999</v>
      </c>
      <c r="BI38" s="9">
        <f t="shared" si="26"/>
        <v>0</v>
      </c>
      <c r="BJ38" s="9">
        <f t="shared" si="26"/>
        <v>3.3057881344994103E-3</v>
      </c>
      <c r="BK38" s="9">
        <f t="shared" si="46"/>
        <v>0.24095760218393378</v>
      </c>
      <c r="BL38" s="9">
        <f t="shared" si="5"/>
        <v>3.0847069498173229E-7</v>
      </c>
      <c r="BM38" s="9">
        <f t="shared" si="5"/>
        <v>2.2173714897934399E-6</v>
      </c>
      <c r="BN38" s="9">
        <f t="shared" si="27"/>
        <v>-8.2703937299820342E-7</v>
      </c>
      <c r="BP38" s="16">
        <f t="shared" si="28"/>
        <v>6</v>
      </c>
      <c r="BQ38" s="17">
        <f>VLOOKUP($A38,Datum!$A:$B,2,0)</f>
        <v>41677</v>
      </c>
      <c r="BR38" s="13">
        <f>VLOOKUP(BQ38,Zeitreihen!$F:$G,2,0)</f>
        <v>8819.31</v>
      </c>
      <c r="BS38" s="13">
        <f>VLOOKUP(BQ38,Zeitreihen!R:S,2,0)</f>
        <v>1.0024999999999999</v>
      </c>
      <c r="BT38" s="9">
        <f t="shared" si="29"/>
        <v>0</v>
      </c>
      <c r="BU38" s="9">
        <f t="shared" si="29"/>
        <v>-9.9745648678716524E-5</v>
      </c>
      <c r="BV38" s="9">
        <f t="shared" si="47"/>
        <v>0.24095760218393378</v>
      </c>
      <c r="BW38" s="9">
        <f t="shared" si="6"/>
        <v>3.0847069498173229E-7</v>
      </c>
      <c r="BX38" s="9">
        <f t="shared" si="6"/>
        <v>1.3902175485093366E-12</v>
      </c>
      <c r="BY38" s="9">
        <f t="shared" si="30"/>
        <v>-6.5485981199373899E-10</v>
      </c>
      <c r="CA38" s="16">
        <f t="shared" si="31"/>
        <v>6</v>
      </c>
      <c r="CB38" s="17">
        <f>VLOOKUP($A38,Datum!$A:$B,2,0)</f>
        <v>41677</v>
      </c>
      <c r="CC38" s="13">
        <f>VLOOKUP(CB38,Zeitreihen!$J:$K,2,0)</f>
        <v>0.26664533503986348</v>
      </c>
      <c r="CD38" s="13">
        <f>VLOOKUP(CB38,Zeitreihen!N:O,2,0)</f>
        <v>1.3634999999999999</v>
      </c>
      <c r="CE38" s="9">
        <f t="shared" si="32"/>
        <v>0</v>
      </c>
      <c r="CF38" s="9">
        <f t="shared" si="32"/>
        <v>3.3057881344994103E-3</v>
      </c>
      <c r="CG38" s="9">
        <f t="shared" si="48"/>
        <v>0.24095760218393378</v>
      </c>
      <c r="CH38" s="9">
        <f t="shared" si="7"/>
        <v>2.6140693335695009E-15</v>
      </c>
      <c r="CI38" s="9">
        <f t="shared" si="7"/>
        <v>2.2173714897934399E-6</v>
      </c>
      <c r="CJ38" s="9">
        <f t="shared" si="33"/>
        <v>7.6133848008624584E-11</v>
      </c>
      <c r="CL38" s="16">
        <f t="shared" si="34"/>
        <v>6</v>
      </c>
      <c r="CM38" s="17">
        <f>VLOOKUP($A38,Datum!$A:$B,2,0)</f>
        <v>41677</v>
      </c>
      <c r="CN38" s="13">
        <f>VLOOKUP(CM38,Zeitreihen!$J:$K,2,0)</f>
        <v>0.26664533503986348</v>
      </c>
      <c r="CO38" s="13">
        <f>VLOOKUP(CM38,Zeitreihen!R:S,2,0)</f>
        <v>1.0024999999999999</v>
      </c>
      <c r="CP38" s="9">
        <f t="shared" si="35"/>
        <v>0</v>
      </c>
      <c r="CQ38" s="9">
        <f t="shared" si="35"/>
        <v>-9.9745648678716524E-5</v>
      </c>
      <c r="CR38" s="9">
        <f t="shared" si="49"/>
        <v>0.24095760218393378</v>
      </c>
      <c r="CS38" s="9">
        <f t="shared" si="8"/>
        <v>2.6140693335695009E-15</v>
      </c>
      <c r="CT38" s="9">
        <f t="shared" si="8"/>
        <v>1.3902175485093366E-12</v>
      </c>
      <c r="CU38" s="9">
        <f t="shared" si="36"/>
        <v>6.0283704767942282E-14</v>
      </c>
      <c r="CW38" s="16">
        <f t="shared" si="37"/>
        <v>6</v>
      </c>
      <c r="CX38" s="17">
        <f>VLOOKUP($A38,Datum!$A:$B,2,0)</f>
        <v>41677</v>
      </c>
      <c r="CY38" s="13">
        <f>VLOOKUP(CX38,Zeitreihen!N:O,2,0)</f>
        <v>1.3634999999999999</v>
      </c>
      <c r="CZ38" s="13">
        <f>VLOOKUP(CX38,Zeitreihen!R:S,2,0)</f>
        <v>1.0024999999999999</v>
      </c>
      <c r="DA38" s="9">
        <f t="shared" si="38"/>
        <v>3.3057881344994103E-3</v>
      </c>
      <c r="DB38" s="9">
        <f t="shared" si="38"/>
        <v>-9.9745648678716524E-5</v>
      </c>
      <c r="DC38" s="9">
        <f t="shared" si="50"/>
        <v>0.24095760218393378</v>
      </c>
      <c r="DD38" s="9">
        <f t="shared" si="9"/>
        <v>2.2173714897934399E-6</v>
      </c>
      <c r="DE38" s="9">
        <f t="shared" si="9"/>
        <v>1.3902175485093366E-12</v>
      </c>
      <c r="DF38" s="9">
        <f t="shared" si="39"/>
        <v>1.755741654308837E-9</v>
      </c>
    </row>
    <row r="39" spans="1:110" ht="15" x14ac:dyDescent="0.2">
      <c r="A39" s="9">
        <f t="shared" si="40"/>
        <v>26</v>
      </c>
      <c r="B39" s="16">
        <f t="shared" si="10"/>
        <v>5</v>
      </c>
      <c r="C39" s="17">
        <f>VLOOKUP($A39,Datum!$A:$B,2,0)</f>
        <v>41676</v>
      </c>
      <c r="D39" s="13">
        <f>VLOOKUP(C39,Zeitreihen!$B:$C,2,0)</f>
        <v>665.64</v>
      </c>
      <c r="E39" s="13">
        <f>VLOOKUP(C39,Zeitreihen!F:G,2,0)</f>
        <v>8819.31</v>
      </c>
      <c r="F39" s="9">
        <f t="shared" si="11"/>
        <v>5.030358364209681E-3</v>
      </c>
      <c r="G39" s="9">
        <f t="shared" si="11"/>
        <v>3.0104308934022399E-3</v>
      </c>
      <c r="H39" s="9">
        <f t="shared" si="41"/>
        <v>0.22650014605289773</v>
      </c>
      <c r="I39" s="9">
        <f t="shared" si="0"/>
        <v>4.008098272766333E-6</v>
      </c>
      <c r="J39" s="9">
        <f t="shared" si="0"/>
        <v>7.9967161646515365E-7</v>
      </c>
      <c r="K39" s="9">
        <f t="shared" si="12"/>
        <v>1.7902967420889322E-6</v>
      </c>
      <c r="M39" s="16">
        <f t="shared" si="13"/>
        <v>5</v>
      </c>
      <c r="N39" s="17">
        <f>VLOOKUP($A39,Datum!$A:$B,2,0)</f>
        <v>41676</v>
      </c>
      <c r="O39" s="13">
        <f>VLOOKUP(N39,Zeitreihen!$B:$C,2,0)</f>
        <v>665.64</v>
      </c>
      <c r="P39" s="13">
        <f>VLOOKUP(N39,Zeitreihen!$J:$K,2,0)</f>
        <v>0.26664533503986348</v>
      </c>
      <c r="Q39" s="9">
        <f t="shared" si="14"/>
        <v>5.030358364209681E-3</v>
      </c>
      <c r="R39" s="9">
        <f t="shared" si="14"/>
        <v>2.6664178011729669E-5</v>
      </c>
      <c r="S39" s="9">
        <f t="shared" si="42"/>
        <v>0.22650014605289773</v>
      </c>
      <c r="T39" s="9">
        <f t="shared" si="1"/>
        <v>4.008098272766333E-6</v>
      </c>
      <c r="U39" s="9">
        <f t="shared" si="1"/>
        <v>1.6229726547225961E-10</v>
      </c>
      <c r="V39" s="9">
        <f t="shared" si="15"/>
        <v>2.5504967935954412E-8</v>
      </c>
      <c r="X39" s="16">
        <f t="shared" si="16"/>
        <v>5</v>
      </c>
      <c r="Y39" s="17">
        <f>VLOOKUP($A39,Datum!$A:$B,2,0)</f>
        <v>41676</v>
      </c>
      <c r="Z39" s="13">
        <f>VLOOKUP(Y39,Zeitreihen!$B:$C,2,0)</f>
        <v>665.64</v>
      </c>
      <c r="AA39" s="13">
        <f>VLOOKUP(Y39,Zeitreihen!N:O,2,0)</f>
        <v>1.359</v>
      </c>
      <c r="AB39" s="9">
        <f t="shared" si="17"/>
        <v>5.030358364209681E-3</v>
      </c>
      <c r="AC39" s="9">
        <f t="shared" si="17"/>
        <v>4.2030810686837306E-3</v>
      </c>
      <c r="AD39" s="9">
        <f t="shared" si="43"/>
        <v>0.22650014605289773</v>
      </c>
      <c r="AE39" s="9">
        <f t="shared" si="2"/>
        <v>4.008098272766333E-6</v>
      </c>
      <c r="AF39" s="9">
        <f t="shared" si="2"/>
        <v>3.4997450202780089E-6</v>
      </c>
      <c r="AG39" s="9">
        <f t="shared" si="18"/>
        <v>3.7453066591267077E-6</v>
      </c>
      <c r="AI39" s="16">
        <f t="shared" si="19"/>
        <v>5</v>
      </c>
      <c r="AJ39" s="17">
        <f>VLOOKUP($A39,Datum!$A:$B,2,0)</f>
        <v>41676</v>
      </c>
      <c r="AK39" s="13">
        <f>VLOOKUP(AJ39,Zeitreihen!$B:$C,2,0)</f>
        <v>665.64</v>
      </c>
      <c r="AL39" s="13">
        <f>VLOOKUP(AJ39,Zeitreihen!$R:$S,2,0)</f>
        <v>1.0025999999999999</v>
      </c>
      <c r="AM39" s="9">
        <f t="shared" si="20"/>
        <v>5.030358364209681E-3</v>
      </c>
      <c r="AN39" s="9">
        <f t="shared" si="20"/>
        <v>-9.9735700476580975E-5</v>
      </c>
      <c r="AO39" s="9">
        <f t="shared" si="44"/>
        <v>0.22650014605289773</v>
      </c>
      <c r="AP39" s="9">
        <f t="shared" si="3"/>
        <v>4.0303769615349353E-6</v>
      </c>
      <c r="AQ39" s="9">
        <f t="shared" si="3"/>
        <v>1.4224865267069736E-12</v>
      </c>
      <c r="AR39" s="9">
        <f t="shared" si="21"/>
        <v>2.3944011621559236E-9</v>
      </c>
      <c r="AT39" s="16">
        <f t="shared" si="22"/>
        <v>5</v>
      </c>
      <c r="AU39" s="17">
        <f>VLOOKUP($A39,Datum!$A:$B,2,0)</f>
        <v>41676</v>
      </c>
      <c r="AV39" s="13">
        <f>VLOOKUP(AU39,Zeitreihen!$F:$G,2,0)</f>
        <v>8819.31</v>
      </c>
      <c r="AW39" s="13">
        <f>VLOOKUP(AU39,Zeitreihen!$J:$K,2,0)</f>
        <v>0.26664533503986348</v>
      </c>
      <c r="AX39" s="9">
        <f t="shared" si="23"/>
        <v>3.0104308934022399E-3</v>
      </c>
      <c r="AY39" s="9">
        <f t="shared" si="23"/>
        <v>2.6664178011729669E-5</v>
      </c>
      <c r="AZ39" s="9">
        <f t="shared" si="45"/>
        <v>0.22650014605289773</v>
      </c>
      <c r="BA39" s="9">
        <f t="shared" si="4"/>
        <v>7.9967161646515365E-7</v>
      </c>
      <c r="BB39" s="9">
        <f t="shared" si="4"/>
        <v>1.6229726547225961E-10</v>
      </c>
      <c r="BC39" s="9">
        <f t="shared" si="24"/>
        <v>1.1392300760955884E-8</v>
      </c>
      <c r="BE39" s="16">
        <f t="shared" si="25"/>
        <v>5</v>
      </c>
      <c r="BF39" s="17">
        <f>VLOOKUP($A39,Datum!$A:$B,2,0)</f>
        <v>41676</v>
      </c>
      <c r="BG39" s="13">
        <f>VLOOKUP(BF39,Zeitreihen!$F:$G,2,0)</f>
        <v>8819.31</v>
      </c>
      <c r="BH39" s="13">
        <f>VLOOKUP(BF39,Zeitreihen!N:O,2,0)</f>
        <v>1.359</v>
      </c>
      <c r="BI39" s="9">
        <f t="shared" si="26"/>
        <v>3.0104308934022399E-3</v>
      </c>
      <c r="BJ39" s="9">
        <f t="shared" si="26"/>
        <v>4.2030810686837306E-3</v>
      </c>
      <c r="BK39" s="9">
        <f t="shared" si="46"/>
        <v>0.22650014605289773</v>
      </c>
      <c r="BL39" s="9">
        <f t="shared" si="5"/>
        <v>7.9967161646515365E-7</v>
      </c>
      <c r="BM39" s="9">
        <f t="shared" si="5"/>
        <v>3.4997450202780089E-6</v>
      </c>
      <c r="BN39" s="9">
        <f t="shared" si="27"/>
        <v>1.6729156456861738E-6</v>
      </c>
      <c r="BP39" s="16">
        <f t="shared" si="28"/>
        <v>5</v>
      </c>
      <c r="BQ39" s="17">
        <f>VLOOKUP($A39,Datum!$A:$B,2,0)</f>
        <v>41676</v>
      </c>
      <c r="BR39" s="13">
        <f>VLOOKUP(BQ39,Zeitreihen!$F:$G,2,0)</f>
        <v>8819.31</v>
      </c>
      <c r="BS39" s="13">
        <f>VLOOKUP(BQ39,Zeitreihen!R:S,2,0)</f>
        <v>1.0025999999999999</v>
      </c>
      <c r="BT39" s="9">
        <f t="shared" si="29"/>
        <v>3.0104308934022399E-3</v>
      </c>
      <c r="BU39" s="9">
        <f t="shared" si="29"/>
        <v>-9.9735700476580975E-5</v>
      </c>
      <c r="BV39" s="9">
        <f t="shared" si="47"/>
        <v>0.22650014605289773</v>
      </c>
      <c r="BW39" s="9">
        <f t="shared" si="6"/>
        <v>7.9967161646515365E-7</v>
      </c>
      <c r="BX39" s="9">
        <f t="shared" si="6"/>
        <v>1.3176515687267103E-12</v>
      </c>
      <c r="BY39" s="9">
        <f t="shared" si="30"/>
        <v>1.0264933316400717E-9</v>
      </c>
      <c r="CA39" s="16">
        <f t="shared" si="31"/>
        <v>5</v>
      </c>
      <c r="CB39" s="17">
        <f>VLOOKUP($A39,Datum!$A:$B,2,0)</f>
        <v>41676</v>
      </c>
      <c r="CC39" s="13">
        <f>VLOOKUP(CB39,Zeitreihen!$J:$K,2,0)</f>
        <v>0.26664533503986348</v>
      </c>
      <c r="CD39" s="13">
        <f>VLOOKUP(CB39,Zeitreihen!N:O,2,0)</f>
        <v>1.359</v>
      </c>
      <c r="CE39" s="9">
        <f t="shared" si="32"/>
        <v>2.6664178011729669E-5</v>
      </c>
      <c r="CF39" s="9">
        <f t="shared" si="32"/>
        <v>4.2030810686837306E-3</v>
      </c>
      <c r="CG39" s="9">
        <f t="shared" si="48"/>
        <v>0.22650014605289773</v>
      </c>
      <c r="CH39" s="9">
        <f t="shared" si="7"/>
        <v>1.6229726547225961E-10</v>
      </c>
      <c r="CI39" s="9">
        <f t="shared" si="7"/>
        <v>3.4997450202780089E-6</v>
      </c>
      <c r="CJ39" s="9">
        <f t="shared" si="33"/>
        <v>2.3832730574595909E-8</v>
      </c>
      <c r="CL39" s="16">
        <f t="shared" si="34"/>
        <v>5</v>
      </c>
      <c r="CM39" s="17">
        <f>VLOOKUP($A39,Datum!$A:$B,2,0)</f>
        <v>41676</v>
      </c>
      <c r="CN39" s="13">
        <f>VLOOKUP(CM39,Zeitreihen!$J:$K,2,0)</f>
        <v>0.26664533503986348</v>
      </c>
      <c r="CO39" s="13">
        <f>VLOOKUP(CM39,Zeitreihen!R:S,2,0)</f>
        <v>1.0025999999999999</v>
      </c>
      <c r="CP39" s="9">
        <f t="shared" si="35"/>
        <v>2.6664178011729669E-5</v>
      </c>
      <c r="CQ39" s="9">
        <f t="shared" si="35"/>
        <v>-9.9735700476580975E-5</v>
      </c>
      <c r="CR39" s="9">
        <f t="shared" si="49"/>
        <v>0.22650014605289773</v>
      </c>
      <c r="CS39" s="9">
        <f t="shared" si="8"/>
        <v>1.6229726547225961E-10</v>
      </c>
      <c r="CT39" s="9">
        <f t="shared" si="8"/>
        <v>1.3176515687267103E-12</v>
      </c>
      <c r="CU39" s="9">
        <f t="shared" si="36"/>
        <v>1.4623653662801859E-11</v>
      </c>
      <c r="CW39" s="16">
        <f t="shared" si="37"/>
        <v>5</v>
      </c>
      <c r="CX39" s="17">
        <f>VLOOKUP($A39,Datum!$A:$B,2,0)</f>
        <v>41676</v>
      </c>
      <c r="CY39" s="13">
        <f>VLOOKUP(CX39,Zeitreihen!N:O,2,0)</f>
        <v>1.359</v>
      </c>
      <c r="CZ39" s="13">
        <f>VLOOKUP(CX39,Zeitreihen!R:S,2,0)</f>
        <v>1.0025999999999999</v>
      </c>
      <c r="DA39" s="9">
        <f t="shared" si="38"/>
        <v>4.2030810686837306E-3</v>
      </c>
      <c r="DB39" s="9">
        <f t="shared" si="38"/>
        <v>-9.9735700476580975E-5</v>
      </c>
      <c r="DC39" s="9">
        <f t="shared" si="50"/>
        <v>0.22650014605289773</v>
      </c>
      <c r="DD39" s="9">
        <f t="shared" si="9"/>
        <v>3.4997450202780089E-6</v>
      </c>
      <c r="DE39" s="9">
        <f t="shared" si="9"/>
        <v>1.3176515687267103E-12</v>
      </c>
      <c r="DF39" s="9">
        <f t="shared" si="39"/>
        <v>2.1474274181244895E-9</v>
      </c>
    </row>
    <row r="40" spans="1:110" ht="15" x14ac:dyDescent="0.2">
      <c r="A40" s="9">
        <f t="shared" si="40"/>
        <v>27</v>
      </c>
      <c r="B40" s="16">
        <f t="shared" si="10"/>
        <v>4</v>
      </c>
      <c r="C40" s="17">
        <f>VLOOKUP($A40,Datum!$A:$B,2,0)</f>
        <v>41675</v>
      </c>
      <c r="D40" s="13">
        <f>VLOOKUP(C40,Zeitreihen!$B:$C,2,0)</f>
        <v>662.3</v>
      </c>
      <c r="E40" s="13">
        <f>VLOOKUP(C40,Zeitreihen!F:G,2,0)</f>
        <v>8792.7999999999993</v>
      </c>
      <c r="F40" s="9">
        <f t="shared" si="11"/>
        <v>8.4589594482312256E-4</v>
      </c>
      <c r="G40" s="9">
        <f t="shared" si="11"/>
        <v>2.7218338492310335E-3</v>
      </c>
      <c r="H40" s="9">
        <f t="shared" si="41"/>
        <v>0.21291013728972386</v>
      </c>
      <c r="I40" s="9">
        <f t="shared" si="0"/>
        <v>1.0468133182639497E-10</v>
      </c>
      <c r="J40" s="9">
        <f t="shared" si="0"/>
        <v>5.3851579057039411E-7</v>
      </c>
      <c r="K40" s="9">
        <f t="shared" si="12"/>
        <v>7.5081655659989841E-9</v>
      </c>
      <c r="M40" s="16">
        <f t="shared" si="13"/>
        <v>4</v>
      </c>
      <c r="N40" s="17">
        <f>VLOOKUP($A40,Datum!$A:$B,2,0)</f>
        <v>41675</v>
      </c>
      <c r="O40" s="13">
        <f>VLOOKUP(N40,Zeitreihen!$B:$C,2,0)</f>
        <v>662.3</v>
      </c>
      <c r="P40" s="13">
        <f>VLOOKUP(N40,Zeitreihen!$J:$K,2,0)</f>
        <v>0.26663822525597269</v>
      </c>
      <c r="Q40" s="9">
        <f t="shared" si="14"/>
        <v>8.4589594482312256E-4</v>
      </c>
      <c r="R40" s="9">
        <f t="shared" si="14"/>
        <v>7.9988268430026871E-5</v>
      </c>
      <c r="S40" s="9">
        <f t="shared" si="42"/>
        <v>0.21291013728972386</v>
      </c>
      <c r="T40" s="9">
        <f t="shared" si="1"/>
        <v>1.0468133182639497E-10</v>
      </c>
      <c r="U40" s="9">
        <f t="shared" si="1"/>
        <v>1.3657752253265835E-9</v>
      </c>
      <c r="V40" s="9">
        <f t="shared" si="15"/>
        <v>3.7811528607381296E-10</v>
      </c>
      <c r="X40" s="16">
        <f t="shared" si="16"/>
        <v>4</v>
      </c>
      <c r="Y40" s="17">
        <f>VLOOKUP($A40,Datum!$A:$B,2,0)</f>
        <v>41675</v>
      </c>
      <c r="Z40" s="13">
        <f>VLOOKUP(Y40,Zeitreihen!$B:$C,2,0)</f>
        <v>662.3</v>
      </c>
      <c r="AA40" s="13">
        <f>VLOOKUP(Y40,Zeitreihen!N:O,2,0)</f>
        <v>1.3532999999999999</v>
      </c>
      <c r="AB40" s="9">
        <f t="shared" si="17"/>
        <v>8.4589594482312256E-4</v>
      </c>
      <c r="AC40" s="9">
        <f t="shared" si="17"/>
        <v>1.0350437121000354E-3</v>
      </c>
      <c r="AD40" s="9">
        <f t="shared" si="43"/>
        <v>0.21291013728972386</v>
      </c>
      <c r="AE40" s="9">
        <f t="shared" si="2"/>
        <v>1.0468133182639497E-10</v>
      </c>
      <c r="AF40" s="9">
        <f t="shared" si="2"/>
        <v>1.2388142979281354E-7</v>
      </c>
      <c r="AG40" s="9">
        <f t="shared" si="18"/>
        <v>3.6011210836723845E-9</v>
      </c>
      <c r="AI40" s="16">
        <f t="shared" si="19"/>
        <v>4</v>
      </c>
      <c r="AJ40" s="17">
        <f>VLOOKUP($A40,Datum!$A:$B,2,0)</f>
        <v>41675</v>
      </c>
      <c r="AK40" s="13">
        <f>VLOOKUP(AJ40,Zeitreihen!$B:$C,2,0)</f>
        <v>662.3</v>
      </c>
      <c r="AL40" s="13">
        <f>VLOOKUP(AJ40,Zeitreihen!$R:$S,2,0)</f>
        <v>1.0026999999999999</v>
      </c>
      <c r="AM40" s="9">
        <f t="shared" si="20"/>
        <v>8.4589594482312256E-4</v>
      </c>
      <c r="AN40" s="9">
        <f t="shared" si="20"/>
        <v>-9.972575425859979E-5</v>
      </c>
      <c r="AO40" s="9">
        <f t="shared" si="44"/>
        <v>0.21291013728972386</v>
      </c>
      <c r="AP40" s="9">
        <f t="shared" si="3"/>
        <v>2.439360901670868E-10</v>
      </c>
      <c r="AQ40" s="9">
        <f t="shared" si="3"/>
        <v>1.3477722770606102E-12</v>
      </c>
      <c r="AR40" s="9">
        <f t="shared" si="21"/>
        <v>1.8132024147947658E-11</v>
      </c>
      <c r="AT40" s="16">
        <f t="shared" si="22"/>
        <v>4</v>
      </c>
      <c r="AU40" s="17">
        <f>VLOOKUP($A40,Datum!$A:$B,2,0)</f>
        <v>41675</v>
      </c>
      <c r="AV40" s="13">
        <f>VLOOKUP(AU40,Zeitreihen!$F:$G,2,0)</f>
        <v>8792.7999999999993</v>
      </c>
      <c r="AW40" s="13">
        <f>VLOOKUP(AU40,Zeitreihen!$J:$K,2,0)</f>
        <v>0.26663822525597269</v>
      </c>
      <c r="AX40" s="9">
        <f t="shared" si="23"/>
        <v>2.7218338492310335E-3</v>
      </c>
      <c r="AY40" s="9">
        <f t="shared" si="23"/>
        <v>7.9988268430026871E-5</v>
      </c>
      <c r="AZ40" s="9">
        <f t="shared" si="45"/>
        <v>0.21291013728972386</v>
      </c>
      <c r="BA40" s="9">
        <f t="shared" si="4"/>
        <v>5.3851579057039411E-7</v>
      </c>
      <c r="BB40" s="9">
        <f t="shared" si="4"/>
        <v>1.3657752253265835E-9</v>
      </c>
      <c r="BC40" s="9">
        <f t="shared" si="24"/>
        <v>2.7119946998624521E-8</v>
      </c>
      <c r="BE40" s="16">
        <f t="shared" si="25"/>
        <v>4</v>
      </c>
      <c r="BF40" s="17">
        <f>VLOOKUP($A40,Datum!$A:$B,2,0)</f>
        <v>41675</v>
      </c>
      <c r="BG40" s="13">
        <f>VLOOKUP(BF40,Zeitreihen!$F:$G,2,0)</f>
        <v>8792.7999999999993</v>
      </c>
      <c r="BH40" s="13">
        <f>VLOOKUP(BF40,Zeitreihen!N:O,2,0)</f>
        <v>1.3532999999999999</v>
      </c>
      <c r="BI40" s="9">
        <f t="shared" si="26"/>
        <v>2.7218338492310335E-3</v>
      </c>
      <c r="BJ40" s="9">
        <f t="shared" si="26"/>
        <v>1.0350437121000354E-3</v>
      </c>
      <c r="BK40" s="9">
        <f t="shared" si="46"/>
        <v>0.21291013728972386</v>
      </c>
      <c r="BL40" s="9">
        <f t="shared" si="5"/>
        <v>5.3851579057039411E-7</v>
      </c>
      <c r="BM40" s="9">
        <f t="shared" si="5"/>
        <v>1.2388142979281354E-7</v>
      </c>
      <c r="BN40" s="9">
        <f t="shared" si="27"/>
        <v>2.5828686784633042E-7</v>
      </c>
      <c r="BP40" s="16">
        <f t="shared" si="28"/>
        <v>4</v>
      </c>
      <c r="BQ40" s="17">
        <f>VLOOKUP($A40,Datum!$A:$B,2,0)</f>
        <v>41675</v>
      </c>
      <c r="BR40" s="13">
        <f>VLOOKUP(BQ40,Zeitreihen!$F:$G,2,0)</f>
        <v>8792.7999999999993</v>
      </c>
      <c r="BS40" s="13">
        <f>VLOOKUP(BQ40,Zeitreihen!R:S,2,0)</f>
        <v>1.0026999999999999</v>
      </c>
      <c r="BT40" s="9">
        <f t="shared" si="29"/>
        <v>2.7218338492310335E-3</v>
      </c>
      <c r="BU40" s="9">
        <f t="shared" si="29"/>
        <v>-9.972575425859979E-5</v>
      </c>
      <c r="BV40" s="9">
        <f t="shared" si="47"/>
        <v>0.21291013728972386</v>
      </c>
      <c r="BW40" s="9">
        <f t="shared" si="6"/>
        <v>5.3851579057039411E-7</v>
      </c>
      <c r="BX40" s="9">
        <f t="shared" si="6"/>
        <v>1.2488288191478803E-12</v>
      </c>
      <c r="BY40" s="9">
        <f t="shared" si="30"/>
        <v>8.2006953292419825E-10</v>
      </c>
      <c r="CA40" s="16">
        <f t="shared" si="31"/>
        <v>4</v>
      </c>
      <c r="CB40" s="17">
        <f>VLOOKUP($A40,Datum!$A:$B,2,0)</f>
        <v>41675</v>
      </c>
      <c r="CC40" s="13">
        <f>VLOOKUP(CB40,Zeitreihen!$J:$K,2,0)</f>
        <v>0.26663822525597269</v>
      </c>
      <c r="CD40" s="13">
        <f>VLOOKUP(CB40,Zeitreihen!N:O,2,0)</f>
        <v>1.3532999999999999</v>
      </c>
      <c r="CE40" s="9">
        <f t="shared" si="32"/>
        <v>7.9988268430026871E-5</v>
      </c>
      <c r="CF40" s="9">
        <f t="shared" si="32"/>
        <v>1.0350437121000354E-3</v>
      </c>
      <c r="CG40" s="9">
        <f t="shared" si="48"/>
        <v>0.21291013728972386</v>
      </c>
      <c r="CH40" s="9">
        <f t="shared" si="7"/>
        <v>1.3657752253265835E-9</v>
      </c>
      <c r="CI40" s="9">
        <f t="shared" si="7"/>
        <v>1.2388142979281354E-7</v>
      </c>
      <c r="CJ40" s="9">
        <f t="shared" si="33"/>
        <v>1.3007466613028811E-8</v>
      </c>
      <c r="CL40" s="16">
        <f t="shared" si="34"/>
        <v>4</v>
      </c>
      <c r="CM40" s="17">
        <f>VLOOKUP($A40,Datum!$A:$B,2,0)</f>
        <v>41675</v>
      </c>
      <c r="CN40" s="13">
        <f>VLOOKUP(CM40,Zeitreihen!$J:$K,2,0)</f>
        <v>0.26663822525597269</v>
      </c>
      <c r="CO40" s="13">
        <f>VLOOKUP(CM40,Zeitreihen!R:S,2,0)</f>
        <v>1.0026999999999999</v>
      </c>
      <c r="CP40" s="9">
        <f t="shared" si="35"/>
        <v>7.9988268430026871E-5</v>
      </c>
      <c r="CQ40" s="9">
        <f t="shared" si="35"/>
        <v>-9.972575425859979E-5</v>
      </c>
      <c r="CR40" s="9">
        <f t="shared" si="49"/>
        <v>0.21291013728972386</v>
      </c>
      <c r="CS40" s="9">
        <f t="shared" si="8"/>
        <v>1.3657752253265835E-9</v>
      </c>
      <c r="CT40" s="9">
        <f t="shared" si="8"/>
        <v>1.2488288191478803E-12</v>
      </c>
      <c r="CU40" s="9">
        <f t="shared" si="36"/>
        <v>4.1299146018604636E-11</v>
      </c>
      <c r="CW40" s="16">
        <f t="shared" si="37"/>
        <v>4</v>
      </c>
      <c r="CX40" s="17">
        <f>VLOOKUP($A40,Datum!$A:$B,2,0)</f>
        <v>41675</v>
      </c>
      <c r="CY40" s="13">
        <f>VLOOKUP(CX40,Zeitreihen!N:O,2,0)</f>
        <v>1.3532999999999999</v>
      </c>
      <c r="CZ40" s="13">
        <f>VLOOKUP(CX40,Zeitreihen!R:S,2,0)</f>
        <v>1.0026999999999999</v>
      </c>
      <c r="DA40" s="9">
        <f t="shared" si="38"/>
        <v>1.0350437121000354E-3</v>
      </c>
      <c r="DB40" s="9">
        <f t="shared" si="38"/>
        <v>-9.972575425859979E-5</v>
      </c>
      <c r="DC40" s="9">
        <f t="shared" si="50"/>
        <v>0.21291013728972386</v>
      </c>
      <c r="DD40" s="9">
        <f t="shared" si="9"/>
        <v>1.2388142979281354E-7</v>
      </c>
      <c r="DE40" s="9">
        <f t="shared" si="9"/>
        <v>1.2488288191478803E-12</v>
      </c>
      <c r="DF40" s="9">
        <f t="shared" si="39"/>
        <v>3.9332772554513671E-10</v>
      </c>
    </row>
    <row r="41" spans="1:110" ht="15" x14ac:dyDescent="0.2">
      <c r="A41" s="9">
        <f t="shared" si="40"/>
        <v>28</v>
      </c>
      <c r="B41" s="16">
        <f t="shared" si="10"/>
        <v>3</v>
      </c>
      <c r="C41" s="17">
        <f>VLOOKUP($A41,Datum!$A:$B,2,0)</f>
        <v>41674</v>
      </c>
      <c r="D41" s="13">
        <f>VLOOKUP(C41,Zeitreihen!$B:$C,2,0)</f>
        <v>661.74</v>
      </c>
      <c r="E41" s="13">
        <f>VLOOKUP(C41,Zeitreihen!F:G,2,0)</f>
        <v>8768.9</v>
      </c>
      <c r="F41" s="9">
        <f t="shared" si="11"/>
        <v>-4.0869012314062991E-3</v>
      </c>
      <c r="G41" s="9">
        <f t="shared" si="11"/>
        <v>-4.3264051753094555E-3</v>
      </c>
      <c r="H41" s="9">
        <f t="shared" si="41"/>
        <v>0.20013552905234042</v>
      </c>
      <c r="I41" s="9">
        <f t="shared" si="0"/>
        <v>4.8261129352246343E-6</v>
      </c>
      <c r="J41" s="9">
        <f t="shared" si="0"/>
        <v>5.9616810312967168E-6</v>
      </c>
      <c r="K41" s="9">
        <f t="shared" si="12"/>
        <v>5.3639300835138055E-6</v>
      </c>
      <c r="M41" s="16">
        <f t="shared" si="13"/>
        <v>3</v>
      </c>
      <c r="N41" s="17">
        <f>VLOOKUP($A41,Datum!$A:$B,2,0)</f>
        <v>41674</v>
      </c>
      <c r="O41" s="13">
        <f>VLOOKUP(N41,Zeitreihen!$B:$C,2,0)</f>
        <v>661.74</v>
      </c>
      <c r="P41" s="13">
        <f>VLOOKUP(N41,Zeitreihen!$J:$K,2,0)</f>
        <v>0.26661689817900658</v>
      </c>
      <c r="Q41" s="9">
        <f t="shared" si="14"/>
        <v>-4.0869012314062991E-3</v>
      </c>
      <c r="R41" s="9">
        <f t="shared" si="14"/>
        <v>-7.9988268429974314E-5</v>
      </c>
      <c r="S41" s="9">
        <f t="shared" si="42"/>
        <v>0.20013552905234042</v>
      </c>
      <c r="T41" s="9">
        <f t="shared" si="1"/>
        <v>4.8261129352246343E-6</v>
      </c>
      <c r="U41" s="9">
        <f t="shared" si="1"/>
        <v>1.2771591282905947E-9</v>
      </c>
      <c r="V41" s="9">
        <f t="shared" si="15"/>
        <v>7.8509325493112333E-8</v>
      </c>
      <c r="X41" s="16">
        <f t="shared" si="16"/>
        <v>3</v>
      </c>
      <c r="Y41" s="17">
        <f>VLOOKUP($A41,Datum!$A:$B,2,0)</f>
        <v>41674</v>
      </c>
      <c r="Z41" s="13">
        <f>VLOOKUP(Y41,Zeitreihen!$B:$C,2,0)</f>
        <v>661.74</v>
      </c>
      <c r="AA41" s="13">
        <f>VLOOKUP(Y41,Zeitreihen!N:O,2,0)</f>
        <v>1.3519000000000001</v>
      </c>
      <c r="AB41" s="9">
        <f t="shared" si="17"/>
        <v>-4.0869012314062991E-3</v>
      </c>
      <c r="AC41" s="9">
        <f t="shared" si="17"/>
        <v>-4.4372135027681797E-4</v>
      </c>
      <c r="AD41" s="9">
        <f t="shared" si="43"/>
        <v>0.20013552905234042</v>
      </c>
      <c r="AE41" s="9">
        <f t="shared" si="2"/>
        <v>4.8261129352246343E-6</v>
      </c>
      <c r="AF41" s="9">
        <f t="shared" si="2"/>
        <v>1.0259356127958826E-7</v>
      </c>
      <c r="AG41" s="9">
        <f t="shared" si="18"/>
        <v>7.0365340414310652E-7</v>
      </c>
      <c r="AI41" s="16">
        <f t="shared" si="19"/>
        <v>3</v>
      </c>
      <c r="AJ41" s="17">
        <f>VLOOKUP($A41,Datum!$A:$B,2,0)</f>
        <v>41674</v>
      </c>
      <c r="AK41" s="13">
        <f>VLOOKUP(AJ41,Zeitreihen!$B:$C,2,0)</f>
        <v>661.74</v>
      </c>
      <c r="AL41" s="13">
        <f>VLOOKUP(AJ41,Zeitreihen!$R:$S,2,0)</f>
        <v>1.0027999999999999</v>
      </c>
      <c r="AM41" s="9">
        <f t="shared" si="20"/>
        <v>-4.0869012314062991E-3</v>
      </c>
      <c r="AN41" s="9">
        <f t="shared" si="20"/>
        <v>-9.971581002432873E-5</v>
      </c>
      <c r="AO41" s="9">
        <f t="shared" si="44"/>
        <v>0.20013552905234042</v>
      </c>
      <c r="AP41" s="9">
        <f t="shared" si="3"/>
        <v>4.8031922168370318E-6</v>
      </c>
      <c r="AQ41" s="9">
        <f t="shared" si="3"/>
        <v>1.2769403779386171E-12</v>
      </c>
      <c r="AR41" s="9">
        <f t="shared" si="21"/>
        <v>-2.4765682071527334E-9</v>
      </c>
      <c r="AT41" s="16">
        <f t="shared" si="22"/>
        <v>3</v>
      </c>
      <c r="AU41" s="17">
        <f>VLOOKUP($A41,Datum!$A:$B,2,0)</f>
        <v>41674</v>
      </c>
      <c r="AV41" s="13">
        <f>VLOOKUP(AU41,Zeitreihen!$F:$G,2,0)</f>
        <v>8768.9</v>
      </c>
      <c r="AW41" s="13">
        <f>VLOOKUP(AU41,Zeitreihen!$J:$K,2,0)</f>
        <v>0.26661689817900658</v>
      </c>
      <c r="AX41" s="9">
        <f t="shared" si="23"/>
        <v>-4.3264051753094555E-3</v>
      </c>
      <c r="AY41" s="9">
        <f t="shared" si="23"/>
        <v>-7.9988268429974314E-5</v>
      </c>
      <c r="AZ41" s="9">
        <f t="shared" si="45"/>
        <v>0.20013552905234042</v>
      </c>
      <c r="BA41" s="9">
        <f t="shared" si="4"/>
        <v>5.9616810312967168E-6</v>
      </c>
      <c r="BB41" s="9">
        <f t="shared" si="4"/>
        <v>1.2771591282905947E-9</v>
      </c>
      <c r="BC41" s="9">
        <f t="shared" si="24"/>
        <v>8.7258325385475325E-8</v>
      </c>
      <c r="BE41" s="16">
        <f t="shared" si="25"/>
        <v>3</v>
      </c>
      <c r="BF41" s="17">
        <f>VLOOKUP($A41,Datum!$A:$B,2,0)</f>
        <v>41674</v>
      </c>
      <c r="BG41" s="13">
        <f>VLOOKUP(BF41,Zeitreihen!$F:$G,2,0)</f>
        <v>8768.9</v>
      </c>
      <c r="BH41" s="13">
        <f>VLOOKUP(BF41,Zeitreihen!N:O,2,0)</f>
        <v>1.3519000000000001</v>
      </c>
      <c r="BI41" s="9">
        <f t="shared" si="26"/>
        <v>-4.3264051753094555E-3</v>
      </c>
      <c r="BJ41" s="9">
        <f t="shared" si="26"/>
        <v>-4.4372135027681797E-4</v>
      </c>
      <c r="BK41" s="9">
        <f t="shared" si="46"/>
        <v>0.20013552905234042</v>
      </c>
      <c r="BL41" s="9">
        <f t="shared" si="5"/>
        <v>5.9616810312967168E-6</v>
      </c>
      <c r="BM41" s="9">
        <f t="shared" si="5"/>
        <v>1.0259356127958826E-7</v>
      </c>
      <c r="BN41" s="9">
        <f t="shared" si="27"/>
        <v>7.8206782839706339E-7</v>
      </c>
      <c r="BP41" s="16">
        <f t="shared" si="28"/>
        <v>3</v>
      </c>
      <c r="BQ41" s="17">
        <f>VLOOKUP($A41,Datum!$A:$B,2,0)</f>
        <v>41674</v>
      </c>
      <c r="BR41" s="13">
        <f>VLOOKUP(BQ41,Zeitreihen!$F:$G,2,0)</f>
        <v>8768.9</v>
      </c>
      <c r="BS41" s="13">
        <f>VLOOKUP(BQ41,Zeitreihen!R:S,2,0)</f>
        <v>1.0027999999999999</v>
      </c>
      <c r="BT41" s="9">
        <f t="shared" si="29"/>
        <v>-4.3264051753094555E-3</v>
      </c>
      <c r="BU41" s="9">
        <f t="shared" si="29"/>
        <v>-9.971581002432873E-5</v>
      </c>
      <c r="BV41" s="9">
        <f t="shared" si="47"/>
        <v>0.20013552905234042</v>
      </c>
      <c r="BW41" s="9">
        <f t="shared" si="6"/>
        <v>5.9616810312967168E-6</v>
      </c>
      <c r="BX41" s="9">
        <f t="shared" si="6"/>
        <v>1.1835589206619087E-12</v>
      </c>
      <c r="BY41" s="9">
        <f t="shared" si="30"/>
        <v>-2.6563133788640445E-9</v>
      </c>
      <c r="CA41" s="16">
        <f t="shared" si="31"/>
        <v>3</v>
      </c>
      <c r="CB41" s="17">
        <f>VLOOKUP($A41,Datum!$A:$B,2,0)</f>
        <v>41674</v>
      </c>
      <c r="CC41" s="13">
        <f>VLOOKUP(CB41,Zeitreihen!$J:$K,2,0)</f>
        <v>0.26661689817900658</v>
      </c>
      <c r="CD41" s="13">
        <f>VLOOKUP(CB41,Zeitreihen!N:O,2,0)</f>
        <v>1.3519000000000001</v>
      </c>
      <c r="CE41" s="9">
        <f t="shared" si="32"/>
        <v>-7.9988268429974314E-5</v>
      </c>
      <c r="CF41" s="9">
        <f t="shared" si="32"/>
        <v>-4.4372135027681797E-4</v>
      </c>
      <c r="CG41" s="9">
        <f t="shared" si="48"/>
        <v>0.20013552905234042</v>
      </c>
      <c r="CH41" s="9">
        <f t="shared" si="7"/>
        <v>1.2771591282905947E-9</v>
      </c>
      <c r="CI41" s="9">
        <f t="shared" si="7"/>
        <v>1.0259356127958826E-7</v>
      </c>
      <c r="CJ41" s="9">
        <f t="shared" si="33"/>
        <v>1.1446759510536886E-8</v>
      </c>
      <c r="CL41" s="16">
        <f t="shared" si="34"/>
        <v>3</v>
      </c>
      <c r="CM41" s="17">
        <f>VLOOKUP($A41,Datum!$A:$B,2,0)</f>
        <v>41674</v>
      </c>
      <c r="CN41" s="13">
        <f>VLOOKUP(CM41,Zeitreihen!$J:$K,2,0)</f>
        <v>0.26661689817900658</v>
      </c>
      <c r="CO41" s="13">
        <f>VLOOKUP(CM41,Zeitreihen!R:S,2,0)</f>
        <v>1.0027999999999999</v>
      </c>
      <c r="CP41" s="9">
        <f t="shared" si="35"/>
        <v>-7.9988268429974314E-5</v>
      </c>
      <c r="CQ41" s="9">
        <f t="shared" si="35"/>
        <v>-9.971581002432873E-5</v>
      </c>
      <c r="CR41" s="9">
        <f t="shared" si="49"/>
        <v>0.20013552905234042</v>
      </c>
      <c r="CS41" s="9">
        <f t="shared" si="8"/>
        <v>1.2771591282905947E-9</v>
      </c>
      <c r="CT41" s="9">
        <f t="shared" si="8"/>
        <v>1.1835589206619087E-12</v>
      </c>
      <c r="CU41" s="9">
        <f t="shared" si="36"/>
        <v>-3.8879211403951096E-11</v>
      </c>
      <c r="CW41" s="16">
        <f t="shared" si="37"/>
        <v>3</v>
      </c>
      <c r="CX41" s="17">
        <f>VLOOKUP($A41,Datum!$A:$B,2,0)</f>
        <v>41674</v>
      </c>
      <c r="CY41" s="13">
        <f>VLOOKUP(CX41,Zeitreihen!N:O,2,0)</f>
        <v>1.3519000000000001</v>
      </c>
      <c r="CZ41" s="13">
        <f>VLOOKUP(CX41,Zeitreihen!R:S,2,0)</f>
        <v>1.0027999999999999</v>
      </c>
      <c r="DA41" s="9">
        <f t="shared" si="38"/>
        <v>-4.4372135027681797E-4</v>
      </c>
      <c r="DB41" s="9">
        <f t="shared" si="38"/>
        <v>-9.971581002432873E-5</v>
      </c>
      <c r="DC41" s="9">
        <f t="shared" si="50"/>
        <v>0.20013552905234042</v>
      </c>
      <c r="DD41" s="9">
        <f t="shared" si="9"/>
        <v>1.0259356127958826E-7</v>
      </c>
      <c r="DE41" s="9">
        <f t="shared" si="9"/>
        <v>1.1835589206619087E-12</v>
      </c>
      <c r="DF41" s="9">
        <f t="shared" si="39"/>
        <v>-3.4846165449720699E-10</v>
      </c>
    </row>
    <row r="42" spans="1:110" ht="15" x14ac:dyDescent="0.2">
      <c r="A42" s="9">
        <f t="shared" si="40"/>
        <v>29</v>
      </c>
      <c r="B42" s="16">
        <f t="shared" si="10"/>
        <v>2</v>
      </c>
      <c r="C42" s="17">
        <f>VLOOKUP($A42,Datum!$A:$B,2,0)</f>
        <v>41673</v>
      </c>
      <c r="D42" s="13">
        <f>VLOOKUP(C42,Zeitreihen!$B:$C,2,0)</f>
        <v>664.45</v>
      </c>
      <c r="E42" s="13">
        <f>VLOOKUP(C42,Zeitreihen!F:G,2,0)</f>
        <v>8806.92</v>
      </c>
      <c r="F42" s="9">
        <f t="shared" si="11"/>
        <v>1.3704924621933234E-3</v>
      </c>
      <c r="G42" s="9">
        <f t="shared" si="11"/>
        <v>5.2710973991450839E-3</v>
      </c>
      <c r="H42" s="9">
        <f t="shared" si="41"/>
        <v>0.18812739730919997</v>
      </c>
      <c r="I42" s="9">
        <f t="shared" si="0"/>
        <v>5.6242110433772796E-8</v>
      </c>
      <c r="J42" s="9">
        <f t="shared" si="0"/>
        <v>3.2238739529496321E-6</v>
      </c>
      <c r="K42" s="9">
        <f t="shared" si="12"/>
        <v>4.258138970094293E-7</v>
      </c>
      <c r="M42" s="16">
        <f t="shared" si="13"/>
        <v>2</v>
      </c>
      <c r="N42" s="17">
        <f>VLOOKUP($A42,Datum!$A:$B,2,0)</f>
        <v>41673</v>
      </c>
      <c r="O42" s="13">
        <f>VLOOKUP(N42,Zeitreihen!$B:$C,2,0)</f>
        <v>664.45</v>
      </c>
      <c r="P42" s="13">
        <f>VLOOKUP(N42,Zeitreihen!$J:$K,2,0)</f>
        <v>0.26663822525597269</v>
      </c>
      <c r="Q42" s="9">
        <f t="shared" si="14"/>
        <v>1.3704924621933234E-3</v>
      </c>
      <c r="R42" s="9">
        <f t="shared" si="14"/>
        <v>0</v>
      </c>
      <c r="S42" s="9">
        <f t="shared" si="42"/>
        <v>0.18812739730919997</v>
      </c>
      <c r="T42" s="9">
        <f t="shared" si="1"/>
        <v>5.6242110433772796E-8</v>
      </c>
      <c r="U42" s="9">
        <f t="shared" si="1"/>
        <v>2.0409319135522804E-15</v>
      </c>
      <c r="V42" s="9">
        <f t="shared" si="15"/>
        <v>1.0713837691033898E-11</v>
      </c>
      <c r="X42" s="16">
        <f t="shared" si="16"/>
        <v>2</v>
      </c>
      <c r="Y42" s="17">
        <f>VLOOKUP($A42,Datum!$A:$B,2,0)</f>
        <v>41673</v>
      </c>
      <c r="Z42" s="13">
        <f>VLOOKUP(Y42,Zeitreihen!$B:$C,2,0)</f>
        <v>664.45</v>
      </c>
      <c r="AA42" s="13">
        <f>VLOOKUP(Y42,Zeitreihen!N:O,2,0)</f>
        <v>1.3525</v>
      </c>
      <c r="AB42" s="9">
        <f t="shared" si="17"/>
        <v>1.3704924621933234E-3</v>
      </c>
      <c r="AC42" s="9">
        <f t="shared" si="17"/>
        <v>2.8877144201549226E-3</v>
      </c>
      <c r="AD42" s="9">
        <f t="shared" si="43"/>
        <v>0.18812739730919997</v>
      </c>
      <c r="AE42" s="9">
        <f t="shared" si="2"/>
        <v>5.6242110433772796E-8</v>
      </c>
      <c r="AF42" s="9">
        <f t="shared" si="2"/>
        <v>1.2869107076038603E-6</v>
      </c>
      <c r="AG42" s="9">
        <f t="shared" si="18"/>
        <v>2.6903266369617838E-7</v>
      </c>
      <c r="AI42" s="16">
        <f t="shared" si="19"/>
        <v>2</v>
      </c>
      <c r="AJ42" s="17">
        <f>VLOOKUP($A42,Datum!$A:$B,2,0)</f>
        <v>41673</v>
      </c>
      <c r="AK42" s="13">
        <f>VLOOKUP(AJ42,Zeitreihen!$B:$C,2,0)</f>
        <v>664.45</v>
      </c>
      <c r="AL42" s="13">
        <f>VLOOKUP(AJ42,Zeitreihen!$R:$S,2,0)</f>
        <v>1.0028999999999999</v>
      </c>
      <c r="AM42" s="9">
        <f t="shared" si="20"/>
        <v>1.3704924621933234E-3</v>
      </c>
      <c r="AN42" s="9">
        <f t="shared" si="20"/>
        <v>-9.9705867772879509E-5</v>
      </c>
      <c r="AO42" s="9">
        <f t="shared" si="44"/>
        <v>0.18812739730919997</v>
      </c>
      <c r="AP42" s="9">
        <f t="shared" si="3"/>
        <v>5.8669574736800674E-8</v>
      </c>
      <c r="AQ42" s="9">
        <f t="shared" si="3"/>
        <v>1.2097916416340221E-12</v>
      </c>
      <c r="AR42" s="9">
        <f t="shared" si="21"/>
        <v>2.664168934861377E-10</v>
      </c>
      <c r="AT42" s="16">
        <f t="shared" si="22"/>
        <v>2</v>
      </c>
      <c r="AU42" s="17">
        <f>VLOOKUP($A42,Datum!$A:$B,2,0)</f>
        <v>41673</v>
      </c>
      <c r="AV42" s="13">
        <f>VLOOKUP(AU42,Zeitreihen!$F:$G,2,0)</f>
        <v>8806.92</v>
      </c>
      <c r="AW42" s="13">
        <f>VLOOKUP(AU42,Zeitreihen!$J:$K,2,0)</f>
        <v>0.26663822525597269</v>
      </c>
      <c r="AX42" s="9">
        <f t="shared" si="23"/>
        <v>5.2710973991450839E-3</v>
      </c>
      <c r="AY42" s="9">
        <f t="shared" si="23"/>
        <v>0</v>
      </c>
      <c r="AZ42" s="9">
        <f t="shared" si="45"/>
        <v>0.18812739730919997</v>
      </c>
      <c r="BA42" s="9">
        <f t="shared" si="4"/>
        <v>3.2238739529496321E-6</v>
      </c>
      <c r="BB42" s="9">
        <f t="shared" si="4"/>
        <v>2.0409319135522804E-15</v>
      </c>
      <c r="BC42" s="9">
        <f t="shared" si="24"/>
        <v>8.1115394567522431E-11</v>
      </c>
      <c r="BE42" s="16">
        <f t="shared" si="25"/>
        <v>2</v>
      </c>
      <c r="BF42" s="17">
        <f>VLOOKUP($A42,Datum!$A:$B,2,0)</f>
        <v>41673</v>
      </c>
      <c r="BG42" s="13">
        <f>VLOOKUP(BF42,Zeitreihen!$F:$G,2,0)</f>
        <v>8806.92</v>
      </c>
      <c r="BH42" s="13">
        <f>VLOOKUP(BF42,Zeitreihen!N:O,2,0)</f>
        <v>1.3525</v>
      </c>
      <c r="BI42" s="9">
        <f t="shared" si="26"/>
        <v>5.2710973991450839E-3</v>
      </c>
      <c r="BJ42" s="9">
        <f t="shared" si="26"/>
        <v>2.8877144201549226E-3</v>
      </c>
      <c r="BK42" s="9">
        <f t="shared" si="46"/>
        <v>0.18812739730919997</v>
      </c>
      <c r="BL42" s="9">
        <f t="shared" si="5"/>
        <v>3.2238739529496321E-6</v>
      </c>
      <c r="BM42" s="9">
        <f t="shared" si="5"/>
        <v>1.2869107076038603E-6</v>
      </c>
      <c r="BN42" s="9">
        <f t="shared" si="27"/>
        <v>2.0368696350076178E-6</v>
      </c>
      <c r="BP42" s="16">
        <f t="shared" si="28"/>
        <v>2</v>
      </c>
      <c r="BQ42" s="17">
        <f>VLOOKUP($A42,Datum!$A:$B,2,0)</f>
        <v>41673</v>
      </c>
      <c r="BR42" s="13">
        <f>VLOOKUP(BQ42,Zeitreihen!$F:$G,2,0)</f>
        <v>8806.92</v>
      </c>
      <c r="BS42" s="13">
        <f>VLOOKUP(BQ42,Zeitreihen!R:S,2,0)</f>
        <v>1.0028999999999999</v>
      </c>
      <c r="BT42" s="9">
        <f t="shared" si="29"/>
        <v>5.2710973991450839E-3</v>
      </c>
      <c r="BU42" s="9">
        <f t="shared" si="29"/>
        <v>-9.9705867772879509E-5</v>
      </c>
      <c r="BV42" s="9">
        <f t="shared" si="47"/>
        <v>0.18812739730919997</v>
      </c>
      <c r="BW42" s="9">
        <f t="shared" si="6"/>
        <v>3.2238739529496321E-6</v>
      </c>
      <c r="BX42" s="9">
        <f t="shared" si="6"/>
        <v>1.1216610115782351E-12</v>
      </c>
      <c r="BY42" s="9">
        <f t="shared" si="30"/>
        <v>1.9016029341758515E-9</v>
      </c>
      <c r="CA42" s="16">
        <f t="shared" si="31"/>
        <v>2</v>
      </c>
      <c r="CB42" s="17">
        <f>VLOOKUP($A42,Datum!$A:$B,2,0)</f>
        <v>41673</v>
      </c>
      <c r="CC42" s="13">
        <f>VLOOKUP(CB42,Zeitreihen!$J:$K,2,0)</f>
        <v>0.26663822525597269</v>
      </c>
      <c r="CD42" s="13">
        <f>VLOOKUP(CB42,Zeitreihen!N:O,2,0)</f>
        <v>1.3525</v>
      </c>
      <c r="CE42" s="9">
        <f t="shared" si="32"/>
        <v>0</v>
      </c>
      <c r="CF42" s="9">
        <f t="shared" si="32"/>
        <v>2.8877144201549226E-3</v>
      </c>
      <c r="CG42" s="9">
        <f t="shared" si="48"/>
        <v>0.18812739730919997</v>
      </c>
      <c r="CH42" s="9">
        <f t="shared" si="7"/>
        <v>2.0409319135522804E-15</v>
      </c>
      <c r="CI42" s="9">
        <f t="shared" si="7"/>
        <v>1.2869107076038603E-6</v>
      </c>
      <c r="CJ42" s="9">
        <f t="shared" si="33"/>
        <v>5.1249362269601618E-11</v>
      </c>
      <c r="CL42" s="16">
        <f t="shared" si="34"/>
        <v>2</v>
      </c>
      <c r="CM42" s="17">
        <f>VLOOKUP($A42,Datum!$A:$B,2,0)</f>
        <v>41673</v>
      </c>
      <c r="CN42" s="13">
        <f>VLOOKUP(CM42,Zeitreihen!$J:$K,2,0)</f>
        <v>0.26663822525597269</v>
      </c>
      <c r="CO42" s="13">
        <f>VLOOKUP(CM42,Zeitreihen!R:S,2,0)</f>
        <v>1.0028999999999999</v>
      </c>
      <c r="CP42" s="9">
        <f t="shared" si="35"/>
        <v>0</v>
      </c>
      <c r="CQ42" s="9">
        <f t="shared" si="35"/>
        <v>-9.9705867772879509E-5</v>
      </c>
      <c r="CR42" s="9">
        <f t="shared" si="49"/>
        <v>0.18812739730919997</v>
      </c>
      <c r="CS42" s="9">
        <f t="shared" si="8"/>
        <v>2.0409319135522804E-15</v>
      </c>
      <c r="CT42" s="9">
        <f t="shared" si="8"/>
        <v>1.1216610115782351E-12</v>
      </c>
      <c r="CU42" s="9">
        <f t="shared" si="36"/>
        <v>4.784593770339707E-14</v>
      </c>
      <c r="CW42" s="16">
        <f t="shared" si="37"/>
        <v>2</v>
      </c>
      <c r="CX42" s="17">
        <f>VLOOKUP($A42,Datum!$A:$B,2,0)</f>
        <v>41673</v>
      </c>
      <c r="CY42" s="13">
        <f>VLOOKUP(CX42,Zeitreihen!N:O,2,0)</f>
        <v>1.3525</v>
      </c>
      <c r="CZ42" s="13">
        <f>VLOOKUP(CX42,Zeitreihen!R:S,2,0)</f>
        <v>1.0028999999999999</v>
      </c>
      <c r="DA42" s="9">
        <f t="shared" si="38"/>
        <v>2.8877144201549226E-3</v>
      </c>
      <c r="DB42" s="9">
        <f t="shared" si="38"/>
        <v>-9.9705867772879509E-5</v>
      </c>
      <c r="DC42" s="9">
        <f t="shared" si="50"/>
        <v>0.18812739730919997</v>
      </c>
      <c r="DD42" s="9">
        <f t="shared" si="9"/>
        <v>1.2869107076038603E-6</v>
      </c>
      <c r="DE42" s="9">
        <f t="shared" si="9"/>
        <v>1.1216610115782351E-12</v>
      </c>
      <c r="DF42" s="9">
        <f t="shared" si="39"/>
        <v>1.2014481121137977E-9</v>
      </c>
    </row>
    <row r="43" spans="1:110" ht="15" x14ac:dyDescent="0.2">
      <c r="A43" s="9">
        <f t="shared" si="40"/>
        <v>30</v>
      </c>
      <c r="B43" s="16">
        <f t="shared" si="10"/>
        <v>6</v>
      </c>
      <c r="C43" s="17">
        <f>VLOOKUP($A43,Datum!$A:$B,2,0)</f>
        <v>41670</v>
      </c>
      <c r="D43" s="13">
        <f>VLOOKUP(C43,Zeitreihen!$B:$C,2,0)</f>
        <v>663.54</v>
      </c>
      <c r="E43" s="13">
        <f>VLOOKUP(C43,Zeitreihen!F:G,2,0)</f>
        <v>8760.6200000000008</v>
      </c>
      <c r="F43" s="9">
        <f t="shared" si="11"/>
        <v>-3.4656561361258545E-4</v>
      </c>
      <c r="G43" s="9">
        <f t="shared" si="11"/>
        <v>0</v>
      </c>
      <c r="H43" s="9">
        <f t="shared" si="41"/>
        <v>0.17683975347064795</v>
      </c>
      <c r="I43" s="9">
        <f t="shared" si="0"/>
        <v>2.4219510674628412E-7</v>
      </c>
      <c r="J43" s="9">
        <f t="shared" si="0"/>
        <v>2.2638788383961672E-7</v>
      </c>
      <c r="K43" s="9">
        <f t="shared" si="12"/>
        <v>2.3415814675684752E-7</v>
      </c>
      <c r="M43" s="16">
        <f t="shared" si="13"/>
        <v>6</v>
      </c>
      <c r="N43" s="17">
        <f>VLOOKUP($A43,Datum!$A:$B,2,0)</f>
        <v>41670</v>
      </c>
      <c r="O43" s="13">
        <f>VLOOKUP(N43,Zeitreihen!$B:$C,2,0)</f>
        <v>663.54</v>
      </c>
      <c r="P43" s="13">
        <f>VLOOKUP(N43,Zeitreihen!$J:$K,2,0)</f>
        <v>0.26663822525597269</v>
      </c>
      <c r="Q43" s="9">
        <f t="shared" si="14"/>
        <v>-3.4656561361258545E-4</v>
      </c>
      <c r="R43" s="9">
        <f t="shared" si="14"/>
        <v>5.3326223182857399E-5</v>
      </c>
      <c r="S43" s="9">
        <f t="shared" si="42"/>
        <v>0.17683975347064795</v>
      </c>
      <c r="T43" s="9">
        <f t="shared" si="1"/>
        <v>2.4219510674628412E-7</v>
      </c>
      <c r="U43" s="9">
        <f t="shared" si="1"/>
        <v>5.0484310447771461E-10</v>
      </c>
      <c r="V43" s="9">
        <f t="shared" si="15"/>
        <v>-1.1057600534433569E-8</v>
      </c>
      <c r="X43" s="16">
        <f t="shared" si="16"/>
        <v>6</v>
      </c>
      <c r="Y43" s="17">
        <f>VLOOKUP($A43,Datum!$A:$B,2,0)</f>
        <v>41670</v>
      </c>
      <c r="Z43" s="13">
        <f>VLOOKUP(Y43,Zeitreihen!$B:$C,2,0)</f>
        <v>663.54</v>
      </c>
      <c r="AA43" s="13">
        <f>VLOOKUP(Y43,Zeitreihen!N:O,2,0)</f>
        <v>1.3486</v>
      </c>
      <c r="AB43" s="9">
        <f t="shared" si="17"/>
        <v>-3.4656561361258545E-4</v>
      </c>
      <c r="AC43" s="9">
        <f t="shared" si="17"/>
        <v>-5.1033726382385619E-3</v>
      </c>
      <c r="AD43" s="9">
        <f t="shared" si="43"/>
        <v>0.17683975347064795</v>
      </c>
      <c r="AE43" s="9">
        <f t="shared" si="2"/>
        <v>2.4219510674628412E-7</v>
      </c>
      <c r="AF43" s="9">
        <f t="shared" si="2"/>
        <v>5.1102019691820609E-6</v>
      </c>
      <c r="AG43" s="9">
        <f t="shared" si="18"/>
        <v>1.1125043422032655E-6</v>
      </c>
      <c r="AI43" s="16">
        <f t="shared" si="19"/>
        <v>6</v>
      </c>
      <c r="AJ43" s="17">
        <f>VLOOKUP($A43,Datum!$A:$B,2,0)</f>
        <v>41670</v>
      </c>
      <c r="AK43" s="13">
        <f>VLOOKUP(AJ43,Zeitreihen!$B:$C,2,0)</f>
        <v>663.54</v>
      </c>
      <c r="AL43" s="13">
        <f>VLOOKUP(AJ43,Zeitreihen!$R:$S,2,0)</f>
        <v>1.0029999999999999</v>
      </c>
      <c r="AM43" s="9">
        <f t="shared" si="20"/>
        <v>-3.4656561361258545E-4</v>
      </c>
      <c r="AN43" s="9">
        <f t="shared" si="20"/>
        <v>-9.9695927504141009E-5</v>
      </c>
      <c r="AO43" s="9">
        <f t="shared" si="44"/>
        <v>0.17683975347064795</v>
      </c>
      <c r="AP43" s="9">
        <f t="shared" si="3"/>
        <v>2.3738688059560897E-7</v>
      </c>
      <c r="AQ43" s="9">
        <f t="shared" si="3"/>
        <v>1.146136943721407E-12</v>
      </c>
      <c r="AR43" s="9">
        <f t="shared" si="21"/>
        <v>-5.2161084517618095E-10</v>
      </c>
      <c r="AT43" s="16">
        <f t="shared" si="22"/>
        <v>6</v>
      </c>
      <c r="AU43" s="17">
        <f>VLOOKUP($A43,Datum!$A:$B,2,0)</f>
        <v>41670</v>
      </c>
      <c r="AV43" s="13">
        <f>VLOOKUP(AU43,Zeitreihen!$F:$G,2,0)</f>
        <v>8760.6200000000008</v>
      </c>
      <c r="AW43" s="13">
        <f>VLOOKUP(AU43,Zeitreihen!$J:$K,2,0)</f>
        <v>0.26663822525597269</v>
      </c>
      <c r="AX43" s="9">
        <f t="shared" si="23"/>
        <v>0</v>
      </c>
      <c r="AY43" s="9">
        <f t="shared" si="23"/>
        <v>5.3326223182857399E-5</v>
      </c>
      <c r="AZ43" s="9">
        <f t="shared" si="45"/>
        <v>0.17683975347064795</v>
      </c>
      <c r="BA43" s="9">
        <f t="shared" si="4"/>
        <v>2.2638788383961672E-7</v>
      </c>
      <c r="BB43" s="9">
        <f t="shared" si="4"/>
        <v>5.0484310447771461E-10</v>
      </c>
      <c r="BC43" s="9">
        <f t="shared" si="24"/>
        <v>-1.0690667055601927E-8</v>
      </c>
      <c r="BE43" s="16">
        <f t="shared" si="25"/>
        <v>6</v>
      </c>
      <c r="BF43" s="17">
        <f>VLOOKUP($A43,Datum!$A:$B,2,0)</f>
        <v>41670</v>
      </c>
      <c r="BG43" s="13">
        <f>VLOOKUP(BF43,Zeitreihen!$F:$G,2,0)</f>
        <v>8760.6200000000008</v>
      </c>
      <c r="BH43" s="13">
        <f>VLOOKUP(BF43,Zeitreihen!N:O,2,0)</f>
        <v>1.3486</v>
      </c>
      <c r="BI43" s="9">
        <f t="shared" si="26"/>
        <v>0</v>
      </c>
      <c r="BJ43" s="9">
        <f t="shared" si="26"/>
        <v>-5.1033726382385619E-3</v>
      </c>
      <c r="BK43" s="9">
        <f t="shared" si="46"/>
        <v>0.17683975347064795</v>
      </c>
      <c r="BL43" s="9">
        <f t="shared" si="5"/>
        <v>2.2638788383961672E-7</v>
      </c>
      <c r="BM43" s="9">
        <f t="shared" si="5"/>
        <v>5.1102019691820609E-6</v>
      </c>
      <c r="BN43" s="9">
        <f t="shared" si="27"/>
        <v>1.0755871930234988E-6</v>
      </c>
      <c r="BP43" s="16">
        <f t="shared" si="28"/>
        <v>6</v>
      </c>
      <c r="BQ43" s="17">
        <f>VLOOKUP($A43,Datum!$A:$B,2,0)</f>
        <v>41670</v>
      </c>
      <c r="BR43" s="13">
        <f>VLOOKUP(BQ43,Zeitreihen!$F:$G,2,0)</f>
        <v>8760.6200000000008</v>
      </c>
      <c r="BS43" s="13">
        <f>VLOOKUP(BQ43,Zeitreihen!R:S,2,0)</f>
        <v>1.0029999999999999</v>
      </c>
      <c r="BT43" s="9">
        <f t="shared" si="29"/>
        <v>0</v>
      </c>
      <c r="BU43" s="9">
        <f t="shared" si="29"/>
        <v>-9.9695927504141009E-5</v>
      </c>
      <c r="BV43" s="9">
        <f t="shared" si="47"/>
        <v>0.17683975347064795</v>
      </c>
      <c r="BW43" s="9">
        <f t="shared" si="6"/>
        <v>2.2638788383961672E-7</v>
      </c>
      <c r="BX43" s="9">
        <f t="shared" si="6"/>
        <v>1.062963280862501E-12</v>
      </c>
      <c r="BY43" s="9">
        <f t="shared" si="30"/>
        <v>-4.9055275736018224E-10</v>
      </c>
      <c r="CA43" s="16">
        <f t="shared" si="31"/>
        <v>6</v>
      </c>
      <c r="CB43" s="17">
        <f>VLOOKUP($A43,Datum!$A:$B,2,0)</f>
        <v>41670</v>
      </c>
      <c r="CC43" s="13">
        <f>VLOOKUP(CB43,Zeitreihen!$J:$K,2,0)</f>
        <v>0.26663822525597269</v>
      </c>
      <c r="CD43" s="13">
        <f>VLOOKUP(CB43,Zeitreihen!N:O,2,0)</f>
        <v>1.3486</v>
      </c>
      <c r="CE43" s="9">
        <f t="shared" si="32"/>
        <v>5.3326223182857399E-5</v>
      </c>
      <c r="CF43" s="9">
        <f t="shared" si="32"/>
        <v>-5.1033726382385619E-3</v>
      </c>
      <c r="CG43" s="9">
        <f t="shared" si="48"/>
        <v>0.17683975347064795</v>
      </c>
      <c r="CH43" s="9">
        <f t="shared" si="7"/>
        <v>5.0484310447771461E-10</v>
      </c>
      <c r="CI43" s="9">
        <f t="shared" si="7"/>
        <v>5.1102019691820609E-6</v>
      </c>
      <c r="CJ43" s="9">
        <f t="shared" si="33"/>
        <v>-5.0792226045232574E-8</v>
      </c>
      <c r="CL43" s="16">
        <f t="shared" si="34"/>
        <v>6</v>
      </c>
      <c r="CM43" s="17">
        <f>VLOOKUP($A43,Datum!$A:$B,2,0)</f>
        <v>41670</v>
      </c>
      <c r="CN43" s="13">
        <f>VLOOKUP(CM43,Zeitreihen!$J:$K,2,0)</f>
        <v>0.26663822525597269</v>
      </c>
      <c r="CO43" s="13">
        <f>VLOOKUP(CM43,Zeitreihen!R:S,2,0)</f>
        <v>1.0029999999999999</v>
      </c>
      <c r="CP43" s="9">
        <f t="shared" si="35"/>
        <v>5.3326223182857399E-5</v>
      </c>
      <c r="CQ43" s="9">
        <f t="shared" si="35"/>
        <v>-9.9695927504141009E-5</v>
      </c>
      <c r="CR43" s="9">
        <f t="shared" si="49"/>
        <v>0.17683975347064795</v>
      </c>
      <c r="CS43" s="9">
        <f t="shared" si="8"/>
        <v>5.0484310447771461E-10</v>
      </c>
      <c r="CT43" s="9">
        <f t="shared" si="8"/>
        <v>1.062963280862501E-12</v>
      </c>
      <c r="CU43" s="9">
        <f t="shared" si="36"/>
        <v>2.3165268888066936E-11</v>
      </c>
      <c r="CW43" s="16">
        <f t="shared" si="37"/>
        <v>6</v>
      </c>
      <c r="CX43" s="17">
        <f>VLOOKUP($A43,Datum!$A:$B,2,0)</f>
        <v>41670</v>
      </c>
      <c r="CY43" s="13">
        <f>VLOOKUP(CX43,Zeitreihen!N:O,2,0)</f>
        <v>1.3486</v>
      </c>
      <c r="CZ43" s="13">
        <f>VLOOKUP(CX43,Zeitreihen!R:S,2,0)</f>
        <v>1.0029999999999999</v>
      </c>
      <c r="DA43" s="9">
        <f t="shared" si="38"/>
        <v>-5.1033726382385619E-3</v>
      </c>
      <c r="DB43" s="9">
        <f t="shared" si="38"/>
        <v>-9.9695927504141009E-5</v>
      </c>
      <c r="DC43" s="9">
        <f t="shared" si="50"/>
        <v>0.17683975347064795</v>
      </c>
      <c r="DD43" s="9">
        <f t="shared" si="9"/>
        <v>5.1102019691820609E-6</v>
      </c>
      <c r="DE43" s="9">
        <f t="shared" si="9"/>
        <v>1.062963280862501E-12</v>
      </c>
      <c r="DF43" s="9">
        <f t="shared" si="39"/>
        <v>-2.3306559272084281E-9</v>
      </c>
    </row>
    <row r="44" spans="1:110" ht="15" x14ac:dyDescent="0.2">
      <c r="A44" s="9">
        <f t="shared" si="40"/>
        <v>31</v>
      </c>
      <c r="B44" s="16">
        <f t="shared" si="10"/>
        <v>5</v>
      </c>
      <c r="C44" s="17">
        <f>VLOOKUP($A44,Datum!$A:$B,2,0)</f>
        <v>41669</v>
      </c>
      <c r="D44" s="13">
        <f>VLOOKUP(C44,Zeitreihen!$B:$C,2,0)</f>
        <v>663.77</v>
      </c>
      <c r="E44" s="13">
        <f>VLOOKUP(C44,Zeitreihen!F:G,2,0)</f>
        <v>8760.6200000000008</v>
      </c>
      <c r="F44" s="9">
        <f t="shared" si="11"/>
        <v>-2.663037284057956E-3</v>
      </c>
      <c r="G44" s="9">
        <f t="shared" si="11"/>
        <v>6.4598620387124328E-3</v>
      </c>
      <c r="H44" s="9">
        <f t="shared" si="41"/>
        <v>0.16622936826240906</v>
      </c>
      <c r="I44" s="9">
        <f t="shared" si="0"/>
        <v>2.0209323185144477E-6</v>
      </c>
      <c r="J44" s="9">
        <f t="shared" si="0"/>
        <v>4.7195741695915054E-6</v>
      </c>
      <c r="K44" s="9">
        <f t="shared" si="12"/>
        <v>-3.0883555444529793E-6</v>
      </c>
      <c r="M44" s="16">
        <f t="shared" si="13"/>
        <v>5</v>
      </c>
      <c r="N44" s="17">
        <f>VLOOKUP($A44,Datum!$A:$B,2,0)</f>
        <v>41669</v>
      </c>
      <c r="O44" s="13">
        <f>VLOOKUP(N44,Zeitreihen!$B:$C,2,0)</f>
        <v>663.77</v>
      </c>
      <c r="P44" s="13">
        <f>VLOOKUP(N44,Zeitreihen!$J:$K,2,0)</f>
        <v>0.26662400682557458</v>
      </c>
      <c r="Q44" s="9">
        <f t="shared" si="14"/>
        <v>-2.663037284057956E-3</v>
      </c>
      <c r="R44" s="9">
        <f t="shared" si="14"/>
        <v>-5.3326223182872618E-5</v>
      </c>
      <c r="S44" s="9">
        <f t="shared" si="42"/>
        <v>0.16622936826240906</v>
      </c>
      <c r="T44" s="9">
        <f t="shared" si="1"/>
        <v>2.0209323185144477E-6</v>
      </c>
      <c r="U44" s="9">
        <f t="shared" si="1"/>
        <v>4.7085936940633418E-10</v>
      </c>
      <c r="V44" s="9">
        <f t="shared" si="15"/>
        <v>3.0847607964128982E-8</v>
      </c>
      <c r="X44" s="16">
        <f t="shared" si="16"/>
        <v>5</v>
      </c>
      <c r="Y44" s="17">
        <f>VLOOKUP($A44,Datum!$A:$B,2,0)</f>
        <v>41669</v>
      </c>
      <c r="Z44" s="13">
        <f>VLOOKUP(Y44,Zeitreihen!$B:$C,2,0)</f>
        <v>663.77</v>
      </c>
      <c r="AA44" s="13">
        <f>VLOOKUP(Y44,Zeitreihen!N:O,2,0)</f>
        <v>1.3554999999999999</v>
      </c>
      <c r="AB44" s="9">
        <f t="shared" si="17"/>
        <v>-2.663037284057956E-3</v>
      </c>
      <c r="AC44" s="9">
        <f t="shared" si="17"/>
        <v>-7.9359664057220176E-3</v>
      </c>
      <c r="AD44" s="9">
        <f t="shared" si="43"/>
        <v>0.16622936826240906</v>
      </c>
      <c r="AE44" s="9">
        <f t="shared" si="2"/>
        <v>2.0209323185144477E-6</v>
      </c>
      <c r="AF44" s="9">
        <f t="shared" si="2"/>
        <v>1.1199683593954728E-5</v>
      </c>
      <c r="AG44" s="9">
        <f t="shared" si="18"/>
        <v>4.7574996092652648E-6</v>
      </c>
      <c r="AI44" s="16">
        <f t="shared" si="19"/>
        <v>5</v>
      </c>
      <c r="AJ44" s="17">
        <f>VLOOKUP($A44,Datum!$A:$B,2,0)</f>
        <v>41669</v>
      </c>
      <c r="AK44" s="13">
        <f>VLOOKUP(AJ44,Zeitreihen!$B:$C,2,0)</f>
        <v>663.77</v>
      </c>
      <c r="AL44" s="13">
        <f>VLOOKUP(AJ44,Zeitreihen!$R:$S,2,0)</f>
        <v>1.0031000000000001</v>
      </c>
      <c r="AM44" s="9">
        <f t="shared" si="20"/>
        <v>-2.663037284057956E-3</v>
      </c>
      <c r="AN44" s="9">
        <f t="shared" si="20"/>
        <v>-9.9685989216780787E-5</v>
      </c>
      <c r="AO44" s="9">
        <f t="shared" si="44"/>
        <v>0.16622936826240906</v>
      </c>
      <c r="AP44" s="9">
        <f t="shared" si="3"/>
        <v>2.0074213642243431E-6</v>
      </c>
      <c r="AQ44" s="9">
        <f t="shared" si="3"/>
        <v>1.0857967259958625E-12</v>
      </c>
      <c r="AR44" s="9">
        <f t="shared" si="21"/>
        <v>-1.4763642995443029E-9</v>
      </c>
      <c r="AT44" s="16">
        <f t="shared" si="22"/>
        <v>5</v>
      </c>
      <c r="AU44" s="17">
        <f>VLOOKUP($A44,Datum!$A:$B,2,0)</f>
        <v>41669</v>
      </c>
      <c r="AV44" s="13">
        <f>VLOOKUP(AU44,Zeitreihen!$F:$G,2,0)</f>
        <v>8760.6200000000008</v>
      </c>
      <c r="AW44" s="13">
        <f>VLOOKUP(AU44,Zeitreihen!$J:$K,2,0)</f>
        <v>0.26662400682557458</v>
      </c>
      <c r="AX44" s="9">
        <f t="shared" si="23"/>
        <v>6.4598620387124328E-3</v>
      </c>
      <c r="AY44" s="9">
        <f t="shared" si="23"/>
        <v>-5.3326223182872618E-5</v>
      </c>
      <c r="AZ44" s="9">
        <f t="shared" si="45"/>
        <v>0.16622936826240906</v>
      </c>
      <c r="BA44" s="9">
        <f t="shared" si="4"/>
        <v>4.7195741695915054E-6</v>
      </c>
      <c r="BB44" s="9">
        <f t="shared" si="4"/>
        <v>4.7085936940633418E-10</v>
      </c>
      <c r="BC44" s="9">
        <f t="shared" si="24"/>
        <v>-4.7140807347353309E-8</v>
      </c>
      <c r="BE44" s="16">
        <f t="shared" si="25"/>
        <v>5</v>
      </c>
      <c r="BF44" s="17">
        <f>VLOOKUP($A44,Datum!$A:$B,2,0)</f>
        <v>41669</v>
      </c>
      <c r="BG44" s="13">
        <f>VLOOKUP(BF44,Zeitreihen!$F:$G,2,0)</f>
        <v>8760.6200000000008</v>
      </c>
      <c r="BH44" s="13">
        <f>VLOOKUP(BF44,Zeitreihen!N:O,2,0)</f>
        <v>1.3554999999999999</v>
      </c>
      <c r="BI44" s="9">
        <f t="shared" si="26"/>
        <v>6.4598620387124328E-3</v>
      </c>
      <c r="BJ44" s="9">
        <f t="shared" si="26"/>
        <v>-7.9359664057220176E-3</v>
      </c>
      <c r="BK44" s="9">
        <f t="shared" si="46"/>
        <v>0.16622936826240906</v>
      </c>
      <c r="BL44" s="9">
        <f t="shared" si="5"/>
        <v>4.7195741695915054E-6</v>
      </c>
      <c r="BM44" s="9">
        <f t="shared" si="5"/>
        <v>1.1199683593954728E-5</v>
      </c>
      <c r="BN44" s="9">
        <f t="shared" si="27"/>
        <v>-7.2703326882355587E-6</v>
      </c>
      <c r="BP44" s="16">
        <f t="shared" si="28"/>
        <v>5</v>
      </c>
      <c r="BQ44" s="17">
        <f>VLOOKUP($A44,Datum!$A:$B,2,0)</f>
        <v>41669</v>
      </c>
      <c r="BR44" s="13">
        <f>VLOOKUP(BQ44,Zeitreihen!$F:$G,2,0)</f>
        <v>8760.6200000000008</v>
      </c>
      <c r="BS44" s="13">
        <f>VLOOKUP(BQ44,Zeitreihen!R:S,2,0)</f>
        <v>1.0031000000000001</v>
      </c>
      <c r="BT44" s="9">
        <f t="shared" si="29"/>
        <v>6.4598620387124328E-3</v>
      </c>
      <c r="BU44" s="9">
        <f t="shared" si="29"/>
        <v>-9.9685989216780787E-5</v>
      </c>
      <c r="BV44" s="9">
        <f t="shared" si="47"/>
        <v>0.16622936826240906</v>
      </c>
      <c r="BW44" s="9">
        <f t="shared" si="6"/>
        <v>4.7195741695915054E-6</v>
      </c>
      <c r="BX44" s="9">
        <f t="shared" si="6"/>
        <v>1.0073025265332199E-12</v>
      </c>
      <c r="BY44" s="9">
        <f t="shared" si="30"/>
        <v>2.1803758816292308E-9</v>
      </c>
      <c r="CA44" s="16">
        <f t="shared" si="31"/>
        <v>5</v>
      </c>
      <c r="CB44" s="17">
        <f>VLOOKUP($A44,Datum!$A:$B,2,0)</f>
        <v>41669</v>
      </c>
      <c r="CC44" s="13">
        <f>VLOOKUP(CB44,Zeitreihen!$J:$K,2,0)</f>
        <v>0.26662400682557458</v>
      </c>
      <c r="CD44" s="13">
        <f>VLOOKUP(CB44,Zeitreihen!N:O,2,0)</f>
        <v>1.3554999999999999</v>
      </c>
      <c r="CE44" s="9">
        <f t="shared" si="32"/>
        <v>-5.3326223182872618E-5</v>
      </c>
      <c r="CF44" s="9">
        <f t="shared" si="32"/>
        <v>-7.9359664057220176E-3</v>
      </c>
      <c r="CG44" s="9">
        <f t="shared" si="48"/>
        <v>0.16622936826240906</v>
      </c>
      <c r="CH44" s="9">
        <f t="shared" si="7"/>
        <v>4.7085936940633418E-10</v>
      </c>
      <c r="CI44" s="9">
        <f t="shared" si="7"/>
        <v>1.1199683593954728E-5</v>
      </c>
      <c r="CJ44" s="9">
        <f t="shared" si="33"/>
        <v>7.2618702512507E-8</v>
      </c>
      <c r="CL44" s="16">
        <f t="shared" si="34"/>
        <v>5</v>
      </c>
      <c r="CM44" s="17">
        <f>VLOOKUP($A44,Datum!$A:$B,2,0)</f>
        <v>41669</v>
      </c>
      <c r="CN44" s="13">
        <f>VLOOKUP(CM44,Zeitreihen!$J:$K,2,0)</f>
        <v>0.26662400682557458</v>
      </c>
      <c r="CO44" s="13">
        <f>VLOOKUP(CM44,Zeitreihen!R:S,2,0)</f>
        <v>1.0031000000000001</v>
      </c>
      <c r="CP44" s="9">
        <f t="shared" si="35"/>
        <v>-5.3326223182872618E-5</v>
      </c>
      <c r="CQ44" s="9">
        <f t="shared" si="35"/>
        <v>-9.9685989216780787E-5</v>
      </c>
      <c r="CR44" s="9">
        <f t="shared" si="49"/>
        <v>0.16622936826240906</v>
      </c>
      <c r="CS44" s="9">
        <f t="shared" si="8"/>
        <v>4.7085936940633418E-10</v>
      </c>
      <c r="CT44" s="9">
        <f t="shared" si="8"/>
        <v>1.0073025265332199E-12</v>
      </c>
      <c r="CU44" s="9">
        <f t="shared" si="36"/>
        <v>-2.1778379931593608E-11</v>
      </c>
      <c r="CW44" s="16">
        <f t="shared" si="37"/>
        <v>5</v>
      </c>
      <c r="CX44" s="17">
        <f>VLOOKUP($A44,Datum!$A:$B,2,0)</f>
        <v>41669</v>
      </c>
      <c r="CY44" s="13">
        <f>VLOOKUP(CX44,Zeitreihen!N:O,2,0)</f>
        <v>1.3554999999999999</v>
      </c>
      <c r="CZ44" s="13">
        <f>VLOOKUP(CX44,Zeitreihen!R:S,2,0)</f>
        <v>1.0031000000000001</v>
      </c>
      <c r="DA44" s="9">
        <f t="shared" si="38"/>
        <v>-7.9359664057220176E-3</v>
      </c>
      <c r="DB44" s="9">
        <f t="shared" si="38"/>
        <v>-9.9685989216780787E-5</v>
      </c>
      <c r="DC44" s="9">
        <f t="shared" si="50"/>
        <v>0.16622936826240906</v>
      </c>
      <c r="DD44" s="9">
        <f t="shared" si="9"/>
        <v>1.1199683593954728E-5</v>
      </c>
      <c r="DE44" s="9">
        <f t="shared" si="9"/>
        <v>1.0073025265332199E-12</v>
      </c>
      <c r="DF44" s="9">
        <f t="shared" si="39"/>
        <v>-3.3587898982465766E-9</v>
      </c>
    </row>
    <row r="45" spans="1:110" ht="15" x14ac:dyDescent="0.2">
      <c r="A45" s="9">
        <f t="shared" si="40"/>
        <v>32</v>
      </c>
      <c r="B45" s="16">
        <f t="shared" si="10"/>
        <v>4</v>
      </c>
      <c r="C45" s="17">
        <f>VLOOKUP($A45,Datum!$A:$B,2,0)</f>
        <v>41668</v>
      </c>
      <c r="D45" s="13">
        <f>VLOOKUP(C45,Zeitreihen!$B:$C,2,0)</f>
        <v>665.54</v>
      </c>
      <c r="E45" s="13">
        <f>VLOOKUP(C45,Zeitreihen!F:G,2,0)</f>
        <v>8704.2099999999991</v>
      </c>
      <c r="F45" s="9">
        <f t="shared" si="11"/>
        <v>5.7411234563465342E-3</v>
      </c>
      <c r="G45" s="9">
        <f t="shared" si="11"/>
        <v>5.5413866891501577E-3</v>
      </c>
      <c r="H45" s="9">
        <f t="shared" si="41"/>
        <v>0.15625560616666451</v>
      </c>
      <c r="I45" s="9">
        <f t="shared" si="0"/>
        <v>3.778390844997579E-6</v>
      </c>
      <c r="J45" s="9">
        <f t="shared" si="0"/>
        <v>3.0387828316052924E-6</v>
      </c>
      <c r="K45" s="9">
        <f t="shared" si="12"/>
        <v>3.3884670916025221E-6</v>
      </c>
      <c r="M45" s="16">
        <f t="shared" si="13"/>
        <v>4</v>
      </c>
      <c r="N45" s="17">
        <f>VLOOKUP($A45,Datum!$A:$B,2,0)</f>
        <v>41668</v>
      </c>
      <c r="O45" s="13">
        <f>VLOOKUP(N45,Zeitreihen!$B:$C,2,0)</f>
        <v>665.54</v>
      </c>
      <c r="P45" s="13">
        <f>VLOOKUP(N45,Zeitreihen!$J:$K,2,0)</f>
        <v>0.26663822525597269</v>
      </c>
      <c r="Q45" s="9">
        <f t="shared" si="14"/>
        <v>5.7411234563465342E-3</v>
      </c>
      <c r="R45" s="9">
        <f t="shared" si="14"/>
        <v>2.6663467052077506E-5</v>
      </c>
      <c r="S45" s="9">
        <f t="shared" si="42"/>
        <v>0.15625560616666451</v>
      </c>
      <c r="T45" s="9">
        <f t="shared" si="1"/>
        <v>3.778390844997579E-6</v>
      </c>
      <c r="U45" s="9">
        <f t="shared" si="1"/>
        <v>1.1195803161102308E-10</v>
      </c>
      <c r="V45" s="9">
        <f t="shared" si="15"/>
        <v>2.0567479224811172E-8</v>
      </c>
      <c r="X45" s="16">
        <f t="shared" si="16"/>
        <v>4</v>
      </c>
      <c r="Y45" s="17">
        <f>VLOOKUP($A45,Datum!$A:$B,2,0)</f>
        <v>41668</v>
      </c>
      <c r="Z45" s="13">
        <f>VLOOKUP(Y45,Zeitreihen!$B:$C,2,0)</f>
        <v>665.54</v>
      </c>
      <c r="AA45" s="13">
        <f>VLOOKUP(Y45,Zeitreihen!N:O,2,0)</f>
        <v>1.3663000000000001</v>
      </c>
      <c r="AB45" s="9">
        <f t="shared" si="17"/>
        <v>5.7411234563465342E-3</v>
      </c>
      <c r="AC45" s="9">
        <f t="shared" si="17"/>
        <v>-5.8535159350436242E-4</v>
      </c>
      <c r="AD45" s="9">
        <f t="shared" si="43"/>
        <v>0.15625560616666451</v>
      </c>
      <c r="AE45" s="9">
        <f t="shared" si="2"/>
        <v>3.778390844997579E-6</v>
      </c>
      <c r="AF45" s="9">
        <f t="shared" si="2"/>
        <v>1.1492397167947862E-7</v>
      </c>
      <c r="AG45" s="9">
        <f t="shared" si="18"/>
        <v>-6.589595453929649E-7</v>
      </c>
      <c r="AI45" s="16">
        <f t="shared" si="19"/>
        <v>4</v>
      </c>
      <c r="AJ45" s="17">
        <f>VLOOKUP($A45,Datum!$A:$B,2,0)</f>
        <v>41668</v>
      </c>
      <c r="AK45" s="13">
        <f>VLOOKUP(AJ45,Zeitreihen!$B:$C,2,0)</f>
        <v>665.54</v>
      </c>
      <c r="AL45" s="13">
        <f>VLOOKUP(AJ45,Zeitreihen!$R:$S,2,0)</f>
        <v>1.0032000000000001</v>
      </c>
      <c r="AM45" s="9">
        <f t="shared" si="20"/>
        <v>5.7411234563465342E-3</v>
      </c>
      <c r="AN45" s="9">
        <f t="shared" si="20"/>
        <v>-9.9676052910798775E-5</v>
      </c>
      <c r="AO45" s="9">
        <f t="shared" si="44"/>
        <v>0.15625560616666451</v>
      </c>
      <c r="AP45" s="9">
        <f t="shared" si="3"/>
        <v>3.7963534967276005E-6</v>
      </c>
      <c r="AQ45" s="9">
        <f t="shared" si="3"/>
        <v>1.028600519305184E-12</v>
      </c>
      <c r="AR45" s="9">
        <f t="shared" si="21"/>
        <v>1.9760898709826083E-9</v>
      </c>
      <c r="AT45" s="16">
        <f t="shared" si="22"/>
        <v>4</v>
      </c>
      <c r="AU45" s="17">
        <f>VLOOKUP($A45,Datum!$A:$B,2,0)</f>
        <v>41668</v>
      </c>
      <c r="AV45" s="13">
        <f>VLOOKUP(AU45,Zeitreihen!$F:$G,2,0)</f>
        <v>8704.2099999999991</v>
      </c>
      <c r="AW45" s="13">
        <f>VLOOKUP(AU45,Zeitreihen!$J:$K,2,0)</f>
        <v>0.26663822525597269</v>
      </c>
      <c r="AX45" s="9">
        <f t="shared" si="23"/>
        <v>5.5413866891501577E-3</v>
      </c>
      <c r="AY45" s="9">
        <f t="shared" si="23"/>
        <v>2.6663467052077506E-5</v>
      </c>
      <c r="AZ45" s="9">
        <f t="shared" si="45"/>
        <v>0.15625560616666451</v>
      </c>
      <c r="BA45" s="9">
        <f t="shared" si="4"/>
        <v>3.0387828316052924E-6</v>
      </c>
      <c r="BB45" s="9">
        <f t="shared" si="4"/>
        <v>1.1195803161102308E-10</v>
      </c>
      <c r="BC45" s="9">
        <f t="shared" si="24"/>
        <v>1.844494901917323E-8</v>
      </c>
      <c r="BE45" s="16">
        <f t="shared" si="25"/>
        <v>4</v>
      </c>
      <c r="BF45" s="17">
        <f>VLOOKUP($A45,Datum!$A:$B,2,0)</f>
        <v>41668</v>
      </c>
      <c r="BG45" s="13">
        <f>VLOOKUP(BF45,Zeitreihen!$F:$G,2,0)</f>
        <v>8704.2099999999991</v>
      </c>
      <c r="BH45" s="13">
        <f>VLOOKUP(BF45,Zeitreihen!N:O,2,0)</f>
        <v>1.3663000000000001</v>
      </c>
      <c r="BI45" s="9">
        <f t="shared" si="26"/>
        <v>5.5413866891501577E-3</v>
      </c>
      <c r="BJ45" s="9">
        <f t="shared" si="26"/>
        <v>-5.8535159350436242E-4</v>
      </c>
      <c r="BK45" s="9">
        <f t="shared" si="46"/>
        <v>0.15625560616666451</v>
      </c>
      <c r="BL45" s="9">
        <f t="shared" si="5"/>
        <v>3.0387828316052924E-6</v>
      </c>
      <c r="BM45" s="9">
        <f t="shared" si="5"/>
        <v>1.1492397167947862E-7</v>
      </c>
      <c r="BN45" s="9">
        <f t="shared" si="27"/>
        <v>-5.9095599842923371E-7</v>
      </c>
      <c r="BP45" s="16">
        <f t="shared" si="28"/>
        <v>4</v>
      </c>
      <c r="BQ45" s="17">
        <f>VLOOKUP($A45,Datum!$A:$B,2,0)</f>
        <v>41668</v>
      </c>
      <c r="BR45" s="13">
        <f>VLOOKUP(BQ45,Zeitreihen!$F:$G,2,0)</f>
        <v>8704.2099999999991</v>
      </c>
      <c r="BS45" s="13">
        <f>VLOOKUP(BQ45,Zeitreihen!R:S,2,0)</f>
        <v>1.0032000000000001</v>
      </c>
      <c r="BT45" s="9">
        <f t="shared" si="29"/>
        <v>5.5413866891501577E-3</v>
      </c>
      <c r="BU45" s="9">
        <f t="shared" si="29"/>
        <v>-9.9676052910798775E-5</v>
      </c>
      <c r="BV45" s="9">
        <f t="shared" si="47"/>
        <v>0.15625560616666451</v>
      </c>
      <c r="BW45" s="9">
        <f t="shared" si="6"/>
        <v>3.0387828316052924E-6</v>
      </c>
      <c r="BX45" s="9">
        <f t="shared" si="6"/>
        <v>9.5452373109266159E-13</v>
      </c>
      <c r="BY45" s="9">
        <f t="shared" si="30"/>
        <v>1.7031119535732837E-9</v>
      </c>
      <c r="CA45" s="16">
        <f t="shared" si="31"/>
        <v>4</v>
      </c>
      <c r="CB45" s="17">
        <f>VLOOKUP($A45,Datum!$A:$B,2,0)</f>
        <v>41668</v>
      </c>
      <c r="CC45" s="13">
        <f>VLOOKUP(CB45,Zeitreihen!$J:$K,2,0)</f>
        <v>0.26663822525597269</v>
      </c>
      <c r="CD45" s="13">
        <f>VLOOKUP(CB45,Zeitreihen!N:O,2,0)</f>
        <v>1.3663000000000001</v>
      </c>
      <c r="CE45" s="9">
        <f t="shared" si="32"/>
        <v>2.6663467052077506E-5</v>
      </c>
      <c r="CF45" s="9">
        <f t="shared" si="32"/>
        <v>-5.8535159350436242E-4</v>
      </c>
      <c r="CG45" s="9">
        <f t="shared" si="48"/>
        <v>0.15625560616666451</v>
      </c>
      <c r="CH45" s="9">
        <f t="shared" si="7"/>
        <v>1.1195803161102308E-10</v>
      </c>
      <c r="CI45" s="9">
        <f t="shared" si="7"/>
        <v>1.1492397167947862E-7</v>
      </c>
      <c r="CJ45" s="9">
        <f t="shared" si="33"/>
        <v>-3.5870129152479212E-9</v>
      </c>
      <c r="CL45" s="16">
        <f t="shared" si="34"/>
        <v>4</v>
      </c>
      <c r="CM45" s="17">
        <f>VLOOKUP($A45,Datum!$A:$B,2,0)</f>
        <v>41668</v>
      </c>
      <c r="CN45" s="13">
        <f>VLOOKUP(CM45,Zeitreihen!$J:$K,2,0)</f>
        <v>0.26663822525597269</v>
      </c>
      <c r="CO45" s="13">
        <f>VLOOKUP(CM45,Zeitreihen!R:S,2,0)</f>
        <v>1.0032000000000001</v>
      </c>
      <c r="CP45" s="9">
        <f t="shared" si="35"/>
        <v>2.6663467052077506E-5</v>
      </c>
      <c r="CQ45" s="9">
        <f t="shared" si="35"/>
        <v>-9.9676052910798775E-5</v>
      </c>
      <c r="CR45" s="9">
        <f t="shared" si="49"/>
        <v>0.15625560616666451</v>
      </c>
      <c r="CS45" s="9">
        <f t="shared" si="8"/>
        <v>1.1195803161102308E-10</v>
      </c>
      <c r="CT45" s="9">
        <f t="shared" si="8"/>
        <v>9.5452373109266159E-13</v>
      </c>
      <c r="CU45" s="9">
        <f t="shared" si="36"/>
        <v>1.0337630195511151E-11</v>
      </c>
      <c r="CW45" s="16">
        <f t="shared" si="37"/>
        <v>4</v>
      </c>
      <c r="CX45" s="17">
        <f>VLOOKUP($A45,Datum!$A:$B,2,0)</f>
        <v>41668</v>
      </c>
      <c r="CY45" s="13">
        <f>VLOOKUP(CX45,Zeitreihen!N:O,2,0)</f>
        <v>1.3663000000000001</v>
      </c>
      <c r="CZ45" s="13">
        <f>VLOOKUP(CX45,Zeitreihen!R:S,2,0)</f>
        <v>1.0032000000000001</v>
      </c>
      <c r="DA45" s="9">
        <f t="shared" si="38"/>
        <v>-5.8535159350436242E-4</v>
      </c>
      <c r="DB45" s="9">
        <f t="shared" si="38"/>
        <v>-9.9676052910798775E-5</v>
      </c>
      <c r="DC45" s="9">
        <f t="shared" si="50"/>
        <v>0.15625560616666451</v>
      </c>
      <c r="DD45" s="9">
        <f t="shared" si="9"/>
        <v>1.1492397167947862E-7</v>
      </c>
      <c r="DE45" s="9">
        <f t="shared" si="9"/>
        <v>9.5452373109266159E-13</v>
      </c>
      <c r="DF45" s="9">
        <f t="shared" si="39"/>
        <v>-3.3120636805394206E-10</v>
      </c>
    </row>
    <row r="46" spans="1:110" ht="15" x14ac:dyDescent="0.2">
      <c r="A46" s="9">
        <f t="shared" si="40"/>
        <v>33</v>
      </c>
      <c r="B46" s="16">
        <f t="shared" si="10"/>
        <v>3</v>
      </c>
      <c r="C46" s="17">
        <f>VLOOKUP($A46,Datum!$A:$B,2,0)</f>
        <v>41667</v>
      </c>
      <c r="D46" s="13">
        <f>VLOOKUP(C46,Zeitreihen!$B:$C,2,0)</f>
        <v>661.73</v>
      </c>
      <c r="E46" s="13">
        <f>VLOOKUP(C46,Zeitreihen!F:G,2,0)</f>
        <v>8656.11</v>
      </c>
      <c r="F46" s="9">
        <f t="shared" si="11"/>
        <v>3.3149954294394331E-3</v>
      </c>
      <c r="G46" s="9">
        <f t="shared" si="11"/>
        <v>1.2708594261723099E-4</v>
      </c>
      <c r="H46" s="9">
        <f t="shared" si="41"/>
        <v>0.14688026979666463</v>
      </c>
      <c r="I46" s="9">
        <f t="shared" si="0"/>
        <v>9.1160382306146937E-7</v>
      </c>
      <c r="J46" s="9">
        <f t="shared" si="0"/>
        <v>1.4816603333581049E-7</v>
      </c>
      <c r="K46" s="9">
        <f t="shared" si="12"/>
        <v>-3.6751696890997831E-7</v>
      </c>
      <c r="M46" s="16">
        <f t="shared" si="13"/>
        <v>3</v>
      </c>
      <c r="N46" s="17">
        <f>VLOOKUP($A46,Datum!$A:$B,2,0)</f>
        <v>41667</v>
      </c>
      <c r="O46" s="13">
        <f>VLOOKUP(N46,Zeitreihen!$B:$C,2,0)</f>
        <v>661.73</v>
      </c>
      <c r="P46" s="13">
        <f>VLOOKUP(N46,Zeitreihen!$J:$K,2,0)</f>
        <v>0.26663111585121985</v>
      </c>
      <c r="Q46" s="9">
        <f t="shared" si="14"/>
        <v>3.3149954294394331E-3</v>
      </c>
      <c r="R46" s="9">
        <f t="shared" si="14"/>
        <v>0</v>
      </c>
      <c r="S46" s="9">
        <f t="shared" si="42"/>
        <v>0.14688026979666463</v>
      </c>
      <c r="T46" s="9">
        <f t="shared" si="1"/>
        <v>9.1160382306146937E-7</v>
      </c>
      <c r="U46" s="9">
        <f t="shared" si="1"/>
        <v>1.5934554689367523E-15</v>
      </c>
      <c r="V46" s="9">
        <f t="shared" si="15"/>
        <v>3.8112991188844648E-11</v>
      </c>
      <c r="X46" s="16">
        <f t="shared" si="16"/>
        <v>3</v>
      </c>
      <c r="Y46" s="17">
        <f>VLOOKUP($A46,Datum!$A:$B,2,0)</f>
        <v>41667</v>
      </c>
      <c r="Z46" s="13">
        <f>VLOOKUP(Y46,Zeitreihen!$B:$C,2,0)</f>
        <v>661.73</v>
      </c>
      <c r="AA46" s="13">
        <f>VLOOKUP(Y46,Zeitreihen!N:O,2,0)</f>
        <v>1.3671</v>
      </c>
      <c r="AB46" s="9">
        <f t="shared" si="17"/>
        <v>3.3149954294394331E-3</v>
      </c>
      <c r="AC46" s="9">
        <f t="shared" si="17"/>
        <v>-1.4628437708942809E-4</v>
      </c>
      <c r="AD46" s="9">
        <f t="shared" si="43"/>
        <v>0.14688026979666463</v>
      </c>
      <c r="AE46" s="9">
        <f t="shared" si="2"/>
        <v>9.1160382306146937E-7</v>
      </c>
      <c r="AF46" s="9">
        <f t="shared" si="2"/>
        <v>2.572963594657912E-8</v>
      </c>
      <c r="AG46" s="9">
        <f t="shared" si="18"/>
        <v>-1.5315101858910808E-7</v>
      </c>
      <c r="AI46" s="16">
        <f t="shared" si="19"/>
        <v>3</v>
      </c>
      <c r="AJ46" s="17">
        <f>VLOOKUP($A46,Datum!$A:$B,2,0)</f>
        <v>41667</v>
      </c>
      <c r="AK46" s="13">
        <f>VLOOKUP(AJ46,Zeitreihen!$B:$C,2,0)</f>
        <v>661.73</v>
      </c>
      <c r="AL46" s="13">
        <f>VLOOKUP(AJ46,Zeitreihen!$R:$S,2,0)</f>
        <v>1.0033000000000001</v>
      </c>
      <c r="AM46" s="9">
        <f t="shared" si="20"/>
        <v>3.3149954294394331E-3</v>
      </c>
      <c r="AN46" s="9">
        <f t="shared" si="20"/>
        <v>-9.9666118585528703E-5</v>
      </c>
      <c r="AO46" s="9">
        <f t="shared" si="44"/>
        <v>0.14688026979666463</v>
      </c>
      <c r="AP46" s="9">
        <f t="shared" si="3"/>
        <v>9.2016799132531489E-7</v>
      </c>
      <c r="AQ46" s="9">
        <f t="shared" si="3"/>
        <v>9.7438649358849667E-13</v>
      </c>
      <c r="AR46" s="9">
        <f t="shared" si="21"/>
        <v>9.4688925571042564E-10</v>
      </c>
      <c r="AT46" s="16">
        <f t="shared" si="22"/>
        <v>3</v>
      </c>
      <c r="AU46" s="17">
        <f>VLOOKUP($A46,Datum!$A:$B,2,0)</f>
        <v>41667</v>
      </c>
      <c r="AV46" s="13">
        <f>VLOOKUP(AU46,Zeitreihen!$F:$G,2,0)</f>
        <v>8656.11</v>
      </c>
      <c r="AW46" s="13">
        <f>VLOOKUP(AU46,Zeitreihen!$J:$K,2,0)</f>
        <v>0.26663111585121985</v>
      </c>
      <c r="AX46" s="9">
        <f t="shared" si="23"/>
        <v>1.2708594261723099E-4</v>
      </c>
      <c r="AY46" s="9">
        <f t="shared" si="23"/>
        <v>0</v>
      </c>
      <c r="AZ46" s="9">
        <f t="shared" si="45"/>
        <v>0.14688026979666463</v>
      </c>
      <c r="BA46" s="9">
        <f t="shared" si="4"/>
        <v>1.4816603333581049E-7</v>
      </c>
      <c r="BB46" s="9">
        <f t="shared" si="4"/>
        <v>1.5934554689367523E-15</v>
      </c>
      <c r="BC46" s="9">
        <f t="shared" si="24"/>
        <v>-1.5365414935159167E-11</v>
      </c>
      <c r="BE46" s="16">
        <f t="shared" si="25"/>
        <v>3</v>
      </c>
      <c r="BF46" s="17">
        <f>VLOOKUP($A46,Datum!$A:$B,2,0)</f>
        <v>41667</v>
      </c>
      <c r="BG46" s="13">
        <f>VLOOKUP(BF46,Zeitreihen!$F:$G,2,0)</f>
        <v>8656.11</v>
      </c>
      <c r="BH46" s="13">
        <f>VLOOKUP(BF46,Zeitreihen!N:O,2,0)</f>
        <v>1.3671</v>
      </c>
      <c r="BI46" s="9">
        <f t="shared" si="26"/>
        <v>1.2708594261723099E-4</v>
      </c>
      <c r="BJ46" s="9">
        <f t="shared" si="26"/>
        <v>-1.4628437708942809E-4</v>
      </c>
      <c r="BK46" s="9">
        <f t="shared" si="46"/>
        <v>0.14688026979666463</v>
      </c>
      <c r="BL46" s="9">
        <f t="shared" si="5"/>
        <v>1.4816603333581049E-7</v>
      </c>
      <c r="BM46" s="9">
        <f t="shared" si="5"/>
        <v>2.572963594657912E-8</v>
      </c>
      <c r="BN46" s="9">
        <f t="shared" si="27"/>
        <v>6.1743486274902798E-8</v>
      </c>
      <c r="BP46" s="16">
        <f t="shared" si="28"/>
        <v>3</v>
      </c>
      <c r="BQ46" s="17">
        <f>VLOOKUP($A46,Datum!$A:$B,2,0)</f>
        <v>41667</v>
      </c>
      <c r="BR46" s="13">
        <f>VLOOKUP(BQ46,Zeitreihen!$F:$G,2,0)</f>
        <v>8656.11</v>
      </c>
      <c r="BS46" s="13">
        <f>VLOOKUP(BQ46,Zeitreihen!R:S,2,0)</f>
        <v>1.0033000000000001</v>
      </c>
      <c r="BT46" s="9">
        <f t="shared" si="29"/>
        <v>1.2708594261723099E-4</v>
      </c>
      <c r="BU46" s="9">
        <f t="shared" si="29"/>
        <v>-9.9666118585528703E-5</v>
      </c>
      <c r="BV46" s="9">
        <f t="shared" si="47"/>
        <v>0.14688026979666463</v>
      </c>
      <c r="BW46" s="9">
        <f t="shared" si="6"/>
        <v>1.4816603333581049E-7</v>
      </c>
      <c r="BX46" s="9">
        <f t="shared" si="6"/>
        <v>9.0447966115433538E-13</v>
      </c>
      <c r="BY46" s="9">
        <f t="shared" si="30"/>
        <v>-3.6607808405606015E-10</v>
      </c>
      <c r="CA46" s="16">
        <f t="shared" si="31"/>
        <v>3</v>
      </c>
      <c r="CB46" s="17">
        <f>VLOOKUP($A46,Datum!$A:$B,2,0)</f>
        <v>41667</v>
      </c>
      <c r="CC46" s="13">
        <f>VLOOKUP(CB46,Zeitreihen!$J:$K,2,0)</f>
        <v>0.26663111585121985</v>
      </c>
      <c r="CD46" s="13">
        <f>VLOOKUP(CB46,Zeitreihen!N:O,2,0)</f>
        <v>1.3671</v>
      </c>
      <c r="CE46" s="9">
        <f t="shared" si="32"/>
        <v>0</v>
      </c>
      <c r="CF46" s="9">
        <f t="shared" si="32"/>
        <v>-1.4628437708942809E-4</v>
      </c>
      <c r="CG46" s="9">
        <f t="shared" si="48"/>
        <v>0.14688026979666463</v>
      </c>
      <c r="CH46" s="9">
        <f t="shared" si="7"/>
        <v>1.5934554689367523E-15</v>
      </c>
      <c r="CI46" s="9">
        <f t="shared" si="7"/>
        <v>2.572963594657912E-8</v>
      </c>
      <c r="CJ46" s="9">
        <f t="shared" si="33"/>
        <v>-6.4030484234330248E-12</v>
      </c>
      <c r="CL46" s="16">
        <f t="shared" si="34"/>
        <v>3</v>
      </c>
      <c r="CM46" s="17">
        <f>VLOOKUP($A46,Datum!$A:$B,2,0)</f>
        <v>41667</v>
      </c>
      <c r="CN46" s="13">
        <f>VLOOKUP(CM46,Zeitreihen!$J:$K,2,0)</f>
        <v>0.26663111585121985</v>
      </c>
      <c r="CO46" s="13">
        <f>VLOOKUP(CM46,Zeitreihen!R:S,2,0)</f>
        <v>1.0033000000000001</v>
      </c>
      <c r="CP46" s="9">
        <f t="shared" si="35"/>
        <v>0</v>
      </c>
      <c r="CQ46" s="9">
        <f t="shared" si="35"/>
        <v>-9.9666118585528703E-5</v>
      </c>
      <c r="CR46" s="9">
        <f t="shared" si="49"/>
        <v>0.14688026979666463</v>
      </c>
      <c r="CS46" s="9">
        <f t="shared" si="8"/>
        <v>1.5934554689367523E-15</v>
      </c>
      <c r="CT46" s="9">
        <f t="shared" si="8"/>
        <v>9.0447966115433538E-13</v>
      </c>
      <c r="CU46" s="9">
        <f t="shared" si="36"/>
        <v>3.7963773029144989E-14</v>
      </c>
      <c r="CW46" s="16">
        <f t="shared" si="37"/>
        <v>3</v>
      </c>
      <c r="CX46" s="17">
        <f>VLOOKUP($A46,Datum!$A:$B,2,0)</f>
        <v>41667</v>
      </c>
      <c r="CY46" s="13">
        <f>VLOOKUP(CX46,Zeitreihen!N:O,2,0)</f>
        <v>1.3671</v>
      </c>
      <c r="CZ46" s="13">
        <f>VLOOKUP(CX46,Zeitreihen!R:S,2,0)</f>
        <v>1.0033000000000001</v>
      </c>
      <c r="DA46" s="9">
        <f t="shared" si="38"/>
        <v>-1.4628437708942809E-4</v>
      </c>
      <c r="DB46" s="9">
        <f t="shared" si="38"/>
        <v>-9.9666118585528703E-5</v>
      </c>
      <c r="DC46" s="9">
        <f t="shared" si="50"/>
        <v>0.14688026979666463</v>
      </c>
      <c r="DD46" s="9">
        <f t="shared" si="9"/>
        <v>2.572963594657912E-8</v>
      </c>
      <c r="DE46" s="9">
        <f t="shared" si="9"/>
        <v>9.0447966115433538E-13</v>
      </c>
      <c r="DF46" s="9">
        <f t="shared" si="39"/>
        <v>-1.525514090481838E-10</v>
      </c>
    </row>
    <row r="47" spans="1:110" ht="15" x14ac:dyDescent="0.2">
      <c r="A47" s="9">
        <f t="shared" si="40"/>
        <v>34</v>
      </c>
      <c r="B47" s="16">
        <f t="shared" si="10"/>
        <v>2</v>
      </c>
      <c r="C47" s="17">
        <f>VLOOKUP($A47,Datum!$A:$B,2,0)</f>
        <v>41666</v>
      </c>
      <c r="D47" s="13">
        <f>VLOOKUP(C47,Zeitreihen!$B:$C,2,0)</f>
        <v>659.54</v>
      </c>
      <c r="E47" s="13">
        <f>VLOOKUP(C47,Zeitreihen!F:G,2,0)</f>
        <v>8655.01</v>
      </c>
      <c r="F47" s="9">
        <f t="shared" si="11"/>
        <v>-9.1312430284670627E-3</v>
      </c>
      <c r="G47" s="9">
        <f t="shared" si="11"/>
        <v>-1.3425346535104701E-2</v>
      </c>
      <c r="H47" s="9">
        <f t="shared" si="41"/>
        <v>0.13806745360886474</v>
      </c>
      <c r="I47" s="9">
        <f t="shared" si="0"/>
        <v>1.368266901943127E-5</v>
      </c>
      <c r="J47" s="9">
        <f t="shared" si="0"/>
        <v>2.9256551670956993E-5</v>
      </c>
      <c r="K47" s="9">
        <f t="shared" si="12"/>
        <v>2.0007691350168147E-5</v>
      </c>
      <c r="M47" s="16">
        <f t="shared" si="13"/>
        <v>2</v>
      </c>
      <c r="N47" s="17">
        <f>VLOOKUP($A47,Datum!$A:$B,2,0)</f>
        <v>41666</v>
      </c>
      <c r="O47" s="13">
        <f>VLOOKUP(N47,Zeitreihen!$B:$C,2,0)</f>
        <v>659.54</v>
      </c>
      <c r="P47" s="13">
        <f>VLOOKUP(N47,Zeitreihen!$J:$K,2,0)</f>
        <v>0.26663111585121985</v>
      </c>
      <c r="Q47" s="9">
        <f t="shared" si="14"/>
        <v>-9.1312430284670627E-3</v>
      </c>
      <c r="R47" s="9">
        <f t="shared" si="14"/>
        <v>-2.6663467052135138E-5</v>
      </c>
      <c r="S47" s="9">
        <f t="shared" si="42"/>
        <v>0.13806745360886474</v>
      </c>
      <c r="T47" s="9">
        <f t="shared" si="1"/>
        <v>1.368266901943127E-5</v>
      </c>
      <c r="U47" s="9">
        <f t="shared" si="1"/>
        <v>9.7392361132163298E-11</v>
      </c>
      <c r="V47" s="9">
        <f t="shared" si="15"/>
        <v>3.6504622205856522E-8</v>
      </c>
      <c r="X47" s="16">
        <f t="shared" si="16"/>
        <v>2</v>
      </c>
      <c r="Y47" s="17">
        <f>VLOOKUP($A47,Datum!$A:$B,2,0)</f>
        <v>41666</v>
      </c>
      <c r="Z47" s="13">
        <f>VLOOKUP(Y47,Zeitreihen!$B:$C,2,0)</f>
        <v>659.54</v>
      </c>
      <c r="AA47" s="13">
        <f>VLOOKUP(Y47,Zeitreihen!N:O,2,0)</f>
        <v>1.3673</v>
      </c>
      <c r="AB47" s="9">
        <f t="shared" si="17"/>
        <v>-9.1312430284670627E-3</v>
      </c>
      <c r="AC47" s="9">
        <f t="shared" si="17"/>
        <v>-3.6561734895967538E-4</v>
      </c>
      <c r="AD47" s="9">
        <f t="shared" si="43"/>
        <v>0.13806745360886474</v>
      </c>
      <c r="AE47" s="9">
        <f t="shared" si="2"/>
        <v>1.368266901943127E-5</v>
      </c>
      <c r="AF47" s="9">
        <f t="shared" si="2"/>
        <v>5.6176832607471198E-8</v>
      </c>
      <c r="AG47" s="9">
        <f t="shared" si="18"/>
        <v>8.7672630114992136E-7</v>
      </c>
      <c r="AI47" s="16">
        <f t="shared" si="19"/>
        <v>2</v>
      </c>
      <c r="AJ47" s="17">
        <f>VLOOKUP($A47,Datum!$A:$B,2,0)</f>
        <v>41666</v>
      </c>
      <c r="AK47" s="13">
        <f>VLOOKUP(AJ47,Zeitreihen!$B:$C,2,0)</f>
        <v>659.54</v>
      </c>
      <c r="AL47" s="13">
        <f>VLOOKUP(AJ47,Zeitreihen!$R:$S,2,0)</f>
        <v>1.0034000000000001</v>
      </c>
      <c r="AM47" s="9">
        <f t="shared" si="20"/>
        <v>-9.1312430284670627E-3</v>
      </c>
      <c r="AN47" s="9">
        <f t="shared" si="20"/>
        <v>-9.9656186240193307E-5</v>
      </c>
      <c r="AO47" s="9">
        <f t="shared" si="44"/>
        <v>0.13806745360886474</v>
      </c>
      <c r="AP47" s="9">
        <f t="shared" si="3"/>
        <v>1.3650594490392711E-5</v>
      </c>
      <c r="AQ47" s="9">
        <f t="shared" si="3"/>
        <v>9.2300102746431624E-13</v>
      </c>
      <c r="AR47" s="9">
        <f t="shared" si="21"/>
        <v>-3.5495792342376588E-9</v>
      </c>
      <c r="AT47" s="16">
        <f t="shared" si="22"/>
        <v>2</v>
      </c>
      <c r="AU47" s="17">
        <f>VLOOKUP($A47,Datum!$A:$B,2,0)</f>
        <v>41666</v>
      </c>
      <c r="AV47" s="13">
        <f>VLOOKUP(AU47,Zeitreihen!$F:$G,2,0)</f>
        <v>8655.01</v>
      </c>
      <c r="AW47" s="13">
        <f>VLOOKUP(AU47,Zeitreihen!$J:$K,2,0)</f>
        <v>0.26663111585121985</v>
      </c>
      <c r="AX47" s="9">
        <f t="shared" si="23"/>
        <v>-1.3425346535104701E-2</v>
      </c>
      <c r="AY47" s="9">
        <f t="shared" si="23"/>
        <v>-2.6663467052135138E-5</v>
      </c>
      <c r="AZ47" s="9">
        <f t="shared" si="45"/>
        <v>0.13806745360886474</v>
      </c>
      <c r="BA47" s="9">
        <f t="shared" si="4"/>
        <v>2.9256551670956993E-5</v>
      </c>
      <c r="BB47" s="9">
        <f t="shared" si="4"/>
        <v>9.7392361132163298E-11</v>
      </c>
      <c r="BC47" s="9">
        <f t="shared" si="24"/>
        <v>5.3379440291367223E-8</v>
      </c>
      <c r="BE47" s="16">
        <f t="shared" si="25"/>
        <v>2</v>
      </c>
      <c r="BF47" s="17">
        <f>VLOOKUP($A47,Datum!$A:$B,2,0)</f>
        <v>41666</v>
      </c>
      <c r="BG47" s="13">
        <f>VLOOKUP(BF47,Zeitreihen!$F:$G,2,0)</f>
        <v>8655.01</v>
      </c>
      <c r="BH47" s="13">
        <f>VLOOKUP(BF47,Zeitreihen!N:O,2,0)</f>
        <v>1.3673</v>
      </c>
      <c r="BI47" s="9">
        <f t="shared" si="26"/>
        <v>-1.3425346535104701E-2</v>
      </c>
      <c r="BJ47" s="9">
        <f t="shared" si="26"/>
        <v>-3.6561734895967538E-4</v>
      </c>
      <c r="BK47" s="9">
        <f t="shared" si="46"/>
        <v>0.13806745360886474</v>
      </c>
      <c r="BL47" s="9">
        <f t="shared" si="5"/>
        <v>2.9256551670956993E-5</v>
      </c>
      <c r="BM47" s="9">
        <f t="shared" si="5"/>
        <v>5.6176832607471198E-8</v>
      </c>
      <c r="BN47" s="9">
        <f t="shared" si="27"/>
        <v>1.2820063985375357E-6</v>
      </c>
      <c r="BP47" s="16">
        <f t="shared" si="28"/>
        <v>2</v>
      </c>
      <c r="BQ47" s="17">
        <f>VLOOKUP($A47,Datum!$A:$B,2,0)</f>
        <v>41666</v>
      </c>
      <c r="BR47" s="13">
        <f>VLOOKUP(BQ47,Zeitreihen!$F:$G,2,0)</f>
        <v>8655.01</v>
      </c>
      <c r="BS47" s="13">
        <f>VLOOKUP(BQ47,Zeitreihen!R:S,2,0)</f>
        <v>1.0034000000000001</v>
      </c>
      <c r="BT47" s="9">
        <f t="shared" si="29"/>
        <v>-1.3425346535104701E-2</v>
      </c>
      <c r="BU47" s="9">
        <f t="shared" si="29"/>
        <v>-9.9656186240193307E-5</v>
      </c>
      <c r="BV47" s="9">
        <f t="shared" si="47"/>
        <v>0.13806745360886474</v>
      </c>
      <c r="BW47" s="9">
        <f t="shared" si="6"/>
        <v>2.9256551670956993E-5</v>
      </c>
      <c r="BX47" s="9">
        <f t="shared" si="6"/>
        <v>8.570304840070562E-13</v>
      </c>
      <c r="BY47" s="9">
        <f t="shared" si="30"/>
        <v>-5.0073702318620016E-9</v>
      </c>
      <c r="CA47" s="16">
        <f t="shared" si="31"/>
        <v>2</v>
      </c>
      <c r="CB47" s="17">
        <f>VLOOKUP($A47,Datum!$A:$B,2,0)</f>
        <v>41666</v>
      </c>
      <c r="CC47" s="13">
        <f>VLOOKUP(CB47,Zeitreihen!$J:$K,2,0)</f>
        <v>0.26663111585121985</v>
      </c>
      <c r="CD47" s="13">
        <f>VLOOKUP(CB47,Zeitreihen!N:O,2,0)</f>
        <v>1.3673</v>
      </c>
      <c r="CE47" s="9">
        <f t="shared" si="32"/>
        <v>-2.6663467052135138E-5</v>
      </c>
      <c r="CF47" s="9">
        <f t="shared" si="32"/>
        <v>-3.6561734895967538E-4</v>
      </c>
      <c r="CG47" s="9">
        <f t="shared" si="48"/>
        <v>0.13806745360886474</v>
      </c>
      <c r="CH47" s="9">
        <f t="shared" si="7"/>
        <v>9.7392361132163298E-11</v>
      </c>
      <c r="CI47" s="9">
        <f t="shared" si="7"/>
        <v>5.6176832607471198E-8</v>
      </c>
      <c r="CJ47" s="9">
        <f t="shared" si="33"/>
        <v>2.3390584363302943E-9</v>
      </c>
      <c r="CL47" s="16">
        <f t="shared" si="34"/>
        <v>2</v>
      </c>
      <c r="CM47" s="17">
        <f>VLOOKUP($A47,Datum!$A:$B,2,0)</f>
        <v>41666</v>
      </c>
      <c r="CN47" s="13">
        <f>VLOOKUP(CM47,Zeitreihen!$J:$K,2,0)</f>
        <v>0.26663111585121985</v>
      </c>
      <c r="CO47" s="13">
        <f>VLOOKUP(CM47,Zeitreihen!R:S,2,0)</f>
        <v>1.0034000000000001</v>
      </c>
      <c r="CP47" s="9">
        <f t="shared" si="35"/>
        <v>-2.6663467052135138E-5</v>
      </c>
      <c r="CQ47" s="9">
        <f t="shared" si="35"/>
        <v>-9.9656186240193307E-5</v>
      </c>
      <c r="CR47" s="9">
        <f t="shared" si="49"/>
        <v>0.13806745360886474</v>
      </c>
      <c r="CS47" s="9">
        <f t="shared" si="8"/>
        <v>9.7392361132163298E-11</v>
      </c>
      <c r="CT47" s="9">
        <f t="shared" si="8"/>
        <v>8.570304840070562E-13</v>
      </c>
      <c r="CU47" s="9">
        <f t="shared" si="36"/>
        <v>-9.1360944828568784E-12</v>
      </c>
      <c r="CW47" s="16">
        <f t="shared" si="37"/>
        <v>2</v>
      </c>
      <c r="CX47" s="17">
        <f>VLOOKUP($A47,Datum!$A:$B,2,0)</f>
        <v>41666</v>
      </c>
      <c r="CY47" s="13">
        <f>VLOOKUP(CX47,Zeitreihen!N:O,2,0)</f>
        <v>1.3673</v>
      </c>
      <c r="CZ47" s="13">
        <f>VLOOKUP(CX47,Zeitreihen!R:S,2,0)</f>
        <v>1.0034000000000001</v>
      </c>
      <c r="DA47" s="9">
        <f t="shared" si="38"/>
        <v>-3.6561734895967538E-4</v>
      </c>
      <c r="DB47" s="9">
        <f t="shared" si="38"/>
        <v>-9.9656186240193307E-5</v>
      </c>
      <c r="DC47" s="9">
        <f t="shared" si="50"/>
        <v>0.13806745360886474</v>
      </c>
      <c r="DD47" s="9">
        <f t="shared" si="9"/>
        <v>5.6176832607471198E-8</v>
      </c>
      <c r="DE47" s="9">
        <f t="shared" si="9"/>
        <v>8.570304840070562E-13</v>
      </c>
      <c r="DF47" s="9">
        <f t="shared" si="39"/>
        <v>-2.1942027718413907E-10</v>
      </c>
    </row>
    <row r="48" spans="1:110" ht="15" x14ac:dyDescent="0.2">
      <c r="A48" s="9">
        <f t="shared" si="40"/>
        <v>35</v>
      </c>
      <c r="B48" s="16">
        <f t="shared" si="10"/>
        <v>6</v>
      </c>
      <c r="C48" s="17">
        <f>VLOOKUP($A48,Datum!$A:$B,2,0)</f>
        <v>41663</v>
      </c>
      <c r="D48" s="13">
        <f>VLOOKUP(C48,Zeitreihen!$B:$C,2,0)</f>
        <v>665.59</v>
      </c>
      <c r="E48" s="13">
        <f>VLOOKUP(C48,Zeitreihen!F:G,2,0)</f>
        <v>8771.99</v>
      </c>
      <c r="F48" s="9">
        <f t="shared" si="11"/>
        <v>-6.0095250990865522E-5</v>
      </c>
      <c r="G48" s="9">
        <f t="shared" si="11"/>
        <v>0</v>
      </c>
      <c r="H48" s="9">
        <f t="shared" si="41"/>
        <v>0.12978340639233285</v>
      </c>
      <c r="I48" s="9">
        <f t="shared" si="0"/>
        <v>1.0137816919370347E-7</v>
      </c>
      <c r="J48" s="9">
        <f t="shared" si="0"/>
        <v>1.6614697857251861E-7</v>
      </c>
      <c r="K48" s="9">
        <f t="shared" si="12"/>
        <v>1.2978319037821275E-7</v>
      </c>
      <c r="M48" s="16">
        <f t="shared" si="13"/>
        <v>6</v>
      </c>
      <c r="N48" s="17">
        <f>VLOOKUP($A48,Datum!$A:$B,2,0)</f>
        <v>41663</v>
      </c>
      <c r="O48" s="13">
        <f>VLOOKUP(N48,Zeitreihen!$B:$C,2,0)</f>
        <v>665.59</v>
      </c>
      <c r="P48" s="13">
        <f>VLOOKUP(N48,Zeitreihen!$J:$K,2,0)</f>
        <v>0.26663822525597269</v>
      </c>
      <c r="Q48" s="9">
        <f t="shared" si="14"/>
        <v>-6.0095250990865522E-5</v>
      </c>
      <c r="R48" s="9">
        <f t="shared" si="14"/>
        <v>2.6663467052077506E-5</v>
      </c>
      <c r="S48" s="9">
        <f t="shared" si="42"/>
        <v>0.12978340639233285</v>
      </c>
      <c r="T48" s="9">
        <f t="shared" si="1"/>
        <v>1.0137816919370347E-7</v>
      </c>
      <c r="U48" s="9">
        <f t="shared" si="1"/>
        <v>9.2990549727609981E-11</v>
      </c>
      <c r="V48" s="9">
        <f t="shared" si="15"/>
        <v>-3.0703764726334685E-9</v>
      </c>
      <c r="X48" s="16">
        <f t="shared" si="16"/>
        <v>6</v>
      </c>
      <c r="Y48" s="17">
        <f>VLOOKUP($A48,Datum!$A:$B,2,0)</f>
        <v>41663</v>
      </c>
      <c r="Z48" s="13">
        <f>VLOOKUP(Y48,Zeitreihen!$B:$C,2,0)</f>
        <v>665.59</v>
      </c>
      <c r="AA48" s="13">
        <f>VLOOKUP(Y48,Zeitreihen!N:O,2,0)</f>
        <v>1.3677999999999999</v>
      </c>
      <c r="AB48" s="9">
        <f t="shared" si="17"/>
        <v>-6.0095250990865522E-5</v>
      </c>
      <c r="AC48" s="9">
        <f t="shared" si="17"/>
        <v>-1.3151167234820489E-3</v>
      </c>
      <c r="AD48" s="9">
        <f t="shared" si="43"/>
        <v>0.12978340639233285</v>
      </c>
      <c r="AE48" s="9">
        <f t="shared" si="2"/>
        <v>1.0137816919370347E-7</v>
      </c>
      <c r="AF48" s="9">
        <f t="shared" si="2"/>
        <v>3.2702111708768829E-7</v>
      </c>
      <c r="AG48" s="9">
        <f t="shared" si="18"/>
        <v>1.8207910955963504E-7</v>
      </c>
      <c r="AI48" s="16">
        <f t="shared" si="19"/>
        <v>6</v>
      </c>
      <c r="AJ48" s="17">
        <f>VLOOKUP($A48,Datum!$A:$B,2,0)</f>
        <v>41663</v>
      </c>
      <c r="AK48" s="13">
        <f>VLOOKUP(AJ48,Zeitreihen!$B:$C,2,0)</f>
        <v>665.59</v>
      </c>
      <c r="AL48" s="13">
        <f>VLOOKUP(AJ48,Zeitreihen!$R:$S,2,0)</f>
        <v>1.0035000000000001</v>
      </c>
      <c r="AM48" s="9">
        <f t="shared" si="20"/>
        <v>-6.0095250990865522E-5</v>
      </c>
      <c r="AN48" s="9">
        <f t="shared" si="20"/>
        <v>-9.9646255874348362E-5</v>
      </c>
      <c r="AO48" s="9">
        <f t="shared" si="44"/>
        <v>0.12978340639233285</v>
      </c>
      <c r="AP48" s="9">
        <f t="shared" si="3"/>
        <v>9.8717518805660651E-8</v>
      </c>
      <c r="AQ48" s="9">
        <f t="shared" si="3"/>
        <v>8.7429829895738604E-13</v>
      </c>
      <c r="AR48" s="9">
        <f t="shared" si="21"/>
        <v>-2.9378318326460223E-10</v>
      </c>
      <c r="AT48" s="16">
        <f t="shared" si="22"/>
        <v>6</v>
      </c>
      <c r="AU48" s="17">
        <f>VLOOKUP($A48,Datum!$A:$B,2,0)</f>
        <v>41663</v>
      </c>
      <c r="AV48" s="13">
        <f>VLOOKUP(AU48,Zeitreihen!$F:$G,2,0)</f>
        <v>8771.99</v>
      </c>
      <c r="AW48" s="13">
        <f>VLOOKUP(AU48,Zeitreihen!$J:$K,2,0)</f>
        <v>0.26663822525597269</v>
      </c>
      <c r="AX48" s="9">
        <f t="shared" si="23"/>
        <v>0</v>
      </c>
      <c r="AY48" s="9">
        <f t="shared" si="23"/>
        <v>2.6663467052077506E-5</v>
      </c>
      <c r="AZ48" s="9">
        <f t="shared" si="45"/>
        <v>0.12978340639233285</v>
      </c>
      <c r="BA48" s="9">
        <f t="shared" si="4"/>
        <v>1.6614697857251861E-7</v>
      </c>
      <c r="BB48" s="9">
        <f t="shared" si="4"/>
        <v>9.2990549727609981E-11</v>
      </c>
      <c r="BC48" s="9">
        <f t="shared" si="24"/>
        <v>-3.9306613785773946E-9</v>
      </c>
      <c r="BE48" s="16">
        <f t="shared" si="25"/>
        <v>6</v>
      </c>
      <c r="BF48" s="17">
        <f>VLOOKUP($A48,Datum!$A:$B,2,0)</f>
        <v>41663</v>
      </c>
      <c r="BG48" s="13">
        <f>VLOOKUP(BF48,Zeitreihen!$F:$G,2,0)</f>
        <v>8771.99</v>
      </c>
      <c r="BH48" s="13">
        <f>VLOOKUP(BF48,Zeitreihen!N:O,2,0)</f>
        <v>1.3677999999999999</v>
      </c>
      <c r="BI48" s="9">
        <f t="shared" si="26"/>
        <v>0</v>
      </c>
      <c r="BJ48" s="9">
        <f t="shared" si="26"/>
        <v>-1.3151167234820489E-3</v>
      </c>
      <c r="BK48" s="9">
        <f t="shared" si="46"/>
        <v>0.12978340639233285</v>
      </c>
      <c r="BL48" s="9">
        <f t="shared" si="5"/>
        <v>1.6614697857251861E-7</v>
      </c>
      <c r="BM48" s="9">
        <f t="shared" si="5"/>
        <v>3.2702111708768829E-7</v>
      </c>
      <c r="BN48" s="9">
        <f t="shared" si="27"/>
        <v>2.3309562529899453E-7</v>
      </c>
      <c r="BP48" s="16">
        <f t="shared" si="28"/>
        <v>6</v>
      </c>
      <c r="BQ48" s="17">
        <f>VLOOKUP($A48,Datum!$A:$B,2,0)</f>
        <v>41663</v>
      </c>
      <c r="BR48" s="13">
        <f>VLOOKUP(BQ48,Zeitreihen!$F:$G,2,0)</f>
        <v>8771.99</v>
      </c>
      <c r="BS48" s="13">
        <f>VLOOKUP(BQ48,Zeitreihen!R:S,2,0)</f>
        <v>1.0035000000000001</v>
      </c>
      <c r="BT48" s="9">
        <f t="shared" si="29"/>
        <v>0</v>
      </c>
      <c r="BU48" s="9">
        <f t="shared" si="29"/>
        <v>-9.9646255874348362E-5</v>
      </c>
      <c r="BV48" s="9">
        <f t="shared" si="47"/>
        <v>0.12978340639233285</v>
      </c>
      <c r="BW48" s="9">
        <f t="shared" si="6"/>
        <v>1.6614697857251861E-7</v>
      </c>
      <c r="BX48" s="9">
        <f t="shared" si="6"/>
        <v>8.1204340275282617E-13</v>
      </c>
      <c r="BY48" s="9">
        <f t="shared" si="30"/>
        <v>-3.673126159514929E-10</v>
      </c>
      <c r="CA48" s="16">
        <f t="shared" si="31"/>
        <v>6</v>
      </c>
      <c r="CB48" s="17">
        <f>VLOOKUP($A48,Datum!$A:$B,2,0)</f>
        <v>41663</v>
      </c>
      <c r="CC48" s="13">
        <f>VLOOKUP(CB48,Zeitreihen!$J:$K,2,0)</f>
        <v>0.26663822525597269</v>
      </c>
      <c r="CD48" s="13">
        <f>VLOOKUP(CB48,Zeitreihen!N:O,2,0)</f>
        <v>1.3677999999999999</v>
      </c>
      <c r="CE48" s="9">
        <f t="shared" si="32"/>
        <v>2.6663467052077506E-5</v>
      </c>
      <c r="CF48" s="9">
        <f t="shared" si="32"/>
        <v>-1.3151167234820489E-3</v>
      </c>
      <c r="CG48" s="9">
        <f t="shared" si="48"/>
        <v>0.12978340639233285</v>
      </c>
      <c r="CH48" s="9">
        <f t="shared" si="7"/>
        <v>9.2990549727609981E-11</v>
      </c>
      <c r="CI48" s="9">
        <f t="shared" si="7"/>
        <v>3.2702111708768829E-7</v>
      </c>
      <c r="CJ48" s="9">
        <f t="shared" si="33"/>
        <v>-5.5145147973798426E-9</v>
      </c>
      <c r="CL48" s="16">
        <f t="shared" si="34"/>
        <v>6</v>
      </c>
      <c r="CM48" s="17">
        <f>VLOOKUP($A48,Datum!$A:$B,2,0)</f>
        <v>41663</v>
      </c>
      <c r="CN48" s="13">
        <f>VLOOKUP(CM48,Zeitreihen!$J:$K,2,0)</f>
        <v>0.26663822525597269</v>
      </c>
      <c r="CO48" s="13">
        <f>VLOOKUP(CM48,Zeitreihen!R:S,2,0)</f>
        <v>1.0035000000000001</v>
      </c>
      <c r="CP48" s="9">
        <f t="shared" si="35"/>
        <v>2.6663467052077506E-5</v>
      </c>
      <c r="CQ48" s="9">
        <f t="shared" si="35"/>
        <v>-9.9646255874348362E-5</v>
      </c>
      <c r="CR48" s="9">
        <f t="shared" si="49"/>
        <v>0.12978340639233285</v>
      </c>
      <c r="CS48" s="9">
        <f t="shared" si="8"/>
        <v>9.2990549727609981E-11</v>
      </c>
      <c r="CT48" s="9">
        <f t="shared" si="8"/>
        <v>8.1204340275282617E-13</v>
      </c>
      <c r="CU48" s="9">
        <f t="shared" si="36"/>
        <v>8.6897849469744833E-12</v>
      </c>
      <c r="CW48" s="16">
        <f t="shared" si="37"/>
        <v>6</v>
      </c>
      <c r="CX48" s="17">
        <f>VLOOKUP($A48,Datum!$A:$B,2,0)</f>
        <v>41663</v>
      </c>
      <c r="CY48" s="13">
        <f>VLOOKUP(CX48,Zeitreihen!N:O,2,0)</f>
        <v>1.3677999999999999</v>
      </c>
      <c r="CZ48" s="13">
        <f>VLOOKUP(CX48,Zeitreihen!R:S,2,0)</f>
        <v>1.0035000000000001</v>
      </c>
      <c r="DA48" s="9">
        <f t="shared" si="38"/>
        <v>-1.3151167234820489E-3</v>
      </c>
      <c r="DB48" s="9">
        <f t="shared" si="38"/>
        <v>-9.9646255874348362E-5</v>
      </c>
      <c r="DC48" s="9">
        <f t="shared" si="50"/>
        <v>0.12978340639233285</v>
      </c>
      <c r="DD48" s="9">
        <f t="shared" si="9"/>
        <v>3.2702111708768829E-7</v>
      </c>
      <c r="DE48" s="9">
        <f t="shared" si="9"/>
        <v>8.1204340275282617E-13</v>
      </c>
      <c r="DF48" s="9">
        <f t="shared" si="39"/>
        <v>-5.1532061931570016E-10</v>
      </c>
    </row>
    <row r="49" spans="1:110" ht="15" x14ac:dyDescent="0.2">
      <c r="A49" s="9">
        <f t="shared" si="40"/>
        <v>36</v>
      </c>
      <c r="B49" s="16">
        <f t="shared" si="10"/>
        <v>5</v>
      </c>
      <c r="C49" s="17">
        <f>VLOOKUP($A49,Datum!$A:$B,2,0)</f>
        <v>41662</v>
      </c>
      <c r="D49" s="13">
        <f>VLOOKUP(C49,Zeitreihen!$B:$C,2,0)</f>
        <v>665.63</v>
      </c>
      <c r="E49" s="13">
        <f>VLOOKUP(C49,Zeitreihen!F:G,2,0)</f>
        <v>8771.99</v>
      </c>
      <c r="F49" s="9">
        <f t="shared" si="11"/>
        <v>9.3581350985744178E-3</v>
      </c>
      <c r="G49" s="9">
        <f t="shared" si="11"/>
        <v>1.235374291253942E-3</v>
      </c>
      <c r="H49" s="9">
        <f t="shared" si="41"/>
        <v>0.12199640200879287</v>
      </c>
      <c r="I49" s="9">
        <f t="shared" si="0"/>
        <v>8.8857544898683808E-6</v>
      </c>
      <c r="J49" s="9">
        <f t="shared" si="0"/>
        <v>1.3175085739713768E-9</v>
      </c>
      <c r="K49" s="9">
        <f t="shared" si="12"/>
        <v>1.081991576982291E-7</v>
      </c>
      <c r="M49" s="16">
        <f t="shared" si="13"/>
        <v>5</v>
      </c>
      <c r="N49" s="17">
        <f>VLOOKUP($A49,Datum!$A:$B,2,0)</f>
        <v>41662</v>
      </c>
      <c r="O49" s="13">
        <f>VLOOKUP(N49,Zeitreihen!$B:$C,2,0)</f>
        <v>665.63</v>
      </c>
      <c r="P49" s="13">
        <f>VLOOKUP(N49,Zeitreihen!$J:$K,2,0)</f>
        <v>0.26663111585121985</v>
      </c>
      <c r="Q49" s="9">
        <f t="shared" si="14"/>
        <v>9.3581350985744178E-3</v>
      </c>
      <c r="R49" s="9">
        <f t="shared" si="14"/>
        <v>0</v>
      </c>
      <c r="S49" s="9">
        <f t="shared" si="42"/>
        <v>0.12199640200879287</v>
      </c>
      <c r="T49" s="9">
        <f t="shared" si="1"/>
        <v>8.8857544898683808E-6</v>
      </c>
      <c r="U49" s="9">
        <f t="shared" si="1"/>
        <v>1.3234986172113633E-15</v>
      </c>
      <c r="V49" s="9">
        <f t="shared" si="15"/>
        <v>1.0844484210980468E-10</v>
      </c>
      <c r="X49" s="16">
        <f t="shared" si="16"/>
        <v>5</v>
      </c>
      <c r="Y49" s="17">
        <f>VLOOKUP($A49,Datum!$A:$B,2,0)</f>
        <v>41662</v>
      </c>
      <c r="Z49" s="13">
        <f>VLOOKUP(Y49,Zeitreihen!$B:$C,2,0)</f>
        <v>665.63</v>
      </c>
      <c r="AA49" s="13">
        <f>VLOOKUP(Y49,Zeitreihen!N:O,2,0)</f>
        <v>1.3695999999999999</v>
      </c>
      <c r="AB49" s="9">
        <f t="shared" si="17"/>
        <v>9.3581350985744178E-3</v>
      </c>
      <c r="AC49" s="9">
        <f t="shared" si="17"/>
        <v>1.0938698800786869E-2</v>
      </c>
      <c r="AD49" s="9">
        <f t="shared" si="43"/>
        <v>0.12199640200879287</v>
      </c>
      <c r="AE49" s="9">
        <f t="shared" si="2"/>
        <v>8.8857544898683808E-6</v>
      </c>
      <c r="AF49" s="9">
        <f t="shared" si="2"/>
        <v>1.3879902589381967E-5</v>
      </c>
      <c r="AG49" s="9">
        <f t="shared" si="18"/>
        <v>1.1105557471488613E-5</v>
      </c>
      <c r="AI49" s="16">
        <f t="shared" si="19"/>
        <v>5</v>
      </c>
      <c r="AJ49" s="17">
        <f>VLOOKUP($A49,Datum!$A:$B,2,0)</f>
        <v>41662</v>
      </c>
      <c r="AK49" s="13">
        <f>VLOOKUP(AJ49,Zeitreihen!$B:$C,2,0)</f>
        <v>665.63</v>
      </c>
      <c r="AL49" s="13">
        <f>VLOOKUP(AJ49,Zeitreihen!$R:$S,2,0)</f>
        <v>1.0036</v>
      </c>
      <c r="AM49" s="9">
        <f t="shared" si="20"/>
        <v>9.3581350985744178E-3</v>
      </c>
      <c r="AN49" s="9">
        <f t="shared" si="20"/>
        <v>-9.9636327487438663E-5</v>
      </c>
      <c r="AO49" s="9">
        <f t="shared" si="44"/>
        <v>0.12199640200879287</v>
      </c>
      <c r="AP49" s="9">
        <f t="shared" si="3"/>
        <v>8.9100822193000847E-6</v>
      </c>
      <c r="AQ49" s="9">
        <f t="shared" si="3"/>
        <v>8.2813989681252765E-13</v>
      </c>
      <c r="AR49" s="9">
        <f t="shared" si="21"/>
        <v>2.7163936698649388E-9</v>
      </c>
      <c r="AT49" s="16">
        <f t="shared" si="22"/>
        <v>5</v>
      </c>
      <c r="AU49" s="17">
        <f>VLOOKUP($A49,Datum!$A:$B,2,0)</f>
        <v>41662</v>
      </c>
      <c r="AV49" s="13">
        <f>VLOOKUP(AU49,Zeitreihen!$F:$G,2,0)</f>
        <v>8771.99</v>
      </c>
      <c r="AW49" s="13">
        <f>VLOOKUP(AU49,Zeitreihen!$J:$K,2,0)</f>
        <v>0.26663111585121985</v>
      </c>
      <c r="AX49" s="9">
        <f t="shared" si="23"/>
        <v>1.235374291253942E-3</v>
      </c>
      <c r="AY49" s="9">
        <f t="shared" si="23"/>
        <v>0</v>
      </c>
      <c r="AZ49" s="9">
        <f t="shared" si="45"/>
        <v>0.12199640200879287</v>
      </c>
      <c r="BA49" s="9">
        <f t="shared" si="4"/>
        <v>1.3175085739713768E-9</v>
      </c>
      <c r="BB49" s="9">
        <f t="shared" si="4"/>
        <v>1.3234986172113633E-15</v>
      </c>
      <c r="BC49" s="9">
        <f t="shared" si="24"/>
        <v>1.3205001990970059E-12</v>
      </c>
      <c r="BE49" s="16">
        <f t="shared" si="25"/>
        <v>5</v>
      </c>
      <c r="BF49" s="17">
        <f>VLOOKUP($A49,Datum!$A:$B,2,0)</f>
        <v>41662</v>
      </c>
      <c r="BG49" s="13">
        <f>VLOOKUP(BF49,Zeitreihen!$F:$G,2,0)</f>
        <v>8771.99</v>
      </c>
      <c r="BH49" s="13">
        <f>VLOOKUP(BF49,Zeitreihen!N:O,2,0)</f>
        <v>1.3695999999999999</v>
      </c>
      <c r="BI49" s="9">
        <f t="shared" si="26"/>
        <v>1.235374291253942E-3</v>
      </c>
      <c r="BJ49" s="9">
        <f t="shared" si="26"/>
        <v>1.0938698800786869E-2</v>
      </c>
      <c r="BK49" s="9">
        <f t="shared" si="46"/>
        <v>0.12199640200879287</v>
      </c>
      <c r="BL49" s="9">
        <f t="shared" si="5"/>
        <v>1.3175085739713768E-9</v>
      </c>
      <c r="BM49" s="9">
        <f t="shared" si="5"/>
        <v>1.3879902589381967E-5</v>
      </c>
      <c r="BN49" s="9">
        <f t="shared" si="27"/>
        <v>1.3522903041654277E-7</v>
      </c>
      <c r="BP49" s="16">
        <f t="shared" si="28"/>
        <v>5</v>
      </c>
      <c r="BQ49" s="17">
        <f>VLOOKUP($A49,Datum!$A:$B,2,0)</f>
        <v>41662</v>
      </c>
      <c r="BR49" s="13">
        <f>VLOOKUP(BQ49,Zeitreihen!$F:$G,2,0)</f>
        <v>8771.99</v>
      </c>
      <c r="BS49" s="13">
        <f>VLOOKUP(BQ49,Zeitreihen!R:S,2,0)</f>
        <v>1.0036</v>
      </c>
      <c r="BT49" s="9">
        <f t="shared" si="29"/>
        <v>1.235374291253942E-3</v>
      </c>
      <c r="BU49" s="9">
        <f t="shared" si="29"/>
        <v>-9.9636327487438663E-5</v>
      </c>
      <c r="BV49" s="9">
        <f t="shared" si="47"/>
        <v>0.12199640200879287</v>
      </c>
      <c r="BW49" s="9">
        <f t="shared" si="6"/>
        <v>1.3175085739713768E-9</v>
      </c>
      <c r="BX49" s="9">
        <f t="shared" si="6"/>
        <v>7.6939230958892912E-13</v>
      </c>
      <c r="BY49" s="9">
        <f t="shared" si="30"/>
        <v>3.1838356814243008E-11</v>
      </c>
      <c r="CA49" s="16">
        <f t="shared" si="31"/>
        <v>5</v>
      </c>
      <c r="CB49" s="17">
        <f>VLOOKUP($A49,Datum!$A:$B,2,0)</f>
        <v>41662</v>
      </c>
      <c r="CC49" s="13">
        <f>VLOOKUP(CB49,Zeitreihen!$J:$K,2,0)</f>
        <v>0.26663111585121985</v>
      </c>
      <c r="CD49" s="13">
        <f>VLOOKUP(CB49,Zeitreihen!N:O,2,0)</f>
        <v>1.3695999999999999</v>
      </c>
      <c r="CE49" s="9">
        <f t="shared" si="32"/>
        <v>0</v>
      </c>
      <c r="CF49" s="9">
        <f t="shared" si="32"/>
        <v>1.0938698800786869E-2</v>
      </c>
      <c r="CG49" s="9">
        <f t="shared" si="48"/>
        <v>0.12199640200879287</v>
      </c>
      <c r="CH49" s="9">
        <f t="shared" si="7"/>
        <v>1.3234986172113633E-15</v>
      </c>
      <c r="CI49" s="9">
        <f t="shared" si="7"/>
        <v>1.3879902589381967E-5</v>
      </c>
      <c r="CJ49" s="9">
        <f t="shared" si="33"/>
        <v>1.3553609070677616E-10</v>
      </c>
      <c r="CL49" s="16">
        <f t="shared" si="34"/>
        <v>5</v>
      </c>
      <c r="CM49" s="17">
        <f>VLOOKUP($A49,Datum!$A:$B,2,0)</f>
        <v>41662</v>
      </c>
      <c r="CN49" s="13">
        <f>VLOOKUP(CM49,Zeitreihen!$J:$K,2,0)</f>
        <v>0.26663111585121985</v>
      </c>
      <c r="CO49" s="13">
        <f>VLOOKUP(CM49,Zeitreihen!R:S,2,0)</f>
        <v>1.0036</v>
      </c>
      <c r="CP49" s="9">
        <f t="shared" si="35"/>
        <v>0</v>
      </c>
      <c r="CQ49" s="9">
        <f t="shared" si="35"/>
        <v>-9.9636327487438663E-5</v>
      </c>
      <c r="CR49" s="9">
        <f t="shared" si="49"/>
        <v>0.12199640200879287</v>
      </c>
      <c r="CS49" s="9">
        <f t="shared" si="8"/>
        <v>1.3234986172113633E-15</v>
      </c>
      <c r="CT49" s="9">
        <f t="shared" si="8"/>
        <v>7.6939230958892912E-13</v>
      </c>
      <c r="CU49" s="9">
        <f t="shared" si="36"/>
        <v>3.1910651165935247E-14</v>
      </c>
      <c r="CW49" s="16">
        <f t="shared" si="37"/>
        <v>5</v>
      </c>
      <c r="CX49" s="17">
        <f>VLOOKUP($A49,Datum!$A:$B,2,0)</f>
        <v>41662</v>
      </c>
      <c r="CY49" s="13">
        <f>VLOOKUP(CX49,Zeitreihen!N:O,2,0)</f>
        <v>1.3695999999999999</v>
      </c>
      <c r="CZ49" s="13">
        <f>VLOOKUP(CX49,Zeitreihen!R:S,2,0)</f>
        <v>1.0036</v>
      </c>
      <c r="DA49" s="9">
        <f t="shared" si="38"/>
        <v>1.0938698800786869E-2</v>
      </c>
      <c r="DB49" s="9">
        <f t="shared" si="38"/>
        <v>-9.9636327487438663E-5</v>
      </c>
      <c r="DC49" s="9">
        <f t="shared" si="50"/>
        <v>0.12199640200879287</v>
      </c>
      <c r="DD49" s="9">
        <f t="shared" si="9"/>
        <v>1.3879902589381967E-5</v>
      </c>
      <c r="DE49" s="9">
        <f t="shared" si="9"/>
        <v>7.6939230958892912E-13</v>
      </c>
      <c r="DF49" s="9">
        <f t="shared" si="39"/>
        <v>3.2678877444174777E-9</v>
      </c>
    </row>
    <row r="50" spans="1:110" ht="15" x14ac:dyDescent="0.2">
      <c r="A50" s="9">
        <f t="shared" si="40"/>
        <v>37</v>
      </c>
      <c r="B50" s="16">
        <f t="shared" si="10"/>
        <v>4</v>
      </c>
      <c r="C50" s="17">
        <f>VLOOKUP($A50,Datum!$A:$B,2,0)</f>
        <v>41661</v>
      </c>
      <c r="D50" s="13">
        <f>VLOOKUP(C50,Zeitreihen!$B:$C,2,0)</f>
        <v>659.43</v>
      </c>
      <c r="E50" s="13">
        <f>VLOOKUP(C50,Zeitreihen!F:G,2,0)</f>
        <v>8761.16</v>
      </c>
      <c r="F50" s="9">
        <f t="shared" si="11"/>
        <v>3.5548301038780122E-3</v>
      </c>
      <c r="G50" s="9">
        <f t="shared" si="11"/>
        <v>3.0487601955911971E-3</v>
      </c>
      <c r="H50" s="9">
        <f t="shared" si="41"/>
        <v>0.11467661788826529</v>
      </c>
      <c r="I50" s="9">
        <f t="shared" si="0"/>
        <v>8.5536711986386449E-7</v>
      </c>
      <c r="J50" s="9">
        <f t="shared" si="0"/>
        <v>4.2155877824520337E-7</v>
      </c>
      <c r="K50" s="9">
        <f t="shared" si="12"/>
        <v>6.0048939874150078E-7</v>
      </c>
      <c r="M50" s="16">
        <f t="shared" si="13"/>
        <v>4</v>
      </c>
      <c r="N50" s="17">
        <f>VLOOKUP($A50,Datum!$A:$B,2,0)</f>
        <v>41661</v>
      </c>
      <c r="O50" s="13">
        <f>VLOOKUP(N50,Zeitreihen!$B:$C,2,0)</f>
        <v>659.43</v>
      </c>
      <c r="P50" s="13">
        <f>VLOOKUP(N50,Zeitreihen!$J:$K,2,0)</f>
        <v>0.26663111585121985</v>
      </c>
      <c r="Q50" s="9">
        <f t="shared" si="14"/>
        <v>3.5548301038780122E-3</v>
      </c>
      <c r="R50" s="9">
        <f t="shared" si="14"/>
        <v>2.6662756130615487E-5</v>
      </c>
      <c r="S50" s="9">
        <f t="shared" si="42"/>
        <v>0.11467661788826529</v>
      </c>
      <c r="T50" s="9">
        <f t="shared" si="1"/>
        <v>8.5536711986386449E-7</v>
      </c>
      <c r="U50" s="9">
        <f t="shared" si="1"/>
        <v>8.2162085278960948E-11</v>
      </c>
      <c r="V50" s="9">
        <f t="shared" si="15"/>
        <v>8.3832419890561465E-9</v>
      </c>
      <c r="X50" s="16">
        <f t="shared" si="16"/>
        <v>4</v>
      </c>
      <c r="Y50" s="17">
        <f>VLOOKUP($A50,Datum!$A:$B,2,0)</f>
        <v>41661</v>
      </c>
      <c r="Z50" s="13">
        <f>VLOOKUP(Y50,Zeitreihen!$B:$C,2,0)</f>
        <v>659.43</v>
      </c>
      <c r="AA50" s="13">
        <f>VLOOKUP(Y50,Zeitreihen!N:O,2,0)</f>
        <v>1.3547</v>
      </c>
      <c r="AB50" s="9">
        <f t="shared" si="17"/>
        <v>3.5548301038780122E-3</v>
      </c>
      <c r="AC50" s="9">
        <f t="shared" si="17"/>
        <v>-1.0329055072089048E-3</v>
      </c>
      <c r="AD50" s="9">
        <f t="shared" si="43"/>
        <v>0.11467661788826529</v>
      </c>
      <c r="AE50" s="9">
        <f t="shared" si="2"/>
        <v>8.5536711986386449E-7</v>
      </c>
      <c r="AF50" s="9">
        <f t="shared" si="2"/>
        <v>1.9534483498684851E-7</v>
      </c>
      <c r="AG50" s="9">
        <f t="shared" si="18"/>
        <v>-4.0876833155588565E-7</v>
      </c>
      <c r="AI50" s="16">
        <f t="shared" si="19"/>
        <v>4</v>
      </c>
      <c r="AJ50" s="17">
        <f>VLOOKUP($A50,Datum!$A:$B,2,0)</f>
        <v>41661</v>
      </c>
      <c r="AK50" s="13">
        <f>VLOOKUP(AJ50,Zeitreihen!$B:$C,2,0)</f>
        <v>659.43</v>
      </c>
      <c r="AL50" s="13">
        <f>VLOOKUP(AJ50,Zeitreihen!$R:$S,2,0)</f>
        <v>1.0037</v>
      </c>
      <c r="AM50" s="9">
        <f t="shared" si="20"/>
        <v>3.5548301038780122E-3</v>
      </c>
      <c r="AN50" s="9">
        <f t="shared" si="20"/>
        <v>-9.9626401078686916E-5</v>
      </c>
      <c r="AO50" s="9">
        <f t="shared" si="44"/>
        <v>0.11467661788826529</v>
      </c>
      <c r="AP50" s="9">
        <f t="shared" si="3"/>
        <v>8.6269578607716065E-7</v>
      </c>
      <c r="AQ50" s="9">
        <f t="shared" si="3"/>
        <v>7.8439445047801447E-13</v>
      </c>
      <c r="AR50" s="9">
        <f t="shared" si="21"/>
        <v>8.2261399638572473E-10</v>
      </c>
      <c r="AT50" s="16">
        <f t="shared" si="22"/>
        <v>4</v>
      </c>
      <c r="AU50" s="17">
        <f>VLOOKUP($A50,Datum!$A:$B,2,0)</f>
        <v>41661</v>
      </c>
      <c r="AV50" s="13">
        <f>VLOOKUP(AU50,Zeitreihen!$F:$G,2,0)</f>
        <v>8761.16</v>
      </c>
      <c r="AW50" s="13">
        <f>VLOOKUP(AU50,Zeitreihen!$J:$K,2,0)</f>
        <v>0.26663111585121985</v>
      </c>
      <c r="AX50" s="9">
        <f t="shared" si="23"/>
        <v>3.0487601955911971E-3</v>
      </c>
      <c r="AY50" s="9">
        <f t="shared" si="23"/>
        <v>2.6662756130615487E-5</v>
      </c>
      <c r="AZ50" s="9">
        <f t="shared" si="45"/>
        <v>0.11467661788826529</v>
      </c>
      <c r="BA50" s="9">
        <f t="shared" si="4"/>
        <v>4.2155877824520337E-7</v>
      </c>
      <c r="BB50" s="9">
        <f t="shared" si="4"/>
        <v>8.2162085278960948E-11</v>
      </c>
      <c r="BC50" s="9">
        <f t="shared" si="24"/>
        <v>5.8852483624972854E-9</v>
      </c>
      <c r="BE50" s="16">
        <f t="shared" si="25"/>
        <v>4</v>
      </c>
      <c r="BF50" s="17">
        <f>VLOOKUP($A50,Datum!$A:$B,2,0)</f>
        <v>41661</v>
      </c>
      <c r="BG50" s="13">
        <f>VLOOKUP(BF50,Zeitreihen!$F:$G,2,0)</f>
        <v>8761.16</v>
      </c>
      <c r="BH50" s="13">
        <f>VLOOKUP(BF50,Zeitreihen!N:O,2,0)</f>
        <v>1.3547</v>
      </c>
      <c r="BI50" s="9">
        <f t="shared" si="26"/>
        <v>3.0487601955911971E-3</v>
      </c>
      <c r="BJ50" s="9">
        <f t="shared" si="26"/>
        <v>-1.0329055072089048E-3</v>
      </c>
      <c r="BK50" s="9">
        <f t="shared" si="46"/>
        <v>0.11467661788826529</v>
      </c>
      <c r="BL50" s="9">
        <f t="shared" si="5"/>
        <v>4.2155877824520337E-7</v>
      </c>
      <c r="BM50" s="9">
        <f t="shared" si="5"/>
        <v>1.9534483498684851E-7</v>
      </c>
      <c r="BN50" s="9">
        <f t="shared" si="27"/>
        <v>-2.8696572961516975E-7</v>
      </c>
      <c r="BP50" s="16">
        <f t="shared" si="28"/>
        <v>4</v>
      </c>
      <c r="BQ50" s="17">
        <f>VLOOKUP($A50,Datum!$A:$B,2,0)</f>
        <v>41661</v>
      </c>
      <c r="BR50" s="13">
        <f>VLOOKUP(BQ50,Zeitreihen!$F:$G,2,0)</f>
        <v>8761.16</v>
      </c>
      <c r="BS50" s="13">
        <f>VLOOKUP(BQ50,Zeitreihen!R:S,2,0)</f>
        <v>1.0037</v>
      </c>
      <c r="BT50" s="9">
        <f t="shared" si="29"/>
        <v>3.0487601955911971E-3</v>
      </c>
      <c r="BU50" s="9">
        <f t="shared" si="29"/>
        <v>-9.9626401078686916E-5</v>
      </c>
      <c r="BV50" s="9">
        <f t="shared" si="47"/>
        <v>0.11467661788826529</v>
      </c>
      <c r="BW50" s="9">
        <f t="shared" si="6"/>
        <v>4.2155877824520337E-7</v>
      </c>
      <c r="BX50" s="9">
        <f t="shared" si="6"/>
        <v>7.2895745548283118E-13</v>
      </c>
      <c r="BY50" s="9">
        <f t="shared" si="30"/>
        <v>5.5434503184034621E-10</v>
      </c>
      <c r="CA50" s="16">
        <f t="shared" si="31"/>
        <v>4</v>
      </c>
      <c r="CB50" s="17">
        <f>VLOOKUP($A50,Datum!$A:$B,2,0)</f>
        <v>41661</v>
      </c>
      <c r="CC50" s="13">
        <f>VLOOKUP(CB50,Zeitreihen!$J:$K,2,0)</f>
        <v>0.26663111585121985</v>
      </c>
      <c r="CD50" s="13">
        <f>VLOOKUP(CB50,Zeitreihen!N:O,2,0)</f>
        <v>1.3547</v>
      </c>
      <c r="CE50" s="9">
        <f t="shared" si="32"/>
        <v>2.6662756130615487E-5</v>
      </c>
      <c r="CF50" s="9">
        <f t="shared" si="32"/>
        <v>-1.0329055072089048E-3</v>
      </c>
      <c r="CG50" s="9">
        <f t="shared" si="48"/>
        <v>0.11467661788826529</v>
      </c>
      <c r="CH50" s="9">
        <f t="shared" si="7"/>
        <v>8.2162085278960948E-11</v>
      </c>
      <c r="CI50" s="9">
        <f t="shared" si="7"/>
        <v>1.9534483498684851E-7</v>
      </c>
      <c r="CJ50" s="9">
        <f t="shared" si="33"/>
        <v>-4.0062375105570059E-9</v>
      </c>
      <c r="CL50" s="16">
        <f t="shared" si="34"/>
        <v>4</v>
      </c>
      <c r="CM50" s="17">
        <f>VLOOKUP($A50,Datum!$A:$B,2,0)</f>
        <v>41661</v>
      </c>
      <c r="CN50" s="13">
        <f>VLOOKUP(CM50,Zeitreihen!$J:$K,2,0)</f>
        <v>0.26663111585121985</v>
      </c>
      <c r="CO50" s="13">
        <f>VLOOKUP(CM50,Zeitreihen!R:S,2,0)</f>
        <v>1.0037</v>
      </c>
      <c r="CP50" s="9">
        <f t="shared" si="35"/>
        <v>2.6662756130615487E-5</v>
      </c>
      <c r="CQ50" s="9">
        <f t="shared" si="35"/>
        <v>-9.9626401078686916E-5</v>
      </c>
      <c r="CR50" s="9">
        <f t="shared" si="49"/>
        <v>0.11467661788826529</v>
      </c>
      <c r="CS50" s="9">
        <f t="shared" si="8"/>
        <v>8.2162085278960948E-11</v>
      </c>
      <c r="CT50" s="9">
        <f t="shared" si="8"/>
        <v>7.2895745548283118E-13</v>
      </c>
      <c r="CU50" s="9">
        <f t="shared" si="36"/>
        <v>7.739035122165732E-12</v>
      </c>
      <c r="CW50" s="16">
        <f t="shared" si="37"/>
        <v>4</v>
      </c>
      <c r="CX50" s="17">
        <f>VLOOKUP($A50,Datum!$A:$B,2,0)</f>
        <v>41661</v>
      </c>
      <c r="CY50" s="13">
        <f>VLOOKUP(CX50,Zeitreihen!N:O,2,0)</f>
        <v>1.3547</v>
      </c>
      <c r="CZ50" s="13">
        <f>VLOOKUP(CX50,Zeitreihen!R:S,2,0)</f>
        <v>1.0037</v>
      </c>
      <c r="DA50" s="9">
        <f t="shared" si="38"/>
        <v>-1.0329055072089048E-3</v>
      </c>
      <c r="DB50" s="9">
        <f t="shared" si="38"/>
        <v>-9.9626401078686916E-5</v>
      </c>
      <c r="DC50" s="9">
        <f t="shared" si="50"/>
        <v>0.11467661788826529</v>
      </c>
      <c r="DD50" s="9">
        <f t="shared" si="9"/>
        <v>1.9534483498684851E-7</v>
      </c>
      <c r="DE50" s="9">
        <f t="shared" si="9"/>
        <v>7.2895745548283118E-13</v>
      </c>
      <c r="DF50" s="9">
        <f t="shared" si="39"/>
        <v>-3.7735669313492588E-10</v>
      </c>
    </row>
    <row r="51" spans="1:110" ht="15" x14ac:dyDescent="0.2">
      <c r="A51" s="9">
        <f t="shared" si="40"/>
        <v>38</v>
      </c>
      <c r="B51" s="16">
        <f t="shared" si="10"/>
        <v>3</v>
      </c>
      <c r="C51" s="17">
        <f>VLOOKUP($A51,Datum!$A:$B,2,0)</f>
        <v>41660</v>
      </c>
      <c r="D51" s="13">
        <f>VLOOKUP(C51,Zeitreihen!$B:$C,2,0)</f>
        <v>657.09</v>
      </c>
      <c r="E51" s="13">
        <f>VLOOKUP(C51,Zeitreihen!F:G,2,0)</f>
        <v>8734.49</v>
      </c>
      <c r="F51" s="9">
        <f t="shared" si="11"/>
        <v>6.9025822679335538E-3</v>
      </c>
      <c r="G51" s="9">
        <f t="shared" si="11"/>
        <v>7.6851409699329977E-4</v>
      </c>
      <c r="H51" s="9">
        <f t="shared" si="41"/>
        <v>0.10779602081496936</v>
      </c>
      <c r="I51" s="9">
        <f t="shared" si="0"/>
        <v>3.9833365677370515E-6</v>
      </c>
      <c r="J51" s="9">
        <f t="shared" si="0"/>
        <v>1.4199417547391006E-8</v>
      </c>
      <c r="K51" s="9">
        <f t="shared" si="12"/>
        <v>-2.3782569070033154E-7</v>
      </c>
      <c r="M51" s="16">
        <f t="shared" si="13"/>
        <v>3</v>
      </c>
      <c r="N51" s="17">
        <f>VLOOKUP($A51,Datum!$A:$B,2,0)</f>
        <v>41660</v>
      </c>
      <c r="O51" s="13">
        <f>VLOOKUP(N51,Zeitreihen!$B:$C,2,0)</f>
        <v>657.09</v>
      </c>
      <c r="P51" s="13">
        <f>VLOOKUP(N51,Zeitreihen!$J:$K,2,0)</f>
        <v>0.26662400682557458</v>
      </c>
      <c r="Q51" s="9">
        <f t="shared" si="14"/>
        <v>6.9025822679335538E-3</v>
      </c>
      <c r="R51" s="9">
        <f t="shared" si="14"/>
        <v>-7.9990401194556199E-5</v>
      </c>
      <c r="S51" s="9">
        <f t="shared" si="42"/>
        <v>0.10779602081496936</v>
      </c>
      <c r="T51" s="9">
        <f t="shared" si="1"/>
        <v>3.9833365677370515E-6</v>
      </c>
      <c r="U51" s="9">
        <f t="shared" si="1"/>
        <v>6.8793394137119414E-10</v>
      </c>
      <c r="V51" s="9">
        <f t="shared" si="15"/>
        <v>-5.2347611453163313E-8</v>
      </c>
      <c r="X51" s="16">
        <f t="shared" si="16"/>
        <v>3</v>
      </c>
      <c r="Y51" s="17">
        <f>VLOOKUP($A51,Datum!$A:$B,2,0)</f>
        <v>41660</v>
      </c>
      <c r="Z51" s="13">
        <f>VLOOKUP(Y51,Zeitreihen!$B:$C,2,0)</f>
        <v>657.09</v>
      </c>
      <c r="AA51" s="13">
        <f>VLOOKUP(Y51,Zeitreihen!N:O,2,0)</f>
        <v>1.3561000000000001</v>
      </c>
      <c r="AB51" s="9">
        <f t="shared" si="17"/>
        <v>6.9025822679335538E-3</v>
      </c>
      <c r="AC51" s="9">
        <f t="shared" si="17"/>
        <v>6.6388819610965907E-4</v>
      </c>
      <c r="AD51" s="9">
        <f t="shared" si="43"/>
        <v>0.10779602081496936</v>
      </c>
      <c r="AE51" s="9">
        <f t="shared" si="2"/>
        <v>3.9833365677370515E-6</v>
      </c>
      <c r="AF51" s="9">
        <f t="shared" si="2"/>
        <v>1.6533483275548809E-8</v>
      </c>
      <c r="AG51" s="9">
        <f t="shared" si="18"/>
        <v>2.5662897054612239E-7</v>
      </c>
      <c r="AI51" s="16">
        <f t="shared" si="19"/>
        <v>3</v>
      </c>
      <c r="AJ51" s="17">
        <f>VLOOKUP($A51,Datum!$A:$B,2,0)</f>
        <v>41660</v>
      </c>
      <c r="AK51" s="13">
        <f>VLOOKUP(AJ51,Zeitreihen!$B:$C,2,0)</f>
        <v>657.09</v>
      </c>
      <c r="AL51" s="13">
        <f>VLOOKUP(AJ51,Zeitreihen!$R:$S,2,0)</f>
        <v>1.0038</v>
      </c>
      <c r="AM51" s="9">
        <f t="shared" si="20"/>
        <v>6.9025822679335538E-3</v>
      </c>
      <c r="AN51" s="9">
        <f t="shared" si="20"/>
        <v>-9.9616476647537889E-5</v>
      </c>
      <c r="AO51" s="9">
        <f t="shared" si="44"/>
        <v>0.10779602081496936</v>
      </c>
      <c r="AP51" s="9">
        <f t="shared" si="3"/>
        <v>3.9986518735607915E-6</v>
      </c>
      <c r="AQ51" s="9">
        <f t="shared" si="3"/>
        <v>7.42937277832731E-13</v>
      </c>
      <c r="AR51" s="9">
        <f t="shared" si="21"/>
        <v>1.7235856630710308E-9</v>
      </c>
      <c r="AT51" s="16">
        <f t="shared" si="22"/>
        <v>3</v>
      </c>
      <c r="AU51" s="17">
        <f>VLOOKUP($A51,Datum!$A:$B,2,0)</f>
        <v>41660</v>
      </c>
      <c r="AV51" s="13">
        <f>VLOOKUP(AU51,Zeitreihen!$F:$G,2,0)</f>
        <v>8734.49</v>
      </c>
      <c r="AW51" s="13">
        <f>VLOOKUP(AU51,Zeitreihen!$J:$K,2,0)</f>
        <v>0.26662400682557458</v>
      </c>
      <c r="AX51" s="9">
        <f t="shared" si="23"/>
        <v>7.6851409699329977E-4</v>
      </c>
      <c r="AY51" s="9">
        <f t="shared" si="23"/>
        <v>-7.9990401194556199E-5</v>
      </c>
      <c r="AZ51" s="9">
        <f t="shared" si="45"/>
        <v>0.10779602081496936</v>
      </c>
      <c r="BA51" s="9">
        <f t="shared" si="4"/>
        <v>1.4199417547391006E-8</v>
      </c>
      <c r="BB51" s="9">
        <f t="shared" si="4"/>
        <v>6.8793394137119414E-10</v>
      </c>
      <c r="BC51" s="9">
        <f t="shared" si="24"/>
        <v>3.1254217761051049E-9</v>
      </c>
      <c r="BE51" s="16">
        <f t="shared" si="25"/>
        <v>3</v>
      </c>
      <c r="BF51" s="17">
        <f>VLOOKUP($A51,Datum!$A:$B,2,0)</f>
        <v>41660</v>
      </c>
      <c r="BG51" s="13">
        <f>VLOOKUP(BF51,Zeitreihen!$F:$G,2,0)</f>
        <v>8734.49</v>
      </c>
      <c r="BH51" s="13">
        <f>VLOOKUP(BF51,Zeitreihen!N:O,2,0)</f>
        <v>1.3561000000000001</v>
      </c>
      <c r="BI51" s="9">
        <f t="shared" si="26"/>
        <v>7.6851409699329977E-4</v>
      </c>
      <c r="BJ51" s="9">
        <f t="shared" si="26"/>
        <v>6.6388819610965907E-4</v>
      </c>
      <c r="BK51" s="9">
        <f t="shared" si="46"/>
        <v>0.10779602081496936</v>
      </c>
      <c r="BL51" s="9">
        <f t="shared" si="5"/>
        <v>1.4199417547391006E-8</v>
      </c>
      <c r="BM51" s="9">
        <f t="shared" si="5"/>
        <v>1.6533483275548809E-8</v>
      </c>
      <c r="BN51" s="9">
        <f t="shared" si="27"/>
        <v>-1.5322070112824946E-8</v>
      </c>
      <c r="BP51" s="16">
        <f t="shared" si="28"/>
        <v>3</v>
      </c>
      <c r="BQ51" s="17">
        <f>VLOOKUP($A51,Datum!$A:$B,2,0)</f>
        <v>41660</v>
      </c>
      <c r="BR51" s="13">
        <f>VLOOKUP(BQ51,Zeitreihen!$F:$G,2,0)</f>
        <v>8734.49</v>
      </c>
      <c r="BS51" s="13">
        <f>VLOOKUP(BQ51,Zeitreihen!R:S,2,0)</f>
        <v>1.0038</v>
      </c>
      <c r="BT51" s="9">
        <f t="shared" si="29"/>
        <v>7.6851409699329977E-4</v>
      </c>
      <c r="BU51" s="9">
        <f t="shared" si="29"/>
        <v>-9.9616476647537889E-5</v>
      </c>
      <c r="BV51" s="9">
        <f t="shared" si="47"/>
        <v>0.10779602081496936</v>
      </c>
      <c r="BW51" s="9">
        <f t="shared" si="6"/>
        <v>1.4199417547391006E-8</v>
      </c>
      <c r="BX51" s="9">
        <f t="shared" si="6"/>
        <v>6.9062513543819525E-13</v>
      </c>
      <c r="BY51" s="9">
        <f t="shared" si="30"/>
        <v>-9.9027645972275844E-11</v>
      </c>
      <c r="CA51" s="16">
        <f t="shared" si="31"/>
        <v>3</v>
      </c>
      <c r="CB51" s="17">
        <f>VLOOKUP($A51,Datum!$A:$B,2,0)</f>
        <v>41660</v>
      </c>
      <c r="CC51" s="13">
        <f>VLOOKUP(CB51,Zeitreihen!$J:$K,2,0)</f>
        <v>0.26662400682557458</v>
      </c>
      <c r="CD51" s="13">
        <f>VLOOKUP(CB51,Zeitreihen!N:O,2,0)</f>
        <v>1.3561000000000001</v>
      </c>
      <c r="CE51" s="9">
        <f t="shared" si="32"/>
        <v>-7.9990401194556199E-5</v>
      </c>
      <c r="CF51" s="9">
        <f t="shared" si="32"/>
        <v>6.6388819610965907E-4</v>
      </c>
      <c r="CG51" s="9">
        <f t="shared" si="48"/>
        <v>0.10779602081496936</v>
      </c>
      <c r="CH51" s="9">
        <f t="shared" si="7"/>
        <v>6.8793394137119414E-10</v>
      </c>
      <c r="CI51" s="9">
        <f t="shared" si="7"/>
        <v>1.6533483275548809E-8</v>
      </c>
      <c r="CJ51" s="9">
        <f t="shared" si="33"/>
        <v>-3.372527881922255E-9</v>
      </c>
      <c r="CL51" s="16">
        <f t="shared" si="34"/>
        <v>3</v>
      </c>
      <c r="CM51" s="17">
        <f>VLOOKUP($A51,Datum!$A:$B,2,0)</f>
        <v>41660</v>
      </c>
      <c r="CN51" s="13">
        <f>VLOOKUP(CM51,Zeitreihen!$J:$K,2,0)</f>
        <v>0.26662400682557458</v>
      </c>
      <c r="CO51" s="13">
        <f>VLOOKUP(CM51,Zeitreihen!R:S,2,0)</f>
        <v>1.0038</v>
      </c>
      <c r="CP51" s="9">
        <f t="shared" si="35"/>
        <v>-7.9990401194556199E-5</v>
      </c>
      <c r="CQ51" s="9">
        <f t="shared" si="35"/>
        <v>-9.9616476647537889E-5</v>
      </c>
      <c r="CR51" s="9">
        <f t="shared" si="49"/>
        <v>0.10779602081496936</v>
      </c>
      <c r="CS51" s="9">
        <f t="shared" si="8"/>
        <v>6.8793394137119414E-10</v>
      </c>
      <c r="CT51" s="9">
        <f t="shared" si="8"/>
        <v>6.9062513543819525E-13</v>
      </c>
      <c r="CU51" s="9">
        <f t="shared" si="36"/>
        <v>-2.1796891324957613E-11</v>
      </c>
      <c r="CW51" s="16">
        <f t="shared" si="37"/>
        <v>3</v>
      </c>
      <c r="CX51" s="17">
        <f>VLOOKUP($A51,Datum!$A:$B,2,0)</f>
        <v>41660</v>
      </c>
      <c r="CY51" s="13">
        <f>VLOOKUP(CX51,Zeitreihen!N:O,2,0)</f>
        <v>1.3561000000000001</v>
      </c>
      <c r="CZ51" s="13">
        <f>VLOOKUP(CX51,Zeitreihen!R:S,2,0)</f>
        <v>1.0038</v>
      </c>
      <c r="DA51" s="9">
        <f t="shared" si="38"/>
        <v>6.6388819610965907E-4</v>
      </c>
      <c r="DB51" s="9">
        <f t="shared" si="38"/>
        <v>-9.9616476647537889E-5</v>
      </c>
      <c r="DC51" s="9">
        <f t="shared" si="50"/>
        <v>0.10779602081496936</v>
      </c>
      <c r="DD51" s="9">
        <f t="shared" si="9"/>
        <v>1.6533483275548809E-8</v>
      </c>
      <c r="DE51" s="9">
        <f t="shared" si="9"/>
        <v>6.9062513543819525E-13</v>
      </c>
      <c r="DF51" s="9">
        <f t="shared" si="39"/>
        <v>1.0685709675281765E-10</v>
      </c>
    </row>
    <row r="52" spans="1:110" ht="15" x14ac:dyDescent="0.2">
      <c r="A52" s="9">
        <f t="shared" si="40"/>
        <v>39</v>
      </c>
      <c r="B52" s="16">
        <f t="shared" si="10"/>
        <v>2</v>
      </c>
      <c r="C52" s="17">
        <f>VLOOKUP($A52,Datum!$A:$B,2,0)</f>
        <v>41659</v>
      </c>
      <c r="D52" s="13">
        <f>VLOOKUP(C52,Zeitreihen!$B:$C,2,0)</f>
        <v>652.57000000000005</v>
      </c>
      <c r="E52" s="13">
        <f>VLOOKUP(C52,Zeitreihen!F:G,2,0)</f>
        <v>8727.7800000000007</v>
      </c>
      <c r="F52" s="9">
        <f t="shared" si="11"/>
        <v>1.9326937942252399E-3</v>
      </c>
      <c r="G52" s="9">
        <f t="shared" si="11"/>
        <v>-3.805860213774655E-3</v>
      </c>
      <c r="H52" s="9">
        <f t="shared" si="41"/>
        <v>0.10132825956607119</v>
      </c>
      <c r="I52" s="9">
        <f t="shared" si="0"/>
        <v>1.2461528741497551E-7</v>
      </c>
      <c r="J52" s="9">
        <f t="shared" si="0"/>
        <v>2.4700855587325046E-6</v>
      </c>
      <c r="K52" s="9">
        <f t="shared" si="12"/>
        <v>-5.5480665266472007E-7</v>
      </c>
      <c r="M52" s="16">
        <f t="shared" si="13"/>
        <v>2</v>
      </c>
      <c r="N52" s="17">
        <f>VLOOKUP($A52,Datum!$A:$B,2,0)</f>
        <v>41659</v>
      </c>
      <c r="O52" s="13">
        <f>VLOOKUP(N52,Zeitreihen!$B:$C,2,0)</f>
        <v>652.57000000000005</v>
      </c>
      <c r="P52" s="13">
        <f>VLOOKUP(N52,Zeitreihen!$J:$K,2,0)</f>
        <v>0.26664533503986348</v>
      </c>
      <c r="Q52" s="9">
        <f t="shared" si="14"/>
        <v>1.9326937942252399E-3</v>
      </c>
      <c r="R52" s="9">
        <f t="shared" si="14"/>
        <v>2.6664178011729669E-5</v>
      </c>
      <c r="S52" s="9">
        <f t="shared" si="42"/>
        <v>0.10132825956607119</v>
      </c>
      <c r="T52" s="9">
        <f t="shared" si="1"/>
        <v>1.2461528741497551E-7</v>
      </c>
      <c r="U52" s="9">
        <f t="shared" si="1"/>
        <v>7.2606131736427155E-11</v>
      </c>
      <c r="V52" s="9">
        <f t="shared" si="15"/>
        <v>3.0079617641227497E-9</v>
      </c>
      <c r="X52" s="16">
        <f t="shared" si="16"/>
        <v>2</v>
      </c>
      <c r="Y52" s="17">
        <f>VLOOKUP($A52,Datum!$A:$B,2,0)</f>
        <v>41659</v>
      </c>
      <c r="Z52" s="13">
        <f>VLOOKUP(Y52,Zeitreihen!$B:$C,2,0)</f>
        <v>652.57000000000005</v>
      </c>
      <c r="AA52" s="13">
        <f>VLOOKUP(Y52,Zeitreihen!N:O,2,0)</f>
        <v>1.3552</v>
      </c>
      <c r="AB52" s="9">
        <f t="shared" si="17"/>
        <v>1.9326937942252399E-3</v>
      </c>
      <c r="AC52" s="9">
        <f t="shared" si="17"/>
        <v>8.1201790901145666E-4</v>
      </c>
      <c r="AD52" s="9">
        <f t="shared" si="43"/>
        <v>0.10132825956607119</v>
      </c>
      <c r="AE52" s="9">
        <f t="shared" si="2"/>
        <v>1.2461528741497551E-7</v>
      </c>
      <c r="AF52" s="9">
        <f t="shared" si="2"/>
        <v>2.9521510305406597E-8</v>
      </c>
      <c r="AG52" s="9">
        <f t="shared" si="18"/>
        <v>6.0653371642740554E-8</v>
      </c>
      <c r="AI52" s="16">
        <f t="shared" si="19"/>
        <v>2</v>
      </c>
      <c r="AJ52" s="17">
        <f>VLOOKUP($A52,Datum!$A:$B,2,0)</f>
        <v>41659</v>
      </c>
      <c r="AK52" s="13">
        <f>VLOOKUP(AJ52,Zeitreihen!$B:$C,2,0)</f>
        <v>652.57000000000005</v>
      </c>
      <c r="AL52" s="13">
        <f>VLOOKUP(AJ52,Zeitreihen!$R:$S,2,0)</f>
        <v>1.0039</v>
      </c>
      <c r="AM52" s="9">
        <f t="shared" si="20"/>
        <v>1.9326937942252399E-3</v>
      </c>
      <c r="AN52" s="9">
        <f t="shared" si="20"/>
        <v>-9.9606554193658434E-5</v>
      </c>
      <c r="AO52" s="9">
        <f t="shared" si="44"/>
        <v>0.10132825956607119</v>
      </c>
      <c r="AP52" s="9">
        <f t="shared" si="3"/>
        <v>1.2725292412253753E-7</v>
      </c>
      <c r="AQ52" s="9">
        <f t="shared" si="3"/>
        <v>7.036500504608672E-13</v>
      </c>
      <c r="AR52" s="9">
        <f t="shared" si="21"/>
        <v>2.9923490184154059E-10</v>
      </c>
      <c r="AT52" s="16">
        <f t="shared" si="22"/>
        <v>2</v>
      </c>
      <c r="AU52" s="17">
        <f>VLOOKUP($A52,Datum!$A:$B,2,0)</f>
        <v>41659</v>
      </c>
      <c r="AV52" s="13">
        <f>VLOOKUP(AU52,Zeitreihen!$F:$G,2,0)</f>
        <v>8727.7800000000007</v>
      </c>
      <c r="AW52" s="13">
        <f>VLOOKUP(AU52,Zeitreihen!$J:$K,2,0)</f>
        <v>0.26664533503986348</v>
      </c>
      <c r="AX52" s="9">
        <f t="shared" si="23"/>
        <v>-3.805860213774655E-3</v>
      </c>
      <c r="AY52" s="9">
        <f t="shared" si="23"/>
        <v>2.6664178011729669E-5</v>
      </c>
      <c r="AZ52" s="9">
        <f t="shared" si="45"/>
        <v>0.10132825956607119</v>
      </c>
      <c r="BA52" s="9">
        <f t="shared" si="4"/>
        <v>2.4700855587325046E-6</v>
      </c>
      <c r="BB52" s="9">
        <f t="shared" si="4"/>
        <v>7.2606131736427155E-11</v>
      </c>
      <c r="BC52" s="9">
        <f t="shared" si="24"/>
        <v>-1.3391913884041313E-8</v>
      </c>
      <c r="BE52" s="16">
        <f t="shared" si="25"/>
        <v>2</v>
      </c>
      <c r="BF52" s="17">
        <f>VLOOKUP($A52,Datum!$A:$B,2,0)</f>
        <v>41659</v>
      </c>
      <c r="BG52" s="13">
        <f>VLOOKUP(BF52,Zeitreihen!$F:$G,2,0)</f>
        <v>8727.7800000000007</v>
      </c>
      <c r="BH52" s="13">
        <f>VLOOKUP(BF52,Zeitreihen!N:O,2,0)</f>
        <v>1.3552</v>
      </c>
      <c r="BI52" s="9">
        <f t="shared" si="26"/>
        <v>-3.805860213774655E-3</v>
      </c>
      <c r="BJ52" s="9">
        <f t="shared" si="26"/>
        <v>8.1201790901145666E-4</v>
      </c>
      <c r="BK52" s="9">
        <f t="shared" si="46"/>
        <v>0.10132825956607119</v>
      </c>
      <c r="BL52" s="9">
        <f t="shared" si="5"/>
        <v>2.4700855587325046E-6</v>
      </c>
      <c r="BM52" s="9">
        <f t="shared" si="5"/>
        <v>2.9521510305406597E-8</v>
      </c>
      <c r="BN52" s="9">
        <f t="shared" si="27"/>
        <v>-2.7003824965615085E-7</v>
      </c>
      <c r="BP52" s="16">
        <f t="shared" si="28"/>
        <v>2</v>
      </c>
      <c r="BQ52" s="17">
        <f>VLOOKUP($A52,Datum!$A:$B,2,0)</f>
        <v>41659</v>
      </c>
      <c r="BR52" s="13">
        <f>VLOOKUP(BQ52,Zeitreihen!$F:$G,2,0)</f>
        <v>8727.7800000000007</v>
      </c>
      <c r="BS52" s="13">
        <f>VLOOKUP(BQ52,Zeitreihen!R:S,2,0)</f>
        <v>1.0039</v>
      </c>
      <c r="BT52" s="9">
        <f t="shared" si="29"/>
        <v>-3.805860213774655E-3</v>
      </c>
      <c r="BU52" s="9">
        <f t="shared" si="29"/>
        <v>-9.9606554193658434E-5</v>
      </c>
      <c r="BV52" s="9">
        <f t="shared" si="47"/>
        <v>0.10132825956607119</v>
      </c>
      <c r="BW52" s="9">
        <f t="shared" si="6"/>
        <v>2.4700855587325046E-6</v>
      </c>
      <c r="BX52" s="9">
        <f t="shared" si="6"/>
        <v>6.5428738924862865E-13</v>
      </c>
      <c r="BY52" s="9">
        <f t="shared" si="30"/>
        <v>-1.2712772441304181E-9</v>
      </c>
      <c r="CA52" s="16">
        <f t="shared" si="31"/>
        <v>2</v>
      </c>
      <c r="CB52" s="17">
        <f>VLOOKUP($A52,Datum!$A:$B,2,0)</f>
        <v>41659</v>
      </c>
      <c r="CC52" s="13">
        <f>VLOOKUP(CB52,Zeitreihen!$J:$K,2,0)</f>
        <v>0.26664533503986348</v>
      </c>
      <c r="CD52" s="13">
        <f>VLOOKUP(CB52,Zeitreihen!N:O,2,0)</f>
        <v>1.3552</v>
      </c>
      <c r="CE52" s="9">
        <f t="shared" si="32"/>
        <v>2.6664178011729669E-5</v>
      </c>
      <c r="CF52" s="9">
        <f t="shared" si="32"/>
        <v>8.1201790901145666E-4</v>
      </c>
      <c r="CG52" s="9">
        <f t="shared" si="48"/>
        <v>0.10132825956607119</v>
      </c>
      <c r="CH52" s="9">
        <f t="shared" si="7"/>
        <v>7.2606131736427155E-11</v>
      </c>
      <c r="CI52" s="9">
        <f t="shared" si="7"/>
        <v>2.9521510305406597E-8</v>
      </c>
      <c r="CJ52" s="9">
        <f t="shared" si="33"/>
        <v>1.4640500900900362E-9</v>
      </c>
      <c r="CL52" s="16">
        <f t="shared" si="34"/>
        <v>2</v>
      </c>
      <c r="CM52" s="17">
        <f>VLOOKUP($A52,Datum!$A:$B,2,0)</f>
        <v>41659</v>
      </c>
      <c r="CN52" s="13">
        <f>VLOOKUP(CM52,Zeitreihen!$J:$K,2,0)</f>
        <v>0.26664533503986348</v>
      </c>
      <c r="CO52" s="13">
        <f>VLOOKUP(CM52,Zeitreihen!R:S,2,0)</f>
        <v>1.0039</v>
      </c>
      <c r="CP52" s="9">
        <f t="shared" si="35"/>
        <v>2.6664178011729669E-5</v>
      </c>
      <c r="CQ52" s="9">
        <f t="shared" si="35"/>
        <v>-9.9606554193658434E-5</v>
      </c>
      <c r="CR52" s="9">
        <f t="shared" si="49"/>
        <v>0.10132825956607119</v>
      </c>
      <c r="CS52" s="9">
        <f t="shared" si="8"/>
        <v>7.2606131736427155E-11</v>
      </c>
      <c r="CT52" s="9">
        <f t="shared" si="8"/>
        <v>6.5428738924862865E-13</v>
      </c>
      <c r="CU52" s="9">
        <f t="shared" si="36"/>
        <v>6.8924071540550285E-12</v>
      </c>
      <c r="CW52" s="16">
        <f t="shared" si="37"/>
        <v>2</v>
      </c>
      <c r="CX52" s="17">
        <f>VLOOKUP($A52,Datum!$A:$B,2,0)</f>
        <v>41659</v>
      </c>
      <c r="CY52" s="13">
        <f>VLOOKUP(CX52,Zeitreihen!N:O,2,0)</f>
        <v>1.3552</v>
      </c>
      <c r="CZ52" s="13">
        <f>VLOOKUP(CX52,Zeitreihen!R:S,2,0)</f>
        <v>1.0039</v>
      </c>
      <c r="DA52" s="9">
        <f t="shared" si="38"/>
        <v>8.1201790901145666E-4</v>
      </c>
      <c r="DB52" s="9">
        <f t="shared" si="38"/>
        <v>-9.9606554193658434E-5</v>
      </c>
      <c r="DC52" s="9">
        <f t="shared" si="50"/>
        <v>0.10132825956607119</v>
      </c>
      <c r="DD52" s="9">
        <f t="shared" si="9"/>
        <v>2.9521510305406597E-8</v>
      </c>
      <c r="DE52" s="9">
        <f t="shared" si="9"/>
        <v>6.5428738924862865E-13</v>
      </c>
      <c r="DF52" s="9">
        <f t="shared" si="39"/>
        <v>1.3898040115210837E-10</v>
      </c>
    </row>
    <row r="53" spans="1:110" ht="15" x14ac:dyDescent="0.2">
      <c r="A53" s="9">
        <f t="shared" si="40"/>
        <v>40</v>
      </c>
      <c r="B53" s="16">
        <f t="shared" si="10"/>
        <v>6</v>
      </c>
      <c r="C53" s="17">
        <f>VLOOKUP($A53,Datum!$A:$B,2,0)</f>
        <v>41656</v>
      </c>
      <c r="D53" s="13">
        <f>VLOOKUP(C53,Zeitreihen!$B:$C,2,0)</f>
        <v>651.30999999999995</v>
      </c>
      <c r="E53" s="13">
        <f>VLOOKUP(C53,Zeitreihen!F:G,2,0)</f>
        <v>8761.06</v>
      </c>
      <c r="F53" s="9">
        <f t="shared" si="11"/>
        <v>-1.6887612976045766E-4</v>
      </c>
      <c r="G53" s="9">
        <f t="shared" si="11"/>
        <v>0</v>
      </c>
      <c r="H53" s="9">
        <f t="shared" si="41"/>
        <v>9.5248563992106919E-2</v>
      </c>
      <c r="I53" s="9">
        <f t="shared" si="0"/>
        <v>9.3843810294038914E-8</v>
      </c>
      <c r="J53" s="9">
        <f t="shared" si="0"/>
        <v>1.2193593588397797E-7</v>
      </c>
      <c r="K53" s="9">
        <f t="shared" si="12"/>
        <v>1.0697164500521679E-7</v>
      </c>
      <c r="M53" s="16">
        <f t="shared" si="13"/>
        <v>6</v>
      </c>
      <c r="N53" s="17">
        <f>VLOOKUP($A53,Datum!$A:$B,2,0)</f>
        <v>41656</v>
      </c>
      <c r="O53" s="13">
        <f>VLOOKUP(N53,Zeitreihen!$B:$C,2,0)</f>
        <v>651.30999999999995</v>
      </c>
      <c r="P53" s="13">
        <f>VLOOKUP(N53,Zeitreihen!$J:$K,2,0)</f>
        <v>0.26663822525597269</v>
      </c>
      <c r="Q53" s="9">
        <f t="shared" si="14"/>
        <v>-1.6887612976045766E-4</v>
      </c>
      <c r="R53" s="9">
        <f t="shared" si="14"/>
        <v>-2.6664178011620453E-5</v>
      </c>
      <c r="S53" s="9">
        <f t="shared" si="42"/>
        <v>9.5248563992106919E-2</v>
      </c>
      <c r="T53" s="9">
        <f t="shared" si="1"/>
        <v>9.3843810294038914E-8</v>
      </c>
      <c r="U53" s="9">
        <f t="shared" si="1"/>
        <v>6.7191643978736943E-11</v>
      </c>
      <c r="V53" s="9">
        <f t="shared" si="15"/>
        <v>2.5110794274345826E-9</v>
      </c>
      <c r="X53" s="16">
        <f t="shared" si="16"/>
        <v>6</v>
      </c>
      <c r="Y53" s="17">
        <f>VLOOKUP($A53,Datum!$A:$B,2,0)</f>
        <v>41656</v>
      </c>
      <c r="Z53" s="13">
        <f>VLOOKUP(Y53,Zeitreihen!$B:$C,2,0)</f>
        <v>651.30999999999995</v>
      </c>
      <c r="AA53" s="13">
        <f>VLOOKUP(Y53,Zeitreihen!N:O,2,0)</f>
        <v>1.3541000000000001</v>
      </c>
      <c r="AB53" s="9">
        <f t="shared" si="17"/>
        <v>-1.6887612976045766E-4</v>
      </c>
      <c r="AC53" s="9">
        <f t="shared" si="17"/>
        <v>-5.8171807206793616E-3</v>
      </c>
      <c r="AD53" s="9">
        <f t="shared" si="43"/>
        <v>9.5248563992106919E-2</v>
      </c>
      <c r="AE53" s="9">
        <f t="shared" si="2"/>
        <v>9.3843810294038914E-8</v>
      </c>
      <c r="AF53" s="9">
        <f t="shared" si="2"/>
        <v>3.5319322813184379E-6</v>
      </c>
      <c r="AG53" s="9">
        <f t="shared" si="18"/>
        <v>5.7571692955778141E-7</v>
      </c>
      <c r="AI53" s="16">
        <f t="shared" si="19"/>
        <v>6</v>
      </c>
      <c r="AJ53" s="17">
        <f>VLOOKUP($A53,Datum!$A:$B,2,0)</f>
        <v>41656</v>
      </c>
      <c r="AK53" s="13">
        <f>VLOOKUP(AJ53,Zeitreihen!$B:$C,2,0)</f>
        <v>651.30999999999995</v>
      </c>
      <c r="AL53" s="13">
        <f>VLOOKUP(AJ53,Zeitreihen!$R:$S,2,0)</f>
        <v>1.004</v>
      </c>
      <c r="AM53" s="9">
        <f t="shared" si="20"/>
        <v>-1.6887612976045766E-4</v>
      </c>
      <c r="AN53" s="9">
        <f t="shared" si="20"/>
        <v>-9.9596633716049173E-5</v>
      </c>
      <c r="AO53" s="9">
        <f t="shared" si="44"/>
        <v>9.5248563992106919E-2</v>
      </c>
      <c r="AP53" s="9">
        <f t="shared" si="3"/>
        <v>9.1649215356757864E-8</v>
      </c>
      <c r="AQ53" s="9">
        <f t="shared" si="3"/>
        <v>6.6642047576774798E-13</v>
      </c>
      <c r="AR53" s="9">
        <f t="shared" si="21"/>
        <v>-2.4713743889138158E-10</v>
      </c>
      <c r="AT53" s="16">
        <f t="shared" si="22"/>
        <v>6</v>
      </c>
      <c r="AU53" s="17">
        <f>VLOOKUP($A53,Datum!$A:$B,2,0)</f>
        <v>41656</v>
      </c>
      <c r="AV53" s="13">
        <f>VLOOKUP(AU53,Zeitreihen!$F:$G,2,0)</f>
        <v>8761.06</v>
      </c>
      <c r="AW53" s="13">
        <f>VLOOKUP(AU53,Zeitreihen!$J:$K,2,0)</f>
        <v>0.26663822525597269</v>
      </c>
      <c r="AX53" s="9">
        <f t="shared" si="23"/>
        <v>0</v>
      </c>
      <c r="AY53" s="9">
        <f t="shared" si="23"/>
        <v>-2.6664178011620453E-5</v>
      </c>
      <c r="AZ53" s="9">
        <f t="shared" si="45"/>
        <v>9.5248563992106919E-2</v>
      </c>
      <c r="BA53" s="9">
        <f t="shared" si="4"/>
        <v>1.2193593588397797E-7</v>
      </c>
      <c r="BB53" s="9">
        <f t="shared" si="4"/>
        <v>6.7191643978736943E-11</v>
      </c>
      <c r="BC53" s="9">
        <f t="shared" si="24"/>
        <v>2.862354973117476E-9</v>
      </c>
      <c r="BE53" s="16">
        <f t="shared" si="25"/>
        <v>6</v>
      </c>
      <c r="BF53" s="17">
        <f>VLOOKUP($A53,Datum!$A:$B,2,0)</f>
        <v>41656</v>
      </c>
      <c r="BG53" s="13">
        <f>VLOOKUP(BF53,Zeitreihen!$F:$G,2,0)</f>
        <v>8761.06</v>
      </c>
      <c r="BH53" s="13">
        <f>VLOOKUP(BF53,Zeitreihen!N:O,2,0)</f>
        <v>1.3541000000000001</v>
      </c>
      <c r="BI53" s="9">
        <f t="shared" si="26"/>
        <v>0</v>
      </c>
      <c r="BJ53" s="9">
        <f t="shared" si="26"/>
        <v>-5.8171807206793616E-3</v>
      </c>
      <c r="BK53" s="9">
        <f t="shared" si="46"/>
        <v>9.5248563992106919E-2</v>
      </c>
      <c r="BL53" s="9">
        <f t="shared" si="5"/>
        <v>1.2193593588397797E-7</v>
      </c>
      <c r="BM53" s="9">
        <f t="shared" si="5"/>
        <v>3.5319322813184379E-6</v>
      </c>
      <c r="BN53" s="9">
        <f t="shared" si="27"/>
        <v>6.5625411861671164E-7</v>
      </c>
      <c r="BP53" s="16">
        <f t="shared" si="28"/>
        <v>6</v>
      </c>
      <c r="BQ53" s="17">
        <f>VLOOKUP($A53,Datum!$A:$B,2,0)</f>
        <v>41656</v>
      </c>
      <c r="BR53" s="13">
        <f>VLOOKUP(BQ53,Zeitreihen!$F:$G,2,0)</f>
        <v>8761.06</v>
      </c>
      <c r="BS53" s="13">
        <f>VLOOKUP(BQ53,Zeitreihen!R:S,2,0)</f>
        <v>1.004</v>
      </c>
      <c r="BT53" s="9">
        <f t="shared" si="29"/>
        <v>0</v>
      </c>
      <c r="BU53" s="9">
        <f t="shared" si="29"/>
        <v>-9.9596633716049173E-5</v>
      </c>
      <c r="BV53" s="9">
        <f t="shared" si="47"/>
        <v>9.5248563992106919E-2</v>
      </c>
      <c r="BW53" s="9">
        <f t="shared" si="6"/>
        <v>1.2193593588397797E-7</v>
      </c>
      <c r="BX53" s="9">
        <f t="shared" si="6"/>
        <v>6.1984171713967442E-13</v>
      </c>
      <c r="BY53" s="9">
        <f t="shared" si="30"/>
        <v>-2.7491995176661543E-10</v>
      </c>
      <c r="CA53" s="16">
        <f t="shared" si="31"/>
        <v>6</v>
      </c>
      <c r="CB53" s="17">
        <f>VLOOKUP($A53,Datum!$A:$B,2,0)</f>
        <v>41656</v>
      </c>
      <c r="CC53" s="13">
        <f>VLOOKUP(CB53,Zeitreihen!$J:$K,2,0)</f>
        <v>0.26663822525597269</v>
      </c>
      <c r="CD53" s="13">
        <f>VLOOKUP(CB53,Zeitreihen!N:O,2,0)</f>
        <v>1.3541000000000001</v>
      </c>
      <c r="CE53" s="9">
        <f t="shared" si="32"/>
        <v>-2.6664178011620453E-5</v>
      </c>
      <c r="CF53" s="9">
        <f t="shared" si="32"/>
        <v>-5.8171807206793616E-3</v>
      </c>
      <c r="CG53" s="9">
        <f t="shared" si="48"/>
        <v>9.5248563992106919E-2</v>
      </c>
      <c r="CH53" s="9">
        <f t="shared" si="7"/>
        <v>6.7191643978736943E-11</v>
      </c>
      <c r="CI53" s="9">
        <f t="shared" si="7"/>
        <v>3.5319322813184379E-6</v>
      </c>
      <c r="CJ53" s="9">
        <f t="shared" si="33"/>
        <v>1.540507502102332E-8</v>
      </c>
      <c r="CL53" s="16">
        <f t="shared" si="34"/>
        <v>6</v>
      </c>
      <c r="CM53" s="17">
        <f>VLOOKUP($A53,Datum!$A:$B,2,0)</f>
        <v>41656</v>
      </c>
      <c r="CN53" s="13">
        <f>VLOOKUP(CM53,Zeitreihen!$J:$K,2,0)</f>
        <v>0.26663822525597269</v>
      </c>
      <c r="CO53" s="13">
        <f>VLOOKUP(CM53,Zeitreihen!R:S,2,0)</f>
        <v>1.004</v>
      </c>
      <c r="CP53" s="9">
        <f t="shared" si="35"/>
        <v>-2.6664178011620453E-5</v>
      </c>
      <c r="CQ53" s="9">
        <f t="shared" si="35"/>
        <v>-9.9596633716049173E-5</v>
      </c>
      <c r="CR53" s="9">
        <f t="shared" si="49"/>
        <v>9.5248563992106919E-2</v>
      </c>
      <c r="CS53" s="9">
        <f t="shared" si="8"/>
        <v>6.7191643978736943E-11</v>
      </c>
      <c r="CT53" s="9">
        <f t="shared" si="8"/>
        <v>6.1984171713967442E-13</v>
      </c>
      <c r="CU53" s="9">
        <f t="shared" si="36"/>
        <v>-6.453540422219263E-12</v>
      </c>
      <c r="CW53" s="16">
        <f t="shared" si="37"/>
        <v>6</v>
      </c>
      <c r="CX53" s="17">
        <f>VLOOKUP($A53,Datum!$A:$B,2,0)</f>
        <v>41656</v>
      </c>
      <c r="CY53" s="13">
        <f>VLOOKUP(CX53,Zeitreihen!N:O,2,0)</f>
        <v>1.3541000000000001</v>
      </c>
      <c r="CZ53" s="13">
        <f>VLOOKUP(CX53,Zeitreihen!R:S,2,0)</f>
        <v>1.004</v>
      </c>
      <c r="DA53" s="9">
        <f t="shared" si="38"/>
        <v>-5.8171807206793616E-3</v>
      </c>
      <c r="DB53" s="9">
        <f t="shared" si="38"/>
        <v>-9.9596633716049173E-5</v>
      </c>
      <c r="DC53" s="9">
        <f t="shared" si="50"/>
        <v>9.5248563992106919E-2</v>
      </c>
      <c r="DD53" s="9">
        <f t="shared" si="9"/>
        <v>3.5319322813184379E-6</v>
      </c>
      <c r="DE53" s="9">
        <f t="shared" si="9"/>
        <v>6.1984171713967442E-13</v>
      </c>
      <c r="DF53" s="9">
        <f t="shared" si="39"/>
        <v>-1.4796077081691174E-9</v>
      </c>
    </row>
    <row r="54" spans="1:110" ht="15" x14ac:dyDescent="0.2">
      <c r="A54" s="9">
        <f t="shared" si="40"/>
        <v>41</v>
      </c>
      <c r="B54" s="16">
        <f t="shared" si="10"/>
        <v>5</v>
      </c>
      <c r="C54" s="17">
        <f>VLOOKUP($A54,Datum!$A:$B,2,0)</f>
        <v>41655</v>
      </c>
      <c r="D54" s="13">
        <f>VLOOKUP(C54,Zeitreihen!$B:$C,2,0)</f>
        <v>651.41999999999996</v>
      </c>
      <c r="E54" s="13">
        <f>VLOOKUP(C54,Zeitreihen!F:G,2,0)</f>
        <v>8761.06</v>
      </c>
      <c r="F54" s="9">
        <f t="shared" si="11"/>
        <v>3.2135334208470974E-3</v>
      </c>
      <c r="G54" s="9">
        <f t="shared" si="11"/>
        <v>1.8027759398881297E-3</v>
      </c>
      <c r="H54" s="9">
        <f t="shared" si="41"/>
        <v>8.9533650152580496E-2</v>
      </c>
      <c r="I54" s="9">
        <f t="shared" si="0"/>
        <v>5.1134431754098196E-7</v>
      </c>
      <c r="J54" s="9">
        <f t="shared" si="0"/>
        <v>4.0350494103161393E-8</v>
      </c>
      <c r="K54" s="9">
        <f t="shared" si="12"/>
        <v>1.4364190151074469E-7</v>
      </c>
      <c r="M54" s="16">
        <f t="shared" si="13"/>
        <v>5</v>
      </c>
      <c r="N54" s="17">
        <f>VLOOKUP($A54,Datum!$A:$B,2,0)</f>
        <v>41655</v>
      </c>
      <c r="O54" s="13">
        <f>VLOOKUP(N54,Zeitreihen!$B:$C,2,0)</f>
        <v>651.41999999999996</v>
      </c>
      <c r="P54" s="13">
        <f>VLOOKUP(N54,Zeitreihen!$J:$K,2,0)</f>
        <v>0.26664533503986348</v>
      </c>
      <c r="Q54" s="9">
        <f t="shared" si="14"/>
        <v>3.2135334208470974E-3</v>
      </c>
      <c r="R54" s="9">
        <f t="shared" si="14"/>
        <v>7.9990401194583453E-5</v>
      </c>
      <c r="S54" s="9">
        <f t="shared" si="42"/>
        <v>8.9533650152580496E-2</v>
      </c>
      <c r="T54" s="9">
        <f t="shared" si="1"/>
        <v>5.1134431754098196E-7</v>
      </c>
      <c r="U54" s="9">
        <f t="shared" si="1"/>
        <v>5.7437074318590654E-10</v>
      </c>
      <c r="V54" s="9">
        <f t="shared" si="15"/>
        <v>1.7137713257313649E-8</v>
      </c>
      <c r="X54" s="16">
        <f t="shared" si="16"/>
        <v>5</v>
      </c>
      <c r="Y54" s="17">
        <f>VLOOKUP($A54,Datum!$A:$B,2,0)</f>
        <v>41655</v>
      </c>
      <c r="Z54" s="13">
        <f>VLOOKUP(Y54,Zeitreihen!$B:$C,2,0)</f>
        <v>651.41999999999996</v>
      </c>
      <c r="AA54" s="13">
        <f>VLOOKUP(Y54,Zeitreihen!N:O,2,0)</f>
        <v>1.3620000000000001</v>
      </c>
      <c r="AB54" s="9">
        <f t="shared" si="17"/>
        <v>3.2135334208470974E-3</v>
      </c>
      <c r="AC54" s="9">
        <f t="shared" si="17"/>
        <v>1.1019284861567347E-3</v>
      </c>
      <c r="AD54" s="9">
        <f t="shared" si="43"/>
        <v>8.9533650152580496E-2</v>
      </c>
      <c r="AE54" s="9">
        <f t="shared" si="2"/>
        <v>5.1134431754098196E-7</v>
      </c>
      <c r="AF54" s="9">
        <f t="shared" si="2"/>
        <v>6.1631389378948696E-8</v>
      </c>
      <c r="AG54" s="9">
        <f t="shared" si="18"/>
        <v>1.7752425395162499E-7</v>
      </c>
      <c r="AI54" s="16">
        <f t="shared" si="19"/>
        <v>5</v>
      </c>
      <c r="AJ54" s="17">
        <f>VLOOKUP($A54,Datum!$A:$B,2,0)</f>
        <v>41655</v>
      </c>
      <c r="AK54" s="13">
        <f>VLOOKUP(AJ54,Zeitreihen!$B:$C,2,0)</f>
        <v>651.41999999999996</v>
      </c>
      <c r="AL54" s="13">
        <f>VLOOKUP(AJ54,Zeitreihen!$R:$S,2,0)</f>
        <v>1.0041</v>
      </c>
      <c r="AM54" s="9">
        <f t="shared" si="20"/>
        <v>3.2135334208470974E-3</v>
      </c>
      <c r="AN54" s="9">
        <f t="shared" si="20"/>
        <v>-9.9586715214487994E-5</v>
      </c>
      <c r="AO54" s="9">
        <f t="shared" si="44"/>
        <v>8.9533650152580496E-2</v>
      </c>
      <c r="AP54" s="9">
        <f t="shared" si="3"/>
        <v>5.1635265236413293E-7</v>
      </c>
      <c r="AQ54" s="9">
        <f t="shared" si="3"/>
        <v>6.311419934482666E-13</v>
      </c>
      <c r="AR54" s="9">
        <f t="shared" si="21"/>
        <v>5.7086937414385671E-10</v>
      </c>
      <c r="AT54" s="16">
        <f t="shared" si="22"/>
        <v>5</v>
      </c>
      <c r="AU54" s="17">
        <f>VLOOKUP($A54,Datum!$A:$B,2,0)</f>
        <v>41655</v>
      </c>
      <c r="AV54" s="13">
        <f>VLOOKUP(AU54,Zeitreihen!$F:$G,2,0)</f>
        <v>8761.06</v>
      </c>
      <c r="AW54" s="13">
        <f>VLOOKUP(AU54,Zeitreihen!$J:$K,2,0)</f>
        <v>0.26664533503986348</v>
      </c>
      <c r="AX54" s="9">
        <f t="shared" si="23"/>
        <v>1.8027759398881297E-3</v>
      </c>
      <c r="AY54" s="9">
        <f t="shared" si="23"/>
        <v>7.9990401194583453E-5</v>
      </c>
      <c r="AZ54" s="9">
        <f t="shared" si="45"/>
        <v>8.9533650152580496E-2</v>
      </c>
      <c r="BA54" s="9">
        <f t="shared" si="4"/>
        <v>4.0350494103161393E-8</v>
      </c>
      <c r="BB54" s="9">
        <f t="shared" si="4"/>
        <v>5.7437074318590654E-10</v>
      </c>
      <c r="BC54" s="9">
        <f t="shared" si="24"/>
        <v>4.8141607042091301E-9</v>
      </c>
      <c r="BE54" s="16">
        <f t="shared" si="25"/>
        <v>5</v>
      </c>
      <c r="BF54" s="17">
        <f>VLOOKUP($A54,Datum!$A:$B,2,0)</f>
        <v>41655</v>
      </c>
      <c r="BG54" s="13">
        <f>VLOOKUP(BF54,Zeitreihen!$F:$G,2,0)</f>
        <v>8761.06</v>
      </c>
      <c r="BH54" s="13">
        <f>VLOOKUP(BF54,Zeitreihen!N:O,2,0)</f>
        <v>1.3620000000000001</v>
      </c>
      <c r="BI54" s="9">
        <f t="shared" si="26"/>
        <v>1.8027759398881297E-3</v>
      </c>
      <c r="BJ54" s="9">
        <f t="shared" si="26"/>
        <v>1.1019284861567347E-3</v>
      </c>
      <c r="BK54" s="9">
        <f t="shared" si="46"/>
        <v>8.9533650152580496E-2</v>
      </c>
      <c r="BL54" s="9">
        <f t="shared" si="5"/>
        <v>4.0350494103161393E-8</v>
      </c>
      <c r="BM54" s="9">
        <f t="shared" si="5"/>
        <v>6.1631389378948696E-8</v>
      </c>
      <c r="BN54" s="9">
        <f t="shared" si="27"/>
        <v>4.9868396943404082E-8</v>
      </c>
      <c r="BP54" s="16">
        <f t="shared" si="28"/>
        <v>5</v>
      </c>
      <c r="BQ54" s="17">
        <f>VLOOKUP($A54,Datum!$A:$B,2,0)</f>
        <v>41655</v>
      </c>
      <c r="BR54" s="13">
        <f>VLOOKUP(BQ54,Zeitreihen!$F:$G,2,0)</f>
        <v>8761.06</v>
      </c>
      <c r="BS54" s="13">
        <f>VLOOKUP(BQ54,Zeitreihen!R:S,2,0)</f>
        <v>1.0041</v>
      </c>
      <c r="BT54" s="9">
        <f t="shared" si="29"/>
        <v>1.8027759398881297E-3</v>
      </c>
      <c r="BU54" s="9">
        <f t="shared" si="29"/>
        <v>-9.9586715214487994E-5</v>
      </c>
      <c r="BV54" s="9">
        <f t="shared" si="47"/>
        <v>8.9533650152580496E-2</v>
      </c>
      <c r="BW54" s="9">
        <f t="shared" si="6"/>
        <v>4.0350494103161393E-8</v>
      </c>
      <c r="BX54" s="9">
        <f t="shared" si="6"/>
        <v>5.871908079761348E-13</v>
      </c>
      <c r="BY54" s="9">
        <f t="shared" si="30"/>
        <v>1.5392673333333494E-10</v>
      </c>
      <c r="CA54" s="16">
        <f t="shared" si="31"/>
        <v>5</v>
      </c>
      <c r="CB54" s="17">
        <f>VLOOKUP($A54,Datum!$A:$B,2,0)</f>
        <v>41655</v>
      </c>
      <c r="CC54" s="13">
        <f>VLOOKUP(CB54,Zeitreihen!$J:$K,2,0)</f>
        <v>0.26664533503986348</v>
      </c>
      <c r="CD54" s="13">
        <f>VLOOKUP(CB54,Zeitreihen!N:O,2,0)</f>
        <v>1.3620000000000001</v>
      </c>
      <c r="CE54" s="9">
        <f t="shared" si="32"/>
        <v>7.9990401194583453E-5</v>
      </c>
      <c r="CF54" s="9">
        <f t="shared" si="32"/>
        <v>1.1019284861567347E-3</v>
      </c>
      <c r="CG54" s="9">
        <f t="shared" si="48"/>
        <v>8.9533650152580496E-2</v>
      </c>
      <c r="CH54" s="9">
        <f t="shared" si="7"/>
        <v>5.7437074318590654E-10</v>
      </c>
      <c r="CI54" s="9">
        <f t="shared" si="7"/>
        <v>6.1631389378948696E-8</v>
      </c>
      <c r="CJ54" s="9">
        <f t="shared" si="33"/>
        <v>5.9497283064999494E-9</v>
      </c>
      <c r="CL54" s="16">
        <f t="shared" si="34"/>
        <v>5</v>
      </c>
      <c r="CM54" s="17">
        <f>VLOOKUP($A54,Datum!$A:$B,2,0)</f>
        <v>41655</v>
      </c>
      <c r="CN54" s="13">
        <f>VLOOKUP(CM54,Zeitreihen!$J:$K,2,0)</f>
        <v>0.26664533503986348</v>
      </c>
      <c r="CO54" s="13">
        <f>VLOOKUP(CM54,Zeitreihen!R:S,2,0)</f>
        <v>1.0041</v>
      </c>
      <c r="CP54" s="9">
        <f t="shared" si="35"/>
        <v>7.9990401194583453E-5</v>
      </c>
      <c r="CQ54" s="9">
        <f t="shared" si="35"/>
        <v>-9.9586715214487994E-5</v>
      </c>
      <c r="CR54" s="9">
        <f t="shared" si="49"/>
        <v>8.9533650152580496E-2</v>
      </c>
      <c r="CS54" s="9">
        <f t="shared" si="8"/>
        <v>5.7437074318590654E-10</v>
      </c>
      <c r="CT54" s="9">
        <f t="shared" si="8"/>
        <v>5.871908079761348E-13</v>
      </c>
      <c r="CU54" s="9">
        <f t="shared" si="36"/>
        <v>1.8364782077911666E-11</v>
      </c>
      <c r="CW54" s="16">
        <f t="shared" si="37"/>
        <v>5</v>
      </c>
      <c r="CX54" s="17">
        <f>VLOOKUP($A54,Datum!$A:$B,2,0)</f>
        <v>41655</v>
      </c>
      <c r="CY54" s="13">
        <f>VLOOKUP(CX54,Zeitreihen!N:O,2,0)</f>
        <v>1.3620000000000001</v>
      </c>
      <c r="CZ54" s="13">
        <f>VLOOKUP(CX54,Zeitreihen!R:S,2,0)</f>
        <v>1.0041</v>
      </c>
      <c r="DA54" s="9">
        <f t="shared" si="38"/>
        <v>1.1019284861567347E-3</v>
      </c>
      <c r="DB54" s="9">
        <f t="shared" si="38"/>
        <v>-9.9586715214487994E-5</v>
      </c>
      <c r="DC54" s="9">
        <f t="shared" si="50"/>
        <v>8.9533650152580496E-2</v>
      </c>
      <c r="DD54" s="9">
        <f t="shared" si="9"/>
        <v>6.1631389378948696E-8</v>
      </c>
      <c r="DE54" s="9">
        <f t="shared" si="9"/>
        <v>5.871908079761348E-13</v>
      </c>
      <c r="DF54" s="9">
        <f t="shared" si="39"/>
        <v>1.9023507911559491E-10</v>
      </c>
    </row>
    <row r="55" spans="1:110" ht="15" x14ac:dyDescent="0.2">
      <c r="A55" s="9">
        <f t="shared" si="40"/>
        <v>42</v>
      </c>
      <c r="B55" s="16">
        <f t="shared" si="10"/>
        <v>4</v>
      </c>
      <c r="C55" s="17">
        <f>VLOOKUP($A55,Datum!$A:$B,2,0)</f>
        <v>41654</v>
      </c>
      <c r="D55" s="13">
        <f>VLOOKUP(C55,Zeitreihen!$B:$C,2,0)</f>
        <v>649.33000000000004</v>
      </c>
      <c r="E55" s="13">
        <f>VLOOKUP(C55,Zeitreihen!F:G,2,0)</f>
        <v>8745.2800000000007</v>
      </c>
      <c r="F55" s="9">
        <f t="shared" si="11"/>
        <v>2.1583962251392743E-3</v>
      </c>
      <c r="G55" s="9">
        <f t="shared" si="11"/>
        <v>5.6061292348306242E-3</v>
      </c>
      <c r="H55" s="9">
        <f t="shared" si="41"/>
        <v>8.4161631143425661E-2</v>
      </c>
      <c r="I55" s="9">
        <f t="shared" si="0"/>
        <v>1.4992169191711754E-7</v>
      </c>
      <c r="J55" s="9">
        <f t="shared" si="0"/>
        <v>1.6851451604912466E-6</v>
      </c>
      <c r="K55" s="9">
        <f t="shared" si="12"/>
        <v>5.0263288152168306E-7</v>
      </c>
      <c r="M55" s="16">
        <f t="shared" si="13"/>
        <v>4</v>
      </c>
      <c r="N55" s="17">
        <f>VLOOKUP($A55,Datum!$A:$B,2,0)</f>
        <v>41654</v>
      </c>
      <c r="O55" s="13">
        <f>VLOOKUP(N55,Zeitreihen!$B:$C,2,0)</f>
        <v>649.33000000000004</v>
      </c>
      <c r="P55" s="13">
        <f>VLOOKUP(N55,Zeitreihen!$J:$K,2,0)</f>
        <v>0.26662400682557458</v>
      </c>
      <c r="Q55" s="9">
        <f t="shared" si="14"/>
        <v>2.1583962251392743E-3</v>
      </c>
      <c r="R55" s="9">
        <f t="shared" si="14"/>
        <v>0</v>
      </c>
      <c r="S55" s="9">
        <f t="shared" si="42"/>
        <v>8.4161631143425661E-2</v>
      </c>
      <c r="T55" s="9">
        <f t="shared" si="1"/>
        <v>1.4992169191711754E-7</v>
      </c>
      <c r="U55" s="9">
        <f t="shared" si="1"/>
        <v>9.1304170128352149E-16</v>
      </c>
      <c r="V55" s="9">
        <f t="shared" si="15"/>
        <v>1.1699775922952926E-11</v>
      </c>
      <c r="X55" s="16">
        <f t="shared" si="16"/>
        <v>4</v>
      </c>
      <c r="Y55" s="17">
        <f>VLOOKUP($A55,Datum!$A:$B,2,0)</f>
        <v>41654</v>
      </c>
      <c r="Z55" s="13">
        <f>VLOOKUP(Y55,Zeitreihen!$B:$C,2,0)</f>
        <v>649.33000000000004</v>
      </c>
      <c r="AA55" s="13">
        <f>VLOOKUP(Y55,Zeitreihen!N:O,2,0)</f>
        <v>1.3605</v>
      </c>
      <c r="AB55" s="9">
        <f t="shared" si="17"/>
        <v>2.1583962251392743E-3</v>
      </c>
      <c r="AC55" s="9">
        <f t="shared" si="17"/>
        <v>-5.4244378720976734E-3</v>
      </c>
      <c r="AD55" s="9">
        <f t="shared" si="43"/>
        <v>8.4161631143425661E-2</v>
      </c>
      <c r="AE55" s="9">
        <f t="shared" si="2"/>
        <v>1.4992169191711754E-7</v>
      </c>
      <c r="AF55" s="9">
        <f t="shared" si="2"/>
        <v>2.7312381768591288E-6</v>
      </c>
      <c r="AG55" s="9">
        <f t="shared" si="18"/>
        <v>-6.3989987381100818E-7</v>
      </c>
      <c r="AI55" s="16">
        <f t="shared" si="19"/>
        <v>4</v>
      </c>
      <c r="AJ55" s="17">
        <f>VLOOKUP($A55,Datum!$A:$B,2,0)</f>
        <v>41654</v>
      </c>
      <c r="AK55" s="13">
        <f>VLOOKUP(AJ55,Zeitreihen!$B:$C,2,0)</f>
        <v>649.33000000000004</v>
      </c>
      <c r="AL55" s="13">
        <f>VLOOKUP(AJ55,Zeitreihen!$R:$S,2,0)</f>
        <v>1.0042</v>
      </c>
      <c r="AM55" s="9">
        <f t="shared" si="20"/>
        <v>2.1583962251392743E-3</v>
      </c>
      <c r="AN55" s="9">
        <f t="shared" si="20"/>
        <v>-9.9576798688197606E-5</v>
      </c>
      <c r="AO55" s="9">
        <f t="shared" si="44"/>
        <v>8.4161631143425661E-2</v>
      </c>
      <c r="AP55" s="9">
        <f t="shared" si="3"/>
        <v>1.5255601234473447E-7</v>
      </c>
      <c r="AQ55" s="9">
        <f t="shared" si="3"/>
        <v>5.9771348832250397E-13</v>
      </c>
      <c r="AR55" s="9">
        <f t="shared" si="21"/>
        <v>3.0196818756806521E-10</v>
      </c>
      <c r="AT55" s="16">
        <f t="shared" si="22"/>
        <v>4</v>
      </c>
      <c r="AU55" s="17">
        <f>VLOOKUP($A55,Datum!$A:$B,2,0)</f>
        <v>41654</v>
      </c>
      <c r="AV55" s="13">
        <f>VLOOKUP(AU55,Zeitreihen!$F:$G,2,0)</f>
        <v>8745.2800000000007</v>
      </c>
      <c r="AW55" s="13">
        <f>VLOOKUP(AU55,Zeitreihen!$J:$K,2,0)</f>
        <v>0.26662400682557458</v>
      </c>
      <c r="AX55" s="9">
        <f t="shared" si="23"/>
        <v>5.6061292348306242E-3</v>
      </c>
      <c r="AY55" s="9">
        <f t="shared" si="23"/>
        <v>0</v>
      </c>
      <c r="AZ55" s="9">
        <f t="shared" si="45"/>
        <v>8.4161631143425661E-2</v>
      </c>
      <c r="BA55" s="9">
        <f t="shared" si="4"/>
        <v>1.6851451604912466E-6</v>
      </c>
      <c r="BB55" s="9">
        <f t="shared" si="4"/>
        <v>9.1304170128352149E-16</v>
      </c>
      <c r="BC55" s="9">
        <f t="shared" si="24"/>
        <v>3.9225091513527676E-11</v>
      </c>
      <c r="BE55" s="16">
        <f t="shared" si="25"/>
        <v>4</v>
      </c>
      <c r="BF55" s="17">
        <f>VLOOKUP($A55,Datum!$A:$B,2,0)</f>
        <v>41654</v>
      </c>
      <c r="BG55" s="13">
        <f>VLOOKUP(BF55,Zeitreihen!$F:$G,2,0)</f>
        <v>8745.2800000000007</v>
      </c>
      <c r="BH55" s="13">
        <f>VLOOKUP(BF55,Zeitreihen!N:O,2,0)</f>
        <v>1.3605</v>
      </c>
      <c r="BI55" s="9">
        <f t="shared" si="26"/>
        <v>5.6061292348306242E-3</v>
      </c>
      <c r="BJ55" s="9">
        <f t="shared" si="26"/>
        <v>-5.4244378720976734E-3</v>
      </c>
      <c r="BK55" s="9">
        <f t="shared" si="46"/>
        <v>8.4161631143425661E-2</v>
      </c>
      <c r="BL55" s="9">
        <f t="shared" si="5"/>
        <v>1.6851451604912466E-6</v>
      </c>
      <c r="BM55" s="9">
        <f t="shared" si="5"/>
        <v>2.7312381768591288E-6</v>
      </c>
      <c r="BN55" s="9">
        <f t="shared" si="27"/>
        <v>-2.1453514387817903E-6</v>
      </c>
      <c r="BP55" s="16">
        <f t="shared" si="28"/>
        <v>4</v>
      </c>
      <c r="BQ55" s="17">
        <f>VLOOKUP($A55,Datum!$A:$B,2,0)</f>
        <v>41654</v>
      </c>
      <c r="BR55" s="13">
        <f>VLOOKUP(BQ55,Zeitreihen!$F:$G,2,0)</f>
        <v>8745.2800000000007</v>
      </c>
      <c r="BS55" s="13">
        <f>VLOOKUP(BQ55,Zeitreihen!R:S,2,0)</f>
        <v>1.0042</v>
      </c>
      <c r="BT55" s="9">
        <f t="shared" si="29"/>
        <v>5.6061292348306242E-3</v>
      </c>
      <c r="BU55" s="9">
        <f t="shared" si="29"/>
        <v>-9.9576798688197606E-5</v>
      </c>
      <c r="BV55" s="9">
        <f t="shared" si="47"/>
        <v>8.4161631143425661E-2</v>
      </c>
      <c r="BW55" s="9">
        <f t="shared" si="6"/>
        <v>1.6851451604912466E-6</v>
      </c>
      <c r="BX55" s="9">
        <f t="shared" si="6"/>
        <v>5.5624228204977042E-13</v>
      </c>
      <c r="BY55" s="9">
        <f t="shared" si="30"/>
        <v>9.6816785200541431E-10</v>
      </c>
      <c r="CA55" s="16">
        <f t="shared" si="31"/>
        <v>4</v>
      </c>
      <c r="CB55" s="17">
        <f>VLOOKUP($A55,Datum!$A:$B,2,0)</f>
        <v>41654</v>
      </c>
      <c r="CC55" s="13">
        <f>VLOOKUP(CB55,Zeitreihen!$J:$K,2,0)</f>
        <v>0.26662400682557458</v>
      </c>
      <c r="CD55" s="13">
        <f>VLOOKUP(CB55,Zeitreihen!N:O,2,0)</f>
        <v>1.3605</v>
      </c>
      <c r="CE55" s="9">
        <f t="shared" si="32"/>
        <v>0</v>
      </c>
      <c r="CF55" s="9">
        <f t="shared" si="32"/>
        <v>-5.4244378720976734E-3</v>
      </c>
      <c r="CG55" s="9">
        <f t="shared" si="48"/>
        <v>8.4161631143425661E-2</v>
      </c>
      <c r="CH55" s="9">
        <f t="shared" si="7"/>
        <v>9.1304170128352149E-16</v>
      </c>
      <c r="CI55" s="9">
        <f t="shared" si="7"/>
        <v>2.7312381768591288E-6</v>
      </c>
      <c r="CJ55" s="9">
        <f t="shared" si="33"/>
        <v>-4.9937304208476881E-11</v>
      </c>
      <c r="CL55" s="16">
        <f t="shared" si="34"/>
        <v>4</v>
      </c>
      <c r="CM55" s="17">
        <f>VLOOKUP($A55,Datum!$A:$B,2,0)</f>
        <v>41654</v>
      </c>
      <c r="CN55" s="13">
        <f>VLOOKUP(CM55,Zeitreihen!$J:$K,2,0)</f>
        <v>0.26662400682557458</v>
      </c>
      <c r="CO55" s="13">
        <f>VLOOKUP(CM55,Zeitreihen!R:S,2,0)</f>
        <v>1.0042</v>
      </c>
      <c r="CP55" s="9">
        <f t="shared" si="35"/>
        <v>0</v>
      </c>
      <c r="CQ55" s="9">
        <f t="shared" si="35"/>
        <v>-9.9576798688197606E-5</v>
      </c>
      <c r="CR55" s="9">
        <f t="shared" si="49"/>
        <v>8.4161631143425661E-2</v>
      </c>
      <c r="CS55" s="9">
        <f t="shared" si="8"/>
        <v>9.1304170128352149E-16</v>
      </c>
      <c r="CT55" s="9">
        <f t="shared" si="8"/>
        <v>5.5624228204977042E-13</v>
      </c>
      <c r="CU55" s="9">
        <f t="shared" si="36"/>
        <v>2.2536024483669494E-14</v>
      </c>
      <c r="CW55" s="16">
        <f t="shared" si="37"/>
        <v>4</v>
      </c>
      <c r="CX55" s="17">
        <f>VLOOKUP($A55,Datum!$A:$B,2,0)</f>
        <v>41654</v>
      </c>
      <c r="CY55" s="13">
        <f>VLOOKUP(CX55,Zeitreihen!N:O,2,0)</f>
        <v>1.3605</v>
      </c>
      <c r="CZ55" s="13">
        <f>VLOOKUP(CX55,Zeitreihen!R:S,2,0)</f>
        <v>1.0042</v>
      </c>
      <c r="DA55" s="9">
        <f t="shared" si="38"/>
        <v>-5.4244378720976734E-3</v>
      </c>
      <c r="DB55" s="9">
        <f t="shared" si="38"/>
        <v>-9.9576798688197606E-5</v>
      </c>
      <c r="DC55" s="9">
        <f t="shared" si="50"/>
        <v>8.4161631143425661E-2</v>
      </c>
      <c r="DD55" s="9">
        <f t="shared" si="9"/>
        <v>2.7312381768591288E-6</v>
      </c>
      <c r="DE55" s="9">
        <f t="shared" si="9"/>
        <v>5.5624228204977042E-13</v>
      </c>
      <c r="DF55" s="9">
        <f t="shared" si="39"/>
        <v>-1.2325705482111669E-9</v>
      </c>
    </row>
    <row r="56" spans="1:110" ht="15" x14ac:dyDescent="0.2">
      <c r="A56" s="9">
        <f t="shared" si="40"/>
        <v>43</v>
      </c>
      <c r="B56" s="16">
        <f t="shared" si="10"/>
        <v>3</v>
      </c>
      <c r="C56" s="17">
        <f>VLOOKUP($A56,Datum!$A:$B,2,0)</f>
        <v>41653</v>
      </c>
      <c r="D56" s="13">
        <f>VLOOKUP(C56,Zeitreihen!$B:$C,2,0)</f>
        <v>647.92999999999995</v>
      </c>
      <c r="E56" s="13">
        <f>VLOOKUP(C56,Zeitreihen!F:G,2,0)</f>
        <v>8696.39</v>
      </c>
      <c r="F56" s="9">
        <f t="shared" si="11"/>
        <v>3.0141222748124386E-3</v>
      </c>
      <c r="G56" s="9">
        <f t="shared" si="11"/>
        <v>-1.7784665532566864E-3</v>
      </c>
      <c r="H56" s="9">
        <f t="shared" si="41"/>
        <v>7.911193327482012E-2</v>
      </c>
      <c r="I56" s="9">
        <f t="shared" si="0"/>
        <v>3.7956733994282272E-7</v>
      </c>
      <c r="J56" s="9">
        <f t="shared" si="0"/>
        <v>6.6989086794343095E-7</v>
      </c>
      <c r="K56" s="9">
        <f t="shared" si="12"/>
        <v>-5.0425062696765862E-7</v>
      </c>
      <c r="M56" s="16">
        <f t="shared" si="13"/>
        <v>3</v>
      </c>
      <c r="N56" s="17">
        <f>VLOOKUP($A56,Datum!$A:$B,2,0)</f>
        <v>41653</v>
      </c>
      <c r="O56" s="13">
        <f>VLOOKUP(N56,Zeitreihen!$B:$C,2,0)</f>
        <v>647.92999999999995</v>
      </c>
      <c r="P56" s="13">
        <f>VLOOKUP(N56,Zeitreihen!$J:$K,2,0)</f>
        <v>0.26662400682557458</v>
      </c>
      <c r="Q56" s="9">
        <f t="shared" si="14"/>
        <v>3.0141222748124386E-3</v>
      </c>
      <c r="R56" s="9">
        <f t="shared" si="14"/>
        <v>5.3323379648538963E-5</v>
      </c>
      <c r="S56" s="9">
        <f t="shared" si="42"/>
        <v>7.911193327482012E-2</v>
      </c>
      <c r="T56" s="9">
        <f t="shared" si="1"/>
        <v>3.7956733994282272E-7</v>
      </c>
      <c r="U56" s="9">
        <f t="shared" si="1"/>
        <v>2.2582514537243969E-10</v>
      </c>
      <c r="V56" s="9">
        <f t="shared" si="15"/>
        <v>9.258285463368377E-9</v>
      </c>
      <c r="X56" s="16">
        <f t="shared" si="16"/>
        <v>3</v>
      </c>
      <c r="Y56" s="17">
        <f>VLOOKUP($A56,Datum!$A:$B,2,0)</f>
        <v>41653</v>
      </c>
      <c r="Z56" s="13">
        <f>VLOOKUP(Y56,Zeitreihen!$B:$C,2,0)</f>
        <v>647.92999999999995</v>
      </c>
      <c r="AA56" s="13">
        <f>VLOOKUP(Y56,Zeitreihen!N:O,2,0)</f>
        <v>1.3679000000000001</v>
      </c>
      <c r="AB56" s="9">
        <f t="shared" si="17"/>
        <v>3.0141222748124386E-3</v>
      </c>
      <c r="AC56" s="9">
        <f t="shared" si="17"/>
        <v>5.8500915745217223E-4</v>
      </c>
      <c r="AD56" s="9">
        <f t="shared" si="43"/>
        <v>7.911193327482012E-2</v>
      </c>
      <c r="AE56" s="9">
        <f t="shared" si="2"/>
        <v>3.7956733994282272E-7</v>
      </c>
      <c r="AF56" s="9">
        <f t="shared" si="2"/>
        <v>7.7384054858888759E-9</v>
      </c>
      <c r="AG56" s="9">
        <f t="shared" si="18"/>
        <v>5.4196365059640184E-8</v>
      </c>
      <c r="AI56" s="16">
        <f t="shared" si="19"/>
        <v>3</v>
      </c>
      <c r="AJ56" s="17">
        <f>VLOOKUP($A56,Datum!$A:$B,2,0)</f>
        <v>41653</v>
      </c>
      <c r="AK56" s="13">
        <f>VLOOKUP(AJ56,Zeitreihen!$B:$C,2,0)</f>
        <v>647.92999999999995</v>
      </c>
      <c r="AL56" s="13">
        <f>VLOOKUP(AJ56,Zeitreihen!$R:$S,2,0)</f>
        <v>1.0043</v>
      </c>
      <c r="AM56" s="9">
        <f t="shared" si="20"/>
        <v>3.0141222748124386E-3</v>
      </c>
      <c r="AN56" s="9">
        <f t="shared" si="20"/>
        <v>-9.9566884136622776E-5</v>
      </c>
      <c r="AO56" s="9">
        <f t="shared" si="44"/>
        <v>7.911193327482012E-2</v>
      </c>
      <c r="AP56" s="9">
        <f t="shared" si="3"/>
        <v>3.8362434211435026E-7</v>
      </c>
      <c r="AQ56" s="9">
        <f t="shared" si="3"/>
        <v>5.660390162190815E-13</v>
      </c>
      <c r="AR56" s="9">
        <f t="shared" si="21"/>
        <v>4.6598964066607665E-10</v>
      </c>
      <c r="AT56" s="16">
        <f t="shared" si="22"/>
        <v>3</v>
      </c>
      <c r="AU56" s="17">
        <f>VLOOKUP($A56,Datum!$A:$B,2,0)</f>
        <v>41653</v>
      </c>
      <c r="AV56" s="13">
        <f>VLOOKUP(AU56,Zeitreihen!$F:$G,2,0)</f>
        <v>8696.39</v>
      </c>
      <c r="AW56" s="13">
        <f>VLOOKUP(AU56,Zeitreihen!$J:$K,2,0)</f>
        <v>0.26662400682557458</v>
      </c>
      <c r="AX56" s="9">
        <f t="shared" si="23"/>
        <v>-1.7784665532566864E-3</v>
      </c>
      <c r="AY56" s="9">
        <f t="shared" si="23"/>
        <v>5.3323379648538963E-5</v>
      </c>
      <c r="AZ56" s="9">
        <f t="shared" si="45"/>
        <v>7.911193327482012E-2</v>
      </c>
      <c r="BA56" s="9">
        <f t="shared" si="4"/>
        <v>6.6989086794343095E-7</v>
      </c>
      <c r="BB56" s="9">
        <f t="shared" si="4"/>
        <v>2.2582514537243969E-10</v>
      </c>
      <c r="BC56" s="9">
        <f t="shared" si="24"/>
        <v>-1.2299520423048821E-8</v>
      </c>
      <c r="BE56" s="16">
        <f t="shared" si="25"/>
        <v>3</v>
      </c>
      <c r="BF56" s="17">
        <f>VLOOKUP($A56,Datum!$A:$B,2,0)</f>
        <v>41653</v>
      </c>
      <c r="BG56" s="13">
        <f>VLOOKUP(BF56,Zeitreihen!$F:$G,2,0)</f>
        <v>8696.39</v>
      </c>
      <c r="BH56" s="13">
        <f>VLOOKUP(BF56,Zeitreihen!N:O,2,0)</f>
        <v>1.3679000000000001</v>
      </c>
      <c r="BI56" s="9">
        <f t="shared" si="26"/>
        <v>-1.7784665532566864E-3</v>
      </c>
      <c r="BJ56" s="9">
        <f t="shared" si="26"/>
        <v>5.8500915745217223E-4</v>
      </c>
      <c r="BK56" s="9">
        <f t="shared" si="46"/>
        <v>7.911193327482012E-2</v>
      </c>
      <c r="BL56" s="9">
        <f t="shared" si="5"/>
        <v>6.6989086794343095E-7</v>
      </c>
      <c r="BM56" s="9">
        <f t="shared" si="5"/>
        <v>7.7384054858888759E-9</v>
      </c>
      <c r="BN56" s="9">
        <f t="shared" si="27"/>
        <v>-7.199921643629399E-8</v>
      </c>
      <c r="BP56" s="16">
        <f t="shared" si="28"/>
        <v>3</v>
      </c>
      <c r="BQ56" s="17">
        <f>VLOOKUP($A56,Datum!$A:$B,2,0)</f>
        <v>41653</v>
      </c>
      <c r="BR56" s="13">
        <f>VLOOKUP(BQ56,Zeitreihen!$F:$G,2,0)</f>
        <v>8696.39</v>
      </c>
      <c r="BS56" s="13">
        <f>VLOOKUP(BQ56,Zeitreihen!R:S,2,0)</f>
        <v>1.0043</v>
      </c>
      <c r="BT56" s="9">
        <f t="shared" si="29"/>
        <v>-1.7784665532566864E-3</v>
      </c>
      <c r="BU56" s="9">
        <f t="shared" si="29"/>
        <v>-9.9566884136622776E-5</v>
      </c>
      <c r="BV56" s="9">
        <f t="shared" si="47"/>
        <v>7.911193327482012E-2</v>
      </c>
      <c r="BW56" s="9">
        <f t="shared" si="6"/>
        <v>6.6989086794343095E-7</v>
      </c>
      <c r="BX56" s="9">
        <f t="shared" si="6"/>
        <v>5.2690844531489186E-13</v>
      </c>
      <c r="BY56" s="9">
        <f t="shared" si="30"/>
        <v>-5.9411375658094027E-10</v>
      </c>
      <c r="CA56" s="16">
        <f t="shared" si="31"/>
        <v>3</v>
      </c>
      <c r="CB56" s="17">
        <f>VLOOKUP($A56,Datum!$A:$B,2,0)</f>
        <v>41653</v>
      </c>
      <c r="CC56" s="13">
        <f>VLOOKUP(CB56,Zeitreihen!$J:$K,2,0)</f>
        <v>0.26662400682557458</v>
      </c>
      <c r="CD56" s="13">
        <f>VLOOKUP(CB56,Zeitreihen!N:O,2,0)</f>
        <v>1.3679000000000001</v>
      </c>
      <c r="CE56" s="9">
        <f t="shared" si="32"/>
        <v>5.3323379648538963E-5</v>
      </c>
      <c r="CF56" s="9">
        <f t="shared" si="32"/>
        <v>5.8500915745217223E-4</v>
      </c>
      <c r="CG56" s="9">
        <f t="shared" si="48"/>
        <v>7.911193327482012E-2</v>
      </c>
      <c r="CH56" s="9">
        <f t="shared" si="7"/>
        <v>2.2582514537243969E-10</v>
      </c>
      <c r="CI56" s="9">
        <f t="shared" si="7"/>
        <v>7.7384054858888759E-9</v>
      </c>
      <c r="CJ56" s="9">
        <f t="shared" si="33"/>
        <v>1.3219404463899803E-9</v>
      </c>
      <c r="CL56" s="16">
        <f t="shared" si="34"/>
        <v>3</v>
      </c>
      <c r="CM56" s="17">
        <f>VLOOKUP($A56,Datum!$A:$B,2,0)</f>
        <v>41653</v>
      </c>
      <c r="CN56" s="13">
        <f>VLOOKUP(CM56,Zeitreihen!$J:$K,2,0)</f>
        <v>0.26662400682557458</v>
      </c>
      <c r="CO56" s="13">
        <f>VLOOKUP(CM56,Zeitreihen!R:S,2,0)</f>
        <v>1.0043</v>
      </c>
      <c r="CP56" s="9">
        <f t="shared" si="35"/>
        <v>5.3323379648538963E-5</v>
      </c>
      <c r="CQ56" s="9">
        <f t="shared" si="35"/>
        <v>-9.9566884136622776E-5</v>
      </c>
      <c r="CR56" s="9">
        <f t="shared" si="49"/>
        <v>7.911193327482012E-2</v>
      </c>
      <c r="CS56" s="9">
        <f t="shared" si="8"/>
        <v>2.2582514537243969E-10</v>
      </c>
      <c r="CT56" s="9">
        <f t="shared" si="8"/>
        <v>5.2690844531489186E-13</v>
      </c>
      <c r="CU56" s="9">
        <f t="shared" si="36"/>
        <v>1.0908215998099858E-11</v>
      </c>
      <c r="CW56" s="16">
        <f t="shared" si="37"/>
        <v>3</v>
      </c>
      <c r="CX56" s="17">
        <f>VLOOKUP($A56,Datum!$A:$B,2,0)</f>
        <v>41653</v>
      </c>
      <c r="CY56" s="13">
        <f>VLOOKUP(CX56,Zeitreihen!N:O,2,0)</f>
        <v>1.3679000000000001</v>
      </c>
      <c r="CZ56" s="13">
        <f>VLOOKUP(CX56,Zeitreihen!R:S,2,0)</f>
        <v>1.0043</v>
      </c>
      <c r="DA56" s="9">
        <f t="shared" si="38"/>
        <v>5.8500915745217223E-4</v>
      </c>
      <c r="DB56" s="9">
        <f t="shared" si="38"/>
        <v>-9.9566884136622776E-5</v>
      </c>
      <c r="DC56" s="9">
        <f t="shared" si="50"/>
        <v>7.911193327482012E-2</v>
      </c>
      <c r="DD56" s="9">
        <f t="shared" si="9"/>
        <v>7.7384054858888759E-9</v>
      </c>
      <c r="DE56" s="9">
        <f t="shared" si="9"/>
        <v>5.2690844531489186E-13</v>
      </c>
      <c r="DF56" s="9">
        <f t="shared" si="39"/>
        <v>6.3854766492298276E-11</v>
      </c>
    </row>
    <row r="57" spans="1:110" ht="15" x14ac:dyDescent="0.2">
      <c r="A57" s="9">
        <f t="shared" si="40"/>
        <v>44</v>
      </c>
      <c r="B57" s="16">
        <f t="shared" si="10"/>
        <v>2</v>
      </c>
      <c r="C57" s="17">
        <f>VLOOKUP($A57,Datum!$A:$B,2,0)</f>
        <v>41652</v>
      </c>
      <c r="D57" s="13">
        <f>VLOOKUP(C57,Zeitreihen!$B:$C,2,0)</f>
        <v>645.98</v>
      </c>
      <c r="E57" s="13">
        <f>VLOOKUP(C57,Zeitreihen!F:G,2,0)</f>
        <v>8711.8700000000008</v>
      </c>
      <c r="F57" s="9">
        <f t="shared" si="11"/>
        <v>4.2506385651929404E-3</v>
      </c>
      <c r="G57" s="9">
        <f t="shared" si="11"/>
        <v>3.9103567188671614E-3</v>
      </c>
      <c r="H57" s="9">
        <f t="shared" si="41"/>
        <v>7.4365217278330911E-2</v>
      </c>
      <c r="I57" s="9">
        <f t="shared" si="0"/>
        <v>8.7332688225309394E-7</v>
      </c>
      <c r="J57" s="9">
        <f t="shared" si="0"/>
        <v>5.7427082396967356E-7</v>
      </c>
      <c r="K57" s="9">
        <f t="shared" si="12"/>
        <v>7.0818510875783766E-7</v>
      </c>
      <c r="M57" s="16">
        <f t="shared" si="13"/>
        <v>2</v>
      </c>
      <c r="N57" s="17">
        <f>VLOOKUP($A57,Datum!$A:$B,2,0)</f>
        <v>41652</v>
      </c>
      <c r="O57" s="13">
        <f>VLOOKUP(N57,Zeitreihen!$B:$C,2,0)</f>
        <v>645.98</v>
      </c>
      <c r="P57" s="13">
        <f>VLOOKUP(N57,Zeitreihen!$J:$K,2,0)</f>
        <v>0.26660978991148554</v>
      </c>
      <c r="Q57" s="9">
        <f t="shared" si="14"/>
        <v>4.2506385651929404E-3</v>
      </c>
      <c r="R57" s="9">
        <f t="shared" si="14"/>
        <v>-1.066496028313222E-4</v>
      </c>
      <c r="S57" s="9">
        <f t="shared" si="42"/>
        <v>7.4365217278330911E-2</v>
      </c>
      <c r="T57" s="9">
        <f t="shared" si="1"/>
        <v>8.7332688225309394E-7</v>
      </c>
      <c r="U57" s="9">
        <f t="shared" si="1"/>
        <v>8.4418889261188955E-10</v>
      </c>
      <c r="V57" s="9">
        <f t="shared" si="15"/>
        <v>-2.7152400512982888E-8</v>
      </c>
      <c r="X57" s="16">
        <f t="shared" si="16"/>
        <v>2</v>
      </c>
      <c r="Y57" s="17">
        <f>VLOOKUP($A57,Datum!$A:$B,2,0)</f>
        <v>41652</v>
      </c>
      <c r="Z57" s="13">
        <f>VLOOKUP(Y57,Zeitreihen!$B:$C,2,0)</f>
        <v>645.98</v>
      </c>
      <c r="AA57" s="13">
        <f>VLOOKUP(Y57,Zeitreihen!N:O,2,0)</f>
        <v>1.3671</v>
      </c>
      <c r="AB57" s="9">
        <f t="shared" si="17"/>
        <v>4.2506385651929404E-3</v>
      </c>
      <c r="AC57" s="9">
        <f t="shared" si="17"/>
        <v>7.3150213996876456E-5</v>
      </c>
      <c r="AD57" s="9">
        <f t="shared" si="43"/>
        <v>7.4365217278330911E-2</v>
      </c>
      <c r="AE57" s="9">
        <f t="shared" si="2"/>
        <v>8.7332688225309394E-7</v>
      </c>
      <c r="AF57" s="9">
        <f t="shared" si="2"/>
        <v>2.9480039655221246E-9</v>
      </c>
      <c r="AG57" s="9">
        <f t="shared" si="18"/>
        <v>-5.0740231691225009E-8</v>
      </c>
      <c r="AI57" s="16">
        <f t="shared" si="19"/>
        <v>2</v>
      </c>
      <c r="AJ57" s="17">
        <f>VLOOKUP($A57,Datum!$A:$B,2,0)</f>
        <v>41652</v>
      </c>
      <c r="AK57" s="13">
        <f>VLOOKUP(AJ57,Zeitreihen!$B:$C,2,0)</f>
        <v>645.98</v>
      </c>
      <c r="AL57" s="13">
        <f>VLOOKUP(AJ57,Zeitreihen!$R:$S,2,0)</f>
        <v>1.0044</v>
      </c>
      <c r="AM57" s="9">
        <f t="shared" si="20"/>
        <v>4.2506385651929404E-3</v>
      </c>
      <c r="AN57" s="9">
        <f t="shared" si="20"/>
        <v>-9.9556971559097246E-5</v>
      </c>
      <c r="AO57" s="9">
        <f t="shared" si="44"/>
        <v>7.4365217278330911E-2</v>
      </c>
      <c r="AP57" s="9">
        <f t="shared" si="3"/>
        <v>8.7928757112000076E-7</v>
      </c>
      <c r="AQ57" s="9">
        <f t="shared" si="3"/>
        <v>5.3602754390907241E-13</v>
      </c>
      <c r="AR57" s="9">
        <f t="shared" si="21"/>
        <v>6.8652921069480204E-10</v>
      </c>
      <c r="AT57" s="16">
        <f t="shared" si="22"/>
        <v>2</v>
      </c>
      <c r="AU57" s="17">
        <f>VLOOKUP($A57,Datum!$A:$B,2,0)</f>
        <v>41652</v>
      </c>
      <c r="AV57" s="13">
        <f>VLOOKUP(AU57,Zeitreihen!$F:$G,2,0)</f>
        <v>8711.8700000000008</v>
      </c>
      <c r="AW57" s="13">
        <f>VLOOKUP(AU57,Zeitreihen!$J:$K,2,0)</f>
        <v>0.26660978991148554</v>
      </c>
      <c r="AX57" s="9">
        <f t="shared" si="23"/>
        <v>3.9103567188671614E-3</v>
      </c>
      <c r="AY57" s="9">
        <f t="shared" si="23"/>
        <v>-1.066496028313222E-4</v>
      </c>
      <c r="AZ57" s="9">
        <f t="shared" si="45"/>
        <v>7.4365217278330911E-2</v>
      </c>
      <c r="BA57" s="9">
        <f t="shared" si="4"/>
        <v>5.7427082396967356E-7</v>
      </c>
      <c r="BB57" s="9">
        <f t="shared" si="4"/>
        <v>8.4418889261188955E-10</v>
      </c>
      <c r="BC57" s="9">
        <f t="shared" si="24"/>
        <v>-2.2018016507993542E-8</v>
      </c>
      <c r="BE57" s="16">
        <f t="shared" si="25"/>
        <v>2</v>
      </c>
      <c r="BF57" s="17">
        <f>VLOOKUP($A57,Datum!$A:$B,2,0)</f>
        <v>41652</v>
      </c>
      <c r="BG57" s="13">
        <f>VLOOKUP(BF57,Zeitreihen!$F:$G,2,0)</f>
        <v>8711.8700000000008</v>
      </c>
      <c r="BH57" s="13">
        <f>VLOOKUP(BF57,Zeitreihen!N:O,2,0)</f>
        <v>1.3671</v>
      </c>
      <c r="BI57" s="9">
        <f t="shared" si="26"/>
        <v>3.9103567188671614E-3</v>
      </c>
      <c r="BJ57" s="9">
        <f t="shared" si="26"/>
        <v>7.3150213996876456E-5</v>
      </c>
      <c r="BK57" s="9">
        <f t="shared" si="46"/>
        <v>7.4365217278330911E-2</v>
      </c>
      <c r="BL57" s="9">
        <f t="shared" si="5"/>
        <v>5.7427082396967356E-7</v>
      </c>
      <c r="BM57" s="9">
        <f t="shared" si="5"/>
        <v>2.9480039655221246E-9</v>
      </c>
      <c r="BN57" s="9">
        <f t="shared" si="27"/>
        <v>-4.1145506028559858E-8</v>
      </c>
      <c r="BP57" s="16">
        <f t="shared" si="28"/>
        <v>2</v>
      </c>
      <c r="BQ57" s="17">
        <f>VLOOKUP($A57,Datum!$A:$B,2,0)</f>
        <v>41652</v>
      </c>
      <c r="BR57" s="13">
        <f>VLOOKUP(BQ57,Zeitreihen!$F:$G,2,0)</f>
        <v>8711.8700000000008</v>
      </c>
      <c r="BS57" s="13">
        <f>VLOOKUP(BQ57,Zeitreihen!R:S,2,0)</f>
        <v>1.0044</v>
      </c>
      <c r="BT57" s="9">
        <f t="shared" si="29"/>
        <v>3.9103567188671614E-3</v>
      </c>
      <c r="BU57" s="9">
        <f t="shared" si="29"/>
        <v>-9.9556971559097246E-5</v>
      </c>
      <c r="BV57" s="9">
        <f t="shared" si="47"/>
        <v>7.4365217278330911E-2</v>
      </c>
      <c r="BW57" s="9">
        <f t="shared" si="6"/>
        <v>5.7427082396967356E-7</v>
      </c>
      <c r="BX57" s="9">
        <f t="shared" si="6"/>
        <v>4.9910605610350888E-13</v>
      </c>
      <c r="BY57" s="9">
        <f t="shared" si="30"/>
        <v>5.3537094251258741E-10</v>
      </c>
      <c r="CA57" s="16">
        <f t="shared" si="31"/>
        <v>2</v>
      </c>
      <c r="CB57" s="17">
        <f>VLOOKUP($A57,Datum!$A:$B,2,0)</f>
        <v>41652</v>
      </c>
      <c r="CC57" s="13">
        <f>VLOOKUP(CB57,Zeitreihen!$J:$K,2,0)</f>
        <v>0.26660978991148554</v>
      </c>
      <c r="CD57" s="13">
        <f>VLOOKUP(CB57,Zeitreihen!N:O,2,0)</f>
        <v>1.3671</v>
      </c>
      <c r="CE57" s="9">
        <f t="shared" si="32"/>
        <v>-1.066496028313222E-4</v>
      </c>
      <c r="CF57" s="9">
        <f t="shared" si="32"/>
        <v>7.3150213996876456E-5</v>
      </c>
      <c r="CG57" s="9">
        <f t="shared" si="48"/>
        <v>7.4365217278330911E-2</v>
      </c>
      <c r="CH57" s="9">
        <f t="shared" si="7"/>
        <v>8.4418889261188955E-10</v>
      </c>
      <c r="CI57" s="9">
        <f t="shared" si="7"/>
        <v>2.9480039655221246E-9</v>
      </c>
      <c r="CJ57" s="9">
        <f t="shared" si="33"/>
        <v>1.5775525991451384E-9</v>
      </c>
      <c r="CL57" s="16">
        <f t="shared" si="34"/>
        <v>2</v>
      </c>
      <c r="CM57" s="17">
        <f>VLOOKUP($A57,Datum!$A:$B,2,0)</f>
        <v>41652</v>
      </c>
      <c r="CN57" s="13">
        <f>VLOOKUP(CM57,Zeitreihen!$J:$K,2,0)</f>
        <v>0.26660978991148554</v>
      </c>
      <c r="CO57" s="13">
        <f>VLOOKUP(CM57,Zeitreihen!R:S,2,0)</f>
        <v>1.0044</v>
      </c>
      <c r="CP57" s="9">
        <f t="shared" si="35"/>
        <v>-1.066496028313222E-4</v>
      </c>
      <c r="CQ57" s="9">
        <f t="shared" si="35"/>
        <v>-9.9556971559097246E-5</v>
      </c>
      <c r="CR57" s="9">
        <f t="shared" si="49"/>
        <v>7.4365217278330911E-2</v>
      </c>
      <c r="CS57" s="9">
        <f t="shared" si="8"/>
        <v>8.4418889261188955E-10</v>
      </c>
      <c r="CT57" s="9">
        <f t="shared" si="8"/>
        <v>4.9910605610350888E-13</v>
      </c>
      <c r="CU57" s="9">
        <f t="shared" si="36"/>
        <v>-2.0526563004992063E-11</v>
      </c>
      <c r="CW57" s="16">
        <f t="shared" si="37"/>
        <v>2</v>
      </c>
      <c r="CX57" s="17">
        <f>VLOOKUP($A57,Datum!$A:$B,2,0)</f>
        <v>41652</v>
      </c>
      <c r="CY57" s="13">
        <f>VLOOKUP(CX57,Zeitreihen!N:O,2,0)</f>
        <v>1.3671</v>
      </c>
      <c r="CZ57" s="13">
        <f>VLOOKUP(CX57,Zeitreihen!R:S,2,0)</f>
        <v>1.0044</v>
      </c>
      <c r="DA57" s="9">
        <f t="shared" si="38"/>
        <v>7.3150213996876456E-5</v>
      </c>
      <c r="DB57" s="9">
        <f t="shared" si="38"/>
        <v>-9.9556971559097246E-5</v>
      </c>
      <c r="DC57" s="9">
        <f t="shared" si="50"/>
        <v>7.4365217278330911E-2</v>
      </c>
      <c r="DD57" s="9">
        <f t="shared" si="9"/>
        <v>2.9480039655221246E-9</v>
      </c>
      <c r="DE57" s="9">
        <f t="shared" si="9"/>
        <v>4.9910605610350888E-13</v>
      </c>
      <c r="DF57" s="9">
        <f t="shared" si="39"/>
        <v>-3.8358397159021811E-11</v>
      </c>
    </row>
    <row r="58" spans="1:110" ht="15" x14ac:dyDescent="0.2">
      <c r="A58" s="9">
        <f t="shared" si="40"/>
        <v>45</v>
      </c>
      <c r="B58" s="16">
        <f t="shared" si="10"/>
        <v>6</v>
      </c>
      <c r="C58" s="17">
        <f>VLOOKUP($A58,Datum!$A:$B,2,0)</f>
        <v>41649</v>
      </c>
      <c r="D58" s="13">
        <f>VLOOKUP(C58,Zeitreihen!$B:$C,2,0)</f>
        <v>643.24</v>
      </c>
      <c r="E58" s="13">
        <f>VLOOKUP(C58,Zeitreihen!F:G,2,0)</f>
        <v>8677.8700000000008</v>
      </c>
      <c r="F58" s="9">
        <f t="shared" si="11"/>
        <v>-5.1289624301065033E-4</v>
      </c>
      <c r="G58" s="9">
        <f t="shared" si="11"/>
        <v>0</v>
      </c>
      <c r="H58" s="9">
        <f t="shared" si="41"/>
        <v>6.9903304241631048E-2</v>
      </c>
      <c r="I58" s="9">
        <f t="shared" si="0"/>
        <v>1.2488569342128366E-7</v>
      </c>
      <c r="J58" s="9">
        <f t="shared" si="0"/>
        <v>8.9489273820359905E-8</v>
      </c>
      <c r="K58" s="9">
        <f t="shared" si="12"/>
        <v>1.05716271286982E-7</v>
      </c>
      <c r="M58" s="16">
        <f t="shared" si="13"/>
        <v>6</v>
      </c>
      <c r="N58" s="17">
        <f>VLOOKUP($A58,Datum!$A:$B,2,0)</f>
        <v>41649</v>
      </c>
      <c r="O58" s="13">
        <f>VLOOKUP(N58,Zeitreihen!$B:$C,2,0)</f>
        <v>643.24</v>
      </c>
      <c r="P58" s="13">
        <f>VLOOKUP(N58,Zeitreihen!$J:$K,2,0)</f>
        <v>0.26663822525597269</v>
      </c>
      <c r="Q58" s="9">
        <f t="shared" si="14"/>
        <v>-5.1289624301065033E-4</v>
      </c>
      <c r="R58" s="9">
        <f t="shared" si="14"/>
        <v>2.6663467052077506E-5</v>
      </c>
      <c r="S58" s="9">
        <f t="shared" si="42"/>
        <v>6.9903304241631048E-2</v>
      </c>
      <c r="T58" s="9">
        <f t="shared" si="1"/>
        <v>1.2488569342128366E-7</v>
      </c>
      <c r="U58" s="9">
        <f t="shared" si="1"/>
        <v>5.0086115551284062E-11</v>
      </c>
      <c r="V58" s="9">
        <f t="shared" si="15"/>
        <v>-2.5010076512079384E-9</v>
      </c>
      <c r="X58" s="16">
        <f t="shared" si="16"/>
        <v>6</v>
      </c>
      <c r="Y58" s="17">
        <f>VLOOKUP($A58,Datum!$A:$B,2,0)</f>
        <v>41649</v>
      </c>
      <c r="Z58" s="13">
        <f>VLOOKUP(Y58,Zeitreihen!$B:$C,2,0)</f>
        <v>643.24</v>
      </c>
      <c r="AA58" s="13">
        <f>VLOOKUP(Y58,Zeitreihen!N:O,2,0)</f>
        <v>1.367</v>
      </c>
      <c r="AB58" s="9">
        <f t="shared" si="17"/>
        <v>-5.1289624301065033E-4</v>
      </c>
      <c r="AC58" s="9">
        <f t="shared" si="17"/>
        <v>4.5457956422975216E-3</v>
      </c>
      <c r="AD58" s="9">
        <f t="shared" si="43"/>
        <v>6.9903304241631048E-2</v>
      </c>
      <c r="AE58" s="9">
        <f t="shared" si="2"/>
        <v>1.2488569342128366E-7</v>
      </c>
      <c r="AF58" s="9">
        <f t="shared" si="2"/>
        <v>1.2766552147730998E-6</v>
      </c>
      <c r="AG58" s="9">
        <f t="shared" si="18"/>
        <v>-3.9929434225497915E-7</v>
      </c>
      <c r="AI58" s="16">
        <f t="shared" si="19"/>
        <v>6</v>
      </c>
      <c r="AJ58" s="17">
        <f>VLOOKUP($A58,Datum!$A:$B,2,0)</f>
        <v>41649</v>
      </c>
      <c r="AK58" s="13">
        <f>VLOOKUP(AJ58,Zeitreihen!$B:$C,2,0)</f>
        <v>643.24</v>
      </c>
      <c r="AL58" s="13">
        <f>VLOOKUP(AJ58,Zeitreihen!$R:$S,2,0)</f>
        <v>1.0044999999999999</v>
      </c>
      <c r="AM58" s="9">
        <f t="shared" si="20"/>
        <v>-5.1289624301065033E-4</v>
      </c>
      <c r="AN58" s="9">
        <f t="shared" si="20"/>
        <v>-9.954706095517682E-5</v>
      </c>
      <c r="AO58" s="9">
        <f t="shared" si="44"/>
        <v>6.9903304241631048E-2</v>
      </c>
      <c r="AP58" s="9">
        <f t="shared" si="3"/>
        <v>1.2271355102156089E-7</v>
      </c>
      <c r="AQ58" s="9">
        <f t="shared" si="3"/>
        <v>5.0759270157507437E-13</v>
      </c>
      <c r="AR58" s="9">
        <f t="shared" si="21"/>
        <v>-2.4957664731081075E-10</v>
      </c>
      <c r="AT58" s="16">
        <f t="shared" si="22"/>
        <v>6</v>
      </c>
      <c r="AU58" s="17">
        <f>VLOOKUP($A58,Datum!$A:$B,2,0)</f>
        <v>41649</v>
      </c>
      <c r="AV58" s="13">
        <f>VLOOKUP(AU58,Zeitreihen!$F:$G,2,0)</f>
        <v>8677.8700000000008</v>
      </c>
      <c r="AW58" s="13">
        <f>VLOOKUP(AU58,Zeitreihen!$J:$K,2,0)</f>
        <v>0.26663822525597269</v>
      </c>
      <c r="AX58" s="9">
        <f t="shared" si="23"/>
        <v>0</v>
      </c>
      <c r="AY58" s="9">
        <f t="shared" si="23"/>
        <v>2.6663467052077506E-5</v>
      </c>
      <c r="AZ58" s="9">
        <f t="shared" si="45"/>
        <v>6.9903304241631048E-2</v>
      </c>
      <c r="BA58" s="9">
        <f t="shared" si="4"/>
        <v>8.9489273820359905E-8</v>
      </c>
      <c r="BB58" s="9">
        <f t="shared" si="4"/>
        <v>5.0086115551284062E-11</v>
      </c>
      <c r="BC58" s="9">
        <f t="shared" si="24"/>
        <v>-2.1171136268908777E-9</v>
      </c>
      <c r="BE58" s="16">
        <f t="shared" si="25"/>
        <v>6</v>
      </c>
      <c r="BF58" s="17">
        <f>VLOOKUP($A58,Datum!$A:$B,2,0)</f>
        <v>41649</v>
      </c>
      <c r="BG58" s="13">
        <f>VLOOKUP(BF58,Zeitreihen!$F:$G,2,0)</f>
        <v>8677.8700000000008</v>
      </c>
      <c r="BH58" s="13">
        <f>VLOOKUP(BF58,Zeitreihen!N:O,2,0)</f>
        <v>1.367</v>
      </c>
      <c r="BI58" s="9">
        <f t="shared" si="26"/>
        <v>0</v>
      </c>
      <c r="BJ58" s="9">
        <f t="shared" si="26"/>
        <v>4.5457956422975216E-3</v>
      </c>
      <c r="BK58" s="9">
        <f t="shared" si="46"/>
        <v>6.9903304241631048E-2</v>
      </c>
      <c r="BL58" s="9">
        <f t="shared" si="5"/>
        <v>8.9489273820359905E-8</v>
      </c>
      <c r="BM58" s="9">
        <f t="shared" si="5"/>
        <v>1.2766552147730998E-6</v>
      </c>
      <c r="BN58" s="9">
        <f t="shared" si="27"/>
        <v>-3.3800436105029817E-7</v>
      </c>
      <c r="BP58" s="16">
        <f t="shared" si="28"/>
        <v>6</v>
      </c>
      <c r="BQ58" s="17">
        <f>VLOOKUP($A58,Datum!$A:$B,2,0)</f>
        <v>41649</v>
      </c>
      <c r="BR58" s="13">
        <f>VLOOKUP(BQ58,Zeitreihen!$F:$G,2,0)</f>
        <v>8677.8700000000008</v>
      </c>
      <c r="BS58" s="13">
        <f>VLOOKUP(BQ58,Zeitreihen!R:S,2,0)</f>
        <v>1.0044999999999999</v>
      </c>
      <c r="BT58" s="9">
        <f t="shared" si="29"/>
        <v>0</v>
      </c>
      <c r="BU58" s="9">
        <f t="shared" si="29"/>
        <v>-9.954706095517682E-5</v>
      </c>
      <c r="BV58" s="9">
        <f t="shared" si="47"/>
        <v>6.9903304241631048E-2</v>
      </c>
      <c r="BW58" s="9">
        <f t="shared" si="6"/>
        <v>8.9489273820359905E-8</v>
      </c>
      <c r="BX58" s="9">
        <f t="shared" si="6"/>
        <v>4.7275610291953434E-13</v>
      </c>
      <c r="BY58" s="9">
        <f t="shared" si="30"/>
        <v>-2.0568568337250035E-10</v>
      </c>
      <c r="CA58" s="16">
        <f t="shared" si="31"/>
        <v>6</v>
      </c>
      <c r="CB58" s="17">
        <f>VLOOKUP($A58,Datum!$A:$B,2,0)</f>
        <v>41649</v>
      </c>
      <c r="CC58" s="13">
        <f>VLOOKUP(CB58,Zeitreihen!$J:$K,2,0)</f>
        <v>0.26663822525597269</v>
      </c>
      <c r="CD58" s="13">
        <f>VLOOKUP(CB58,Zeitreihen!N:O,2,0)</f>
        <v>1.367</v>
      </c>
      <c r="CE58" s="9">
        <f t="shared" si="32"/>
        <v>2.6663467052077506E-5</v>
      </c>
      <c r="CF58" s="9">
        <f t="shared" si="32"/>
        <v>4.5457956422975216E-3</v>
      </c>
      <c r="CG58" s="9">
        <f t="shared" si="48"/>
        <v>6.9903304241631048E-2</v>
      </c>
      <c r="CH58" s="9">
        <f t="shared" si="7"/>
        <v>5.0086115551284062E-11</v>
      </c>
      <c r="CI58" s="9">
        <f t="shared" si="7"/>
        <v>1.2766552147730998E-6</v>
      </c>
      <c r="CJ58" s="9">
        <f t="shared" si="33"/>
        <v>7.9964179859656436E-9</v>
      </c>
      <c r="CL58" s="16">
        <f t="shared" si="34"/>
        <v>6</v>
      </c>
      <c r="CM58" s="17">
        <f>VLOOKUP($A58,Datum!$A:$B,2,0)</f>
        <v>41649</v>
      </c>
      <c r="CN58" s="13">
        <f>VLOOKUP(CM58,Zeitreihen!$J:$K,2,0)</f>
        <v>0.26663822525597269</v>
      </c>
      <c r="CO58" s="13">
        <f>VLOOKUP(CM58,Zeitreihen!R:S,2,0)</f>
        <v>1.0044999999999999</v>
      </c>
      <c r="CP58" s="9">
        <f t="shared" si="35"/>
        <v>2.6663467052077506E-5</v>
      </c>
      <c r="CQ58" s="9">
        <f t="shared" si="35"/>
        <v>-9.954706095517682E-5</v>
      </c>
      <c r="CR58" s="9">
        <f t="shared" si="49"/>
        <v>6.9903304241631048E-2</v>
      </c>
      <c r="CS58" s="9">
        <f t="shared" si="8"/>
        <v>5.0086115551284062E-11</v>
      </c>
      <c r="CT58" s="9">
        <f t="shared" si="8"/>
        <v>4.7275610291953434E-13</v>
      </c>
      <c r="CU58" s="9">
        <f t="shared" si="36"/>
        <v>4.8660576238267604E-12</v>
      </c>
      <c r="CW58" s="16">
        <f t="shared" si="37"/>
        <v>6</v>
      </c>
      <c r="CX58" s="17">
        <f>VLOOKUP($A58,Datum!$A:$B,2,0)</f>
        <v>41649</v>
      </c>
      <c r="CY58" s="13">
        <f>VLOOKUP(CX58,Zeitreihen!N:O,2,0)</f>
        <v>1.367</v>
      </c>
      <c r="CZ58" s="13">
        <f>VLOOKUP(CX58,Zeitreihen!R:S,2,0)</f>
        <v>1.0044999999999999</v>
      </c>
      <c r="DA58" s="9">
        <f t="shared" si="38"/>
        <v>4.5457956422975216E-3</v>
      </c>
      <c r="DB58" s="9">
        <f t="shared" si="38"/>
        <v>-9.954706095517682E-5</v>
      </c>
      <c r="DC58" s="9">
        <f t="shared" si="50"/>
        <v>6.9903304241631048E-2</v>
      </c>
      <c r="DD58" s="9">
        <f t="shared" si="9"/>
        <v>1.2766552147730998E-6</v>
      </c>
      <c r="DE58" s="9">
        <f t="shared" si="9"/>
        <v>4.7275610291953434E-13</v>
      </c>
      <c r="DF58" s="9">
        <f t="shared" si="39"/>
        <v>7.768825806439683E-10</v>
      </c>
    </row>
    <row r="59" spans="1:110" ht="15" x14ac:dyDescent="0.2">
      <c r="A59" s="9">
        <f t="shared" si="40"/>
        <v>46</v>
      </c>
      <c r="B59" s="16">
        <f t="shared" si="10"/>
        <v>5</v>
      </c>
      <c r="C59" s="17">
        <f>VLOOKUP($A59,Datum!$A:$B,2,0)</f>
        <v>41648</v>
      </c>
      <c r="D59" s="13">
        <f>VLOOKUP(C59,Zeitreihen!$B:$C,2,0)</f>
        <v>643.57000000000005</v>
      </c>
      <c r="E59" s="13">
        <f>VLOOKUP(C59,Zeitreihen!F:G,2,0)</f>
        <v>8677.8700000000008</v>
      </c>
      <c r="F59" s="9">
        <f t="shared" si="11"/>
        <v>6.5005646030934627E-3</v>
      </c>
      <c r="G59" s="9">
        <f t="shared" si="11"/>
        <v>2.9278103263565844E-3</v>
      </c>
      <c r="H59" s="9">
        <f t="shared" si="41"/>
        <v>6.5709105987133185E-2</v>
      </c>
      <c r="I59" s="9">
        <f t="shared" si="0"/>
        <v>2.1175770118768667E-6</v>
      </c>
      <c r="J59" s="9">
        <f t="shared" si="0"/>
        <v>2.120366161225565E-7</v>
      </c>
      <c r="K59" s="9">
        <f t="shared" si="12"/>
        <v>6.7007750594784594E-7</v>
      </c>
      <c r="M59" s="16">
        <f t="shared" si="13"/>
        <v>5</v>
      </c>
      <c r="N59" s="17">
        <f>VLOOKUP($A59,Datum!$A:$B,2,0)</f>
        <v>41648</v>
      </c>
      <c r="O59" s="13">
        <f>VLOOKUP(N59,Zeitreihen!$B:$C,2,0)</f>
        <v>643.57000000000005</v>
      </c>
      <c r="P59" s="13">
        <f>VLOOKUP(N59,Zeitreihen!$J:$K,2,0)</f>
        <v>0.26663111585121985</v>
      </c>
      <c r="Q59" s="9">
        <f t="shared" si="14"/>
        <v>6.5005646030934627E-3</v>
      </c>
      <c r="R59" s="9">
        <f t="shared" si="14"/>
        <v>0</v>
      </c>
      <c r="S59" s="9">
        <f t="shared" si="42"/>
        <v>6.5709105987133185E-2</v>
      </c>
      <c r="T59" s="9">
        <f t="shared" si="1"/>
        <v>2.1175770118768667E-6</v>
      </c>
      <c r="U59" s="9">
        <f t="shared" si="1"/>
        <v>7.1285635871373989E-16</v>
      </c>
      <c r="V59" s="9">
        <f t="shared" si="15"/>
        <v>3.8852647760255222E-11</v>
      </c>
      <c r="X59" s="16">
        <f t="shared" si="16"/>
        <v>5</v>
      </c>
      <c r="Y59" s="17">
        <f>VLOOKUP($A59,Datum!$A:$B,2,0)</f>
        <v>41648</v>
      </c>
      <c r="Z59" s="13">
        <f>VLOOKUP(Y59,Zeitreihen!$B:$C,2,0)</f>
        <v>643.57000000000005</v>
      </c>
      <c r="AA59" s="13">
        <f>VLOOKUP(Y59,Zeitreihen!N:O,2,0)</f>
        <v>1.3608</v>
      </c>
      <c r="AB59" s="9">
        <f t="shared" si="17"/>
        <v>6.5005646030934627E-3</v>
      </c>
      <c r="AC59" s="9">
        <f t="shared" si="17"/>
        <v>2.3543271616355819E-3</v>
      </c>
      <c r="AD59" s="9">
        <f t="shared" si="43"/>
        <v>6.5709105987133185E-2</v>
      </c>
      <c r="AE59" s="9">
        <f t="shared" si="2"/>
        <v>2.1175770118768667E-6</v>
      </c>
      <c r="AF59" s="9">
        <f t="shared" si="2"/>
        <v>2.8485090875624623E-7</v>
      </c>
      <c r="AG59" s="9">
        <f t="shared" si="18"/>
        <v>7.7665548101745988E-7</v>
      </c>
      <c r="AI59" s="16">
        <f t="shared" si="19"/>
        <v>5</v>
      </c>
      <c r="AJ59" s="17">
        <f>VLOOKUP($A59,Datum!$A:$B,2,0)</f>
        <v>41648</v>
      </c>
      <c r="AK59" s="13">
        <f>VLOOKUP(AJ59,Zeitreihen!$B:$C,2,0)</f>
        <v>643.57000000000005</v>
      </c>
      <c r="AL59" s="13">
        <f>VLOOKUP(AJ59,Zeitreihen!$R:$S,2,0)</f>
        <v>1.0045999999999999</v>
      </c>
      <c r="AM59" s="9">
        <f t="shared" si="20"/>
        <v>6.5005646030934627E-3</v>
      </c>
      <c r="AN59" s="9">
        <f t="shared" si="20"/>
        <v>-9.9537152324195255E-5</v>
      </c>
      <c r="AO59" s="9">
        <f t="shared" si="44"/>
        <v>6.5709105987133185E-2</v>
      </c>
      <c r="AP59" s="9">
        <f t="shared" si="3"/>
        <v>2.1262959319782977E-6</v>
      </c>
      <c r="AQ59" s="9">
        <f t="shared" si="3"/>
        <v>4.8065254782018475E-13</v>
      </c>
      <c r="AR59" s="9">
        <f t="shared" si="21"/>
        <v>1.0109448833270106E-9</v>
      </c>
      <c r="AT59" s="16">
        <f t="shared" si="22"/>
        <v>5</v>
      </c>
      <c r="AU59" s="17">
        <f>VLOOKUP($A59,Datum!$A:$B,2,0)</f>
        <v>41648</v>
      </c>
      <c r="AV59" s="13">
        <f>VLOOKUP(AU59,Zeitreihen!$F:$G,2,0)</f>
        <v>8677.8700000000008</v>
      </c>
      <c r="AW59" s="13">
        <f>VLOOKUP(AU59,Zeitreihen!$J:$K,2,0)</f>
        <v>0.26663111585121985</v>
      </c>
      <c r="AX59" s="9">
        <f t="shared" si="23"/>
        <v>2.9278103263565844E-3</v>
      </c>
      <c r="AY59" s="9">
        <f t="shared" si="23"/>
        <v>0</v>
      </c>
      <c r="AZ59" s="9">
        <f t="shared" si="45"/>
        <v>6.5709105987133185E-2</v>
      </c>
      <c r="BA59" s="9">
        <f t="shared" si="4"/>
        <v>2.120366161225565E-7</v>
      </c>
      <c r="BB59" s="9">
        <f t="shared" si="4"/>
        <v>7.1285635871373989E-16</v>
      </c>
      <c r="BC59" s="9">
        <f t="shared" si="24"/>
        <v>1.2294374733312333E-11</v>
      </c>
      <c r="BE59" s="16">
        <f t="shared" si="25"/>
        <v>5</v>
      </c>
      <c r="BF59" s="17">
        <f>VLOOKUP($A59,Datum!$A:$B,2,0)</f>
        <v>41648</v>
      </c>
      <c r="BG59" s="13">
        <f>VLOOKUP(BF59,Zeitreihen!$F:$G,2,0)</f>
        <v>8677.8700000000008</v>
      </c>
      <c r="BH59" s="13">
        <f>VLOOKUP(BF59,Zeitreihen!N:O,2,0)</f>
        <v>1.3608</v>
      </c>
      <c r="BI59" s="9">
        <f t="shared" si="26"/>
        <v>2.9278103263565844E-3</v>
      </c>
      <c r="BJ59" s="9">
        <f t="shared" si="26"/>
        <v>2.3543271616355819E-3</v>
      </c>
      <c r="BK59" s="9">
        <f t="shared" si="46"/>
        <v>6.5709105987133185E-2</v>
      </c>
      <c r="BL59" s="9">
        <f t="shared" si="5"/>
        <v>2.120366161225565E-7</v>
      </c>
      <c r="BM59" s="9">
        <f t="shared" si="5"/>
        <v>2.8485090875624623E-7</v>
      </c>
      <c r="BN59" s="9">
        <f t="shared" si="27"/>
        <v>2.4576171954173325E-7</v>
      </c>
      <c r="BP59" s="16">
        <f t="shared" si="28"/>
        <v>5</v>
      </c>
      <c r="BQ59" s="17">
        <f>VLOOKUP($A59,Datum!$A:$B,2,0)</f>
        <v>41648</v>
      </c>
      <c r="BR59" s="13">
        <f>VLOOKUP(BQ59,Zeitreihen!$F:$G,2,0)</f>
        <v>8677.8700000000008</v>
      </c>
      <c r="BS59" s="13">
        <f>VLOOKUP(BQ59,Zeitreihen!R:S,2,0)</f>
        <v>1.0045999999999999</v>
      </c>
      <c r="BT59" s="9">
        <f t="shared" si="29"/>
        <v>2.9278103263565844E-3</v>
      </c>
      <c r="BU59" s="9">
        <f t="shared" si="29"/>
        <v>-9.9537152324195255E-5</v>
      </c>
      <c r="BV59" s="9">
        <f t="shared" si="47"/>
        <v>6.5709105987133185E-2</v>
      </c>
      <c r="BW59" s="9">
        <f t="shared" si="6"/>
        <v>2.120366161225565E-7</v>
      </c>
      <c r="BX59" s="9">
        <f t="shared" si="6"/>
        <v>4.4778359337442405E-13</v>
      </c>
      <c r="BY59" s="9">
        <f t="shared" si="30"/>
        <v>3.0813392850238302E-10</v>
      </c>
      <c r="CA59" s="16">
        <f t="shared" si="31"/>
        <v>5</v>
      </c>
      <c r="CB59" s="17">
        <f>VLOOKUP($A59,Datum!$A:$B,2,0)</f>
        <v>41648</v>
      </c>
      <c r="CC59" s="13">
        <f>VLOOKUP(CB59,Zeitreihen!$J:$K,2,0)</f>
        <v>0.26663111585121985</v>
      </c>
      <c r="CD59" s="13">
        <f>VLOOKUP(CB59,Zeitreihen!N:O,2,0)</f>
        <v>1.3608</v>
      </c>
      <c r="CE59" s="9">
        <f t="shared" si="32"/>
        <v>0</v>
      </c>
      <c r="CF59" s="9">
        <f t="shared" si="32"/>
        <v>2.3543271616355819E-3</v>
      </c>
      <c r="CG59" s="9">
        <f t="shared" si="48"/>
        <v>6.5709105987133185E-2</v>
      </c>
      <c r="CH59" s="9">
        <f t="shared" si="7"/>
        <v>7.1285635871373989E-16</v>
      </c>
      <c r="CI59" s="9">
        <f t="shared" si="7"/>
        <v>2.8485090875624623E-7</v>
      </c>
      <c r="CJ59" s="9">
        <f t="shared" si="33"/>
        <v>1.4249834440872549E-11</v>
      </c>
      <c r="CL59" s="16">
        <f t="shared" si="34"/>
        <v>5</v>
      </c>
      <c r="CM59" s="17">
        <f>VLOOKUP($A59,Datum!$A:$B,2,0)</f>
        <v>41648</v>
      </c>
      <c r="CN59" s="13">
        <f>VLOOKUP(CM59,Zeitreihen!$J:$K,2,0)</f>
        <v>0.26663111585121985</v>
      </c>
      <c r="CO59" s="13">
        <f>VLOOKUP(CM59,Zeitreihen!R:S,2,0)</f>
        <v>1.0045999999999999</v>
      </c>
      <c r="CP59" s="9">
        <f t="shared" si="35"/>
        <v>0</v>
      </c>
      <c r="CQ59" s="9">
        <f t="shared" si="35"/>
        <v>-9.9537152324195255E-5</v>
      </c>
      <c r="CR59" s="9">
        <f t="shared" si="49"/>
        <v>6.5709105987133185E-2</v>
      </c>
      <c r="CS59" s="9">
        <f t="shared" si="8"/>
        <v>7.1285635871373989E-16</v>
      </c>
      <c r="CT59" s="9">
        <f t="shared" si="8"/>
        <v>4.4778359337442405E-13</v>
      </c>
      <c r="CU59" s="9">
        <f t="shared" si="36"/>
        <v>1.7866319762744814E-14</v>
      </c>
      <c r="CW59" s="16">
        <f t="shared" si="37"/>
        <v>5</v>
      </c>
      <c r="CX59" s="17">
        <f>VLOOKUP($A59,Datum!$A:$B,2,0)</f>
        <v>41648</v>
      </c>
      <c r="CY59" s="13">
        <f>VLOOKUP(CX59,Zeitreihen!N:O,2,0)</f>
        <v>1.3608</v>
      </c>
      <c r="CZ59" s="13">
        <f>VLOOKUP(CX59,Zeitreihen!R:S,2,0)</f>
        <v>1.0045999999999999</v>
      </c>
      <c r="DA59" s="9">
        <f t="shared" si="38"/>
        <v>2.3543271616355819E-3</v>
      </c>
      <c r="DB59" s="9">
        <f t="shared" si="38"/>
        <v>-9.9537152324195255E-5</v>
      </c>
      <c r="DC59" s="9">
        <f t="shared" si="50"/>
        <v>6.5709105987133185E-2</v>
      </c>
      <c r="DD59" s="9">
        <f t="shared" si="9"/>
        <v>2.8485090875624623E-7</v>
      </c>
      <c r="DE59" s="9">
        <f t="shared" si="9"/>
        <v>4.4778359337442405E-13</v>
      </c>
      <c r="DF59" s="9">
        <f t="shared" si="39"/>
        <v>3.5714361746899821E-10</v>
      </c>
    </row>
    <row r="60" spans="1:110" ht="15" x14ac:dyDescent="0.2">
      <c r="A60" s="9">
        <f t="shared" si="40"/>
        <v>47</v>
      </c>
      <c r="B60" s="16">
        <f t="shared" si="10"/>
        <v>4</v>
      </c>
      <c r="C60" s="17">
        <f>VLOOKUP($A60,Datum!$A:$B,2,0)</f>
        <v>41647</v>
      </c>
      <c r="D60" s="13">
        <f>VLOOKUP(C60,Zeitreihen!$B:$C,2,0)</f>
        <v>639.4</v>
      </c>
      <c r="E60" s="13">
        <f>VLOOKUP(C60,Zeitreihen!F:G,2,0)</f>
        <v>8652.5</v>
      </c>
      <c r="F60" s="9">
        <f t="shared" si="11"/>
        <v>1.3459162868734698E-3</v>
      </c>
      <c r="G60" s="9">
        <f t="shared" si="11"/>
        <v>5.0645222260729235E-3</v>
      </c>
      <c r="H60" s="9">
        <f t="shared" si="41"/>
        <v>6.1766559627905192E-2</v>
      </c>
      <c r="I60" s="9">
        <f t="shared" si="0"/>
        <v>1.6842908565335145E-8</v>
      </c>
      <c r="J60" s="9">
        <f t="shared" si="0"/>
        <v>9.5546882883650179E-7</v>
      </c>
      <c r="K60" s="9">
        <f t="shared" si="12"/>
        <v>1.2685769240026818E-7</v>
      </c>
      <c r="M60" s="16">
        <f t="shared" si="13"/>
        <v>4</v>
      </c>
      <c r="N60" s="17">
        <f>VLOOKUP($A60,Datum!$A:$B,2,0)</f>
        <v>41647</v>
      </c>
      <c r="O60" s="13">
        <f>VLOOKUP(N60,Zeitreihen!$B:$C,2,0)</f>
        <v>639.4</v>
      </c>
      <c r="P60" s="13">
        <f>VLOOKUP(N60,Zeitreihen!$J:$K,2,0)</f>
        <v>0.26663111585121985</v>
      </c>
      <c r="Q60" s="9">
        <f t="shared" si="14"/>
        <v>1.3459162868734698E-3</v>
      </c>
      <c r="R60" s="9">
        <f t="shared" si="14"/>
        <v>0</v>
      </c>
      <c r="S60" s="9">
        <f t="shared" si="42"/>
        <v>6.1766559627905192E-2</v>
      </c>
      <c r="T60" s="9">
        <f t="shared" si="1"/>
        <v>1.6842908565335145E-8</v>
      </c>
      <c r="U60" s="9">
        <f t="shared" si="1"/>
        <v>6.7008497719091555E-16</v>
      </c>
      <c r="V60" s="9">
        <f t="shared" si="15"/>
        <v>3.3594910331523848E-12</v>
      </c>
      <c r="X60" s="16">
        <f t="shared" si="16"/>
        <v>4</v>
      </c>
      <c r="Y60" s="17">
        <f>VLOOKUP($A60,Datum!$A:$B,2,0)</f>
        <v>41647</v>
      </c>
      <c r="Z60" s="13">
        <f>VLOOKUP(Y60,Zeitreihen!$B:$C,2,0)</f>
        <v>639.4</v>
      </c>
      <c r="AA60" s="13">
        <f>VLOOKUP(Y60,Zeitreihen!N:O,2,0)</f>
        <v>1.3575999999999999</v>
      </c>
      <c r="AB60" s="9">
        <f t="shared" si="17"/>
        <v>1.3459162868734698E-3</v>
      </c>
      <c r="AC60" s="9">
        <f t="shared" si="17"/>
        <v>-2.9420438990931815E-3</v>
      </c>
      <c r="AD60" s="9">
        <f t="shared" si="43"/>
        <v>6.1766559627905192E-2</v>
      </c>
      <c r="AE60" s="9">
        <f t="shared" si="2"/>
        <v>1.6842908565335145E-8</v>
      </c>
      <c r="AF60" s="9">
        <f t="shared" si="2"/>
        <v>6.3815416751918531E-7</v>
      </c>
      <c r="AG60" s="9">
        <f t="shared" si="18"/>
        <v>-1.0367435697467917E-7</v>
      </c>
      <c r="AI60" s="16">
        <f t="shared" si="19"/>
        <v>4</v>
      </c>
      <c r="AJ60" s="17">
        <f>VLOOKUP($A60,Datum!$A:$B,2,0)</f>
        <v>41647</v>
      </c>
      <c r="AK60" s="13">
        <f>VLOOKUP(AJ60,Zeitreihen!$B:$C,2,0)</f>
        <v>639.4</v>
      </c>
      <c r="AL60" s="13">
        <f>VLOOKUP(AJ60,Zeitreihen!$R:$S,2,0)</f>
        <v>1.0046999999999999</v>
      </c>
      <c r="AM60" s="9">
        <f t="shared" si="20"/>
        <v>1.3459162868734698E-3</v>
      </c>
      <c r="AN60" s="9">
        <f t="shared" si="20"/>
        <v>-9.9527245665597319E-5</v>
      </c>
      <c r="AO60" s="9">
        <f t="shared" si="44"/>
        <v>6.1766559627905192E-2</v>
      </c>
      <c r="AP60" s="9">
        <f t="shared" si="3"/>
        <v>1.7604456303404985E-8</v>
      </c>
      <c r="AQ60" s="9">
        <f t="shared" si="3"/>
        <v>4.5512934598918158E-13</v>
      </c>
      <c r="AR60" s="9">
        <f t="shared" si="21"/>
        <v>8.9511477944807921E-11</v>
      </c>
      <c r="AT60" s="16">
        <f t="shared" si="22"/>
        <v>4</v>
      </c>
      <c r="AU60" s="17">
        <f>VLOOKUP($A60,Datum!$A:$B,2,0)</f>
        <v>41647</v>
      </c>
      <c r="AV60" s="13">
        <f>VLOOKUP(AU60,Zeitreihen!$F:$G,2,0)</f>
        <v>8652.5</v>
      </c>
      <c r="AW60" s="13">
        <f>VLOOKUP(AU60,Zeitreihen!$J:$K,2,0)</f>
        <v>0.26663111585121985</v>
      </c>
      <c r="AX60" s="9">
        <f t="shared" si="23"/>
        <v>5.0645222260729235E-3</v>
      </c>
      <c r="AY60" s="9">
        <f t="shared" si="23"/>
        <v>0</v>
      </c>
      <c r="AZ60" s="9">
        <f t="shared" si="45"/>
        <v>6.1766559627905192E-2</v>
      </c>
      <c r="BA60" s="9">
        <f t="shared" si="4"/>
        <v>9.5546882883650179E-7</v>
      </c>
      <c r="BB60" s="9">
        <f t="shared" si="4"/>
        <v>6.7008497719091555E-16</v>
      </c>
      <c r="BC60" s="9">
        <f t="shared" si="24"/>
        <v>2.5303069149364827E-11</v>
      </c>
      <c r="BE60" s="16">
        <f t="shared" si="25"/>
        <v>4</v>
      </c>
      <c r="BF60" s="17">
        <f>VLOOKUP($A60,Datum!$A:$B,2,0)</f>
        <v>41647</v>
      </c>
      <c r="BG60" s="13">
        <f>VLOOKUP(BF60,Zeitreihen!$F:$G,2,0)</f>
        <v>8652.5</v>
      </c>
      <c r="BH60" s="13">
        <f>VLOOKUP(BF60,Zeitreihen!N:O,2,0)</f>
        <v>1.3575999999999999</v>
      </c>
      <c r="BI60" s="9">
        <f t="shared" si="26"/>
        <v>5.0645222260729235E-3</v>
      </c>
      <c r="BJ60" s="9">
        <f t="shared" si="26"/>
        <v>-2.9420438990931815E-3</v>
      </c>
      <c r="BK60" s="9">
        <f t="shared" si="46"/>
        <v>6.1766559627905192E-2</v>
      </c>
      <c r="BL60" s="9">
        <f t="shared" si="5"/>
        <v>9.5546882883650179E-7</v>
      </c>
      <c r="BM60" s="9">
        <f t="shared" si="5"/>
        <v>6.3815416751918531E-7</v>
      </c>
      <c r="BN60" s="9">
        <f t="shared" si="27"/>
        <v>-7.808562063892998E-7</v>
      </c>
      <c r="BP60" s="16">
        <f t="shared" si="28"/>
        <v>4</v>
      </c>
      <c r="BQ60" s="17">
        <f>VLOOKUP($A60,Datum!$A:$B,2,0)</f>
        <v>41647</v>
      </c>
      <c r="BR60" s="13">
        <f>VLOOKUP(BQ60,Zeitreihen!$F:$G,2,0)</f>
        <v>8652.5</v>
      </c>
      <c r="BS60" s="13">
        <f>VLOOKUP(BQ60,Zeitreihen!R:S,2,0)</f>
        <v>1.0046999999999999</v>
      </c>
      <c r="BT60" s="9">
        <f t="shared" si="29"/>
        <v>5.0645222260729235E-3</v>
      </c>
      <c r="BU60" s="9">
        <f t="shared" si="29"/>
        <v>-9.9527245665597319E-5</v>
      </c>
      <c r="BV60" s="9">
        <f t="shared" si="47"/>
        <v>6.1766559627905192E-2</v>
      </c>
      <c r="BW60" s="9">
        <f t="shared" si="6"/>
        <v>9.5546882883650179E-7</v>
      </c>
      <c r="BX60" s="9">
        <f t="shared" si="6"/>
        <v>4.2411735313429054E-13</v>
      </c>
      <c r="BY60" s="9">
        <f t="shared" si="30"/>
        <v>6.3657749778676403E-10</v>
      </c>
      <c r="CA60" s="16">
        <f t="shared" si="31"/>
        <v>4</v>
      </c>
      <c r="CB60" s="17">
        <f>VLOOKUP($A60,Datum!$A:$B,2,0)</f>
        <v>41647</v>
      </c>
      <c r="CC60" s="13">
        <f>VLOOKUP(CB60,Zeitreihen!$J:$K,2,0)</f>
        <v>0.26663111585121985</v>
      </c>
      <c r="CD60" s="13">
        <f>VLOOKUP(CB60,Zeitreihen!N:O,2,0)</f>
        <v>1.3575999999999999</v>
      </c>
      <c r="CE60" s="9">
        <f t="shared" si="32"/>
        <v>0</v>
      </c>
      <c r="CF60" s="9">
        <f t="shared" si="32"/>
        <v>-2.9420438990931815E-3</v>
      </c>
      <c r="CG60" s="9">
        <f t="shared" si="48"/>
        <v>6.1766559627905192E-2</v>
      </c>
      <c r="CH60" s="9">
        <f t="shared" si="7"/>
        <v>6.7008497719091555E-16</v>
      </c>
      <c r="CI60" s="9">
        <f t="shared" si="7"/>
        <v>6.3815416751918531E-7</v>
      </c>
      <c r="CJ60" s="9">
        <f t="shared" si="33"/>
        <v>-2.0678914884161136E-11</v>
      </c>
      <c r="CL60" s="16">
        <f t="shared" si="34"/>
        <v>4</v>
      </c>
      <c r="CM60" s="17">
        <f>VLOOKUP($A60,Datum!$A:$B,2,0)</f>
        <v>41647</v>
      </c>
      <c r="CN60" s="13">
        <f>VLOOKUP(CM60,Zeitreihen!$J:$K,2,0)</f>
        <v>0.26663111585121985</v>
      </c>
      <c r="CO60" s="13">
        <f>VLOOKUP(CM60,Zeitreihen!R:S,2,0)</f>
        <v>1.0046999999999999</v>
      </c>
      <c r="CP60" s="9">
        <f t="shared" si="35"/>
        <v>0</v>
      </c>
      <c r="CQ60" s="9">
        <f t="shared" si="35"/>
        <v>-9.9527245665597319E-5</v>
      </c>
      <c r="CR60" s="9">
        <f t="shared" si="49"/>
        <v>6.1766559627905192E-2</v>
      </c>
      <c r="CS60" s="9">
        <f t="shared" si="8"/>
        <v>6.7008497719091555E-16</v>
      </c>
      <c r="CT60" s="9">
        <f t="shared" si="8"/>
        <v>4.2411735313429054E-13</v>
      </c>
      <c r="CU60" s="9">
        <f t="shared" si="36"/>
        <v>1.685807423465867E-14</v>
      </c>
      <c r="CW60" s="16">
        <f t="shared" si="37"/>
        <v>4</v>
      </c>
      <c r="CX60" s="17">
        <f>VLOOKUP($A60,Datum!$A:$B,2,0)</f>
        <v>41647</v>
      </c>
      <c r="CY60" s="13">
        <f>VLOOKUP(CX60,Zeitreihen!N:O,2,0)</f>
        <v>1.3575999999999999</v>
      </c>
      <c r="CZ60" s="13">
        <f>VLOOKUP(CX60,Zeitreihen!R:S,2,0)</f>
        <v>1.0046999999999999</v>
      </c>
      <c r="DA60" s="9">
        <f t="shared" si="38"/>
        <v>-2.9420438990931815E-3</v>
      </c>
      <c r="DB60" s="9">
        <f t="shared" si="38"/>
        <v>-9.9527245665597319E-5</v>
      </c>
      <c r="DC60" s="9">
        <f t="shared" si="50"/>
        <v>6.1766559627905192E-2</v>
      </c>
      <c r="DD60" s="9">
        <f t="shared" si="9"/>
        <v>6.3815416751918531E-7</v>
      </c>
      <c r="DE60" s="9">
        <f t="shared" si="9"/>
        <v>4.2411735313429054E-13</v>
      </c>
      <c r="DF60" s="9">
        <f t="shared" si="39"/>
        <v>-5.2024249770645763E-10</v>
      </c>
    </row>
    <row r="61" spans="1:110" ht="15" x14ac:dyDescent="0.2">
      <c r="A61" s="9">
        <f t="shared" si="40"/>
        <v>48</v>
      </c>
      <c r="B61" s="16">
        <f t="shared" si="10"/>
        <v>3</v>
      </c>
      <c r="C61" s="17">
        <f>VLOOKUP($A61,Datum!$A:$B,2,0)</f>
        <v>41646</v>
      </c>
      <c r="D61" s="13">
        <f>VLOOKUP(C61,Zeitreihen!$B:$C,2,0)</f>
        <v>638.54</v>
      </c>
      <c r="E61" s="13">
        <f>VLOOKUP(C61,Zeitreihen!F:G,2,0)</f>
        <v>8608.7900000000009</v>
      </c>
      <c r="F61" s="9">
        <f t="shared" si="11"/>
        <v>-1.4553879299175508E-3</v>
      </c>
      <c r="G61" s="9">
        <f t="shared" si="11"/>
        <v>-3.5074271871584674E-4</v>
      </c>
      <c r="H61" s="9">
        <f t="shared" si="41"/>
        <v>5.8060566050230876E-2</v>
      </c>
      <c r="I61" s="9">
        <f t="shared" si="0"/>
        <v>3.0158652900012965E-7</v>
      </c>
      <c r="J61" s="9">
        <f t="shared" si="0"/>
        <v>1.2755355280728825E-7</v>
      </c>
      <c r="K61" s="9">
        <f t="shared" si="12"/>
        <v>1.9613371268801497E-7</v>
      </c>
      <c r="M61" s="16">
        <f t="shared" si="13"/>
        <v>3</v>
      </c>
      <c r="N61" s="17">
        <f>VLOOKUP($A61,Datum!$A:$B,2,0)</f>
        <v>41646</v>
      </c>
      <c r="O61" s="13">
        <f>VLOOKUP(N61,Zeitreihen!$B:$C,2,0)</f>
        <v>638.54</v>
      </c>
      <c r="P61" s="13">
        <f>VLOOKUP(N61,Zeitreihen!$J:$K,2,0)</f>
        <v>0.26663111585121985</v>
      </c>
      <c r="Q61" s="9">
        <f t="shared" si="14"/>
        <v>-1.4553879299175508E-3</v>
      </c>
      <c r="R61" s="9">
        <f t="shared" si="14"/>
        <v>-2.6663467052135138E-5</v>
      </c>
      <c r="S61" s="9">
        <f t="shared" si="42"/>
        <v>5.8060566050230876E-2</v>
      </c>
      <c r="T61" s="9">
        <f t="shared" si="1"/>
        <v>3.0158652900012965E-7</v>
      </c>
      <c r="U61" s="9">
        <f t="shared" si="1"/>
        <v>4.0955746401473745E-11</v>
      </c>
      <c r="V61" s="9">
        <f t="shared" si="15"/>
        <v>3.5144987409060225E-9</v>
      </c>
      <c r="X61" s="16">
        <f t="shared" si="16"/>
        <v>3</v>
      </c>
      <c r="Y61" s="17">
        <f>VLOOKUP($A61,Datum!$A:$B,2,0)</f>
        <v>41646</v>
      </c>
      <c r="Z61" s="13">
        <f>VLOOKUP(Y61,Zeitreihen!$B:$C,2,0)</f>
        <v>638.54</v>
      </c>
      <c r="AA61" s="13">
        <f>VLOOKUP(Y61,Zeitreihen!N:O,2,0)</f>
        <v>1.3615999999999999</v>
      </c>
      <c r="AB61" s="9">
        <f t="shared" si="17"/>
        <v>-1.4553879299175508E-3</v>
      </c>
      <c r="AC61" s="9">
        <f t="shared" si="17"/>
        <v>-9.5430361435769903E-4</v>
      </c>
      <c r="AD61" s="9">
        <f t="shared" si="43"/>
        <v>5.8060566050230876E-2</v>
      </c>
      <c r="AE61" s="9">
        <f t="shared" si="2"/>
        <v>3.0158652900012965E-7</v>
      </c>
      <c r="AF61" s="9">
        <f t="shared" si="2"/>
        <v>8.7348819006634043E-8</v>
      </c>
      <c r="AG61" s="9">
        <f t="shared" si="18"/>
        <v>1.6230596765513989E-7</v>
      </c>
      <c r="AI61" s="16">
        <f t="shared" si="19"/>
        <v>3</v>
      </c>
      <c r="AJ61" s="17">
        <f>VLOOKUP($A61,Datum!$A:$B,2,0)</f>
        <v>41646</v>
      </c>
      <c r="AK61" s="13">
        <f>VLOOKUP(AJ61,Zeitreihen!$B:$C,2,0)</f>
        <v>638.54</v>
      </c>
      <c r="AL61" s="13">
        <f>VLOOKUP(AJ61,Zeitreihen!$R:$S,2,0)</f>
        <v>1.0047999999999999</v>
      </c>
      <c r="AM61" s="9">
        <f t="shared" si="20"/>
        <v>-1.4553879299175508E-3</v>
      </c>
      <c r="AN61" s="9">
        <f t="shared" si="20"/>
        <v>-9.9517340978827777E-5</v>
      </c>
      <c r="AO61" s="9">
        <f t="shared" si="44"/>
        <v>5.8060566050230876E-2</v>
      </c>
      <c r="AP61" s="9">
        <f t="shared" si="3"/>
        <v>2.9850464150575753E-7</v>
      </c>
      <c r="AQ61" s="9">
        <f t="shared" si="3"/>
        <v>4.3094935174150531E-13</v>
      </c>
      <c r="AR61" s="9">
        <f t="shared" si="21"/>
        <v>-3.5866472052424765E-10</v>
      </c>
      <c r="AT61" s="16">
        <f t="shared" si="22"/>
        <v>3</v>
      </c>
      <c r="AU61" s="17">
        <f>VLOOKUP($A61,Datum!$A:$B,2,0)</f>
        <v>41646</v>
      </c>
      <c r="AV61" s="13">
        <f>VLOOKUP(AU61,Zeitreihen!$F:$G,2,0)</f>
        <v>8608.7900000000009</v>
      </c>
      <c r="AW61" s="13">
        <f>VLOOKUP(AU61,Zeitreihen!$J:$K,2,0)</f>
        <v>0.26663111585121985</v>
      </c>
      <c r="AX61" s="9">
        <f t="shared" si="23"/>
        <v>-3.5074271871584674E-4</v>
      </c>
      <c r="AY61" s="9">
        <f t="shared" si="23"/>
        <v>-2.6663467052135138E-5</v>
      </c>
      <c r="AZ61" s="9">
        <f t="shared" si="45"/>
        <v>5.8060566050230876E-2</v>
      </c>
      <c r="BA61" s="9">
        <f t="shared" si="4"/>
        <v>1.2755355280728825E-7</v>
      </c>
      <c r="BB61" s="9">
        <f t="shared" si="4"/>
        <v>4.0955746401473745E-11</v>
      </c>
      <c r="BC61" s="9">
        <f t="shared" si="24"/>
        <v>2.2856182886436412E-9</v>
      </c>
      <c r="BE61" s="16">
        <f t="shared" si="25"/>
        <v>3</v>
      </c>
      <c r="BF61" s="17">
        <f>VLOOKUP($A61,Datum!$A:$B,2,0)</f>
        <v>41646</v>
      </c>
      <c r="BG61" s="13">
        <f>VLOOKUP(BF61,Zeitreihen!$F:$G,2,0)</f>
        <v>8608.7900000000009</v>
      </c>
      <c r="BH61" s="13">
        <f>VLOOKUP(BF61,Zeitreihen!N:O,2,0)</f>
        <v>1.3615999999999999</v>
      </c>
      <c r="BI61" s="9">
        <f t="shared" si="26"/>
        <v>-3.5074271871584674E-4</v>
      </c>
      <c r="BJ61" s="9">
        <f t="shared" si="26"/>
        <v>-9.5430361435769903E-4</v>
      </c>
      <c r="BK61" s="9">
        <f t="shared" si="46"/>
        <v>5.8060566050230876E-2</v>
      </c>
      <c r="BL61" s="9">
        <f t="shared" si="5"/>
        <v>1.2755355280728825E-7</v>
      </c>
      <c r="BM61" s="9">
        <f t="shared" si="5"/>
        <v>8.7348819006634043E-8</v>
      </c>
      <c r="BN61" s="9">
        <f t="shared" si="27"/>
        <v>1.055540250194987E-7</v>
      </c>
      <c r="BP61" s="16">
        <f t="shared" si="28"/>
        <v>3</v>
      </c>
      <c r="BQ61" s="17">
        <f>VLOOKUP($A61,Datum!$A:$B,2,0)</f>
        <v>41646</v>
      </c>
      <c r="BR61" s="13">
        <f>VLOOKUP(BQ61,Zeitreihen!$F:$G,2,0)</f>
        <v>8608.7900000000009</v>
      </c>
      <c r="BS61" s="13">
        <f>VLOOKUP(BQ61,Zeitreihen!R:S,2,0)</f>
        <v>1.0047999999999999</v>
      </c>
      <c r="BT61" s="9">
        <f t="shared" si="29"/>
        <v>-3.5074271871584674E-4</v>
      </c>
      <c r="BU61" s="9">
        <f t="shared" si="29"/>
        <v>-9.9517340978827777E-5</v>
      </c>
      <c r="BV61" s="9">
        <f t="shared" si="47"/>
        <v>5.8060566050230876E-2</v>
      </c>
      <c r="BW61" s="9">
        <f t="shared" si="6"/>
        <v>1.2755355280728825E-7</v>
      </c>
      <c r="BX61" s="9">
        <f t="shared" si="6"/>
        <v>4.01689834871754E-13</v>
      </c>
      <c r="BY61" s="9">
        <f t="shared" si="30"/>
        <v>-2.263558383706176E-10</v>
      </c>
      <c r="CA61" s="16">
        <f t="shared" si="31"/>
        <v>3</v>
      </c>
      <c r="CB61" s="17">
        <f>VLOOKUP($A61,Datum!$A:$B,2,0)</f>
        <v>41646</v>
      </c>
      <c r="CC61" s="13">
        <f>VLOOKUP(CB61,Zeitreihen!$J:$K,2,0)</f>
        <v>0.26663111585121985</v>
      </c>
      <c r="CD61" s="13">
        <f>VLOOKUP(CB61,Zeitreihen!N:O,2,0)</f>
        <v>1.3615999999999999</v>
      </c>
      <c r="CE61" s="9">
        <f t="shared" si="32"/>
        <v>-2.6663467052135138E-5</v>
      </c>
      <c r="CF61" s="9">
        <f t="shared" si="32"/>
        <v>-9.5430361435769903E-4</v>
      </c>
      <c r="CG61" s="9">
        <f t="shared" si="48"/>
        <v>5.8060566050230876E-2</v>
      </c>
      <c r="CH61" s="9">
        <f t="shared" si="7"/>
        <v>4.0955746401473745E-11</v>
      </c>
      <c r="CI61" s="9">
        <f t="shared" si="7"/>
        <v>8.7348819006634043E-8</v>
      </c>
      <c r="CJ61" s="9">
        <f t="shared" si="33"/>
        <v>1.8914111344982438E-9</v>
      </c>
      <c r="CL61" s="16">
        <f t="shared" si="34"/>
        <v>3</v>
      </c>
      <c r="CM61" s="17">
        <f>VLOOKUP($A61,Datum!$A:$B,2,0)</f>
        <v>41646</v>
      </c>
      <c r="CN61" s="13">
        <f>VLOOKUP(CM61,Zeitreihen!$J:$K,2,0)</f>
        <v>0.26663111585121985</v>
      </c>
      <c r="CO61" s="13">
        <f>VLOOKUP(CM61,Zeitreihen!R:S,2,0)</f>
        <v>1.0047999999999999</v>
      </c>
      <c r="CP61" s="9">
        <f t="shared" si="35"/>
        <v>-2.6663467052135138E-5</v>
      </c>
      <c r="CQ61" s="9">
        <f t="shared" si="35"/>
        <v>-9.9517340978827777E-5</v>
      </c>
      <c r="CR61" s="9">
        <f t="shared" si="49"/>
        <v>5.8060566050230876E-2</v>
      </c>
      <c r="CS61" s="9">
        <f t="shared" si="8"/>
        <v>4.0955746401473745E-11</v>
      </c>
      <c r="CT61" s="9">
        <f t="shared" si="8"/>
        <v>4.01689834871754E-13</v>
      </c>
      <c r="CU61" s="9">
        <f t="shared" si="36"/>
        <v>-4.0560457355726916E-12</v>
      </c>
      <c r="CW61" s="16">
        <f t="shared" si="37"/>
        <v>3</v>
      </c>
      <c r="CX61" s="17">
        <f>VLOOKUP($A61,Datum!$A:$B,2,0)</f>
        <v>41646</v>
      </c>
      <c r="CY61" s="13">
        <f>VLOOKUP(CX61,Zeitreihen!N:O,2,0)</f>
        <v>1.3615999999999999</v>
      </c>
      <c r="CZ61" s="13">
        <f>VLOOKUP(CX61,Zeitreihen!R:S,2,0)</f>
        <v>1.0047999999999999</v>
      </c>
      <c r="DA61" s="9">
        <f t="shared" si="38"/>
        <v>-9.5430361435769903E-4</v>
      </c>
      <c r="DB61" s="9">
        <f t="shared" si="38"/>
        <v>-9.9517340978827777E-5</v>
      </c>
      <c r="DC61" s="9">
        <f t="shared" si="50"/>
        <v>5.8060566050230876E-2</v>
      </c>
      <c r="DD61" s="9">
        <f t="shared" si="9"/>
        <v>8.7348819006634043E-8</v>
      </c>
      <c r="DE61" s="9">
        <f t="shared" si="9"/>
        <v>4.01689834871754E-13</v>
      </c>
      <c r="DF61" s="9">
        <f t="shared" si="39"/>
        <v>-1.8731559647562068E-10</v>
      </c>
    </row>
    <row r="62" spans="1:110" ht="15" x14ac:dyDescent="0.2">
      <c r="A62" s="9">
        <f t="shared" si="40"/>
        <v>49</v>
      </c>
      <c r="B62" s="16">
        <f t="shared" si="10"/>
        <v>2</v>
      </c>
      <c r="C62" s="17">
        <f>VLOOKUP($A62,Datum!$A:$B,2,0)</f>
        <v>41645</v>
      </c>
      <c r="D62" s="13">
        <f>VLOOKUP(C62,Zeitreihen!$B:$C,2,0)</f>
        <v>639.47</v>
      </c>
      <c r="E62" s="13">
        <f>VLOOKUP(C62,Zeitreihen!F:G,2,0)</f>
        <v>8611.81</v>
      </c>
      <c r="F62" s="9">
        <f t="shared" si="11"/>
        <v>6.8729871357000368E-3</v>
      </c>
      <c r="G62" s="9">
        <f t="shared" si="11"/>
        <v>-7.3244642109390225E-4</v>
      </c>
      <c r="H62" s="9">
        <f t="shared" si="41"/>
        <v>5.457693208721702E-2</v>
      </c>
      <c r="I62" s="9">
        <f t="shared" si="0"/>
        <v>1.9971666762972056E-6</v>
      </c>
      <c r="J62" s="9">
        <f t="shared" si="0"/>
        <v>1.8960693299961387E-7</v>
      </c>
      <c r="K62" s="9">
        <f t="shared" si="12"/>
        <v>-6.1536708409025728E-7</v>
      </c>
      <c r="M62" s="16">
        <f t="shared" si="13"/>
        <v>2</v>
      </c>
      <c r="N62" s="17">
        <f>VLOOKUP($A62,Datum!$A:$B,2,0)</f>
        <v>41645</v>
      </c>
      <c r="O62" s="13">
        <f>VLOOKUP(N62,Zeitreihen!$B:$C,2,0)</f>
        <v>639.47</v>
      </c>
      <c r="P62" s="13">
        <f>VLOOKUP(N62,Zeitreihen!$J:$K,2,0)</f>
        <v>0.26663822525597269</v>
      </c>
      <c r="Q62" s="9">
        <f t="shared" si="14"/>
        <v>6.8729871357000368E-3</v>
      </c>
      <c r="R62" s="9">
        <f t="shared" si="14"/>
        <v>5.3326223182857399E-5</v>
      </c>
      <c r="S62" s="9">
        <f t="shared" si="42"/>
        <v>5.457693208721702E-2</v>
      </c>
      <c r="T62" s="9">
        <f t="shared" si="1"/>
        <v>1.9971666762972056E-6</v>
      </c>
      <c r="U62" s="9">
        <f t="shared" si="1"/>
        <v>1.5580652702251859E-10</v>
      </c>
      <c r="V62" s="9">
        <f t="shared" si="15"/>
        <v>1.7640056794664076E-8</v>
      </c>
      <c r="X62" s="16">
        <f t="shared" si="16"/>
        <v>2</v>
      </c>
      <c r="Y62" s="17">
        <f>VLOOKUP($A62,Datum!$A:$B,2,0)</f>
        <v>41645</v>
      </c>
      <c r="Z62" s="13">
        <f>VLOOKUP(Y62,Zeitreihen!$B:$C,2,0)</f>
        <v>639.47</v>
      </c>
      <c r="AA62" s="13">
        <f>VLOOKUP(Y62,Zeitreihen!N:O,2,0)</f>
        <v>1.3629</v>
      </c>
      <c r="AB62" s="9">
        <f t="shared" si="17"/>
        <v>6.8729871357000368E-3</v>
      </c>
      <c r="AC62" s="9">
        <f t="shared" si="17"/>
        <v>2.9392335070155748E-3</v>
      </c>
      <c r="AD62" s="9">
        <f t="shared" si="43"/>
        <v>5.457693208721702E-2</v>
      </c>
      <c r="AE62" s="9">
        <f t="shared" si="2"/>
        <v>1.9971666762972056E-6</v>
      </c>
      <c r="AF62" s="9">
        <f t="shared" si="2"/>
        <v>3.8819374915307408E-7</v>
      </c>
      <c r="AG62" s="9">
        <f t="shared" si="18"/>
        <v>8.8050418497324362E-7</v>
      </c>
      <c r="AI62" s="16">
        <f t="shared" si="19"/>
        <v>2</v>
      </c>
      <c r="AJ62" s="17">
        <f>VLOOKUP($A62,Datum!$A:$B,2,0)</f>
        <v>41645</v>
      </c>
      <c r="AK62" s="13">
        <f>VLOOKUP(AJ62,Zeitreihen!$B:$C,2,0)</f>
        <v>639.47</v>
      </c>
      <c r="AL62" s="13">
        <f>VLOOKUP(AJ62,Zeitreihen!$R:$S,2,0)</f>
        <v>1.0048999999999999</v>
      </c>
      <c r="AM62" s="9">
        <f t="shared" si="20"/>
        <v>6.8729871357000368E-3</v>
      </c>
      <c r="AN62" s="9">
        <f t="shared" si="20"/>
        <v>-9.9507438263109338E-5</v>
      </c>
      <c r="AO62" s="9">
        <f t="shared" si="44"/>
        <v>5.457693208721702E-2</v>
      </c>
      <c r="AP62" s="9">
        <f t="shared" si="3"/>
        <v>2.0048830732442851E-6</v>
      </c>
      <c r="AQ62" s="9">
        <f t="shared" si="3"/>
        <v>4.0804261117815679E-13</v>
      </c>
      <c r="AR62" s="9">
        <f t="shared" si="21"/>
        <v>9.0447649185232327E-10</v>
      </c>
      <c r="AT62" s="16">
        <f t="shared" si="22"/>
        <v>2</v>
      </c>
      <c r="AU62" s="17">
        <f>VLOOKUP($A62,Datum!$A:$B,2,0)</f>
        <v>41645</v>
      </c>
      <c r="AV62" s="13">
        <f>VLOOKUP(AU62,Zeitreihen!$F:$G,2,0)</f>
        <v>8611.81</v>
      </c>
      <c r="AW62" s="13">
        <f>VLOOKUP(AU62,Zeitreihen!$J:$K,2,0)</f>
        <v>0.26663822525597269</v>
      </c>
      <c r="AX62" s="9">
        <f t="shared" si="23"/>
        <v>-7.3244642109390225E-4</v>
      </c>
      <c r="AY62" s="9">
        <f t="shared" si="23"/>
        <v>5.3326223182857399E-5</v>
      </c>
      <c r="AZ62" s="9">
        <f t="shared" si="45"/>
        <v>5.457693208721702E-2</v>
      </c>
      <c r="BA62" s="9">
        <f t="shared" si="4"/>
        <v>1.8960693299961387E-7</v>
      </c>
      <c r="BB62" s="9">
        <f t="shared" si="4"/>
        <v>1.5580652702251859E-10</v>
      </c>
      <c r="BC62" s="9">
        <f t="shared" si="24"/>
        <v>-5.4352550749768143E-9</v>
      </c>
      <c r="BE62" s="16">
        <f t="shared" si="25"/>
        <v>2</v>
      </c>
      <c r="BF62" s="17">
        <f>VLOOKUP($A62,Datum!$A:$B,2,0)</f>
        <v>41645</v>
      </c>
      <c r="BG62" s="13">
        <f>VLOOKUP(BF62,Zeitreihen!$F:$G,2,0)</f>
        <v>8611.81</v>
      </c>
      <c r="BH62" s="13">
        <f>VLOOKUP(BF62,Zeitreihen!N:O,2,0)</f>
        <v>1.3629</v>
      </c>
      <c r="BI62" s="9">
        <f t="shared" si="26"/>
        <v>-7.3244642109390225E-4</v>
      </c>
      <c r="BJ62" s="9">
        <f t="shared" si="26"/>
        <v>2.9392335070155748E-3</v>
      </c>
      <c r="BK62" s="9">
        <f t="shared" si="46"/>
        <v>5.457693208721702E-2</v>
      </c>
      <c r="BL62" s="9">
        <f t="shared" si="5"/>
        <v>1.8960693299961387E-7</v>
      </c>
      <c r="BM62" s="9">
        <f t="shared" si="5"/>
        <v>3.8819374915307408E-7</v>
      </c>
      <c r="BN62" s="9">
        <f t="shared" si="27"/>
        <v>-2.7130098817832535E-7</v>
      </c>
      <c r="BP62" s="16">
        <f t="shared" si="28"/>
        <v>2</v>
      </c>
      <c r="BQ62" s="17">
        <f>VLOOKUP($A62,Datum!$A:$B,2,0)</f>
        <v>41645</v>
      </c>
      <c r="BR62" s="13">
        <f>VLOOKUP(BQ62,Zeitreihen!$F:$G,2,0)</f>
        <v>8611.81</v>
      </c>
      <c r="BS62" s="13">
        <f>VLOOKUP(BQ62,Zeitreihen!R:S,2,0)</f>
        <v>1.0048999999999999</v>
      </c>
      <c r="BT62" s="9">
        <f t="shared" si="29"/>
        <v>-7.3244642109390225E-4</v>
      </c>
      <c r="BU62" s="9">
        <f t="shared" si="29"/>
        <v>-9.9507438263109338E-5</v>
      </c>
      <c r="BV62" s="9">
        <f t="shared" si="47"/>
        <v>5.457693208721702E-2</v>
      </c>
      <c r="BW62" s="9">
        <f t="shared" si="6"/>
        <v>1.8960693299961387E-7</v>
      </c>
      <c r="BX62" s="9">
        <f t="shared" si="6"/>
        <v>3.8043693659784064E-13</v>
      </c>
      <c r="BY62" s="9">
        <f t="shared" si="30"/>
        <v>-2.6857676881682288E-10</v>
      </c>
      <c r="CA62" s="16">
        <f t="shared" si="31"/>
        <v>2</v>
      </c>
      <c r="CB62" s="17">
        <f>VLOOKUP($A62,Datum!$A:$B,2,0)</f>
        <v>41645</v>
      </c>
      <c r="CC62" s="13">
        <f>VLOOKUP(CB62,Zeitreihen!$J:$K,2,0)</f>
        <v>0.26663822525597269</v>
      </c>
      <c r="CD62" s="13">
        <f>VLOOKUP(CB62,Zeitreihen!N:O,2,0)</f>
        <v>1.3629</v>
      </c>
      <c r="CE62" s="9">
        <f t="shared" si="32"/>
        <v>5.3326223182857399E-5</v>
      </c>
      <c r="CF62" s="9">
        <f t="shared" si="32"/>
        <v>2.9392335070155748E-3</v>
      </c>
      <c r="CG62" s="9">
        <f t="shared" si="48"/>
        <v>5.457693208721702E-2</v>
      </c>
      <c r="CH62" s="9">
        <f t="shared" si="7"/>
        <v>1.5580652702251859E-10</v>
      </c>
      <c r="CI62" s="9">
        <f t="shared" si="7"/>
        <v>3.8819374915307408E-7</v>
      </c>
      <c r="CJ62" s="9">
        <f t="shared" si="33"/>
        <v>7.7770894213318162E-9</v>
      </c>
      <c r="CL62" s="16">
        <f t="shared" si="34"/>
        <v>2</v>
      </c>
      <c r="CM62" s="17">
        <f>VLOOKUP($A62,Datum!$A:$B,2,0)</f>
        <v>41645</v>
      </c>
      <c r="CN62" s="13">
        <f>VLOOKUP(CM62,Zeitreihen!$J:$K,2,0)</f>
        <v>0.26663822525597269</v>
      </c>
      <c r="CO62" s="13">
        <f>VLOOKUP(CM62,Zeitreihen!R:S,2,0)</f>
        <v>1.0048999999999999</v>
      </c>
      <c r="CP62" s="9">
        <f t="shared" si="35"/>
        <v>5.3326223182857399E-5</v>
      </c>
      <c r="CQ62" s="9">
        <f t="shared" si="35"/>
        <v>-9.9507438263109338E-5</v>
      </c>
      <c r="CR62" s="9">
        <f t="shared" si="49"/>
        <v>5.457693208721702E-2</v>
      </c>
      <c r="CS62" s="9">
        <f t="shared" si="8"/>
        <v>1.5580652702251859E-10</v>
      </c>
      <c r="CT62" s="9">
        <f t="shared" si="8"/>
        <v>3.8043693659784064E-13</v>
      </c>
      <c r="CU62" s="9">
        <f t="shared" si="36"/>
        <v>7.6989971971936486E-12</v>
      </c>
      <c r="CW62" s="16">
        <f t="shared" si="37"/>
        <v>2</v>
      </c>
      <c r="CX62" s="17">
        <f>VLOOKUP($A62,Datum!$A:$B,2,0)</f>
        <v>41645</v>
      </c>
      <c r="CY62" s="13">
        <f>VLOOKUP(CX62,Zeitreihen!N:O,2,0)</f>
        <v>1.3629</v>
      </c>
      <c r="CZ62" s="13">
        <f>VLOOKUP(CX62,Zeitreihen!R:S,2,0)</f>
        <v>1.0048999999999999</v>
      </c>
      <c r="DA62" s="9">
        <f t="shared" si="38"/>
        <v>2.9392335070155748E-3</v>
      </c>
      <c r="DB62" s="9">
        <f t="shared" si="38"/>
        <v>-9.9507438263109338E-5</v>
      </c>
      <c r="DC62" s="9">
        <f t="shared" si="50"/>
        <v>5.457693208721702E-2</v>
      </c>
      <c r="DD62" s="9">
        <f t="shared" si="9"/>
        <v>3.8819374915307408E-7</v>
      </c>
      <c r="DE62" s="9">
        <f t="shared" si="9"/>
        <v>3.8043693659784064E-13</v>
      </c>
      <c r="DF62" s="9">
        <f t="shared" si="39"/>
        <v>3.8429577246468129E-10</v>
      </c>
    </row>
    <row r="63" spans="1:110" ht="15" x14ac:dyDescent="0.2">
      <c r="A63" s="9">
        <f t="shared" si="40"/>
        <v>50</v>
      </c>
      <c r="B63" s="16">
        <f t="shared" si="10"/>
        <v>6</v>
      </c>
      <c r="C63" s="17">
        <f>VLOOKUP($A63,Datum!$A:$B,2,0)</f>
        <v>41642</v>
      </c>
      <c r="D63" s="13">
        <f>VLOOKUP(C63,Zeitreihen!$B:$C,2,0)</f>
        <v>635.09</v>
      </c>
      <c r="E63" s="13">
        <f>VLOOKUP(C63,Zeitreihen!F:G,2,0)</f>
        <v>8618.1200000000008</v>
      </c>
      <c r="F63" s="9">
        <f t="shared" si="11"/>
        <v>2.0471635046495688E-4</v>
      </c>
      <c r="G63" s="9">
        <f t="shared" si="11"/>
        <v>0</v>
      </c>
      <c r="H63" s="9">
        <f t="shared" si="41"/>
        <v>5.1302316161983996E-2</v>
      </c>
      <c r="I63" s="9">
        <f t="shared" si="0"/>
        <v>1.9657426698956843E-8</v>
      </c>
      <c r="J63" s="9">
        <f t="shared" si="0"/>
        <v>6.5676538018417135E-8</v>
      </c>
      <c r="K63" s="9">
        <f t="shared" si="12"/>
        <v>3.5930930017719933E-8</v>
      </c>
      <c r="M63" s="16">
        <f t="shared" si="13"/>
        <v>6</v>
      </c>
      <c r="N63" s="17">
        <f>VLOOKUP($A63,Datum!$A:$B,2,0)</f>
        <v>41642</v>
      </c>
      <c r="O63" s="13">
        <f>VLOOKUP(N63,Zeitreihen!$B:$C,2,0)</f>
        <v>635.09</v>
      </c>
      <c r="P63" s="13">
        <f>VLOOKUP(N63,Zeitreihen!$J:$K,2,0)</f>
        <v>0.26662400682557458</v>
      </c>
      <c r="Q63" s="9">
        <f t="shared" si="14"/>
        <v>2.0471635046495688E-4</v>
      </c>
      <c r="R63" s="9">
        <f t="shared" si="14"/>
        <v>0</v>
      </c>
      <c r="S63" s="9">
        <f t="shared" si="42"/>
        <v>5.1302316161983996E-2</v>
      </c>
      <c r="T63" s="9">
        <f t="shared" si="1"/>
        <v>1.9657426698956843E-8</v>
      </c>
      <c r="U63" s="9">
        <f t="shared" si="1"/>
        <v>5.5656186069513928E-16</v>
      </c>
      <c r="V63" s="9">
        <f t="shared" si="15"/>
        <v>-3.3076538482812457E-12</v>
      </c>
      <c r="X63" s="16">
        <f t="shared" si="16"/>
        <v>6</v>
      </c>
      <c r="Y63" s="17">
        <f>VLOOKUP($A63,Datum!$A:$B,2,0)</f>
        <v>41642</v>
      </c>
      <c r="Z63" s="13">
        <f>VLOOKUP(Y63,Zeitreihen!$B:$C,2,0)</f>
        <v>635.09</v>
      </c>
      <c r="AA63" s="13">
        <f>VLOOKUP(Y63,Zeitreihen!N:O,2,0)</f>
        <v>1.3589</v>
      </c>
      <c r="AB63" s="9">
        <f t="shared" si="17"/>
        <v>2.0471635046495688E-4</v>
      </c>
      <c r="AC63" s="9">
        <f t="shared" si="17"/>
        <v>-6.0893038749293771E-3</v>
      </c>
      <c r="AD63" s="9">
        <f t="shared" si="43"/>
        <v>5.1302316161983996E-2</v>
      </c>
      <c r="AE63" s="9">
        <f t="shared" si="2"/>
        <v>1.9657426698956843E-8</v>
      </c>
      <c r="AF63" s="9">
        <f t="shared" si="2"/>
        <v>2.0761747843543598E-6</v>
      </c>
      <c r="AG63" s="9">
        <f t="shared" si="18"/>
        <v>2.0202042876320299E-7</v>
      </c>
      <c r="AI63" s="16">
        <f t="shared" si="19"/>
        <v>6</v>
      </c>
      <c r="AJ63" s="17">
        <f>VLOOKUP($A63,Datum!$A:$B,2,0)</f>
        <v>41642</v>
      </c>
      <c r="AK63" s="13">
        <f>VLOOKUP(AJ63,Zeitreihen!$B:$C,2,0)</f>
        <v>635.09</v>
      </c>
      <c r="AL63" s="13">
        <f>VLOOKUP(AJ63,Zeitreihen!$R:$S,2,0)</f>
        <v>1.0049999999999999</v>
      </c>
      <c r="AM63" s="9">
        <f t="shared" si="20"/>
        <v>2.0471635046495688E-4</v>
      </c>
      <c r="AN63" s="9">
        <f t="shared" si="20"/>
        <v>-9.9497537518219889E-5</v>
      </c>
      <c r="AO63" s="9">
        <f t="shared" si="44"/>
        <v>5.1302316161983996E-2</v>
      </c>
      <c r="AP63" s="9">
        <f t="shared" si="3"/>
        <v>1.8922911506597477E-8</v>
      </c>
      <c r="AQ63" s="9">
        <f t="shared" si="3"/>
        <v>3.8634276868949296E-13</v>
      </c>
      <c r="AR63" s="9">
        <f t="shared" si="21"/>
        <v>-8.5502807106697575E-11</v>
      </c>
      <c r="AT63" s="16">
        <f t="shared" si="22"/>
        <v>6</v>
      </c>
      <c r="AU63" s="17">
        <f>VLOOKUP($A63,Datum!$A:$B,2,0)</f>
        <v>41642</v>
      </c>
      <c r="AV63" s="13">
        <f>VLOOKUP(AU63,Zeitreihen!$F:$G,2,0)</f>
        <v>8618.1200000000008</v>
      </c>
      <c r="AW63" s="13">
        <f>VLOOKUP(AU63,Zeitreihen!$J:$K,2,0)</f>
        <v>0.26662400682557458</v>
      </c>
      <c r="AX63" s="9">
        <f t="shared" si="23"/>
        <v>0</v>
      </c>
      <c r="AY63" s="9">
        <f t="shared" si="23"/>
        <v>0</v>
      </c>
      <c r="AZ63" s="9">
        <f t="shared" si="45"/>
        <v>5.1302316161983996E-2</v>
      </c>
      <c r="BA63" s="9">
        <f t="shared" si="4"/>
        <v>6.5676538018417135E-8</v>
      </c>
      <c r="BB63" s="9">
        <f t="shared" si="4"/>
        <v>5.5656186069513928E-16</v>
      </c>
      <c r="BC63" s="9">
        <f t="shared" si="24"/>
        <v>-6.0459123549341422E-12</v>
      </c>
      <c r="BE63" s="16">
        <f t="shared" si="25"/>
        <v>6</v>
      </c>
      <c r="BF63" s="17">
        <f>VLOOKUP($A63,Datum!$A:$B,2,0)</f>
        <v>41642</v>
      </c>
      <c r="BG63" s="13">
        <f>VLOOKUP(BF63,Zeitreihen!$F:$G,2,0)</f>
        <v>8618.1200000000008</v>
      </c>
      <c r="BH63" s="13">
        <f>VLOOKUP(BF63,Zeitreihen!N:O,2,0)</f>
        <v>1.3589</v>
      </c>
      <c r="BI63" s="9">
        <f t="shared" si="26"/>
        <v>0</v>
      </c>
      <c r="BJ63" s="9">
        <f t="shared" si="26"/>
        <v>-6.0893038749293771E-3</v>
      </c>
      <c r="BK63" s="9">
        <f t="shared" si="46"/>
        <v>5.1302316161983996E-2</v>
      </c>
      <c r="BL63" s="9">
        <f t="shared" si="5"/>
        <v>6.5676538018417135E-8</v>
      </c>
      <c r="BM63" s="9">
        <f t="shared" si="5"/>
        <v>2.0761747843543598E-6</v>
      </c>
      <c r="BN63" s="9">
        <f t="shared" si="27"/>
        <v>3.6926409540805361E-7</v>
      </c>
      <c r="BP63" s="16">
        <f t="shared" si="28"/>
        <v>6</v>
      </c>
      <c r="BQ63" s="17">
        <f>VLOOKUP($A63,Datum!$A:$B,2,0)</f>
        <v>41642</v>
      </c>
      <c r="BR63" s="13">
        <f>VLOOKUP(BQ63,Zeitreihen!$F:$G,2,0)</f>
        <v>8618.1200000000008</v>
      </c>
      <c r="BS63" s="13">
        <f>VLOOKUP(BQ63,Zeitreihen!R:S,2,0)</f>
        <v>1.0049999999999999</v>
      </c>
      <c r="BT63" s="9">
        <f t="shared" si="29"/>
        <v>0</v>
      </c>
      <c r="BU63" s="9">
        <f t="shared" si="29"/>
        <v>-9.9497537518219889E-5</v>
      </c>
      <c r="BV63" s="9">
        <f t="shared" si="47"/>
        <v>5.1302316161983996E-2</v>
      </c>
      <c r="BW63" s="9">
        <f t="shared" si="6"/>
        <v>6.5676538018417135E-8</v>
      </c>
      <c r="BX63" s="9">
        <f t="shared" si="6"/>
        <v>3.6029782861580663E-13</v>
      </c>
      <c r="BY63" s="9">
        <f t="shared" si="30"/>
        <v>-1.5382819650193903E-10</v>
      </c>
      <c r="CA63" s="16">
        <f t="shared" si="31"/>
        <v>6</v>
      </c>
      <c r="CB63" s="17">
        <f>VLOOKUP($A63,Datum!$A:$B,2,0)</f>
        <v>41642</v>
      </c>
      <c r="CC63" s="13">
        <f>VLOOKUP(CB63,Zeitreihen!$J:$K,2,0)</f>
        <v>0.26662400682557458</v>
      </c>
      <c r="CD63" s="13">
        <f>VLOOKUP(CB63,Zeitreihen!N:O,2,0)</f>
        <v>1.3589</v>
      </c>
      <c r="CE63" s="9">
        <f t="shared" si="32"/>
        <v>0</v>
      </c>
      <c r="CF63" s="9">
        <f t="shared" si="32"/>
        <v>-6.0893038749293771E-3</v>
      </c>
      <c r="CG63" s="9">
        <f t="shared" si="48"/>
        <v>5.1302316161983996E-2</v>
      </c>
      <c r="CH63" s="9">
        <f t="shared" si="7"/>
        <v>5.5656186069513928E-16</v>
      </c>
      <c r="CI63" s="9">
        <f t="shared" si="7"/>
        <v>2.0761747843543598E-6</v>
      </c>
      <c r="CJ63" s="9">
        <f t="shared" si="33"/>
        <v>-3.3992936047193574E-11</v>
      </c>
      <c r="CL63" s="16">
        <f t="shared" si="34"/>
        <v>6</v>
      </c>
      <c r="CM63" s="17">
        <f>VLOOKUP($A63,Datum!$A:$B,2,0)</f>
        <v>41642</v>
      </c>
      <c r="CN63" s="13">
        <f>VLOOKUP(CM63,Zeitreihen!$J:$K,2,0)</f>
        <v>0.26662400682557458</v>
      </c>
      <c r="CO63" s="13">
        <f>VLOOKUP(CM63,Zeitreihen!R:S,2,0)</f>
        <v>1.0049999999999999</v>
      </c>
      <c r="CP63" s="9">
        <f t="shared" si="35"/>
        <v>0</v>
      </c>
      <c r="CQ63" s="9">
        <f t="shared" si="35"/>
        <v>-9.9497537518219889E-5</v>
      </c>
      <c r="CR63" s="9">
        <f t="shared" si="49"/>
        <v>5.1302316161983996E-2</v>
      </c>
      <c r="CS63" s="9">
        <f t="shared" si="8"/>
        <v>5.5656186069513928E-16</v>
      </c>
      <c r="CT63" s="9">
        <f t="shared" si="8"/>
        <v>3.6029782861580663E-13</v>
      </c>
      <c r="CU63" s="9">
        <f t="shared" si="36"/>
        <v>1.4160791994052867E-14</v>
      </c>
      <c r="CW63" s="16">
        <f t="shared" si="37"/>
        <v>6</v>
      </c>
      <c r="CX63" s="17">
        <f>VLOOKUP($A63,Datum!$A:$B,2,0)</f>
        <v>41642</v>
      </c>
      <c r="CY63" s="13">
        <f>VLOOKUP(CX63,Zeitreihen!N:O,2,0)</f>
        <v>1.3589</v>
      </c>
      <c r="CZ63" s="13">
        <f>VLOOKUP(CX63,Zeitreihen!R:S,2,0)</f>
        <v>1.0049999999999999</v>
      </c>
      <c r="DA63" s="9">
        <f t="shared" si="38"/>
        <v>-6.0893038749293771E-3</v>
      </c>
      <c r="DB63" s="9">
        <f t="shared" si="38"/>
        <v>-9.9497537518219889E-5</v>
      </c>
      <c r="DC63" s="9">
        <f t="shared" si="50"/>
        <v>5.1302316161983996E-2</v>
      </c>
      <c r="DD63" s="9">
        <f t="shared" si="9"/>
        <v>2.0761747843543598E-6</v>
      </c>
      <c r="DE63" s="9">
        <f t="shared" si="9"/>
        <v>3.6029782861580663E-13</v>
      </c>
      <c r="DF63" s="9">
        <f t="shared" si="39"/>
        <v>-8.6489378921909634E-10</v>
      </c>
    </row>
    <row r="64" spans="1:110" ht="15" x14ac:dyDescent="0.2">
      <c r="A64" s="9">
        <f t="shared" si="40"/>
        <v>51</v>
      </c>
      <c r="B64" s="16">
        <f t="shared" si="10"/>
        <v>5</v>
      </c>
      <c r="C64" s="17">
        <f>VLOOKUP($A64,Datum!$A:$B,2,0)</f>
        <v>41641</v>
      </c>
      <c r="D64" s="13">
        <f>VLOOKUP(C64,Zeitreihen!$B:$C,2,0)</f>
        <v>634.96</v>
      </c>
      <c r="E64" s="13">
        <f>VLOOKUP(C64,Zeitreihen!F:G,2,0)</f>
        <v>8618.1200000000008</v>
      </c>
      <c r="F64" s="9">
        <f t="shared" si="11"/>
        <v>8.0961859064084419E-3</v>
      </c>
      <c r="G64" s="9">
        <f t="shared" si="11"/>
        <v>1.4840226464920058E-3</v>
      </c>
      <c r="H64" s="9">
        <f t="shared" si="41"/>
        <v>4.8224177192264954E-2</v>
      </c>
      <c r="I64" s="9">
        <f t="shared" si="0"/>
        <v>2.5505153150006757E-6</v>
      </c>
      <c r="J64" s="9">
        <f t="shared" si="0"/>
        <v>5.9945127513047156E-9</v>
      </c>
      <c r="K64" s="9">
        <f t="shared" si="12"/>
        <v>1.2364908644292329E-7</v>
      </c>
      <c r="M64" s="16">
        <f t="shared" si="13"/>
        <v>5</v>
      </c>
      <c r="N64" s="17">
        <f>VLOOKUP($A64,Datum!$A:$B,2,0)</f>
        <v>41641</v>
      </c>
      <c r="O64" s="13">
        <f>VLOOKUP(N64,Zeitreihen!$B:$C,2,0)</f>
        <v>634.96</v>
      </c>
      <c r="P64" s="13">
        <f>VLOOKUP(N64,Zeitreihen!$J:$K,2,0)</f>
        <v>0.26662400682557458</v>
      </c>
      <c r="Q64" s="9">
        <f t="shared" si="14"/>
        <v>8.0961859064084419E-3</v>
      </c>
      <c r="R64" s="9">
        <f t="shared" si="14"/>
        <v>-2.6662756130731995E-5</v>
      </c>
      <c r="S64" s="9">
        <f t="shared" si="42"/>
        <v>4.8224177192264954E-2</v>
      </c>
      <c r="T64" s="9">
        <f t="shared" si="1"/>
        <v>2.5505153150006757E-6</v>
      </c>
      <c r="U64" s="9">
        <f t="shared" si="1"/>
        <v>3.4015366595981792E-11</v>
      </c>
      <c r="V64" s="9">
        <f t="shared" si="15"/>
        <v>-9.3143283949200526E-9</v>
      </c>
      <c r="X64" s="16">
        <f t="shared" si="16"/>
        <v>5</v>
      </c>
      <c r="Y64" s="17">
        <f>VLOOKUP($A64,Datum!$A:$B,2,0)</f>
        <v>41641</v>
      </c>
      <c r="Z64" s="13">
        <f>VLOOKUP(Y64,Zeitreihen!$B:$C,2,0)</f>
        <v>634.96</v>
      </c>
      <c r="AA64" s="13">
        <f>VLOOKUP(Y64,Zeitreihen!N:O,2,0)</f>
        <v>1.3672</v>
      </c>
      <c r="AB64" s="9">
        <f t="shared" si="17"/>
        <v>8.0961859064084419E-3</v>
      </c>
      <c r="AC64" s="9">
        <f t="shared" si="17"/>
        <v>-6.6338861841057917E-3</v>
      </c>
      <c r="AD64" s="9">
        <f t="shared" si="43"/>
        <v>4.8224177192264954E-2</v>
      </c>
      <c r="AE64" s="9">
        <f t="shared" si="2"/>
        <v>2.5505153150006757E-6</v>
      </c>
      <c r="AF64" s="9">
        <f t="shared" si="2"/>
        <v>2.3000410218899373E-6</v>
      </c>
      <c r="AG64" s="9">
        <f t="shared" si="18"/>
        <v>-2.422042495799793E-6</v>
      </c>
      <c r="AI64" s="16">
        <f t="shared" si="19"/>
        <v>5</v>
      </c>
      <c r="AJ64" s="17">
        <f>VLOOKUP($A64,Datum!$A:$B,2,0)</f>
        <v>41641</v>
      </c>
      <c r="AK64" s="13">
        <f>VLOOKUP(AJ64,Zeitreihen!$B:$C,2,0)</f>
        <v>634.96</v>
      </c>
      <c r="AL64" s="13">
        <f>VLOOKUP(AJ64,Zeitreihen!$R:$S,2,0)</f>
        <v>1.0051000000000001</v>
      </c>
      <c r="AM64" s="9">
        <f t="shared" si="20"/>
        <v>8.0961859064084419E-3</v>
      </c>
      <c r="AN64" s="9">
        <f t="shared" si="20"/>
        <v>-9.9487638742937995E-5</v>
      </c>
      <c r="AO64" s="9">
        <f t="shared" si="44"/>
        <v>4.8224177192264954E-2</v>
      </c>
      <c r="AP64" s="9">
        <f t="shared" si="3"/>
        <v>2.5587108781258242E-6</v>
      </c>
      <c r="AQ64" s="9">
        <f t="shared" si="3"/>
        <v>3.6578688503873173E-13</v>
      </c>
      <c r="AR64" s="9">
        <f t="shared" si="21"/>
        <v>9.6744141002148725E-10</v>
      </c>
      <c r="AT64" s="16">
        <f t="shared" si="22"/>
        <v>5</v>
      </c>
      <c r="AU64" s="17">
        <f>VLOOKUP($A64,Datum!$A:$B,2,0)</f>
        <v>41641</v>
      </c>
      <c r="AV64" s="13">
        <f>VLOOKUP(AU64,Zeitreihen!$F:$G,2,0)</f>
        <v>8618.1200000000008</v>
      </c>
      <c r="AW64" s="13">
        <f>VLOOKUP(AU64,Zeitreihen!$J:$K,2,0)</f>
        <v>0.26662400682557458</v>
      </c>
      <c r="AX64" s="9">
        <f t="shared" si="23"/>
        <v>1.4840226464920058E-3</v>
      </c>
      <c r="AY64" s="9">
        <f t="shared" si="23"/>
        <v>-2.6662756130731995E-5</v>
      </c>
      <c r="AZ64" s="9">
        <f t="shared" si="45"/>
        <v>4.8224177192264954E-2</v>
      </c>
      <c r="BA64" s="9">
        <f t="shared" si="4"/>
        <v>5.9945127513047156E-9</v>
      </c>
      <c r="BB64" s="9">
        <f t="shared" si="4"/>
        <v>3.4015366595981792E-11</v>
      </c>
      <c r="BC64" s="9">
        <f t="shared" si="24"/>
        <v>-4.5155902028407907E-10</v>
      </c>
      <c r="BE64" s="16">
        <f t="shared" si="25"/>
        <v>5</v>
      </c>
      <c r="BF64" s="17">
        <f>VLOOKUP($A64,Datum!$A:$B,2,0)</f>
        <v>41641</v>
      </c>
      <c r="BG64" s="13">
        <f>VLOOKUP(BF64,Zeitreihen!$F:$G,2,0)</f>
        <v>8618.1200000000008</v>
      </c>
      <c r="BH64" s="13">
        <f>VLOOKUP(BF64,Zeitreihen!N:O,2,0)</f>
        <v>1.3672</v>
      </c>
      <c r="BI64" s="9">
        <f t="shared" si="26"/>
        <v>1.4840226464920058E-3</v>
      </c>
      <c r="BJ64" s="9">
        <f t="shared" si="26"/>
        <v>-6.6338861841057917E-3</v>
      </c>
      <c r="BK64" s="9">
        <f t="shared" si="46"/>
        <v>4.8224177192264954E-2</v>
      </c>
      <c r="BL64" s="9">
        <f t="shared" si="5"/>
        <v>5.9945127513047156E-9</v>
      </c>
      <c r="BM64" s="9">
        <f t="shared" si="5"/>
        <v>2.3000410218899373E-6</v>
      </c>
      <c r="BN64" s="9">
        <f t="shared" si="27"/>
        <v>-1.1742071893087334E-7</v>
      </c>
      <c r="BP64" s="16">
        <f t="shared" si="28"/>
        <v>5</v>
      </c>
      <c r="BQ64" s="17">
        <f>VLOOKUP($A64,Datum!$A:$B,2,0)</f>
        <v>41641</v>
      </c>
      <c r="BR64" s="13">
        <f>VLOOKUP(BQ64,Zeitreihen!$F:$G,2,0)</f>
        <v>8618.1200000000008</v>
      </c>
      <c r="BS64" s="13">
        <f>VLOOKUP(BQ64,Zeitreihen!R:S,2,0)</f>
        <v>1.0051000000000001</v>
      </c>
      <c r="BT64" s="9">
        <f t="shared" si="29"/>
        <v>1.4840226464920058E-3</v>
      </c>
      <c r="BU64" s="9">
        <f t="shared" si="29"/>
        <v>-9.9487638742937995E-5</v>
      </c>
      <c r="BV64" s="9">
        <f t="shared" si="47"/>
        <v>4.8224177192264954E-2</v>
      </c>
      <c r="BW64" s="9">
        <f t="shared" si="6"/>
        <v>5.9945127513047156E-9</v>
      </c>
      <c r="BX64" s="9">
        <f t="shared" si="6"/>
        <v>3.4121478963760571E-13</v>
      </c>
      <c r="BY64" s="9">
        <f t="shared" si="30"/>
        <v>4.5226280052823088E-11</v>
      </c>
      <c r="CA64" s="16">
        <f t="shared" si="31"/>
        <v>5</v>
      </c>
      <c r="CB64" s="17">
        <f>VLOOKUP($A64,Datum!$A:$B,2,0)</f>
        <v>41641</v>
      </c>
      <c r="CC64" s="13">
        <f>VLOOKUP(CB64,Zeitreihen!$J:$K,2,0)</f>
        <v>0.26662400682557458</v>
      </c>
      <c r="CD64" s="13">
        <f>VLOOKUP(CB64,Zeitreihen!N:O,2,0)</f>
        <v>1.3672</v>
      </c>
      <c r="CE64" s="9">
        <f t="shared" si="32"/>
        <v>-2.6662756130731995E-5</v>
      </c>
      <c r="CF64" s="9">
        <f t="shared" si="32"/>
        <v>-6.6338861841057917E-3</v>
      </c>
      <c r="CG64" s="9">
        <f t="shared" si="48"/>
        <v>4.8224177192264954E-2</v>
      </c>
      <c r="CH64" s="9">
        <f t="shared" si="7"/>
        <v>3.4015366595981792E-11</v>
      </c>
      <c r="CI64" s="9">
        <f t="shared" si="7"/>
        <v>2.3000410218899373E-6</v>
      </c>
      <c r="CJ64" s="9">
        <f t="shared" si="33"/>
        <v>8.8451533929821021E-9</v>
      </c>
      <c r="CL64" s="16">
        <f t="shared" si="34"/>
        <v>5</v>
      </c>
      <c r="CM64" s="17">
        <f>VLOOKUP($A64,Datum!$A:$B,2,0)</f>
        <v>41641</v>
      </c>
      <c r="CN64" s="13">
        <f>VLOOKUP(CM64,Zeitreihen!$J:$K,2,0)</f>
        <v>0.26662400682557458</v>
      </c>
      <c r="CO64" s="13">
        <f>VLOOKUP(CM64,Zeitreihen!R:S,2,0)</f>
        <v>1.0051000000000001</v>
      </c>
      <c r="CP64" s="9">
        <f t="shared" si="35"/>
        <v>-2.6662756130731995E-5</v>
      </c>
      <c r="CQ64" s="9">
        <f t="shared" si="35"/>
        <v>-9.9487638742937995E-5</v>
      </c>
      <c r="CR64" s="9">
        <f t="shared" si="49"/>
        <v>4.8224177192264954E-2</v>
      </c>
      <c r="CS64" s="9">
        <f t="shared" si="8"/>
        <v>3.4015366595981792E-11</v>
      </c>
      <c r="CT64" s="9">
        <f t="shared" si="8"/>
        <v>3.4121478963760571E-13</v>
      </c>
      <c r="CU64" s="9">
        <f t="shared" si="36"/>
        <v>-3.4068381466535756E-12</v>
      </c>
      <c r="CW64" s="16">
        <f t="shared" si="37"/>
        <v>5</v>
      </c>
      <c r="CX64" s="17">
        <f>VLOOKUP($A64,Datum!$A:$B,2,0)</f>
        <v>41641</v>
      </c>
      <c r="CY64" s="13">
        <f>VLOOKUP(CX64,Zeitreihen!N:O,2,0)</f>
        <v>1.3672</v>
      </c>
      <c r="CZ64" s="13">
        <f>VLOOKUP(CX64,Zeitreihen!R:S,2,0)</f>
        <v>1.0051000000000001</v>
      </c>
      <c r="DA64" s="9">
        <f t="shared" si="38"/>
        <v>-6.6338861841057917E-3</v>
      </c>
      <c r="DB64" s="9">
        <f t="shared" si="38"/>
        <v>-9.9487638742937995E-5</v>
      </c>
      <c r="DC64" s="9">
        <f t="shared" si="50"/>
        <v>4.8224177192264954E-2</v>
      </c>
      <c r="DD64" s="9">
        <f t="shared" si="9"/>
        <v>2.3000410218899373E-6</v>
      </c>
      <c r="DE64" s="9">
        <f t="shared" si="9"/>
        <v>3.4121478963760571E-13</v>
      </c>
      <c r="DF64" s="9">
        <f t="shared" si="39"/>
        <v>-8.8589390642561637E-10</v>
      </c>
    </row>
    <row r="65" spans="1:110" ht="15" x14ac:dyDescent="0.2">
      <c r="A65" s="9">
        <f t="shared" si="40"/>
        <v>52</v>
      </c>
      <c r="B65" s="16">
        <f t="shared" si="10"/>
        <v>4</v>
      </c>
      <c r="C65" s="17">
        <f>VLOOKUP($A65,Datum!$A:$B,2,0)</f>
        <v>41640</v>
      </c>
      <c r="D65" s="13">
        <f>VLOOKUP(C65,Zeitreihen!$B:$C,2,0)</f>
        <v>629.84</v>
      </c>
      <c r="E65" s="13">
        <f>VLOOKUP(C65,Zeitreihen!F:G,2,0)</f>
        <v>8605.34</v>
      </c>
      <c r="F65" s="9">
        <f t="shared" si="11"/>
        <v>2.9256524080130599E-3</v>
      </c>
      <c r="G65" s="9">
        <f t="shared" si="11"/>
        <v>9.9642525382973007E-3</v>
      </c>
      <c r="H65" s="9">
        <f t="shared" si="41"/>
        <v>4.5330726560729055E-2</v>
      </c>
      <c r="I65" s="9">
        <f t="shared" si="0"/>
        <v>2.0027613824010304E-7</v>
      </c>
      <c r="J65" s="9">
        <f t="shared" si="0"/>
        <v>3.5366281325460526E-6</v>
      </c>
      <c r="K65" s="9">
        <f t="shared" si="12"/>
        <v>8.4160693009125738E-7</v>
      </c>
      <c r="M65" s="16">
        <f t="shared" si="13"/>
        <v>4</v>
      </c>
      <c r="N65" s="17">
        <f>VLOOKUP($A65,Datum!$A:$B,2,0)</f>
        <v>41640</v>
      </c>
      <c r="O65" s="13">
        <f>VLOOKUP(N65,Zeitreihen!$B:$C,2,0)</f>
        <v>629.84</v>
      </c>
      <c r="P65" s="13">
        <f>VLOOKUP(N65,Zeitreihen!$J:$K,2,0)</f>
        <v>0.26663111585121985</v>
      </c>
      <c r="Q65" s="9">
        <f t="shared" si="14"/>
        <v>2.9256524080130599E-3</v>
      </c>
      <c r="R65" s="9">
        <f t="shared" si="14"/>
        <v>5.3324801377842605E-5</v>
      </c>
      <c r="S65" s="9">
        <f t="shared" si="42"/>
        <v>4.5330726560729055E-2</v>
      </c>
      <c r="T65" s="9">
        <f t="shared" si="1"/>
        <v>2.0027613824010304E-7</v>
      </c>
      <c r="U65" s="9">
        <f t="shared" si="1"/>
        <v>1.2940352120069767E-10</v>
      </c>
      <c r="V65" s="9">
        <f t="shared" si="15"/>
        <v>5.0908189420511732E-9</v>
      </c>
      <c r="X65" s="16">
        <f t="shared" si="16"/>
        <v>4</v>
      </c>
      <c r="Y65" s="17">
        <f>VLOOKUP($A65,Datum!$A:$B,2,0)</f>
        <v>41640</v>
      </c>
      <c r="Z65" s="13">
        <f>VLOOKUP(Y65,Zeitreihen!$B:$C,2,0)</f>
        <v>629.84</v>
      </c>
      <c r="AA65" s="13">
        <f>VLOOKUP(Y65,Zeitreihen!N:O,2,0)</f>
        <v>1.3763000000000001</v>
      </c>
      <c r="AB65" s="9">
        <f t="shared" si="17"/>
        <v>2.9256524080130599E-3</v>
      </c>
      <c r="AC65" s="9">
        <f t="shared" si="17"/>
        <v>-2.7572213085074421E-3</v>
      </c>
      <c r="AD65" s="9">
        <f t="shared" si="43"/>
        <v>4.5330726560729055E-2</v>
      </c>
      <c r="AE65" s="9">
        <f t="shared" si="2"/>
        <v>2.0027613824010304E-7</v>
      </c>
      <c r="AF65" s="9">
        <f t="shared" si="2"/>
        <v>4.160326930976327E-7</v>
      </c>
      <c r="AG65" s="9">
        <f t="shared" si="18"/>
        <v>-2.8865450135971176E-7</v>
      </c>
      <c r="AI65" s="16">
        <f t="shared" si="19"/>
        <v>4</v>
      </c>
      <c r="AJ65" s="17">
        <f>VLOOKUP($A65,Datum!$A:$B,2,0)</f>
        <v>41640</v>
      </c>
      <c r="AK65" s="13">
        <f>VLOOKUP(AJ65,Zeitreihen!$B:$C,2,0)</f>
        <v>629.84</v>
      </c>
      <c r="AL65" s="13">
        <f>VLOOKUP(AJ65,Zeitreihen!$R:$S,2,0)</f>
        <v>1.0052000000000001</v>
      </c>
      <c r="AM65" s="9">
        <f t="shared" si="20"/>
        <v>2.9256524080130599E-3</v>
      </c>
      <c r="AN65" s="9">
        <f t="shared" si="20"/>
        <v>-1.9894558903778297E-4</v>
      </c>
      <c r="AO65" s="9">
        <f t="shared" si="44"/>
        <v>4.5330726560729055E-2</v>
      </c>
      <c r="AP65" s="9">
        <f t="shared" si="3"/>
        <v>2.0250713710988166E-7</v>
      </c>
      <c r="AQ65" s="9">
        <f t="shared" si="3"/>
        <v>4.2391628551999884E-10</v>
      </c>
      <c r="AR65" s="9">
        <f t="shared" si="21"/>
        <v>-9.2653156101079554E-9</v>
      </c>
      <c r="AT65" s="16">
        <f t="shared" si="22"/>
        <v>4</v>
      </c>
      <c r="AU65" s="17">
        <f>VLOOKUP($A65,Datum!$A:$B,2,0)</f>
        <v>41640</v>
      </c>
      <c r="AV65" s="13">
        <f>VLOOKUP(AU65,Zeitreihen!$F:$G,2,0)</f>
        <v>8605.34</v>
      </c>
      <c r="AW65" s="13">
        <f>VLOOKUP(AU65,Zeitreihen!$J:$K,2,0)</f>
        <v>0.26663111585121985</v>
      </c>
      <c r="AX65" s="9">
        <f t="shared" si="23"/>
        <v>9.9642525382973007E-3</v>
      </c>
      <c r="AY65" s="9">
        <f t="shared" si="23"/>
        <v>5.3324801377842605E-5</v>
      </c>
      <c r="AZ65" s="9">
        <f t="shared" si="45"/>
        <v>4.5330726560729055E-2</v>
      </c>
      <c r="BA65" s="9">
        <f t="shared" si="4"/>
        <v>3.5366281325460526E-6</v>
      </c>
      <c r="BB65" s="9">
        <f t="shared" si="4"/>
        <v>1.2940352120069767E-10</v>
      </c>
      <c r="BC65" s="9">
        <f t="shared" si="24"/>
        <v>2.1392805648836878E-8</v>
      </c>
      <c r="BE65" s="16">
        <f t="shared" si="25"/>
        <v>4</v>
      </c>
      <c r="BF65" s="17">
        <f>VLOOKUP($A65,Datum!$A:$B,2,0)</f>
        <v>41640</v>
      </c>
      <c r="BG65" s="13">
        <f>VLOOKUP(BF65,Zeitreihen!$F:$G,2,0)</f>
        <v>8605.34</v>
      </c>
      <c r="BH65" s="13">
        <f>VLOOKUP(BF65,Zeitreihen!N:O,2,0)</f>
        <v>1.3763000000000001</v>
      </c>
      <c r="BI65" s="9">
        <f t="shared" si="26"/>
        <v>9.9642525382973007E-3</v>
      </c>
      <c r="BJ65" s="9">
        <f t="shared" si="26"/>
        <v>-2.7572213085074421E-3</v>
      </c>
      <c r="BK65" s="9">
        <f t="shared" si="46"/>
        <v>4.5330726560729055E-2</v>
      </c>
      <c r="BL65" s="9">
        <f t="shared" si="5"/>
        <v>3.5366281325460526E-6</v>
      </c>
      <c r="BM65" s="9">
        <f t="shared" si="5"/>
        <v>4.160326930976327E-7</v>
      </c>
      <c r="BN65" s="9">
        <f t="shared" si="27"/>
        <v>-1.2129933744534576E-6</v>
      </c>
      <c r="BP65" s="16">
        <f t="shared" si="28"/>
        <v>4</v>
      </c>
      <c r="BQ65" s="17">
        <f>VLOOKUP($A65,Datum!$A:$B,2,0)</f>
        <v>41640</v>
      </c>
      <c r="BR65" s="13">
        <f>VLOOKUP(BQ65,Zeitreihen!$F:$G,2,0)</f>
        <v>8605.34</v>
      </c>
      <c r="BS65" s="13">
        <f>VLOOKUP(BQ65,Zeitreihen!R:S,2,0)</f>
        <v>1.0052000000000001</v>
      </c>
      <c r="BT65" s="9">
        <f t="shared" si="29"/>
        <v>9.9642525382973007E-3</v>
      </c>
      <c r="BU65" s="9">
        <f t="shared" si="29"/>
        <v>-1.9894558903778297E-4</v>
      </c>
      <c r="BV65" s="9">
        <f t="shared" si="47"/>
        <v>4.5330726560729055E-2</v>
      </c>
      <c r="BW65" s="9">
        <f t="shared" si="6"/>
        <v>3.5366281325460526E-6</v>
      </c>
      <c r="BX65" s="9">
        <f t="shared" si="6"/>
        <v>4.2474180595784997E-10</v>
      </c>
      <c r="BY65" s="9">
        <f t="shared" si="30"/>
        <v>-3.8757629184703091E-8</v>
      </c>
      <c r="CA65" s="16">
        <f t="shared" si="31"/>
        <v>4</v>
      </c>
      <c r="CB65" s="17">
        <f>VLOOKUP($A65,Datum!$A:$B,2,0)</f>
        <v>41640</v>
      </c>
      <c r="CC65" s="13">
        <f>VLOOKUP(CB65,Zeitreihen!$J:$K,2,0)</f>
        <v>0.26663111585121985</v>
      </c>
      <c r="CD65" s="13">
        <f>VLOOKUP(CB65,Zeitreihen!N:O,2,0)</f>
        <v>1.3763000000000001</v>
      </c>
      <c r="CE65" s="9">
        <f t="shared" si="32"/>
        <v>5.3324801377842605E-5</v>
      </c>
      <c r="CF65" s="9">
        <f t="shared" si="32"/>
        <v>-2.7572213085074421E-3</v>
      </c>
      <c r="CG65" s="9">
        <f t="shared" si="48"/>
        <v>4.5330726560729055E-2</v>
      </c>
      <c r="CH65" s="9">
        <f t="shared" si="7"/>
        <v>1.2940352120069767E-10</v>
      </c>
      <c r="CI65" s="9">
        <f t="shared" si="7"/>
        <v>4.160326930976327E-7</v>
      </c>
      <c r="CJ65" s="9">
        <f t="shared" si="33"/>
        <v>-7.3373084589270784E-9</v>
      </c>
      <c r="CL65" s="16">
        <f t="shared" si="34"/>
        <v>4</v>
      </c>
      <c r="CM65" s="17">
        <f>VLOOKUP($A65,Datum!$A:$B,2,0)</f>
        <v>41640</v>
      </c>
      <c r="CN65" s="13">
        <f>VLOOKUP(CM65,Zeitreihen!$J:$K,2,0)</f>
        <v>0.26663111585121985</v>
      </c>
      <c r="CO65" s="13">
        <f>VLOOKUP(CM65,Zeitreihen!R:S,2,0)</f>
        <v>1.0052000000000001</v>
      </c>
      <c r="CP65" s="9">
        <f t="shared" si="35"/>
        <v>5.3324801377842605E-5</v>
      </c>
      <c r="CQ65" s="9">
        <f t="shared" si="35"/>
        <v>-1.9894558903778297E-4</v>
      </c>
      <c r="CR65" s="9">
        <f t="shared" si="49"/>
        <v>4.5330726560729055E-2</v>
      </c>
      <c r="CS65" s="9">
        <f t="shared" si="8"/>
        <v>1.2940352120069767E-10</v>
      </c>
      <c r="CT65" s="9">
        <f t="shared" si="8"/>
        <v>4.2474180595784997E-10</v>
      </c>
      <c r="CU65" s="9">
        <f t="shared" si="36"/>
        <v>-2.3444207235922751E-10</v>
      </c>
      <c r="CW65" s="16">
        <f t="shared" si="37"/>
        <v>4</v>
      </c>
      <c r="CX65" s="17">
        <f>VLOOKUP($A65,Datum!$A:$B,2,0)</f>
        <v>41640</v>
      </c>
      <c r="CY65" s="13">
        <f>VLOOKUP(CX65,Zeitreihen!N:O,2,0)</f>
        <v>1.3763000000000001</v>
      </c>
      <c r="CZ65" s="13">
        <f>VLOOKUP(CX65,Zeitreihen!R:S,2,0)</f>
        <v>1.0052000000000001</v>
      </c>
      <c r="DA65" s="9">
        <f t="shared" si="38"/>
        <v>-2.7572213085074421E-3</v>
      </c>
      <c r="DB65" s="9">
        <f t="shared" si="38"/>
        <v>-1.9894558903778297E-4</v>
      </c>
      <c r="DC65" s="9">
        <f t="shared" si="50"/>
        <v>4.5330726560729055E-2</v>
      </c>
      <c r="DD65" s="9">
        <f t="shared" si="9"/>
        <v>4.160326930976327E-7</v>
      </c>
      <c r="DE65" s="9">
        <f t="shared" si="9"/>
        <v>4.2474180595784997E-10</v>
      </c>
      <c r="DF65" s="9">
        <f t="shared" si="39"/>
        <v>1.3293098863838951E-8</v>
      </c>
    </row>
    <row r="66" spans="1:110" ht="15" x14ac:dyDescent="0.2">
      <c r="A66" s="9">
        <f t="shared" si="40"/>
        <v>53</v>
      </c>
      <c r="B66" s="16">
        <f t="shared" si="10"/>
        <v>2</v>
      </c>
      <c r="C66" s="17">
        <f>VLOOKUP($A66,Datum!$A:$B,2,0)</f>
        <v>41638</v>
      </c>
      <c r="D66" s="13">
        <f>VLOOKUP(C66,Zeitreihen!$B:$C,2,0)</f>
        <v>628</v>
      </c>
      <c r="E66" s="13">
        <f>VLOOKUP(C66,Zeitreihen!F:G,2,0)</f>
        <v>8520.02</v>
      </c>
      <c r="F66" s="9">
        <f t="shared" si="11"/>
        <v>3.3815070343420966E-3</v>
      </c>
      <c r="G66" s="9">
        <f t="shared" si="11"/>
        <v>-4.8964320692249262E-3</v>
      </c>
      <c r="H66" s="9">
        <f t="shared" si="41"/>
        <v>4.261088296708531E-2</v>
      </c>
      <c r="I66" s="9">
        <f t="shared" si="0"/>
        <v>2.7877158517258469E-7</v>
      </c>
      <c r="J66" s="9">
        <f t="shared" si="0"/>
        <v>1.5482835714316883E-6</v>
      </c>
      <c r="K66" s="9">
        <f t="shared" si="12"/>
        <v>-6.5697600070678567E-7</v>
      </c>
      <c r="M66" s="16">
        <f t="shared" si="13"/>
        <v>2</v>
      </c>
      <c r="N66" s="17">
        <f>VLOOKUP($A66,Datum!$A:$B,2,0)</f>
        <v>41638</v>
      </c>
      <c r="O66" s="13">
        <f>VLOOKUP(N66,Zeitreihen!$B:$C,2,0)</f>
        <v>628</v>
      </c>
      <c r="P66" s="13">
        <f>VLOOKUP(N66,Zeitreihen!$J:$K,2,0)</f>
        <v>0.26661689817900658</v>
      </c>
      <c r="Q66" s="9">
        <f t="shared" si="14"/>
        <v>3.3815070343420966E-3</v>
      </c>
      <c r="R66" s="9">
        <f t="shared" si="14"/>
        <v>-7.9988268429974314E-5</v>
      </c>
      <c r="S66" s="9">
        <f t="shared" si="42"/>
        <v>4.261088296708531E-2</v>
      </c>
      <c r="T66" s="9">
        <f t="shared" si="1"/>
        <v>2.7877158517258469E-7</v>
      </c>
      <c r="U66" s="9">
        <f t="shared" si="1"/>
        <v>2.7192012534517452E-10</v>
      </c>
      <c r="V66" s="9">
        <f t="shared" si="15"/>
        <v>-8.7065265394876183E-9</v>
      </c>
      <c r="X66" s="16">
        <f t="shared" si="16"/>
        <v>2</v>
      </c>
      <c r="Y66" s="17">
        <f>VLOOKUP($A66,Datum!$A:$B,2,0)</f>
        <v>41638</v>
      </c>
      <c r="Z66" s="13">
        <f>VLOOKUP(Y66,Zeitreihen!$B:$C,2,0)</f>
        <v>628</v>
      </c>
      <c r="AA66" s="13">
        <f>VLOOKUP(Y66,Zeitreihen!N:O,2,0)</f>
        <v>1.3801000000000001</v>
      </c>
      <c r="AB66" s="9">
        <f t="shared" si="17"/>
        <v>3.3815070343420966E-3</v>
      </c>
      <c r="AC66" s="9">
        <f t="shared" si="17"/>
        <v>3.7749591108062162E-3</v>
      </c>
      <c r="AD66" s="9">
        <f t="shared" si="43"/>
        <v>4.261088296708531E-2</v>
      </c>
      <c r="AE66" s="9">
        <f t="shared" si="2"/>
        <v>2.7877158517258469E-7</v>
      </c>
      <c r="AF66" s="9">
        <f t="shared" si="2"/>
        <v>5.2279055468941085E-7</v>
      </c>
      <c r="AG66" s="9">
        <f t="shared" si="18"/>
        <v>3.8175797521993153E-7</v>
      </c>
      <c r="AI66" s="16">
        <f t="shared" si="19"/>
        <v>2</v>
      </c>
      <c r="AJ66" s="17">
        <f>VLOOKUP($A66,Datum!$A:$B,2,0)</f>
        <v>41638</v>
      </c>
      <c r="AK66" s="13">
        <f>VLOOKUP(AJ66,Zeitreihen!$B:$C,2,0)</f>
        <v>628</v>
      </c>
      <c r="AL66" s="13">
        <f>VLOOKUP(AJ66,Zeitreihen!$R:$S,2,0)</f>
        <v>1.0054000000000001</v>
      </c>
      <c r="AM66" s="9">
        <f t="shared" si="20"/>
        <v>3.3815070343420966E-3</v>
      </c>
      <c r="AN66" s="9">
        <f t="shared" si="20"/>
        <v>-9.9457954231850227E-5</v>
      </c>
      <c r="AO66" s="9">
        <f t="shared" si="44"/>
        <v>4.261088296708531E-2</v>
      </c>
      <c r="AP66" s="9">
        <f t="shared" si="3"/>
        <v>2.81322280050457E-7</v>
      </c>
      <c r="AQ66" s="9">
        <f t="shared" si="3"/>
        <v>3.3021410008617623E-13</v>
      </c>
      <c r="AR66" s="9">
        <f t="shared" si="21"/>
        <v>3.0478940851193123E-10</v>
      </c>
      <c r="AT66" s="16">
        <f t="shared" si="22"/>
        <v>2</v>
      </c>
      <c r="AU66" s="17">
        <f>VLOOKUP($A66,Datum!$A:$B,2,0)</f>
        <v>41638</v>
      </c>
      <c r="AV66" s="13">
        <f>VLOOKUP(AU66,Zeitreihen!$F:$G,2,0)</f>
        <v>8520.02</v>
      </c>
      <c r="AW66" s="13">
        <f>VLOOKUP(AU66,Zeitreihen!$J:$K,2,0)</f>
        <v>0.26661689817900658</v>
      </c>
      <c r="AX66" s="9">
        <f t="shared" si="23"/>
        <v>-4.8964320692249262E-3</v>
      </c>
      <c r="AY66" s="9">
        <f t="shared" si="23"/>
        <v>-7.9988268429974314E-5</v>
      </c>
      <c r="AZ66" s="9">
        <f t="shared" si="45"/>
        <v>4.261088296708531E-2</v>
      </c>
      <c r="BA66" s="9">
        <f t="shared" si="4"/>
        <v>1.5482835714316883E-6</v>
      </c>
      <c r="BB66" s="9">
        <f t="shared" si="4"/>
        <v>2.7192012534517452E-10</v>
      </c>
      <c r="BC66" s="9">
        <f t="shared" si="24"/>
        <v>2.0518515122044753E-8</v>
      </c>
      <c r="BE66" s="16">
        <f t="shared" si="25"/>
        <v>2</v>
      </c>
      <c r="BF66" s="17">
        <f>VLOOKUP($A66,Datum!$A:$B,2,0)</f>
        <v>41638</v>
      </c>
      <c r="BG66" s="13">
        <f>VLOOKUP(BF66,Zeitreihen!$F:$G,2,0)</f>
        <v>8520.02</v>
      </c>
      <c r="BH66" s="13">
        <f>VLOOKUP(BF66,Zeitreihen!N:O,2,0)</f>
        <v>1.3801000000000001</v>
      </c>
      <c r="BI66" s="9">
        <f t="shared" si="26"/>
        <v>-4.8964320692249262E-3</v>
      </c>
      <c r="BJ66" s="9">
        <f t="shared" si="26"/>
        <v>3.7749591108062162E-3</v>
      </c>
      <c r="BK66" s="9">
        <f t="shared" si="46"/>
        <v>4.261088296708531E-2</v>
      </c>
      <c r="BL66" s="9">
        <f t="shared" si="5"/>
        <v>1.5482835714316883E-6</v>
      </c>
      <c r="BM66" s="9">
        <f t="shared" si="5"/>
        <v>5.2279055468941085E-7</v>
      </c>
      <c r="BN66" s="9">
        <f t="shared" si="27"/>
        <v>-8.9968218117581629E-7</v>
      </c>
      <c r="BP66" s="16">
        <f t="shared" si="28"/>
        <v>2</v>
      </c>
      <c r="BQ66" s="17">
        <f>VLOOKUP($A66,Datum!$A:$B,2,0)</f>
        <v>41638</v>
      </c>
      <c r="BR66" s="13">
        <f>VLOOKUP(BQ66,Zeitreihen!$F:$G,2,0)</f>
        <v>8520.02</v>
      </c>
      <c r="BS66" s="13">
        <f>VLOOKUP(BQ66,Zeitreihen!R:S,2,0)</f>
        <v>1.0054000000000001</v>
      </c>
      <c r="BT66" s="9">
        <f t="shared" si="29"/>
        <v>-4.8964320692249262E-3</v>
      </c>
      <c r="BU66" s="9">
        <f t="shared" si="29"/>
        <v>-9.9457954231850227E-5</v>
      </c>
      <c r="BV66" s="9">
        <f t="shared" si="47"/>
        <v>4.261088296708531E-2</v>
      </c>
      <c r="BW66" s="9">
        <f t="shared" si="6"/>
        <v>1.5482835714316883E-6</v>
      </c>
      <c r="BX66" s="9">
        <f t="shared" si="6"/>
        <v>3.08264112379027E-13</v>
      </c>
      <c r="BY66" s="9">
        <f t="shared" si="30"/>
        <v>-6.9085473209526423E-10</v>
      </c>
      <c r="CA66" s="16">
        <f t="shared" si="31"/>
        <v>2</v>
      </c>
      <c r="CB66" s="17">
        <f>VLOOKUP($A66,Datum!$A:$B,2,0)</f>
        <v>41638</v>
      </c>
      <c r="CC66" s="13">
        <f>VLOOKUP(CB66,Zeitreihen!$J:$K,2,0)</f>
        <v>0.26661689817900658</v>
      </c>
      <c r="CD66" s="13">
        <f>VLOOKUP(CB66,Zeitreihen!N:O,2,0)</f>
        <v>1.3801000000000001</v>
      </c>
      <c r="CE66" s="9">
        <f t="shared" si="32"/>
        <v>-7.9988268429974314E-5</v>
      </c>
      <c r="CF66" s="9">
        <f t="shared" si="32"/>
        <v>3.7749591108062162E-3</v>
      </c>
      <c r="CG66" s="9">
        <f t="shared" si="48"/>
        <v>4.261088296708531E-2</v>
      </c>
      <c r="CH66" s="9">
        <f t="shared" si="7"/>
        <v>2.7192012534517452E-10</v>
      </c>
      <c r="CI66" s="9">
        <f t="shared" si="7"/>
        <v>5.2279055468941085E-7</v>
      </c>
      <c r="CJ66" s="9">
        <f t="shared" si="33"/>
        <v>-1.1922972496840623E-8</v>
      </c>
      <c r="CL66" s="16">
        <f t="shared" si="34"/>
        <v>2</v>
      </c>
      <c r="CM66" s="17">
        <f>VLOOKUP($A66,Datum!$A:$B,2,0)</f>
        <v>41638</v>
      </c>
      <c r="CN66" s="13">
        <f>VLOOKUP(CM66,Zeitreihen!$J:$K,2,0)</f>
        <v>0.26661689817900658</v>
      </c>
      <c r="CO66" s="13">
        <f>VLOOKUP(CM66,Zeitreihen!R:S,2,0)</f>
        <v>1.0054000000000001</v>
      </c>
      <c r="CP66" s="9">
        <f t="shared" si="35"/>
        <v>-7.9988268429974314E-5</v>
      </c>
      <c r="CQ66" s="9">
        <f t="shared" si="35"/>
        <v>-9.9457954231850227E-5</v>
      </c>
      <c r="CR66" s="9">
        <f t="shared" si="49"/>
        <v>4.261088296708531E-2</v>
      </c>
      <c r="CS66" s="9">
        <f t="shared" si="8"/>
        <v>2.7192012534517452E-10</v>
      </c>
      <c r="CT66" s="9">
        <f t="shared" si="8"/>
        <v>3.08264112379027E-13</v>
      </c>
      <c r="CU66" s="9">
        <f t="shared" si="36"/>
        <v>-9.155501956611881E-12</v>
      </c>
      <c r="CW66" s="16">
        <f t="shared" si="37"/>
        <v>2</v>
      </c>
      <c r="CX66" s="17">
        <f>VLOOKUP($A66,Datum!$A:$B,2,0)</f>
        <v>41638</v>
      </c>
      <c r="CY66" s="13">
        <f>VLOOKUP(CX66,Zeitreihen!N:O,2,0)</f>
        <v>1.3801000000000001</v>
      </c>
      <c r="CZ66" s="13">
        <f>VLOOKUP(CX66,Zeitreihen!R:S,2,0)</f>
        <v>1.0054000000000001</v>
      </c>
      <c r="DA66" s="9">
        <f t="shared" si="38"/>
        <v>3.7749591108062162E-3</v>
      </c>
      <c r="DB66" s="9">
        <f t="shared" si="38"/>
        <v>-9.9457954231850227E-5</v>
      </c>
      <c r="DC66" s="9">
        <f t="shared" si="50"/>
        <v>4.261088296708531E-2</v>
      </c>
      <c r="DD66" s="9">
        <f t="shared" si="9"/>
        <v>5.2279055468941085E-7</v>
      </c>
      <c r="DE66" s="9">
        <f t="shared" si="9"/>
        <v>3.08264112379027E-13</v>
      </c>
      <c r="DF66" s="9">
        <f t="shared" si="39"/>
        <v>4.0144435019248984E-10</v>
      </c>
    </row>
    <row r="67" spans="1:110" ht="15" x14ac:dyDescent="0.2">
      <c r="A67" s="9">
        <f t="shared" si="40"/>
        <v>54</v>
      </c>
      <c r="B67" s="16">
        <f t="shared" si="10"/>
        <v>6</v>
      </c>
      <c r="C67" s="17">
        <f>VLOOKUP($A67,Datum!$A:$B,2,0)</f>
        <v>41635</v>
      </c>
      <c r="D67" s="13">
        <f>VLOOKUP(C67,Zeitreihen!$B:$C,2,0)</f>
        <v>625.88</v>
      </c>
      <c r="E67" s="13">
        <f>VLOOKUP(C67,Zeitreihen!F:G,2,0)</f>
        <v>8561.84</v>
      </c>
      <c r="F67" s="9">
        <f t="shared" si="11"/>
        <v>1.1350466827485675E-3</v>
      </c>
      <c r="G67" s="9">
        <f t="shared" si="11"/>
        <v>0</v>
      </c>
      <c r="H67" s="9">
        <f t="shared" si="41"/>
        <v>4.0054229989060192E-2</v>
      </c>
      <c r="I67" s="9">
        <f t="shared" si="0"/>
        <v>3.8821701668438549E-9</v>
      </c>
      <c r="J67" s="9">
        <f t="shared" si="0"/>
        <v>5.1276888754279637E-8</v>
      </c>
      <c r="K67" s="9">
        <f t="shared" si="12"/>
        <v>-1.4109061193801504E-8</v>
      </c>
      <c r="M67" s="16">
        <f t="shared" si="13"/>
        <v>6</v>
      </c>
      <c r="N67" s="17">
        <f>VLOOKUP($A67,Datum!$A:$B,2,0)</f>
        <v>41635</v>
      </c>
      <c r="O67" s="13">
        <f>VLOOKUP(N67,Zeitreihen!$B:$C,2,0)</f>
        <v>625.88</v>
      </c>
      <c r="P67" s="13">
        <f>VLOOKUP(N67,Zeitreihen!$J:$K,2,0)</f>
        <v>0.26663822525597269</v>
      </c>
      <c r="Q67" s="9">
        <f t="shared" si="14"/>
        <v>1.1350466827485675E-3</v>
      </c>
      <c r="R67" s="9">
        <f t="shared" si="14"/>
        <v>0</v>
      </c>
      <c r="S67" s="9">
        <f t="shared" si="42"/>
        <v>4.0054229989060192E-2</v>
      </c>
      <c r="T67" s="9">
        <f t="shared" si="1"/>
        <v>3.8821701668438549E-9</v>
      </c>
      <c r="U67" s="9">
        <f t="shared" si="1"/>
        <v>4.3453509391339479E-16</v>
      </c>
      <c r="V67" s="9">
        <f t="shared" si="15"/>
        <v>1.2988222272648686E-12</v>
      </c>
      <c r="X67" s="16">
        <f t="shared" si="16"/>
        <v>6</v>
      </c>
      <c r="Y67" s="17">
        <f>VLOOKUP($A67,Datum!$A:$B,2,0)</f>
        <v>41635</v>
      </c>
      <c r="Z67" s="13">
        <f>VLOOKUP(Y67,Zeitreihen!$B:$C,2,0)</f>
        <v>625.88</v>
      </c>
      <c r="AA67" s="13">
        <f>VLOOKUP(Y67,Zeitreihen!N:O,2,0)</f>
        <v>1.3749</v>
      </c>
      <c r="AB67" s="9">
        <f t="shared" si="17"/>
        <v>1.1350466827485675E-3</v>
      </c>
      <c r="AC67" s="9">
        <f t="shared" si="17"/>
        <v>3.8622747957104383E-3</v>
      </c>
      <c r="AD67" s="9">
        <f t="shared" si="43"/>
        <v>4.0054229989060192E-2</v>
      </c>
      <c r="AE67" s="9">
        <f t="shared" si="2"/>
        <v>3.8821701668438549E-9</v>
      </c>
      <c r="AF67" s="9">
        <f t="shared" si="2"/>
        <v>5.1622895651409408E-7</v>
      </c>
      <c r="AG67" s="9">
        <f t="shared" si="18"/>
        <v>4.4767048755082672E-8</v>
      </c>
      <c r="AI67" s="16">
        <f t="shared" si="19"/>
        <v>6</v>
      </c>
      <c r="AJ67" s="17">
        <f>VLOOKUP($A67,Datum!$A:$B,2,0)</f>
        <v>41635</v>
      </c>
      <c r="AK67" s="13">
        <f>VLOOKUP(AJ67,Zeitreihen!$B:$C,2,0)</f>
        <v>625.88</v>
      </c>
      <c r="AL67" s="13">
        <f>VLOOKUP(AJ67,Zeitreihen!$R:$S,2,0)</f>
        <v>1.0055000000000001</v>
      </c>
      <c r="AM67" s="9">
        <f t="shared" si="20"/>
        <v>1.1350466827485675E-3</v>
      </c>
      <c r="AN67" s="9">
        <f t="shared" si="20"/>
        <v>-3.9773292758581765E-4</v>
      </c>
      <c r="AO67" s="9">
        <f t="shared" si="44"/>
        <v>4.0054229989060192E-2</v>
      </c>
      <c r="AP67" s="9">
        <f t="shared" si="3"/>
        <v>4.1787989123925959E-9</v>
      </c>
      <c r="AQ67" s="9">
        <f t="shared" si="3"/>
        <v>3.497336508938998E-9</v>
      </c>
      <c r="AR67" s="9">
        <f t="shared" si="21"/>
        <v>-3.8229132869874516E-9</v>
      </c>
      <c r="AT67" s="16">
        <f t="shared" si="22"/>
        <v>6</v>
      </c>
      <c r="AU67" s="17">
        <f>VLOOKUP($A67,Datum!$A:$B,2,0)</f>
        <v>41635</v>
      </c>
      <c r="AV67" s="13">
        <f>VLOOKUP(AU67,Zeitreihen!$F:$G,2,0)</f>
        <v>8561.84</v>
      </c>
      <c r="AW67" s="13">
        <f>VLOOKUP(AU67,Zeitreihen!$J:$K,2,0)</f>
        <v>0.26663822525597269</v>
      </c>
      <c r="AX67" s="9">
        <f t="shared" si="23"/>
        <v>0</v>
      </c>
      <c r="AY67" s="9">
        <f t="shared" si="23"/>
        <v>0</v>
      </c>
      <c r="AZ67" s="9">
        <f t="shared" si="45"/>
        <v>4.0054229989060192E-2</v>
      </c>
      <c r="BA67" s="9">
        <f t="shared" si="4"/>
        <v>5.1276888754279637E-8</v>
      </c>
      <c r="BB67" s="9">
        <f t="shared" si="4"/>
        <v>4.3453509391339479E-16</v>
      </c>
      <c r="BC67" s="9">
        <f t="shared" si="24"/>
        <v>-4.7203397833659819E-12</v>
      </c>
      <c r="BE67" s="16">
        <f t="shared" si="25"/>
        <v>6</v>
      </c>
      <c r="BF67" s="17">
        <f>VLOOKUP($A67,Datum!$A:$B,2,0)</f>
        <v>41635</v>
      </c>
      <c r="BG67" s="13">
        <f>VLOOKUP(BF67,Zeitreihen!$F:$G,2,0)</f>
        <v>8561.84</v>
      </c>
      <c r="BH67" s="13">
        <f>VLOOKUP(BF67,Zeitreihen!N:O,2,0)</f>
        <v>1.3749</v>
      </c>
      <c r="BI67" s="9">
        <f t="shared" si="26"/>
        <v>0</v>
      </c>
      <c r="BJ67" s="9">
        <f t="shared" si="26"/>
        <v>3.8622747957104383E-3</v>
      </c>
      <c r="BK67" s="9">
        <f t="shared" si="46"/>
        <v>4.0054229989060192E-2</v>
      </c>
      <c r="BL67" s="9">
        <f t="shared" si="5"/>
        <v>5.1276888754279637E-8</v>
      </c>
      <c r="BM67" s="9">
        <f t="shared" si="5"/>
        <v>5.1622895651409408E-7</v>
      </c>
      <c r="BN67" s="9">
        <f t="shared" si="27"/>
        <v>-1.6269792492503111E-7</v>
      </c>
      <c r="BP67" s="16">
        <f t="shared" si="28"/>
        <v>6</v>
      </c>
      <c r="BQ67" s="17">
        <f>VLOOKUP($A67,Datum!$A:$B,2,0)</f>
        <v>41635</v>
      </c>
      <c r="BR67" s="13">
        <f>VLOOKUP(BQ67,Zeitreihen!$F:$G,2,0)</f>
        <v>8561.84</v>
      </c>
      <c r="BS67" s="13">
        <f>VLOOKUP(BQ67,Zeitreihen!R:S,2,0)</f>
        <v>1.0055000000000001</v>
      </c>
      <c r="BT67" s="9">
        <f t="shared" si="29"/>
        <v>0</v>
      </c>
      <c r="BU67" s="9">
        <f t="shared" si="29"/>
        <v>-3.9773292758581765E-4</v>
      </c>
      <c r="BV67" s="9">
        <f t="shared" si="47"/>
        <v>4.0054229989060192E-2</v>
      </c>
      <c r="BW67" s="9">
        <f t="shared" si="6"/>
        <v>5.1276888754279637E-8</v>
      </c>
      <c r="BX67" s="9">
        <f t="shared" si="6"/>
        <v>3.4995646476319532E-9</v>
      </c>
      <c r="BY67" s="9">
        <f t="shared" si="30"/>
        <v>1.339577497291715E-8</v>
      </c>
      <c r="CA67" s="16">
        <f t="shared" si="31"/>
        <v>6</v>
      </c>
      <c r="CB67" s="17">
        <f>VLOOKUP($A67,Datum!$A:$B,2,0)</f>
        <v>41635</v>
      </c>
      <c r="CC67" s="13">
        <f>VLOOKUP(CB67,Zeitreihen!$J:$K,2,0)</f>
        <v>0.26663822525597269</v>
      </c>
      <c r="CD67" s="13">
        <f>VLOOKUP(CB67,Zeitreihen!N:O,2,0)</f>
        <v>1.3749</v>
      </c>
      <c r="CE67" s="9">
        <f t="shared" si="32"/>
        <v>0</v>
      </c>
      <c r="CF67" s="9">
        <f t="shared" si="32"/>
        <v>3.8622747957104383E-3</v>
      </c>
      <c r="CG67" s="9">
        <f t="shared" si="48"/>
        <v>4.0054229989060192E-2</v>
      </c>
      <c r="CH67" s="9">
        <f t="shared" si="7"/>
        <v>4.3453509391339479E-16</v>
      </c>
      <c r="CI67" s="9">
        <f t="shared" si="7"/>
        <v>5.1622895651409408E-7</v>
      </c>
      <c r="CJ67" s="9">
        <f t="shared" si="33"/>
        <v>1.4977302764505554E-11</v>
      </c>
      <c r="CL67" s="16">
        <f t="shared" si="34"/>
        <v>6</v>
      </c>
      <c r="CM67" s="17">
        <f>VLOOKUP($A67,Datum!$A:$B,2,0)</f>
        <v>41635</v>
      </c>
      <c r="CN67" s="13">
        <f>VLOOKUP(CM67,Zeitreihen!$J:$K,2,0)</f>
        <v>0.26663822525597269</v>
      </c>
      <c r="CO67" s="13">
        <f>VLOOKUP(CM67,Zeitreihen!R:S,2,0)</f>
        <v>1.0055000000000001</v>
      </c>
      <c r="CP67" s="9">
        <f t="shared" si="35"/>
        <v>0</v>
      </c>
      <c r="CQ67" s="9">
        <f t="shared" si="35"/>
        <v>-3.9773292758581765E-4</v>
      </c>
      <c r="CR67" s="9">
        <f t="shared" si="49"/>
        <v>4.0054229989060192E-2</v>
      </c>
      <c r="CS67" s="9">
        <f t="shared" si="8"/>
        <v>4.3453509391339479E-16</v>
      </c>
      <c r="CT67" s="9">
        <f t="shared" si="8"/>
        <v>3.4995646476319532E-9</v>
      </c>
      <c r="CU67" s="9">
        <f t="shared" si="36"/>
        <v>-1.2331600272530518E-12</v>
      </c>
      <c r="CW67" s="16">
        <f t="shared" si="37"/>
        <v>6</v>
      </c>
      <c r="CX67" s="17">
        <f>VLOOKUP($A67,Datum!$A:$B,2,0)</f>
        <v>41635</v>
      </c>
      <c r="CY67" s="13">
        <f>VLOOKUP(CX67,Zeitreihen!N:O,2,0)</f>
        <v>1.3749</v>
      </c>
      <c r="CZ67" s="13">
        <f>VLOOKUP(CX67,Zeitreihen!R:S,2,0)</f>
        <v>1.0055000000000001</v>
      </c>
      <c r="DA67" s="9">
        <f t="shared" si="38"/>
        <v>3.8622747957104383E-3</v>
      </c>
      <c r="DB67" s="9">
        <f t="shared" si="38"/>
        <v>-3.9773292758581765E-4</v>
      </c>
      <c r="DC67" s="9">
        <f t="shared" si="50"/>
        <v>4.0054229989060192E-2</v>
      </c>
      <c r="DD67" s="9">
        <f t="shared" si="9"/>
        <v>5.1622895651409408E-7</v>
      </c>
      <c r="DE67" s="9">
        <f t="shared" si="9"/>
        <v>3.4995646476319532E-9</v>
      </c>
      <c r="DF67" s="9">
        <f t="shared" si="39"/>
        <v>-4.2503842253385238E-8</v>
      </c>
    </row>
    <row r="68" spans="1:110" ht="15" x14ac:dyDescent="0.2">
      <c r="A68" s="9">
        <f t="shared" si="40"/>
        <v>55</v>
      </c>
      <c r="B68" s="16">
        <f t="shared" si="10"/>
        <v>2</v>
      </c>
      <c r="C68" s="17">
        <f>VLOOKUP($A68,Datum!$A:$B,2,0)</f>
        <v>41631</v>
      </c>
      <c r="D68" s="13">
        <f>VLOOKUP(C68,Zeitreihen!$B:$C,2,0)</f>
        <v>625.16999999999996</v>
      </c>
      <c r="E68" s="13">
        <f>VLOOKUP(C68,Zeitreihen!F:G,2,0)</f>
        <v>8561.84</v>
      </c>
      <c r="F68" s="9">
        <f t="shared" si="11"/>
        <v>-2.8272295229666649E-3</v>
      </c>
      <c r="G68" s="9">
        <f t="shared" si="11"/>
        <v>6.1107812674670754E-3</v>
      </c>
      <c r="H68" s="9">
        <f t="shared" si="41"/>
        <v>3.7650976189716578E-2</v>
      </c>
      <c r="I68" s="9">
        <f t="shared" si="0"/>
        <v>5.0186678390599746E-7</v>
      </c>
      <c r="J68" s="9">
        <f t="shared" si="0"/>
        <v>9.3350726621057232E-7</v>
      </c>
      <c r="K68" s="9">
        <f t="shared" si="12"/>
        <v>-6.8446788781211629E-7</v>
      </c>
      <c r="M68" s="16">
        <f t="shared" si="13"/>
        <v>2</v>
      </c>
      <c r="N68" s="17">
        <f>VLOOKUP($A68,Datum!$A:$B,2,0)</f>
        <v>41631</v>
      </c>
      <c r="O68" s="13">
        <f>VLOOKUP(N68,Zeitreihen!$B:$C,2,0)</f>
        <v>625.16999999999996</v>
      </c>
      <c r="P68" s="13">
        <f>VLOOKUP(N68,Zeitreihen!$J:$K,2,0)</f>
        <v>0.26663822525597269</v>
      </c>
      <c r="Q68" s="9">
        <f t="shared" si="14"/>
        <v>-2.8272295229666649E-3</v>
      </c>
      <c r="R68" s="9">
        <f t="shared" si="14"/>
        <v>2.6663467052077506E-5</v>
      </c>
      <c r="S68" s="9">
        <f t="shared" si="42"/>
        <v>3.7650976189716578E-2</v>
      </c>
      <c r="T68" s="9">
        <f t="shared" si="1"/>
        <v>5.0186678390599746E-7</v>
      </c>
      <c r="U68" s="9">
        <f t="shared" si="1"/>
        <v>2.6977138842225185E-11</v>
      </c>
      <c r="V68" s="9">
        <f t="shared" si="15"/>
        <v>-3.6795284901374411E-9</v>
      </c>
      <c r="X68" s="16">
        <f t="shared" si="16"/>
        <v>2</v>
      </c>
      <c r="Y68" s="17">
        <f>VLOOKUP($A68,Datum!$A:$B,2,0)</f>
        <v>41631</v>
      </c>
      <c r="Z68" s="13">
        <f>VLOOKUP(Y68,Zeitreihen!$B:$C,2,0)</f>
        <v>625.16999999999996</v>
      </c>
      <c r="AA68" s="13">
        <f>VLOOKUP(Y68,Zeitreihen!N:O,2,0)</f>
        <v>1.3695999999999999</v>
      </c>
      <c r="AB68" s="9">
        <f t="shared" si="17"/>
        <v>-2.8272295229666649E-3</v>
      </c>
      <c r="AC68" s="9">
        <f t="shared" si="17"/>
        <v>1.6807340724417457E-3</v>
      </c>
      <c r="AD68" s="9">
        <f t="shared" si="43"/>
        <v>3.7650976189716578E-2</v>
      </c>
      <c r="AE68" s="9">
        <f t="shared" si="2"/>
        <v>5.0186678390599746E-7</v>
      </c>
      <c r="AF68" s="9">
        <f t="shared" si="2"/>
        <v>7.4692633334173792E-8</v>
      </c>
      <c r="AG68" s="9">
        <f t="shared" si="18"/>
        <v>-1.9361237479275882E-7</v>
      </c>
      <c r="AI68" s="16">
        <f t="shared" si="19"/>
        <v>2</v>
      </c>
      <c r="AJ68" s="17">
        <f>VLOOKUP($A68,Datum!$A:$B,2,0)</f>
        <v>41631</v>
      </c>
      <c r="AK68" s="13">
        <f>VLOOKUP(AJ68,Zeitreihen!$B:$C,2,0)</f>
        <v>625.16999999999996</v>
      </c>
      <c r="AL68" s="13">
        <f>VLOOKUP(AJ68,Zeitreihen!$R:$S,2,0)</f>
        <v>1.0059</v>
      </c>
      <c r="AM68" s="9">
        <f t="shared" si="20"/>
        <v>-2.8272295229666649E-3</v>
      </c>
      <c r="AN68" s="9">
        <f t="shared" si="20"/>
        <v>-9.9408519391919537E-5</v>
      </c>
      <c r="AO68" s="9">
        <f t="shared" si="44"/>
        <v>3.7650976189716578E-2</v>
      </c>
      <c r="AP68" s="9">
        <f t="shared" si="3"/>
        <v>4.9866220210334012E-7</v>
      </c>
      <c r="AQ68" s="9">
        <f t="shared" si="3"/>
        <v>3.0223198546340374E-13</v>
      </c>
      <c r="AR68" s="9">
        <f t="shared" si="21"/>
        <v>-3.8821600613221191E-10</v>
      </c>
      <c r="AT68" s="16">
        <f t="shared" si="22"/>
        <v>2</v>
      </c>
      <c r="AU68" s="17">
        <f>VLOOKUP($A68,Datum!$A:$B,2,0)</f>
        <v>41631</v>
      </c>
      <c r="AV68" s="13">
        <f>VLOOKUP(AU68,Zeitreihen!$F:$G,2,0)</f>
        <v>8561.84</v>
      </c>
      <c r="AW68" s="13">
        <f>VLOOKUP(AU68,Zeitreihen!$J:$K,2,0)</f>
        <v>0.26663822525597269</v>
      </c>
      <c r="AX68" s="9">
        <f t="shared" si="23"/>
        <v>6.1107812674670754E-3</v>
      </c>
      <c r="AY68" s="9">
        <f t="shared" si="23"/>
        <v>2.6663467052077506E-5</v>
      </c>
      <c r="AZ68" s="9">
        <f t="shared" si="45"/>
        <v>3.7650976189716578E-2</v>
      </c>
      <c r="BA68" s="9">
        <f t="shared" si="4"/>
        <v>9.3350726621057232E-7</v>
      </c>
      <c r="BB68" s="9">
        <f t="shared" si="4"/>
        <v>2.6977138842225185E-11</v>
      </c>
      <c r="BC68" s="9">
        <f t="shared" si="24"/>
        <v>5.0183020166973481E-9</v>
      </c>
      <c r="BE68" s="16">
        <f t="shared" si="25"/>
        <v>2</v>
      </c>
      <c r="BF68" s="17">
        <f>VLOOKUP($A68,Datum!$A:$B,2,0)</f>
        <v>41631</v>
      </c>
      <c r="BG68" s="13">
        <f>VLOOKUP(BF68,Zeitreihen!$F:$G,2,0)</f>
        <v>8561.84</v>
      </c>
      <c r="BH68" s="13">
        <f>VLOOKUP(BF68,Zeitreihen!N:O,2,0)</f>
        <v>1.3695999999999999</v>
      </c>
      <c r="BI68" s="9">
        <f t="shared" si="26"/>
        <v>6.1107812674670754E-3</v>
      </c>
      <c r="BJ68" s="9">
        <f t="shared" si="26"/>
        <v>1.6807340724417457E-3</v>
      </c>
      <c r="BK68" s="9">
        <f t="shared" si="46"/>
        <v>3.7650976189716578E-2</v>
      </c>
      <c r="BL68" s="9">
        <f t="shared" si="5"/>
        <v>9.3350726621057232E-7</v>
      </c>
      <c r="BM68" s="9">
        <f t="shared" si="5"/>
        <v>7.4692633334173792E-8</v>
      </c>
      <c r="BN68" s="9">
        <f t="shared" si="27"/>
        <v>2.6405703162357414E-7</v>
      </c>
      <c r="BP68" s="16">
        <f t="shared" si="28"/>
        <v>2</v>
      </c>
      <c r="BQ68" s="17">
        <f>VLOOKUP($A68,Datum!$A:$B,2,0)</f>
        <v>41631</v>
      </c>
      <c r="BR68" s="13">
        <f>VLOOKUP(BQ68,Zeitreihen!$F:$G,2,0)</f>
        <v>8561.84</v>
      </c>
      <c r="BS68" s="13">
        <f>VLOOKUP(BQ68,Zeitreihen!R:S,2,0)</f>
        <v>1.0059</v>
      </c>
      <c r="BT68" s="9">
        <f t="shared" si="29"/>
        <v>6.1107812674670754E-3</v>
      </c>
      <c r="BU68" s="9">
        <f t="shared" si="29"/>
        <v>-9.9408519391919537E-5</v>
      </c>
      <c r="BV68" s="9">
        <f t="shared" si="47"/>
        <v>3.7650976189716578E-2</v>
      </c>
      <c r="BW68" s="9">
        <f t="shared" si="6"/>
        <v>9.3350726621057232E-7</v>
      </c>
      <c r="BX68" s="9">
        <f t="shared" si="6"/>
        <v>2.8248663648005861E-13</v>
      </c>
      <c r="BY68" s="9">
        <f t="shared" si="30"/>
        <v>5.1352052321355112E-10</v>
      </c>
      <c r="CA68" s="16">
        <f t="shared" si="31"/>
        <v>2</v>
      </c>
      <c r="CB68" s="17">
        <f>VLOOKUP($A68,Datum!$A:$B,2,0)</f>
        <v>41631</v>
      </c>
      <c r="CC68" s="13">
        <f>VLOOKUP(CB68,Zeitreihen!$J:$K,2,0)</f>
        <v>0.26663822525597269</v>
      </c>
      <c r="CD68" s="13">
        <f>VLOOKUP(CB68,Zeitreihen!N:O,2,0)</f>
        <v>1.3695999999999999</v>
      </c>
      <c r="CE68" s="9">
        <f t="shared" si="32"/>
        <v>2.6663467052077506E-5</v>
      </c>
      <c r="CF68" s="9">
        <f t="shared" si="32"/>
        <v>1.6807340724417457E-3</v>
      </c>
      <c r="CG68" s="9">
        <f t="shared" si="48"/>
        <v>3.7650976189716578E-2</v>
      </c>
      <c r="CH68" s="9">
        <f t="shared" si="7"/>
        <v>2.6977138842225185E-11</v>
      </c>
      <c r="CI68" s="9">
        <f t="shared" si="7"/>
        <v>7.4692633334173792E-8</v>
      </c>
      <c r="CJ68" s="9">
        <f t="shared" si="33"/>
        <v>1.4195046811995456E-9</v>
      </c>
      <c r="CL68" s="16">
        <f t="shared" si="34"/>
        <v>2</v>
      </c>
      <c r="CM68" s="17">
        <f>VLOOKUP($A68,Datum!$A:$B,2,0)</f>
        <v>41631</v>
      </c>
      <c r="CN68" s="13">
        <f>VLOOKUP(CM68,Zeitreihen!$J:$K,2,0)</f>
        <v>0.26663822525597269</v>
      </c>
      <c r="CO68" s="13">
        <f>VLOOKUP(CM68,Zeitreihen!R:S,2,0)</f>
        <v>1.0059</v>
      </c>
      <c r="CP68" s="9">
        <f t="shared" si="35"/>
        <v>2.6663467052077506E-5</v>
      </c>
      <c r="CQ68" s="9">
        <f t="shared" si="35"/>
        <v>-9.9408519391919537E-5</v>
      </c>
      <c r="CR68" s="9">
        <f t="shared" si="49"/>
        <v>3.7650976189716578E-2</v>
      </c>
      <c r="CS68" s="9">
        <f t="shared" si="8"/>
        <v>2.6977138842225185E-11</v>
      </c>
      <c r="CT68" s="9">
        <f t="shared" si="8"/>
        <v>2.8248663648005861E-13</v>
      </c>
      <c r="CU68" s="9">
        <f t="shared" si="36"/>
        <v>2.7605581343988638E-12</v>
      </c>
      <c r="CW68" s="16">
        <f t="shared" si="37"/>
        <v>2</v>
      </c>
      <c r="CX68" s="17">
        <f>VLOOKUP($A68,Datum!$A:$B,2,0)</f>
        <v>41631</v>
      </c>
      <c r="CY68" s="13">
        <f>VLOOKUP(CX68,Zeitreihen!N:O,2,0)</f>
        <v>1.3695999999999999</v>
      </c>
      <c r="CZ68" s="13">
        <f>VLOOKUP(CX68,Zeitreihen!R:S,2,0)</f>
        <v>1.0059</v>
      </c>
      <c r="DA68" s="9">
        <f t="shared" si="38"/>
        <v>1.6807340724417457E-3</v>
      </c>
      <c r="DB68" s="9">
        <f t="shared" si="38"/>
        <v>-9.9408519391919537E-5</v>
      </c>
      <c r="DC68" s="9">
        <f t="shared" si="50"/>
        <v>3.7650976189716578E-2</v>
      </c>
      <c r="DD68" s="9">
        <f t="shared" si="9"/>
        <v>7.4692633334173792E-8</v>
      </c>
      <c r="DE68" s="9">
        <f t="shared" si="9"/>
        <v>2.8248663648005861E-13</v>
      </c>
      <c r="DF68" s="9">
        <f t="shared" si="39"/>
        <v>1.4525725716950964E-10</v>
      </c>
    </row>
    <row r="69" spans="1:110" ht="15" x14ac:dyDescent="0.2">
      <c r="A69" s="9">
        <f t="shared" si="40"/>
        <v>56</v>
      </c>
      <c r="B69" s="16">
        <f t="shared" si="10"/>
        <v>6</v>
      </c>
      <c r="C69" s="17">
        <f>VLOOKUP($A69,Datum!$A:$B,2,0)</f>
        <v>41628</v>
      </c>
      <c r="D69" s="13">
        <f>VLOOKUP(C69,Zeitreihen!$B:$C,2,0)</f>
        <v>626.94000000000005</v>
      </c>
      <c r="E69" s="13">
        <f>VLOOKUP(C69,Zeitreihen!F:G,2,0)</f>
        <v>8509.68</v>
      </c>
      <c r="F69" s="9">
        <f t="shared" si="11"/>
        <v>-1.5949217724662746E-4</v>
      </c>
      <c r="G69" s="9">
        <f t="shared" si="11"/>
        <v>0</v>
      </c>
      <c r="H69" s="9">
        <f t="shared" si="41"/>
        <v>3.5391917618333581E-2</v>
      </c>
      <c r="I69" s="9">
        <f t="shared" si="0"/>
        <v>3.4213748011339386E-8</v>
      </c>
      <c r="J69" s="9">
        <f t="shared" si="0"/>
        <v>4.5308258903281481E-8</v>
      </c>
      <c r="K69" s="9">
        <f t="shared" si="12"/>
        <v>3.9372139298613132E-8</v>
      </c>
      <c r="M69" s="16">
        <f t="shared" si="13"/>
        <v>6</v>
      </c>
      <c r="N69" s="17">
        <f>VLOOKUP($A69,Datum!$A:$B,2,0)</f>
        <v>41628</v>
      </c>
      <c r="O69" s="13">
        <f>VLOOKUP(N69,Zeitreihen!$B:$C,2,0)</f>
        <v>626.94000000000005</v>
      </c>
      <c r="P69" s="13">
        <f>VLOOKUP(N69,Zeitreihen!$J:$K,2,0)</f>
        <v>0.26663111585121985</v>
      </c>
      <c r="Q69" s="9">
        <f t="shared" si="14"/>
        <v>-1.5949217724662746E-4</v>
      </c>
      <c r="R69" s="9">
        <f t="shared" si="14"/>
        <v>-2.6663467052135138E-5</v>
      </c>
      <c r="S69" s="9">
        <f t="shared" si="42"/>
        <v>3.5391917618333581E-2</v>
      </c>
      <c r="T69" s="9">
        <f t="shared" si="1"/>
        <v>3.4213748011339386E-8</v>
      </c>
      <c r="U69" s="9">
        <f t="shared" si="1"/>
        <v>2.4965350861104065E-11</v>
      </c>
      <c r="V69" s="9">
        <f t="shared" si="15"/>
        <v>9.242068076878081E-10</v>
      </c>
      <c r="X69" s="16">
        <f t="shared" si="16"/>
        <v>6</v>
      </c>
      <c r="Y69" s="17">
        <f>VLOOKUP($A69,Datum!$A:$B,2,0)</f>
        <v>41628</v>
      </c>
      <c r="Z69" s="13">
        <f>VLOOKUP(Y69,Zeitreihen!$B:$C,2,0)</f>
        <v>626.94000000000005</v>
      </c>
      <c r="AA69" s="13">
        <f>VLOOKUP(Y69,Zeitreihen!N:O,2,0)</f>
        <v>1.3673</v>
      </c>
      <c r="AB69" s="9">
        <f t="shared" si="17"/>
        <v>-1.5949217724662746E-4</v>
      </c>
      <c r="AC69" s="9">
        <f t="shared" si="17"/>
        <v>8.7802742159449085E-4</v>
      </c>
      <c r="AD69" s="9">
        <f t="shared" si="43"/>
        <v>3.5391917618333581E-2</v>
      </c>
      <c r="AE69" s="9">
        <f t="shared" si="2"/>
        <v>3.4213748011339386E-8</v>
      </c>
      <c r="AF69" s="9">
        <f t="shared" si="2"/>
        <v>1.2987477097128837E-8</v>
      </c>
      <c r="AG69" s="9">
        <f t="shared" si="18"/>
        <v>-2.1079617375659537E-8</v>
      </c>
      <c r="AI69" s="16">
        <f t="shared" si="19"/>
        <v>6</v>
      </c>
      <c r="AJ69" s="17">
        <f>VLOOKUP($A69,Datum!$A:$B,2,0)</f>
        <v>41628</v>
      </c>
      <c r="AK69" s="13">
        <f>VLOOKUP(AJ69,Zeitreihen!$B:$C,2,0)</f>
        <v>626.94000000000005</v>
      </c>
      <c r="AL69" s="13">
        <f>VLOOKUP(AJ69,Zeitreihen!$R:$S,2,0)</f>
        <v>1.006</v>
      </c>
      <c r="AM69" s="9">
        <f t="shared" si="20"/>
        <v>-1.5949217724662746E-4</v>
      </c>
      <c r="AN69" s="9">
        <f t="shared" si="20"/>
        <v>-9.939863832045224E-5</v>
      </c>
      <c r="AO69" s="9">
        <f t="shared" si="44"/>
        <v>3.5391917618333581E-2</v>
      </c>
      <c r="AP69" s="9">
        <f t="shared" si="3"/>
        <v>3.3406047811941464E-8</v>
      </c>
      <c r="AQ69" s="9">
        <f t="shared" si="3"/>
        <v>2.8608314114020985E-13</v>
      </c>
      <c r="AR69" s="9">
        <f t="shared" si="21"/>
        <v>-9.7759434793375553E-11</v>
      </c>
      <c r="AT69" s="16">
        <f t="shared" si="22"/>
        <v>6</v>
      </c>
      <c r="AU69" s="17">
        <f>VLOOKUP($A69,Datum!$A:$B,2,0)</f>
        <v>41628</v>
      </c>
      <c r="AV69" s="13">
        <f>VLOOKUP(AU69,Zeitreihen!$F:$G,2,0)</f>
        <v>8509.68</v>
      </c>
      <c r="AW69" s="13">
        <f>VLOOKUP(AU69,Zeitreihen!$J:$K,2,0)</f>
        <v>0.26663111585121985</v>
      </c>
      <c r="AX69" s="9">
        <f t="shared" si="23"/>
        <v>0</v>
      </c>
      <c r="AY69" s="9">
        <f t="shared" si="23"/>
        <v>-2.6663467052135138E-5</v>
      </c>
      <c r="AZ69" s="9">
        <f t="shared" si="45"/>
        <v>3.5391917618333581E-2</v>
      </c>
      <c r="BA69" s="9">
        <f t="shared" si="4"/>
        <v>4.5308258903281481E-8</v>
      </c>
      <c r="BB69" s="9">
        <f t="shared" si="4"/>
        <v>2.4965350861104065E-11</v>
      </c>
      <c r="BC69" s="9">
        <f t="shared" si="24"/>
        <v>1.0635490493748581E-9</v>
      </c>
      <c r="BE69" s="16">
        <f t="shared" si="25"/>
        <v>6</v>
      </c>
      <c r="BF69" s="17">
        <f>VLOOKUP($A69,Datum!$A:$B,2,0)</f>
        <v>41628</v>
      </c>
      <c r="BG69" s="13">
        <f>VLOOKUP(BF69,Zeitreihen!$F:$G,2,0)</f>
        <v>8509.68</v>
      </c>
      <c r="BH69" s="13">
        <f>VLOOKUP(BF69,Zeitreihen!N:O,2,0)</f>
        <v>1.3673</v>
      </c>
      <c r="BI69" s="9">
        <f t="shared" si="26"/>
        <v>0</v>
      </c>
      <c r="BJ69" s="9">
        <f t="shared" si="26"/>
        <v>8.7802742159449085E-4</v>
      </c>
      <c r="BK69" s="9">
        <f t="shared" si="46"/>
        <v>3.5391917618333581E-2</v>
      </c>
      <c r="BL69" s="9">
        <f t="shared" si="5"/>
        <v>4.5308258903281481E-8</v>
      </c>
      <c r="BM69" s="9">
        <f t="shared" si="5"/>
        <v>1.2987477097128837E-8</v>
      </c>
      <c r="BN69" s="9">
        <f t="shared" si="27"/>
        <v>-2.4257781737354963E-8</v>
      </c>
      <c r="BP69" s="16">
        <f t="shared" si="28"/>
        <v>6</v>
      </c>
      <c r="BQ69" s="17">
        <f>VLOOKUP($A69,Datum!$A:$B,2,0)</f>
        <v>41628</v>
      </c>
      <c r="BR69" s="13">
        <f>VLOOKUP(BQ69,Zeitreihen!$F:$G,2,0)</f>
        <v>8509.68</v>
      </c>
      <c r="BS69" s="13">
        <f>VLOOKUP(BQ69,Zeitreihen!R:S,2,0)</f>
        <v>1.006</v>
      </c>
      <c r="BT69" s="9">
        <f t="shared" si="29"/>
        <v>0</v>
      </c>
      <c r="BU69" s="9">
        <f t="shared" si="29"/>
        <v>-9.939863832045224E-5</v>
      </c>
      <c r="BV69" s="9">
        <f t="shared" si="47"/>
        <v>3.5391917618333581E-2</v>
      </c>
      <c r="BW69" s="9">
        <f t="shared" si="6"/>
        <v>4.5308258903281481E-8</v>
      </c>
      <c r="BX69" s="9">
        <f t="shared" si="6"/>
        <v>2.6745668848571329E-13</v>
      </c>
      <c r="BY69" s="9">
        <f t="shared" si="30"/>
        <v>-1.1008177363816866E-10</v>
      </c>
      <c r="CA69" s="16">
        <f t="shared" si="31"/>
        <v>6</v>
      </c>
      <c r="CB69" s="17">
        <f>VLOOKUP($A69,Datum!$A:$B,2,0)</f>
        <v>41628</v>
      </c>
      <c r="CC69" s="13">
        <f>VLOOKUP(CB69,Zeitreihen!$J:$K,2,0)</f>
        <v>0.26663111585121985</v>
      </c>
      <c r="CD69" s="13">
        <f>VLOOKUP(CB69,Zeitreihen!N:O,2,0)</f>
        <v>1.3673</v>
      </c>
      <c r="CE69" s="9">
        <f t="shared" si="32"/>
        <v>-2.6663467052135138E-5</v>
      </c>
      <c r="CF69" s="9">
        <f t="shared" si="32"/>
        <v>8.7802742159449085E-4</v>
      </c>
      <c r="CG69" s="9">
        <f t="shared" si="48"/>
        <v>3.5391917618333581E-2</v>
      </c>
      <c r="CH69" s="9">
        <f t="shared" si="7"/>
        <v>2.4965350861104065E-11</v>
      </c>
      <c r="CI69" s="9">
        <f t="shared" si="7"/>
        <v>1.2987477097128837E-8</v>
      </c>
      <c r="CJ69" s="9">
        <f t="shared" si="33"/>
        <v>-5.6941805602770864E-10</v>
      </c>
      <c r="CL69" s="16">
        <f t="shared" si="34"/>
        <v>6</v>
      </c>
      <c r="CM69" s="17">
        <f>VLOOKUP($A69,Datum!$A:$B,2,0)</f>
        <v>41628</v>
      </c>
      <c r="CN69" s="13">
        <f>VLOOKUP(CM69,Zeitreihen!$J:$K,2,0)</f>
        <v>0.26663111585121985</v>
      </c>
      <c r="CO69" s="13">
        <f>VLOOKUP(CM69,Zeitreihen!R:S,2,0)</f>
        <v>1.006</v>
      </c>
      <c r="CP69" s="9">
        <f t="shared" si="35"/>
        <v>-2.6663467052135138E-5</v>
      </c>
      <c r="CQ69" s="9">
        <f t="shared" si="35"/>
        <v>-9.939863832045224E-5</v>
      </c>
      <c r="CR69" s="9">
        <f t="shared" si="49"/>
        <v>3.5391917618333581E-2</v>
      </c>
      <c r="CS69" s="9">
        <f t="shared" si="8"/>
        <v>2.4965350861104065E-11</v>
      </c>
      <c r="CT69" s="9">
        <f t="shared" si="8"/>
        <v>2.6745668848571329E-13</v>
      </c>
      <c r="CU69" s="9">
        <f t="shared" si="36"/>
        <v>-2.5840182019859773E-12</v>
      </c>
      <c r="CW69" s="16">
        <f t="shared" si="37"/>
        <v>6</v>
      </c>
      <c r="CX69" s="17">
        <f>VLOOKUP($A69,Datum!$A:$B,2,0)</f>
        <v>41628</v>
      </c>
      <c r="CY69" s="13">
        <f>VLOOKUP(CX69,Zeitreihen!N:O,2,0)</f>
        <v>1.3673</v>
      </c>
      <c r="CZ69" s="13">
        <f>VLOOKUP(CX69,Zeitreihen!R:S,2,0)</f>
        <v>1.006</v>
      </c>
      <c r="DA69" s="9">
        <f t="shared" si="38"/>
        <v>8.7802742159449085E-4</v>
      </c>
      <c r="DB69" s="9">
        <f t="shared" si="38"/>
        <v>-9.939863832045224E-5</v>
      </c>
      <c r="DC69" s="9">
        <f t="shared" si="50"/>
        <v>3.5391917618333581E-2</v>
      </c>
      <c r="DD69" s="9">
        <f t="shared" si="9"/>
        <v>1.2987477097128837E-8</v>
      </c>
      <c r="DE69" s="9">
        <f t="shared" si="9"/>
        <v>2.6745668848571329E-13</v>
      </c>
      <c r="DF69" s="9">
        <f t="shared" si="39"/>
        <v>5.8937149712062967E-11</v>
      </c>
    </row>
    <row r="70" spans="1:110" ht="15" x14ac:dyDescent="0.2">
      <c r="A70" s="9">
        <f t="shared" si="40"/>
        <v>57</v>
      </c>
      <c r="B70" s="16">
        <f t="shared" si="10"/>
        <v>5</v>
      </c>
      <c r="C70" s="17">
        <f>VLOOKUP($A70,Datum!$A:$B,2,0)</f>
        <v>41627</v>
      </c>
      <c r="D70" s="13">
        <f>VLOOKUP(C70,Zeitreihen!$B:$C,2,0)</f>
        <v>627.04</v>
      </c>
      <c r="E70" s="13">
        <f>VLOOKUP(C70,Zeitreihen!F:G,2,0)</f>
        <v>8509.68</v>
      </c>
      <c r="F70" s="9">
        <f t="shared" si="11"/>
        <v>3.3546893232146656E-3</v>
      </c>
      <c r="G70" s="9">
        <f t="shared" si="11"/>
        <v>8.1592362132701674E-3</v>
      </c>
      <c r="H70" s="9">
        <f t="shared" si="41"/>
        <v>3.3268402561233562E-2</v>
      </c>
      <c r="I70" s="9">
        <f t="shared" si="0"/>
        <v>2.1311053045438206E-7</v>
      </c>
      <c r="J70" s="9">
        <f t="shared" si="0"/>
        <v>1.643117501591721E-6</v>
      </c>
      <c r="K70" s="9">
        <f t="shared" si="12"/>
        <v>5.9174795509835999E-7</v>
      </c>
      <c r="M70" s="16">
        <f t="shared" si="13"/>
        <v>5</v>
      </c>
      <c r="N70" s="17">
        <f>VLOOKUP($A70,Datum!$A:$B,2,0)</f>
        <v>41627</v>
      </c>
      <c r="O70" s="13">
        <f>VLOOKUP(N70,Zeitreihen!$B:$C,2,0)</f>
        <v>627.04</v>
      </c>
      <c r="P70" s="13">
        <f>VLOOKUP(N70,Zeitreihen!$J:$K,2,0)</f>
        <v>0.26663822525597269</v>
      </c>
      <c r="Q70" s="9">
        <f t="shared" si="14"/>
        <v>3.3546893232146656E-3</v>
      </c>
      <c r="R70" s="9">
        <f t="shared" si="14"/>
        <v>0</v>
      </c>
      <c r="S70" s="9">
        <f t="shared" si="42"/>
        <v>3.3268402561233562E-2</v>
      </c>
      <c r="T70" s="9">
        <f t="shared" si="1"/>
        <v>2.1311053045438206E-7</v>
      </c>
      <c r="U70" s="9">
        <f t="shared" si="1"/>
        <v>3.6091789644296301E-16</v>
      </c>
      <c r="V70" s="9">
        <f t="shared" si="15"/>
        <v>8.7701427788514127E-12</v>
      </c>
      <c r="X70" s="16">
        <f t="shared" si="16"/>
        <v>5</v>
      </c>
      <c r="Y70" s="17">
        <f>VLOOKUP($A70,Datum!$A:$B,2,0)</f>
        <v>41627</v>
      </c>
      <c r="Z70" s="13">
        <f>VLOOKUP(Y70,Zeitreihen!$B:$C,2,0)</f>
        <v>627.04</v>
      </c>
      <c r="AA70" s="13">
        <f>VLOOKUP(Y70,Zeitreihen!N:O,2,0)</f>
        <v>1.3660999999999999</v>
      </c>
      <c r="AB70" s="9">
        <f t="shared" si="17"/>
        <v>3.3546893232146656E-3</v>
      </c>
      <c r="AC70" s="9">
        <f t="shared" si="17"/>
        <v>-1.7552845872924024E-3</v>
      </c>
      <c r="AD70" s="9">
        <f t="shared" si="43"/>
        <v>3.3268402561233562E-2</v>
      </c>
      <c r="AE70" s="9">
        <f t="shared" si="2"/>
        <v>2.1311053045438206E-7</v>
      </c>
      <c r="AF70" s="9">
        <f t="shared" si="2"/>
        <v>1.367634738667525E-7</v>
      </c>
      <c r="AG70" s="9">
        <f t="shared" si="18"/>
        <v>-1.7072122440554262E-7</v>
      </c>
      <c r="AI70" s="16">
        <f t="shared" si="19"/>
        <v>5</v>
      </c>
      <c r="AJ70" s="17">
        <f>VLOOKUP($A70,Datum!$A:$B,2,0)</f>
        <v>41627</v>
      </c>
      <c r="AK70" s="13">
        <f>VLOOKUP(AJ70,Zeitreihen!$B:$C,2,0)</f>
        <v>627.04</v>
      </c>
      <c r="AL70" s="13">
        <f>VLOOKUP(AJ70,Zeitreihen!$R:$S,2,0)</f>
        <v>1.0061</v>
      </c>
      <c r="AM70" s="9">
        <f t="shared" si="20"/>
        <v>3.3546893232146656E-3</v>
      </c>
      <c r="AN70" s="9">
        <f t="shared" si="20"/>
        <v>-9.9388759213151281E-5</v>
      </c>
      <c r="AO70" s="9">
        <f t="shared" si="44"/>
        <v>3.3268402561233562E-2</v>
      </c>
      <c r="AP70" s="9">
        <f t="shared" si="3"/>
        <v>2.1508115050864268E-7</v>
      </c>
      <c r="AQ70" s="9">
        <f t="shared" si="3"/>
        <v>2.7079024649145738E-13</v>
      </c>
      <c r="AR70" s="9">
        <f t="shared" si="21"/>
        <v>2.4133354048267223E-10</v>
      </c>
      <c r="AT70" s="16">
        <f t="shared" si="22"/>
        <v>5</v>
      </c>
      <c r="AU70" s="17">
        <f>VLOOKUP($A70,Datum!$A:$B,2,0)</f>
        <v>41627</v>
      </c>
      <c r="AV70" s="13">
        <f>VLOOKUP(AU70,Zeitreihen!$F:$G,2,0)</f>
        <v>8509.68</v>
      </c>
      <c r="AW70" s="13">
        <f>VLOOKUP(AU70,Zeitreihen!$J:$K,2,0)</f>
        <v>0.26663822525597269</v>
      </c>
      <c r="AX70" s="9">
        <f t="shared" si="23"/>
        <v>8.1592362132701674E-3</v>
      </c>
      <c r="AY70" s="9">
        <f t="shared" si="23"/>
        <v>0</v>
      </c>
      <c r="AZ70" s="9">
        <f t="shared" si="45"/>
        <v>3.3268402561233562E-2</v>
      </c>
      <c r="BA70" s="9">
        <f t="shared" si="4"/>
        <v>1.643117501591721E-6</v>
      </c>
      <c r="BB70" s="9">
        <f t="shared" si="4"/>
        <v>3.6091789644296301E-16</v>
      </c>
      <c r="BC70" s="9">
        <f t="shared" si="24"/>
        <v>2.4352217810357664E-11</v>
      </c>
      <c r="BE70" s="16">
        <f t="shared" si="25"/>
        <v>5</v>
      </c>
      <c r="BF70" s="17">
        <f>VLOOKUP($A70,Datum!$A:$B,2,0)</f>
        <v>41627</v>
      </c>
      <c r="BG70" s="13">
        <f>VLOOKUP(BF70,Zeitreihen!$F:$G,2,0)</f>
        <v>8509.68</v>
      </c>
      <c r="BH70" s="13">
        <f>VLOOKUP(BF70,Zeitreihen!N:O,2,0)</f>
        <v>1.3660999999999999</v>
      </c>
      <c r="BI70" s="9">
        <f t="shared" si="26"/>
        <v>8.1592362132701674E-3</v>
      </c>
      <c r="BJ70" s="9">
        <f t="shared" si="26"/>
        <v>-1.7552845872924024E-3</v>
      </c>
      <c r="BK70" s="9">
        <f t="shared" si="46"/>
        <v>3.3268402561233562E-2</v>
      </c>
      <c r="BL70" s="9">
        <f t="shared" si="5"/>
        <v>1.643117501591721E-6</v>
      </c>
      <c r="BM70" s="9">
        <f t="shared" si="5"/>
        <v>1.367634738667525E-7</v>
      </c>
      <c r="BN70" s="9">
        <f t="shared" si="27"/>
        <v>-4.7404478426509761E-7</v>
      </c>
      <c r="BP70" s="16">
        <f t="shared" si="28"/>
        <v>5</v>
      </c>
      <c r="BQ70" s="17">
        <f>VLOOKUP($A70,Datum!$A:$B,2,0)</f>
        <v>41627</v>
      </c>
      <c r="BR70" s="13">
        <f>VLOOKUP(BQ70,Zeitreihen!$F:$G,2,0)</f>
        <v>8509.68</v>
      </c>
      <c r="BS70" s="13">
        <f>VLOOKUP(BQ70,Zeitreihen!R:S,2,0)</f>
        <v>1.0061</v>
      </c>
      <c r="BT70" s="9">
        <f t="shared" si="29"/>
        <v>8.1592362132701674E-3</v>
      </c>
      <c r="BU70" s="9">
        <f t="shared" si="29"/>
        <v>-9.9388759213151281E-5</v>
      </c>
      <c r="BV70" s="9">
        <f t="shared" si="47"/>
        <v>3.3268402561233562E-2</v>
      </c>
      <c r="BW70" s="9">
        <f t="shared" si="6"/>
        <v>1.643117501591721E-6</v>
      </c>
      <c r="BX70" s="9">
        <f t="shared" si="6"/>
        <v>2.5321951816227018E-13</v>
      </c>
      <c r="BY70" s="9">
        <f t="shared" si="30"/>
        <v>6.450344347684462E-10</v>
      </c>
      <c r="CA70" s="16">
        <f t="shared" si="31"/>
        <v>5</v>
      </c>
      <c r="CB70" s="17">
        <f>VLOOKUP($A70,Datum!$A:$B,2,0)</f>
        <v>41627</v>
      </c>
      <c r="CC70" s="13">
        <f>VLOOKUP(CB70,Zeitreihen!$J:$K,2,0)</f>
        <v>0.26663822525597269</v>
      </c>
      <c r="CD70" s="13">
        <f>VLOOKUP(CB70,Zeitreihen!N:O,2,0)</f>
        <v>1.3660999999999999</v>
      </c>
      <c r="CE70" s="9">
        <f t="shared" si="32"/>
        <v>0</v>
      </c>
      <c r="CF70" s="9">
        <f t="shared" si="32"/>
        <v>-1.7552845872924024E-3</v>
      </c>
      <c r="CG70" s="9">
        <f t="shared" si="48"/>
        <v>3.3268402561233562E-2</v>
      </c>
      <c r="CH70" s="9">
        <f t="shared" si="7"/>
        <v>3.6091789644296301E-16</v>
      </c>
      <c r="CI70" s="9">
        <f t="shared" si="7"/>
        <v>1.367634738667525E-7</v>
      </c>
      <c r="CJ70" s="9">
        <f t="shared" si="33"/>
        <v>-7.0256946488030955E-12</v>
      </c>
      <c r="CL70" s="16">
        <f t="shared" si="34"/>
        <v>5</v>
      </c>
      <c r="CM70" s="17">
        <f>VLOOKUP($A70,Datum!$A:$B,2,0)</f>
        <v>41627</v>
      </c>
      <c r="CN70" s="13">
        <f>VLOOKUP(CM70,Zeitreihen!$J:$K,2,0)</f>
        <v>0.26663822525597269</v>
      </c>
      <c r="CO70" s="13">
        <f>VLOOKUP(CM70,Zeitreihen!R:S,2,0)</f>
        <v>1.0061</v>
      </c>
      <c r="CP70" s="9">
        <f t="shared" si="35"/>
        <v>0</v>
      </c>
      <c r="CQ70" s="9">
        <f t="shared" si="35"/>
        <v>-9.9388759213151281E-5</v>
      </c>
      <c r="CR70" s="9">
        <f t="shared" si="49"/>
        <v>3.3268402561233562E-2</v>
      </c>
      <c r="CS70" s="9">
        <f t="shared" si="8"/>
        <v>3.6091789644296301E-16</v>
      </c>
      <c r="CT70" s="9">
        <f t="shared" si="8"/>
        <v>2.5321951816227018E-13</v>
      </c>
      <c r="CU70" s="9">
        <f t="shared" si="36"/>
        <v>9.559887856739075E-15</v>
      </c>
      <c r="CW70" s="16">
        <f t="shared" si="37"/>
        <v>5</v>
      </c>
      <c r="CX70" s="17">
        <f>VLOOKUP($A70,Datum!$A:$B,2,0)</f>
        <v>41627</v>
      </c>
      <c r="CY70" s="13">
        <f>VLOOKUP(CX70,Zeitreihen!N:O,2,0)</f>
        <v>1.3660999999999999</v>
      </c>
      <c r="CZ70" s="13">
        <f>VLOOKUP(CX70,Zeitreihen!R:S,2,0)</f>
        <v>1.0061</v>
      </c>
      <c r="DA70" s="9">
        <f t="shared" si="38"/>
        <v>-1.7552845872924024E-3</v>
      </c>
      <c r="DB70" s="9">
        <f t="shared" si="38"/>
        <v>-9.9388759213151281E-5</v>
      </c>
      <c r="DC70" s="9">
        <f t="shared" si="50"/>
        <v>3.3268402561233562E-2</v>
      </c>
      <c r="DD70" s="9">
        <f t="shared" si="9"/>
        <v>1.367634738667525E-7</v>
      </c>
      <c r="DE70" s="9">
        <f t="shared" si="9"/>
        <v>2.5321951816227018E-13</v>
      </c>
      <c r="DF70" s="9">
        <f t="shared" si="39"/>
        <v>-1.8609454842831181E-10</v>
      </c>
    </row>
    <row r="71" spans="1:110" ht="15" x14ac:dyDescent="0.2">
      <c r="A71" s="9">
        <f t="shared" si="40"/>
        <v>58</v>
      </c>
      <c r="B71" s="16">
        <f t="shared" si="10"/>
        <v>4</v>
      </c>
      <c r="C71" s="17">
        <f>VLOOKUP($A71,Datum!$A:$B,2,0)</f>
        <v>41626</v>
      </c>
      <c r="D71" s="13">
        <f>VLOOKUP(C71,Zeitreihen!$B:$C,2,0)</f>
        <v>624.94000000000005</v>
      </c>
      <c r="E71" s="13">
        <f>VLOOKUP(C71,Zeitreihen!F:G,2,0)</f>
        <v>8440.5300000000007</v>
      </c>
      <c r="F71" s="9">
        <f t="shared" si="11"/>
        <v>1.6815743494680742E-3</v>
      </c>
      <c r="G71" s="9">
        <f t="shared" si="11"/>
        <v>3.3478048339193782E-3</v>
      </c>
      <c r="H71" s="9">
        <f t="shared" si="41"/>
        <v>3.1272298407559546E-2</v>
      </c>
      <c r="I71" s="9">
        <f t="shared" si="0"/>
        <v>2.3013599715888224E-8</v>
      </c>
      <c r="J71" s="9">
        <f t="shared" si="0"/>
        <v>1.5361622364855349E-7</v>
      </c>
      <c r="K71" s="9">
        <f t="shared" si="12"/>
        <v>5.9458071621220377E-8</v>
      </c>
      <c r="M71" s="16">
        <f t="shared" si="13"/>
        <v>4</v>
      </c>
      <c r="N71" s="17">
        <f>VLOOKUP($A71,Datum!$A:$B,2,0)</f>
        <v>41626</v>
      </c>
      <c r="O71" s="13">
        <f>VLOOKUP(N71,Zeitreihen!$B:$C,2,0)</f>
        <v>624.94000000000005</v>
      </c>
      <c r="P71" s="13">
        <f>VLOOKUP(N71,Zeitreihen!$J:$K,2,0)</f>
        <v>0.26663822525597269</v>
      </c>
      <c r="Q71" s="9">
        <f t="shared" si="14"/>
        <v>1.6815743494680742E-3</v>
      </c>
      <c r="R71" s="9">
        <f t="shared" si="14"/>
        <v>0</v>
      </c>
      <c r="S71" s="9">
        <f t="shared" si="42"/>
        <v>3.1272298407559546E-2</v>
      </c>
      <c r="T71" s="9">
        <f t="shared" si="1"/>
        <v>2.3013599715888224E-8</v>
      </c>
      <c r="U71" s="9">
        <f t="shared" si="1"/>
        <v>3.3926282265638521E-16</v>
      </c>
      <c r="V71" s="9">
        <f t="shared" si="15"/>
        <v>2.7942188173255907E-12</v>
      </c>
      <c r="X71" s="16">
        <f t="shared" si="16"/>
        <v>4</v>
      </c>
      <c r="Y71" s="17">
        <f>VLOOKUP($A71,Datum!$A:$B,2,0)</f>
        <v>41626</v>
      </c>
      <c r="Z71" s="13">
        <f>VLOOKUP(Y71,Zeitreihen!$B:$C,2,0)</f>
        <v>624.94000000000005</v>
      </c>
      <c r="AA71" s="13">
        <f>VLOOKUP(Y71,Zeitreihen!N:O,2,0)</f>
        <v>1.3685</v>
      </c>
      <c r="AB71" s="9">
        <f t="shared" si="17"/>
        <v>1.6815743494680742E-3</v>
      </c>
      <c r="AC71" s="9">
        <f t="shared" si="17"/>
        <v>-6.0467164165958678E-3</v>
      </c>
      <c r="AD71" s="9">
        <f t="shared" si="43"/>
        <v>3.1272298407559546E-2</v>
      </c>
      <c r="AE71" s="9">
        <f t="shared" si="2"/>
        <v>2.3013599715888224E-8</v>
      </c>
      <c r="AF71" s="9">
        <f t="shared" si="2"/>
        <v>1.2486836347405073E-6</v>
      </c>
      <c r="AG71" s="9">
        <f t="shared" si="18"/>
        <v>-1.6951904123637088E-7</v>
      </c>
      <c r="AI71" s="16">
        <f t="shared" si="19"/>
        <v>4</v>
      </c>
      <c r="AJ71" s="17">
        <f>VLOOKUP($A71,Datum!$A:$B,2,0)</f>
        <v>41626</v>
      </c>
      <c r="AK71" s="13">
        <f>VLOOKUP(AJ71,Zeitreihen!$B:$C,2,0)</f>
        <v>624.94000000000005</v>
      </c>
      <c r="AL71" s="13">
        <f>VLOOKUP(AJ71,Zeitreihen!$R:$S,2,0)</f>
        <v>1.0062</v>
      </c>
      <c r="AM71" s="9">
        <f t="shared" si="20"/>
        <v>1.6815743494680742E-3</v>
      </c>
      <c r="AN71" s="9">
        <f t="shared" si="20"/>
        <v>-9.9378882069350405E-5</v>
      </c>
      <c r="AO71" s="9">
        <f t="shared" si="44"/>
        <v>3.1272298407559546E-2</v>
      </c>
      <c r="AP71" s="9">
        <f t="shared" si="3"/>
        <v>2.3644268578074393E-8</v>
      </c>
      <c r="AQ71" s="9">
        <f t="shared" si="3"/>
        <v>2.5630835246398944E-13</v>
      </c>
      <c r="AR71" s="9">
        <f t="shared" si="21"/>
        <v>7.7847437494514363E-11</v>
      </c>
      <c r="AT71" s="16">
        <f t="shared" si="22"/>
        <v>4</v>
      </c>
      <c r="AU71" s="17">
        <f>VLOOKUP($A71,Datum!$A:$B,2,0)</f>
        <v>41626</v>
      </c>
      <c r="AV71" s="13">
        <f>VLOOKUP(AU71,Zeitreihen!$F:$G,2,0)</f>
        <v>8440.5300000000007</v>
      </c>
      <c r="AW71" s="13">
        <f>VLOOKUP(AU71,Zeitreihen!$J:$K,2,0)</f>
        <v>0.26663822525597269</v>
      </c>
      <c r="AX71" s="9">
        <f t="shared" si="23"/>
        <v>3.3478048339193782E-3</v>
      </c>
      <c r="AY71" s="9">
        <f t="shared" si="23"/>
        <v>0</v>
      </c>
      <c r="AZ71" s="9">
        <f t="shared" si="45"/>
        <v>3.1272298407559546E-2</v>
      </c>
      <c r="BA71" s="9">
        <f t="shared" si="4"/>
        <v>1.5361622364855349E-7</v>
      </c>
      <c r="BB71" s="9">
        <f t="shared" si="4"/>
        <v>3.3926282265638521E-16</v>
      </c>
      <c r="BC71" s="9">
        <f t="shared" si="24"/>
        <v>7.2191601755898729E-12</v>
      </c>
      <c r="BE71" s="16">
        <f t="shared" si="25"/>
        <v>4</v>
      </c>
      <c r="BF71" s="17">
        <f>VLOOKUP($A71,Datum!$A:$B,2,0)</f>
        <v>41626</v>
      </c>
      <c r="BG71" s="13">
        <f>VLOOKUP(BF71,Zeitreihen!$F:$G,2,0)</f>
        <v>8440.5300000000007</v>
      </c>
      <c r="BH71" s="13">
        <f>VLOOKUP(BF71,Zeitreihen!N:O,2,0)</f>
        <v>1.3685</v>
      </c>
      <c r="BI71" s="9">
        <f t="shared" si="26"/>
        <v>3.3478048339193782E-3</v>
      </c>
      <c r="BJ71" s="9">
        <f t="shared" si="26"/>
        <v>-6.0467164165958678E-3</v>
      </c>
      <c r="BK71" s="9">
        <f t="shared" si="46"/>
        <v>3.1272298407559546E-2</v>
      </c>
      <c r="BL71" s="9">
        <f t="shared" si="5"/>
        <v>1.5361622364855349E-7</v>
      </c>
      <c r="BM71" s="9">
        <f t="shared" si="5"/>
        <v>1.2486836347405073E-6</v>
      </c>
      <c r="BN71" s="9">
        <f t="shared" si="27"/>
        <v>-4.3797039226480414E-7</v>
      </c>
      <c r="BP71" s="16">
        <f t="shared" si="28"/>
        <v>4</v>
      </c>
      <c r="BQ71" s="17">
        <f>VLOOKUP($A71,Datum!$A:$B,2,0)</f>
        <v>41626</v>
      </c>
      <c r="BR71" s="13">
        <f>VLOOKUP(BQ71,Zeitreihen!$F:$G,2,0)</f>
        <v>8440.5300000000007</v>
      </c>
      <c r="BS71" s="13">
        <f>VLOOKUP(BQ71,Zeitreihen!R:S,2,0)</f>
        <v>1.0062</v>
      </c>
      <c r="BT71" s="9">
        <f t="shared" si="29"/>
        <v>3.3478048339193782E-3</v>
      </c>
      <c r="BU71" s="9">
        <f t="shared" si="29"/>
        <v>-9.9378882069350405E-5</v>
      </c>
      <c r="BV71" s="9">
        <f t="shared" si="47"/>
        <v>3.1272298407559546E-2</v>
      </c>
      <c r="BW71" s="9">
        <f t="shared" si="6"/>
        <v>1.5361622364855349E-7</v>
      </c>
      <c r="BX71" s="9">
        <f t="shared" si="6"/>
        <v>2.3973372832831655E-13</v>
      </c>
      <c r="BY71" s="9">
        <f t="shared" si="30"/>
        <v>1.9190359565934204E-10</v>
      </c>
      <c r="CA71" s="16">
        <f t="shared" si="31"/>
        <v>4</v>
      </c>
      <c r="CB71" s="17">
        <f>VLOOKUP($A71,Datum!$A:$B,2,0)</f>
        <v>41626</v>
      </c>
      <c r="CC71" s="13">
        <f>VLOOKUP(CB71,Zeitreihen!$J:$K,2,0)</f>
        <v>0.26663822525597269</v>
      </c>
      <c r="CD71" s="13">
        <f>VLOOKUP(CB71,Zeitreihen!N:O,2,0)</f>
        <v>1.3685</v>
      </c>
      <c r="CE71" s="9">
        <f t="shared" si="32"/>
        <v>0</v>
      </c>
      <c r="CF71" s="9">
        <f t="shared" si="32"/>
        <v>-6.0467164165958678E-3</v>
      </c>
      <c r="CG71" s="9">
        <f t="shared" si="48"/>
        <v>3.1272298407559546E-2</v>
      </c>
      <c r="CH71" s="9">
        <f t="shared" si="7"/>
        <v>3.3926282265638521E-16</v>
      </c>
      <c r="CI71" s="9">
        <f t="shared" si="7"/>
        <v>1.2486836347405073E-6</v>
      </c>
      <c r="CJ71" s="9">
        <f t="shared" si="33"/>
        <v>-2.0582320921774086E-11</v>
      </c>
      <c r="CL71" s="16">
        <f t="shared" si="34"/>
        <v>4</v>
      </c>
      <c r="CM71" s="17">
        <f>VLOOKUP($A71,Datum!$A:$B,2,0)</f>
        <v>41626</v>
      </c>
      <c r="CN71" s="13">
        <f>VLOOKUP(CM71,Zeitreihen!$J:$K,2,0)</f>
        <v>0.26663822525597269</v>
      </c>
      <c r="CO71" s="13">
        <f>VLOOKUP(CM71,Zeitreihen!R:S,2,0)</f>
        <v>1.0062</v>
      </c>
      <c r="CP71" s="9">
        <f t="shared" si="35"/>
        <v>0</v>
      </c>
      <c r="CQ71" s="9">
        <f t="shared" si="35"/>
        <v>-9.9378882069350405E-5</v>
      </c>
      <c r="CR71" s="9">
        <f t="shared" si="49"/>
        <v>3.1272298407559546E-2</v>
      </c>
      <c r="CS71" s="9">
        <f t="shared" si="8"/>
        <v>3.3926282265638521E-16</v>
      </c>
      <c r="CT71" s="9">
        <f t="shared" si="8"/>
        <v>2.3973372832831655E-13</v>
      </c>
      <c r="CU71" s="9">
        <f t="shared" si="36"/>
        <v>9.0184666855626675E-15</v>
      </c>
      <c r="CW71" s="16">
        <f t="shared" si="37"/>
        <v>4</v>
      </c>
      <c r="CX71" s="17">
        <f>VLOOKUP($A71,Datum!$A:$B,2,0)</f>
        <v>41626</v>
      </c>
      <c r="CY71" s="13">
        <f>VLOOKUP(CX71,Zeitreihen!N:O,2,0)</f>
        <v>1.3685</v>
      </c>
      <c r="CZ71" s="13">
        <f>VLOOKUP(CX71,Zeitreihen!R:S,2,0)</f>
        <v>1.0062</v>
      </c>
      <c r="DA71" s="9">
        <f t="shared" si="38"/>
        <v>-6.0467164165958678E-3</v>
      </c>
      <c r="DB71" s="9">
        <f t="shared" si="38"/>
        <v>-9.9378882069350405E-5</v>
      </c>
      <c r="DC71" s="9">
        <f t="shared" si="50"/>
        <v>3.1272298407559546E-2</v>
      </c>
      <c r="DD71" s="9">
        <f t="shared" si="9"/>
        <v>1.2486836347405073E-6</v>
      </c>
      <c r="DE71" s="9">
        <f t="shared" si="9"/>
        <v>2.3973372832831655E-13</v>
      </c>
      <c r="DF71" s="9">
        <f t="shared" si="39"/>
        <v>-5.4713031652330842E-10</v>
      </c>
    </row>
    <row r="72" spans="1:110" ht="15" x14ac:dyDescent="0.2">
      <c r="A72" s="9">
        <f t="shared" si="40"/>
        <v>59</v>
      </c>
      <c r="B72" s="16">
        <f t="shared" si="10"/>
        <v>3</v>
      </c>
      <c r="C72" s="17">
        <f>VLOOKUP($A72,Datum!$A:$B,2,0)</f>
        <v>41625</v>
      </c>
      <c r="D72" s="13">
        <f>VLOOKUP(C72,Zeitreihen!$B:$C,2,0)</f>
        <v>623.89</v>
      </c>
      <c r="E72" s="13">
        <f>VLOOKUP(C72,Zeitreihen!F:G,2,0)</f>
        <v>8412.32</v>
      </c>
      <c r="F72" s="9">
        <f t="shared" si="11"/>
        <v>4.0634466672466044E-3</v>
      </c>
      <c r="G72" s="9">
        <f t="shared" si="11"/>
        <v>3.2433619344690314E-3</v>
      </c>
      <c r="H72" s="9">
        <f t="shared" si="41"/>
        <v>2.9395960503105972E-2</v>
      </c>
      <c r="I72" s="9">
        <f t="shared" si="0"/>
        <v>3.0853452688357811E-7</v>
      </c>
      <c r="J72" s="9">
        <f t="shared" si="0"/>
        <v>1.3111062878474722E-7</v>
      </c>
      <c r="K72" s="9">
        <f t="shared" si="12"/>
        <v>2.0112721303073441E-7</v>
      </c>
      <c r="M72" s="16">
        <f t="shared" si="13"/>
        <v>3</v>
      </c>
      <c r="N72" s="17">
        <f>VLOOKUP($A72,Datum!$A:$B,2,0)</f>
        <v>41625</v>
      </c>
      <c r="O72" s="13">
        <f>VLOOKUP(N72,Zeitreihen!$B:$C,2,0)</f>
        <v>623.89</v>
      </c>
      <c r="P72" s="13">
        <f>VLOOKUP(N72,Zeitreihen!$J:$K,2,0)</f>
        <v>0.26663822525597269</v>
      </c>
      <c r="Q72" s="9">
        <f t="shared" si="14"/>
        <v>4.0634466672466044E-3</v>
      </c>
      <c r="R72" s="9">
        <f t="shared" si="14"/>
        <v>0</v>
      </c>
      <c r="S72" s="9">
        <f t="shared" si="42"/>
        <v>2.9395960503105972E-2</v>
      </c>
      <c r="T72" s="9">
        <f t="shared" si="1"/>
        <v>3.0853452688357811E-7</v>
      </c>
      <c r="U72" s="9">
        <f t="shared" si="1"/>
        <v>3.1890705329700208E-16</v>
      </c>
      <c r="V72" s="9">
        <f t="shared" si="15"/>
        <v>9.9193667544267452E-12</v>
      </c>
      <c r="X72" s="16">
        <f t="shared" si="16"/>
        <v>3</v>
      </c>
      <c r="Y72" s="17">
        <f>VLOOKUP($A72,Datum!$A:$B,2,0)</f>
        <v>41625</v>
      </c>
      <c r="Z72" s="13">
        <f>VLOOKUP(Y72,Zeitreihen!$B:$C,2,0)</f>
        <v>623.89</v>
      </c>
      <c r="AA72" s="13">
        <f>VLOOKUP(Y72,Zeitreihen!N:O,2,0)</f>
        <v>1.3768</v>
      </c>
      <c r="AB72" s="9">
        <f t="shared" si="17"/>
        <v>4.0634466672466044E-3</v>
      </c>
      <c r="AC72" s="9">
        <f t="shared" si="17"/>
        <v>5.0855462609356538E-4</v>
      </c>
      <c r="AD72" s="9">
        <f t="shared" si="43"/>
        <v>2.9395960503105972E-2</v>
      </c>
      <c r="AE72" s="9">
        <f t="shared" si="2"/>
        <v>3.0853452688357811E-7</v>
      </c>
      <c r="AF72" s="9">
        <f t="shared" si="2"/>
        <v>1.6414138533039825E-9</v>
      </c>
      <c r="AG72" s="9">
        <f t="shared" si="18"/>
        <v>2.2504062892048961E-8</v>
      </c>
      <c r="AI72" s="16">
        <f t="shared" si="19"/>
        <v>3</v>
      </c>
      <c r="AJ72" s="17">
        <f>VLOOKUP($A72,Datum!$A:$B,2,0)</f>
        <v>41625</v>
      </c>
      <c r="AK72" s="13">
        <f>VLOOKUP(AJ72,Zeitreihen!$B:$C,2,0)</f>
        <v>623.89</v>
      </c>
      <c r="AL72" s="13">
        <f>VLOOKUP(AJ72,Zeitreihen!$R:$S,2,0)</f>
        <v>1.0063</v>
      </c>
      <c r="AM72" s="9">
        <f t="shared" si="20"/>
        <v>4.0634466672466044E-3</v>
      </c>
      <c r="AN72" s="9">
        <f t="shared" si="20"/>
        <v>-9.9369006888494376E-5</v>
      </c>
      <c r="AO72" s="9">
        <f t="shared" si="44"/>
        <v>2.9395960503105972E-2</v>
      </c>
      <c r="AP72" s="9">
        <f t="shared" si="3"/>
        <v>3.1076225146358269E-7</v>
      </c>
      <c r="AQ72" s="9">
        <f t="shared" si="3"/>
        <v>2.4259484492287935E-13</v>
      </c>
      <c r="AR72" s="9">
        <f t="shared" si="21"/>
        <v>2.7457115690052494E-10</v>
      </c>
      <c r="AT72" s="16">
        <f t="shared" si="22"/>
        <v>3</v>
      </c>
      <c r="AU72" s="17">
        <f>VLOOKUP($A72,Datum!$A:$B,2,0)</f>
        <v>41625</v>
      </c>
      <c r="AV72" s="13">
        <f>VLOOKUP(AU72,Zeitreihen!$F:$G,2,0)</f>
        <v>8412.32</v>
      </c>
      <c r="AW72" s="13">
        <f>VLOOKUP(AU72,Zeitreihen!$J:$K,2,0)</f>
        <v>0.26663822525597269</v>
      </c>
      <c r="AX72" s="9">
        <f t="shared" si="23"/>
        <v>3.2433619344690314E-3</v>
      </c>
      <c r="AY72" s="9">
        <f t="shared" si="23"/>
        <v>0</v>
      </c>
      <c r="AZ72" s="9">
        <f t="shared" si="45"/>
        <v>2.9395960503105972E-2</v>
      </c>
      <c r="BA72" s="9">
        <f t="shared" si="4"/>
        <v>1.3111062878474722E-7</v>
      </c>
      <c r="BB72" s="9">
        <f t="shared" si="4"/>
        <v>3.1890705329700208E-16</v>
      </c>
      <c r="BC72" s="9">
        <f t="shared" si="24"/>
        <v>6.466227979406606E-12</v>
      </c>
      <c r="BE72" s="16">
        <f t="shared" si="25"/>
        <v>3</v>
      </c>
      <c r="BF72" s="17">
        <f>VLOOKUP($A72,Datum!$A:$B,2,0)</f>
        <v>41625</v>
      </c>
      <c r="BG72" s="13">
        <f>VLOOKUP(BF72,Zeitreihen!$F:$G,2,0)</f>
        <v>8412.32</v>
      </c>
      <c r="BH72" s="13">
        <f>VLOOKUP(BF72,Zeitreihen!N:O,2,0)</f>
        <v>1.3768</v>
      </c>
      <c r="BI72" s="9">
        <f t="shared" si="26"/>
        <v>3.2433619344690314E-3</v>
      </c>
      <c r="BJ72" s="9">
        <f t="shared" si="26"/>
        <v>5.0855462609356538E-4</v>
      </c>
      <c r="BK72" s="9">
        <f t="shared" si="46"/>
        <v>2.9395960503105972E-2</v>
      </c>
      <c r="BL72" s="9">
        <f t="shared" si="5"/>
        <v>1.3111062878474722E-7</v>
      </c>
      <c r="BM72" s="9">
        <f t="shared" si="5"/>
        <v>1.6414138533039825E-9</v>
      </c>
      <c r="BN72" s="9">
        <f t="shared" si="27"/>
        <v>1.4669928507074602E-8</v>
      </c>
      <c r="BP72" s="16">
        <f t="shared" si="28"/>
        <v>3</v>
      </c>
      <c r="BQ72" s="17">
        <f>VLOOKUP($A72,Datum!$A:$B,2,0)</f>
        <v>41625</v>
      </c>
      <c r="BR72" s="13">
        <f>VLOOKUP(BQ72,Zeitreihen!$F:$G,2,0)</f>
        <v>8412.32</v>
      </c>
      <c r="BS72" s="13">
        <f>VLOOKUP(BQ72,Zeitreihen!R:S,2,0)</f>
        <v>1.0063</v>
      </c>
      <c r="BT72" s="9">
        <f t="shared" si="29"/>
        <v>3.2433619344690314E-3</v>
      </c>
      <c r="BU72" s="9">
        <f t="shared" si="29"/>
        <v>-9.9369006888494376E-5</v>
      </c>
      <c r="BV72" s="9">
        <f t="shared" si="47"/>
        <v>2.9395960503105972E-2</v>
      </c>
      <c r="BW72" s="9">
        <f t="shared" si="6"/>
        <v>1.3111062878474722E-7</v>
      </c>
      <c r="BX72" s="9">
        <f t="shared" si="6"/>
        <v>2.269600579606367E-13</v>
      </c>
      <c r="BY72" s="9">
        <f t="shared" si="30"/>
        <v>1.7250181421724746E-10</v>
      </c>
      <c r="CA72" s="16">
        <f t="shared" si="31"/>
        <v>3</v>
      </c>
      <c r="CB72" s="17">
        <f>VLOOKUP($A72,Datum!$A:$B,2,0)</f>
        <v>41625</v>
      </c>
      <c r="CC72" s="13">
        <f>VLOOKUP(CB72,Zeitreihen!$J:$K,2,0)</f>
        <v>0.26663822525597269</v>
      </c>
      <c r="CD72" s="13">
        <f>VLOOKUP(CB72,Zeitreihen!N:O,2,0)</f>
        <v>1.3768</v>
      </c>
      <c r="CE72" s="9">
        <f t="shared" si="32"/>
        <v>0</v>
      </c>
      <c r="CF72" s="9">
        <f t="shared" si="32"/>
        <v>5.0855462609356538E-4</v>
      </c>
      <c r="CG72" s="9">
        <f t="shared" si="48"/>
        <v>2.9395960503105972E-2</v>
      </c>
      <c r="CH72" s="9">
        <f t="shared" si="7"/>
        <v>3.1890705329700208E-16</v>
      </c>
      <c r="CI72" s="9">
        <f t="shared" si="7"/>
        <v>1.6414138533039825E-9</v>
      </c>
      <c r="CJ72" s="9">
        <f t="shared" si="33"/>
        <v>7.2350428830660767E-13</v>
      </c>
      <c r="CL72" s="16">
        <f t="shared" si="34"/>
        <v>3</v>
      </c>
      <c r="CM72" s="17">
        <f>VLOOKUP($A72,Datum!$A:$B,2,0)</f>
        <v>41625</v>
      </c>
      <c r="CN72" s="13">
        <f>VLOOKUP(CM72,Zeitreihen!$J:$K,2,0)</f>
        <v>0.26663822525597269</v>
      </c>
      <c r="CO72" s="13">
        <f>VLOOKUP(CM72,Zeitreihen!R:S,2,0)</f>
        <v>1.0063</v>
      </c>
      <c r="CP72" s="9">
        <f t="shared" si="35"/>
        <v>0</v>
      </c>
      <c r="CQ72" s="9">
        <f t="shared" si="35"/>
        <v>-9.9369006888494376E-5</v>
      </c>
      <c r="CR72" s="9">
        <f t="shared" si="49"/>
        <v>2.9395960503105972E-2</v>
      </c>
      <c r="CS72" s="9">
        <f t="shared" si="8"/>
        <v>3.1890705329700208E-16</v>
      </c>
      <c r="CT72" s="9">
        <f t="shared" si="8"/>
        <v>2.269600579606367E-13</v>
      </c>
      <c r="CU72" s="9">
        <f t="shared" si="36"/>
        <v>8.5075944485114864E-15</v>
      </c>
      <c r="CW72" s="16">
        <f t="shared" si="37"/>
        <v>3</v>
      </c>
      <c r="CX72" s="17">
        <f>VLOOKUP($A72,Datum!$A:$B,2,0)</f>
        <v>41625</v>
      </c>
      <c r="CY72" s="13">
        <f>VLOOKUP(CX72,Zeitreihen!N:O,2,0)</f>
        <v>1.3768</v>
      </c>
      <c r="CZ72" s="13">
        <f>VLOOKUP(CX72,Zeitreihen!R:S,2,0)</f>
        <v>1.0063</v>
      </c>
      <c r="DA72" s="9">
        <f t="shared" si="38"/>
        <v>5.0855462609356538E-4</v>
      </c>
      <c r="DB72" s="9">
        <f t="shared" si="38"/>
        <v>-9.9369006888494376E-5</v>
      </c>
      <c r="DC72" s="9">
        <f t="shared" si="50"/>
        <v>2.9395960503105972E-2</v>
      </c>
      <c r="DD72" s="9">
        <f t="shared" si="9"/>
        <v>1.6414138533039825E-9</v>
      </c>
      <c r="DE72" s="9">
        <f t="shared" si="9"/>
        <v>2.269600579606367E-13</v>
      </c>
      <c r="DF72" s="9">
        <f t="shared" si="39"/>
        <v>1.9301175696917115E-11</v>
      </c>
    </row>
    <row r="73" spans="1:110" ht="15" x14ac:dyDescent="0.2">
      <c r="A73" s="9">
        <f t="shared" si="40"/>
        <v>60</v>
      </c>
      <c r="B73" s="16">
        <f t="shared" si="10"/>
        <v>2</v>
      </c>
      <c r="C73" s="17">
        <f>VLOOKUP($A73,Datum!$A:$B,2,0)</f>
        <v>41624</v>
      </c>
      <c r="D73" s="13">
        <f>VLOOKUP(C73,Zeitreihen!$B:$C,2,0)</f>
        <v>621.36</v>
      </c>
      <c r="E73" s="13">
        <f>VLOOKUP(C73,Zeitreihen!F:G,2,0)</f>
        <v>8385.08</v>
      </c>
      <c r="F73" s="9">
        <f t="shared" si="11"/>
        <v>4.9903012118926319E-4</v>
      </c>
      <c r="G73" s="9">
        <f t="shared" si="11"/>
        <v>-3.0168088949227771E-4</v>
      </c>
      <c r="H73" s="9">
        <f t="shared" si="41"/>
        <v>2.7632202872919613E-2</v>
      </c>
      <c r="I73" s="9">
        <f t="shared" si="0"/>
        <v>2.9131258749239302E-9</v>
      </c>
      <c r="J73" s="9">
        <f t="shared" si="0"/>
        <v>5.6753053395941282E-8</v>
      </c>
      <c r="K73" s="9">
        <f t="shared" si="12"/>
        <v>1.2858024277806289E-8</v>
      </c>
      <c r="M73" s="16">
        <f t="shared" si="13"/>
        <v>2</v>
      </c>
      <c r="N73" s="17">
        <f>VLOOKUP($A73,Datum!$A:$B,2,0)</f>
        <v>41624</v>
      </c>
      <c r="O73" s="13">
        <f>VLOOKUP(N73,Zeitreihen!$B:$C,2,0)</f>
        <v>621.36</v>
      </c>
      <c r="P73" s="13">
        <f>VLOOKUP(N73,Zeitreihen!$J:$K,2,0)</f>
        <v>0.26663822525597269</v>
      </c>
      <c r="Q73" s="9">
        <f t="shared" si="14"/>
        <v>4.9903012118926319E-4</v>
      </c>
      <c r="R73" s="9">
        <f t="shared" si="14"/>
        <v>-2.6664178011620453E-5</v>
      </c>
      <c r="S73" s="9">
        <f t="shared" si="42"/>
        <v>2.7632202872919613E-2</v>
      </c>
      <c r="T73" s="9">
        <f t="shared" si="1"/>
        <v>2.9131258749239302E-9</v>
      </c>
      <c r="U73" s="9">
        <f t="shared" si="1"/>
        <v>1.9492715270114775E-11</v>
      </c>
      <c r="V73" s="9">
        <f t="shared" si="15"/>
        <v>2.382954746232E-10</v>
      </c>
      <c r="X73" s="16">
        <f t="shared" si="16"/>
        <v>2</v>
      </c>
      <c r="Y73" s="17">
        <f>VLOOKUP($A73,Datum!$A:$B,2,0)</f>
        <v>41624</v>
      </c>
      <c r="Z73" s="13">
        <f>VLOOKUP(Y73,Zeitreihen!$B:$C,2,0)</f>
        <v>621.36</v>
      </c>
      <c r="AA73" s="13">
        <f>VLOOKUP(Y73,Zeitreihen!N:O,2,0)</f>
        <v>1.3761000000000001</v>
      </c>
      <c r="AB73" s="9">
        <f t="shared" si="17"/>
        <v>4.9903012118926319E-4</v>
      </c>
      <c r="AC73" s="9">
        <f t="shared" si="17"/>
        <v>1.3816676742604108E-3</v>
      </c>
      <c r="AD73" s="9">
        <f t="shared" si="43"/>
        <v>2.7632202872919613E-2</v>
      </c>
      <c r="AE73" s="9">
        <f t="shared" si="2"/>
        <v>2.9131258749239302E-9</v>
      </c>
      <c r="AF73" s="9">
        <f t="shared" si="2"/>
        <v>3.4009690978380267E-8</v>
      </c>
      <c r="AG73" s="9">
        <f t="shared" si="18"/>
        <v>-9.9536179747510149E-9</v>
      </c>
      <c r="AI73" s="16">
        <f t="shared" si="19"/>
        <v>2</v>
      </c>
      <c r="AJ73" s="17">
        <f>VLOOKUP($A73,Datum!$A:$B,2,0)</f>
        <v>41624</v>
      </c>
      <c r="AK73" s="13">
        <f>VLOOKUP(AJ73,Zeitreihen!$B:$C,2,0)</f>
        <v>621.36</v>
      </c>
      <c r="AL73" s="13">
        <f>VLOOKUP(AJ73,Zeitreihen!$R:$S,2,0)</f>
        <v>1.0064</v>
      </c>
      <c r="AM73" s="9">
        <f t="shared" si="20"/>
        <v>4.9903012118926319E-4</v>
      </c>
      <c r="AN73" s="9">
        <f t="shared" si="20"/>
        <v>-9.9359133670139026E-5</v>
      </c>
      <c r="AO73" s="9">
        <f t="shared" si="44"/>
        <v>2.7632202872919613E-2</v>
      </c>
      <c r="AP73" s="9">
        <f t="shared" si="3"/>
        <v>2.7073983695905158E-9</v>
      </c>
      <c r="AQ73" s="9">
        <f t="shared" si="3"/>
        <v>2.296093249197884E-13</v>
      </c>
      <c r="AR73" s="9">
        <f t="shared" si="21"/>
        <v>-2.4932787889255669E-11</v>
      </c>
      <c r="AT73" s="16">
        <f t="shared" si="22"/>
        <v>2</v>
      </c>
      <c r="AU73" s="17">
        <f>VLOOKUP($A73,Datum!$A:$B,2,0)</f>
        <v>41624</v>
      </c>
      <c r="AV73" s="13">
        <f>VLOOKUP(AU73,Zeitreihen!$F:$G,2,0)</f>
        <v>8385.08</v>
      </c>
      <c r="AW73" s="13">
        <f>VLOOKUP(AU73,Zeitreihen!$J:$K,2,0)</f>
        <v>0.26663822525597269</v>
      </c>
      <c r="AX73" s="9">
        <f t="shared" si="23"/>
        <v>-3.0168088949227771E-4</v>
      </c>
      <c r="AY73" s="9">
        <f t="shared" si="23"/>
        <v>-2.6664178011620453E-5</v>
      </c>
      <c r="AZ73" s="9">
        <f t="shared" si="45"/>
        <v>2.7632202872919613E-2</v>
      </c>
      <c r="BA73" s="9">
        <f t="shared" si="4"/>
        <v>5.6753053395941282E-8</v>
      </c>
      <c r="BB73" s="9">
        <f t="shared" si="4"/>
        <v>1.9492715270114775E-11</v>
      </c>
      <c r="BC73" s="9">
        <f t="shared" si="24"/>
        <v>1.0517942339434572E-9</v>
      </c>
      <c r="BE73" s="16">
        <f t="shared" si="25"/>
        <v>2</v>
      </c>
      <c r="BF73" s="17">
        <f>VLOOKUP($A73,Datum!$A:$B,2,0)</f>
        <v>41624</v>
      </c>
      <c r="BG73" s="13">
        <f>VLOOKUP(BF73,Zeitreihen!$F:$G,2,0)</f>
        <v>8385.08</v>
      </c>
      <c r="BH73" s="13">
        <f>VLOOKUP(BF73,Zeitreihen!N:O,2,0)</f>
        <v>1.3761000000000001</v>
      </c>
      <c r="BI73" s="9">
        <f t="shared" si="26"/>
        <v>-3.0168088949227771E-4</v>
      </c>
      <c r="BJ73" s="9">
        <f t="shared" si="26"/>
        <v>1.3816676742604108E-3</v>
      </c>
      <c r="BK73" s="9">
        <f t="shared" si="46"/>
        <v>2.7632202872919613E-2</v>
      </c>
      <c r="BL73" s="9">
        <f t="shared" si="5"/>
        <v>5.6753053395941282E-8</v>
      </c>
      <c r="BM73" s="9">
        <f t="shared" si="5"/>
        <v>3.4009690978380267E-8</v>
      </c>
      <c r="BN73" s="9">
        <f t="shared" si="27"/>
        <v>-4.3933515771850967E-8</v>
      </c>
      <c r="BP73" s="16">
        <f t="shared" si="28"/>
        <v>2</v>
      </c>
      <c r="BQ73" s="17">
        <f>VLOOKUP($A73,Datum!$A:$B,2,0)</f>
        <v>41624</v>
      </c>
      <c r="BR73" s="13">
        <f>VLOOKUP(BQ73,Zeitreihen!$F:$G,2,0)</f>
        <v>8385.08</v>
      </c>
      <c r="BS73" s="13">
        <f>VLOOKUP(BQ73,Zeitreihen!R:S,2,0)</f>
        <v>1.0064</v>
      </c>
      <c r="BT73" s="9">
        <f t="shared" si="29"/>
        <v>-3.0168088949227771E-4</v>
      </c>
      <c r="BU73" s="9">
        <f t="shared" si="29"/>
        <v>-9.9359133670139026E-5</v>
      </c>
      <c r="BV73" s="9">
        <f t="shared" si="47"/>
        <v>2.7632202872919613E-2</v>
      </c>
      <c r="BW73" s="9">
        <f t="shared" si="6"/>
        <v>5.6753053395941282E-8</v>
      </c>
      <c r="BX73" s="9">
        <f t="shared" si="6"/>
        <v>2.1486127352422596E-13</v>
      </c>
      <c r="BY73" s="9">
        <f t="shared" si="30"/>
        <v>-1.1042659701829238E-10</v>
      </c>
      <c r="CA73" s="16">
        <f t="shared" si="31"/>
        <v>2</v>
      </c>
      <c r="CB73" s="17">
        <f>VLOOKUP($A73,Datum!$A:$B,2,0)</f>
        <v>41624</v>
      </c>
      <c r="CC73" s="13">
        <f>VLOOKUP(CB73,Zeitreihen!$J:$K,2,0)</f>
        <v>0.26663822525597269</v>
      </c>
      <c r="CD73" s="13">
        <f>VLOOKUP(CB73,Zeitreihen!N:O,2,0)</f>
        <v>1.3761000000000001</v>
      </c>
      <c r="CE73" s="9">
        <f t="shared" si="32"/>
        <v>-2.6664178011620453E-5</v>
      </c>
      <c r="CF73" s="9">
        <f t="shared" si="32"/>
        <v>1.3816676742604108E-3</v>
      </c>
      <c r="CG73" s="9">
        <f t="shared" si="48"/>
        <v>2.7632202872919613E-2</v>
      </c>
      <c r="CH73" s="9">
        <f t="shared" si="7"/>
        <v>1.9492715270114775E-11</v>
      </c>
      <c r="CI73" s="9">
        <f t="shared" si="7"/>
        <v>3.4009690978380267E-8</v>
      </c>
      <c r="CJ73" s="9">
        <f t="shared" si="33"/>
        <v>-8.1421202562118787E-10</v>
      </c>
      <c r="CL73" s="16">
        <f t="shared" si="34"/>
        <v>2</v>
      </c>
      <c r="CM73" s="17">
        <f>VLOOKUP($A73,Datum!$A:$B,2,0)</f>
        <v>41624</v>
      </c>
      <c r="CN73" s="13">
        <f>VLOOKUP(CM73,Zeitreihen!$J:$K,2,0)</f>
        <v>0.26663822525597269</v>
      </c>
      <c r="CO73" s="13">
        <f>VLOOKUP(CM73,Zeitreihen!R:S,2,0)</f>
        <v>1.0064</v>
      </c>
      <c r="CP73" s="9">
        <f t="shared" si="35"/>
        <v>-2.6664178011620453E-5</v>
      </c>
      <c r="CQ73" s="9">
        <f t="shared" si="35"/>
        <v>-9.9359133670139026E-5</v>
      </c>
      <c r="CR73" s="9">
        <f t="shared" si="49"/>
        <v>2.7632202872919613E-2</v>
      </c>
      <c r="CS73" s="9">
        <f t="shared" si="8"/>
        <v>1.9492715270114775E-11</v>
      </c>
      <c r="CT73" s="9">
        <f t="shared" si="8"/>
        <v>2.1486127352422596E-13</v>
      </c>
      <c r="CU73" s="9">
        <f t="shared" si="36"/>
        <v>-2.0465164615467883E-12</v>
      </c>
      <c r="CW73" s="16">
        <f t="shared" si="37"/>
        <v>2</v>
      </c>
      <c r="CX73" s="17">
        <f>VLOOKUP($A73,Datum!$A:$B,2,0)</f>
        <v>41624</v>
      </c>
      <c r="CY73" s="13">
        <f>VLOOKUP(CX73,Zeitreihen!N:O,2,0)</f>
        <v>1.3761000000000001</v>
      </c>
      <c r="CZ73" s="13">
        <f>VLOOKUP(CX73,Zeitreihen!R:S,2,0)</f>
        <v>1.0064</v>
      </c>
      <c r="DA73" s="9">
        <f t="shared" si="38"/>
        <v>1.3816676742604108E-3</v>
      </c>
      <c r="DB73" s="9">
        <f t="shared" si="38"/>
        <v>-9.9359133670139026E-5</v>
      </c>
      <c r="DC73" s="9">
        <f t="shared" si="50"/>
        <v>2.7632202872919613E-2</v>
      </c>
      <c r="DD73" s="9">
        <f t="shared" si="9"/>
        <v>3.4009690978380267E-8</v>
      </c>
      <c r="DE73" s="9">
        <f t="shared" si="9"/>
        <v>2.1486127352422596E-13</v>
      </c>
      <c r="DF73" s="9">
        <f t="shared" si="39"/>
        <v>8.5483130006921029E-11</v>
      </c>
    </row>
    <row r="74" spans="1:110" ht="15" x14ac:dyDescent="0.2">
      <c r="A74" s="9">
        <f t="shared" si="40"/>
        <v>61</v>
      </c>
      <c r="B74" s="16">
        <f t="shared" si="10"/>
        <v>6</v>
      </c>
      <c r="C74" s="17">
        <f>VLOOKUP($A74,Datum!$A:$B,2,0)</f>
        <v>41621</v>
      </c>
      <c r="D74" s="13">
        <f>VLOOKUP(C74,Zeitreihen!$B:$C,2,0)</f>
        <v>621.04999999999995</v>
      </c>
      <c r="E74" s="13">
        <f>VLOOKUP(C74,Zeitreihen!F:G,2,0)</f>
        <v>8387.61</v>
      </c>
      <c r="F74" s="9">
        <f t="shared" si="11"/>
        <v>-6.7604548175708584E-4</v>
      </c>
      <c r="G74" s="9">
        <f t="shared" si="11"/>
        <v>0</v>
      </c>
      <c r="H74" s="9">
        <f t="shared" si="41"/>
        <v>2.5974270700544436E-2</v>
      </c>
      <c r="I74" s="9">
        <f t="shared" si="0"/>
        <v>5.842401791241142E-8</v>
      </c>
      <c r="J74" s="9">
        <f t="shared" si="0"/>
        <v>3.325191345705888E-8</v>
      </c>
      <c r="K74" s="9">
        <f t="shared" si="12"/>
        <v>4.4076188440439839E-8</v>
      </c>
      <c r="M74" s="16">
        <f t="shared" si="13"/>
        <v>6</v>
      </c>
      <c r="N74" s="17">
        <f>VLOOKUP($A74,Datum!$A:$B,2,0)</f>
        <v>41621</v>
      </c>
      <c r="O74" s="13">
        <f>VLOOKUP(N74,Zeitreihen!$B:$C,2,0)</f>
        <v>621.04999999999995</v>
      </c>
      <c r="P74" s="13">
        <f>VLOOKUP(N74,Zeitreihen!$J:$K,2,0)</f>
        <v>0.26664533503986348</v>
      </c>
      <c r="Q74" s="9">
        <f t="shared" si="14"/>
        <v>-6.7604548175708584E-4</v>
      </c>
      <c r="R74" s="9">
        <f t="shared" si="14"/>
        <v>5.332764506380537E-5</v>
      </c>
      <c r="S74" s="9">
        <f t="shared" si="42"/>
        <v>2.5974270700544436E-2</v>
      </c>
      <c r="T74" s="9">
        <f t="shared" si="1"/>
        <v>5.842401791241142E-8</v>
      </c>
      <c r="U74" s="9">
        <f t="shared" si="1"/>
        <v>7.415543805904818E-11</v>
      </c>
      <c r="V74" s="9">
        <f t="shared" si="15"/>
        <v>-2.0814558946719352E-9</v>
      </c>
      <c r="X74" s="16">
        <f t="shared" si="16"/>
        <v>6</v>
      </c>
      <c r="Y74" s="17">
        <f>VLOOKUP($A74,Datum!$A:$B,2,0)</f>
        <v>41621</v>
      </c>
      <c r="Z74" s="13">
        <f>VLOOKUP(Y74,Zeitreihen!$B:$C,2,0)</f>
        <v>621.04999999999995</v>
      </c>
      <c r="AA74" s="13">
        <f>VLOOKUP(Y74,Zeitreihen!N:O,2,0)</f>
        <v>1.3742000000000001</v>
      </c>
      <c r="AB74" s="9">
        <f t="shared" si="17"/>
        <v>-6.7604548175708584E-4</v>
      </c>
      <c r="AC74" s="9">
        <f t="shared" si="17"/>
        <v>-8.0014552368640375E-4</v>
      </c>
      <c r="AD74" s="9">
        <f t="shared" si="43"/>
        <v>2.5974270700544436E-2</v>
      </c>
      <c r="AE74" s="9">
        <f t="shared" si="2"/>
        <v>5.842401791241142E-8</v>
      </c>
      <c r="AF74" s="9">
        <f t="shared" si="2"/>
        <v>2.9871458927830934E-8</v>
      </c>
      <c r="AG74" s="9">
        <f t="shared" si="18"/>
        <v>4.1775718443486479E-8</v>
      </c>
      <c r="AI74" s="16">
        <f t="shared" si="19"/>
        <v>6</v>
      </c>
      <c r="AJ74" s="17">
        <f>VLOOKUP($A74,Datum!$A:$B,2,0)</f>
        <v>41621</v>
      </c>
      <c r="AK74" s="13">
        <f>VLOOKUP(AJ74,Zeitreihen!$B:$C,2,0)</f>
        <v>621.04999999999995</v>
      </c>
      <c r="AL74" s="13">
        <f>VLOOKUP(AJ74,Zeitreihen!$R:$S,2,0)</f>
        <v>1.0065</v>
      </c>
      <c r="AM74" s="9">
        <f t="shared" si="20"/>
        <v>-6.7604548175708584E-4</v>
      </c>
      <c r="AN74" s="9">
        <f t="shared" si="20"/>
        <v>-9.9349262413396013E-5</v>
      </c>
      <c r="AO74" s="9">
        <f t="shared" si="44"/>
        <v>2.5974270700544436E-2</v>
      </c>
      <c r="AP74" s="9">
        <f t="shared" si="3"/>
        <v>5.7517956421083026E-8</v>
      </c>
      <c r="AQ74" s="9">
        <f t="shared" si="3"/>
        <v>2.1731349508897187E-13</v>
      </c>
      <c r="AR74" s="9">
        <f t="shared" si="21"/>
        <v>-1.1180084141114827E-10</v>
      </c>
      <c r="AT74" s="16">
        <f t="shared" si="22"/>
        <v>6</v>
      </c>
      <c r="AU74" s="17">
        <f>VLOOKUP($A74,Datum!$A:$B,2,0)</f>
        <v>41621</v>
      </c>
      <c r="AV74" s="13">
        <f>VLOOKUP(AU74,Zeitreihen!$F:$G,2,0)</f>
        <v>8387.61</v>
      </c>
      <c r="AW74" s="13">
        <f>VLOOKUP(AU74,Zeitreihen!$J:$K,2,0)</f>
        <v>0.26664533503986348</v>
      </c>
      <c r="AX74" s="9">
        <f t="shared" si="23"/>
        <v>0</v>
      </c>
      <c r="AY74" s="9">
        <f t="shared" si="23"/>
        <v>5.332764506380537E-5</v>
      </c>
      <c r="AZ74" s="9">
        <f t="shared" si="45"/>
        <v>2.5974270700544436E-2</v>
      </c>
      <c r="BA74" s="9">
        <f t="shared" si="4"/>
        <v>3.325191345705888E-8</v>
      </c>
      <c r="BB74" s="9">
        <f t="shared" si="4"/>
        <v>7.415543805904818E-11</v>
      </c>
      <c r="BC74" s="9">
        <f t="shared" si="24"/>
        <v>-1.5702898486297874E-9</v>
      </c>
      <c r="BE74" s="16">
        <f t="shared" si="25"/>
        <v>6</v>
      </c>
      <c r="BF74" s="17">
        <f>VLOOKUP($A74,Datum!$A:$B,2,0)</f>
        <v>41621</v>
      </c>
      <c r="BG74" s="13">
        <f>VLOOKUP(BF74,Zeitreihen!$F:$G,2,0)</f>
        <v>8387.61</v>
      </c>
      <c r="BH74" s="13">
        <f>VLOOKUP(BF74,Zeitreihen!N:O,2,0)</f>
        <v>1.3742000000000001</v>
      </c>
      <c r="BI74" s="9">
        <f t="shared" si="26"/>
        <v>0</v>
      </c>
      <c r="BJ74" s="9">
        <f t="shared" si="26"/>
        <v>-8.0014552368640375E-4</v>
      </c>
      <c r="BK74" s="9">
        <f t="shared" si="46"/>
        <v>2.5974270700544436E-2</v>
      </c>
      <c r="BL74" s="9">
        <f t="shared" si="5"/>
        <v>3.325191345705888E-8</v>
      </c>
      <c r="BM74" s="9">
        <f t="shared" si="5"/>
        <v>2.9871458927830934E-8</v>
      </c>
      <c r="BN74" s="9">
        <f t="shared" si="27"/>
        <v>3.1516395211132934E-8</v>
      </c>
      <c r="BP74" s="16">
        <f t="shared" si="28"/>
        <v>6</v>
      </c>
      <c r="BQ74" s="17">
        <f>VLOOKUP($A74,Datum!$A:$B,2,0)</f>
        <v>41621</v>
      </c>
      <c r="BR74" s="13">
        <f>VLOOKUP(BQ74,Zeitreihen!$F:$G,2,0)</f>
        <v>8387.61</v>
      </c>
      <c r="BS74" s="13">
        <f>VLOOKUP(BQ74,Zeitreihen!R:S,2,0)</f>
        <v>1.0065</v>
      </c>
      <c r="BT74" s="9">
        <f t="shared" si="29"/>
        <v>0</v>
      </c>
      <c r="BU74" s="9">
        <f t="shared" si="29"/>
        <v>-9.9349262413396013E-5</v>
      </c>
      <c r="BV74" s="9">
        <f t="shared" si="47"/>
        <v>2.5974270700544436E-2</v>
      </c>
      <c r="BW74" s="9">
        <f t="shared" si="6"/>
        <v>3.325191345705888E-8</v>
      </c>
      <c r="BX74" s="9">
        <f t="shared" si="6"/>
        <v>2.0340206581555182E-13</v>
      </c>
      <c r="BY74" s="9">
        <f t="shared" si="30"/>
        <v>-8.2240548937161912E-11</v>
      </c>
      <c r="CA74" s="16">
        <f t="shared" si="31"/>
        <v>6</v>
      </c>
      <c r="CB74" s="17">
        <f>VLOOKUP($A74,Datum!$A:$B,2,0)</f>
        <v>41621</v>
      </c>
      <c r="CC74" s="13">
        <f>VLOOKUP(CB74,Zeitreihen!$J:$K,2,0)</f>
        <v>0.26664533503986348</v>
      </c>
      <c r="CD74" s="13">
        <f>VLOOKUP(CB74,Zeitreihen!N:O,2,0)</f>
        <v>1.3742000000000001</v>
      </c>
      <c r="CE74" s="9">
        <f t="shared" si="32"/>
        <v>5.332764506380537E-5</v>
      </c>
      <c r="CF74" s="9">
        <f t="shared" si="32"/>
        <v>-8.0014552368640375E-4</v>
      </c>
      <c r="CG74" s="9">
        <f t="shared" si="48"/>
        <v>2.5974270700544436E-2</v>
      </c>
      <c r="CH74" s="9">
        <f t="shared" si="7"/>
        <v>7.415543805904818E-11</v>
      </c>
      <c r="CI74" s="9">
        <f t="shared" si="7"/>
        <v>2.9871458927830934E-8</v>
      </c>
      <c r="CJ74" s="9">
        <f t="shared" si="33"/>
        <v>-1.4883316573452868E-9</v>
      </c>
      <c r="CL74" s="16">
        <f t="shared" si="34"/>
        <v>6</v>
      </c>
      <c r="CM74" s="17">
        <f>VLOOKUP($A74,Datum!$A:$B,2,0)</f>
        <v>41621</v>
      </c>
      <c r="CN74" s="13">
        <f>VLOOKUP(CM74,Zeitreihen!$J:$K,2,0)</f>
        <v>0.26664533503986348</v>
      </c>
      <c r="CO74" s="13">
        <f>VLOOKUP(CM74,Zeitreihen!R:S,2,0)</f>
        <v>1.0065</v>
      </c>
      <c r="CP74" s="9">
        <f t="shared" si="35"/>
        <v>5.332764506380537E-5</v>
      </c>
      <c r="CQ74" s="9">
        <f t="shared" si="35"/>
        <v>-9.9349262413396013E-5</v>
      </c>
      <c r="CR74" s="9">
        <f t="shared" si="49"/>
        <v>2.5974270700544436E-2</v>
      </c>
      <c r="CS74" s="9">
        <f t="shared" si="8"/>
        <v>7.415543805904818E-11</v>
      </c>
      <c r="CT74" s="9">
        <f t="shared" si="8"/>
        <v>2.0340206581555182E-13</v>
      </c>
      <c r="CU74" s="9">
        <f t="shared" si="36"/>
        <v>3.8837313620624671E-12</v>
      </c>
      <c r="CW74" s="16">
        <f t="shared" si="37"/>
        <v>6</v>
      </c>
      <c r="CX74" s="17">
        <f>VLOOKUP($A74,Datum!$A:$B,2,0)</f>
        <v>41621</v>
      </c>
      <c r="CY74" s="13">
        <f>VLOOKUP(CX74,Zeitreihen!N:O,2,0)</f>
        <v>1.3742000000000001</v>
      </c>
      <c r="CZ74" s="13">
        <f>VLOOKUP(CX74,Zeitreihen!R:S,2,0)</f>
        <v>1.0065</v>
      </c>
      <c r="DA74" s="9">
        <f t="shared" si="38"/>
        <v>-8.0014552368640375E-4</v>
      </c>
      <c r="DB74" s="9">
        <f t="shared" si="38"/>
        <v>-9.9349262413396013E-5</v>
      </c>
      <c r="DC74" s="9">
        <f t="shared" si="50"/>
        <v>2.5974270700544436E-2</v>
      </c>
      <c r="DD74" s="9">
        <f t="shared" si="9"/>
        <v>2.9871458927830934E-8</v>
      </c>
      <c r="DE74" s="9">
        <f t="shared" si="9"/>
        <v>2.0340206581555182E-13</v>
      </c>
      <c r="DF74" s="9">
        <f t="shared" si="39"/>
        <v>-7.7948165179465384E-11</v>
      </c>
    </row>
    <row r="75" spans="1:110" ht="15" x14ac:dyDescent="0.2">
      <c r="A75" s="9">
        <f t="shared" si="40"/>
        <v>62</v>
      </c>
      <c r="B75" s="16">
        <f t="shared" si="10"/>
        <v>5</v>
      </c>
      <c r="C75" s="17">
        <f>VLOOKUP($A75,Datum!$A:$B,2,0)</f>
        <v>41620</v>
      </c>
      <c r="D75" s="13">
        <f>VLOOKUP(C75,Zeitreihen!$B:$C,2,0)</f>
        <v>621.47</v>
      </c>
      <c r="E75" s="13">
        <f>VLOOKUP(C75,Zeitreihen!F:G,2,0)</f>
        <v>8387.61</v>
      </c>
      <c r="F75" s="9">
        <f t="shared" si="11"/>
        <v>6.133305215197081E-3</v>
      </c>
      <c r="G75" s="9">
        <f t="shared" si="11"/>
        <v>-1.4344213486206239E-3</v>
      </c>
      <c r="H75" s="9">
        <f t="shared" si="41"/>
        <v>2.4415814458511768E-2</v>
      </c>
      <c r="I75" s="9">
        <f t="shared" si="0"/>
        <v>6.8832259346813229E-7</v>
      </c>
      <c r="J75" s="9">
        <f t="shared" si="0"/>
        <v>1.6074671003569983E-7</v>
      </c>
      <c r="K75" s="9">
        <f t="shared" si="12"/>
        <v>-3.3263432225680312E-7</v>
      </c>
      <c r="M75" s="16">
        <f t="shared" si="13"/>
        <v>5</v>
      </c>
      <c r="N75" s="17">
        <f>VLOOKUP($A75,Datum!$A:$B,2,0)</f>
        <v>41620</v>
      </c>
      <c r="O75" s="13">
        <f>VLOOKUP(N75,Zeitreihen!$B:$C,2,0)</f>
        <v>621.47</v>
      </c>
      <c r="P75" s="13">
        <f>VLOOKUP(N75,Zeitreihen!$J:$K,2,0)</f>
        <v>0.26663111585121985</v>
      </c>
      <c r="Q75" s="9">
        <f t="shared" si="14"/>
        <v>6.133305215197081E-3</v>
      </c>
      <c r="R75" s="9">
        <f t="shared" si="14"/>
        <v>-2.6663467052135138E-5</v>
      </c>
      <c r="S75" s="9">
        <f t="shared" si="42"/>
        <v>2.4415814458511768E-2</v>
      </c>
      <c r="T75" s="9">
        <f t="shared" si="1"/>
        <v>6.8832259346813229E-7</v>
      </c>
      <c r="U75" s="9">
        <f t="shared" si="1"/>
        <v>1.7222841132536075E-11</v>
      </c>
      <c r="V75" s="9">
        <f t="shared" si="15"/>
        <v>-3.4430902798557078E-9</v>
      </c>
      <c r="X75" s="16">
        <f t="shared" si="16"/>
        <v>5</v>
      </c>
      <c r="Y75" s="17">
        <f>VLOOKUP($A75,Datum!$A:$B,2,0)</f>
        <v>41620</v>
      </c>
      <c r="Z75" s="13">
        <f>VLOOKUP(Y75,Zeitreihen!$B:$C,2,0)</f>
        <v>621.47</v>
      </c>
      <c r="AA75" s="13">
        <f>VLOOKUP(Y75,Zeitreihen!N:O,2,0)</f>
        <v>1.3753</v>
      </c>
      <c r="AB75" s="9">
        <f t="shared" si="17"/>
        <v>6.133305215197081E-3</v>
      </c>
      <c r="AC75" s="9">
        <f t="shared" si="17"/>
        <v>-2.3966023308894485E-3</v>
      </c>
      <c r="AD75" s="9">
        <f t="shared" si="43"/>
        <v>2.4415814458511768E-2</v>
      </c>
      <c r="AE75" s="9">
        <f t="shared" si="2"/>
        <v>6.8832259346813229E-7</v>
      </c>
      <c r="AF75" s="9">
        <f t="shared" si="2"/>
        <v>1.7390879490730095E-7</v>
      </c>
      <c r="AG75" s="9">
        <f t="shared" si="18"/>
        <v>-3.4598461344041143E-7</v>
      </c>
      <c r="AI75" s="16">
        <f t="shared" si="19"/>
        <v>5</v>
      </c>
      <c r="AJ75" s="17">
        <f>VLOOKUP($A75,Datum!$A:$B,2,0)</f>
        <v>41620</v>
      </c>
      <c r="AK75" s="13">
        <f>VLOOKUP(AJ75,Zeitreihen!$B:$C,2,0)</f>
        <v>621.47</v>
      </c>
      <c r="AL75" s="13">
        <f>VLOOKUP(AJ75,Zeitreihen!$R:$S,2,0)</f>
        <v>1.0065999999999999</v>
      </c>
      <c r="AM75" s="9">
        <f t="shared" si="20"/>
        <v>6.133305215197081E-3</v>
      </c>
      <c r="AN75" s="9">
        <f t="shared" si="20"/>
        <v>-9.9339393118043224E-5</v>
      </c>
      <c r="AO75" s="9">
        <f t="shared" si="44"/>
        <v>2.4415814458511768E-2</v>
      </c>
      <c r="AP75" s="9">
        <f t="shared" si="3"/>
        <v>6.9135294345157882E-7</v>
      </c>
      <c r="AQ75" s="9">
        <f t="shared" si="3"/>
        <v>2.0567105152376445E-13</v>
      </c>
      <c r="AR75" s="9">
        <f t="shared" si="21"/>
        <v>3.770825995106853E-10</v>
      </c>
      <c r="AT75" s="16">
        <f t="shared" si="22"/>
        <v>5</v>
      </c>
      <c r="AU75" s="17">
        <f>VLOOKUP($A75,Datum!$A:$B,2,0)</f>
        <v>41620</v>
      </c>
      <c r="AV75" s="13">
        <f>VLOOKUP(AU75,Zeitreihen!$F:$G,2,0)</f>
        <v>8387.61</v>
      </c>
      <c r="AW75" s="13">
        <f>VLOOKUP(AU75,Zeitreihen!$J:$K,2,0)</f>
        <v>0.26663111585121985</v>
      </c>
      <c r="AX75" s="9">
        <f t="shared" si="23"/>
        <v>-1.4344213486206239E-3</v>
      </c>
      <c r="AY75" s="9">
        <f t="shared" si="23"/>
        <v>-2.6663467052135138E-5</v>
      </c>
      <c r="AZ75" s="9">
        <f t="shared" si="45"/>
        <v>2.4415814458511768E-2</v>
      </c>
      <c r="BA75" s="9">
        <f t="shared" si="4"/>
        <v>1.6074671003569983E-7</v>
      </c>
      <c r="BB75" s="9">
        <f t="shared" si="4"/>
        <v>1.7222841132536075E-11</v>
      </c>
      <c r="BC75" s="9">
        <f t="shared" si="24"/>
        <v>1.6638855277700746E-9</v>
      </c>
      <c r="BE75" s="16">
        <f t="shared" si="25"/>
        <v>5</v>
      </c>
      <c r="BF75" s="17">
        <f>VLOOKUP($A75,Datum!$A:$B,2,0)</f>
        <v>41620</v>
      </c>
      <c r="BG75" s="13">
        <f>VLOOKUP(BF75,Zeitreihen!$F:$G,2,0)</f>
        <v>8387.61</v>
      </c>
      <c r="BH75" s="13">
        <f>VLOOKUP(BF75,Zeitreihen!N:O,2,0)</f>
        <v>1.3753</v>
      </c>
      <c r="BI75" s="9">
        <f t="shared" si="26"/>
        <v>-1.4344213486206239E-3</v>
      </c>
      <c r="BJ75" s="9">
        <f t="shared" si="26"/>
        <v>-2.3966023308894485E-3</v>
      </c>
      <c r="BK75" s="9">
        <f t="shared" si="46"/>
        <v>2.4415814458511768E-2</v>
      </c>
      <c r="BL75" s="9">
        <f t="shared" si="5"/>
        <v>1.6074671003569983E-7</v>
      </c>
      <c r="BM75" s="9">
        <f t="shared" si="5"/>
        <v>1.7390879490730095E-7</v>
      </c>
      <c r="BN75" s="9">
        <f t="shared" si="27"/>
        <v>1.6719828536089087E-7</v>
      </c>
      <c r="BP75" s="16">
        <f t="shared" si="28"/>
        <v>5</v>
      </c>
      <c r="BQ75" s="17">
        <f>VLOOKUP($A75,Datum!$A:$B,2,0)</f>
        <v>41620</v>
      </c>
      <c r="BR75" s="13">
        <f>VLOOKUP(BQ75,Zeitreihen!$F:$G,2,0)</f>
        <v>8387.61</v>
      </c>
      <c r="BS75" s="13">
        <f>VLOOKUP(BQ75,Zeitreihen!R:S,2,0)</f>
        <v>1.0065999999999999</v>
      </c>
      <c r="BT75" s="9">
        <f t="shared" si="29"/>
        <v>-1.4344213486206239E-3</v>
      </c>
      <c r="BU75" s="9">
        <f t="shared" si="29"/>
        <v>-9.9339393118043224E-5</v>
      </c>
      <c r="BV75" s="9">
        <f t="shared" si="47"/>
        <v>2.4415814458511768E-2</v>
      </c>
      <c r="BW75" s="9">
        <f t="shared" si="6"/>
        <v>1.6074671003569983E-7</v>
      </c>
      <c r="BX75" s="9">
        <f t="shared" si="6"/>
        <v>1.9254895171680859E-13</v>
      </c>
      <c r="BY75" s="9">
        <f t="shared" si="30"/>
        <v>-1.7593069802993394E-10</v>
      </c>
      <c r="CA75" s="16">
        <f t="shared" si="31"/>
        <v>5</v>
      </c>
      <c r="CB75" s="17">
        <f>VLOOKUP($A75,Datum!$A:$B,2,0)</f>
        <v>41620</v>
      </c>
      <c r="CC75" s="13">
        <f>VLOOKUP(CB75,Zeitreihen!$J:$K,2,0)</f>
        <v>0.26663111585121985</v>
      </c>
      <c r="CD75" s="13">
        <f>VLOOKUP(CB75,Zeitreihen!N:O,2,0)</f>
        <v>1.3753</v>
      </c>
      <c r="CE75" s="9">
        <f t="shared" si="32"/>
        <v>-2.6663467052135138E-5</v>
      </c>
      <c r="CF75" s="9">
        <f t="shared" si="32"/>
        <v>-2.3966023308894485E-3</v>
      </c>
      <c r="CG75" s="9">
        <f t="shared" si="48"/>
        <v>2.4415814458511768E-2</v>
      </c>
      <c r="CH75" s="9">
        <f t="shared" si="7"/>
        <v>1.7222841132536075E-11</v>
      </c>
      <c r="CI75" s="9">
        <f t="shared" si="7"/>
        <v>1.7390879490730095E-7</v>
      </c>
      <c r="CJ75" s="9">
        <f t="shared" si="33"/>
        <v>1.7306656367534555E-9</v>
      </c>
      <c r="CL75" s="16">
        <f t="shared" si="34"/>
        <v>5</v>
      </c>
      <c r="CM75" s="17">
        <f>VLOOKUP($A75,Datum!$A:$B,2,0)</f>
        <v>41620</v>
      </c>
      <c r="CN75" s="13">
        <f>VLOOKUP(CM75,Zeitreihen!$J:$K,2,0)</f>
        <v>0.26663111585121985</v>
      </c>
      <c r="CO75" s="13">
        <f>VLOOKUP(CM75,Zeitreihen!R:S,2,0)</f>
        <v>1.0065999999999999</v>
      </c>
      <c r="CP75" s="9">
        <f t="shared" si="35"/>
        <v>-2.6663467052135138E-5</v>
      </c>
      <c r="CQ75" s="9">
        <f t="shared" si="35"/>
        <v>-9.9339393118043224E-5</v>
      </c>
      <c r="CR75" s="9">
        <f t="shared" si="49"/>
        <v>2.4415814458511768E-2</v>
      </c>
      <c r="CS75" s="9">
        <f t="shared" si="8"/>
        <v>1.7222841132536075E-11</v>
      </c>
      <c r="CT75" s="9">
        <f t="shared" si="8"/>
        <v>1.9254895171680859E-13</v>
      </c>
      <c r="CU75" s="9">
        <f t="shared" si="36"/>
        <v>-1.8210546410404478E-12</v>
      </c>
      <c r="CW75" s="16">
        <f t="shared" si="37"/>
        <v>5</v>
      </c>
      <c r="CX75" s="17">
        <f>VLOOKUP($A75,Datum!$A:$B,2,0)</f>
        <v>41620</v>
      </c>
      <c r="CY75" s="13">
        <f>VLOOKUP(CX75,Zeitreihen!N:O,2,0)</f>
        <v>1.3753</v>
      </c>
      <c r="CZ75" s="13">
        <f>VLOOKUP(CX75,Zeitreihen!R:S,2,0)</f>
        <v>1.0065999999999999</v>
      </c>
      <c r="DA75" s="9">
        <f t="shared" si="38"/>
        <v>-2.3966023308894485E-3</v>
      </c>
      <c r="DB75" s="9">
        <f t="shared" si="38"/>
        <v>-9.9339393118043224E-5</v>
      </c>
      <c r="DC75" s="9">
        <f t="shared" si="50"/>
        <v>2.4415814458511768E-2</v>
      </c>
      <c r="DD75" s="9">
        <f t="shared" si="9"/>
        <v>1.7390879490730095E-7</v>
      </c>
      <c r="DE75" s="9">
        <f t="shared" si="9"/>
        <v>1.9254895171680859E-13</v>
      </c>
      <c r="DF75" s="9">
        <f t="shared" si="39"/>
        <v>-1.8299168329116564E-10</v>
      </c>
    </row>
    <row r="76" spans="1:110" ht="15" x14ac:dyDescent="0.2">
      <c r="A76" s="9">
        <f t="shared" si="40"/>
        <v>63</v>
      </c>
      <c r="B76" s="16">
        <f t="shared" si="10"/>
        <v>4</v>
      </c>
      <c r="C76" s="17">
        <f>VLOOKUP($A76,Datum!$A:$B,2,0)</f>
        <v>41619</v>
      </c>
      <c r="D76" s="13">
        <f>VLOOKUP(C76,Zeitreihen!$B:$C,2,0)</f>
        <v>617.66999999999996</v>
      </c>
      <c r="E76" s="13">
        <f>VLOOKUP(C76,Zeitreihen!F:G,2,0)</f>
        <v>8399.65</v>
      </c>
      <c r="F76" s="9">
        <f t="shared" si="11"/>
        <v>-3.2166062664019048E-3</v>
      </c>
      <c r="G76" s="9">
        <f t="shared" si="11"/>
        <v>3.0954149763530687E-5</v>
      </c>
      <c r="H76" s="9">
        <f t="shared" si="41"/>
        <v>2.2950865591001061E-2</v>
      </c>
      <c r="I76" s="9">
        <f t="shared" si="0"/>
        <v>3.7465578667702391E-7</v>
      </c>
      <c r="J76" s="9">
        <f t="shared" si="0"/>
        <v>2.7795756935950146E-8</v>
      </c>
      <c r="K76" s="9">
        <f t="shared" si="12"/>
        <v>1.0204822968146847E-7</v>
      </c>
      <c r="M76" s="16">
        <f t="shared" si="13"/>
        <v>4</v>
      </c>
      <c r="N76" s="17">
        <f>VLOOKUP($A76,Datum!$A:$B,2,0)</f>
        <v>41619</v>
      </c>
      <c r="O76" s="13">
        <f>VLOOKUP(N76,Zeitreihen!$B:$C,2,0)</f>
        <v>617.66999999999996</v>
      </c>
      <c r="P76" s="13">
        <f>VLOOKUP(N76,Zeitreihen!$J:$K,2,0)</f>
        <v>0.26663822525597269</v>
      </c>
      <c r="Q76" s="9">
        <f t="shared" si="14"/>
        <v>-3.2166062664019048E-3</v>
      </c>
      <c r="R76" s="9">
        <f t="shared" si="14"/>
        <v>-2.6664178011620453E-5</v>
      </c>
      <c r="S76" s="9">
        <f t="shared" si="42"/>
        <v>2.2950865591001061E-2</v>
      </c>
      <c r="T76" s="9">
        <f t="shared" si="1"/>
        <v>3.7465578667702391E-7</v>
      </c>
      <c r="U76" s="9">
        <f t="shared" si="1"/>
        <v>1.6190337419913008E-11</v>
      </c>
      <c r="V76" s="9">
        <f t="shared" si="15"/>
        <v>2.4628852191330326E-9</v>
      </c>
      <c r="X76" s="16">
        <f t="shared" si="16"/>
        <v>4</v>
      </c>
      <c r="Y76" s="17">
        <f>VLOOKUP($A76,Datum!$A:$B,2,0)</f>
        <v>41619</v>
      </c>
      <c r="Z76" s="13">
        <f>VLOOKUP(Y76,Zeitreihen!$B:$C,2,0)</f>
        <v>617.66999999999996</v>
      </c>
      <c r="AA76" s="13">
        <f>VLOOKUP(Y76,Zeitreihen!N:O,2,0)</f>
        <v>1.3786</v>
      </c>
      <c r="AB76" s="9">
        <f t="shared" si="17"/>
        <v>-3.2166062664019048E-3</v>
      </c>
      <c r="AC76" s="9">
        <f t="shared" si="17"/>
        <v>1.8150801803153173E-3</v>
      </c>
      <c r="AD76" s="9">
        <f t="shared" si="43"/>
        <v>2.2950865591001061E-2</v>
      </c>
      <c r="AE76" s="9">
        <f t="shared" si="2"/>
        <v>3.7465578667702391E-7</v>
      </c>
      <c r="AF76" s="9">
        <f t="shared" si="2"/>
        <v>5.4630248450767065E-8</v>
      </c>
      <c r="AG76" s="9">
        <f t="shared" si="18"/>
        <v>-1.4306480597856133E-7</v>
      </c>
      <c r="AI76" s="16">
        <f t="shared" si="19"/>
        <v>4</v>
      </c>
      <c r="AJ76" s="17">
        <f>VLOOKUP($A76,Datum!$A:$B,2,0)</f>
        <v>41619</v>
      </c>
      <c r="AK76" s="13">
        <f>VLOOKUP(AJ76,Zeitreihen!$B:$C,2,0)</f>
        <v>617.66999999999996</v>
      </c>
      <c r="AL76" s="13">
        <f>VLOOKUP(AJ76,Zeitreihen!$R:$S,2,0)</f>
        <v>1.0066999999999999</v>
      </c>
      <c r="AM76" s="9">
        <f t="shared" si="20"/>
        <v>-3.2166062664019048E-3</v>
      </c>
      <c r="AN76" s="9">
        <f t="shared" si="20"/>
        <v>-9.9329525783192318E-5</v>
      </c>
      <c r="AO76" s="9">
        <f t="shared" si="44"/>
        <v>2.2950865591001061E-2</v>
      </c>
      <c r="AP76" s="9">
        <f t="shared" si="3"/>
        <v>3.7249370650227928E-7</v>
      </c>
      <c r="AQ76" s="9">
        <f t="shared" si="3"/>
        <v>1.9464758149746292E-13</v>
      </c>
      <c r="AR76" s="9">
        <f t="shared" si="21"/>
        <v>-2.6926752328064821E-10</v>
      </c>
      <c r="AT76" s="16">
        <f t="shared" si="22"/>
        <v>4</v>
      </c>
      <c r="AU76" s="17">
        <f>VLOOKUP($A76,Datum!$A:$B,2,0)</f>
        <v>41619</v>
      </c>
      <c r="AV76" s="13">
        <f>VLOOKUP(AU76,Zeitreihen!$F:$G,2,0)</f>
        <v>8399.65</v>
      </c>
      <c r="AW76" s="13">
        <f>VLOOKUP(AU76,Zeitreihen!$J:$K,2,0)</f>
        <v>0.26663822525597269</v>
      </c>
      <c r="AX76" s="9">
        <f t="shared" si="23"/>
        <v>3.0954149763530687E-5</v>
      </c>
      <c r="AY76" s="9">
        <f t="shared" si="23"/>
        <v>-2.6664178011620453E-5</v>
      </c>
      <c r="AZ76" s="9">
        <f t="shared" si="45"/>
        <v>2.2950865591001061E-2</v>
      </c>
      <c r="BA76" s="9">
        <f t="shared" si="4"/>
        <v>2.7795756935950146E-8</v>
      </c>
      <c r="BB76" s="9">
        <f t="shared" si="4"/>
        <v>1.6190337419913008E-11</v>
      </c>
      <c r="BC76" s="9">
        <f t="shared" si="24"/>
        <v>6.7083730042009463E-10</v>
      </c>
      <c r="BE76" s="16">
        <f t="shared" si="25"/>
        <v>4</v>
      </c>
      <c r="BF76" s="17">
        <f>VLOOKUP($A76,Datum!$A:$B,2,0)</f>
        <v>41619</v>
      </c>
      <c r="BG76" s="13">
        <f>VLOOKUP(BF76,Zeitreihen!$F:$G,2,0)</f>
        <v>8399.65</v>
      </c>
      <c r="BH76" s="13">
        <f>VLOOKUP(BF76,Zeitreihen!N:O,2,0)</f>
        <v>1.3786</v>
      </c>
      <c r="BI76" s="9">
        <f t="shared" si="26"/>
        <v>3.0954149763530687E-5</v>
      </c>
      <c r="BJ76" s="9">
        <f t="shared" si="26"/>
        <v>1.8150801803153173E-3</v>
      </c>
      <c r="BK76" s="9">
        <f t="shared" si="46"/>
        <v>2.2950865591001061E-2</v>
      </c>
      <c r="BL76" s="9">
        <f t="shared" si="5"/>
        <v>2.7795756935950146E-8</v>
      </c>
      <c r="BM76" s="9">
        <f t="shared" si="5"/>
        <v>5.4630248450767065E-8</v>
      </c>
      <c r="BN76" s="9">
        <f t="shared" si="27"/>
        <v>-3.8967795771484027E-8</v>
      </c>
      <c r="BP76" s="16">
        <f t="shared" si="28"/>
        <v>4</v>
      </c>
      <c r="BQ76" s="17">
        <f>VLOOKUP($A76,Datum!$A:$B,2,0)</f>
        <v>41619</v>
      </c>
      <c r="BR76" s="13">
        <f>VLOOKUP(BQ76,Zeitreihen!$F:$G,2,0)</f>
        <v>8399.65</v>
      </c>
      <c r="BS76" s="13">
        <f>VLOOKUP(BQ76,Zeitreihen!R:S,2,0)</f>
        <v>1.0066999999999999</v>
      </c>
      <c r="BT76" s="9">
        <f t="shared" si="29"/>
        <v>3.0954149763530687E-5</v>
      </c>
      <c r="BU76" s="9">
        <f t="shared" si="29"/>
        <v>-9.9329525783192318E-5</v>
      </c>
      <c r="BV76" s="9">
        <f t="shared" si="47"/>
        <v>2.2950865591001061E-2</v>
      </c>
      <c r="BW76" s="9">
        <f t="shared" si="6"/>
        <v>2.7795756935950146E-8</v>
      </c>
      <c r="BX76" s="9">
        <f t="shared" si="6"/>
        <v>1.8227018123565999E-13</v>
      </c>
      <c r="BY76" s="9">
        <f t="shared" si="30"/>
        <v>-7.1178210530315993E-11</v>
      </c>
      <c r="CA76" s="16">
        <f t="shared" si="31"/>
        <v>4</v>
      </c>
      <c r="CB76" s="17">
        <f>VLOOKUP($A76,Datum!$A:$B,2,0)</f>
        <v>41619</v>
      </c>
      <c r="CC76" s="13">
        <f>VLOOKUP(CB76,Zeitreihen!$J:$K,2,0)</f>
        <v>0.26663822525597269</v>
      </c>
      <c r="CD76" s="13">
        <f>VLOOKUP(CB76,Zeitreihen!N:O,2,0)</f>
        <v>1.3786</v>
      </c>
      <c r="CE76" s="9">
        <f t="shared" si="32"/>
        <v>-2.6664178011620453E-5</v>
      </c>
      <c r="CF76" s="9">
        <f t="shared" si="32"/>
        <v>1.8150801803153173E-3</v>
      </c>
      <c r="CG76" s="9">
        <f t="shared" si="48"/>
        <v>2.2950865591001061E-2</v>
      </c>
      <c r="CH76" s="9">
        <f t="shared" si="7"/>
        <v>1.6190337419913008E-11</v>
      </c>
      <c r="CI76" s="9">
        <f t="shared" si="7"/>
        <v>5.4630248450767065E-8</v>
      </c>
      <c r="CJ76" s="9">
        <f t="shared" si="33"/>
        <v>-9.4046911472498586E-10</v>
      </c>
      <c r="CL76" s="16">
        <f t="shared" si="34"/>
        <v>4</v>
      </c>
      <c r="CM76" s="17">
        <f>VLOOKUP($A76,Datum!$A:$B,2,0)</f>
        <v>41619</v>
      </c>
      <c r="CN76" s="13">
        <f>VLOOKUP(CM76,Zeitreihen!$J:$K,2,0)</f>
        <v>0.26663822525597269</v>
      </c>
      <c r="CO76" s="13">
        <f>VLOOKUP(CM76,Zeitreihen!R:S,2,0)</f>
        <v>1.0066999999999999</v>
      </c>
      <c r="CP76" s="9">
        <f t="shared" si="35"/>
        <v>-2.6664178011620453E-5</v>
      </c>
      <c r="CQ76" s="9">
        <f t="shared" si="35"/>
        <v>-9.9329525783192318E-5</v>
      </c>
      <c r="CR76" s="9">
        <f t="shared" si="49"/>
        <v>2.2950865591001061E-2</v>
      </c>
      <c r="CS76" s="9">
        <f t="shared" si="8"/>
        <v>1.6190337419913008E-11</v>
      </c>
      <c r="CT76" s="9">
        <f t="shared" si="8"/>
        <v>1.8227018123565999E-13</v>
      </c>
      <c r="CU76" s="9">
        <f t="shared" si="36"/>
        <v>-1.7178520704047924E-12</v>
      </c>
      <c r="CW76" s="16">
        <f t="shared" si="37"/>
        <v>4</v>
      </c>
      <c r="CX76" s="17">
        <f>VLOOKUP($A76,Datum!$A:$B,2,0)</f>
        <v>41619</v>
      </c>
      <c r="CY76" s="13">
        <f>VLOOKUP(CX76,Zeitreihen!N:O,2,0)</f>
        <v>1.3786</v>
      </c>
      <c r="CZ76" s="13">
        <f>VLOOKUP(CX76,Zeitreihen!R:S,2,0)</f>
        <v>1.0066999999999999</v>
      </c>
      <c r="DA76" s="9">
        <f t="shared" si="38"/>
        <v>1.8150801803153173E-3</v>
      </c>
      <c r="DB76" s="9">
        <f t="shared" si="38"/>
        <v>-9.9329525783192318E-5</v>
      </c>
      <c r="DC76" s="9">
        <f t="shared" si="50"/>
        <v>2.2950865591001061E-2</v>
      </c>
      <c r="DD76" s="9">
        <f t="shared" si="9"/>
        <v>5.4630248450767065E-8</v>
      </c>
      <c r="DE76" s="9">
        <f t="shared" si="9"/>
        <v>1.8227018123565999E-13</v>
      </c>
      <c r="DF76" s="9">
        <f t="shared" si="39"/>
        <v>9.9787099797871895E-11</v>
      </c>
    </row>
    <row r="77" spans="1:110" ht="15" x14ac:dyDescent="0.2">
      <c r="A77" s="9">
        <f t="shared" si="40"/>
        <v>64</v>
      </c>
      <c r="B77" s="16">
        <f t="shared" si="10"/>
        <v>3</v>
      </c>
      <c r="C77" s="17">
        <f>VLOOKUP($A77,Datum!$A:$B,2,0)</f>
        <v>41618</v>
      </c>
      <c r="D77" s="13">
        <f>VLOOKUP(C77,Zeitreihen!$B:$C,2,0)</f>
        <v>619.66</v>
      </c>
      <c r="E77" s="13">
        <f>VLOOKUP(C77,Zeitreihen!F:G,2,0)</f>
        <v>8399.39</v>
      </c>
      <c r="F77" s="9">
        <f t="shared" si="11"/>
        <v>2.7472100793155953E-3</v>
      </c>
      <c r="G77" s="9">
        <f t="shared" si="11"/>
        <v>4.7544862681095168E-3</v>
      </c>
      <c r="H77" s="9">
        <f t="shared" si="41"/>
        <v>2.1573813655540997E-2</v>
      </c>
      <c r="I77" s="9">
        <f t="shared" si="0"/>
        <v>7.9818906049285126E-8</v>
      </c>
      <c r="J77" s="9">
        <f t="shared" si="0"/>
        <v>2.8318581229371739E-7</v>
      </c>
      <c r="K77" s="9">
        <f t="shared" si="12"/>
        <v>1.5034487602164141E-7</v>
      </c>
      <c r="M77" s="16">
        <f t="shared" si="13"/>
        <v>3</v>
      </c>
      <c r="N77" s="17">
        <f>VLOOKUP($A77,Datum!$A:$B,2,0)</f>
        <v>41618</v>
      </c>
      <c r="O77" s="13">
        <f>VLOOKUP(N77,Zeitreihen!$B:$C,2,0)</f>
        <v>619.66</v>
      </c>
      <c r="P77" s="13">
        <f>VLOOKUP(N77,Zeitreihen!$J:$K,2,0)</f>
        <v>0.26664533503986348</v>
      </c>
      <c r="Q77" s="9">
        <f t="shared" si="14"/>
        <v>2.7472100793155953E-3</v>
      </c>
      <c r="R77" s="9">
        <f t="shared" si="14"/>
        <v>5.332764506380537E-5</v>
      </c>
      <c r="S77" s="9">
        <f t="shared" si="42"/>
        <v>2.1573813655540997E-2</v>
      </c>
      <c r="T77" s="9">
        <f t="shared" si="1"/>
        <v>7.9818906049285126E-8</v>
      </c>
      <c r="U77" s="9">
        <f t="shared" si="1"/>
        <v>6.1592320364836461E-11</v>
      </c>
      <c r="V77" s="9">
        <f t="shared" si="15"/>
        <v>2.2172576829404272E-9</v>
      </c>
      <c r="X77" s="16">
        <f t="shared" si="16"/>
        <v>3</v>
      </c>
      <c r="Y77" s="17">
        <f>VLOOKUP($A77,Datum!$A:$B,2,0)</f>
        <v>41618</v>
      </c>
      <c r="Z77" s="13">
        <f>VLOOKUP(Y77,Zeitreihen!$B:$C,2,0)</f>
        <v>619.66</v>
      </c>
      <c r="AA77" s="13">
        <f>VLOOKUP(Y77,Zeitreihen!N:O,2,0)</f>
        <v>1.3761000000000001</v>
      </c>
      <c r="AB77" s="9">
        <f t="shared" si="17"/>
        <v>2.7472100793155953E-3</v>
      </c>
      <c r="AC77" s="9">
        <f t="shared" si="17"/>
        <v>1.600000341333653E-3</v>
      </c>
      <c r="AD77" s="9">
        <f t="shared" si="43"/>
        <v>2.1573813655540997E-2</v>
      </c>
      <c r="AE77" s="9">
        <f t="shared" si="2"/>
        <v>7.9818906049285126E-8</v>
      </c>
      <c r="AF77" s="9">
        <f t="shared" si="2"/>
        <v>3.803271014258199E-8</v>
      </c>
      <c r="AG77" s="9">
        <f t="shared" si="18"/>
        <v>5.5097452914544476E-8</v>
      </c>
      <c r="AI77" s="16">
        <f t="shared" si="19"/>
        <v>3</v>
      </c>
      <c r="AJ77" s="17">
        <f>VLOOKUP($A77,Datum!$A:$B,2,0)</f>
        <v>41618</v>
      </c>
      <c r="AK77" s="13">
        <f>VLOOKUP(AJ77,Zeitreihen!$B:$C,2,0)</f>
        <v>619.66</v>
      </c>
      <c r="AL77" s="13">
        <f>VLOOKUP(AJ77,Zeitreihen!$R:$S,2,0)</f>
        <v>1.0067999999999999</v>
      </c>
      <c r="AM77" s="9">
        <f t="shared" si="20"/>
        <v>2.7472100793155953E-3</v>
      </c>
      <c r="AN77" s="9">
        <f t="shared" si="20"/>
        <v>-9.9319660408399112E-5</v>
      </c>
      <c r="AO77" s="9">
        <f t="shared" si="44"/>
        <v>2.1573813655540997E-2</v>
      </c>
      <c r="AP77" s="9">
        <f t="shared" si="3"/>
        <v>8.0790794275191177E-8</v>
      </c>
      <c r="AQ77" s="9">
        <f t="shared" si="3"/>
        <v>1.842104660005692E-13</v>
      </c>
      <c r="AR77" s="9">
        <f t="shared" si="21"/>
        <v>1.2199389272414044E-10</v>
      </c>
      <c r="AT77" s="16">
        <f t="shared" si="22"/>
        <v>3</v>
      </c>
      <c r="AU77" s="17">
        <f>VLOOKUP($A77,Datum!$A:$B,2,0)</f>
        <v>41618</v>
      </c>
      <c r="AV77" s="13">
        <f>VLOOKUP(AU77,Zeitreihen!$F:$G,2,0)</f>
        <v>8399.39</v>
      </c>
      <c r="AW77" s="13">
        <f>VLOOKUP(AU77,Zeitreihen!$J:$K,2,0)</f>
        <v>0.26664533503986348</v>
      </c>
      <c r="AX77" s="9">
        <f t="shared" si="23"/>
        <v>4.7544862681095168E-3</v>
      </c>
      <c r="AY77" s="9">
        <f t="shared" si="23"/>
        <v>5.332764506380537E-5</v>
      </c>
      <c r="AZ77" s="9">
        <f t="shared" si="45"/>
        <v>2.1573813655540997E-2</v>
      </c>
      <c r="BA77" s="9">
        <f t="shared" si="4"/>
        <v>2.8318581229371739E-7</v>
      </c>
      <c r="BB77" s="9">
        <f t="shared" si="4"/>
        <v>6.1592320364836461E-11</v>
      </c>
      <c r="BC77" s="9">
        <f t="shared" si="24"/>
        <v>4.1763705862352641E-9</v>
      </c>
      <c r="BE77" s="16">
        <f t="shared" si="25"/>
        <v>3</v>
      </c>
      <c r="BF77" s="17">
        <f>VLOOKUP($A77,Datum!$A:$B,2,0)</f>
        <v>41618</v>
      </c>
      <c r="BG77" s="13">
        <f>VLOOKUP(BF77,Zeitreihen!$F:$G,2,0)</f>
        <v>8399.39</v>
      </c>
      <c r="BH77" s="13">
        <f>VLOOKUP(BF77,Zeitreihen!N:O,2,0)</f>
        <v>1.3761000000000001</v>
      </c>
      <c r="BI77" s="9">
        <f t="shared" si="26"/>
        <v>4.7544862681095168E-3</v>
      </c>
      <c r="BJ77" s="9">
        <f t="shared" si="26"/>
        <v>1.600000341333653E-3</v>
      </c>
      <c r="BK77" s="9">
        <f t="shared" si="46"/>
        <v>2.1573813655540997E-2</v>
      </c>
      <c r="BL77" s="9">
        <f t="shared" si="5"/>
        <v>2.8318581229371739E-7</v>
      </c>
      <c r="BM77" s="9">
        <f t="shared" si="5"/>
        <v>3.803271014258199E-8</v>
      </c>
      <c r="BN77" s="9">
        <f t="shared" si="27"/>
        <v>1.037801711092181E-7</v>
      </c>
      <c r="BP77" s="16">
        <f t="shared" si="28"/>
        <v>3</v>
      </c>
      <c r="BQ77" s="17">
        <f>VLOOKUP($A77,Datum!$A:$B,2,0)</f>
        <v>41618</v>
      </c>
      <c r="BR77" s="13">
        <f>VLOOKUP(BQ77,Zeitreihen!$F:$G,2,0)</f>
        <v>8399.39</v>
      </c>
      <c r="BS77" s="13">
        <f>VLOOKUP(BQ77,Zeitreihen!R:S,2,0)</f>
        <v>1.0067999999999999</v>
      </c>
      <c r="BT77" s="9">
        <f t="shared" si="29"/>
        <v>4.7544862681095168E-3</v>
      </c>
      <c r="BU77" s="9">
        <f t="shared" si="29"/>
        <v>-9.9319660408399112E-5</v>
      </c>
      <c r="BV77" s="9">
        <f t="shared" si="47"/>
        <v>2.1573813655540997E-2</v>
      </c>
      <c r="BW77" s="9">
        <f t="shared" si="6"/>
        <v>2.8318581229371739E-7</v>
      </c>
      <c r="BX77" s="9">
        <f t="shared" si="6"/>
        <v>1.7253564885712546E-13</v>
      </c>
      <c r="BY77" s="9">
        <f t="shared" si="30"/>
        <v>2.2104218572758608E-10</v>
      </c>
      <c r="CA77" s="16">
        <f t="shared" si="31"/>
        <v>3</v>
      </c>
      <c r="CB77" s="17">
        <f>VLOOKUP($A77,Datum!$A:$B,2,0)</f>
        <v>41618</v>
      </c>
      <c r="CC77" s="13">
        <f>VLOOKUP(CB77,Zeitreihen!$J:$K,2,0)</f>
        <v>0.26664533503986348</v>
      </c>
      <c r="CD77" s="13">
        <f>VLOOKUP(CB77,Zeitreihen!N:O,2,0)</f>
        <v>1.3761000000000001</v>
      </c>
      <c r="CE77" s="9">
        <f t="shared" si="32"/>
        <v>5.332764506380537E-5</v>
      </c>
      <c r="CF77" s="9">
        <f t="shared" si="32"/>
        <v>1.600000341333653E-3</v>
      </c>
      <c r="CG77" s="9">
        <f t="shared" si="48"/>
        <v>2.1573813655540997E-2</v>
      </c>
      <c r="CH77" s="9">
        <f t="shared" si="7"/>
        <v>6.1592320364836461E-11</v>
      </c>
      <c r="CI77" s="9">
        <f t="shared" si="7"/>
        <v>3.803271014258199E-8</v>
      </c>
      <c r="CJ77" s="9">
        <f t="shared" si="33"/>
        <v>1.5305302569517778E-9</v>
      </c>
      <c r="CL77" s="16">
        <f t="shared" si="34"/>
        <v>3</v>
      </c>
      <c r="CM77" s="17">
        <f>VLOOKUP($A77,Datum!$A:$B,2,0)</f>
        <v>41618</v>
      </c>
      <c r="CN77" s="13">
        <f>VLOOKUP(CM77,Zeitreihen!$J:$K,2,0)</f>
        <v>0.26664533503986348</v>
      </c>
      <c r="CO77" s="13">
        <f>VLOOKUP(CM77,Zeitreihen!R:S,2,0)</f>
        <v>1.0067999999999999</v>
      </c>
      <c r="CP77" s="9">
        <f t="shared" si="35"/>
        <v>5.332764506380537E-5</v>
      </c>
      <c r="CQ77" s="9">
        <f t="shared" si="35"/>
        <v>-9.9319660408399112E-5</v>
      </c>
      <c r="CR77" s="9">
        <f t="shared" si="49"/>
        <v>2.1573813655540997E-2</v>
      </c>
      <c r="CS77" s="9">
        <f t="shared" si="8"/>
        <v>6.1592320364836461E-11</v>
      </c>
      <c r="CT77" s="9">
        <f t="shared" si="8"/>
        <v>1.7253564885712546E-13</v>
      </c>
      <c r="CU77" s="9">
        <f t="shared" si="36"/>
        <v>3.259888181941675E-12</v>
      </c>
      <c r="CW77" s="16">
        <f t="shared" si="37"/>
        <v>3</v>
      </c>
      <c r="CX77" s="17">
        <f>VLOOKUP($A77,Datum!$A:$B,2,0)</f>
        <v>41618</v>
      </c>
      <c r="CY77" s="13">
        <f>VLOOKUP(CX77,Zeitreihen!N:O,2,0)</f>
        <v>1.3761000000000001</v>
      </c>
      <c r="CZ77" s="13">
        <f>VLOOKUP(CX77,Zeitreihen!R:S,2,0)</f>
        <v>1.0067999999999999</v>
      </c>
      <c r="DA77" s="9">
        <f t="shared" si="38"/>
        <v>1.600000341333653E-3</v>
      </c>
      <c r="DB77" s="9">
        <f t="shared" si="38"/>
        <v>-9.9319660408399112E-5</v>
      </c>
      <c r="DC77" s="9">
        <f t="shared" si="50"/>
        <v>2.1573813655540997E-2</v>
      </c>
      <c r="DD77" s="9">
        <f t="shared" si="9"/>
        <v>3.803271014258199E-8</v>
      </c>
      <c r="DE77" s="9">
        <f t="shared" si="9"/>
        <v>1.7253564885712546E-13</v>
      </c>
      <c r="DF77" s="9">
        <f t="shared" si="39"/>
        <v>8.1006162248592907E-11</v>
      </c>
    </row>
    <row r="78" spans="1:110" ht="15" x14ac:dyDescent="0.2">
      <c r="A78" s="9">
        <f t="shared" si="40"/>
        <v>65</v>
      </c>
      <c r="B78" s="16">
        <f t="shared" si="10"/>
        <v>2</v>
      </c>
      <c r="C78" s="17">
        <f>VLOOKUP($A78,Datum!$A:$B,2,0)</f>
        <v>41617</v>
      </c>
      <c r="D78" s="13">
        <f>VLOOKUP(C78,Zeitreihen!$B:$C,2,0)</f>
        <v>617.96</v>
      </c>
      <c r="E78" s="13">
        <f>VLOOKUP(C78,Zeitreihen!F:G,2,0)</f>
        <v>8359.5499999999993</v>
      </c>
      <c r="F78" s="9">
        <f t="shared" si="11"/>
        <v>9.8875455887842776E-3</v>
      </c>
      <c r="G78" s="9">
        <f t="shared" si="11"/>
        <v>1.3950473454078629E-2</v>
      </c>
      <c r="H78" s="9">
        <f t="shared" si="41"/>
        <v>2.0279384836208537E-2</v>
      </c>
      <c r="I78" s="9">
        <f t="shared" si="0"/>
        <v>1.6660101126954982E-6</v>
      </c>
      <c r="J78" s="9">
        <f t="shared" si="0"/>
        <v>3.3324560954789577E-6</v>
      </c>
      <c r="K78" s="9">
        <f t="shared" si="12"/>
        <v>2.3562481947328255E-6</v>
      </c>
      <c r="M78" s="16">
        <f t="shared" si="13"/>
        <v>2</v>
      </c>
      <c r="N78" s="17">
        <f>VLOOKUP($A78,Datum!$A:$B,2,0)</f>
        <v>41617</v>
      </c>
      <c r="O78" s="13">
        <f>VLOOKUP(N78,Zeitreihen!$B:$C,2,0)</f>
        <v>617.96</v>
      </c>
      <c r="P78" s="13">
        <f>VLOOKUP(N78,Zeitreihen!$J:$K,2,0)</f>
        <v>0.26663111585121985</v>
      </c>
      <c r="Q78" s="9">
        <f t="shared" si="14"/>
        <v>9.8875455887842776E-3</v>
      </c>
      <c r="R78" s="9">
        <f t="shared" si="14"/>
        <v>1.0664675937264335E-4</v>
      </c>
      <c r="S78" s="9">
        <f t="shared" si="42"/>
        <v>2.0279384836208537E-2</v>
      </c>
      <c r="T78" s="9">
        <f t="shared" si="1"/>
        <v>1.6660101126954982E-6</v>
      </c>
      <c r="U78" s="9">
        <f t="shared" si="1"/>
        <v>2.3109896471462657E-10</v>
      </c>
      <c r="V78" s="9">
        <f t="shared" si="15"/>
        <v>1.9621753546715135E-8</v>
      </c>
      <c r="X78" s="16">
        <f t="shared" si="16"/>
        <v>2</v>
      </c>
      <c r="Y78" s="17">
        <f>VLOOKUP($A78,Datum!$A:$B,2,0)</f>
        <v>41617</v>
      </c>
      <c r="Z78" s="13">
        <f>VLOOKUP(Y78,Zeitreihen!$B:$C,2,0)</f>
        <v>617.96</v>
      </c>
      <c r="AA78" s="13">
        <f>VLOOKUP(Y78,Zeitreihen!N:O,2,0)</f>
        <v>1.3738999999999999</v>
      </c>
      <c r="AB78" s="9">
        <f t="shared" si="17"/>
        <v>9.8875455887842776E-3</v>
      </c>
      <c r="AC78" s="9">
        <f t="shared" si="17"/>
        <v>2.4048107781791494E-3</v>
      </c>
      <c r="AD78" s="9">
        <f t="shared" si="43"/>
        <v>2.0279384836208537E-2</v>
      </c>
      <c r="AE78" s="9">
        <f t="shared" si="2"/>
        <v>1.6660101126954982E-6</v>
      </c>
      <c r="AF78" s="9">
        <f t="shared" si="2"/>
        <v>9.2226570503416864E-8</v>
      </c>
      <c r="AG78" s="9">
        <f t="shared" si="18"/>
        <v>3.9198265155222983E-7</v>
      </c>
      <c r="AI78" s="16">
        <f t="shared" si="19"/>
        <v>2</v>
      </c>
      <c r="AJ78" s="17">
        <f>VLOOKUP($A78,Datum!$A:$B,2,0)</f>
        <v>41617</v>
      </c>
      <c r="AK78" s="13">
        <f>VLOOKUP(AJ78,Zeitreihen!$B:$C,2,0)</f>
        <v>617.96</v>
      </c>
      <c r="AL78" s="13">
        <f>VLOOKUP(AJ78,Zeitreihen!$R:$S,2,0)</f>
        <v>1.0068999999999999</v>
      </c>
      <c r="AM78" s="9">
        <f t="shared" si="20"/>
        <v>9.8875455887842776E-3</v>
      </c>
      <c r="AN78" s="9">
        <f t="shared" si="20"/>
        <v>-9.9309796993108371E-5</v>
      </c>
      <c r="AO78" s="9">
        <f t="shared" si="44"/>
        <v>2.0279384836208537E-2</v>
      </c>
      <c r="AP78" s="9">
        <f t="shared" si="3"/>
        <v>1.6703047824815299E-6</v>
      </c>
      <c r="AQ78" s="9">
        <f t="shared" si="3"/>
        <v>1.7432878746015254E-13</v>
      </c>
      <c r="AR78" s="9">
        <f t="shared" si="21"/>
        <v>5.3961301635421931E-10</v>
      </c>
      <c r="AT78" s="16">
        <f t="shared" si="22"/>
        <v>2</v>
      </c>
      <c r="AU78" s="17">
        <f>VLOOKUP($A78,Datum!$A:$B,2,0)</f>
        <v>41617</v>
      </c>
      <c r="AV78" s="13">
        <f>VLOOKUP(AU78,Zeitreihen!$F:$G,2,0)</f>
        <v>8359.5499999999993</v>
      </c>
      <c r="AW78" s="13">
        <f>VLOOKUP(AU78,Zeitreihen!$J:$K,2,0)</f>
        <v>0.26663111585121985</v>
      </c>
      <c r="AX78" s="9">
        <f t="shared" si="23"/>
        <v>1.3950473454078629E-2</v>
      </c>
      <c r="AY78" s="9">
        <f t="shared" si="23"/>
        <v>1.0664675937264335E-4</v>
      </c>
      <c r="AZ78" s="9">
        <f t="shared" si="45"/>
        <v>2.0279384836208537E-2</v>
      </c>
      <c r="BA78" s="9">
        <f t="shared" si="4"/>
        <v>3.3324560954789577E-6</v>
      </c>
      <c r="BB78" s="9">
        <f t="shared" si="4"/>
        <v>2.3109896471462657E-10</v>
      </c>
      <c r="BC78" s="9">
        <f t="shared" si="24"/>
        <v>2.7751164905677992E-8</v>
      </c>
      <c r="BE78" s="16">
        <f t="shared" si="25"/>
        <v>2</v>
      </c>
      <c r="BF78" s="17">
        <f>VLOOKUP($A78,Datum!$A:$B,2,0)</f>
        <v>41617</v>
      </c>
      <c r="BG78" s="13">
        <f>VLOOKUP(BF78,Zeitreihen!$F:$G,2,0)</f>
        <v>8359.5499999999993</v>
      </c>
      <c r="BH78" s="13">
        <f>VLOOKUP(BF78,Zeitreihen!N:O,2,0)</f>
        <v>1.3738999999999999</v>
      </c>
      <c r="BI78" s="9">
        <f t="shared" si="26"/>
        <v>1.3950473454078629E-2</v>
      </c>
      <c r="BJ78" s="9">
        <f t="shared" si="26"/>
        <v>2.4048107781791494E-3</v>
      </c>
      <c r="BK78" s="9">
        <f t="shared" si="46"/>
        <v>2.0279384836208537E-2</v>
      </c>
      <c r="BL78" s="9">
        <f t="shared" si="5"/>
        <v>3.3324560954789577E-6</v>
      </c>
      <c r="BM78" s="9">
        <f t="shared" si="5"/>
        <v>9.2226570503416864E-8</v>
      </c>
      <c r="BN78" s="9">
        <f t="shared" si="27"/>
        <v>5.543834386408304E-7</v>
      </c>
      <c r="BP78" s="16">
        <f t="shared" si="28"/>
        <v>2</v>
      </c>
      <c r="BQ78" s="17">
        <f>VLOOKUP($A78,Datum!$A:$B,2,0)</f>
        <v>41617</v>
      </c>
      <c r="BR78" s="13">
        <f>VLOOKUP(BQ78,Zeitreihen!$F:$G,2,0)</f>
        <v>8359.5499999999993</v>
      </c>
      <c r="BS78" s="13">
        <f>VLOOKUP(BQ78,Zeitreihen!R:S,2,0)</f>
        <v>1.0068999999999999</v>
      </c>
      <c r="BT78" s="9">
        <f t="shared" si="29"/>
        <v>1.3950473454078629E-2</v>
      </c>
      <c r="BU78" s="9">
        <f t="shared" si="29"/>
        <v>-9.9309796993108371E-5</v>
      </c>
      <c r="BV78" s="9">
        <f t="shared" si="47"/>
        <v>2.0279384836208537E-2</v>
      </c>
      <c r="BW78" s="9">
        <f t="shared" si="6"/>
        <v>3.3324560954789577E-6</v>
      </c>
      <c r="BX78" s="9">
        <f t="shared" si="6"/>
        <v>1.6331680958144826E-13</v>
      </c>
      <c r="BY78" s="9">
        <f t="shared" si="30"/>
        <v>7.3773036916198155E-10</v>
      </c>
      <c r="CA78" s="16">
        <f t="shared" si="31"/>
        <v>2</v>
      </c>
      <c r="CB78" s="17">
        <f>VLOOKUP($A78,Datum!$A:$B,2,0)</f>
        <v>41617</v>
      </c>
      <c r="CC78" s="13">
        <f>VLOOKUP(CB78,Zeitreihen!$J:$K,2,0)</f>
        <v>0.26663111585121985</v>
      </c>
      <c r="CD78" s="13">
        <f>VLOOKUP(CB78,Zeitreihen!N:O,2,0)</f>
        <v>1.3738999999999999</v>
      </c>
      <c r="CE78" s="9">
        <f t="shared" si="32"/>
        <v>1.0664675937264335E-4</v>
      </c>
      <c r="CF78" s="9">
        <f t="shared" si="32"/>
        <v>2.4048107781791494E-3</v>
      </c>
      <c r="CG78" s="9">
        <f t="shared" si="48"/>
        <v>2.0279384836208537E-2</v>
      </c>
      <c r="CH78" s="9">
        <f t="shared" si="7"/>
        <v>2.3109896471462657E-10</v>
      </c>
      <c r="CI78" s="9">
        <f t="shared" si="7"/>
        <v>9.2226570503416864E-8</v>
      </c>
      <c r="CJ78" s="9">
        <f t="shared" si="33"/>
        <v>4.6166508382722809E-9</v>
      </c>
      <c r="CL78" s="16">
        <f t="shared" si="34"/>
        <v>2</v>
      </c>
      <c r="CM78" s="17">
        <f>VLOOKUP($A78,Datum!$A:$B,2,0)</f>
        <v>41617</v>
      </c>
      <c r="CN78" s="13">
        <f>VLOOKUP(CM78,Zeitreihen!$J:$K,2,0)</f>
        <v>0.26663111585121985</v>
      </c>
      <c r="CO78" s="13">
        <f>VLOOKUP(CM78,Zeitreihen!R:S,2,0)</f>
        <v>1.0068999999999999</v>
      </c>
      <c r="CP78" s="9">
        <f t="shared" si="35"/>
        <v>1.0664675937264335E-4</v>
      </c>
      <c r="CQ78" s="9">
        <f t="shared" si="35"/>
        <v>-9.9309796993108371E-5</v>
      </c>
      <c r="CR78" s="9">
        <f t="shared" si="49"/>
        <v>2.0279384836208537E-2</v>
      </c>
      <c r="CS78" s="9">
        <f t="shared" si="8"/>
        <v>2.3109896471462657E-10</v>
      </c>
      <c r="CT78" s="9">
        <f t="shared" si="8"/>
        <v>1.6331680958144826E-13</v>
      </c>
      <c r="CU78" s="9">
        <f t="shared" si="36"/>
        <v>6.1434799271071521E-12</v>
      </c>
      <c r="CW78" s="16">
        <f t="shared" si="37"/>
        <v>2</v>
      </c>
      <c r="CX78" s="17">
        <f>VLOOKUP($A78,Datum!$A:$B,2,0)</f>
        <v>41617</v>
      </c>
      <c r="CY78" s="13">
        <f>VLOOKUP(CX78,Zeitreihen!N:O,2,0)</f>
        <v>1.3738999999999999</v>
      </c>
      <c r="CZ78" s="13">
        <f>VLOOKUP(CX78,Zeitreihen!R:S,2,0)</f>
        <v>1.0068999999999999</v>
      </c>
      <c r="DA78" s="9">
        <f t="shared" si="38"/>
        <v>2.4048107781791494E-3</v>
      </c>
      <c r="DB78" s="9">
        <f t="shared" si="38"/>
        <v>-9.9309796993108371E-5</v>
      </c>
      <c r="DC78" s="9">
        <f t="shared" si="50"/>
        <v>2.0279384836208537E-2</v>
      </c>
      <c r="DD78" s="9">
        <f t="shared" si="9"/>
        <v>9.2226570503416864E-8</v>
      </c>
      <c r="DE78" s="9">
        <f t="shared" si="9"/>
        <v>1.6331680958144826E-13</v>
      </c>
      <c r="DF78" s="9">
        <f t="shared" si="39"/>
        <v>1.2272794813430454E-10</v>
      </c>
    </row>
    <row r="79" spans="1:110" ht="15" x14ac:dyDescent="0.2">
      <c r="A79" s="9">
        <f t="shared" si="40"/>
        <v>66</v>
      </c>
      <c r="B79" s="16">
        <f t="shared" si="10"/>
        <v>6</v>
      </c>
      <c r="C79" s="17">
        <f>VLOOKUP($A79,Datum!$A:$B,2,0)</f>
        <v>41614</v>
      </c>
      <c r="D79" s="13">
        <f>VLOOKUP(C79,Zeitreihen!$B:$C,2,0)</f>
        <v>611.88</v>
      </c>
      <c r="E79" s="13">
        <f>VLOOKUP(C79,Zeitreihen!F:G,2,0)</f>
        <v>8243.74</v>
      </c>
      <c r="F79" s="9">
        <f t="shared" si="11"/>
        <v>-1.0127575638173344E-3</v>
      </c>
      <c r="G79" s="9">
        <f t="shared" si="11"/>
        <v>0</v>
      </c>
      <c r="H79" s="9">
        <f t="shared" si="41"/>
        <v>1.9062621746036023E-2</v>
      </c>
      <c r="I79" s="9">
        <f t="shared" ref="I79:J142" si="51">(F79-C$4)^2*$H79</f>
        <v>6.4291711542098136E-8</v>
      </c>
      <c r="J79" s="9">
        <f t="shared" si="51"/>
        <v>2.4403713038632199E-8</v>
      </c>
      <c r="K79" s="9">
        <f t="shared" si="12"/>
        <v>3.9610055279384305E-8</v>
      </c>
      <c r="M79" s="16">
        <f t="shared" si="13"/>
        <v>6</v>
      </c>
      <c r="N79" s="17">
        <f>VLOOKUP($A79,Datum!$A:$B,2,0)</f>
        <v>41614</v>
      </c>
      <c r="O79" s="13">
        <f>VLOOKUP(N79,Zeitreihen!$B:$C,2,0)</f>
        <v>611.88</v>
      </c>
      <c r="P79" s="13">
        <f>VLOOKUP(N79,Zeitreihen!$J:$K,2,0)</f>
        <v>0.26660268202298115</v>
      </c>
      <c r="Q79" s="9">
        <f t="shared" si="14"/>
        <v>-1.0127575638173344E-3</v>
      </c>
      <c r="R79" s="9">
        <f t="shared" si="14"/>
        <v>-1.0664675937271089E-4</v>
      </c>
      <c r="S79" s="9">
        <f t="shared" si="42"/>
        <v>1.9062621746036023E-2</v>
      </c>
      <c r="T79" s="9">
        <f t="shared" ref="T79:U142" si="52">(Q79-N$4)^2*$H79</f>
        <v>6.4291711542098136E-8</v>
      </c>
      <c r="U79" s="9">
        <f t="shared" si="52"/>
        <v>2.1638603637005432E-10</v>
      </c>
      <c r="V79" s="9">
        <f t="shared" si="15"/>
        <v>3.7298563822272684E-9</v>
      </c>
      <c r="X79" s="16">
        <f t="shared" si="16"/>
        <v>6</v>
      </c>
      <c r="Y79" s="17">
        <f>VLOOKUP($A79,Datum!$A:$B,2,0)</f>
        <v>41614</v>
      </c>
      <c r="Z79" s="13">
        <f>VLOOKUP(Y79,Zeitreihen!$B:$C,2,0)</f>
        <v>611.88</v>
      </c>
      <c r="AA79" s="13">
        <f>VLOOKUP(Y79,Zeitreihen!N:O,2,0)</f>
        <v>1.3706</v>
      </c>
      <c r="AB79" s="9">
        <f t="shared" si="17"/>
        <v>-1.0127575638173344E-3</v>
      </c>
      <c r="AC79" s="9">
        <f t="shared" si="17"/>
        <v>2.8495251809686349E-3</v>
      </c>
      <c r="AD79" s="9">
        <f t="shared" si="43"/>
        <v>1.9062621746036023E-2</v>
      </c>
      <c r="AE79" s="9">
        <f t="shared" ref="AE79:AF142" si="53">(AB79-Y$4)^2*$H79</f>
        <v>6.4291711542098136E-8</v>
      </c>
      <c r="AF79" s="9">
        <f t="shared" si="53"/>
        <v>1.2662018073217509E-7</v>
      </c>
      <c r="AG79" s="9">
        <f t="shared" si="18"/>
        <v>-9.0225429536474547E-8</v>
      </c>
      <c r="AI79" s="16">
        <f t="shared" si="19"/>
        <v>6</v>
      </c>
      <c r="AJ79" s="17">
        <f>VLOOKUP($A79,Datum!$A:$B,2,0)</f>
        <v>41614</v>
      </c>
      <c r="AK79" s="13">
        <f>VLOOKUP(AJ79,Zeitreihen!$B:$C,2,0)</f>
        <v>611.88</v>
      </c>
      <c r="AL79" s="13">
        <f>VLOOKUP(AJ79,Zeitreihen!$R:$S,2,0)</f>
        <v>1.0069999999999999</v>
      </c>
      <c r="AM79" s="9">
        <f t="shared" si="20"/>
        <v>-1.0127575638173344E-3</v>
      </c>
      <c r="AN79" s="9">
        <f t="shared" si="20"/>
        <v>-9.9299935536875927E-5</v>
      </c>
      <c r="AO79" s="9">
        <f t="shared" si="44"/>
        <v>1.9062621746036023E-2</v>
      </c>
      <c r="AP79" s="9">
        <f t="shared" ref="AP79:AQ142" si="54">(AM79-AJ$4)^2*$H79</f>
        <v>6.3476875717175944E-8</v>
      </c>
      <c r="AQ79" s="9">
        <f t="shared" si="54"/>
        <v>1.6497324203304304E-13</v>
      </c>
      <c r="AR79" s="9">
        <f t="shared" si="21"/>
        <v>-1.0233272194753279E-10</v>
      </c>
      <c r="AT79" s="16">
        <f t="shared" si="22"/>
        <v>6</v>
      </c>
      <c r="AU79" s="17">
        <f>VLOOKUP($A79,Datum!$A:$B,2,0)</f>
        <v>41614</v>
      </c>
      <c r="AV79" s="13">
        <f>VLOOKUP(AU79,Zeitreihen!$F:$G,2,0)</f>
        <v>8243.74</v>
      </c>
      <c r="AW79" s="13">
        <f>VLOOKUP(AU79,Zeitreihen!$J:$K,2,0)</f>
        <v>0.26660268202298115</v>
      </c>
      <c r="AX79" s="9">
        <f t="shared" si="23"/>
        <v>0</v>
      </c>
      <c r="AY79" s="9">
        <f t="shared" si="23"/>
        <v>-1.0664675937271089E-4</v>
      </c>
      <c r="AZ79" s="9">
        <f t="shared" si="45"/>
        <v>1.9062621746036023E-2</v>
      </c>
      <c r="BA79" s="9">
        <f t="shared" ref="BA79:BB142" si="55">(AX79-AU$4)^2*$H79</f>
        <v>2.4403713038632199E-8</v>
      </c>
      <c r="BB79" s="9">
        <f t="shared" si="55"/>
        <v>2.1638603637005432E-10</v>
      </c>
      <c r="BC79" s="9">
        <f t="shared" si="24"/>
        <v>2.2979605603973786E-9</v>
      </c>
      <c r="BE79" s="16">
        <f t="shared" si="25"/>
        <v>6</v>
      </c>
      <c r="BF79" s="17">
        <f>VLOOKUP($A79,Datum!$A:$B,2,0)</f>
        <v>41614</v>
      </c>
      <c r="BG79" s="13">
        <f>VLOOKUP(BF79,Zeitreihen!$F:$G,2,0)</f>
        <v>8243.74</v>
      </c>
      <c r="BH79" s="13">
        <f>VLOOKUP(BF79,Zeitreihen!N:O,2,0)</f>
        <v>1.3706</v>
      </c>
      <c r="BI79" s="9">
        <f t="shared" si="26"/>
        <v>0</v>
      </c>
      <c r="BJ79" s="9">
        <f t="shared" si="26"/>
        <v>2.8495251809686349E-3</v>
      </c>
      <c r="BK79" s="9">
        <f t="shared" si="46"/>
        <v>1.9062621746036023E-2</v>
      </c>
      <c r="BL79" s="9">
        <f t="shared" ref="BL79:BM142" si="56">(BI79-BF$4)^2*$H79</f>
        <v>2.4403713038632199E-8</v>
      </c>
      <c r="BM79" s="9">
        <f t="shared" si="56"/>
        <v>1.2662018073217509E-7</v>
      </c>
      <c r="BN79" s="9">
        <f t="shared" si="27"/>
        <v>-5.5587791424806099E-8</v>
      </c>
      <c r="BP79" s="16">
        <f t="shared" si="28"/>
        <v>6</v>
      </c>
      <c r="BQ79" s="17">
        <f>VLOOKUP($A79,Datum!$A:$B,2,0)</f>
        <v>41614</v>
      </c>
      <c r="BR79" s="13">
        <f>VLOOKUP(BQ79,Zeitreihen!$F:$G,2,0)</f>
        <v>8243.74</v>
      </c>
      <c r="BS79" s="13">
        <f>VLOOKUP(BQ79,Zeitreihen!R:S,2,0)</f>
        <v>1.0069999999999999</v>
      </c>
      <c r="BT79" s="9">
        <f t="shared" si="29"/>
        <v>0</v>
      </c>
      <c r="BU79" s="9">
        <f t="shared" si="29"/>
        <v>-9.9299935536875927E-5</v>
      </c>
      <c r="BV79" s="9">
        <f t="shared" si="47"/>
        <v>1.9062621746036023E-2</v>
      </c>
      <c r="BW79" s="9">
        <f t="shared" ref="BW79:BX142" si="57">(BT79-BQ$4)^2*$H79</f>
        <v>2.4403713038632199E-8</v>
      </c>
      <c r="BX79" s="9">
        <f t="shared" si="57"/>
        <v>1.5458659907829475E-13</v>
      </c>
      <c r="BY79" s="9">
        <f t="shared" si="30"/>
        <v>-6.1420574757362783E-11</v>
      </c>
      <c r="CA79" s="16">
        <f t="shared" si="31"/>
        <v>6</v>
      </c>
      <c r="CB79" s="17">
        <f>VLOOKUP($A79,Datum!$A:$B,2,0)</f>
        <v>41614</v>
      </c>
      <c r="CC79" s="13">
        <f>VLOOKUP(CB79,Zeitreihen!$J:$K,2,0)</f>
        <v>0.26660268202298115</v>
      </c>
      <c r="CD79" s="13">
        <f>VLOOKUP(CB79,Zeitreihen!N:O,2,0)</f>
        <v>1.3706</v>
      </c>
      <c r="CE79" s="9">
        <f t="shared" si="32"/>
        <v>-1.0664675937271089E-4</v>
      </c>
      <c r="CF79" s="9">
        <f t="shared" si="32"/>
        <v>2.8495251809686349E-3</v>
      </c>
      <c r="CG79" s="9">
        <f t="shared" si="48"/>
        <v>1.9062621746036023E-2</v>
      </c>
      <c r="CH79" s="9">
        <f t="shared" ref="CH79:CI142" si="58">(CE79-CB$4)^2*$H79</f>
        <v>2.1638603637005432E-10</v>
      </c>
      <c r="CI79" s="9">
        <f t="shared" si="58"/>
        <v>1.2662018073217509E-7</v>
      </c>
      <c r="CJ79" s="9">
        <f t="shared" si="33"/>
        <v>-5.2343900344830332E-9</v>
      </c>
      <c r="CL79" s="16">
        <f t="shared" si="34"/>
        <v>6</v>
      </c>
      <c r="CM79" s="17">
        <f>VLOOKUP($A79,Datum!$A:$B,2,0)</f>
        <v>41614</v>
      </c>
      <c r="CN79" s="13">
        <f>VLOOKUP(CM79,Zeitreihen!$J:$K,2,0)</f>
        <v>0.26660268202298115</v>
      </c>
      <c r="CO79" s="13">
        <f>VLOOKUP(CM79,Zeitreihen!R:S,2,0)</f>
        <v>1.0069999999999999</v>
      </c>
      <c r="CP79" s="9">
        <f t="shared" si="35"/>
        <v>-1.0664675937271089E-4</v>
      </c>
      <c r="CQ79" s="9">
        <f t="shared" si="35"/>
        <v>-9.9299935536875927E-5</v>
      </c>
      <c r="CR79" s="9">
        <f t="shared" si="49"/>
        <v>1.9062621746036023E-2</v>
      </c>
      <c r="CS79" s="9">
        <f t="shared" ref="CS79:CT142" si="59">(CP79-CM$4)^2*$H79</f>
        <v>2.1638603637005432E-10</v>
      </c>
      <c r="CT79" s="9">
        <f t="shared" si="59"/>
        <v>1.5458659907829475E-13</v>
      </c>
      <c r="CU79" s="9">
        <f t="shared" si="36"/>
        <v>-5.7836304731957845E-12</v>
      </c>
      <c r="CW79" s="16">
        <f t="shared" si="37"/>
        <v>6</v>
      </c>
      <c r="CX79" s="17">
        <f>VLOOKUP($A79,Datum!$A:$B,2,0)</f>
        <v>41614</v>
      </c>
      <c r="CY79" s="13">
        <f>VLOOKUP(CX79,Zeitreihen!N:O,2,0)</f>
        <v>1.3706</v>
      </c>
      <c r="CZ79" s="13">
        <f>VLOOKUP(CX79,Zeitreihen!R:S,2,0)</f>
        <v>1.0069999999999999</v>
      </c>
      <c r="DA79" s="9">
        <f t="shared" si="38"/>
        <v>2.8495251809686349E-3</v>
      </c>
      <c r="DB79" s="9">
        <f t="shared" si="38"/>
        <v>-9.9299935536875927E-5</v>
      </c>
      <c r="DC79" s="9">
        <f t="shared" si="50"/>
        <v>1.9062621746036023E-2</v>
      </c>
      <c r="DD79" s="9">
        <f t="shared" ref="DD79:DE142" si="60">(DA79-CX$4)^2*$H79</f>
        <v>1.2662018073217509E-7</v>
      </c>
      <c r="DE79" s="9">
        <f t="shared" si="60"/>
        <v>1.5458659907829475E-13</v>
      </c>
      <c r="DF79" s="9">
        <f t="shared" si="39"/>
        <v>1.3990633693319962E-10</v>
      </c>
    </row>
    <row r="80" spans="1:110" ht="15" x14ac:dyDescent="0.2">
      <c r="A80" s="9">
        <f t="shared" si="40"/>
        <v>67</v>
      </c>
      <c r="B80" s="16">
        <f t="shared" ref="B80:B143" si="61">WEEKDAY(C80)</f>
        <v>5</v>
      </c>
      <c r="C80" s="17">
        <f>VLOOKUP($A80,Datum!$A:$B,2,0)</f>
        <v>41613</v>
      </c>
      <c r="D80" s="13">
        <f>VLOOKUP(C80,Zeitreihen!$B:$C,2,0)</f>
        <v>612.5</v>
      </c>
      <c r="E80" s="13">
        <f>VLOOKUP(C80,Zeitreihen!F:G,2,0)</f>
        <v>8243.74</v>
      </c>
      <c r="F80" s="9">
        <f t="shared" ref="F80:G143" si="62">LN(D80/D81)</f>
        <v>6.5684639800760855E-3</v>
      </c>
      <c r="G80" s="9">
        <f t="shared" si="62"/>
        <v>1.5308166270838238E-3</v>
      </c>
      <c r="H80" s="9">
        <f t="shared" si="41"/>
        <v>1.7918864441273861E-2</v>
      </c>
      <c r="I80" s="9">
        <f t="shared" si="51"/>
        <v>5.9135937844688367E-7</v>
      </c>
      <c r="J80" s="9">
        <f t="shared" si="51"/>
        <v>2.8578985809726719E-9</v>
      </c>
      <c r="K80" s="9">
        <f t="shared" ref="K80:K143" si="63">(F80-C$4)*(G80-D$4)*H80</f>
        <v>4.1110158458807115E-8</v>
      </c>
      <c r="M80" s="16">
        <f t="shared" ref="M80:M143" si="64">WEEKDAY(N80)</f>
        <v>5</v>
      </c>
      <c r="N80" s="17">
        <f>VLOOKUP($A80,Datum!$A:$B,2,0)</f>
        <v>41613</v>
      </c>
      <c r="O80" s="13">
        <f>VLOOKUP(N80,Zeitreihen!$B:$C,2,0)</f>
        <v>612.5</v>
      </c>
      <c r="P80" s="13">
        <f>VLOOKUP(N80,Zeitreihen!$J:$K,2,0)</f>
        <v>0.26663111585121985</v>
      </c>
      <c r="Q80" s="9">
        <f t="shared" ref="Q80:R143" si="65">LN(O80/O81)</f>
        <v>6.5684639800760855E-3</v>
      </c>
      <c r="R80" s="9">
        <f t="shared" si="65"/>
        <v>-2.6663467052135138E-5</v>
      </c>
      <c r="S80" s="9">
        <f t="shared" si="42"/>
        <v>1.7918864441273861E-2</v>
      </c>
      <c r="T80" s="9">
        <f t="shared" si="52"/>
        <v>5.9135937844688367E-7</v>
      </c>
      <c r="U80" s="9">
        <f t="shared" si="52"/>
        <v>1.2639912384324395E-11</v>
      </c>
      <c r="V80" s="9">
        <f t="shared" ref="V80:V143" si="66">(Q80-N$4)*(R80-O$4)*S80</f>
        <v>-2.7339953787848915E-9</v>
      </c>
      <c r="X80" s="16">
        <f t="shared" ref="X80:X143" si="67">WEEKDAY(Y80)</f>
        <v>5</v>
      </c>
      <c r="Y80" s="17">
        <f>VLOOKUP($A80,Datum!$A:$B,2,0)</f>
        <v>41613</v>
      </c>
      <c r="Z80" s="13">
        <f>VLOOKUP(Y80,Zeitreihen!$B:$C,2,0)</f>
        <v>612.5</v>
      </c>
      <c r="AA80" s="13">
        <f>VLOOKUP(Y80,Zeitreihen!N:O,2,0)</f>
        <v>1.3667</v>
      </c>
      <c r="AB80" s="9">
        <f t="shared" ref="AB80:AC143" si="68">LN(Z80/Z81)</f>
        <v>6.5684639800760855E-3</v>
      </c>
      <c r="AC80" s="9">
        <f t="shared" si="68"/>
        <v>5.4292136295526127E-3</v>
      </c>
      <c r="AD80" s="9">
        <f t="shared" si="43"/>
        <v>1.7918864441273861E-2</v>
      </c>
      <c r="AE80" s="9">
        <f t="shared" si="53"/>
        <v>5.9135937844688367E-7</v>
      </c>
      <c r="AF80" s="9">
        <f t="shared" si="53"/>
        <v>4.7653848417888421E-7</v>
      </c>
      <c r="AG80" s="9">
        <f t="shared" ref="AG80:AG143" si="69">(AB80-Y$4)*(AC80-Z$4)*AD80</f>
        <v>5.3085355966598279E-7</v>
      </c>
      <c r="AI80" s="16">
        <f t="shared" ref="AI80:AI143" si="70">WEEKDAY(AJ80)</f>
        <v>5</v>
      </c>
      <c r="AJ80" s="17">
        <f>VLOOKUP($A80,Datum!$A:$B,2,0)</f>
        <v>41613</v>
      </c>
      <c r="AK80" s="13">
        <f>VLOOKUP(AJ80,Zeitreihen!$B:$C,2,0)</f>
        <v>612.5</v>
      </c>
      <c r="AL80" s="13">
        <f>VLOOKUP(AJ80,Zeitreihen!$R:$S,2,0)</f>
        <v>1.0071000000000001</v>
      </c>
      <c r="AM80" s="9">
        <f t="shared" ref="AM80:AN143" si="71">LN(AK80/AK81)</f>
        <v>6.5684639800760855E-3</v>
      </c>
      <c r="AN80" s="9">
        <f t="shared" si="71"/>
        <v>-9.9290076038480342E-5</v>
      </c>
      <c r="AO80" s="9">
        <f t="shared" si="44"/>
        <v>1.7918864441273861E-2</v>
      </c>
      <c r="AP80" s="9">
        <f t="shared" si="54"/>
        <v>5.9376543607633812E-7</v>
      </c>
      <c r="AQ80" s="9">
        <f t="shared" si="54"/>
        <v>1.5611605647856563E-13</v>
      </c>
      <c r="AR80" s="9">
        <f t="shared" ref="AR80:AR143" si="72">(AM80-AJ$4)*(AN80-AK$4)*AO80</f>
        <v>3.0446070083594326E-10</v>
      </c>
      <c r="AT80" s="16">
        <f t="shared" ref="AT80:AT143" si="73">WEEKDAY(AU80)</f>
        <v>5</v>
      </c>
      <c r="AU80" s="17">
        <f>VLOOKUP($A80,Datum!$A:$B,2,0)</f>
        <v>41613</v>
      </c>
      <c r="AV80" s="13">
        <f>VLOOKUP(AU80,Zeitreihen!$F:$G,2,0)</f>
        <v>8243.74</v>
      </c>
      <c r="AW80" s="13">
        <f>VLOOKUP(AU80,Zeitreihen!$J:$K,2,0)</f>
        <v>0.26663111585121985</v>
      </c>
      <c r="AX80" s="9">
        <f t="shared" ref="AX80:AY143" si="74">LN(AV80/AV81)</f>
        <v>1.5308166270838238E-3</v>
      </c>
      <c r="AY80" s="9">
        <f t="shared" si="74"/>
        <v>-2.6663467052135138E-5</v>
      </c>
      <c r="AZ80" s="9">
        <f t="shared" si="45"/>
        <v>1.7918864441273861E-2</v>
      </c>
      <c r="BA80" s="9">
        <f t="shared" si="55"/>
        <v>2.8578985809726719E-9</v>
      </c>
      <c r="BB80" s="9">
        <f t="shared" si="55"/>
        <v>1.2639912384324395E-11</v>
      </c>
      <c r="BC80" s="9">
        <f t="shared" ref="BC80:BC143" si="75">(AX80-AU$4)*(AY80-AV$4)*AZ80</f>
        <v>-1.9006206267106436E-10</v>
      </c>
      <c r="BE80" s="16">
        <f t="shared" ref="BE80:BE143" si="76">WEEKDAY(BF80)</f>
        <v>5</v>
      </c>
      <c r="BF80" s="17">
        <f>VLOOKUP($A80,Datum!$A:$B,2,0)</f>
        <v>41613</v>
      </c>
      <c r="BG80" s="13">
        <f>VLOOKUP(BF80,Zeitreihen!$F:$G,2,0)</f>
        <v>8243.74</v>
      </c>
      <c r="BH80" s="13">
        <f>VLOOKUP(BF80,Zeitreihen!N:O,2,0)</f>
        <v>1.3667</v>
      </c>
      <c r="BI80" s="9">
        <f t="shared" ref="BI80:BJ143" si="77">LN(BG80/BG81)</f>
        <v>1.5308166270838238E-3</v>
      </c>
      <c r="BJ80" s="9">
        <f t="shared" si="77"/>
        <v>5.4292136295526127E-3</v>
      </c>
      <c r="BK80" s="9">
        <f t="shared" si="46"/>
        <v>1.7918864441273861E-2</v>
      </c>
      <c r="BL80" s="9">
        <f t="shared" si="56"/>
        <v>2.8578985809726719E-9</v>
      </c>
      <c r="BM80" s="9">
        <f t="shared" si="56"/>
        <v>4.7653848417888421E-7</v>
      </c>
      <c r="BN80" s="9">
        <f t="shared" ref="BN80:BN143" si="78">(BI80-BF$4)*(BJ80-BG$4)*BK80</f>
        <v>3.690391114385711E-8</v>
      </c>
      <c r="BP80" s="16">
        <f t="shared" ref="BP80:BP143" si="79">WEEKDAY(BQ80)</f>
        <v>5</v>
      </c>
      <c r="BQ80" s="17">
        <f>VLOOKUP($A80,Datum!$A:$B,2,0)</f>
        <v>41613</v>
      </c>
      <c r="BR80" s="13">
        <f>VLOOKUP(BQ80,Zeitreihen!$F:$G,2,0)</f>
        <v>8243.74</v>
      </c>
      <c r="BS80" s="13">
        <f>VLOOKUP(BQ80,Zeitreihen!R:S,2,0)</f>
        <v>1.0071000000000001</v>
      </c>
      <c r="BT80" s="9">
        <f t="shared" ref="BT80:BU143" si="80">LN(BR80/BR81)</f>
        <v>1.5308166270838238E-3</v>
      </c>
      <c r="BU80" s="9">
        <f t="shared" si="80"/>
        <v>-9.9290076038480342E-5</v>
      </c>
      <c r="BV80" s="9">
        <f t="shared" si="47"/>
        <v>1.7918864441273861E-2</v>
      </c>
      <c r="BW80" s="9">
        <f t="shared" si="57"/>
        <v>2.8578985809726719E-9</v>
      </c>
      <c r="BX80" s="9">
        <f t="shared" si="57"/>
        <v>1.4631935798065491E-13</v>
      </c>
      <c r="BY80" s="9">
        <f t="shared" ref="BY80:BY143" si="81">(BT80-BQ$4)*(BU80-BR$4)*BV80</f>
        <v>2.0449104761376379E-11</v>
      </c>
      <c r="CA80" s="16">
        <f t="shared" ref="CA80:CA143" si="82">WEEKDAY(CB80)</f>
        <v>5</v>
      </c>
      <c r="CB80" s="17">
        <f>VLOOKUP($A80,Datum!$A:$B,2,0)</f>
        <v>41613</v>
      </c>
      <c r="CC80" s="13">
        <f>VLOOKUP(CB80,Zeitreihen!$J:$K,2,0)</f>
        <v>0.26663111585121985</v>
      </c>
      <c r="CD80" s="13">
        <f>VLOOKUP(CB80,Zeitreihen!N:O,2,0)</f>
        <v>1.3667</v>
      </c>
      <c r="CE80" s="9">
        <f t="shared" ref="CE80:CF143" si="83">LN(CC80/CC81)</f>
        <v>-2.6663467052135138E-5</v>
      </c>
      <c r="CF80" s="9">
        <f t="shared" si="83"/>
        <v>5.4292136295526127E-3</v>
      </c>
      <c r="CG80" s="9">
        <f t="shared" si="48"/>
        <v>1.7918864441273861E-2</v>
      </c>
      <c r="CH80" s="9">
        <f t="shared" si="58"/>
        <v>1.2639912384324395E-11</v>
      </c>
      <c r="CI80" s="9">
        <f t="shared" si="58"/>
        <v>4.7653848417888421E-7</v>
      </c>
      <c r="CJ80" s="9">
        <f t="shared" ref="CJ80:CJ143" si="84">(CE80-CB$4)*(CF80-CC$4)*CG80</f>
        <v>-2.4542625547768627E-9</v>
      </c>
      <c r="CL80" s="16">
        <f t="shared" ref="CL80:CL143" si="85">WEEKDAY(CM80)</f>
        <v>5</v>
      </c>
      <c r="CM80" s="17">
        <f>VLOOKUP($A80,Datum!$A:$B,2,0)</f>
        <v>41613</v>
      </c>
      <c r="CN80" s="13">
        <f>VLOOKUP(CM80,Zeitreihen!$J:$K,2,0)</f>
        <v>0.26663111585121985</v>
      </c>
      <c r="CO80" s="13">
        <f>VLOOKUP(CM80,Zeitreihen!R:S,2,0)</f>
        <v>1.0071000000000001</v>
      </c>
      <c r="CP80" s="9">
        <f t="shared" ref="CP80:CQ143" si="86">LN(CN80/CN81)</f>
        <v>-2.6663467052135138E-5</v>
      </c>
      <c r="CQ80" s="9">
        <f t="shared" si="86"/>
        <v>-9.9290076038480342E-5</v>
      </c>
      <c r="CR80" s="9">
        <f t="shared" si="49"/>
        <v>1.7918864441273861E-2</v>
      </c>
      <c r="CS80" s="9">
        <f t="shared" si="59"/>
        <v>1.2639912384324395E-11</v>
      </c>
      <c r="CT80" s="9">
        <f t="shared" si="59"/>
        <v>1.4631935798065491E-13</v>
      </c>
      <c r="CU80" s="9">
        <f t="shared" ref="CU80:CU143" si="87">(CP80-CM$4)*(CQ80-CN$4)*CR80</f>
        <v>-1.3599499494489033E-12</v>
      </c>
      <c r="CW80" s="16">
        <f t="shared" ref="CW80:CW143" si="88">WEEKDAY(CX80)</f>
        <v>5</v>
      </c>
      <c r="CX80" s="17">
        <f>VLOOKUP($A80,Datum!$A:$B,2,0)</f>
        <v>41613</v>
      </c>
      <c r="CY80" s="13">
        <f>VLOOKUP(CX80,Zeitreihen!N:O,2,0)</f>
        <v>1.3667</v>
      </c>
      <c r="CZ80" s="13">
        <f>VLOOKUP(CX80,Zeitreihen!R:S,2,0)</f>
        <v>1.0071000000000001</v>
      </c>
      <c r="DA80" s="9">
        <f t="shared" ref="DA80:DB143" si="89">LN(CY80/CY81)</f>
        <v>5.4292136295526127E-3</v>
      </c>
      <c r="DB80" s="9">
        <f t="shared" si="89"/>
        <v>-9.9290076038480342E-5</v>
      </c>
      <c r="DC80" s="9">
        <f t="shared" si="50"/>
        <v>1.7918864441273861E-2</v>
      </c>
      <c r="DD80" s="9">
        <f t="shared" si="60"/>
        <v>4.7653848417888421E-7</v>
      </c>
      <c r="DE80" s="9">
        <f t="shared" si="60"/>
        <v>1.4631935798065491E-13</v>
      </c>
      <c r="DF80" s="9">
        <f t="shared" ref="DF80:DF143" si="90">(DA80-CX$4)*(DB80-CY$4)*DC80</f>
        <v>2.6405833646777528E-10</v>
      </c>
    </row>
    <row r="81" spans="1:110" ht="15" x14ac:dyDescent="0.2">
      <c r="A81" s="9">
        <f t="shared" ref="A81:A144" si="91">A80+1</f>
        <v>68</v>
      </c>
      <c r="B81" s="16">
        <f t="shared" si="61"/>
        <v>4</v>
      </c>
      <c r="C81" s="17">
        <f>VLOOKUP($A81,Datum!$A:$B,2,0)</f>
        <v>41612</v>
      </c>
      <c r="D81" s="13">
        <f>VLOOKUP(C81,Zeitreihen!$B:$C,2,0)</f>
        <v>608.49</v>
      </c>
      <c r="E81" s="13">
        <f>VLOOKUP(C81,Zeitreihen!F:G,2,0)</f>
        <v>8231.1299999999992</v>
      </c>
      <c r="F81" s="9">
        <f t="shared" si="62"/>
        <v>-1.0676479090414015E-3</v>
      </c>
      <c r="G81" s="9">
        <f t="shared" si="62"/>
        <v>2.3571838323684937E-4</v>
      </c>
      <c r="H81" s="9">
        <f t="shared" ref="H81:H144" si="92">H80*$H$13</f>
        <v>1.6843732574797429E-2</v>
      </c>
      <c r="I81" s="9">
        <f t="shared" si="51"/>
        <v>6.0254771089444888E-8</v>
      </c>
      <c r="J81" s="9">
        <f t="shared" si="51"/>
        <v>1.3514418412064403E-8</v>
      </c>
      <c r="K81" s="9">
        <f t="shared" si="63"/>
        <v>2.8536085713109285E-8</v>
      </c>
      <c r="M81" s="16">
        <f t="shared" si="64"/>
        <v>4</v>
      </c>
      <c r="N81" s="17">
        <f>VLOOKUP($A81,Datum!$A:$B,2,0)</f>
        <v>41612</v>
      </c>
      <c r="O81" s="13">
        <f>VLOOKUP(N81,Zeitreihen!$B:$C,2,0)</f>
        <v>608.49</v>
      </c>
      <c r="P81" s="13">
        <f>VLOOKUP(N81,Zeitreihen!$J:$K,2,0)</f>
        <v>0.26663822525597269</v>
      </c>
      <c r="Q81" s="9">
        <f t="shared" si="65"/>
        <v>-1.0676479090414015E-3</v>
      </c>
      <c r="R81" s="9">
        <f t="shared" si="65"/>
        <v>2.6663467052077506E-5</v>
      </c>
      <c r="S81" s="9">
        <f t="shared" ref="S81:S144" si="93">S80*$H$13</f>
        <v>1.6843732574797429E-2</v>
      </c>
      <c r="T81" s="9">
        <f t="shared" si="52"/>
        <v>6.0254771089444888E-8</v>
      </c>
      <c r="U81" s="9">
        <f t="shared" si="52"/>
        <v>1.2068630305944846E-11</v>
      </c>
      <c r="V81" s="9">
        <f t="shared" si="66"/>
        <v>-8.5275585981442774E-10</v>
      </c>
      <c r="X81" s="16">
        <f t="shared" si="67"/>
        <v>4</v>
      </c>
      <c r="Y81" s="17">
        <f>VLOOKUP($A81,Datum!$A:$B,2,0)</f>
        <v>41612</v>
      </c>
      <c r="Z81" s="13">
        <f>VLOOKUP(Y81,Zeitreihen!$B:$C,2,0)</f>
        <v>608.49</v>
      </c>
      <c r="AA81" s="13">
        <f>VLOOKUP(Y81,Zeitreihen!N:O,2,0)</f>
        <v>1.3593</v>
      </c>
      <c r="AB81" s="9">
        <f t="shared" si="68"/>
        <v>-1.0676479090414015E-3</v>
      </c>
      <c r="AC81" s="9">
        <f t="shared" si="68"/>
        <v>3.6790405477340094E-4</v>
      </c>
      <c r="AD81" s="9">
        <f t="shared" ref="AD81:AD144" si="94">AD80*$H$13</f>
        <v>1.6843732574797429E-2</v>
      </c>
      <c r="AE81" s="9">
        <f t="shared" si="53"/>
        <v>6.0254771089444888E-8</v>
      </c>
      <c r="AF81" s="9">
        <f t="shared" si="53"/>
        <v>1.5410278936804095E-10</v>
      </c>
      <c r="AG81" s="9">
        <f t="shared" si="69"/>
        <v>-3.0472000750879893E-9</v>
      </c>
      <c r="AI81" s="16">
        <f t="shared" si="70"/>
        <v>4</v>
      </c>
      <c r="AJ81" s="17">
        <f>VLOOKUP($A81,Datum!$A:$B,2,0)</f>
        <v>41612</v>
      </c>
      <c r="AK81" s="13">
        <f>VLOOKUP(AJ81,Zeitreihen!$B:$C,2,0)</f>
        <v>608.49</v>
      </c>
      <c r="AL81" s="13">
        <f>VLOOKUP(AJ81,Zeitreihen!$R:$S,2,0)</f>
        <v>1.0072000000000001</v>
      </c>
      <c r="AM81" s="9">
        <f t="shared" si="71"/>
        <v>-1.0676479090414015E-3</v>
      </c>
      <c r="AN81" s="9">
        <f t="shared" si="71"/>
        <v>-9.9280218498032599E-5</v>
      </c>
      <c r="AO81" s="9">
        <f t="shared" ref="AO81:AO144" si="95">AO80*$H$13</f>
        <v>1.6843732574797429E-2</v>
      </c>
      <c r="AP81" s="9">
        <f t="shared" si="54"/>
        <v>5.9513193863775232E-8</v>
      </c>
      <c r="AQ81" s="9">
        <f t="shared" si="54"/>
        <v>1.4773090893025894E-13</v>
      </c>
      <c r="AR81" s="9">
        <f t="shared" si="72"/>
        <v>-9.3765335934119199E-11</v>
      </c>
      <c r="AT81" s="16">
        <f t="shared" si="73"/>
        <v>4</v>
      </c>
      <c r="AU81" s="17">
        <f>VLOOKUP($A81,Datum!$A:$B,2,0)</f>
        <v>41612</v>
      </c>
      <c r="AV81" s="13">
        <f>VLOOKUP(AU81,Zeitreihen!$F:$G,2,0)</f>
        <v>8231.1299999999992</v>
      </c>
      <c r="AW81" s="13">
        <f>VLOOKUP(AU81,Zeitreihen!$J:$K,2,0)</f>
        <v>0.26663822525597269</v>
      </c>
      <c r="AX81" s="9">
        <f t="shared" si="74"/>
        <v>2.3571838323684937E-4</v>
      </c>
      <c r="AY81" s="9">
        <f t="shared" si="74"/>
        <v>2.6663467052077506E-5</v>
      </c>
      <c r="AZ81" s="9">
        <f t="shared" ref="AZ81:AZ144" si="96">AZ80*$H$13</f>
        <v>1.6843732574797429E-2</v>
      </c>
      <c r="BA81" s="9">
        <f t="shared" si="55"/>
        <v>1.3514418412064403E-8</v>
      </c>
      <c r="BB81" s="9">
        <f t="shared" si="55"/>
        <v>1.2068630305944846E-11</v>
      </c>
      <c r="BC81" s="9">
        <f t="shared" si="75"/>
        <v>-4.0385705344225383E-10</v>
      </c>
      <c r="BE81" s="16">
        <f t="shared" si="76"/>
        <v>4</v>
      </c>
      <c r="BF81" s="17">
        <f>VLOOKUP($A81,Datum!$A:$B,2,0)</f>
        <v>41612</v>
      </c>
      <c r="BG81" s="13">
        <f>VLOOKUP(BF81,Zeitreihen!$F:$G,2,0)</f>
        <v>8231.1299999999992</v>
      </c>
      <c r="BH81" s="13">
        <f>VLOOKUP(BF81,Zeitreihen!N:O,2,0)</f>
        <v>1.3593</v>
      </c>
      <c r="BI81" s="9">
        <f t="shared" si="77"/>
        <v>2.3571838323684937E-4</v>
      </c>
      <c r="BJ81" s="9">
        <f t="shared" si="77"/>
        <v>3.6790405477340094E-4</v>
      </c>
      <c r="BK81" s="9">
        <f t="shared" ref="BK81:BK144" si="97">BK80*$H$13</f>
        <v>1.6843732574797429E-2</v>
      </c>
      <c r="BL81" s="9">
        <f t="shared" si="56"/>
        <v>1.3514418412064403E-8</v>
      </c>
      <c r="BM81" s="9">
        <f t="shared" si="56"/>
        <v>1.5410278936804095E-10</v>
      </c>
      <c r="BN81" s="9">
        <f t="shared" si="78"/>
        <v>-1.4431249336027478E-9</v>
      </c>
      <c r="BP81" s="16">
        <f t="shared" si="79"/>
        <v>4</v>
      </c>
      <c r="BQ81" s="17">
        <f>VLOOKUP($A81,Datum!$A:$B,2,0)</f>
        <v>41612</v>
      </c>
      <c r="BR81" s="13">
        <f>VLOOKUP(BQ81,Zeitreihen!$F:$G,2,0)</f>
        <v>8231.1299999999992</v>
      </c>
      <c r="BS81" s="13">
        <f>VLOOKUP(BQ81,Zeitreihen!R:S,2,0)</f>
        <v>1.0072000000000001</v>
      </c>
      <c r="BT81" s="9">
        <f t="shared" si="80"/>
        <v>2.3571838323684937E-4</v>
      </c>
      <c r="BU81" s="9">
        <f t="shared" si="80"/>
        <v>-9.9280218498032599E-5</v>
      </c>
      <c r="BV81" s="9">
        <f t="shared" ref="BV81:BV144" si="98">BV80*$H$13</f>
        <v>1.6843732574797429E-2</v>
      </c>
      <c r="BW81" s="9">
        <f t="shared" si="57"/>
        <v>1.3514418412064403E-8</v>
      </c>
      <c r="BX81" s="9">
        <f t="shared" si="57"/>
        <v>1.3849075967654369E-13</v>
      </c>
      <c r="BY81" s="9">
        <f t="shared" si="81"/>
        <v>-4.3262247658593384E-11</v>
      </c>
      <c r="CA81" s="16">
        <f t="shared" si="82"/>
        <v>4</v>
      </c>
      <c r="CB81" s="17">
        <f>VLOOKUP($A81,Datum!$A:$B,2,0)</f>
        <v>41612</v>
      </c>
      <c r="CC81" s="13">
        <f>VLOOKUP(CB81,Zeitreihen!$J:$K,2,0)</f>
        <v>0.26663822525597269</v>
      </c>
      <c r="CD81" s="13">
        <f>VLOOKUP(CB81,Zeitreihen!N:O,2,0)</f>
        <v>1.3593</v>
      </c>
      <c r="CE81" s="9">
        <f t="shared" si="83"/>
        <v>2.6663467052077506E-5</v>
      </c>
      <c r="CF81" s="9">
        <f t="shared" si="83"/>
        <v>3.6790405477340094E-4</v>
      </c>
      <c r="CG81" s="9">
        <f t="shared" ref="CG81:CG144" si="99">CG80*$H$13</f>
        <v>1.6843732574797429E-2</v>
      </c>
      <c r="CH81" s="9">
        <f t="shared" si="58"/>
        <v>1.2068630305944846E-11</v>
      </c>
      <c r="CI81" s="9">
        <f t="shared" si="58"/>
        <v>1.5410278936804095E-10</v>
      </c>
      <c r="CJ81" s="9">
        <f t="shared" si="84"/>
        <v>4.3125509782468356E-11</v>
      </c>
      <c r="CL81" s="16">
        <f t="shared" si="85"/>
        <v>4</v>
      </c>
      <c r="CM81" s="17">
        <f>VLOOKUP($A81,Datum!$A:$B,2,0)</f>
        <v>41612</v>
      </c>
      <c r="CN81" s="13">
        <f>VLOOKUP(CM81,Zeitreihen!$J:$K,2,0)</f>
        <v>0.26663822525597269</v>
      </c>
      <c r="CO81" s="13">
        <f>VLOOKUP(CM81,Zeitreihen!R:S,2,0)</f>
        <v>1.0072000000000001</v>
      </c>
      <c r="CP81" s="9">
        <f t="shared" si="86"/>
        <v>2.6663467052077506E-5</v>
      </c>
      <c r="CQ81" s="9">
        <f t="shared" si="86"/>
        <v>-9.9280218498032599E-5</v>
      </c>
      <c r="CR81" s="9">
        <f t="shared" ref="CR81:CR144" si="100">CR80*$H$13</f>
        <v>1.6843732574797429E-2</v>
      </c>
      <c r="CS81" s="9">
        <f t="shared" si="59"/>
        <v>1.2068630305944846E-11</v>
      </c>
      <c r="CT81" s="9">
        <f t="shared" si="59"/>
        <v>1.3849075967654369E-13</v>
      </c>
      <c r="CU81" s="9">
        <f t="shared" si="87"/>
        <v>1.2928239552722016E-12</v>
      </c>
      <c r="CW81" s="16">
        <f t="shared" si="88"/>
        <v>4</v>
      </c>
      <c r="CX81" s="17">
        <f>VLOOKUP($A81,Datum!$A:$B,2,0)</f>
        <v>41612</v>
      </c>
      <c r="CY81" s="13">
        <f>VLOOKUP(CX81,Zeitreihen!N:O,2,0)</f>
        <v>1.3593</v>
      </c>
      <c r="CZ81" s="13">
        <f>VLOOKUP(CX81,Zeitreihen!R:S,2,0)</f>
        <v>1.0072000000000001</v>
      </c>
      <c r="DA81" s="9">
        <f t="shared" si="89"/>
        <v>3.6790405477340094E-4</v>
      </c>
      <c r="DB81" s="9">
        <f t="shared" si="89"/>
        <v>-9.9280218498032599E-5</v>
      </c>
      <c r="DC81" s="9">
        <f t="shared" ref="DC81:DC144" si="101">DC80*$H$13</f>
        <v>1.6843732574797429E-2</v>
      </c>
      <c r="DD81" s="9">
        <f t="shared" si="60"/>
        <v>1.5410278936804095E-10</v>
      </c>
      <c r="DE81" s="9">
        <f t="shared" si="60"/>
        <v>1.3849075967654369E-13</v>
      </c>
      <c r="DF81" s="9">
        <f t="shared" si="90"/>
        <v>4.6197199447427971E-12</v>
      </c>
    </row>
    <row r="82" spans="1:110" ht="15" x14ac:dyDescent="0.2">
      <c r="A82" s="9">
        <f t="shared" si="91"/>
        <v>69</v>
      </c>
      <c r="B82" s="16">
        <f t="shared" si="61"/>
        <v>3</v>
      </c>
      <c r="C82" s="17">
        <f>VLOOKUP($A82,Datum!$A:$B,2,0)</f>
        <v>41611</v>
      </c>
      <c r="D82" s="13">
        <f>VLOOKUP(C82,Zeitreihen!$B:$C,2,0)</f>
        <v>609.14</v>
      </c>
      <c r="E82" s="13">
        <f>VLOOKUP(C82,Zeitreihen!F:G,2,0)</f>
        <v>8229.19</v>
      </c>
      <c r="F82" s="9">
        <f t="shared" si="62"/>
        <v>1.2813143436793248E-3</v>
      </c>
      <c r="G82" s="9">
        <f t="shared" si="62"/>
        <v>-1.2693139900458434E-2</v>
      </c>
      <c r="H82" s="9">
        <f t="shared" si="92"/>
        <v>1.5833108620309583E-2</v>
      </c>
      <c r="I82" s="9">
        <f t="shared" si="51"/>
        <v>3.3153017178873693E-9</v>
      </c>
      <c r="J82" s="9">
        <f t="shared" si="51"/>
        <v>3.0260138649815852E-6</v>
      </c>
      <c r="K82" s="9">
        <f t="shared" si="63"/>
        <v>-1.0016061583738613E-7</v>
      </c>
      <c r="M82" s="16">
        <f t="shared" si="64"/>
        <v>3</v>
      </c>
      <c r="N82" s="17">
        <f>VLOOKUP($A82,Datum!$A:$B,2,0)</f>
        <v>41611</v>
      </c>
      <c r="O82" s="13">
        <f>VLOOKUP(N82,Zeitreihen!$B:$C,2,0)</f>
        <v>609.14</v>
      </c>
      <c r="P82" s="13">
        <f>VLOOKUP(N82,Zeitreihen!$J:$K,2,0)</f>
        <v>0.26663111585121985</v>
      </c>
      <c r="Q82" s="9">
        <f t="shared" si="65"/>
        <v>1.2813143436793248E-3</v>
      </c>
      <c r="R82" s="9">
        <f t="shared" si="65"/>
        <v>0</v>
      </c>
      <c r="S82" s="9">
        <f t="shared" si="93"/>
        <v>1.5833108620309583E-2</v>
      </c>
      <c r="T82" s="9">
        <f t="shared" si="52"/>
        <v>3.3153017178873693E-9</v>
      </c>
      <c r="U82" s="9">
        <f t="shared" si="52"/>
        <v>1.7176815889723299E-16</v>
      </c>
      <c r="V82" s="9">
        <f t="shared" si="66"/>
        <v>7.5462790318828466E-13</v>
      </c>
      <c r="X82" s="16">
        <f t="shared" si="67"/>
        <v>3</v>
      </c>
      <c r="Y82" s="17">
        <f>VLOOKUP($A82,Datum!$A:$B,2,0)</f>
        <v>41611</v>
      </c>
      <c r="Z82" s="13">
        <f>VLOOKUP(Y82,Zeitreihen!$B:$C,2,0)</f>
        <v>609.14</v>
      </c>
      <c r="AA82" s="13">
        <f>VLOOKUP(Y82,Zeitreihen!N:O,2,0)</f>
        <v>1.3588</v>
      </c>
      <c r="AB82" s="9">
        <f t="shared" si="68"/>
        <v>1.2813143436793248E-3</v>
      </c>
      <c r="AC82" s="9">
        <f t="shared" si="68"/>
        <v>3.3910832348837028E-3</v>
      </c>
      <c r="AD82" s="9">
        <f t="shared" si="94"/>
        <v>1.5833108620309583E-2</v>
      </c>
      <c r="AE82" s="9">
        <f t="shared" si="53"/>
        <v>3.3153017178873693E-9</v>
      </c>
      <c r="AF82" s="9">
        <f t="shared" si="53"/>
        <v>1.5401018296813948E-7</v>
      </c>
      <c r="AG82" s="9">
        <f t="shared" si="69"/>
        <v>2.2596243585304634E-8</v>
      </c>
      <c r="AI82" s="16">
        <f t="shared" si="70"/>
        <v>3</v>
      </c>
      <c r="AJ82" s="17">
        <f>VLOOKUP($A82,Datum!$A:$B,2,0)</f>
        <v>41611</v>
      </c>
      <c r="AK82" s="13">
        <f>VLOOKUP(AJ82,Zeitreihen!$B:$C,2,0)</f>
        <v>609.14</v>
      </c>
      <c r="AL82" s="13">
        <f>VLOOKUP(AJ82,Zeitreihen!$R:$S,2,0)</f>
        <v>1.0073000000000001</v>
      </c>
      <c r="AM82" s="9">
        <f t="shared" si="71"/>
        <v>1.2813143436793248E-3</v>
      </c>
      <c r="AN82" s="9">
        <f t="shared" si="71"/>
        <v>-9.9270362914644357E-5</v>
      </c>
      <c r="AO82" s="9">
        <f t="shared" si="95"/>
        <v>1.5833108620309583E-2</v>
      </c>
      <c r="AP82" s="9">
        <f t="shared" si="54"/>
        <v>3.4866318696430507E-9</v>
      </c>
      <c r="AQ82" s="9">
        <f t="shared" si="54"/>
        <v>1.3979285418078161E-13</v>
      </c>
      <c r="AR82" s="9">
        <f t="shared" si="72"/>
        <v>2.2077278376989246E-11</v>
      </c>
      <c r="AT82" s="16">
        <f t="shared" si="73"/>
        <v>3</v>
      </c>
      <c r="AU82" s="17">
        <f>VLOOKUP($A82,Datum!$A:$B,2,0)</f>
        <v>41611</v>
      </c>
      <c r="AV82" s="13">
        <f>VLOOKUP(AU82,Zeitreihen!$F:$G,2,0)</f>
        <v>8229.19</v>
      </c>
      <c r="AW82" s="13">
        <f>VLOOKUP(AU82,Zeitreihen!$J:$K,2,0)</f>
        <v>0.26663111585121985</v>
      </c>
      <c r="AX82" s="9">
        <f t="shared" si="74"/>
        <v>-1.2693139900458434E-2</v>
      </c>
      <c r="AY82" s="9">
        <f t="shared" si="74"/>
        <v>0</v>
      </c>
      <c r="AZ82" s="9">
        <f t="shared" si="96"/>
        <v>1.5833108620309583E-2</v>
      </c>
      <c r="BA82" s="9">
        <f t="shared" si="55"/>
        <v>3.0260138649815852E-6</v>
      </c>
      <c r="BB82" s="9">
        <f t="shared" si="55"/>
        <v>1.7176815889723299E-16</v>
      </c>
      <c r="BC82" s="9">
        <f t="shared" si="75"/>
        <v>-2.2798526934549674E-11</v>
      </c>
      <c r="BE82" s="16">
        <f t="shared" si="76"/>
        <v>3</v>
      </c>
      <c r="BF82" s="17">
        <f>VLOOKUP($A82,Datum!$A:$B,2,0)</f>
        <v>41611</v>
      </c>
      <c r="BG82" s="13">
        <f>VLOOKUP(BF82,Zeitreihen!$F:$G,2,0)</f>
        <v>8229.19</v>
      </c>
      <c r="BH82" s="13">
        <f>VLOOKUP(BF82,Zeitreihen!N:O,2,0)</f>
        <v>1.3588</v>
      </c>
      <c r="BI82" s="9">
        <f t="shared" si="77"/>
        <v>-1.2693139900458434E-2</v>
      </c>
      <c r="BJ82" s="9">
        <f t="shared" si="77"/>
        <v>3.3910832348837028E-3</v>
      </c>
      <c r="BK82" s="9">
        <f t="shared" si="97"/>
        <v>1.5833108620309583E-2</v>
      </c>
      <c r="BL82" s="9">
        <f t="shared" si="56"/>
        <v>3.0260138649815852E-6</v>
      </c>
      <c r="BM82" s="9">
        <f t="shared" si="56"/>
        <v>1.5401018296813948E-7</v>
      </c>
      <c r="BN82" s="9">
        <f t="shared" si="78"/>
        <v>-6.8266898934252233E-7</v>
      </c>
      <c r="BP82" s="16">
        <f t="shared" si="79"/>
        <v>3</v>
      </c>
      <c r="BQ82" s="17">
        <f>VLOOKUP($A82,Datum!$A:$B,2,0)</f>
        <v>41611</v>
      </c>
      <c r="BR82" s="13">
        <f>VLOOKUP(BQ82,Zeitreihen!$F:$G,2,0)</f>
        <v>8229.19</v>
      </c>
      <c r="BS82" s="13">
        <f>VLOOKUP(BQ82,Zeitreihen!R:S,2,0)</f>
        <v>1.0073000000000001</v>
      </c>
      <c r="BT82" s="9">
        <f t="shared" si="80"/>
        <v>-1.2693139900458434E-2</v>
      </c>
      <c r="BU82" s="9">
        <f t="shared" si="80"/>
        <v>-9.9270362914644357E-5</v>
      </c>
      <c r="BV82" s="9">
        <f t="shared" si="98"/>
        <v>1.5833108620309583E-2</v>
      </c>
      <c r="BW82" s="9">
        <f t="shared" si="57"/>
        <v>3.0260138649815852E-6</v>
      </c>
      <c r="BX82" s="9">
        <f t="shared" si="57"/>
        <v>1.3107774220899222E-13</v>
      </c>
      <c r="BY82" s="9">
        <f t="shared" si="81"/>
        <v>-6.2979605057104995E-10</v>
      </c>
      <c r="CA82" s="16">
        <f t="shared" si="82"/>
        <v>3</v>
      </c>
      <c r="CB82" s="17">
        <f>VLOOKUP($A82,Datum!$A:$B,2,0)</f>
        <v>41611</v>
      </c>
      <c r="CC82" s="13">
        <f>VLOOKUP(CB82,Zeitreihen!$J:$K,2,0)</f>
        <v>0.26663111585121985</v>
      </c>
      <c r="CD82" s="13">
        <f>VLOOKUP(CB82,Zeitreihen!N:O,2,0)</f>
        <v>1.3588</v>
      </c>
      <c r="CE82" s="9">
        <f t="shared" si="83"/>
        <v>0</v>
      </c>
      <c r="CF82" s="9">
        <f t="shared" si="83"/>
        <v>3.3910832348837028E-3</v>
      </c>
      <c r="CG82" s="9">
        <f t="shared" si="99"/>
        <v>1.5833108620309583E-2</v>
      </c>
      <c r="CH82" s="9">
        <f t="shared" si="58"/>
        <v>1.7176815889723299E-16</v>
      </c>
      <c r="CI82" s="9">
        <f t="shared" si="58"/>
        <v>1.5401018296813948E-7</v>
      </c>
      <c r="CJ82" s="9">
        <f t="shared" si="84"/>
        <v>5.1433496458886895E-12</v>
      </c>
      <c r="CL82" s="16">
        <f t="shared" si="85"/>
        <v>3</v>
      </c>
      <c r="CM82" s="17">
        <f>VLOOKUP($A82,Datum!$A:$B,2,0)</f>
        <v>41611</v>
      </c>
      <c r="CN82" s="13">
        <f>VLOOKUP(CM82,Zeitreihen!$J:$K,2,0)</f>
        <v>0.26663111585121985</v>
      </c>
      <c r="CO82" s="13">
        <f>VLOOKUP(CM82,Zeitreihen!R:S,2,0)</f>
        <v>1.0073000000000001</v>
      </c>
      <c r="CP82" s="9">
        <f t="shared" si="86"/>
        <v>0</v>
      </c>
      <c r="CQ82" s="9">
        <f t="shared" si="86"/>
        <v>-9.9270362914644357E-5</v>
      </c>
      <c r="CR82" s="9">
        <f t="shared" si="100"/>
        <v>1.5833108620309583E-2</v>
      </c>
      <c r="CS82" s="9">
        <f t="shared" si="59"/>
        <v>1.7176815889723299E-16</v>
      </c>
      <c r="CT82" s="9">
        <f t="shared" si="59"/>
        <v>1.3107774220899222E-13</v>
      </c>
      <c r="CU82" s="9">
        <f t="shared" si="87"/>
        <v>4.7449955165041743E-15</v>
      </c>
      <c r="CW82" s="16">
        <f t="shared" si="88"/>
        <v>3</v>
      </c>
      <c r="CX82" s="17">
        <f>VLOOKUP($A82,Datum!$A:$B,2,0)</f>
        <v>41611</v>
      </c>
      <c r="CY82" s="13">
        <f>VLOOKUP(CX82,Zeitreihen!N:O,2,0)</f>
        <v>1.3588</v>
      </c>
      <c r="CZ82" s="13">
        <f>VLOOKUP(CX82,Zeitreihen!R:S,2,0)</f>
        <v>1.0073000000000001</v>
      </c>
      <c r="DA82" s="9">
        <f t="shared" si="89"/>
        <v>3.3910832348837028E-3</v>
      </c>
      <c r="DB82" s="9">
        <f t="shared" si="89"/>
        <v>-9.9270362914644357E-5</v>
      </c>
      <c r="DC82" s="9">
        <f t="shared" si="101"/>
        <v>1.5833108620309583E-2</v>
      </c>
      <c r="DD82" s="9">
        <f t="shared" si="60"/>
        <v>1.5401018296813948E-7</v>
      </c>
      <c r="DE82" s="9">
        <f t="shared" si="60"/>
        <v>1.3107774220899222E-13</v>
      </c>
      <c r="DF82" s="9">
        <f t="shared" si="90"/>
        <v>1.420820434138583E-10</v>
      </c>
    </row>
    <row r="83" spans="1:110" ht="15" x14ac:dyDescent="0.2">
      <c r="A83" s="9">
        <f t="shared" si="91"/>
        <v>70</v>
      </c>
      <c r="B83" s="16">
        <f t="shared" si="61"/>
        <v>2</v>
      </c>
      <c r="C83" s="17">
        <f>VLOOKUP($A83,Datum!$A:$B,2,0)</f>
        <v>41610</v>
      </c>
      <c r="D83" s="13">
        <f>VLOOKUP(C83,Zeitreihen!$B:$C,2,0)</f>
        <v>608.36</v>
      </c>
      <c r="E83" s="13">
        <f>VLOOKUP(C83,Zeitreihen!F:G,2,0)</f>
        <v>8334.31</v>
      </c>
      <c r="F83" s="9">
        <f t="shared" si="62"/>
        <v>-6.9014249251578318E-4</v>
      </c>
      <c r="G83" s="9">
        <f t="shared" si="62"/>
        <v>1.0840603981643897E-3</v>
      </c>
      <c r="H83" s="9">
        <f t="shared" si="92"/>
        <v>1.4883122103091008E-2</v>
      </c>
      <c r="I83" s="9">
        <f t="shared" si="51"/>
        <v>3.4108941416770639E-8</v>
      </c>
      <c r="J83" s="9">
        <f t="shared" si="51"/>
        <v>3.3428811750956662E-11</v>
      </c>
      <c r="K83" s="9">
        <f t="shared" si="63"/>
        <v>1.0678114916246382E-9</v>
      </c>
      <c r="M83" s="16">
        <f t="shared" si="64"/>
        <v>2</v>
      </c>
      <c r="N83" s="17">
        <f>VLOOKUP($A83,Datum!$A:$B,2,0)</f>
        <v>41610</v>
      </c>
      <c r="O83" s="13">
        <f>VLOOKUP(N83,Zeitreihen!$B:$C,2,0)</f>
        <v>608.36</v>
      </c>
      <c r="P83" s="13">
        <f>VLOOKUP(N83,Zeitreihen!$J:$K,2,0)</f>
        <v>0.26663111585121985</v>
      </c>
      <c r="Q83" s="9">
        <f t="shared" si="65"/>
        <v>-6.9014249251578318E-4</v>
      </c>
      <c r="R83" s="9">
        <f t="shared" si="65"/>
        <v>-5.332764506381323E-5</v>
      </c>
      <c r="S83" s="9">
        <f t="shared" si="93"/>
        <v>1.4883122103091008E-2</v>
      </c>
      <c r="T83" s="9">
        <f t="shared" si="52"/>
        <v>3.4108941416770639E-8</v>
      </c>
      <c r="U83" s="9">
        <f t="shared" si="52"/>
        <v>4.2160010655256466E-11</v>
      </c>
      <c r="V83" s="9">
        <f t="shared" si="66"/>
        <v>1.1991802756760837E-9</v>
      </c>
      <c r="X83" s="16">
        <f t="shared" si="67"/>
        <v>2</v>
      </c>
      <c r="Y83" s="17">
        <f>VLOOKUP($A83,Datum!$A:$B,2,0)</f>
        <v>41610</v>
      </c>
      <c r="Z83" s="13">
        <f>VLOOKUP(Y83,Zeitreihen!$B:$C,2,0)</f>
        <v>608.36</v>
      </c>
      <c r="AA83" s="13">
        <f>VLOOKUP(Y83,Zeitreihen!N:O,2,0)</f>
        <v>1.3542000000000001</v>
      </c>
      <c r="AB83" s="9">
        <f t="shared" si="68"/>
        <v>-6.9014249251578318E-4</v>
      </c>
      <c r="AC83" s="9">
        <f t="shared" si="68"/>
        <v>-3.611841909756516E-3</v>
      </c>
      <c r="AD83" s="9">
        <f t="shared" si="94"/>
        <v>1.4883122103091008E-2</v>
      </c>
      <c r="AE83" s="9">
        <f t="shared" si="53"/>
        <v>3.4108941416770639E-8</v>
      </c>
      <c r="AF83" s="9">
        <f t="shared" si="53"/>
        <v>2.2452975024423288E-7</v>
      </c>
      <c r="AG83" s="9">
        <f t="shared" si="69"/>
        <v>8.7512696778254302E-8</v>
      </c>
      <c r="AI83" s="16">
        <f t="shared" si="70"/>
        <v>2</v>
      </c>
      <c r="AJ83" s="17">
        <f>VLOOKUP($A83,Datum!$A:$B,2,0)</f>
        <v>41610</v>
      </c>
      <c r="AK83" s="13">
        <f>VLOOKUP(AJ83,Zeitreihen!$B:$C,2,0)</f>
        <v>608.36</v>
      </c>
      <c r="AL83" s="13">
        <f>VLOOKUP(AJ83,Zeitreihen!$R:$S,2,0)</f>
        <v>1.0074000000000001</v>
      </c>
      <c r="AM83" s="9">
        <f t="shared" si="71"/>
        <v>-6.9014249251578318E-4</v>
      </c>
      <c r="AN83" s="9">
        <f t="shared" si="71"/>
        <v>-9.9260509287871432E-5</v>
      </c>
      <c r="AO83" s="9">
        <f t="shared" si="95"/>
        <v>1.4883122103091008E-2</v>
      </c>
      <c r="AP83" s="9">
        <f t="shared" si="54"/>
        <v>3.3584873918862627E-8</v>
      </c>
      <c r="AQ83" s="9">
        <f t="shared" si="54"/>
        <v>1.3227825236869309E-13</v>
      </c>
      <c r="AR83" s="9">
        <f t="shared" si="72"/>
        <v>-6.6652445026495829E-11</v>
      </c>
      <c r="AT83" s="16">
        <f t="shared" si="73"/>
        <v>2</v>
      </c>
      <c r="AU83" s="17">
        <f>VLOOKUP($A83,Datum!$A:$B,2,0)</f>
        <v>41610</v>
      </c>
      <c r="AV83" s="13">
        <f>VLOOKUP(AU83,Zeitreihen!$F:$G,2,0)</f>
        <v>8334.31</v>
      </c>
      <c r="AW83" s="13">
        <f>VLOOKUP(AU83,Zeitreihen!$J:$K,2,0)</f>
        <v>0.26663111585121985</v>
      </c>
      <c r="AX83" s="9">
        <f t="shared" si="74"/>
        <v>1.0840603981643897E-3</v>
      </c>
      <c r="AY83" s="9">
        <f t="shared" si="74"/>
        <v>-5.332764506381323E-5</v>
      </c>
      <c r="AZ83" s="9">
        <f t="shared" si="96"/>
        <v>1.4883122103091008E-2</v>
      </c>
      <c r="BA83" s="9">
        <f t="shared" si="55"/>
        <v>3.3428811750956662E-11</v>
      </c>
      <c r="BB83" s="9">
        <f t="shared" si="55"/>
        <v>4.2160010655256466E-11</v>
      </c>
      <c r="BC83" s="9">
        <f t="shared" si="75"/>
        <v>3.754143124086901E-11</v>
      </c>
      <c r="BE83" s="16">
        <f t="shared" si="76"/>
        <v>2</v>
      </c>
      <c r="BF83" s="17">
        <f>VLOOKUP($A83,Datum!$A:$B,2,0)</f>
        <v>41610</v>
      </c>
      <c r="BG83" s="13">
        <f>VLOOKUP(BF83,Zeitreihen!$F:$G,2,0)</f>
        <v>8334.31</v>
      </c>
      <c r="BH83" s="13">
        <f>VLOOKUP(BF83,Zeitreihen!N:O,2,0)</f>
        <v>1.3542000000000001</v>
      </c>
      <c r="BI83" s="9">
        <f t="shared" si="77"/>
        <v>1.0840603981643897E-3</v>
      </c>
      <c r="BJ83" s="9">
        <f t="shared" si="77"/>
        <v>-3.611841909756516E-3</v>
      </c>
      <c r="BK83" s="9">
        <f t="shared" si="97"/>
        <v>1.4883122103091008E-2</v>
      </c>
      <c r="BL83" s="9">
        <f t="shared" si="56"/>
        <v>3.3428811750956662E-11</v>
      </c>
      <c r="BM83" s="9">
        <f t="shared" si="56"/>
        <v>2.2452975024423288E-7</v>
      </c>
      <c r="BN83" s="9">
        <f t="shared" si="78"/>
        <v>2.7396647155087753E-9</v>
      </c>
      <c r="BP83" s="16">
        <f t="shared" si="79"/>
        <v>2</v>
      </c>
      <c r="BQ83" s="17">
        <f>VLOOKUP($A83,Datum!$A:$B,2,0)</f>
        <v>41610</v>
      </c>
      <c r="BR83" s="13">
        <f>VLOOKUP(BQ83,Zeitreihen!$F:$G,2,0)</f>
        <v>8334.31</v>
      </c>
      <c r="BS83" s="13">
        <f>VLOOKUP(BQ83,Zeitreihen!R:S,2,0)</f>
        <v>1.0074000000000001</v>
      </c>
      <c r="BT83" s="9">
        <f t="shared" si="80"/>
        <v>1.0840603981643897E-3</v>
      </c>
      <c r="BU83" s="9">
        <f t="shared" si="80"/>
        <v>-9.9260509287871432E-5</v>
      </c>
      <c r="BV83" s="9">
        <f t="shared" si="98"/>
        <v>1.4883122103091008E-2</v>
      </c>
      <c r="BW83" s="9">
        <f t="shared" si="57"/>
        <v>3.3428811750956662E-11</v>
      </c>
      <c r="BX83" s="9">
        <f t="shared" si="57"/>
        <v>1.2405844322356239E-13</v>
      </c>
      <c r="BY83" s="9">
        <f t="shared" si="81"/>
        <v>-2.0364494456374829E-12</v>
      </c>
      <c r="CA83" s="16">
        <f t="shared" si="82"/>
        <v>2</v>
      </c>
      <c r="CB83" s="17">
        <f>VLOOKUP($A83,Datum!$A:$B,2,0)</f>
        <v>41610</v>
      </c>
      <c r="CC83" s="13">
        <f>VLOOKUP(CB83,Zeitreihen!$J:$K,2,0)</f>
        <v>0.26663111585121985</v>
      </c>
      <c r="CD83" s="13">
        <f>VLOOKUP(CB83,Zeitreihen!N:O,2,0)</f>
        <v>1.3542000000000001</v>
      </c>
      <c r="CE83" s="9">
        <f t="shared" si="83"/>
        <v>-5.332764506381323E-5</v>
      </c>
      <c r="CF83" s="9">
        <f t="shared" si="83"/>
        <v>-3.611841909756516E-3</v>
      </c>
      <c r="CG83" s="9">
        <f t="shared" si="99"/>
        <v>1.4883122103091008E-2</v>
      </c>
      <c r="CH83" s="9">
        <f t="shared" si="58"/>
        <v>4.2160010655256466E-11</v>
      </c>
      <c r="CI83" s="9">
        <f t="shared" si="58"/>
        <v>2.2452975024423288E-7</v>
      </c>
      <c r="CJ83" s="9">
        <f t="shared" si="84"/>
        <v>3.0767152391339262E-9</v>
      </c>
      <c r="CL83" s="16">
        <f t="shared" si="85"/>
        <v>2</v>
      </c>
      <c r="CM83" s="17">
        <f>VLOOKUP($A83,Datum!$A:$B,2,0)</f>
        <v>41610</v>
      </c>
      <c r="CN83" s="13">
        <f>VLOOKUP(CM83,Zeitreihen!$J:$K,2,0)</f>
        <v>0.26663111585121985</v>
      </c>
      <c r="CO83" s="13">
        <f>VLOOKUP(CM83,Zeitreihen!R:S,2,0)</f>
        <v>1.0074000000000001</v>
      </c>
      <c r="CP83" s="9">
        <f t="shared" si="86"/>
        <v>-5.332764506381323E-5</v>
      </c>
      <c r="CQ83" s="9">
        <f t="shared" si="86"/>
        <v>-9.9260509287871432E-5</v>
      </c>
      <c r="CR83" s="9">
        <f t="shared" si="100"/>
        <v>1.4883122103091008E-2</v>
      </c>
      <c r="CS83" s="9">
        <f t="shared" si="59"/>
        <v>4.2160010655256466E-11</v>
      </c>
      <c r="CT83" s="9">
        <f t="shared" si="59"/>
        <v>1.2405844322356239E-13</v>
      </c>
      <c r="CU83" s="9">
        <f t="shared" si="87"/>
        <v>-2.2869860708320718E-12</v>
      </c>
      <c r="CW83" s="16">
        <f t="shared" si="88"/>
        <v>2</v>
      </c>
      <c r="CX83" s="17">
        <f>VLOOKUP($A83,Datum!$A:$B,2,0)</f>
        <v>41610</v>
      </c>
      <c r="CY83" s="13">
        <f>VLOOKUP(CX83,Zeitreihen!N:O,2,0)</f>
        <v>1.3542000000000001</v>
      </c>
      <c r="CZ83" s="13">
        <f>VLOOKUP(CX83,Zeitreihen!R:S,2,0)</f>
        <v>1.0074000000000001</v>
      </c>
      <c r="DA83" s="9">
        <f t="shared" si="89"/>
        <v>-3.611841909756516E-3</v>
      </c>
      <c r="DB83" s="9">
        <f t="shared" si="89"/>
        <v>-9.9260509287871432E-5</v>
      </c>
      <c r="DC83" s="9">
        <f t="shared" si="101"/>
        <v>1.4883122103091008E-2</v>
      </c>
      <c r="DD83" s="9">
        <f t="shared" si="60"/>
        <v>2.2452975024423288E-7</v>
      </c>
      <c r="DE83" s="9">
        <f t="shared" si="60"/>
        <v>1.2405844322356239E-13</v>
      </c>
      <c r="DF83" s="9">
        <f t="shared" si="90"/>
        <v>-1.6689760715083606E-10</v>
      </c>
    </row>
    <row r="84" spans="1:110" ht="15" x14ac:dyDescent="0.2">
      <c r="A84" s="9">
        <f t="shared" si="91"/>
        <v>71</v>
      </c>
      <c r="B84" s="16">
        <f t="shared" si="61"/>
        <v>6</v>
      </c>
      <c r="C84" s="17">
        <f>VLOOKUP($A84,Datum!$A:$B,2,0)</f>
        <v>41607</v>
      </c>
      <c r="D84" s="13">
        <f>VLOOKUP(C84,Zeitreihen!$B:$C,2,0)</f>
        <v>608.78</v>
      </c>
      <c r="E84" s="13">
        <f>VLOOKUP(C84,Zeitreihen!F:G,2,0)</f>
        <v>8325.2800000000007</v>
      </c>
      <c r="F84" s="9">
        <f t="shared" si="62"/>
        <v>0</v>
      </c>
      <c r="G84" s="9">
        <f t="shared" si="62"/>
        <v>0</v>
      </c>
      <c r="H84" s="9">
        <f t="shared" si="92"/>
        <v>1.3990134776905546E-2</v>
      </c>
      <c r="I84" s="9">
        <f t="shared" si="51"/>
        <v>9.4925649992096518E-9</v>
      </c>
      <c r="J84" s="9">
        <f t="shared" si="51"/>
        <v>1.7909983160547492E-8</v>
      </c>
      <c r="K84" s="9">
        <f t="shared" si="63"/>
        <v>1.3038852682895354E-8</v>
      </c>
      <c r="M84" s="16">
        <f t="shared" si="64"/>
        <v>6</v>
      </c>
      <c r="N84" s="17">
        <f>VLOOKUP($A84,Datum!$A:$B,2,0)</f>
        <v>41607</v>
      </c>
      <c r="O84" s="13">
        <f>VLOOKUP(N84,Zeitreihen!$B:$C,2,0)</f>
        <v>608.78</v>
      </c>
      <c r="P84" s="13">
        <f>VLOOKUP(N84,Zeitreihen!$J:$K,2,0)</f>
        <v>0.26664533503986348</v>
      </c>
      <c r="Q84" s="9">
        <f t="shared" si="65"/>
        <v>0</v>
      </c>
      <c r="R84" s="9">
        <f t="shared" si="65"/>
        <v>2.6664178011729669E-5</v>
      </c>
      <c r="S84" s="9">
        <f t="shared" si="93"/>
        <v>1.3990134776905546E-2</v>
      </c>
      <c r="T84" s="9">
        <f t="shared" si="52"/>
        <v>9.4925649992096518E-9</v>
      </c>
      <c r="U84" s="9">
        <f t="shared" si="52"/>
        <v>1.0024543725238284E-11</v>
      </c>
      <c r="V84" s="9">
        <f t="shared" si="66"/>
        <v>-3.0847792935515443E-10</v>
      </c>
      <c r="X84" s="16">
        <f t="shared" si="67"/>
        <v>6</v>
      </c>
      <c r="Y84" s="17">
        <f>VLOOKUP($A84,Datum!$A:$B,2,0)</f>
        <v>41607</v>
      </c>
      <c r="Z84" s="13">
        <f>VLOOKUP(Y84,Zeitreihen!$B:$C,2,0)</f>
        <v>608.78</v>
      </c>
      <c r="AA84" s="13">
        <f>VLOOKUP(Y84,Zeitreihen!N:O,2,0)</f>
        <v>1.3591</v>
      </c>
      <c r="AB84" s="9">
        <f t="shared" si="68"/>
        <v>0</v>
      </c>
      <c r="AC84" s="9">
        <f t="shared" si="68"/>
        <v>-1.1030629496587704E-3</v>
      </c>
      <c r="AD84" s="9">
        <f t="shared" si="94"/>
        <v>1.3990134776905546E-2</v>
      </c>
      <c r="AE84" s="9">
        <f t="shared" si="53"/>
        <v>9.4925649992096518E-9</v>
      </c>
      <c r="AF84" s="9">
        <f t="shared" si="53"/>
        <v>2.6462286658867434E-8</v>
      </c>
      <c r="AG84" s="9">
        <f t="shared" si="69"/>
        <v>1.584913171555519E-8</v>
      </c>
      <c r="AI84" s="16">
        <f t="shared" si="70"/>
        <v>6</v>
      </c>
      <c r="AJ84" s="17">
        <f>VLOOKUP($A84,Datum!$A:$B,2,0)</f>
        <v>41607</v>
      </c>
      <c r="AK84" s="13">
        <f>VLOOKUP(AJ84,Zeitreihen!$B:$C,2,0)</f>
        <v>608.78</v>
      </c>
      <c r="AL84" s="13">
        <f>VLOOKUP(AJ84,Zeitreihen!$R:$S,2,0)</f>
        <v>1.0075000000000001</v>
      </c>
      <c r="AM84" s="9">
        <f t="shared" si="71"/>
        <v>0</v>
      </c>
      <c r="AN84" s="9">
        <f t="shared" si="71"/>
        <v>-9.9250657617047582E-5</v>
      </c>
      <c r="AO84" s="9">
        <f t="shared" si="95"/>
        <v>1.3990134776905546E-2</v>
      </c>
      <c r="AP84" s="9">
        <f t="shared" si="54"/>
        <v>9.2253886367733809E-9</v>
      </c>
      <c r="AQ84" s="9">
        <f t="shared" si="54"/>
        <v>1.2516470151762925E-13</v>
      </c>
      <c r="AR84" s="9">
        <f t="shared" si="72"/>
        <v>-3.3980774198153122E-11</v>
      </c>
      <c r="AT84" s="16">
        <f t="shared" si="73"/>
        <v>6</v>
      </c>
      <c r="AU84" s="17">
        <f>VLOOKUP($A84,Datum!$A:$B,2,0)</f>
        <v>41607</v>
      </c>
      <c r="AV84" s="13">
        <f>VLOOKUP(AU84,Zeitreihen!$F:$G,2,0)</f>
        <v>8325.2800000000007</v>
      </c>
      <c r="AW84" s="13">
        <f>VLOOKUP(AU84,Zeitreihen!$J:$K,2,0)</f>
        <v>0.26664533503986348</v>
      </c>
      <c r="AX84" s="9">
        <f t="shared" si="74"/>
        <v>0</v>
      </c>
      <c r="AY84" s="9">
        <f t="shared" si="74"/>
        <v>2.6664178011729669E-5</v>
      </c>
      <c r="AZ84" s="9">
        <f t="shared" si="96"/>
        <v>1.3990134776905546E-2</v>
      </c>
      <c r="BA84" s="9">
        <f t="shared" si="55"/>
        <v>1.7909983160547492E-8</v>
      </c>
      <c r="BB84" s="9">
        <f t="shared" si="55"/>
        <v>1.0024543725238284E-11</v>
      </c>
      <c r="BC84" s="9">
        <f t="shared" si="75"/>
        <v>-4.2372090969314901E-10</v>
      </c>
      <c r="BE84" s="16">
        <f t="shared" si="76"/>
        <v>6</v>
      </c>
      <c r="BF84" s="17">
        <f>VLOOKUP($A84,Datum!$A:$B,2,0)</f>
        <v>41607</v>
      </c>
      <c r="BG84" s="13">
        <f>VLOOKUP(BF84,Zeitreihen!$F:$G,2,0)</f>
        <v>8325.2800000000007</v>
      </c>
      <c r="BH84" s="13">
        <f>VLOOKUP(BF84,Zeitreihen!N:O,2,0)</f>
        <v>1.3591</v>
      </c>
      <c r="BI84" s="9">
        <f t="shared" si="77"/>
        <v>0</v>
      </c>
      <c r="BJ84" s="9">
        <f t="shared" si="77"/>
        <v>-1.1030629496587704E-3</v>
      </c>
      <c r="BK84" s="9">
        <f t="shared" si="97"/>
        <v>1.3990134776905546E-2</v>
      </c>
      <c r="BL84" s="9">
        <f t="shared" si="56"/>
        <v>1.7909983160547492E-8</v>
      </c>
      <c r="BM84" s="9">
        <f t="shared" si="56"/>
        <v>2.6462286658867434E-8</v>
      </c>
      <c r="BN84" s="9">
        <f t="shared" si="78"/>
        <v>2.1770142591400185E-8</v>
      </c>
      <c r="BP84" s="16">
        <f t="shared" si="79"/>
        <v>6</v>
      </c>
      <c r="BQ84" s="17">
        <f>VLOOKUP($A84,Datum!$A:$B,2,0)</f>
        <v>41607</v>
      </c>
      <c r="BR84" s="13">
        <f>VLOOKUP(BQ84,Zeitreihen!$F:$G,2,0)</f>
        <v>8325.2800000000007</v>
      </c>
      <c r="BS84" s="13">
        <f>VLOOKUP(BQ84,Zeitreihen!R:S,2,0)</f>
        <v>1.0075000000000001</v>
      </c>
      <c r="BT84" s="9">
        <f t="shared" si="80"/>
        <v>0</v>
      </c>
      <c r="BU84" s="9">
        <f t="shared" si="80"/>
        <v>-9.9250657617047582E-5</v>
      </c>
      <c r="BV84" s="9">
        <f t="shared" si="98"/>
        <v>1.3990134776905546E-2</v>
      </c>
      <c r="BW84" s="9">
        <f t="shared" si="57"/>
        <v>1.7909983160547492E-8</v>
      </c>
      <c r="BX84" s="9">
        <f t="shared" si="57"/>
        <v>1.1741213841367771E-13</v>
      </c>
      <c r="BY84" s="9">
        <f t="shared" si="81"/>
        <v>-4.5856836151579839E-11</v>
      </c>
      <c r="CA84" s="16">
        <f t="shared" si="82"/>
        <v>6</v>
      </c>
      <c r="CB84" s="17">
        <f>VLOOKUP($A84,Datum!$A:$B,2,0)</f>
        <v>41607</v>
      </c>
      <c r="CC84" s="13">
        <f>VLOOKUP(CB84,Zeitreihen!$J:$K,2,0)</f>
        <v>0.26664533503986348</v>
      </c>
      <c r="CD84" s="13">
        <f>VLOOKUP(CB84,Zeitreihen!N:O,2,0)</f>
        <v>1.3591</v>
      </c>
      <c r="CE84" s="9">
        <f t="shared" si="83"/>
        <v>2.6664178011729669E-5</v>
      </c>
      <c r="CF84" s="9">
        <f t="shared" si="83"/>
        <v>-1.1030629496587704E-3</v>
      </c>
      <c r="CG84" s="9">
        <f t="shared" si="99"/>
        <v>1.3990134776905546E-2</v>
      </c>
      <c r="CH84" s="9">
        <f t="shared" si="58"/>
        <v>1.0024543725238284E-11</v>
      </c>
      <c r="CI84" s="9">
        <f t="shared" si="58"/>
        <v>2.6462286658867434E-8</v>
      </c>
      <c r="CJ84" s="9">
        <f t="shared" si="84"/>
        <v>-5.1504596851310876E-10</v>
      </c>
      <c r="CL84" s="16">
        <f t="shared" si="85"/>
        <v>6</v>
      </c>
      <c r="CM84" s="17">
        <f>VLOOKUP($A84,Datum!$A:$B,2,0)</f>
        <v>41607</v>
      </c>
      <c r="CN84" s="13">
        <f>VLOOKUP(CM84,Zeitreihen!$J:$K,2,0)</f>
        <v>0.26664533503986348</v>
      </c>
      <c r="CO84" s="13">
        <f>VLOOKUP(CM84,Zeitreihen!R:S,2,0)</f>
        <v>1.0075000000000001</v>
      </c>
      <c r="CP84" s="9">
        <f t="shared" si="86"/>
        <v>2.6664178011729669E-5</v>
      </c>
      <c r="CQ84" s="9">
        <f t="shared" si="86"/>
        <v>-9.9250657617047582E-5</v>
      </c>
      <c r="CR84" s="9">
        <f t="shared" si="100"/>
        <v>1.3990134776905546E-2</v>
      </c>
      <c r="CS84" s="9">
        <f t="shared" si="59"/>
        <v>1.0024543725238284E-11</v>
      </c>
      <c r="CT84" s="9">
        <f t="shared" si="59"/>
        <v>1.1741213841367771E-13</v>
      </c>
      <c r="CU84" s="9">
        <f t="shared" si="87"/>
        <v>1.0848977442144682E-12</v>
      </c>
      <c r="CW84" s="16">
        <f t="shared" si="88"/>
        <v>6</v>
      </c>
      <c r="CX84" s="17">
        <f>VLOOKUP($A84,Datum!$A:$B,2,0)</f>
        <v>41607</v>
      </c>
      <c r="CY84" s="13">
        <f>VLOOKUP(CX84,Zeitreihen!N:O,2,0)</f>
        <v>1.3591</v>
      </c>
      <c r="CZ84" s="13">
        <f>VLOOKUP(CX84,Zeitreihen!R:S,2,0)</f>
        <v>1.0075000000000001</v>
      </c>
      <c r="DA84" s="9">
        <f t="shared" si="89"/>
        <v>-1.1030629496587704E-3</v>
      </c>
      <c r="DB84" s="9">
        <f t="shared" si="89"/>
        <v>-9.9250657617047582E-5</v>
      </c>
      <c r="DC84" s="9">
        <f t="shared" si="101"/>
        <v>1.3990134776905546E-2</v>
      </c>
      <c r="DD84" s="9">
        <f t="shared" si="60"/>
        <v>2.6462286658867434E-8</v>
      </c>
      <c r="DE84" s="9">
        <f t="shared" si="60"/>
        <v>1.1741213841367771E-13</v>
      </c>
      <c r="DF84" s="9">
        <f t="shared" si="90"/>
        <v>-5.5740413202032873E-11</v>
      </c>
    </row>
    <row r="85" spans="1:110" ht="15" x14ac:dyDescent="0.2">
      <c r="A85" s="9">
        <f t="shared" si="91"/>
        <v>72</v>
      </c>
      <c r="B85" s="16">
        <f t="shared" si="61"/>
        <v>5</v>
      </c>
      <c r="C85" s="17">
        <f>VLOOKUP($A85,Datum!$A:$B,2,0)</f>
        <v>41606</v>
      </c>
      <c r="D85" s="13">
        <f>VLOOKUP(C85,Zeitreihen!$B:$C,2,0)</f>
        <v>608.78</v>
      </c>
      <c r="E85" s="13">
        <f>VLOOKUP(C85,Zeitreihen!F:G,2,0)</f>
        <v>8325.2800000000007</v>
      </c>
      <c r="F85" s="9">
        <f t="shared" si="62"/>
        <v>1.8908104054059128E-3</v>
      </c>
      <c r="G85" s="9">
        <f t="shared" si="62"/>
        <v>2.9628439453018162E-3</v>
      </c>
      <c r="H85" s="9">
        <f t="shared" si="92"/>
        <v>1.3150726690291213E-2</v>
      </c>
      <c r="I85" s="9">
        <f t="shared" si="51"/>
        <v>1.4974429427490024E-8</v>
      </c>
      <c r="J85" s="9">
        <f t="shared" si="51"/>
        <v>4.4107427342477476E-8</v>
      </c>
      <c r="K85" s="9">
        <f t="shared" si="63"/>
        <v>2.5699874668333948E-8</v>
      </c>
      <c r="M85" s="16">
        <f t="shared" si="64"/>
        <v>5</v>
      </c>
      <c r="N85" s="17">
        <f>VLOOKUP($A85,Datum!$A:$B,2,0)</f>
        <v>41606</v>
      </c>
      <c r="O85" s="13">
        <f>VLOOKUP(N85,Zeitreihen!$B:$C,2,0)</f>
        <v>608.78</v>
      </c>
      <c r="P85" s="13">
        <f>VLOOKUP(N85,Zeitreihen!$J:$K,2,0)</f>
        <v>0.26663822525597269</v>
      </c>
      <c r="Q85" s="9">
        <f t="shared" si="65"/>
        <v>1.8908104054059128E-3</v>
      </c>
      <c r="R85" s="9">
        <f t="shared" si="65"/>
        <v>0</v>
      </c>
      <c r="S85" s="9">
        <f t="shared" si="93"/>
        <v>1.3150726690291213E-2</v>
      </c>
      <c r="T85" s="9">
        <f t="shared" si="52"/>
        <v>1.4974429427490024E-8</v>
      </c>
      <c r="U85" s="9">
        <f t="shared" si="52"/>
        <v>1.4266788448949933E-16</v>
      </c>
      <c r="V85" s="9">
        <f t="shared" si="66"/>
        <v>1.4616327062081317E-12</v>
      </c>
      <c r="X85" s="16">
        <f t="shared" si="67"/>
        <v>5</v>
      </c>
      <c r="Y85" s="17">
        <f>VLOOKUP($A85,Datum!$A:$B,2,0)</f>
        <v>41606</v>
      </c>
      <c r="Z85" s="13">
        <f>VLOOKUP(Y85,Zeitreihen!$B:$C,2,0)</f>
        <v>608.78</v>
      </c>
      <c r="AA85" s="13">
        <f>VLOOKUP(Y85,Zeitreihen!N:O,2,0)</f>
        <v>1.3606</v>
      </c>
      <c r="AB85" s="9">
        <f t="shared" si="68"/>
        <v>1.8908104054059128E-3</v>
      </c>
      <c r="AC85" s="9">
        <f t="shared" si="68"/>
        <v>1.9863902062114791E-3</v>
      </c>
      <c r="AD85" s="9">
        <f t="shared" si="94"/>
        <v>1.3150726690291213E-2</v>
      </c>
      <c r="AE85" s="9">
        <f t="shared" si="53"/>
        <v>1.4974429427490024E-8</v>
      </c>
      <c r="AF85" s="9">
        <f t="shared" si="53"/>
        <v>3.8640301302057396E-8</v>
      </c>
      <c r="AG85" s="9">
        <f t="shared" si="69"/>
        <v>2.4054447923504907E-8</v>
      </c>
      <c r="AI85" s="16">
        <f t="shared" si="70"/>
        <v>5</v>
      </c>
      <c r="AJ85" s="17">
        <f>VLOOKUP($A85,Datum!$A:$B,2,0)</f>
        <v>41606</v>
      </c>
      <c r="AK85" s="13">
        <f>VLOOKUP(AJ85,Zeitreihen!$B:$C,2,0)</f>
        <v>608.78</v>
      </c>
      <c r="AL85" s="13">
        <f>VLOOKUP(AJ85,Zeitreihen!$R:$S,2,0)</f>
        <v>1.0076000000000001</v>
      </c>
      <c r="AM85" s="9">
        <f t="shared" si="71"/>
        <v>1.8908104054059128E-3</v>
      </c>
      <c r="AN85" s="9">
        <f t="shared" si="71"/>
        <v>-9.9240807901617559E-5</v>
      </c>
      <c r="AO85" s="9">
        <f t="shared" si="95"/>
        <v>1.3150726690291213E-2</v>
      </c>
      <c r="AP85" s="9">
        <f t="shared" si="54"/>
        <v>1.5303889880935868E-8</v>
      </c>
      <c r="AQ85" s="9">
        <f t="shared" si="54"/>
        <v>1.1843097342106136E-13</v>
      </c>
      <c r="AR85" s="9">
        <f t="shared" si="72"/>
        <v>4.2572932430453579E-11</v>
      </c>
      <c r="AT85" s="16">
        <f t="shared" si="73"/>
        <v>5</v>
      </c>
      <c r="AU85" s="17">
        <f>VLOOKUP($A85,Datum!$A:$B,2,0)</f>
        <v>41606</v>
      </c>
      <c r="AV85" s="13">
        <f>VLOOKUP(AU85,Zeitreihen!$F:$G,2,0)</f>
        <v>8325.2800000000007</v>
      </c>
      <c r="AW85" s="13">
        <f>VLOOKUP(AU85,Zeitreihen!$J:$K,2,0)</f>
        <v>0.26663822525597269</v>
      </c>
      <c r="AX85" s="9">
        <f t="shared" si="74"/>
        <v>2.9628439453018162E-3</v>
      </c>
      <c r="AY85" s="9">
        <f t="shared" si="74"/>
        <v>0</v>
      </c>
      <c r="AZ85" s="9">
        <f t="shared" si="96"/>
        <v>1.3150726690291213E-2</v>
      </c>
      <c r="BA85" s="9">
        <f t="shared" si="55"/>
        <v>4.4107427342477476E-8</v>
      </c>
      <c r="BB85" s="9">
        <f t="shared" si="55"/>
        <v>1.4266788448949933E-16</v>
      </c>
      <c r="BC85" s="9">
        <f t="shared" si="75"/>
        <v>2.5085281240650982E-12</v>
      </c>
      <c r="BE85" s="16">
        <f t="shared" si="76"/>
        <v>5</v>
      </c>
      <c r="BF85" s="17">
        <f>VLOOKUP($A85,Datum!$A:$B,2,0)</f>
        <v>41606</v>
      </c>
      <c r="BG85" s="13">
        <f>VLOOKUP(BF85,Zeitreihen!$F:$G,2,0)</f>
        <v>8325.2800000000007</v>
      </c>
      <c r="BH85" s="13">
        <f>VLOOKUP(BF85,Zeitreihen!N:O,2,0)</f>
        <v>1.3606</v>
      </c>
      <c r="BI85" s="9">
        <f t="shared" si="77"/>
        <v>2.9628439453018162E-3</v>
      </c>
      <c r="BJ85" s="9">
        <f t="shared" si="77"/>
        <v>1.9863902062114791E-3</v>
      </c>
      <c r="BK85" s="9">
        <f t="shared" si="97"/>
        <v>1.3150726690291213E-2</v>
      </c>
      <c r="BL85" s="9">
        <f t="shared" si="56"/>
        <v>4.4107427342477476E-8</v>
      </c>
      <c r="BM85" s="9">
        <f t="shared" si="56"/>
        <v>3.8640301302057396E-8</v>
      </c>
      <c r="BN85" s="9">
        <f t="shared" si="78"/>
        <v>4.1283462574885048E-8</v>
      </c>
      <c r="BP85" s="16">
        <f t="shared" si="79"/>
        <v>5</v>
      </c>
      <c r="BQ85" s="17">
        <f>VLOOKUP($A85,Datum!$A:$B,2,0)</f>
        <v>41606</v>
      </c>
      <c r="BR85" s="13">
        <f>VLOOKUP(BQ85,Zeitreihen!$F:$G,2,0)</f>
        <v>8325.2800000000007</v>
      </c>
      <c r="BS85" s="13">
        <f>VLOOKUP(BQ85,Zeitreihen!R:S,2,0)</f>
        <v>1.0076000000000001</v>
      </c>
      <c r="BT85" s="9">
        <f t="shared" si="80"/>
        <v>2.9628439453018162E-3</v>
      </c>
      <c r="BU85" s="9">
        <f t="shared" si="80"/>
        <v>-9.9240807901617559E-5</v>
      </c>
      <c r="BV85" s="9">
        <f t="shared" si="98"/>
        <v>1.3150726690291213E-2</v>
      </c>
      <c r="BW85" s="9">
        <f t="shared" si="57"/>
        <v>4.4107427342477476E-8</v>
      </c>
      <c r="BX85" s="9">
        <f t="shared" si="57"/>
        <v>1.1111918298647939E-13</v>
      </c>
      <c r="BY85" s="9">
        <f t="shared" si="81"/>
        <v>7.0008437276742575E-11</v>
      </c>
      <c r="CA85" s="16">
        <f t="shared" si="82"/>
        <v>5</v>
      </c>
      <c r="CB85" s="17">
        <f>VLOOKUP($A85,Datum!$A:$B,2,0)</f>
        <v>41606</v>
      </c>
      <c r="CC85" s="13">
        <f>VLOOKUP(CB85,Zeitreihen!$J:$K,2,0)</f>
        <v>0.26663822525597269</v>
      </c>
      <c r="CD85" s="13">
        <f>VLOOKUP(CB85,Zeitreihen!N:O,2,0)</f>
        <v>1.3606</v>
      </c>
      <c r="CE85" s="9">
        <f t="shared" si="83"/>
        <v>0</v>
      </c>
      <c r="CF85" s="9">
        <f t="shared" si="83"/>
        <v>1.9863902062114791E-3</v>
      </c>
      <c r="CG85" s="9">
        <f t="shared" si="99"/>
        <v>1.3150726690291213E-2</v>
      </c>
      <c r="CH85" s="9">
        <f t="shared" si="58"/>
        <v>1.4266788448949933E-16</v>
      </c>
      <c r="CI85" s="9">
        <f t="shared" si="58"/>
        <v>3.8640301302057396E-8</v>
      </c>
      <c r="CJ85" s="9">
        <f t="shared" si="84"/>
        <v>2.3479203655152734E-12</v>
      </c>
      <c r="CL85" s="16">
        <f t="shared" si="85"/>
        <v>5</v>
      </c>
      <c r="CM85" s="17">
        <f>VLOOKUP($A85,Datum!$A:$B,2,0)</f>
        <v>41606</v>
      </c>
      <c r="CN85" s="13">
        <f>VLOOKUP(CM85,Zeitreihen!$J:$K,2,0)</f>
        <v>0.26663822525597269</v>
      </c>
      <c r="CO85" s="13">
        <f>VLOOKUP(CM85,Zeitreihen!R:S,2,0)</f>
        <v>1.0076000000000001</v>
      </c>
      <c r="CP85" s="9">
        <f t="shared" si="86"/>
        <v>0</v>
      </c>
      <c r="CQ85" s="9">
        <f t="shared" si="86"/>
        <v>-9.9240807901617559E-5</v>
      </c>
      <c r="CR85" s="9">
        <f t="shared" si="100"/>
        <v>1.3150726690291213E-2</v>
      </c>
      <c r="CS85" s="9">
        <f t="shared" si="59"/>
        <v>1.4266788448949933E-16</v>
      </c>
      <c r="CT85" s="9">
        <f t="shared" si="59"/>
        <v>1.1111918298647939E-13</v>
      </c>
      <c r="CU85" s="9">
        <f t="shared" si="87"/>
        <v>3.9816000254775194E-15</v>
      </c>
      <c r="CW85" s="16">
        <f t="shared" si="88"/>
        <v>5</v>
      </c>
      <c r="CX85" s="17">
        <f>VLOOKUP($A85,Datum!$A:$B,2,0)</f>
        <v>41606</v>
      </c>
      <c r="CY85" s="13">
        <f>VLOOKUP(CX85,Zeitreihen!N:O,2,0)</f>
        <v>1.3606</v>
      </c>
      <c r="CZ85" s="13">
        <f>VLOOKUP(CX85,Zeitreihen!R:S,2,0)</f>
        <v>1.0076000000000001</v>
      </c>
      <c r="DA85" s="9">
        <f t="shared" si="89"/>
        <v>1.9863902062114791E-3</v>
      </c>
      <c r="DB85" s="9">
        <f t="shared" si="89"/>
        <v>-9.9240807901617559E-5</v>
      </c>
      <c r="DC85" s="9">
        <f t="shared" si="101"/>
        <v>1.3150726690291213E-2</v>
      </c>
      <c r="DD85" s="9">
        <f t="shared" si="60"/>
        <v>3.8640301302057396E-8</v>
      </c>
      <c r="DE85" s="9">
        <f t="shared" si="60"/>
        <v>1.1111918298647939E-13</v>
      </c>
      <c r="DF85" s="9">
        <f t="shared" si="90"/>
        <v>6.5526168139423609E-11</v>
      </c>
    </row>
    <row r="86" spans="1:110" ht="15" x14ac:dyDescent="0.2">
      <c r="A86" s="9">
        <f t="shared" si="91"/>
        <v>73</v>
      </c>
      <c r="B86" s="16">
        <f t="shared" si="61"/>
        <v>4</v>
      </c>
      <c r="C86" s="17">
        <f>VLOOKUP($A86,Datum!$A:$B,2,0)</f>
        <v>41605</v>
      </c>
      <c r="D86" s="13">
        <f>VLOOKUP(C86,Zeitreihen!$B:$C,2,0)</f>
        <v>607.63</v>
      </c>
      <c r="E86" s="13">
        <f>VLOOKUP(C86,Zeitreihen!F:G,2,0)</f>
        <v>8300.65</v>
      </c>
      <c r="F86" s="9">
        <f t="shared" si="62"/>
        <v>5.644324464679721E-3</v>
      </c>
      <c r="G86" s="9">
        <f t="shared" si="62"/>
        <v>2.6386957044174242E-4</v>
      </c>
      <c r="H86" s="9">
        <f t="shared" si="92"/>
        <v>1.236168308887374E-2</v>
      </c>
      <c r="I86" s="9">
        <f t="shared" si="51"/>
        <v>2.8726332473254282E-7</v>
      </c>
      <c r="J86" s="9">
        <f t="shared" si="51"/>
        <v>9.3046580896174124E-9</v>
      </c>
      <c r="K86" s="9">
        <f t="shared" si="63"/>
        <v>-5.169997116365781E-8</v>
      </c>
      <c r="M86" s="16">
        <f t="shared" si="64"/>
        <v>4</v>
      </c>
      <c r="N86" s="17">
        <f>VLOOKUP($A86,Datum!$A:$B,2,0)</f>
        <v>41605</v>
      </c>
      <c r="O86" s="13">
        <f>VLOOKUP(N86,Zeitreihen!$B:$C,2,0)</f>
        <v>607.63</v>
      </c>
      <c r="P86" s="13">
        <f>VLOOKUP(N86,Zeitreihen!$J:$K,2,0)</f>
        <v>0.26663822525597269</v>
      </c>
      <c r="Q86" s="9">
        <f t="shared" si="65"/>
        <v>5.644324464679721E-3</v>
      </c>
      <c r="R86" s="9">
        <f t="shared" si="65"/>
        <v>0</v>
      </c>
      <c r="S86" s="9">
        <f t="shared" si="93"/>
        <v>1.236168308887374E-2</v>
      </c>
      <c r="T86" s="9">
        <f t="shared" si="52"/>
        <v>2.8726332473254282E-7</v>
      </c>
      <c r="U86" s="9">
        <f t="shared" si="52"/>
        <v>1.3410781142012939E-16</v>
      </c>
      <c r="V86" s="9">
        <f t="shared" si="66"/>
        <v>6.206791101781278E-12</v>
      </c>
      <c r="X86" s="16">
        <f t="shared" si="67"/>
        <v>4</v>
      </c>
      <c r="Y86" s="17">
        <f>VLOOKUP($A86,Datum!$A:$B,2,0)</f>
        <v>41605</v>
      </c>
      <c r="Z86" s="13">
        <f>VLOOKUP(Y86,Zeitreihen!$B:$C,2,0)</f>
        <v>607.63</v>
      </c>
      <c r="AA86" s="13">
        <f>VLOOKUP(Y86,Zeitreihen!N:O,2,0)</f>
        <v>1.3578999999999999</v>
      </c>
      <c r="AB86" s="9">
        <f t="shared" si="68"/>
        <v>5.644324464679721E-3</v>
      </c>
      <c r="AC86" s="9">
        <f t="shared" si="68"/>
        <v>5.1563479467389576E-4</v>
      </c>
      <c r="AD86" s="9">
        <f t="shared" si="94"/>
        <v>1.236168308887374E-2</v>
      </c>
      <c r="AE86" s="9">
        <f t="shared" si="53"/>
        <v>2.8726332473254282E-7</v>
      </c>
      <c r="AF86" s="9">
        <f t="shared" si="53"/>
        <v>7.3223568421313623E-10</v>
      </c>
      <c r="AG86" s="9">
        <f t="shared" si="69"/>
        <v>1.4503256776837189E-8</v>
      </c>
      <c r="AI86" s="16">
        <f t="shared" si="70"/>
        <v>4</v>
      </c>
      <c r="AJ86" s="17">
        <f>VLOOKUP($A86,Datum!$A:$B,2,0)</f>
        <v>41605</v>
      </c>
      <c r="AK86" s="13">
        <f>VLOOKUP(AJ86,Zeitreihen!$B:$C,2,0)</f>
        <v>607.63</v>
      </c>
      <c r="AL86" s="13">
        <f>VLOOKUP(AJ86,Zeitreihen!$R:$S,2,0)</f>
        <v>1.0077</v>
      </c>
      <c r="AM86" s="9">
        <f t="shared" si="71"/>
        <v>5.644324464679721E-3</v>
      </c>
      <c r="AN86" s="9">
        <f t="shared" si="71"/>
        <v>-9.9230960140915121E-5</v>
      </c>
      <c r="AO86" s="9">
        <f t="shared" si="95"/>
        <v>1.236168308887374E-2</v>
      </c>
      <c r="AP86" s="9">
        <f t="shared" si="54"/>
        <v>2.8865644445188049E-7</v>
      </c>
      <c r="AQ86" s="9">
        <f t="shared" si="54"/>
        <v>1.120569528509315E-13</v>
      </c>
      <c r="AR86" s="9">
        <f t="shared" si="72"/>
        <v>1.7984983065341457E-10</v>
      </c>
      <c r="AT86" s="16">
        <f t="shared" si="73"/>
        <v>4</v>
      </c>
      <c r="AU86" s="17">
        <f>VLOOKUP($A86,Datum!$A:$B,2,0)</f>
        <v>41605</v>
      </c>
      <c r="AV86" s="13">
        <f>VLOOKUP(AU86,Zeitreihen!$F:$G,2,0)</f>
        <v>8300.65</v>
      </c>
      <c r="AW86" s="13">
        <f>VLOOKUP(AU86,Zeitreihen!$J:$K,2,0)</f>
        <v>0.26663822525597269</v>
      </c>
      <c r="AX86" s="9">
        <f t="shared" si="74"/>
        <v>2.6386957044174242E-4</v>
      </c>
      <c r="AY86" s="9">
        <f t="shared" si="74"/>
        <v>0</v>
      </c>
      <c r="AZ86" s="9">
        <f t="shared" si="96"/>
        <v>1.236168308887374E-2</v>
      </c>
      <c r="BA86" s="9">
        <f t="shared" si="55"/>
        <v>9.3046580896174124E-9</v>
      </c>
      <c r="BB86" s="9">
        <f t="shared" si="55"/>
        <v>1.3410781142012939E-16</v>
      </c>
      <c r="BC86" s="9">
        <f t="shared" si="75"/>
        <v>-1.1170619196853831E-12</v>
      </c>
      <c r="BE86" s="16">
        <f t="shared" si="76"/>
        <v>4</v>
      </c>
      <c r="BF86" s="17">
        <f>VLOOKUP($A86,Datum!$A:$B,2,0)</f>
        <v>41605</v>
      </c>
      <c r="BG86" s="13">
        <f>VLOOKUP(BF86,Zeitreihen!$F:$G,2,0)</f>
        <v>8300.65</v>
      </c>
      <c r="BH86" s="13">
        <f>VLOOKUP(BF86,Zeitreihen!N:O,2,0)</f>
        <v>1.3578999999999999</v>
      </c>
      <c r="BI86" s="9">
        <f t="shared" si="77"/>
        <v>2.6386957044174242E-4</v>
      </c>
      <c r="BJ86" s="9">
        <f t="shared" si="77"/>
        <v>5.1563479467389576E-4</v>
      </c>
      <c r="BK86" s="9">
        <f t="shared" si="97"/>
        <v>1.236168308887374E-2</v>
      </c>
      <c r="BL86" s="9">
        <f t="shared" si="56"/>
        <v>9.3046580896174124E-9</v>
      </c>
      <c r="BM86" s="9">
        <f t="shared" si="56"/>
        <v>7.3223568421313623E-10</v>
      </c>
      <c r="BN86" s="9">
        <f t="shared" si="78"/>
        <v>-2.6102112333334826E-9</v>
      </c>
      <c r="BP86" s="16">
        <f t="shared" si="79"/>
        <v>4</v>
      </c>
      <c r="BQ86" s="17">
        <f>VLOOKUP($A86,Datum!$A:$B,2,0)</f>
        <v>41605</v>
      </c>
      <c r="BR86" s="13">
        <f>VLOOKUP(BQ86,Zeitreihen!$F:$G,2,0)</f>
        <v>8300.65</v>
      </c>
      <c r="BS86" s="13">
        <f>VLOOKUP(BQ86,Zeitreihen!R:S,2,0)</f>
        <v>1.0077</v>
      </c>
      <c r="BT86" s="9">
        <f t="shared" si="80"/>
        <v>2.6386957044174242E-4</v>
      </c>
      <c r="BU86" s="9">
        <f t="shared" si="80"/>
        <v>-9.9230960140915121E-5</v>
      </c>
      <c r="BV86" s="9">
        <f t="shared" si="98"/>
        <v>1.236168308887374E-2</v>
      </c>
      <c r="BW86" s="9">
        <f t="shared" si="57"/>
        <v>9.3046580896174124E-9</v>
      </c>
      <c r="BX86" s="9">
        <f t="shared" si="57"/>
        <v>1.051609561408156E-13</v>
      </c>
      <c r="BY86" s="9">
        <f t="shared" si="81"/>
        <v>-3.1280772708926834E-11</v>
      </c>
      <c r="CA86" s="16">
        <f t="shared" si="82"/>
        <v>4</v>
      </c>
      <c r="CB86" s="17">
        <f>VLOOKUP($A86,Datum!$A:$B,2,0)</f>
        <v>41605</v>
      </c>
      <c r="CC86" s="13">
        <f>VLOOKUP(CB86,Zeitreihen!$J:$K,2,0)</f>
        <v>0.26663822525597269</v>
      </c>
      <c r="CD86" s="13">
        <f>VLOOKUP(CB86,Zeitreihen!N:O,2,0)</f>
        <v>1.3578999999999999</v>
      </c>
      <c r="CE86" s="9">
        <f t="shared" si="83"/>
        <v>0</v>
      </c>
      <c r="CF86" s="9">
        <f t="shared" si="83"/>
        <v>5.1563479467389576E-4</v>
      </c>
      <c r="CG86" s="9">
        <f t="shared" si="99"/>
        <v>1.236168308887374E-2</v>
      </c>
      <c r="CH86" s="9">
        <f t="shared" si="58"/>
        <v>1.3410781142012939E-16</v>
      </c>
      <c r="CI86" s="9">
        <f t="shared" si="58"/>
        <v>7.3223568421313623E-10</v>
      </c>
      <c r="CJ86" s="9">
        <f t="shared" si="84"/>
        <v>3.1336643893937441E-13</v>
      </c>
      <c r="CL86" s="16">
        <f t="shared" si="85"/>
        <v>4</v>
      </c>
      <c r="CM86" s="17">
        <f>VLOOKUP($A86,Datum!$A:$B,2,0)</f>
        <v>41605</v>
      </c>
      <c r="CN86" s="13">
        <f>VLOOKUP(CM86,Zeitreihen!$J:$K,2,0)</f>
        <v>0.26663822525597269</v>
      </c>
      <c r="CO86" s="13">
        <f>VLOOKUP(CM86,Zeitreihen!R:S,2,0)</f>
        <v>1.0077</v>
      </c>
      <c r="CP86" s="9">
        <f t="shared" si="86"/>
        <v>0</v>
      </c>
      <c r="CQ86" s="9">
        <f t="shared" si="86"/>
        <v>-9.9230960140915121E-5</v>
      </c>
      <c r="CR86" s="9">
        <f t="shared" si="100"/>
        <v>1.236168308887374E-2</v>
      </c>
      <c r="CS86" s="9">
        <f t="shared" si="59"/>
        <v>1.3410781142012939E-16</v>
      </c>
      <c r="CT86" s="9">
        <f t="shared" si="59"/>
        <v>1.051609561408156E-13</v>
      </c>
      <c r="CU86" s="9">
        <f t="shared" si="87"/>
        <v>3.7553835589581254E-15</v>
      </c>
      <c r="CW86" s="16">
        <f t="shared" si="88"/>
        <v>4</v>
      </c>
      <c r="CX86" s="17">
        <f>VLOOKUP($A86,Datum!$A:$B,2,0)</f>
        <v>41605</v>
      </c>
      <c r="CY86" s="13">
        <f>VLOOKUP(CX86,Zeitreihen!N:O,2,0)</f>
        <v>1.3578999999999999</v>
      </c>
      <c r="CZ86" s="13">
        <f>VLOOKUP(CX86,Zeitreihen!R:S,2,0)</f>
        <v>1.0077</v>
      </c>
      <c r="DA86" s="9">
        <f t="shared" si="89"/>
        <v>5.1563479467389576E-4</v>
      </c>
      <c r="DB86" s="9">
        <f t="shared" si="89"/>
        <v>-9.9230960140915121E-5</v>
      </c>
      <c r="DC86" s="9">
        <f t="shared" si="101"/>
        <v>1.236168308887374E-2</v>
      </c>
      <c r="DD86" s="9">
        <f t="shared" si="60"/>
        <v>7.3223568421313623E-10</v>
      </c>
      <c r="DE86" s="9">
        <f t="shared" si="60"/>
        <v>1.051609561408156E-13</v>
      </c>
      <c r="DF86" s="9">
        <f t="shared" si="90"/>
        <v>8.7751128011141676E-12</v>
      </c>
    </row>
    <row r="87" spans="1:110" ht="15" x14ac:dyDescent="0.2">
      <c r="A87" s="9">
        <f t="shared" si="91"/>
        <v>74</v>
      </c>
      <c r="B87" s="16">
        <f t="shared" si="61"/>
        <v>3</v>
      </c>
      <c r="C87" s="17">
        <f>VLOOKUP($A87,Datum!$A:$B,2,0)</f>
        <v>41604</v>
      </c>
      <c r="D87" s="13">
        <f>VLOOKUP(C87,Zeitreihen!$B:$C,2,0)</f>
        <v>604.21</v>
      </c>
      <c r="E87" s="13">
        <f>VLOOKUP(C87,Zeitreihen!F:G,2,0)</f>
        <v>8298.4599999999991</v>
      </c>
      <c r="F87" s="9">
        <f t="shared" si="62"/>
        <v>-6.236614835888229E-3</v>
      </c>
      <c r="G87" s="9">
        <f t="shared" si="62"/>
        <v>-5.7950976682374531E-3</v>
      </c>
      <c r="H87" s="9">
        <f t="shared" si="92"/>
        <v>1.1619982103541315E-2</v>
      </c>
      <c r="I87" s="9">
        <f t="shared" si="51"/>
        <v>5.7923706191691208E-7</v>
      </c>
      <c r="J87" s="9">
        <f t="shared" si="51"/>
        <v>5.5749314257730035E-7</v>
      </c>
      <c r="K87" s="9">
        <f t="shared" si="63"/>
        <v>5.6826111070994605E-7</v>
      </c>
      <c r="M87" s="16">
        <f t="shared" si="64"/>
        <v>3</v>
      </c>
      <c r="N87" s="17">
        <f>VLOOKUP($A87,Datum!$A:$B,2,0)</f>
        <v>41604</v>
      </c>
      <c r="O87" s="13">
        <f>VLOOKUP(N87,Zeitreihen!$B:$C,2,0)</f>
        <v>604.21</v>
      </c>
      <c r="P87" s="13">
        <f>VLOOKUP(N87,Zeitreihen!$J:$K,2,0)</f>
        <v>0.26663822525597269</v>
      </c>
      <c r="Q87" s="9">
        <f t="shared" si="65"/>
        <v>-6.236614835888229E-3</v>
      </c>
      <c r="R87" s="9">
        <f t="shared" si="65"/>
        <v>-2.6664178011620453E-5</v>
      </c>
      <c r="S87" s="9">
        <f t="shared" si="93"/>
        <v>1.1619982103541315E-2</v>
      </c>
      <c r="T87" s="9">
        <f t="shared" si="52"/>
        <v>5.7923706191691208E-7</v>
      </c>
      <c r="U87" s="9">
        <f t="shared" si="52"/>
        <v>8.1971388104616837E-12</v>
      </c>
      <c r="V87" s="9">
        <f t="shared" si="66"/>
        <v>2.1790104636501676E-9</v>
      </c>
      <c r="X87" s="16">
        <f t="shared" si="67"/>
        <v>3</v>
      </c>
      <c r="Y87" s="17">
        <f>VLOOKUP($A87,Datum!$A:$B,2,0)</f>
        <v>41604</v>
      </c>
      <c r="Z87" s="13">
        <f>VLOOKUP(Y87,Zeitreihen!$B:$C,2,0)</f>
        <v>604.21</v>
      </c>
      <c r="AA87" s="13">
        <f>VLOOKUP(Y87,Zeitreihen!N:O,2,0)</f>
        <v>1.3572</v>
      </c>
      <c r="AB87" s="9">
        <f t="shared" si="68"/>
        <v>-6.236614835888229E-3</v>
      </c>
      <c r="AC87" s="9">
        <f t="shared" si="68"/>
        <v>4.0606944202929394E-3</v>
      </c>
      <c r="AD87" s="9">
        <f t="shared" si="94"/>
        <v>1.1619982103541315E-2</v>
      </c>
      <c r="AE87" s="9">
        <f t="shared" si="53"/>
        <v>5.7923706191691208E-7</v>
      </c>
      <c r="AF87" s="9">
        <f t="shared" si="53"/>
        <v>1.6677326288999677E-7</v>
      </c>
      <c r="AG87" s="9">
        <f t="shared" si="69"/>
        <v>-3.1080742398259812E-7</v>
      </c>
      <c r="AI87" s="16">
        <f t="shared" si="70"/>
        <v>3</v>
      </c>
      <c r="AJ87" s="17">
        <f>VLOOKUP($A87,Datum!$A:$B,2,0)</f>
        <v>41604</v>
      </c>
      <c r="AK87" s="13">
        <f>VLOOKUP(AJ87,Zeitreihen!$B:$C,2,0)</f>
        <v>604.21</v>
      </c>
      <c r="AL87" s="13">
        <f>VLOOKUP(AJ87,Zeitreihen!$R:$S,2,0)</f>
        <v>1.0078</v>
      </c>
      <c r="AM87" s="9">
        <f t="shared" si="71"/>
        <v>-6.236614835888229E-3</v>
      </c>
      <c r="AN87" s="9">
        <f t="shared" si="71"/>
        <v>-9.9221114334496072E-5</v>
      </c>
      <c r="AO87" s="9">
        <f t="shared" si="95"/>
        <v>1.1619982103541315E-2</v>
      </c>
      <c r="AP87" s="9">
        <f t="shared" si="54"/>
        <v>5.7732300151771688E-7</v>
      </c>
      <c r="AQ87" s="9">
        <f t="shared" si="54"/>
        <v>1.0602357982949209E-13</v>
      </c>
      <c r="AR87" s="9">
        <f t="shared" si="72"/>
        <v>-2.4740624757434002E-10</v>
      </c>
      <c r="AT87" s="16">
        <f t="shared" si="73"/>
        <v>3</v>
      </c>
      <c r="AU87" s="17">
        <f>VLOOKUP($A87,Datum!$A:$B,2,0)</f>
        <v>41604</v>
      </c>
      <c r="AV87" s="13">
        <f>VLOOKUP(AU87,Zeitreihen!$F:$G,2,0)</f>
        <v>8298.4599999999991</v>
      </c>
      <c r="AW87" s="13">
        <f>VLOOKUP(AU87,Zeitreihen!$J:$K,2,0)</f>
        <v>0.26663822525597269</v>
      </c>
      <c r="AX87" s="9">
        <f t="shared" si="74"/>
        <v>-5.7950976682374531E-3</v>
      </c>
      <c r="AY87" s="9">
        <f t="shared" si="74"/>
        <v>-2.6664178011620453E-5</v>
      </c>
      <c r="AZ87" s="9">
        <f t="shared" si="96"/>
        <v>1.1619982103541315E-2</v>
      </c>
      <c r="BA87" s="9">
        <f t="shared" si="55"/>
        <v>5.5749314257730035E-7</v>
      </c>
      <c r="BB87" s="9">
        <f t="shared" si="55"/>
        <v>8.1971388104616837E-12</v>
      </c>
      <c r="BC87" s="9">
        <f t="shared" si="75"/>
        <v>2.1377204390627504E-9</v>
      </c>
      <c r="BE87" s="16">
        <f t="shared" si="76"/>
        <v>3</v>
      </c>
      <c r="BF87" s="17">
        <f>VLOOKUP($A87,Datum!$A:$B,2,0)</f>
        <v>41604</v>
      </c>
      <c r="BG87" s="13">
        <f>VLOOKUP(BF87,Zeitreihen!$F:$G,2,0)</f>
        <v>8298.4599999999991</v>
      </c>
      <c r="BH87" s="13">
        <f>VLOOKUP(BF87,Zeitreihen!N:O,2,0)</f>
        <v>1.3572</v>
      </c>
      <c r="BI87" s="9">
        <f t="shared" si="77"/>
        <v>-5.7950976682374531E-3</v>
      </c>
      <c r="BJ87" s="9">
        <f t="shared" si="77"/>
        <v>4.0606944202929394E-3</v>
      </c>
      <c r="BK87" s="9">
        <f t="shared" si="97"/>
        <v>1.1619982103541315E-2</v>
      </c>
      <c r="BL87" s="9">
        <f t="shared" si="56"/>
        <v>5.5749314257730035E-7</v>
      </c>
      <c r="BM87" s="9">
        <f t="shared" si="56"/>
        <v>1.6677326288999677E-7</v>
      </c>
      <c r="BN87" s="9">
        <f t="shared" si="78"/>
        <v>-3.0491794047975358E-7</v>
      </c>
      <c r="BP87" s="16">
        <f t="shared" si="79"/>
        <v>3</v>
      </c>
      <c r="BQ87" s="17">
        <f>VLOOKUP($A87,Datum!$A:$B,2,0)</f>
        <v>41604</v>
      </c>
      <c r="BR87" s="13">
        <f>VLOOKUP(BQ87,Zeitreihen!$F:$G,2,0)</f>
        <v>8298.4599999999991</v>
      </c>
      <c r="BS87" s="13">
        <f>VLOOKUP(BQ87,Zeitreihen!R:S,2,0)</f>
        <v>1.0078</v>
      </c>
      <c r="BT87" s="9">
        <f t="shared" si="80"/>
        <v>-5.7950976682374531E-3</v>
      </c>
      <c r="BU87" s="9">
        <f t="shared" si="80"/>
        <v>-9.9221114334496072E-5</v>
      </c>
      <c r="BV87" s="9">
        <f t="shared" si="98"/>
        <v>1.1619982103541315E-2</v>
      </c>
      <c r="BW87" s="9">
        <f t="shared" si="57"/>
        <v>5.5749314257730035E-7</v>
      </c>
      <c r="BX87" s="9">
        <f t="shared" si="57"/>
        <v>9.9519808316851181E-14</v>
      </c>
      <c r="BY87" s="9">
        <f t="shared" si="81"/>
        <v>-2.3554534741160121E-10</v>
      </c>
      <c r="CA87" s="16">
        <f t="shared" si="82"/>
        <v>3</v>
      </c>
      <c r="CB87" s="17">
        <f>VLOOKUP($A87,Datum!$A:$B,2,0)</f>
        <v>41604</v>
      </c>
      <c r="CC87" s="13">
        <f>VLOOKUP(CB87,Zeitreihen!$J:$K,2,0)</f>
        <v>0.26663822525597269</v>
      </c>
      <c r="CD87" s="13">
        <f>VLOOKUP(CB87,Zeitreihen!N:O,2,0)</f>
        <v>1.3572</v>
      </c>
      <c r="CE87" s="9">
        <f t="shared" si="83"/>
        <v>-2.6664178011620453E-5</v>
      </c>
      <c r="CF87" s="9">
        <f t="shared" si="83"/>
        <v>4.0606944202929394E-3</v>
      </c>
      <c r="CG87" s="9">
        <f t="shared" si="99"/>
        <v>1.1619982103541315E-2</v>
      </c>
      <c r="CH87" s="9">
        <f t="shared" si="58"/>
        <v>8.1971388104616837E-12</v>
      </c>
      <c r="CI87" s="9">
        <f t="shared" si="58"/>
        <v>1.6677326288999677E-7</v>
      </c>
      <c r="CJ87" s="9">
        <f t="shared" si="84"/>
        <v>-1.1692149442180946E-9</v>
      </c>
      <c r="CL87" s="16">
        <f t="shared" si="85"/>
        <v>3</v>
      </c>
      <c r="CM87" s="17">
        <f>VLOOKUP($A87,Datum!$A:$B,2,0)</f>
        <v>41604</v>
      </c>
      <c r="CN87" s="13">
        <f>VLOOKUP(CM87,Zeitreihen!$J:$K,2,0)</f>
        <v>0.26663822525597269</v>
      </c>
      <c r="CO87" s="13">
        <f>VLOOKUP(CM87,Zeitreihen!R:S,2,0)</f>
        <v>1.0078</v>
      </c>
      <c r="CP87" s="9">
        <f t="shared" si="86"/>
        <v>-2.6664178011620453E-5</v>
      </c>
      <c r="CQ87" s="9">
        <f t="shared" si="86"/>
        <v>-9.9221114334496072E-5</v>
      </c>
      <c r="CR87" s="9">
        <f t="shared" si="100"/>
        <v>1.1619982103541315E-2</v>
      </c>
      <c r="CS87" s="9">
        <f t="shared" si="59"/>
        <v>8.1971388104616837E-12</v>
      </c>
      <c r="CT87" s="9">
        <f t="shared" si="59"/>
        <v>9.9519808316851181E-14</v>
      </c>
      <c r="CU87" s="9">
        <f t="shared" si="87"/>
        <v>-9.0320412043112836E-13</v>
      </c>
      <c r="CW87" s="16">
        <f t="shared" si="88"/>
        <v>3</v>
      </c>
      <c r="CX87" s="17">
        <f>VLOOKUP($A87,Datum!$A:$B,2,0)</f>
        <v>41604</v>
      </c>
      <c r="CY87" s="13">
        <f>VLOOKUP(CX87,Zeitreihen!N:O,2,0)</f>
        <v>1.3572</v>
      </c>
      <c r="CZ87" s="13">
        <f>VLOOKUP(CX87,Zeitreihen!R:S,2,0)</f>
        <v>1.0078</v>
      </c>
      <c r="DA87" s="9">
        <f t="shared" si="89"/>
        <v>4.0606944202929394E-3</v>
      </c>
      <c r="DB87" s="9">
        <f t="shared" si="89"/>
        <v>-9.9221114334496072E-5</v>
      </c>
      <c r="DC87" s="9">
        <f t="shared" si="101"/>
        <v>1.1619982103541315E-2</v>
      </c>
      <c r="DD87" s="9">
        <f t="shared" si="60"/>
        <v>1.6677326288999677E-7</v>
      </c>
      <c r="DE87" s="9">
        <f t="shared" si="60"/>
        <v>9.9519808316851181E-14</v>
      </c>
      <c r="DF87" s="9">
        <f t="shared" si="90"/>
        <v>1.2883028819027113E-10</v>
      </c>
    </row>
    <row r="88" spans="1:110" ht="15" x14ac:dyDescent="0.2">
      <c r="A88" s="9">
        <f t="shared" si="91"/>
        <v>75</v>
      </c>
      <c r="B88" s="16">
        <f t="shared" si="61"/>
        <v>2</v>
      </c>
      <c r="C88" s="17">
        <f>VLOOKUP($A88,Datum!$A:$B,2,0)</f>
        <v>41603</v>
      </c>
      <c r="D88" s="13">
        <f>VLOOKUP(C88,Zeitreihen!$B:$C,2,0)</f>
        <v>607.99</v>
      </c>
      <c r="E88" s="13">
        <f>VLOOKUP(C88,Zeitreihen!F:G,2,0)</f>
        <v>8346.69</v>
      </c>
      <c r="F88" s="9">
        <f t="shared" si="62"/>
        <v>2.7505349587126793E-3</v>
      </c>
      <c r="G88" s="9">
        <f t="shared" si="62"/>
        <v>1.0680592008025086E-3</v>
      </c>
      <c r="H88" s="9">
        <f t="shared" si="92"/>
        <v>1.0922783177328836E-2</v>
      </c>
      <c r="I88" s="9">
        <f t="shared" si="51"/>
        <v>4.0552000152440994E-8</v>
      </c>
      <c r="J88" s="9">
        <f t="shared" si="51"/>
        <v>4.3896632178786539E-11</v>
      </c>
      <c r="K88" s="9">
        <f t="shared" si="63"/>
        <v>-1.3342024714434455E-9</v>
      </c>
      <c r="M88" s="16">
        <f t="shared" si="64"/>
        <v>2</v>
      </c>
      <c r="N88" s="17">
        <f>VLOOKUP($A88,Datum!$A:$B,2,0)</f>
        <v>41603</v>
      </c>
      <c r="O88" s="13">
        <f>VLOOKUP(N88,Zeitreihen!$B:$C,2,0)</f>
        <v>607.99</v>
      </c>
      <c r="P88" s="13">
        <f>VLOOKUP(N88,Zeitreihen!$J:$K,2,0)</f>
        <v>0.26664533503986348</v>
      </c>
      <c r="Q88" s="9">
        <f t="shared" si="65"/>
        <v>2.7505349587126793E-3</v>
      </c>
      <c r="R88" s="9">
        <f t="shared" si="65"/>
        <v>2.6664178011729669E-5</v>
      </c>
      <c r="S88" s="9">
        <f t="shared" si="93"/>
        <v>1.0922783177328836E-2</v>
      </c>
      <c r="T88" s="9">
        <f t="shared" si="52"/>
        <v>4.0552000152440994E-8</v>
      </c>
      <c r="U88" s="9">
        <f t="shared" si="52"/>
        <v>7.8266520879543148E-12</v>
      </c>
      <c r="V88" s="9">
        <f t="shared" si="66"/>
        <v>5.6337056780047179E-10</v>
      </c>
      <c r="X88" s="16">
        <f t="shared" si="67"/>
        <v>2</v>
      </c>
      <c r="Y88" s="17">
        <f>VLOOKUP($A88,Datum!$A:$B,2,0)</f>
        <v>41603</v>
      </c>
      <c r="Z88" s="13">
        <f>VLOOKUP(Y88,Zeitreihen!$B:$C,2,0)</f>
        <v>607.99</v>
      </c>
      <c r="AA88" s="13">
        <f>VLOOKUP(Y88,Zeitreihen!N:O,2,0)</f>
        <v>1.3517000000000001</v>
      </c>
      <c r="AB88" s="9">
        <f t="shared" si="68"/>
        <v>2.7505349587126793E-3</v>
      </c>
      <c r="AC88" s="9">
        <f t="shared" si="68"/>
        <v>-3.0286265070829797E-3</v>
      </c>
      <c r="AD88" s="9">
        <f t="shared" si="94"/>
        <v>1.0922783177328836E-2</v>
      </c>
      <c r="AE88" s="9">
        <f t="shared" si="53"/>
        <v>4.0552000152440994E-8</v>
      </c>
      <c r="AF88" s="9">
        <f t="shared" si="53"/>
        <v>1.190125797225557E-7</v>
      </c>
      <c r="AG88" s="9">
        <f t="shared" si="69"/>
        <v>-6.9470843891890899E-8</v>
      </c>
      <c r="AI88" s="16">
        <f t="shared" si="70"/>
        <v>2</v>
      </c>
      <c r="AJ88" s="17">
        <f>VLOOKUP($A88,Datum!$A:$B,2,0)</f>
        <v>41603</v>
      </c>
      <c r="AK88" s="13">
        <f>VLOOKUP(AJ88,Zeitreihen!$B:$C,2,0)</f>
        <v>607.99</v>
      </c>
      <c r="AL88" s="13">
        <f>VLOOKUP(AJ88,Zeitreihen!$R:$S,2,0)</f>
        <v>1.0079</v>
      </c>
      <c r="AM88" s="9">
        <f t="shared" si="71"/>
        <v>2.7505349587126793E-3</v>
      </c>
      <c r="AN88" s="9">
        <f t="shared" si="71"/>
        <v>-9.921127048169414E-5</v>
      </c>
      <c r="AO88" s="9">
        <f t="shared" si="95"/>
        <v>1.0922783177328836E-2</v>
      </c>
      <c r="AP88" s="9">
        <f t="shared" si="54"/>
        <v>4.1044913413623886E-8</v>
      </c>
      <c r="AQ88" s="9">
        <f t="shared" si="54"/>
        <v>1.0031279491296193E-13</v>
      </c>
      <c r="AR88" s="9">
        <f t="shared" si="72"/>
        <v>6.4166424097662902E-11</v>
      </c>
      <c r="AT88" s="16">
        <f t="shared" si="73"/>
        <v>2</v>
      </c>
      <c r="AU88" s="17">
        <f>VLOOKUP($A88,Datum!$A:$B,2,0)</f>
        <v>41603</v>
      </c>
      <c r="AV88" s="13">
        <f>VLOOKUP(AU88,Zeitreihen!$F:$G,2,0)</f>
        <v>8346.69</v>
      </c>
      <c r="AW88" s="13">
        <f>VLOOKUP(AU88,Zeitreihen!$J:$K,2,0)</f>
        <v>0.26664533503986348</v>
      </c>
      <c r="AX88" s="9">
        <f t="shared" si="74"/>
        <v>1.0680592008025086E-3</v>
      </c>
      <c r="AY88" s="9">
        <f t="shared" si="74"/>
        <v>2.6664178011729669E-5</v>
      </c>
      <c r="AZ88" s="9">
        <f t="shared" si="96"/>
        <v>1.0922783177328836E-2</v>
      </c>
      <c r="BA88" s="9">
        <f t="shared" si="55"/>
        <v>4.3896632178786539E-11</v>
      </c>
      <c r="BB88" s="9">
        <f t="shared" si="55"/>
        <v>7.8266520879543148E-12</v>
      </c>
      <c r="BC88" s="9">
        <f t="shared" si="75"/>
        <v>-1.8535470533446464E-11</v>
      </c>
      <c r="BE88" s="16">
        <f t="shared" si="76"/>
        <v>2</v>
      </c>
      <c r="BF88" s="17">
        <f>VLOOKUP($A88,Datum!$A:$B,2,0)</f>
        <v>41603</v>
      </c>
      <c r="BG88" s="13">
        <f>VLOOKUP(BF88,Zeitreihen!$F:$G,2,0)</f>
        <v>8346.69</v>
      </c>
      <c r="BH88" s="13">
        <f>VLOOKUP(BF88,Zeitreihen!N:O,2,0)</f>
        <v>1.3517000000000001</v>
      </c>
      <c r="BI88" s="9">
        <f t="shared" si="77"/>
        <v>1.0680592008025086E-3</v>
      </c>
      <c r="BJ88" s="9">
        <f t="shared" si="77"/>
        <v>-3.0286265070829797E-3</v>
      </c>
      <c r="BK88" s="9">
        <f t="shared" si="97"/>
        <v>1.0922783177328836E-2</v>
      </c>
      <c r="BL88" s="9">
        <f t="shared" si="56"/>
        <v>4.3896632178786539E-11</v>
      </c>
      <c r="BM88" s="9">
        <f t="shared" si="56"/>
        <v>1.190125797225557E-7</v>
      </c>
      <c r="BN88" s="9">
        <f t="shared" si="78"/>
        <v>2.2856621440470016E-9</v>
      </c>
      <c r="BP88" s="16">
        <f t="shared" si="79"/>
        <v>2</v>
      </c>
      <c r="BQ88" s="17">
        <f>VLOOKUP($A88,Datum!$A:$B,2,0)</f>
        <v>41603</v>
      </c>
      <c r="BR88" s="13">
        <f>VLOOKUP(BQ88,Zeitreihen!$F:$G,2,0)</f>
        <v>8346.69</v>
      </c>
      <c r="BS88" s="13">
        <f>VLOOKUP(BQ88,Zeitreihen!R:S,2,0)</f>
        <v>1.0079</v>
      </c>
      <c r="BT88" s="9">
        <f t="shared" si="80"/>
        <v>1.0680592008025086E-3</v>
      </c>
      <c r="BU88" s="9">
        <f t="shared" si="80"/>
        <v>-9.921127048169414E-5</v>
      </c>
      <c r="BV88" s="9">
        <f t="shared" si="98"/>
        <v>1.0922783177328836E-2</v>
      </c>
      <c r="BW88" s="9">
        <f t="shared" si="57"/>
        <v>4.3896632178786539E-11</v>
      </c>
      <c r="BX88" s="9">
        <f t="shared" si="57"/>
        <v>9.4179011178803065E-14</v>
      </c>
      <c r="BY88" s="9">
        <f t="shared" si="81"/>
        <v>-2.0332588159596759E-12</v>
      </c>
      <c r="CA88" s="16">
        <f t="shared" si="82"/>
        <v>2</v>
      </c>
      <c r="CB88" s="17">
        <f>VLOOKUP($A88,Datum!$A:$B,2,0)</f>
        <v>41603</v>
      </c>
      <c r="CC88" s="13">
        <f>VLOOKUP(CB88,Zeitreihen!$J:$K,2,0)</f>
        <v>0.26664533503986348</v>
      </c>
      <c r="CD88" s="13">
        <f>VLOOKUP(CB88,Zeitreihen!N:O,2,0)</f>
        <v>1.3517000000000001</v>
      </c>
      <c r="CE88" s="9">
        <f t="shared" si="83"/>
        <v>2.6664178011729669E-5</v>
      </c>
      <c r="CF88" s="9">
        <f t="shared" si="83"/>
        <v>-3.0286265070829797E-3</v>
      </c>
      <c r="CG88" s="9">
        <f t="shared" si="99"/>
        <v>1.0922783177328836E-2</v>
      </c>
      <c r="CH88" s="9">
        <f t="shared" si="58"/>
        <v>7.8266520879543148E-12</v>
      </c>
      <c r="CI88" s="9">
        <f t="shared" si="58"/>
        <v>1.190125797225557E-7</v>
      </c>
      <c r="CJ88" s="9">
        <f t="shared" si="84"/>
        <v>-9.6512696345007899E-10</v>
      </c>
      <c r="CL88" s="16">
        <f t="shared" si="85"/>
        <v>2</v>
      </c>
      <c r="CM88" s="17">
        <f>VLOOKUP($A88,Datum!$A:$B,2,0)</f>
        <v>41603</v>
      </c>
      <c r="CN88" s="13">
        <f>VLOOKUP(CM88,Zeitreihen!$J:$K,2,0)</f>
        <v>0.26664533503986348</v>
      </c>
      <c r="CO88" s="13">
        <f>VLOOKUP(CM88,Zeitreihen!R:S,2,0)</f>
        <v>1.0079</v>
      </c>
      <c r="CP88" s="9">
        <f t="shared" si="86"/>
        <v>2.6664178011729669E-5</v>
      </c>
      <c r="CQ88" s="9">
        <f t="shared" si="86"/>
        <v>-9.921127048169414E-5</v>
      </c>
      <c r="CR88" s="9">
        <f t="shared" si="100"/>
        <v>1.0922783177328836E-2</v>
      </c>
      <c r="CS88" s="9">
        <f t="shared" si="59"/>
        <v>7.8266520879543148E-12</v>
      </c>
      <c r="CT88" s="9">
        <f t="shared" si="59"/>
        <v>9.4179011178803065E-14</v>
      </c>
      <c r="CU88" s="9">
        <f t="shared" si="87"/>
        <v>8.585489819946512E-13</v>
      </c>
      <c r="CW88" s="16">
        <f t="shared" si="88"/>
        <v>2</v>
      </c>
      <c r="CX88" s="17">
        <f>VLOOKUP($A88,Datum!$A:$B,2,0)</f>
        <v>41603</v>
      </c>
      <c r="CY88" s="13">
        <f>VLOOKUP(CX88,Zeitreihen!N:O,2,0)</f>
        <v>1.3517000000000001</v>
      </c>
      <c r="CZ88" s="13">
        <f>VLOOKUP(CX88,Zeitreihen!R:S,2,0)</f>
        <v>1.0079</v>
      </c>
      <c r="DA88" s="9">
        <f t="shared" si="89"/>
        <v>-3.0286265070829797E-3</v>
      </c>
      <c r="DB88" s="9">
        <f t="shared" si="89"/>
        <v>-9.921127048169414E-5</v>
      </c>
      <c r="DC88" s="9">
        <f t="shared" si="101"/>
        <v>1.0922783177328836E-2</v>
      </c>
      <c r="DD88" s="9">
        <f t="shared" si="60"/>
        <v>1.190125797225557E-7</v>
      </c>
      <c r="DE88" s="9">
        <f t="shared" si="60"/>
        <v>9.4179011178803065E-14</v>
      </c>
      <c r="DF88" s="9">
        <f t="shared" si="90"/>
        <v>-1.058701425148222E-10</v>
      </c>
    </row>
    <row r="89" spans="1:110" ht="15" x14ac:dyDescent="0.2">
      <c r="A89" s="9">
        <f t="shared" si="91"/>
        <v>76</v>
      </c>
      <c r="B89" s="16">
        <f t="shared" si="61"/>
        <v>6</v>
      </c>
      <c r="C89" s="17">
        <f>VLOOKUP($A89,Datum!$A:$B,2,0)</f>
        <v>41600</v>
      </c>
      <c r="D89" s="13">
        <f>VLOOKUP(C89,Zeitreihen!$B:$C,2,0)</f>
        <v>606.32000000000005</v>
      </c>
      <c r="E89" s="13">
        <f>VLOOKUP(C89,Zeitreihen!F:G,2,0)</f>
        <v>8337.7800000000007</v>
      </c>
      <c r="F89" s="9">
        <f t="shared" si="62"/>
        <v>-1.1544392324248199E-4</v>
      </c>
      <c r="G89" s="9">
        <f t="shared" si="62"/>
        <v>0</v>
      </c>
      <c r="H89" s="9">
        <f t="shared" si="92"/>
        <v>1.0267416186689105E-2</v>
      </c>
      <c r="I89" s="9">
        <f t="shared" si="51"/>
        <v>9.0562025295627189E-9</v>
      </c>
      <c r="J89" s="9">
        <f t="shared" si="51"/>
        <v>1.3144208682642067E-8</v>
      </c>
      <c r="K89" s="9">
        <f t="shared" si="63"/>
        <v>1.0910390273534826E-8</v>
      </c>
      <c r="M89" s="16">
        <f t="shared" si="64"/>
        <v>6</v>
      </c>
      <c r="N89" s="17">
        <f>VLOOKUP($A89,Datum!$A:$B,2,0)</f>
        <v>41600</v>
      </c>
      <c r="O89" s="13">
        <f>VLOOKUP(N89,Zeitreihen!$B:$C,2,0)</f>
        <v>606.32000000000005</v>
      </c>
      <c r="P89" s="13">
        <f>VLOOKUP(N89,Zeitreihen!$J:$K,2,0)</f>
        <v>0.26663822525597269</v>
      </c>
      <c r="Q89" s="9">
        <f t="shared" si="65"/>
        <v>-1.1544392324248199E-4</v>
      </c>
      <c r="R89" s="9">
        <f t="shared" si="65"/>
        <v>-2.6664178011620453E-5</v>
      </c>
      <c r="S89" s="9">
        <f t="shared" si="93"/>
        <v>1.0267416186689105E-2</v>
      </c>
      <c r="T89" s="9">
        <f t="shared" si="52"/>
        <v>9.0562025295627189E-9</v>
      </c>
      <c r="U89" s="9">
        <f t="shared" si="52"/>
        <v>7.2429918529239436E-12</v>
      </c>
      <c r="V89" s="9">
        <f t="shared" si="66"/>
        <v>2.5611325842301093E-10</v>
      </c>
      <c r="X89" s="16">
        <f t="shared" si="67"/>
        <v>6</v>
      </c>
      <c r="Y89" s="17">
        <f>VLOOKUP($A89,Datum!$A:$B,2,0)</f>
        <v>41600</v>
      </c>
      <c r="Z89" s="13">
        <f>VLOOKUP(Y89,Zeitreihen!$B:$C,2,0)</f>
        <v>606.32000000000005</v>
      </c>
      <c r="AA89" s="13">
        <f>VLOOKUP(Y89,Zeitreihen!N:O,2,0)</f>
        <v>1.3557999999999999</v>
      </c>
      <c r="AB89" s="9">
        <f t="shared" si="68"/>
        <v>-1.1544392324248199E-4</v>
      </c>
      <c r="AC89" s="9">
        <f t="shared" si="68"/>
        <v>5.6213165775266466E-3</v>
      </c>
      <c r="AD89" s="9">
        <f t="shared" si="94"/>
        <v>1.0267416186689105E-2</v>
      </c>
      <c r="AE89" s="9">
        <f t="shared" si="53"/>
        <v>9.0562025295627189E-9</v>
      </c>
      <c r="AF89" s="9">
        <f t="shared" si="53"/>
        <v>2.9377616308283149E-7</v>
      </c>
      <c r="AG89" s="9">
        <f t="shared" si="69"/>
        <v>-5.1580000302791478E-8</v>
      </c>
      <c r="AI89" s="16">
        <f t="shared" si="70"/>
        <v>6</v>
      </c>
      <c r="AJ89" s="17">
        <f>VLOOKUP($A89,Datum!$A:$B,2,0)</f>
        <v>41600</v>
      </c>
      <c r="AK89" s="13">
        <f>VLOOKUP(AJ89,Zeitreihen!$B:$C,2,0)</f>
        <v>606.32000000000005</v>
      </c>
      <c r="AL89" s="13">
        <f>VLOOKUP(AJ89,Zeitreihen!$R:$S,2,0)</f>
        <v>1.008</v>
      </c>
      <c r="AM89" s="9">
        <f t="shared" si="71"/>
        <v>-1.1544392324248199E-4</v>
      </c>
      <c r="AN89" s="9">
        <f t="shared" si="71"/>
        <v>-9.9201428581954134E-5</v>
      </c>
      <c r="AO89" s="9">
        <f t="shared" si="95"/>
        <v>1.0267416186689105E-2</v>
      </c>
      <c r="AP89" s="9">
        <f t="shared" si="54"/>
        <v>8.8324439016160183E-9</v>
      </c>
      <c r="AQ89" s="9">
        <f t="shared" si="54"/>
        <v>9.4907487219211736E-14</v>
      </c>
      <c r="AR89" s="9">
        <f t="shared" si="72"/>
        <v>-2.8952807406312551E-11</v>
      </c>
      <c r="AT89" s="16">
        <f t="shared" si="73"/>
        <v>6</v>
      </c>
      <c r="AU89" s="17">
        <f>VLOOKUP($A89,Datum!$A:$B,2,0)</f>
        <v>41600</v>
      </c>
      <c r="AV89" s="13">
        <f>VLOOKUP(AU89,Zeitreihen!$F:$G,2,0)</f>
        <v>8337.7800000000007</v>
      </c>
      <c r="AW89" s="13">
        <f>VLOOKUP(AU89,Zeitreihen!$J:$K,2,0)</f>
        <v>0.26663822525597269</v>
      </c>
      <c r="AX89" s="9">
        <f t="shared" si="74"/>
        <v>0</v>
      </c>
      <c r="AY89" s="9">
        <f t="shared" si="74"/>
        <v>-2.6664178011620453E-5</v>
      </c>
      <c r="AZ89" s="9">
        <f t="shared" si="96"/>
        <v>1.0267416186689105E-2</v>
      </c>
      <c r="BA89" s="9">
        <f t="shared" si="55"/>
        <v>1.3144208682642067E-8</v>
      </c>
      <c r="BB89" s="9">
        <f t="shared" si="55"/>
        <v>7.2429918529239436E-12</v>
      </c>
      <c r="BC89" s="9">
        <f t="shared" si="75"/>
        <v>3.0855047626200266E-10</v>
      </c>
      <c r="BE89" s="16">
        <f t="shared" si="76"/>
        <v>6</v>
      </c>
      <c r="BF89" s="17">
        <f>VLOOKUP($A89,Datum!$A:$B,2,0)</f>
        <v>41600</v>
      </c>
      <c r="BG89" s="13">
        <f>VLOOKUP(BF89,Zeitreihen!$F:$G,2,0)</f>
        <v>8337.7800000000007</v>
      </c>
      <c r="BH89" s="13">
        <f>VLOOKUP(BF89,Zeitreihen!N:O,2,0)</f>
        <v>1.3557999999999999</v>
      </c>
      <c r="BI89" s="9">
        <f t="shared" si="77"/>
        <v>0</v>
      </c>
      <c r="BJ89" s="9">
        <f t="shared" si="77"/>
        <v>5.6213165775266466E-3</v>
      </c>
      <c r="BK89" s="9">
        <f t="shared" si="97"/>
        <v>1.0267416186689105E-2</v>
      </c>
      <c r="BL89" s="9">
        <f t="shared" si="56"/>
        <v>1.3144208682642067E-8</v>
      </c>
      <c r="BM89" s="9">
        <f t="shared" si="56"/>
        <v>2.9377616308283149E-7</v>
      </c>
      <c r="BN89" s="9">
        <f t="shared" si="78"/>
        <v>-6.2140608248927096E-8</v>
      </c>
      <c r="BP89" s="16">
        <f t="shared" si="79"/>
        <v>6</v>
      </c>
      <c r="BQ89" s="17">
        <f>VLOOKUP($A89,Datum!$A:$B,2,0)</f>
        <v>41600</v>
      </c>
      <c r="BR89" s="13">
        <f>VLOOKUP(BQ89,Zeitreihen!$F:$G,2,0)</f>
        <v>8337.7800000000007</v>
      </c>
      <c r="BS89" s="13">
        <f>VLOOKUP(BQ89,Zeitreihen!R:S,2,0)</f>
        <v>1.008</v>
      </c>
      <c r="BT89" s="9">
        <f t="shared" si="80"/>
        <v>0</v>
      </c>
      <c r="BU89" s="9">
        <f t="shared" si="80"/>
        <v>-9.9201428581954134E-5</v>
      </c>
      <c r="BV89" s="9">
        <f t="shared" si="98"/>
        <v>1.0267416186689105E-2</v>
      </c>
      <c r="BW89" s="9">
        <f t="shared" si="57"/>
        <v>1.3144208682642067E-8</v>
      </c>
      <c r="BX89" s="9">
        <f t="shared" si="57"/>
        <v>8.9122710082044444E-14</v>
      </c>
      <c r="BY89" s="9">
        <f t="shared" si="81"/>
        <v>-3.4226415232697105E-11</v>
      </c>
      <c r="CA89" s="16">
        <f t="shared" si="82"/>
        <v>6</v>
      </c>
      <c r="CB89" s="17">
        <f>VLOOKUP($A89,Datum!$A:$B,2,0)</f>
        <v>41600</v>
      </c>
      <c r="CC89" s="13">
        <f>VLOOKUP(CB89,Zeitreihen!$J:$K,2,0)</f>
        <v>0.26663822525597269</v>
      </c>
      <c r="CD89" s="13">
        <f>VLOOKUP(CB89,Zeitreihen!N:O,2,0)</f>
        <v>1.3557999999999999</v>
      </c>
      <c r="CE89" s="9">
        <f t="shared" si="83"/>
        <v>-2.6664178011620453E-5</v>
      </c>
      <c r="CF89" s="9">
        <f t="shared" si="83"/>
        <v>5.6213165775266466E-3</v>
      </c>
      <c r="CG89" s="9">
        <f t="shared" si="99"/>
        <v>1.0267416186689105E-2</v>
      </c>
      <c r="CH89" s="9">
        <f t="shared" si="58"/>
        <v>7.2429918529239436E-12</v>
      </c>
      <c r="CI89" s="9">
        <f t="shared" si="58"/>
        <v>2.9377616308283149E-7</v>
      </c>
      <c r="CJ89" s="9">
        <f t="shared" si="84"/>
        <v>-1.458704341459298E-9</v>
      </c>
      <c r="CL89" s="16">
        <f t="shared" si="85"/>
        <v>6</v>
      </c>
      <c r="CM89" s="17">
        <f>VLOOKUP($A89,Datum!$A:$B,2,0)</f>
        <v>41600</v>
      </c>
      <c r="CN89" s="13">
        <f>VLOOKUP(CM89,Zeitreihen!$J:$K,2,0)</f>
        <v>0.26663822525597269</v>
      </c>
      <c r="CO89" s="13">
        <f>VLOOKUP(CM89,Zeitreihen!R:S,2,0)</f>
        <v>1.008</v>
      </c>
      <c r="CP89" s="9">
        <f t="shared" si="86"/>
        <v>-2.6664178011620453E-5</v>
      </c>
      <c r="CQ89" s="9">
        <f t="shared" si="86"/>
        <v>-9.9201428581954134E-5</v>
      </c>
      <c r="CR89" s="9">
        <f t="shared" si="100"/>
        <v>1.0267416186689105E-2</v>
      </c>
      <c r="CS89" s="9">
        <f t="shared" si="59"/>
        <v>7.2429918529239436E-12</v>
      </c>
      <c r="CT89" s="9">
        <f t="shared" si="59"/>
        <v>8.9122710082044444E-14</v>
      </c>
      <c r="CU89" s="9">
        <f t="shared" si="87"/>
        <v>-8.0343952045860333E-13</v>
      </c>
      <c r="CW89" s="16">
        <f t="shared" si="88"/>
        <v>6</v>
      </c>
      <c r="CX89" s="17">
        <f>VLOOKUP($A89,Datum!$A:$B,2,0)</f>
        <v>41600</v>
      </c>
      <c r="CY89" s="13">
        <f>VLOOKUP(CX89,Zeitreihen!N:O,2,0)</f>
        <v>1.3557999999999999</v>
      </c>
      <c r="CZ89" s="13">
        <f>VLOOKUP(CX89,Zeitreihen!R:S,2,0)</f>
        <v>1.008</v>
      </c>
      <c r="DA89" s="9">
        <f t="shared" si="89"/>
        <v>5.6213165775266466E-3</v>
      </c>
      <c r="DB89" s="9">
        <f t="shared" si="89"/>
        <v>-9.9201428581954134E-5</v>
      </c>
      <c r="DC89" s="9">
        <f t="shared" si="101"/>
        <v>1.0267416186689105E-2</v>
      </c>
      <c r="DD89" s="9">
        <f t="shared" si="60"/>
        <v>2.9377616308283149E-7</v>
      </c>
      <c r="DE89" s="9">
        <f t="shared" si="60"/>
        <v>8.9122710082044444E-14</v>
      </c>
      <c r="DF89" s="9">
        <f t="shared" si="90"/>
        <v>1.6180892376950846E-10</v>
      </c>
    </row>
    <row r="90" spans="1:110" ht="15" x14ac:dyDescent="0.2">
      <c r="A90" s="9">
        <f t="shared" si="91"/>
        <v>77</v>
      </c>
      <c r="B90" s="16">
        <f t="shared" si="61"/>
        <v>5</v>
      </c>
      <c r="C90" s="17">
        <f>VLOOKUP($A90,Datum!$A:$B,2,0)</f>
        <v>41599</v>
      </c>
      <c r="D90" s="13">
        <f>VLOOKUP(C90,Zeitreihen!$B:$C,2,0)</f>
        <v>606.39</v>
      </c>
      <c r="E90" s="13">
        <f>VLOOKUP(C90,Zeitreihen!F:G,2,0)</f>
        <v>8337.7800000000007</v>
      </c>
      <c r="F90" s="9">
        <f t="shared" si="62"/>
        <v>-3.1119588452420579E-3</v>
      </c>
      <c r="G90" s="9">
        <f t="shared" si="62"/>
        <v>5.5172082940086324E-5</v>
      </c>
      <c r="H90" s="9">
        <f t="shared" si="92"/>
        <v>9.6513712154877584E-3</v>
      </c>
      <c r="I90" s="9">
        <f t="shared" si="51"/>
        <v>1.4949574767439571E-7</v>
      </c>
      <c r="J90" s="9">
        <f t="shared" si="51"/>
        <v>1.1179967863658074E-8</v>
      </c>
      <c r="K90" s="9">
        <f t="shared" si="63"/>
        <v>4.0882241312742143E-8</v>
      </c>
      <c r="M90" s="16">
        <f t="shared" si="64"/>
        <v>5</v>
      </c>
      <c r="N90" s="17">
        <f>VLOOKUP($A90,Datum!$A:$B,2,0)</f>
        <v>41599</v>
      </c>
      <c r="O90" s="13">
        <f>VLOOKUP(N90,Zeitreihen!$B:$C,2,0)</f>
        <v>606.39</v>
      </c>
      <c r="P90" s="13">
        <f>VLOOKUP(N90,Zeitreihen!$J:$K,2,0)</f>
        <v>0.26664533503986348</v>
      </c>
      <c r="Q90" s="9">
        <f t="shared" si="65"/>
        <v>-3.1119588452420579E-3</v>
      </c>
      <c r="R90" s="9">
        <f t="shared" si="65"/>
        <v>0</v>
      </c>
      <c r="S90" s="9">
        <f t="shared" si="93"/>
        <v>9.6513712154877584E-3</v>
      </c>
      <c r="T90" s="9">
        <f t="shared" si="52"/>
        <v>1.4949574767439571E-7</v>
      </c>
      <c r="U90" s="9">
        <f t="shared" si="52"/>
        <v>1.0470453429414212E-16</v>
      </c>
      <c r="V90" s="9">
        <f t="shared" si="66"/>
        <v>-3.9563724090639121E-12</v>
      </c>
      <c r="X90" s="16">
        <f t="shared" si="67"/>
        <v>5</v>
      </c>
      <c r="Y90" s="17">
        <f>VLOOKUP($A90,Datum!$A:$B,2,0)</f>
        <v>41599</v>
      </c>
      <c r="Z90" s="13">
        <f>VLOOKUP(Y90,Zeitreihen!$B:$C,2,0)</f>
        <v>606.39</v>
      </c>
      <c r="AA90" s="13">
        <f>VLOOKUP(Y90,Zeitreihen!N:O,2,0)</f>
        <v>1.3482000000000001</v>
      </c>
      <c r="AB90" s="9">
        <f t="shared" si="68"/>
        <v>-3.1119588452420579E-3</v>
      </c>
      <c r="AC90" s="9">
        <f t="shared" si="68"/>
        <v>3.1945348663200918E-3</v>
      </c>
      <c r="AD90" s="9">
        <f t="shared" si="94"/>
        <v>9.6513712154877584E-3</v>
      </c>
      <c r="AE90" s="9">
        <f t="shared" si="53"/>
        <v>1.4949574767439571E-7</v>
      </c>
      <c r="AF90" s="9">
        <f t="shared" si="53"/>
        <v>8.2420071168930635E-8</v>
      </c>
      <c r="AG90" s="9">
        <f t="shared" si="69"/>
        <v>-1.1100202774173178E-7</v>
      </c>
      <c r="AI90" s="16">
        <f t="shared" si="70"/>
        <v>5</v>
      </c>
      <c r="AJ90" s="17">
        <f>VLOOKUP($A90,Datum!$A:$B,2,0)</f>
        <v>41599</v>
      </c>
      <c r="AK90" s="13">
        <f>VLOOKUP(AJ90,Zeitreihen!$B:$C,2,0)</f>
        <v>606.39</v>
      </c>
      <c r="AL90" s="13">
        <f>VLOOKUP(AJ90,Zeitreihen!$R:$S,2,0)</f>
        <v>1.0081</v>
      </c>
      <c r="AM90" s="9">
        <f t="shared" si="71"/>
        <v>-3.1119588452420579E-3</v>
      </c>
      <c r="AN90" s="9">
        <f t="shared" si="71"/>
        <v>-9.9191588634609771E-5</v>
      </c>
      <c r="AO90" s="9">
        <f t="shared" si="95"/>
        <v>9.6513712154877584E-3</v>
      </c>
      <c r="AP90" s="9">
        <f t="shared" si="54"/>
        <v>1.4861012595540926E-7</v>
      </c>
      <c r="AQ90" s="9">
        <f t="shared" si="54"/>
        <v>8.9791445158122234E-14</v>
      </c>
      <c r="AR90" s="9">
        <f t="shared" si="72"/>
        <v>-1.155158775868788E-10</v>
      </c>
      <c r="AT90" s="16">
        <f t="shared" si="73"/>
        <v>5</v>
      </c>
      <c r="AU90" s="17">
        <f>VLOOKUP($A90,Datum!$A:$B,2,0)</f>
        <v>41599</v>
      </c>
      <c r="AV90" s="13">
        <f>VLOOKUP(AU90,Zeitreihen!$F:$G,2,0)</f>
        <v>8337.7800000000007</v>
      </c>
      <c r="AW90" s="13">
        <f>VLOOKUP(AU90,Zeitreihen!$J:$K,2,0)</f>
        <v>0.26664533503986348</v>
      </c>
      <c r="AX90" s="9">
        <f t="shared" si="74"/>
        <v>5.5172082940086324E-5</v>
      </c>
      <c r="AY90" s="9">
        <f t="shared" si="74"/>
        <v>0</v>
      </c>
      <c r="AZ90" s="9">
        <f t="shared" si="96"/>
        <v>9.6513712154877584E-3</v>
      </c>
      <c r="BA90" s="9">
        <f t="shared" si="55"/>
        <v>1.1179967863658074E-8</v>
      </c>
      <c r="BB90" s="9">
        <f t="shared" si="55"/>
        <v>1.0470453429414212E-16</v>
      </c>
      <c r="BC90" s="9">
        <f t="shared" si="75"/>
        <v>-1.0819396141133725E-12</v>
      </c>
      <c r="BE90" s="16">
        <f t="shared" si="76"/>
        <v>5</v>
      </c>
      <c r="BF90" s="17">
        <f>VLOOKUP($A90,Datum!$A:$B,2,0)</f>
        <v>41599</v>
      </c>
      <c r="BG90" s="13">
        <f>VLOOKUP(BF90,Zeitreihen!$F:$G,2,0)</f>
        <v>8337.7800000000007</v>
      </c>
      <c r="BH90" s="13">
        <f>VLOOKUP(BF90,Zeitreihen!N:O,2,0)</f>
        <v>1.3482000000000001</v>
      </c>
      <c r="BI90" s="9">
        <f t="shared" si="77"/>
        <v>5.5172082940086324E-5</v>
      </c>
      <c r="BJ90" s="9">
        <f t="shared" si="77"/>
        <v>3.1945348663200918E-3</v>
      </c>
      <c r="BK90" s="9">
        <f t="shared" si="97"/>
        <v>9.6513712154877584E-3</v>
      </c>
      <c r="BL90" s="9">
        <f t="shared" si="56"/>
        <v>1.1179967863658074E-8</v>
      </c>
      <c r="BM90" s="9">
        <f t="shared" si="56"/>
        <v>8.2420071168930635E-8</v>
      </c>
      <c r="BN90" s="9">
        <f t="shared" si="78"/>
        <v>-3.0355456626265002E-8</v>
      </c>
      <c r="BP90" s="16">
        <f t="shared" si="79"/>
        <v>5</v>
      </c>
      <c r="BQ90" s="17">
        <f>VLOOKUP($A90,Datum!$A:$B,2,0)</f>
        <v>41599</v>
      </c>
      <c r="BR90" s="13">
        <f>VLOOKUP(BQ90,Zeitreihen!$F:$G,2,0)</f>
        <v>8337.7800000000007</v>
      </c>
      <c r="BS90" s="13">
        <f>VLOOKUP(BQ90,Zeitreihen!R:S,2,0)</f>
        <v>1.0081</v>
      </c>
      <c r="BT90" s="9">
        <f t="shared" si="80"/>
        <v>5.5172082940086324E-5</v>
      </c>
      <c r="BU90" s="9">
        <f t="shared" si="80"/>
        <v>-9.9191588634609771E-5</v>
      </c>
      <c r="BV90" s="9">
        <f t="shared" si="98"/>
        <v>9.6513712154877584E-3</v>
      </c>
      <c r="BW90" s="9">
        <f t="shared" si="57"/>
        <v>1.1179967863658074E-8</v>
      </c>
      <c r="BX90" s="9">
        <f t="shared" si="57"/>
        <v>8.4335878994553023E-14</v>
      </c>
      <c r="BY90" s="9">
        <f t="shared" si="81"/>
        <v>-3.0706227656820022E-11</v>
      </c>
      <c r="CA90" s="16">
        <f t="shared" si="82"/>
        <v>5</v>
      </c>
      <c r="CB90" s="17">
        <f>VLOOKUP($A90,Datum!$A:$B,2,0)</f>
        <v>41599</v>
      </c>
      <c r="CC90" s="13">
        <f>VLOOKUP(CB90,Zeitreihen!$J:$K,2,0)</f>
        <v>0.26664533503986348</v>
      </c>
      <c r="CD90" s="13">
        <f>VLOOKUP(CB90,Zeitreihen!N:O,2,0)</f>
        <v>1.3482000000000001</v>
      </c>
      <c r="CE90" s="9">
        <f t="shared" si="83"/>
        <v>0</v>
      </c>
      <c r="CF90" s="9">
        <f t="shared" si="83"/>
        <v>3.1945348663200918E-3</v>
      </c>
      <c r="CG90" s="9">
        <f t="shared" si="99"/>
        <v>9.6513712154877584E-3</v>
      </c>
      <c r="CH90" s="9">
        <f t="shared" si="58"/>
        <v>1.0470453429414212E-16</v>
      </c>
      <c r="CI90" s="9">
        <f t="shared" si="58"/>
        <v>8.2420071168930635E-8</v>
      </c>
      <c r="CJ90" s="9">
        <f t="shared" si="84"/>
        <v>2.93764449316675E-12</v>
      </c>
      <c r="CL90" s="16">
        <f t="shared" si="85"/>
        <v>5</v>
      </c>
      <c r="CM90" s="17">
        <f>VLOOKUP($A90,Datum!$A:$B,2,0)</f>
        <v>41599</v>
      </c>
      <c r="CN90" s="13">
        <f>VLOOKUP(CM90,Zeitreihen!$J:$K,2,0)</f>
        <v>0.26664533503986348</v>
      </c>
      <c r="CO90" s="13">
        <f>VLOOKUP(CM90,Zeitreihen!R:S,2,0)</f>
        <v>1.0081</v>
      </c>
      <c r="CP90" s="9">
        <f t="shared" si="86"/>
        <v>0</v>
      </c>
      <c r="CQ90" s="9">
        <f t="shared" si="86"/>
        <v>-9.9191588634609771E-5</v>
      </c>
      <c r="CR90" s="9">
        <f t="shared" si="100"/>
        <v>9.6513712154877584E-3</v>
      </c>
      <c r="CS90" s="9">
        <f t="shared" si="59"/>
        <v>1.0470453429414212E-16</v>
      </c>
      <c r="CT90" s="9">
        <f t="shared" si="59"/>
        <v>8.4335878994553023E-14</v>
      </c>
      <c r="CU90" s="9">
        <f t="shared" si="87"/>
        <v>2.9715903039301691E-15</v>
      </c>
      <c r="CW90" s="16">
        <f t="shared" si="88"/>
        <v>5</v>
      </c>
      <c r="CX90" s="17">
        <f>VLOOKUP($A90,Datum!$A:$B,2,0)</f>
        <v>41599</v>
      </c>
      <c r="CY90" s="13">
        <f>VLOOKUP(CX90,Zeitreihen!N:O,2,0)</f>
        <v>1.3482000000000001</v>
      </c>
      <c r="CZ90" s="13">
        <f>VLOOKUP(CX90,Zeitreihen!R:S,2,0)</f>
        <v>1.0081</v>
      </c>
      <c r="DA90" s="9">
        <f t="shared" si="89"/>
        <v>3.1945348663200918E-3</v>
      </c>
      <c r="DB90" s="9">
        <f t="shared" si="89"/>
        <v>-9.9191588634609771E-5</v>
      </c>
      <c r="DC90" s="9">
        <f t="shared" si="101"/>
        <v>9.6513712154877584E-3</v>
      </c>
      <c r="DD90" s="9">
        <f t="shared" si="60"/>
        <v>8.2420071168930635E-8</v>
      </c>
      <c r="DE90" s="9">
        <f t="shared" si="60"/>
        <v>8.4335878994553023E-14</v>
      </c>
      <c r="DF90" s="9">
        <f t="shared" si="90"/>
        <v>8.3372472368434553E-11</v>
      </c>
    </row>
    <row r="91" spans="1:110" ht="15" x14ac:dyDescent="0.2">
      <c r="A91" s="9">
        <f t="shared" si="91"/>
        <v>78</v>
      </c>
      <c r="B91" s="16">
        <f t="shared" si="61"/>
        <v>4</v>
      </c>
      <c r="C91" s="17">
        <f>VLOOKUP($A91,Datum!$A:$B,2,0)</f>
        <v>41598</v>
      </c>
      <c r="D91" s="13">
        <f>VLOOKUP(C91,Zeitreihen!$B:$C,2,0)</f>
        <v>608.28</v>
      </c>
      <c r="E91" s="13">
        <f>VLOOKUP(C91,Zeitreihen!F:G,2,0)</f>
        <v>8337.32</v>
      </c>
      <c r="F91" s="9">
        <f t="shared" si="62"/>
        <v>1.4477496606099612E-3</v>
      </c>
      <c r="G91" s="9">
        <f t="shared" si="62"/>
        <v>-2.6675610284644831E-3</v>
      </c>
      <c r="H91" s="9">
        <f t="shared" si="92"/>
        <v>9.0722889425584926E-3</v>
      </c>
      <c r="I91" s="9">
        <f t="shared" si="51"/>
        <v>3.5328410005734846E-9</v>
      </c>
      <c r="J91" s="9">
        <f t="shared" si="51"/>
        <v>1.3093590078844139E-7</v>
      </c>
      <c r="K91" s="9">
        <f t="shared" si="63"/>
        <v>-2.150757352079559E-8</v>
      </c>
      <c r="M91" s="16">
        <f t="shared" si="64"/>
        <v>4</v>
      </c>
      <c r="N91" s="17">
        <f>VLOOKUP($A91,Datum!$A:$B,2,0)</f>
        <v>41598</v>
      </c>
      <c r="O91" s="13">
        <f>VLOOKUP(N91,Zeitreihen!$B:$C,2,0)</f>
        <v>608.28</v>
      </c>
      <c r="P91" s="13">
        <f>VLOOKUP(N91,Zeitreihen!$J:$K,2,0)</f>
        <v>0.26664533503986348</v>
      </c>
      <c r="Q91" s="9">
        <f t="shared" si="65"/>
        <v>1.4477496606099612E-3</v>
      </c>
      <c r="R91" s="9">
        <f t="shared" si="65"/>
        <v>0</v>
      </c>
      <c r="S91" s="9">
        <f t="shared" si="93"/>
        <v>9.0722889425584926E-3</v>
      </c>
      <c r="T91" s="9">
        <f t="shared" si="52"/>
        <v>3.5328410005734846E-9</v>
      </c>
      <c r="U91" s="9">
        <f t="shared" si="52"/>
        <v>9.8422262236493591E-17</v>
      </c>
      <c r="V91" s="9">
        <f t="shared" si="66"/>
        <v>5.8966957136881313E-13</v>
      </c>
      <c r="X91" s="16">
        <f t="shared" si="67"/>
        <v>4</v>
      </c>
      <c r="Y91" s="17">
        <f>VLOOKUP($A91,Datum!$A:$B,2,0)</f>
        <v>41598</v>
      </c>
      <c r="Z91" s="13">
        <f>VLOOKUP(Y91,Zeitreihen!$B:$C,2,0)</f>
        <v>608.28</v>
      </c>
      <c r="AA91" s="13">
        <f>VLOOKUP(Y91,Zeitreihen!N:O,2,0)</f>
        <v>1.3439000000000001</v>
      </c>
      <c r="AB91" s="9">
        <f t="shared" si="68"/>
        <v>1.4477496606099612E-3</v>
      </c>
      <c r="AC91" s="9">
        <f t="shared" si="68"/>
        <v>-7.3396185214887671E-3</v>
      </c>
      <c r="AD91" s="9">
        <f t="shared" si="94"/>
        <v>9.0722889425584926E-3</v>
      </c>
      <c r="AE91" s="9">
        <f t="shared" si="53"/>
        <v>3.5328410005734846E-9</v>
      </c>
      <c r="AF91" s="9">
        <f t="shared" si="53"/>
        <v>5.2565386839204671E-7</v>
      </c>
      <c r="AG91" s="9">
        <f t="shared" si="69"/>
        <v>-4.3093520839744356E-8</v>
      </c>
      <c r="AI91" s="16">
        <f t="shared" si="70"/>
        <v>4</v>
      </c>
      <c r="AJ91" s="17">
        <f>VLOOKUP($A91,Datum!$A:$B,2,0)</f>
        <v>41598</v>
      </c>
      <c r="AK91" s="13">
        <f>VLOOKUP(AJ91,Zeitreihen!$B:$C,2,0)</f>
        <v>608.28</v>
      </c>
      <c r="AL91" s="13">
        <f>VLOOKUP(AJ91,Zeitreihen!$R:$S,2,0)</f>
        <v>1.0082</v>
      </c>
      <c r="AM91" s="9">
        <f t="shared" si="71"/>
        <v>1.4477496606099612E-3</v>
      </c>
      <c r="AN91" s="9">
        <f t="shared" si="71"/>
        <v>-9.9181750639216852E-5</v>
      </c>
      <c r="AO91" s="9">
        <f t="shared" si="95"/>
        <v>9.0722889425584926E-3</v>
      </c>
      <c r="AP91" s="9">
        <f t="shared" si="54"/>
        <v>3.6662693652820661E-9</v>
      </c>
      <c r="AQ91" s="9">
        <f t="shared" si="54"/>
        <v>8.4949309654116658E-14</v>
      </c>
      <c r="AR91" s="9">
        <f t="shared" si="72"/>
        <v>1.7647862521754526E-11</v>
      </c>
      <c r="AT91" s="16">
        <f t="shared" si="73"/>
        <v>4</v>
      </c>
      <c r="AU91" s="17">
        <f>VLOOKUP($A91,Datum!$A:$B,2,0)</f>
        <v>41598</v>
      </c>
      <c r="AV91" s="13">
        <f>VLOOKUP(AU91,Zeitreihen!$F:$G,2,0)</f>
        <v>8337.32</v>
      </c>
      <c r="AW91" s="13">
        <f>VLOOKUP(AU91,Zeitreihen!$J:$K,2,0)</f>
        <v>0.26664533503986348</v>
      </c>
      <c r="AX91" s="9">
        <f t="shared" si="74"/>
        <v>-2.6675610284644831E-3</v>
      </c>
      <c r="AY91" s="9">
        <f t="shared" si="74"/>
        <v>0</v>
      </c>
      <c r="AZ91" s="9">
        <f t="shared" si="96"/>
        <v>9.0722889425584926E-3</v>
      </c>
      <c r="BA91" s="9">
        <f t="shared" si="55"/>
        <v>1.3093590078844139E-7</v>
      </c>
      <c r="BB91" s="9">
        <f t="shared" si="55"/>
        <v>9.8422262236493591E-17</v>
      </c>
      <c r="BC91" s="9">
        <f t="shared" si="75"/>
        <v>-3.5898478468552795E-12</v>
      </c>
      <c r="BE91" s="16">
        <f t="shared" si="76"/>
        <v>4</v>
      </c>
      <c r="BF91" s="17">
        <f>VLOOKUP($A91,Datum!$A:$B,2,0)</f>
        <v>41598</v>
      </c>
      <c r="BG91" s="13">
        <f>VLOOKUP(BF91,Zeitreihen!$F:$G,2,0)</f>
        <v>8337.32</v>
      </c>
      <c r="BH91" s="13">
        <f>VLOOKUP(BF91,Zeitreihen!N:O,2,0)</f>
        <v>1.3439000000000001</v>
      </c>
      <c r="BI91" s="9">
        <f t="shared" si="77"/>
        <v>-2.6675610284644831E-3</v>
      </c>
      <c r="BJ91" s="9">
        <f t="shared" si="77"/>
        <v>-7.3396185214887671E-3</v>
      </c>
      <c r="BK91" s="9">
        <f t="shared" si="97"/>
        <v>9.0722889425584926E-3</v>
      </c>
      <c r="BL91" s="9">
        <f t="shared" si="56"/>
        <v>1.3093590078844139E-7</v>
      </c>
      <c r="BM91" s="9">
        <f t="shared" si="56"/>
        <v>5.2565386839204671E-7</v>
      </c>
      <c r="BN91" s="9">
        <f t="shared" si="78"/>
        <v>2.6234893321841704E-7</v>
      </c>
      <c r="BP91" s="16">
        <f t="shared" si="79"/>
        <v>4</v>
      </c>
      <c r="BQ91" s="17">
        <f>VLOOKUP($A91,Datum!$A:$B,2,0)</f>
        <v>41598</v>
      </c>
      <c r="BR91" s="13">
        <f>VLOOKUP(BQ91,Zeitreihen!$F:$G,2,0)</f>
        <v>8337.32</v>
      </c>
      <c r="BS91" s="13">
        <f>VLOOKUP(BQ91,Zeitreihen!R:S,2,0)</f>
        <v>1.0082</v>
      </c>
      <c r="BT91" s="9">
        <f t="shared" si="80"/>
        <v>-2.6675610284644831E-3</v>
      </c>
      <c r="BU91" s="9">
        <f t="shared" si="80"/>
        <v>-9.9181750639216852E-5</v>
      </c>
      <c r="BV91" s="9">
        <f t="shared" si="98"/>
        <v>9.0722889425584926E-3</v>
      </c>
      <c r="BW91" s="9">
        <f t="shared" si="57"/>
        <v>1.3093590078844139E-7</v>
      </c>
      <c r="BX91" s="9">
        <f t="shared" si="57"/>
        <v>7.9804277678243413E-14</v>
      </c>
      <c r="BY91" s="9">
        <f t="shared" si="81"/>
        <v>-1.0222154853342667E-10</v>
      </c>
      <c r="CA91" s="16">
        <f t="shared" si="82"/>
        <v>4</v>
      </c>
      <c r="CB91" s="17">
        <f>VLOOKUP($A91,Datum!$A:$B,2,0)</f>
        <v>41598</v>
      </c>
      <c r="CC91" s="13">
        <f>VLOOKUP(CB91,Zeitreihen!$J:$K,2,0)</f>
        <v>0.26664533503986348</v>
      </c>
      <c r="CD91" s="13">
        <f>VLOOKUP(CB91,Zeitreihen!N:O,2,0)</f>
        <v>1.3439000000000001</v>
      </c>
      <c r="CE91" s="9">
        <f t="shared" si="83"/>
        <v>0</v>
      </c>
      <c r="CF91" s="9">
        <f t="shared" si="83"/>
        <v>-7.3396185214887671E-3</v>
      </c>
      <c r="CG91" s="9">
        <f t="shared" si="99"/>
        <v>9.0722889425584926E-3</v>
      </c>
      <c r="CH91" s="9">
        <f t="shared" si="58"/>
        <v>9.8422262236493591E-17</v>
      </c>
      <c r="CI91" s="9">
        <f t="shared" si="58"/>
        <v>5.2565386839204671E-7</v>
      </c>
      <c r="CJ91" s="9">
        <f t="shared" si="84"/>
        <v>-7.1927771326872983E-12</v>
      </c>
      <c r="CL91" s="16">
        <f t="shared" si="85"/>
        <v>4</v>
      </c>
      <c r="CM91" s="17">
        <f>VLOOKUP($A91,Datum!$A:$B,2,0)</f>
        <v>41598</v>
      </c>
      <c r="CN91" s="13">
        <f>VLOOKUP(CM91,Zeitreihen!$J:$K,2,0)</f>
        <v>0.26664533503986348</v>
      </c>
      <c r="CO91" s="13">
        <f>VLOOKUP(CM91,Zeitreihen!R:S,2,0)</f>
        <v>1.0082</v>
      </c>
      <c r="CP91" s="9">
        <f t="shared" si="86"/>
        <v>0</v>
      </c>
      <c r="CQ91" s="9">
        <f t="shared" si="86"/>
        <v>-9.9181750639216852E-5</v>
      </c>
      <c r="CR91" s="9">
        <f t="shared" si="100"/>
        <v>9.0722889425584926E-3</v>
      </c>
      <c r="CS91" s="9">
        <f t="shared" si="59"/>
        <v>9.8422262236493591E-17</v>
      </c>
      <c r="CT91" s="9">
        <f t="shared" si="59"/>
        <v>7.9804277678243413E-14</v>
      </c>
      <c r="CU91" s="9">
        <f t="shared" si="87"/>
        <v>2.8025912197896477E-15</v>
      </c>
      <c r="CW91" s="16">
        <f t="shared" si="88"/>
        <v>4</v>
      </c>
      <c r="CX91" s="17">
        <f>VLOOKUP($A91,Datum!$A:$B,2,0)</f>
        <v>41598</v>
      </c>
      <c r="CY91" s="13">
        <f>VLOOKUP(CX91,Zeitreihen!N:O,2,0)</f>
        <v>1.3439000000000001</v>
      </c>
      <c r="CZ91" s="13">
        <f>VLOOKUP(CX91,Zeitreihen!R:S,2,0)</f>
        <v>1.0082</v>
      </c>
      <c r="DA91" s="9">
        <f t="shared" si="89"/>
        <v>-7.3396185214887671E-3</v>
      </c>
      <c r="DB91" s="9">
        <f t="shared" si="89"/>
        <v>-9.9181750639216852E-5</v>
      </c>
      <c r="DC91" s="9">
        <f t="shared" si="101"/>
        <v>9.0722889425584926E-3</v>
      </c>
      <c r="DD91" s="9">
        <f t="shared" si="60"/>
        <v>5.2565386839204671E-7</v>
      </c>
      <c r="DE91" s="9">
        <f t="shared" si="60"/>
        <v>7.9804277678243413E-14</v>
      </c>
      <c r="DF91" s="9">
        <f t="shared" si="90"/>
        <v>-2.0481559334142922E-10</v>
      </c>
    </row>
    <row r="92" spans="1:110" ht="15" x14ac:dyDescent="0.2">
      <c r="A92" s="9">
        <f t="shared" si="91"/>
        <v>79</v>
      </c>
      <c r="B92" s="16">
        <f t="shared" si="61"/>
        <v>3</v>
      </c>
      <c r="C92" s="17">
        <f>VLOOKUP($A92,Datum!$A:$B,2,0)</f>
        <v>41597</v>
      </c>
      <c r="D92" s="13">
        <f>VLOOKUP(C92,Zeitreihen!$B:$C,2,0)</f>
        <v>607.4</v>
      </c>
      <c r="E92" s="13">
        <f>VLOOKUP(C92,Zeitreihen!F:G,2,0)</f>
        <v>8359.59</v>
      </c>
      <c r="F92" s="9">
        <f t="shared" si="62"/>
        <v>1.5322895894339485E-3</v>
      </c>
      <c r="G92" s="9">
        <f t="shared" si="62"/>
        <v>-5.7599785192543954E-3</v>
      </c>
      <c r="H92" s="9">
        <f t="shared" si="92"/>
        <v>8.5279516060049829E-3</v>
      </c>
      <c r="I92" s="9">
        <f t="shared" si="51"/>
        <v>4.2816078338498476E-9</v>
      </c>
      <c r="J92" s="9">
        <f t="shared" si="51"/>
        <v>4.0500805128312084E-7</v>
      </c>
      <c r="K92" s="9">
        <f t="shared" si="63"/>
        <v>-4.1642353981806444E-8</v>
      </c>
      <c r="M92" s="16">
        <f t="shared" si="64"/>
        <v>3</v>
      </c>
      <c r="N92" s="17">
        <f>VLOOKUP($A92,Datum!$A:$B,2,0)</f>
        <v>41597</v>
      </c>
      <c r="O92" s="13">
        <f>VLOOKUP(N92,Zeitreihen!$B:$C,2,0)</f>
        <v>607.4</v>
      </c>
      <c r="P92" s="13">
        <f>VLOOKUP(N92,Zeitreihen!$J:$K,2,0)</f>
        <v>0.26664533503986348</v>
      </c>
      <c r="Q92" s="9">
        <f t="shared" si="65"/>
        <v>1.5322895894339485E-3</v>
      </c>
      <c r="R92" s="9">
        <f t="shared" si="65"/>
        <v>5.332764506380537E-5</v>
      </c>
      <c r="S92" s="9">
        <f t="shared" si="93"/>
        <v>8.5279516060049829E-3</v>
      </c>
      <c r="T92" s="9">
        <f t="shared" si="52"/>
        <v>4.2816078338498476E-9</v>
      </c>
      <c r="U92" s="9">
        <f t="shared" si="52"/>
        <v>2.4346939106798774E-11</v>
      </c>
      <c r="V92" s="9">
        <f t="shared" si="66"/>
        <v>3.228684642543072E-10</v>
      </c>
      <c r="X92" s="16">
        <f t="shared" si="67"/>
        <v>3</v>
      </c>
      <c r="Y92" s="17">
        <f>VLOOKUP($A92,Datum!$A:$B,2,0)</f>
        <v>41597</v>
      </c>
      <c r="Z92" s="13">
        <f>VLOOKUP(Y92,Zeitreihen!$B:$C,2,0)</f>
        <v>607.4</v>
      </c>
      <c r="AA92" s="13">
        <f>VLOOKUP(Y92,Zeitreihen!N:O,2,0)</f>
        <v>1.3538000000000001</v>
      </c>
      <c r="AB92" s="9">
        <f t="shared" si="68"/>
        <v>1.5322895894339485E-3</v>
      </c>
      <c r="AC92" s="9">
        <f t="shared" si="68"/>
        <v>2.3665149337657354E-3</v>
      </c>
      <c r="AD92" s="9">
        <f t="shared" si="94"/>
        <v>8.5279516060049829E-3</v>
      </c>
      <c r="AE92" s="9">
        <f t="shared" si="53"/>
        <v>4.2816078338498476E-9</v>
      </c>
      <c r="AF92" s="9">
        <f t="shared" si="53"/>
        <v>3.7402995804689568E-8</v>
      </c>
      <c r="AG92" s="9">
        <f t="shared" si="69"/>
        <v>1.2654839384473113E-8</v>
      </c>
      <c r="AI92" s="16">
        <f t="shared" si="70"/>
        <v>3</v>
      </c>
      <c r="AJ92" s="17">
        <f>VLOOKUP($A92,Datum!$A:$B,2,0)</f>
        <v>41597</v>
      </c>
      <c r="AK92" s="13">
        <f>VLOOKUP(AJ92,Zeitreihen!$B:$C,2,0)</f>
        <v>607.4</v>
      </c>
      <c r="AL92" s="13">
        <f>VLOOKUP(AJ92,Zeitreihen!$R:$S,2,0)</f>
        <v>1.0083</v>
      </c>
      <c r="AM92" s="9">
        <f t="shared" si="71"/>
        <v>1.5322895894339485E-3</v>
      </c>
      <c r="AN92" s="9">
        <f t="shared" si="71"/>
        <v>-9.917191459510915E-5</v>
      </c>
      <c r="AO92" s="9">
        <f t="shared" si="95"/>
        <v>8.5279516060049829E-3</v>
      </c>
      <c r="AP92" s="9">
        <f t="shared" si="54"/>
        <v>4.42386462231284E-9</v>
      </c>
      <c r="AQ92" s="9">
        <f t="shared" si="54"/>
        <v>8.0366529816234937E-14</v>
      </c>
      <c r="AR92" s="9">
        <f t="shared" si="72"/>
        <v>1.8855520360681956E-11</v>
      </c>
      <c r="AT92" s="16">
        <f t="shared" si="73"/>
        <v>3</v>
      </c>
      <c r="AU92" s="17">
        <f>VLOOKUP($A92,Datum!$A:$B,2,0)</f>
        <v>41597</v>
      </c>
      <c r="AV92" s="13">
        <f>VLOOKUP(AU92,Zeitreihen!$F:$G,2,0)</f>
        <v>8359.59</v>
      </c>
      <c r="AW92" s="13">
        <f>VLOOKUP(AU92,Zeitreihen!$J:$K,2,0)</f>
        <v>0.26664533503986348</v>
      </c>
      <c r="AX92" s="9">
        <f t="shared" si="74"/>
        <v>-5.7599785192543954E-3</v>
      </c>
      <c r="AY92" s="9">
        <f t="shared" si="74"/>
        <v>5.332764506380537E-5</v>
      </c>
      <c r="AZ92" s="9">
        <f t="shared" si="96"/>
        <v>8.5279516060049829E-3</v>
      </c>
      <c r="BA92" s="9">
        <f t="shared" si="55"/>
        <v>4.0500805128312084E-7</v>
      </c>
      <c r="BB92" s="9">
        <f t="shared" si="55"/>
        <v>2.4346939106798774E-11</v>
      </c>
      <c r="BC92" s="9">
        <f t="shared" si="75"/>
        <v>-3.1401761674073921E-9</v>
      </c>
      <c r="BE92" s="16">
        <f t="shared" si="76"/>
        <v>3</v>
      </c>
      <c r="BF92" s="17">
        <f>VLOOKUP($A92,Datum!$A:$B,2,0)</f>
        <v>41597</v>
      </c>
      <c r="BG92" s="13">
        <f>VLOOKUP(BF92,Zeitreihen!$F:$G,2,0)</f>
        <v>8359.59</v>
      </c>
      <c r="BH92" s="13">
        <f>VLOOKUP(BF92,Zeitreihen!N:O,2,0)</f>
        <v>1.3538000000000001</v>
      </c>
      <c r="BI92" s="9">
        <f t="shared" si="77"/>
        <v>-5.7599785192543954E-3</v>
      </c>
      <c r="BJ92" s="9">
        <f t="shared" si="77"/>
        <v>2.3665149337657354E-3</v>
      </c>
      <c r="BK92" s="9">
        <f t="shared" si="97"/>
        <v>8.5279516060049829E-3</v>
      </c>
      <c r="BL92" s="9">
        <f t="shared" si="56"/>
        <v>4.0500805128312084E-7</v>
      </c>
      <c r="BM92" s="9">
        <f t="shared" si="56"/>
        <v>3.7402995804689568E-8</v>
      </c>
      <c r="BN92" s="9">
        <f t="shared" si="78"/>
        <v>-1.2307930144020182E-7</v>
      </c>
      <c r="BP92" s="16">
        <f t="shared" si="79"/>
        <v>3</v>
      </c>
      <c r="BQ92" s="17">
        <f>VLOOKUP($A92,Datum!$A:$B,2,0)</f>
        <v>41597</v>
      </c>
      <c r="BR92" s="13">
        <f>VLOOKUP(BQ92,Zeitreihen!$F:$G,2,0)</f>
        <v>8359.59</v>
      </c>
      <c r="BS92" s="13">
        <f>VLOOKUP(BQ92,Zeitreihen!R:S,2,0)</f>
        <v>1.0083</v>
      </c>
      <c r="BT92" s="9">
        <f t="shared" si="80"/>
        <v>-5.7599785192543954E-3</v>
      </c>
      <c r="BU92" s="9">
        <f t="shared" si="80"/>
        <v>-9.917191459510915E-5</v>
      </c>
      <c r="BV92" s="9">
        <f t="shared" si="98"/>
        <v>8.5279516060049829E-3</v>
      </c>
      <c r="BW92" s="9">
        <f t="shared" si="57"/>
        <v>4.0500805128312084E-7</v>
      </c>
      <c r="BX92" s="9">
        <f t="shared" si="57"/>
        <v>7.5514411095895275E-14</v>
      </c>
      <c r="BY92" s="9">
        <f t="shared" si="81"/>
        <v>-1.7488265917963686E-10</v>
      </c>
      <c r="CA92" s="16">
        <f t="shared" si="82"/>
        <v>3</v>
      </c>
      <c r="CB92" s="17">
        <f>VLOOKUP($A92,Datum!$A:$B,2,0)</f>
        <v>41597</v>
      </c>
      <c r="CC92" s="13">
        <f>VLOOKUP(CB92,Zeitreihen!$J:$K,2,0)</f>
        <v>0.26664533503986348</v>
      </c>
      <c r="CD92" s="13">
        <f>VLOOKUP(CB92,Zeitreihen!N:O,2,0)</f>
        <v>1.3538000000000001</v>
      </c>
      <c r="CE92" s="9">
        <f t="shared" si="83"/>
        <v>5.332764506380537E-5</v>
      </c>
      <c r="CF92" s="9">
        <f t="shared" si="83"/>
        <v>2.3665149337657354E-3</v>
      </c>
      <c r="CG92" s="9">
        <f t="shared" si="99"/>
        <v>8.5279516060049829E-3</v>
      </c>
      <c r="CH92" s="9">
        <f t="shared" si="58"/>
        <v>2.4346939106798774E-11</v>
      </c>
      <c r="CI92" s="9">
        <f t="shared" si="58"/>
        <v>3.7402995804689568E-8</v>
      </c>
      <c r="CJ92" s="9">
        <f t="shared" si="84"/>
        <v>9.5427902694580222E-10</v>
      </c>
      <c r="CL92" s="16">
        <f t="shared" si="85"/>
        <v>3</v>
      </c>
      <c r="CM92" s="17">
        <f>VLOOKUP($A92,Datum!$A:$B,2,0)</f>
        <v>41597</v>
      </c>
      <c r="CN92" s="13">
        <f>VLOOKUP(CM92,Zeitreihen!$J:$K,2,0)</f>
        <v>0.26664533503986348</v>
      </c>
      <c r="CO92" s="13">
        <f>VLOOKUP(CM92,Zeitreihen!R:S,2,0)</f>
        <v>1.0083</v>
      </c>
      <c r="CP92" s="9">
        <f t="shared" si="86"/>
        <v>5.332764506380537E-5</v>
      </c>
      <c r="CQ92" s="9">
        <f t="shared" si="86"/>
        <v>-9.917191459510915E-5</v>
      </c>
      <c r="CR92" s="9">
        <f t="shared" si="100"/>
        <v>8.5279516060049829E-3</v>
      </c>
      <c r="CS92" s="9">
        <f t="shared" si="59"/>
        <v>2.4346939106798774E-11</v>
      </c>
      <c r="CT92" s="9">
        <f t="shared" si="59"/>
        <v>7.5514411095895275E-14</v>
      </c>
      <c r="CU92" s="9">
        <f t="shared" si="87"/>
        <v>1.3559294851272806E-12</v>
      </c>
      <c r="CW92" s="16">
        <f t="shared" si="88"/>
        <v>3</v>
      </c>
      <c r="CX92" s="17">
        <f>VLOOKUP($A92,Datum!$A:$B,2,0)</f>
        <v>41597</v>
      </c>
      <c r="CY92" s="13">
        <f>VLOOKUP(CX92,Zeitreihen!N:O,2,0)</f>
        <v>1.3538000000000001</v>
      </c>
      <c r="CZ92" s="13">
        <f>VLOOKUP(CX92,Zeitreihen!R:S,2,0)</f>
        <v>1.0083</v>
      </c>
      <c r="DA92" s="9">
        <f t="shared" si="89"/>
        <v>2.3665149337657354E-3</v>
      </c>
      <c r="DB92" s="9">
        <f t="shared" si="89"/>
        <v>-9.917191459510915E-5</v>
      </c>
      <c r="DC92" s="9">
        <f t="shared" si="101"/>
        <v>8.5279516060049829E-3</v>
      </c>
      <c r="DD92" s="9">
        <f t="shared" si="60"/>
        <v>3.7402995804689568E-8</v>
      </c>
      <c r="DE92" s="9">
        <f t="shared" si="60"/>
        <v>7.5514411095895275E-14</v>
      </c>
      <c r="DF92" s="9">
        <f t="shared" si="90"/>
        <v>5.3145697863640611E-11</v>
      </c>
    </row>
    <row r="93" spans="1:110" ht="15" x14ac:dyDescent="0.2">
      <c r="A93" s="9">
        <f t="shared" si="91"/>
        <v>80</v>
      </c>
      <c r="B93" s="16">
        <f t="shared" si="61"/>
        <v>2</v>
      </c>
      <c r="C93" s="17">
        <f>VLOOKUP($A93,Datum!$A:$B,2,0)</f>
        <v>41596</v>
      </c>
      <c r="D93" s="13">
        <f>VLOOKUP(C93,Zeitreihen!$B:$C,2,0)</f>
        <v>606.47</v>
      </c>
      <c r="E93" s="13">
        <f>VLOOKUP(C93,Zeitreihen!F:G,2,0)</f>
        <v>8407.8799999999992</v>
      </c>
      <c r="F93" s="9">
        <f t="shared" si="62"/>
        <v>3.1212609461330528E-3</v>
      </c>
      <c r="G93" s="9">
        <f t="shared" si="62"/>
        <v>1.0848510943601621E-2</v>
      </c>
      <c r="H93" s="9">
        <f t="shared" si="92"/>
        <v>8.0162745096446827E-3</v>
      </c>
      <c r="I93" s="9">
        <f t="shared" si="51"/>
        <v>4.2315377436648578E-8</v>
      </c>
      <c r="J93" s="9">
        <f t="shared" si="51"/>
        <v>7.5690633038550608E-7</v>
      </c>
      <c r="K93" s="9">
        <f t="shared" si="63"/>
        <v>1.7896585443723983E-7</v>
      </c>
      <c r="M93" s="16">
        <f t="shared" si="64"/>
        <v>2</v>
      </c>
      <c r="N93" s="17">
        <f>VLOOKUP($A93,Datum!$A:$B,2,0)</f>
        <v>41596</v>
      </c>
      <c r="O93" s="13">
        <f>VLOOKUP(N93,Zeitreihen!$B:$C,2,0)</f>
        <v>606.47</v>
      </c>
      <c r="P93" s="13">
        <f>VLOOKUP(N93,Zeitreihen!$J:$K,2,0)</f>
        <v>0.26663111585121985</v>
      </c>
      <c r="Q93" s="9">
        <f t="shared" si="65"/>
        <v>3.1212609461330528E-3</v>
      </c>
      <c r="R93" s="9">
        <f t="shared" si="65"/>
        <v>-5.332764506381323E-5</v>
      </c>
      <c r="S93" s="9">
        <f t="shared" si="93"/>
        <v>8.0162745096446827E-3</v>
      </c>
      <c r="T93" s="9">
        <f t="shared" si="52"/>
        <v>4.2315377436648578E-8</v>
      </c>
      <c r="U93" s="9">
        <f t="shared" si="52"/>
        <v>2.2708018949323137E-11</v>
      </c>
      <c r="V93" s="9">
        <f t="shared" si="66"/>
        <v>-9.8025424899827736E-10</v>
      </c>
      <c r="X93" s="16">
        <f t="shared" si="67"/>
        <v>2</v>
      </c>
      <c r="Y93" s="17">
        <f>VLOOKUP($A93,Datum!$A:$B,2,0)</f>
        <v>41596</v>
      </c>
      <c r="Z93" s="13">
        <f>VLOOKUP(Y93,Zeitreihen!$B:$C,2,0)</f>
        <v>606.47</v>
      </c>
      <c r="AA93" s="13">
        <f>VLOOKUP(Y93,Zeitreihen!N:O,2,0)</f>
        <v>1.3506</v>
      </c>
      <c r="AB93" s="9">
        <f t="shared" si="68"/>
        <v>3.1212609461330528E-3</v>
      </c>
      <c r="AC93" s="9">
        <f t="shared" si="68"/>
        <v>7.4068590898301162E-4</v>
      </c>
      <c r="AD93" s="9">
        <f t="shared" si="94"/>
        <v>8.0162745096446827E-3</v>
      </c>
      <c r="AE93" s="9">
        <f t="shared" si="53"/>
        <v>4.2315377436648578E-8</v>
      </c>
      <c r="AF93" s="9">
        <f t="shared" si="53"/>
        <v>1.7590001365915715E-9</v>
      </c>
      <c r="AG93" s="9">
        <f t="shared" si="69"/>
        <v>8.6274419552372969E-9</v>
      </c>
      <c r="AI93" s="16">
        <f t="shared" si="70"/>
        <v>2</v>
      </c>
      <c r="AJ93" s="17">
        <f>VLOOKUP($A93,Datum!$A:$B,2,0)</f>
        <v>41596</v>
      </c>
      <c r="AK93" s="13">
        <f>VLOOKUP(AJ93,Zeitreihen!$B:$C,2,0)</f>
        <v>606.47</v>
      </c>
      <c r="AL93" s="13">
        <f>VLOOKUP(AJ93,Zeitreihen!$R:$S,2,0)</f>
        <v>1.0084</v>
      </c>
      <c r="AM93" s="9">
        <f t="shared" si="71"/>
        <v>3.1212609461330528E-3</v>
      </c>
      <c r="AN93" s="9">
        <f t="shared" si="71"/>
        <v>-9.9162080501731417E-5</v>
      </c>
      <c r="AO93" s="9">
        <f t="shared" si="95"/>
        <v>8.0162745096446827E-3</v>
      </c>
      <c r="AP93" s="9">
        <f t="shared" si="54"/>
        <v>4.2746520488188324E-8</v>
      </c>
      <c r="AQ93" s="9">
        <f t="shared" si="54"/>
        <v>7.6029320840144527E-14</v>
      </c>
      <c r="AR93" s="9">
        <f t="shared" si="72"/>
        <v>5.7008674085583514E-11</v>
      </c>
      <c r="AT93" s="16">
        <f t="shared" si="73"/>
        <v>2</v>
      </c>
      <c r="AU93" s="17">
        <f>VLOOKUP($A93,Datum!$A:$B,2,0)</f>
        <v>41596</v>
      </c>
      <c r="AV93" s="13">
        <f>VLOOKUP(AU93,Zeitreihen!$F:$G,2,0)</f>
        <v>8407.8799999999992</v>
      </c>
      <c r="AW93" s="13">
        <f>VLOOKUP(AU93,Zeitreihen!$J:$K,2,0)</f>
        <v>0.26663111585121985</v>
      </c>
      <c r="AX93" s="9">
        <f t="shared" si="74"/>
        <v>1.0848510943601621E-2</v>
      </c>
      <c r="AY93" s="9">
        <f t="shared" si="74"/>
        <v>-5.332764506381323E-5</v>
      </c>
      <c r="AZ93" s="9">
        <f t="shared" si="96"/>
        <v>8.0162745096446827E-3</v>
      </c>
      <c r="BA93" s="9">
        <f t="shared" si="55"/>
        <v>7.5690633038550608E-7</v>
      </c>
      <c r="BB93" s="9">
        <f t="shared" si="55"/>
        <v>2.2708018949323137E-11</v>
      </c>
      <c r="BC93" s="9">
        <f t="shared" si="75"/>
        <v>-4.1458223904620798E-9</v>
      </c>
      <c r="BE93" s="16">
        <f t="shared" si="76"/>
        <v>2</v>
      </c>
      <c r="BF93" s="17">
        <f>VLOOKUP($A93,Datum!$A:$B,2,0)</f>
        <v>41596</v>
      </c>
      <c r="BG93" s="13">
        <f>VLOOKUP(BF93,Zeitreihen!$F:$G,2,0)</f>
        <v>8407.8799999999992</v>
      </c>
      <c r="BH93" s="13">
        <f>VLOOKUP(BF93,Zeitreihen!N:O,2,0)</f>
        <v>1.3506</v>
      </c>
      <c r="BI93" s="9">
        <f t="shared" si="77"/>
        <v>1.0848510943601621E-2</v>
      </c>
      <c r="BJ93" s="9">
        <f t="shared" si="77"/>
        <v>7.4068590898301162E-4</v>
      </c>
      <c r="BK93" s="9">
        <f t="shared" si="97"/>
        <v>8.0162745096446827E-3</v>
      </c>
      <c r="BL93" s="9">
        <f t="shared" si="56"/>
        <v>7.5690633038550608E-7</v>
      </c>
      <c r="BM93" s="9">
        <f t="shared" si="56"/>
        <v>1.7590001365915715E-9</v>
      </c>
      <c r="BN93" s="9">
        <f t="shared" si="78"/>
        <v>3.6488331539481642E-8</v>
      </c>
      <c r="BP93" s="16">
        <f t="shared" si="79"/>
        <v>2</v>
      </c>
      <c r="BQ93" s="17">
        <f>VLOOKUP($A93,Datum!$A:$B,2,0)</f>
        <v>41596</v>
      </c>
      <c r="BR93" s="13">
        <f>VLOOKUP(BQ93,Zeitreihen!$F:$G,2,0)</f>
        <v>8407.8799999999992</v>
      </c>
      <c r="BS93" s="13">
        <f>VLOOKUP(BQ93,Zeitreihen!R:S,2,0)</f>
        <v>1.0084</v>
      </c>
      <c r="BT93" s="9">
        <f t="shared" si="80"/>
        <v>1.0848510943601621E-2</v>
      </c>
      <c r="BU93" s="9">
        <f t="shared" si="80"/>
        <v>-9.9162080501731417E-5</v>
      </c>
      <c r="BV93" s="9">
        <f t="shared" si="98"/>
        <v>8.0162745096446827E-3</v>
      </c>
      <c r="BW93" s="9">
        <f t="shared" si="57"/>
        <v>7.5690633038550608E-7</v>
      </c>
      <c r="BX93" s="9">
        <f t="shared" si="57"/>
        <v>7.1453490843191729E-14</v>
      </c>
      <c r="BY93" s="9">
        <f t="shared" si="81"/>
        <v>2.3255880879329129E-10</v>
      </c>
      <c r="CA93" s="16">
        <f t="shared" si="82"/>
        <v>2</v>
      </c>
      <c r="CB93" s="17">
        <f>VLOOKUP($A93,Datum!$A:$B,2,0)</f>
        <v>41596</v>
      </c>
      <c r="CC93" s="13">
        <f>VLOOKUP(CB93,Zeitreihen!$J:$K,2,0)</f>
        <v>0.26663111585121985</v>
      </c>
      <c r="CD93" s="13">
        <f>VLOOKUP(CB93,Zeitreihen!N:O,2,0)</f>
        <v>1.3506</v>
      </c>
      <c r="CE93" s="9">
        <f t="shared" si="83"/>
        <v>-5.332764506381323E-5</v>
      </c>
      <c r="CF93" s="9">
        <f t="shared" si="83"/>
        <v>7.4068590898301162E-4</v>
      </c>
      <c r="CG93" s="9">
        <f t="shared" si="99"/>
        <v>8.0162745096446827E-3</v>
      </c>
      <c r="CH93" s="9">
        <f t="shared" si="58"/>
        <v>2.2708018949323137E-11</v>
      </c>
      <c r="CI93" s="9">
        <f t="shared" si="58"/>
        <v>1.7590001365915715E-9</v>
      </c>
      <c r="CJ93" s="9">
        <f t="shared" si="84"/>
        <v>-1.9985847100781941E-10</v>
      </c>
      <c r="CL93" s="16">
        <f t="shared" si="85"/>
        <v>2</v>
      </c>
      <c r="CM93" s="17">
        <f>VLOOKUP($A93,Datum!$A:$B,2,0)</f>
        <v>41596</v>
      </c>
      <c r="CN93" s="13">
        <f>VLOOKUP(CM93,Zeitreihen!$J:$K,2,0)</f>
        <v>0.26663111585121985</v>
      </c>
      <c r="CO93" s="13">
        <f>VLOOKUP(CM93,Zeitreihen!R:S,2,0)</f>
        <v>1.0084</v>
      </c>
      <c r="CP93" s="9">
        <f t="shared" si="86"/>
        <v>-5.332764506381323E-5</v>
      </c>
      <c r="CQ93" s="9">
        <f t="shared" si="86"/>
        <v>-9.9162080501731417E-5</v>
      </c>
      <c r="CR93" s="9">
        <f t="shared" si="100"/>
        <v>8.0162745096446827E-3</v>
      </c>
      <c r="CS93" s="9">
        <f t="shared" si="59"/>
        <v>2.2708018949323137E-11</v>
      </c>
      <c r="CT93" s="9">
        <f t="shared" si="59"/>
        <v>7.1453490843191729E-14</v>
      </c>
      <c r="CU93" s="9">
        <f t="shared" si="87"/>
        <v>-1.2738003077651082E-12</v>
      </c>
      <c r="CW93" s="16">
        <f t="shared" si="88"/>
        <v>2</v>
      </c>
      <c r="CX93" s="17">
        <f>VLOOKUP($A93,Datum!$A:$B,2,0)</f>
        <v>41596</v>
      </c>
      <c r="CY93" s="13">
        <f>VLOOKUP(CX93,Zeitreihen!N:O,2,0)</f>
        <v>1.3506</v>
      </c>
      <c r="CZ93" s="13">
        <f>VLOOKUP(CX93,Zeitreihen!R:S,2,0)</f>
        <v>1.0084</v>
      </c>
      <c r="DA93" s="9">
        <f t="shared" si="89"/>
        <v>7.4068590898301162E-4</v>
      </c>
      <c r="DB93" s="9">
        <f t="shared" si="89"/>
        <v>-9.9162080501731417E-5</v>
      </c>
      <c r="DC93" s="9">
        <f t="shared" si="101"/>
        <v>8.0162745096446827E-3</v>
      </c>
      <c r="DD93" s="9">
        <f t="shared" si="60"/>
        <v>1.7590001365915715E-9</v>
      </c>
      <c r="DE93" s="9">
        <f t="shared" si="60"/>
        <v>7.1453490843191729E-14</v>
      </c>
      <c r="DF93" s="9">
        <f t="shared" si="90"/>
        <v>1.1211007990056864E-11</v>
      </c>
    </row>
    <row r="94" spans="1:110" ht="15" x14ac:dyDescent="0.2">
      <c r="A94" s="9">
        <f t="shared" si="91"/>
        <v>81</v>
      </c>
      <c r="B94" s="16">
        <f t="shared" si="61"/>
        <v>6</v>
      </c>
      <c r="C94" s="17">
        <f>VLOOKUP($A94,Datum!$A:$B,2,0)</f>
        <v>41593</v>
      </c>
      <c r="D94" s="13">
        <f>VLOOKUP(C94,Zeitreihen!$B:$C,2,0)</f>
        <v>604.58000000000004</v>
      </c>
      <c r="E94" s="13">
        <f>VLOOKUP(C94,Zeitreihen!F:G,2,0)</f>
        <v>8317.16</v>
      </c>
      <c r="F94" s="9">
        <f t="shared" si="62"/>
        <v>-1.6539040442557171E-4</v>
      </c>
      <c r="G94" s="9">
        <f t="shared" si="62"/>
        <v>0</v>
      </c>
      <c r="H94" s="9">
        <f t="shared" si="92"/>
        <v>7.5352980390660015E-3</v>
      </c>
      <c r="I94" s="9">
        <f t="shared" si="51"/>
        <v>7.3721136729374591E-9</v>
      </c>
      <c r="J94" s="9">
        <f t="shared" si="51"/>
        <v>9.646587623456016E-9</v>
      </c>
      <c r="K94" s="9">
        <f t="shared" si="63"/>
        <v>8.433014912596169E-9</v>
      </c>
      <c r="M94" s="16">
        <f t="shared" si="64"/>
        <v>6</v>
      </c>
      <c r="N94" s="17">
        <f>VLOOKUP($A94,Datum!$A:$B,2,0)</f>
        <v>41593</v>
      </c>
      <c r="O94" s="13">
        <f>VLOOKUP(N94,Zeitreihen!$B:$C,2,0)</f>
        <v>604.58000000000004</v>
      </c>
      <c r="P94" s="13">
        <f>VLOOKUP(N94,Zeitreihen!$J:$K,2,0)</f>
        <v>0.26664533503986348</v>
      </c>
      <c r="Q94" s="9">
        <f t="shared" si="65"/>
        <v>-1.6539040442557171E-4</v>
      </c>
      <c r="R94" s="9">
        <f t="shared" si="65"/>
        <v>0</v>
      </c>
      <c r="S94" s="9">
        <f t="shared" si="93"/>
        <v>7.5352980390660015E-3</v>
      </c>
      <c r="T94" s="9">
        <f t="shared" si="52"/>
        <v>7.3721136729374591E-9</v>
      </c>
      <c r="U94" s="9">
        <f t="shared" si="52"/>
        <v>8.1747956257435774E-17</v>
      </c>
      <c r="V94" s="9">
        <f t="shared" si="66"/>
        <v>-7.7630871826879265E-13</v>
      </c>
      <c r="X94" s="16">
        <f t="shared" si="67"/>
        <v>6</v>
      </c>
      <c r="Y94" s="17">
        <f>VLOOKUP($A94,Datum!$A:$B,2,0)</f>
        <v>41593</v>
      </c>
      <c r="Z94" s="13">
        <f>VLOOKUP(Y94,Zeitreihen!$B:$C,2,0)</f>
        <v>604.58000000000004</v>
      </c>
      <c r="AA94" s="13">
        <f>VLOOKUP(Y94,Zeitreihen!N:O,2,0)</f>
        <v>1.3496000000000001</v>
      </c>
      <c r="AB94" s="9">
        <f t="shared" si="68"/>
        <v>-1.6539040442557171E-4</v>
      </c>
      <c r="AC94" s="9">
        <f t="shared" si="68"/>
        <v>2.5967295817111349E-3</v>
      </c>
      <c r="AD94" s="9">
        <f t="shared" si="94"/>
        <v>7.5352980390660015E-3</v>
      </c>
      <c r="AE94" s="9">
        <f t="shared" si="53"/>
        <v>7.3721136729374591E-9</v>
      </c>
      <c r="AF94" s="9">
        <f t="shared" si="53"/>
        <v>4.0714628991326113E-8</v>
      </c>
      <c r="AG94" s="9">
        <f t="shared" si="69"/>
        <v>-1.7324920579198365E-8</v>
      </c>
      <c r="AI94" s="16">
        <f t="shared" si="70"/>
        <v>6</v>
      </c>
      <c r="AJ94" s="17">
        <f>VLOOKUP($A94,Datum!$A:$B,2,0)</f>
        <v>41593</v>
      </c>
      <c r="AK94" s="13">
        <f>VLOOKUP(AJ94,Zeitreihen!$B:$C,2,0)</f>
        <v>604.58000000000004</v>
      </c>
      <c r="AL94" s="13">
        <f>VLOOKUP(AJ94,Zeitreihen!$R:$S,2,0)</f>
        <v>1.0085</v>
      </c>
      <c r="AM94" s="9">
        <f t="shared" si="71"/>
        <v>-1.6539040442557171E-4</v>
      </c>
      <c r="AN94" s="9">
        <f t="shared" si="71"/>
        <v>-9.9152248358417411E-5</v>
      </c>
      <c r="AO94" s="9">
        <f t="shared" si="95"/>
        <v>7.5352980390660015E-3</v>
      </c>
      <c r="AP94" s="9">
        <f t="shared" si="54"/>
        <v>7.199108331178374E-9</v>
      </c>
      <c r="AQ94" s="9">
        <f t="shared" si="54"/>
        <v>7.1924624105779922E-14</v>
      </c>
      <c r="AR94" s="9">
        <f t="shared" si="72"/>
        <v>-2.2755068899407733E-11</v>
      </c>
      <c r="AT94" s="16">
        <f t="shared" si="73"/>
        <v>6</v>
      </c>
      <c r="AU94" s="17">
        <f>VLOOKUP($A94,Datum!$A:$B,2,0)</f>
        <v>41593</v>
      </c>
      <c r="AV94" s="13">
        <f>VLOOKUP(AU94,Zeitreihen!$F:$G,2,0)</f>
        <v>8317.16</v>
      </c>
      <c r="AW94" s="13">
        <f>VLOOKUP(AU94,Zeitreihen!$J:$K,2,0)</f>
        <v>0.26664533503986348</v>
      </c>
      <c r="AX94" s="9">
        <f t="shared" si="74"/>
        <v>0</v>
      </c>
      <c r="AY94" s="9">
        <f t="shared" si="74"/>
        <v>0</v>
      </c>
      <c r="AZ94" s="9">
        <f t="shared" si="96"/>
        <v>7.5352980390660015E-3</v>
      </c>
      <c r="BA94" s="9">
        <f t="shared" si="55"/>
        <v>9.646587623456016E-9</v>
      </c>
      <c r="BB94" s="9">
        <f t="shared" si="55"/>
        <v>8.1747956257435774E-17</v>
      </c>
      <c r="BC94" s="9">
        <f t="shared" si="75"/>
        <v>-8.880252378597153E-13</v>
      </c>
      <c r="BE94" s="16">
        <f t="shared" si="76"/>
        <v>6</v>
      </c>
      <c r="BF94" s="17">
        <f>VLOOKUP($A94,Datum!$A:$B,2,0)</f>
        <v>41593</v>
      </c>
      <c r="BG94" s="13">
        <f>VLOOKUP(BF94,Zeitreihen!$F:$G,2,0)</f>
        <v>8317.16</v>
      </c>
      <c r="BH94" s="13">
        <f>VLOOKUP(BF94,Zeitreihen!N:O,2,0)</f>
        <v>1.3496000000000001</v>
      </c>
      <c r="BI94" s="9">
        <f t="shared" si="77"/>
        <v>0</v>
      </c>
      <c r="BJ94" s="9">
        <f t="shared" si="77"/>
        <v>2.5967295817111349E-3</v>
      </c>
      <c r="BK94" s="9">
        <f t="shared" si="97"/>
        <v>7.5352980390660015E-3</v>
      </c>
      <c r="BL94" s="9">
        <f t="shared" si="56"/>
        <v>9.646587623456016E-9</v>
      </c>
      <c r="BM94" s="9">
        <f t="shared" si="56"/>
        <v>4.0714628991326113E-8</v>
      </c>
      <c r="BN94" s="9">
        <f t="shared" si="78"/>
        <v>-1.9818103746860593E-8</v>
      </c>
      <c r="BP94" s="16">
        <f t="shared" si="79"/>
        <v>6</v>
      </c>
      <c r="BQ94" s="17">
        <f>VLOOKUP($A94,Datum!$A:$B,2,0)</f>
        <v>41593</v>
      </c>
      <c r="BR94" s="13">
        <f>VLOOKUP(BQ94,Zeitreihen!$F:$G,2,0)</f>
        <v>8317.16</v>
      </c>
      <c r="BS94" s="13">
        <f>VLOOKUP(BQ94,Zeitreihen!R:S,2,0)</f>
        <v>1.0085</v>
      </c>
      <c r="BT94" s="9">
        <f t="shared" si="80"/>
        <v>0</v>
      </c>
      <c r="BU94" s="9">
        <f t="shared" si="80"/>
        <v>-9.9152248358417411E-5</v>
      </c>
      <c r="BV94" s="9">
        <f t="shared" si="98"/>
        <v>7.5352980390660015E-3</v>
      </c>
      <c r="BW94" s="9">
        <f t="shared" si="57"/>
        <v>9.646587623456016E-9</v>
      </c>
      <c r="BX94" s="9">
        <f t="shared" si="57"/>
        <v>6.7609398578655699E-14</v>
      </c>
      <c r="BY94" s="9">
        <f t="shared" si="81"/>
        <v>-2.5538206427980898E-11</v>
      </c>
      <c r="CA94" s="16">
        <f t="shared" si="82"/>
        <v>6</v>
      </c>
      <c r="CB94" s="17">
        <f>VLOOKUP($A94,Datum!$A:$B,2,0)</f>
        <v>41593</v>
      </c>
      <c r="CC94" s="13">
        <f>VLOOKUP(CB94,Zeitreihen!$J:$K,2,0)</f>
        <v>0.26664533503986348</v>
      </c>
      <c r="CD94" s="13">
        <f>VLOOKUP(CB94,Zeitreihen!N:O,2,0)</f>
        <v>1.3496000000000001</v>
      </c>
      <c r="CE94" s="9">
        <f t="shared" si="83"/>
        <v>0</v>
      </c>
      <c r="CF94" s="9">
        <f t="shared" si="83"/>
        <v>2.5967295817111349E-3</v>
      </c>
      <c r="CG94" s="9">
        <f t="shared" si="99"/>
        <v>7.5352980390660015E-3</v>
      </c>
      <c r="CH94" s="9">
        <f t="shared" si="58"/>
        <v>8.1747956257435774E-17</v>
      </c>
      <c r="CI94" s="9">
        <f t="shared" si="58"/>
        <v>4.0714628991326113E-8</v>
      </c>
      <c r="CJ94" s="9">
        <f t="shared" si="84"/>
        <v>1.8243732375313594E-12</v>
      </c>
      <c r="CL94" s="16">
        <f t="shared" si="85"/>
        <v>6</v>
      </c>
      <c r="CM94" s="17">
        <f>VLOOKUP($A94,Datum!$A:$B,2,0)</f>
        <v>41593</v>
      </c>
      <c r="CN94" s="13">
        <f>VLOOKUP(CM94,Zeitreihen!$J:$K,2,0)</f>
        <v>0.26664533503986348</v>
      </c>
      <c r="CO94" s="13">
        <f>VLOOKUP(CM94,Zeitreihen!R:S,2,0)</f>
        <v>1.0085</v>
      </c>
      <c r="CP94" s="9">
        <f t="shared" si="86"/>
        <v>0</v>
      </c>
      <c r="CQ94" s="9">
        <f t="shared" si="86"/>
        <v>-9.9152248358417411E-5</v>
      </c>
      <c r="CR94" s="9">
        <f t="shared" si="100"/>
        <v>7.5352980390660015E-3</v>
      </c>
      <c r="CS94" s="9">
        <f t="shared" si="59"/>
        <v>8.1747956257435774E-17</v>
      </c>
      <c r="CT94" s="9">
        <f t="shared" si="59"/>
        <v>6.7609398578655699E-14</v>
      </c>
      <c r="CU94" s="9">
        <f t="shared" si="87"/>
        <v>2.3509423977629666E-15</v>
      </c>
      <c r="CW94" s="16">
        <f t="shared" si="88"/>
        <v>6</v>
      </c>
      <c r="CX94" s="17">
        <f>VLOOKUP($A94,Datum!$A:$B,2,0)</f>
        <v>41593</v>
      </c>
      <c r="CY94" s="13">
        <f>VLOOKUP(CX94,Zeitreihen!N:O,2,0)</f>
        <v>1.3496000000000001</v>
      </c>
      <c r="CZ94" s="13">
        <f>VLOOKUP(CX94,Zeitreihen!R:S,2,0)</f>
        <v>1.0085</v>
      </c>
      <c r="DA94" s="9">
        <f t="shared" si="89"/>
        <v>2.5967295817111349E-3</v>
      </c>
      <c r="DB94" s="9">
        <f t="shared" si="89"/>
        <v>-9.9152248358417411E-5</v>
      </c>
      <c r="DC94" s="9">
        <f t="shared" si="101"/>
        <v>7.5352980390660015E-3</v>
      </c>
      <c r="DD94" s="9">
        <f t="shared" si="60"/>
        <v>4.0714628991326113E-8</v>
      </c>
      <c r="DE94" s="9">
        <f t="shared" si="60"/>
        <v>6.7609398578655699E-14</v>
      </c>
      <c r="DF94" s="9">
        <f t="shared" si="90"/>
        <v>5.2466099335253218E-11</v>
      </c>
    </row>
    <row r="95" spans="1:110" ht="15" x14ac:dyDescent="0.2">
      <c r="A95" s="9">
        <f t="shared" si="91"/>
        <v>82</v>
      </c>
      <c r="B95" s="16">
        <f t="shared" si="61"/>
        <v>5</v>
      </c>
      <c r="C95" s="17">
        <f>VLOOKUP($A95,Datum!$A:$B,2,0)</f>
        <v>41592</v>
      </c>
      <c r="D95" s="13">
        <f>VLOOKUP(C95,Zeitreihen!$B:$C,2,0)</f>
        <v>604.67999999999995</v>
      </c>
      <c r="E95" s="13">
        <f>VLOOKUP(C95,Zeitreihen!F:G,2,0)</f>
        <v>8317.16</v>
      </c>
      <c r="F95" s="9">
        <f t="shared" si="62"/>
        <v>3.6389500376724458E-4</v>
      </c>
      <c r="G95" s="9">
        <f t="shared" si="62"/>
        <v>2.3316361199353002E-3</v>
      </c>
      <c r="H95" s="9">
        <f t="shared" si="92"/>
        <v>7.0831801567220413E-3</v>
      </c>
      <c r="I95" s="9">
        <f t="shared" si="51"/>
        <v>1.497675915752715E-9</v>
      </c>
      <c r="J95" s="9">
        <f t="shared" si="51"/>
        <v>1.020288726261575E-8</v>
      </c>
      <c r="K95" s="9">
        <f t="shared" si="63"/>
        <v>-3.9090431724860432E-9</v>
      </c>
      <c r="M95" s="16">
        <f t="shared" si="64"/>
        <v>5</v>
      </c>
      <c r="N95" s="17">
        <f>VLOOKUP($A95,Datum!$A:$B,2,0)</f>
        <v>41592</v>
      </c>
      <c r="O95" s="13">
        <f>VLOOKUP(N95,Zeitreihen!$B:$C,2,0)</f>
        <v>604.67999999999995</v>
      </c>
      <c r="P95" s="13">
        <f>VLOOKUP(N95,Zeitreihen!$J:$K,2,0)</f>
        <v>0.26664533503986348</v>
      </c>
      <c r="Q95" s="9">
        <f t="shared" si="65"/>
        <v>3.6389500376724458E-4</v>
      </c>
      <c r="R95" s="9">
        <f t="shared" si="65"/>
        <v>0</v>
      </c>
      <c r="S95" s="9">
        <f t="shared" si="93"/>
        <v>7.0831801567220413E-3</v>
      </c>
      <c r="T95" s="9">
        <f t="shared" si="52"/>
        <v>1.497675915752715E-9</v>
      </c>
      <c r="U95" s="9">
        <f t="shared" si="52"/>
        <v>7.6843078881989626E-17</v>
      </c>
      <c r="V95" s="9">
        <f t="shared" si="66"/>
        <v>-3.3924331759644425E-13</v>
      </c>
      <c r="X95" s="16">
        <f t="shared" si="67"/>
        <v>5</v>
      </c>
      <c r="Y95" s="17">
        <f>VLOOKUP($A95,Datum!$A:$B,2,0)</f>
        <v>41592</v>
      </c>
      <c r="Z95" s="13">
        <f>VLOOKUP(Y95,Zeitreihen!$B:$C,2,0)</f>
        <v>604.67999999999995</v>
      </c>
      <c r="AA95" s="13">
        <f>VLOOKUP(Y95,Zeitreihen!N:O,2,0)</f>
        <v>1.3461000000000001</v>
      </c>
      <c r="AB95" s="9">
        <f t="shared" si="68"/>
        <v>3.6389500376724458E-4</v>
      </c>
      <c r="AC95" s="9">
        <f t="shared" si="68"/>
        <v>-1.9296428727645304E-3</v>
      </c>
      <c r="AD95" s="9">
        <f t="shared" si="94"/>
        <v>7.0831801567220413E-3</v>
      </c>
      <c r="AE95" s="9">
        <f t="shared" si="53"/>
        <v>1.497675915752715E-9</v>
      </c>
      <c r="AF95" s="9">
        <f t="shared" si="53"/>
        <v>3.4341729472540253E-8</v>
      </c>
      <c r="AG95" s="9">
        <f t="shared" si="69"/>
        <v>7.1716651578499337E-9</v>
      </c>
      <c r="AI95" s="16">
        <f t="shared" si="70"/>
        <v>5</v>
      </c>
      <c r="AJ95" s="17">
        <f>VLOOKUP($A95,Datum!$A:$B,2,0)</f>
        <v>41592</v>
      </c>
      <c r="AK95" s="13">
        <f>VLOOKUP(AJ95,Zeitreihen!$B:$C,2,0)</f>
        <v>604.67999999999995</v>
      </c>
      <c r="AL95" s="13">
        <f>VLOOKUP(AJ95,Zeitreihen!$R:$S,2,0)</f>
        <v>1.0085999999999999</v>
      </c>
      <c r="AM95" s="9">
        <f t="shared" si="71"/>
        <v>3.6389500376724458E-4</v>
      </c>
      <c r="AN95" s="9">
        <f t="shared" si="71"/>
        <v>-9.9142418164722935E-5</v>
      </c>
      <c r="AO95" s="9">
        <f t="shared" si="95"/>
        <v>7.0831801567220413E-3</v>
      </c>
      <c r="AP95" s="9">
        <f t="shared" si="54"/>
        <v>1.4225900128246369E-9</v>
      </c>
      <c r="AQ95" s="9">
        <f t="shared" si="54"/>
        <v>6.8040069300787097E-14</v>
      </c>
      <c r="AR95" s="9">
        <f t="shared" si="72"/>
        <v>-9.838349610539154E-12</v>
      </c>
      <c r="AT95" s="16">
        <f t="shared" si="73"/>
        <v>5</v>
      </c>
      <c r="AU95" s="17">
        <f>VLOOKUP($A95,Datum!$A:$B,2,0)</f>
        <v>41592</v>
      </c>
      <c r="AV95" s="13">
        <f>VLOOKUP(AU95,Zeitreihen!$F:$G,2,0)</f>
        <v>8317.16</v>
      </c>
      <c r="AW95" s="13">
        <f>VLOOKUP(AU95,Zeitreihen!$J:$K,2,0)</f>
        <v>0.26664533503986348</v>
      </c>
      <c r="AX95" s="9">
        <f t="shared" si="74"/>
        <v>2.3316361199353002E-3</v>
      </c>
      <c r="AY95" s="9">
        <f t="shared" si="74"/>
        <v>0</v>
      </c>
      <c r="AZ95" s="9">
        <f t="shared" si="96"/>
        <v>7.0831801567220413E-3</v>
      </c>
      <c r="BA95" s="9">
        <f t="shared" si="55"/>
        <v>1.020288726261575E-8</v>
      </c>
      <c r="BB95" s="9">
        <f t="shared" si="55"/>
        <v>7.6843078881989626E-17</v>
      </c>
      <c r="BC95" s="9">
        <f t="shared" si="75"/>
        <v>8.8544975619468622E-13</v>
      </c>
      <c r="BE95" s="16">
        <f t="shared" si="76"/>
        <v>5</v>
      </c>
      <c r="BF95" s="17">
        <f>VLOOKUP($A95,Datum!$A:$B,2,0)</f>
        <v>41592</v>
      </c>
      <c r="BG95" s="13">
        <f>VLOOKUP(BF95,Zeitreihen!$F:$G,2,0)</f>
        <v>8317.16</v>
      </c>
      <c r="BH95" s="13">
        <f>VLOOKUP(BF95,Zeitreihen!N:O,2,0)</f>
        <v>1.3461000000000001</v>
      </c>
      <c r="BI95" s="9">
        <f t="shared" si="77"/>
        <v>2.3316361199353002E-3</v>
      </c>
      <c r="BJ95" s="9">
        <f t="shared" si="77"/>
        <v>-1.9296428727645304E-3</v>
      </c>
      <c r="BK95" s="9">
        <f t="shared" si="97"/>
        <v>7.0831801567220413E-3</v>
      </c>
      <c r="BL95" s="9">
        <f t="shared" si="56"/>
        <v>1.020288726261575E-8</v>
      </c>
      <c r="BM95" s="9">
        <f t="shared" si="56"/>
        <v>3.4341729472540253E-8</v>
      </c>
      <c r="BN95" s="9">
        <f t="shared" si="78"/>
        <v>-1.8718568166704867E-8</v>
      </c>
      <c r="BP95" s="16">
        <f t="shared" si="79"/>
        <v>5</v>
      </c>
      <c r="BQ95" s="17">
        <f>VLOOKUP($A95,Datum!$A:$B,2,0)</f>
        <v>41592</v>
      </c>
      <c r="BR95" s="13">
        <f>VLOOKUP(BQ95,Zeitreihen!$F:$G,2,0)</f>
        <v>8317.16</v>
      </c>
      <c r="BS95" s="13">
        <f>VLOOKUP(BQ95,Zeitreihen!R:S,2,0)</f>
        <v>1.0085999999999999</v>
      </c>
      <c r="BT95" s="9">
        <f t="shared" si="80"/>
        <v>2.3316361199353002E-3</v>
      </c>
      <c r="BU95" s="9">
        <f t="shared" si="80"/>
        <v>-9.9142418164722935E-5</v>
      </c>
      <c r="BV95" s="9">
        <f t="shared" si="98"/>
        <v>7.0831801567220413E-3</v>
      </c>
      <c r="BW95" s="9">
        <f t="shared" si="57"/>
        <v>1.020288726261575E-8</v>
      </c>
      <c r="BX95" s="9">
        <f t="shared" si="57"/>
        <v>6.3970651294412502E-14</v>
      </c>
      <c r="BY95" s="9">
        <f t="shared" si="81"/>
        <v>2.5547707201880074E-11</v>
      </c>
      <c r="CA95" s="16">
        <f t="shared" si="82"/>
        <v>5</v>
      </c>
      <c r="CB95" s="17">
        <f>VLOOKUP($A95,Datum!$A:$B,2,0)</f>
        <v>41592</v>
      </c>
      <c r="CC95" s="13">
        <f>VLOOKUP(CB95,Zeitreihen!$J:$K,2,0)</f>
        <v>0.26664533503986348</v>
      </c>
      <c r="CD95" s="13">
        <f>VLOOKUP(CB95,Zeitreihen!N:O,2,0)</f>
        <v>1.3461000000000001</v>
      </c>
      <c r="CE95" s="9">
        <f t="shared" si="83"/>
        <v>0</v>
      </c>
      <c r="CF95" s="9">
        <f t="shared" si="83"/>
        <v>-1.9296428727645304E-3</v>
      </c>
      <c r="CG95" s="9">
        <f t="shared" si="99"/>
        <v>7.0831801567220413E-3</v>
      </c>
      <c r="CH95" s="9">
        <f t="shared" si="58"/>
        <v>7.6843078881989626E-17</v>
      </c>
      <c r="CI95" s="9">
        <f t="shared" si="58"/>
        <v>3.4341729472540253E-8</v>
      </c>
      <c r="CJ95" s="9">
        <f t="shared" si="84"/>
        <v>-1.6244766008786827E-12</v>
      </c>
      <c r="CL95" s="16">
        <f t="shared" si="85"/>
        <v>5</v>
      </c>
      <c r="CM95" s="17">
        <f>VLOOKUP($A95,Datum!$A:$B,2,0)</f>
        <v>41592</v>
      </c>
      <c r="CN95" s="13">
        <f>VLOOKUP(CM95,Zeitreihen!$J:$K,2,0)</f>
        <v>0.26664533503986348</v>
      </c>
      <c r="CO95" s="13">
        <f>VLOOKUP(CM95,Zeitreihen!R:S,2,0)</f>
        <v>1.0085999999999999</v>
      </c>
      <c r="CP95" s="9">
        <f t="shared" si="86"/>
        <v>0</v>
      </c>
      <c r="CQ95" s="9">
        <f t="shared" si="86"/>
        <v>-9.9142418164722935E-5</v>
      </c>
      <c r="CR95" s="9">
        <f t="shared" si="100"/>
        <v>7.0831801567220413E-3</v>
      </c>
      <c r="CS95" s="9">
        <f t="shared" si="59"/>
        <v>7.6843078881989626E-17</v>
      </c>
      <c r="CT95" s="9">
        <f t="shared" si="59"/>
        <v>6.3970651294412502E-14</v>
      </c>
      <c r="CU95" s="9">
        <f t="shared" si="87"/>
        <v>2.2171382012740643E-15</v>
      </c>
      <c r="CW95" s="16">
        <f t="shared" si="88"/>
        <v>5</v>
      </c>
      <c r="CX95" s="17">
        <f>VLOOKUP($A95,Datum!$A:$B,2,0)</f>
        <v>41592</v>
      </c>
      <c r="CY95" s="13">
        <f>VLOOKUP(CX95,Zeitreihen!N:O,2,0)</f>
        <v>1.3461000000000001</v>
      </c>
      <c r="CZ95" s="13">
        <f>VLOOKUP(CX95,Zeitreihen!R:S,2,0)</f>
        <v>1.0085999999999999</v>
      </c>
      <c r="DA95" s="9">
        <f t="shared" si="89"/>
        <v>-1.9296428727645304E-3</v>
      </c>
      <c r="DB95" s="9">
        <f t="shared" si="89"/>
        <v>-9.9142418164722935E-5</v>
      </c>
      <c r="DC95" s="9">
        <f t="shared" si="101"/>
        <v>7.0831801567220413E-3</v>
      </c>
      <c r="DD95" s="9">
        <f t="shared" si="60"/>
        <v>3.4341729472540253E-8</v>
      </c>
      <c r="DE95" s="9">
        <f t="shared" si="60"/>
        <v>6.3970651294412502E-14</v>
      </c>
      <c r="DF95" s="9">
        <f t="shared" si="90"/>
        <v>-4.6870703013022124E-11</v>
      </c>
    </row>
    <row r="96" spans="1:110" ht="15" x14ac:dyDescent="0.2">
      <c r="A96" s="9">
        <f t="shared" si="91"/>
        <v>83</v>
      </c>
      <c r="B96" s="16">
        <f t="shared" si="61"/>
        <v>4</v>
      </c>
      <c r="C96" s="17">
        <f>VLOOKUP($A96,Datum!$A:$B,2,0)</f>
        <v>41591</v>
      </c>
      <c r="D96" s="13">
        <f>VLOOKUP(C96,Zeitreihen!$B:$C,2,0)</f>
        <v>604.46</v>
      </c>
      <c r="E96" s="13">
        <f>VLOOKUP(C96,Zeitreihen!F:G,2,0)</f>
        <v>8297.7900000000009</v>
      </c>
      <c r="F96" s="9">
        <f t="shared" si="62"/>
        <v>-2.1504487076786687E-4</v>
      </c>
      <c r="G96" s="9">
        <f t="shared" si="62"/>
        <v>-3.8118149727672987E-3</v>
      </c>
      <c r="H96" s="9">
        <f t="shared" si="92"/>
        <v>6.6581893473187182E-3</v>
      </c>
      <c r="I96" s="9">
        <f t="shared" si="51"/>
        <v>7.1844346737724896E-9</v>
      </c>
      <c r="J96" s="9">
        <f t="shared" si="51"/>
        <v>1.6269885822328951E-7</v>
      </c>
      <c r="K96" s="9">
        <f t="shared" si="63"/>
        <v>3.4189169606800858E-8</v>
      </c>
      <c r="M96" s="16">
        <f t="shared" si="64"/>
        <v>4</v>
      </c>
      <c r="N96" s="17">
        <f>VLOOKUP($A96,Datum!$A:$B,2,0)</f>
        <v>41591</v>
      </c>
      <c r="O96" s="13">
        <f>VLOOKUP(N96,Zeitreihen!$B:$C,2,0)</f>
        <v>604.46</v>
      </c>
      <c r="P96" s="13">
        <f>VLOOKUP(N96,Zeitreihen!$J:$K,2,0)</f>
        <v>0.26664533503986348</v>
      </c>
      <c r="Q96" s="9">
        <f t="shared" si="65"/>
        <v>-2.1504487076786687E-4</v>
      </c>
      <c r="R96" s="9">
        <f t="shared" si="65"/>
        <v>0</v>
      </c>
      <c r="S96" s="9">
        <f t="shared" si="93"/>
        <v>6.6581893473187182E-3</v>
      </c>
      <c r="T96" s="9">
        <f t="shared" si="52"/>
        <v>7.1844346737724896E-9</v>
      </c>
      <c r="U96" s="9">
        <f t="shared" si="52"/>
        <v>7.2232494149070236E-17</v>
      </c>
      <c r="V96" s="9">
        <f t="shared" si="66"/>
        <v>-7.203815902267692E-13</v>
      </c>
      <c r="X96" s="16">
        <f t="shared" si="67"/>
        <v>4</v>
      </c>
      <c r="Y96" s="17">
        <f>VLOOKUP($A96,Datum!$A:$B,2,0)</f>
        <v>41591</v>
      </c>
      <c r="Z96" s="13">
        <f>VLOOKUP(Y96,Zeitreihen!$B:$C,2,0)</f>
        <v>604.46</v>
      </c>
      <c r="AA96" s="13">
        <f>VLOOKUP(Y96,Zeitreihen!N:O,2,0)</f>
        <v>1.3487</v>
      </c>
      <c r="AB96" s="9">
        <f t="shared" si="68"/>
        <v>-2.1504487076786687E-4</v>
      </c>
      <c r="AC96" s="9">
        <f t="shared" si="68"/>
        <v>3.7885867846743203E-3</v>
      </c>
      <c r="AD96" s="9">
        <f t="shared" si="94"/>
        <v>6.6581893473187182E-3</v>
      </c>
      <c r="AE96" s="9">
        <f t="shared" si="53"/>
        <v>7.1844346737724896E-9</v>
      </c>
      <c r="AF96" s="9">
        <f t="shared" si="53"/>
        <v>8.2325831901833849E-8</v>
      </c>
      <c r="AG96" s="9">
        <f t="shared" si="69"/>
        <v>-2.4320044433814273E-8</v>
      </c>
      <c r="AI96" s="16">
        <f t="shared" si="70"/>
        <v>4</v>
      </c>
      <c r="AJ96" s="17">
        <f>VLOOKUP($A96,Datum!$A:$B,2,0)</f>
        <v>41591</v>
      </c>
      <c r="AK96" s="13">
        <f>VLOOKUP(AJ96,Zeitreihen!$B:$C,2,0)</f>
        <v>604.46</v>
      </c>
      <c r="AL96" s="13">
        <f>VLOOKUP(AJ96,Zeitreihen!$R:$S,2,0)</f>
        <v>1.0086999999999999</v>
      </c>
      <c r="AM96" s="9">
        <f t="shared" si="71"/>
        <v>-2.1504487076786687E-4</v>
      </c>
      <c r="AN96" s="9">
        <f t="shared" si="71"/>
        <v>-9.9132589920092754E-5</v>
      </c>
      <c r="AO96" s="9">
        <f t="shared" si="95"/>
        <v>6.6581893473187182E-3</v>
      </c>
      <c r="AP96" s="9">
        <f t="shared" si="54"/>
        <v>7.0238474894145895E-9</v>
      </c>
      <c r="AQ96" s="9">
        <f t="shared" si="54"/>
        <v>6.4363938526666323E-14</v>
      </c>
      <c r="AR96" s="9">
        <f t="shared" si="72"/>
        <v>-2.1262231492234304E-11</v>
      </c>
      <c r="AT96" s="16">
        <f t="shared" si="73"/>
        <v>4</v>
      </c>
      <c r="AU96" s="17">
        <f>VLOOKUP($A96,Datum!$A:$B,2,0)</f>
        <v>41591</v>
      </c>
      <c r="AV96" s="13">
        <f>VLOOKUP(AU96,Zeitreihen!$F:$G,2,0)</f>
        <v>8297.7900000000009</v>
      </c>
      <c r="AW96" s="13">
        <f>VLOOKUP(AU96,Zeitreihen!$J:$K,2,0)</f>
        <v>0.26664533503986348</v>
      </c>
      <c r="AX96" s="9">
        <f t="shared" si="74"/>
        <v>-3.8118149727672987E-3</v>
      </c>
      <c r="AY96" s="9">
        <f t="shared" si="74"/>
        <v>0</v>
      </c>
      <c r="AZ96" s="9">
        <f t="shared" si="96"/>
        <v>6.6581893473187182E-3</v>
      </c>
      <c r="BA96" s="9">
        <f t="shared" si="55"/>
        <v>1.6269885822328951E-7</v>
      </c>
      <c r="BB96" s="9">
        <f t="shared" si="55"/>
        <v>7.2232494149070236E-17</v>
      </c>
      <c r="BC96" s="9">
        <f t="shared" si="75"/>
        <v>-3.4281400678318511E-12</v>
      </c>
      <c r="BE96" s="16">
        <f t="shared" si="76"/>
        <v>4</v>
      </c>
      <c r="BF96" s="17">
        <f>VLOOKUP($A96,Datum!$A:$B,2,0)</f>
        <v>41591</v>
      </c>
      <c r="BG96" s="13">
        <f>VLOOKUP(BF96,Zeitreihen!$F:$G,2,0)</f>
        <v>8297.7900000000009</v>
      </c>
      <c r="BH96" s="13">
        <f>VLOOKUP(BF96,Zeitreihen!N:O,2,0)</f>
        <v>1.3487</v>
      </c>
      <c r="BI96" s="9">
        <f t="shared" si="77"/>
        <v>-3.8118149727672987E-3</v>
      </c>
      <c r="BJ96" s="9">
        <f t="shared" si="77"/>
        <v>3.7885867846743203E-3</v>
      </c>
      <c r="BK96" s="9">
        <f t="shared" si="97"/>
        <v>6.6581893473187182E-3</v>
      </c>
      <c r="BL96" s="9">
        <f t="shared" si="56"/>
        <v>1.6269885822328951E-7</v>
      </c>
      <c r="BM96" s="9">
        <f t="shared" si="56"/>
        <v>8.2325831901833849E-8</v>
      </c>
      <c r="BN96" s="9">
        <f t="shared" si="78"/>
        <v>-1.1573382760762229E-7</v>
      </c>
      <c r="BP96" s="16">
        <f t="shared" si="79"/>
        <v>4</v>
      </c>
      <c r="BQ96" s="17">
        <f>VLOOKUP($A96,Datum!$A:$B,2,0)</f>
        <v>41591</v>
      </c>
      <c r="BR96" s="13">
        <f>VLOOKUP(BQ96,Zeitreihen!$F:$G,2,0)</f>
        <v>8297.7900000000009</v>
      </c>
      <c r="BS96" s="13">
        <f>VLOOKUP(BQ96,Zeitreihen!R:S,2,0)</f>
        <v>1.0086999999999999</v>
      </c>
      <c r="BT96" s="9">
        <f t="shared" si="80"/>
        <v>-3.8118149727672987E-3</v>
      </c>
      <c r="BU96" s="9">
        <f t="shared" si="80"/>
        <v>-9.9132589920092754E-5</v>
      </c>
      <c r="BV96" s="9">
        <f t="shared" si="98"/>
        <v>6.6581893473187182E-3</v>
      </c>
      <c r="BW96" s="9">
        <f t="shared" si="57"/>
        <v>1.6269885822328951E-7</v>
      </c>
      <c r="BX96" s="9">
        <f t="shared" si="57"/>
        <v>6.0526368393105929E-14</v>
      </c>
      <c r="BY96" s="9">
        <f t="shared" si="81"/>
        <v>-9.9234928477630956E-11</v>
      </c>
      <c r="CA96" s="16">
        <f t="shared" si="82"/>
        <v>4</v>
      </c>
      <c r="CB96" s="17">
        <f>VLOOKUP($A96,Datum!$A:$B,2,0)</f>
        <v>41591</v>
      </c>
      <c r="CC96" s="13">
        <f>VLOOKUP(CB96,Zeitreihen!$J:$K,2,0)</f>
        <v>0.26664533503986348</v>
      </c>
      <c r="CD96" s="13">
        <f>VLOOKUP(CB96,Zeitreihen!N:O,2,0)</f>
        <v>1.3487</v>
      </c>
      <c r="CE96" s="9">
        <f t="shared" si="83"/>
        <v>0</v>
      </c>
      <c r="CF96" s="9">
        <f t="shared" si="83"/>
        <v>3.7885867846743203E-3</v>
      </c>
      <c r="CG96" s="9">
        <f t="shared" si="99"/>
        <v>6.6581893473187182E-3</v>
      </c>
      <c r="CH96" s="9">
        <f t="shared" si="58"/>
        <v>7.2232494149070236E-17</v>
      </c>
      <c r="CI96" s="9">
        <f t="shared" si="58"/>
        <v>8.2325831901833849E-8</v>
      </c>
      <c r="CJ96" s="9">
        <f t="shared" si="84"/>
        <v>2.43856518698323E-12</v>
      </c>
      <c r="CL96" s="16">
        <f t="shared" si="85"/>
        <v>4</v>
      </c>
      <c r="CM96" s="17">
        <f>VLOOKUP($A96,Datum!$A:$B,2,0)</f>
        <v>41591</v>
      </c>
      <c r="CN96" s="13">
        <f>VLOOKUP(CM96,Zeitreihen!$J:$K,2,0)</f>
        <v>0.26664533503986348</v>
      </c>
      <c r="CO96" s="13">
        <f>VLOOKUP(CM96,Zeitreihen!R:S,2,0)</f>
        <v>1.0086999999999999</v>
      </c>
      <c r="CP96" s="9">
        <f t="shared" si="86"/>
        <v>0</v>
      </c>
      <c r="CQ96" s="9">
        <f t="shared" si="86"/>
        <v>-9.9132589920092754E-5</v>
      </c>
      <c r="CR96" s="9">
        <f t="shared" si="100"/>
        <v>6.6581893473187182E-3</v>
      </c>
      <c r="CS96" s="9">
        <f t="shared" si="59"/>
        <v>7.2232494149070236E-17</v>
      </c>
      <c r="CT96" s="9">
        <f t="shared" si="59"/>
        <v>6.0526368393105929E-14</v>
      </c>
      <c r="CU96" s="9">
        <f t="shared" si="87"/>
        <v>2.0909257640622954E-15</v>
      </c>
      <c r="CW96" s="16">
        <f t="shared" si="88"/>
        <v>4</v>
      </c>
      <c r="CX96" s="17">
        <f>VLOOKUP($A96,Datum!$A:$B,2,0)</f>
        <v>41591</v>
      </c>
      <c r="CY96" s="13">
        <f>VLOOKUP(CX96,Zeitreihen!N:O,2,0)</f>
        <v>1.3487</v>
      </c>
      <c r="CZ96" s="13">
        <f>VLOOKUP(CX96,Zeitreihen!R:S,2,0)</f>
        <v>1.0086999999999999</v>
      </c>
      <c r="DA96" s="9">
        <f t="shared" si="89"/>
        <v>3.7885867846743203E-3</v>
      </c>
      <c r="DB96" s="9">
        <f t="shared" si="89"/>
        <v>-9.9132589920092754E-5</v>
      </c>
      <c r="DC96" s="9">
        <f t="shared" si="101"/>
        <v>6.6581893473187182E-3</v>
      </c>
      <c r="DD96" s="9">
        <f t="shared" si="60"/>
        <v>8.2325831901833849E-8</v>
      </c>
      <c r="DE96" s="9">
        <f t="shared" si="60"/>
        <v>6.0526368393105929E-14</v>
      </c>
      <c r="DF96" s="9">
        <f t="shared" si="90"/>
        <v>7.0589543347150991E-11</v>
      </c>
    </row>
    <row r="97" spans="1:110" ht="15" x14ac:dyDescent="0.2">
      <c r="A97" s="9">
        <f t="shared" si="91"/>
        <v>84</v>
      </c>
      <c r="B97" s="16">
        <f t="shared" si="61"/>
        <v>3</v>
      </c>
      <c r="C97" s="17">
        <f>VLOOKUP($A97,Datum!$A:$B,2,0)</f>
        <v>41590</v>
      </c>
      <c r="D97" s="13">
        <f>VLOOKUP(C97,Zeitreihen!$B:$C,2,0)</f>
        <v>604.59</v>
      </c>
      <c r="E97" s="13">
        <f>VLOOKUP(C97,Zeitreihen!F:G,2,0)</f>
        <v>8329.48</v>
      </c>
      <c r="F97" s="9">
        <f t="shared" si="62"/>
        <v>3.14311948923048E-4</v>
      </c>
      <c r="G97" s="9">
        <f t="shared" si="62"/>
        <v>7.0286820826772024E-3</v>
      </c>
      <c r="H97" s="9">
        <f t="shared" si="92"/>
        <v>6.2586979864795948E-3</v>
      </c>
      <c r="I97" s="9">
        <f t="shared" si="51"/>
        <v>1.624125486519693E-9</v>
      </c>
      <c r="J97" s="9">
        <f t="shared" si="51"/>
        <v>2.1766066209030274E-7</v>
      </c>
      <c r="K97" s="9">
        <f t="shared" si="63"/>
        <v>-1.8801814505882443E-8</v>
      </c>
      <c r="M97" s="16">
        <f t="shared" si="64"/>
        <v>3</v>
      </c>
      <c r="N97" s="17">
        <f>VLOOKUP($A97,Datum!$A:$B,2,0)</f>
        <v>41590</v>
      </c>
      <c r="O97" s="13">
        <f>VLOOKUP(N97,Zeitreihen!$B:$C,2,0)</f>
        <v>604.59</v>
      </c>
      <c r="P97" s="13">
        <f>VLOOKUP(N97,Zeitreihen!$J:$K,2,0)</f>
        <v>0.26664533503986348</v>
      </c>
      <c r="Q97" s="9">
        <f t="shared" si="65"/>
        <v>3.14311948923048E-4</v>
      </c>
      <c r="R97" s="9">
        <f t="shared" si="65"/>
        <v>0</v>
      </c>
      <c r="S97" s="9">
        <f t="shared" si="93"/>
        <v>6.2586979864795948E-3</v>
      </c>
      <c r="T97" s="9">
        <f t="shared" si="52"/>
        <v>1.624125486519693E-9</v>
      </c>
      <c r="U97" s="9">
        <f t="shared" si="52"/>
        <v>6.7898544500126018E-17</v>
      </c>
      <c r="V97" s="9">
        <f t="shared" si="66"/>
        <v>-3.3207793756924922E-13</v>
      </c>
      <c r="X97" s="16">
        <f t="shared" si="67"/>
        <v>3</v>
      </c>
      <c r="Y97" s="17">
        <f>VLOOKUP($A97,Datum!$A:$B,2,0)</f>
        <v>41590</v>
      </c>
      <c r="Z97" s="13">
        <f>VLOOKUP(Y97,Zeitreihen!$B:$C,2,0)</f>
        <v>604.59</v>
      </c>
      <c r="AA97" s="13">
        <f>VLOOKUP(Y97,Zeitreihen!N:O,2,0)</f>
        <v>1.3435999999999999</v>
      </c>
      <c r="AB97" s="9">
        <f t="shared" si="68"/>
        <v>3.14311948923048E-4</v>
      </c>
      <c r="AC97" s="9">
        <f t="shared" si="68"/>
        <v>2.1607131306220981E-3</v>
      </c>
      <c r="AD97" s="9">
        <f t="shared" si="94"/>
        <v>6.2586979864795948E-3</v>
      </c>
      <c r="AE97" s="9">
        <f t="shared" si="53"/>
        <v>1.624125486519693E-9</v>
      </c>
      <c r="AF97" s="9">
        <f t="shared" si="53"/>
        <v>2.2320260704303615E-8</v>
      </c>
      <c r="AG97" s="9">
        <f t="shared" si="69"/>
        <v>-6.0208723849308989E-9</v>
      </c>
      <c r="AI97" s="16">
        <f t="shared" si="70"/>
        <v>3</v>
      </c>
      <c r="AJ97" s="17">
        <f>VLOOKUP($A97,Datum!$A:$B,2,0)</f>
        <v>41590</v>
      </c>
      <c r="AK97" s="13">
        <f>VLOOKUP(AJ97,Zeitreihen!$B:$C,2,0)</f>
        <v>604.59</v>
      </c>
      <c r="AL97" s="13">
        <f>VLOOKUP(AJ97,Zeitreihen!$R:$S,2,0)</f>
        <v>1.0087999999999999</v>
      </c>
      <c r="AM97" s="9">
        <f t="shared" si="71"/>
        <v>3.14311948923048E-4</v>
      </c>
      <c r="AN97" s="9">
        <f t="shared" si="71"/>
        <v>-9.9122763623749592E-5</v>
      </c>
      <c r="AO97" s="9">
        <f t="shared" si="95"/>
        <v>6.2586979864795948E-3</v>
      </c>
      <c r="AP97" s="9">
        <f t="shared" si="54"/>
        <v>1.5505335342243719E-9</v>
      </c>
      <c r="AQ97" s="9">
        <f t="shared" si="54"/>
        <v>6.088513224194865E-14</v>
      </c>
      <c r="AR97" s="9">
        <f t="shared" si="72"/>
        <v>-9.7161946911754954E-12</v>
      </c>
      <c r="AT97" s="16">
        <f t="shared" si="73"/>
        <v>3</v>
      </c>
      <c r="AU97" s="17">
        <f>VLOOKUP($A97,Datum!$A:$B,2,0)</f>
        <v>41590</v>
      </c>
      <c r="AV97" s="13">
        <f>VLOOKUP(AU97,Zeitreihen!$F:$G,2,0)</f>
        <v>8329.48</v>
      </c>
      <c r="AW97" s="13">
        <f>VLOOKUP(AU97,Zeitreihen!$J:$K,2,0)</f>
        <v>0.26664533503986348</v>
      </c>
      <c r="AX97" s="9">
        <f t="shared" si="74"/>
        <v>7.0286820826772024E-3</v>
      </c>
      <c r="AY97" s="9">
        <f t="shared" si="74"/>
        <v>0</v>
      </c>
      <c r="AZ97" s="9">
        <f t="shared" si="96"/>
        <v>6.2586979864795948E-3</v>
      </c>
      <c r="BA97" s="9">
        <f t="shared" si="55"/>
        <v>2.1766066209030274E-7</v>
      </c>
      <c r="BB97" s="9">
        <f t="shared" si="55"/>
        <v>6.7898544500126018E-17</v>
      </c>
      <c r="BC97" s="9">
        <f t="shared" si="75"/>
        <v>3.8443259683415654E-12</v>
      </c>
      <c r="BE97" s="16">
        <f t="shared" si="76"/>
        <v>3</v>
      </c>
      <c r="BF97" s="17">
        <f>VLOOKUP($A97,Datum!$A:$B,2,0)</f>
        <v>41590</v>
      </c>
      <c r="BG97" s="13">
        <f>VLOOKUP(BF97,Zeitreihen!$F:$G,2,0)</f>
        <v>8329.48</v>
      </c>
      <c r="BH97" s="13">
        <f>VLOOKUP(BF97,Zeitreihen!N:O,2,0)</f>
        <v>1.3435999999999999</v>
      </c>
      <c r="BI97" s="9">
        <f t="shared" si="77"/>
        <v>7.0286820826772024E-3</v>
      </c>
      <c r="BJ97" s="9">
        <f t="shared" si="77"/>
        <v>2.1607131306220981E-3</v>
      </c>
      <c r="BK97" s="9">
        <f t="shared" si="97"/>
        <v>6.2586979864795948E-3</v>
      </c>
      <c r="BL97" s="9">
        <f t="shared" si="56"/>
        <v>2.1766066209030274E-7</v>
      </c>
      <c r="BM97" s="9">
        <f t="shared" si="56"/>
        <v>2.2320260704303615E-8</v>
      </c>
      <c r="BN97" s="9">
        <f t="shared" si="78"/>
        <v>6.9701095564753431E-8</v>
      </c>
      <c r="BP97" s="16">
        <f t="shared" si="79"/>
        <v>3</v>
      </c>
      <c r="BQ97" s="17">
        <f>VLOOKUP($A97,Datum!$A:$B,2,0)</f>
        <v>41590</v>
      </c>
      <c r="BR97" s="13">
        <f>VLOOKUP(BQ97,Zeitreihen!$F:$G,2,0)</f>
        <v>8329.48</v>
      </c>
      <c r="BS97" s="13">
        <f>VLOOKUP(BQ97,Zeitreihen!R:S,2,0)</f>
        <v>1.0087999999999999</v>
      </c>
      <c r="BT97" s="9">
        <f t="shared" si="80"/>
        <v>7.0286820826772024E-3</v>
      </c>
      <c r="BU97" s="9">
        <f t="shared" si="80"/>
        <v>-9.9122763623749592E-5</v>
      </c>
      <c r="BV97" s="9">
        <f t="shared" si="98"/>
        <v>6.2586979864795948E-3</v>
      </c>
      <c r="BW97" s="9">
        <f t="shared" si="57"/>
        <v>2.1766066209030274E-7</v>
      </c>
      <c r="BX97" s="9">
        <f t="shared" si="57"/>
        <v>5.7266240436469507E-14</v>
      </c>
      <c r="BY97" s="9">
        <f t="shared" si="81"/>
        <v>1.116450079888233E-10</v>
      </c>
      <c r="CA97" s="16">
        <f t="shared" si="82"/>
        <v>3</v>
      </c>
      <c r="CB97" s="17">
        <f>VLOOKUP($A97,Datum!$A:$B,2,0)</f>
        <v>41590</v>
      </c>
      <c r="CC97" s="13">
        <f>VLOOKUP(CB97,Zeitreihen!$J:$K,2,0)</f>
        <v>0.26664533503986348</v>
      </c>
      <c r="CD97" s="13">
        <f>VLOOKUP(CB97,Zeitreihen!N:O,2,0)</f>
        <v>1.3435999999999999</v>
      </c>
      <c r="CE97" s="9">
        <f t="shared" si="83"/>
        <v>0</v>
      </c>
      <c r="CF97" s="9">
        <f t="shared" si="83"/>
        <v>2.1607131306220981E-3</v>
      </c>
      <c r="CG97" s="9">
        <f t="shared" si="99"/>
        <v>6.2586979864795948E-3</v>
      </c>
      <c r="CH97" s="9">
        <f t="shared" si="58"/>
        <v>6.7898544500126018E-17</v>
      </c>
      <c r="CI97" s="9">
        <f t="shared" si="58"/>
        <v>2.2320260704303615E-8</v>
      </c>
      <c r="CJ97" s="9">
        <f t="shared" si="84"/>
        <v>1.2310618240712255E-12</v>
      </c>
      <c r="CL97" s="16">
        <f t="shared" si="85"/>
        <v>3</v>
      </c>
      <c r="CM97" s="17">
        <f>VLOOKUP($A97,Datum!$A:$B,2,0)</f>
        <v>41590</v>
      </c>
      <c r="CN97" s="13">
        <f>VLOOKUP(CM97,Zeitreihen!$J:$K,2,0)</f>
        <v>0.26664533503986348</v>
      </c>
      <c r="CO97" s="13">
        <f>VLOOKUP(CM97,Zeitreihen!R:S,2,0)</f>
        <v>1.0087999999999999</v>
      </c>
      <c r="CP97" s="9">
        <f t="shared" si="86"/>
        <v>0</v>
      </c>
      <c r="CQ97" s="9">
        <f t="shared" si="86"/>
        <v>-9.9122763623749592E-5</v>
      </c>
      <c r="CR97" s="9">
        <f t="shared" si="100"/>
        <v>6.2586979864795948E-3</v>
      </c>
      <c r="CS97" s="9">
        <f t="shared" si="59"/>
        <v>6.7898544500126018E-17</v>
      </c>
      <c r="CT97" s="9">
        <f t="shared" si="59"/>
        <v>5.7266240436469507E-14</v>
      </c>
      <c r="CU97" s="9">
        <f t="shared" si="87"/>
        <v>1.971875851728638E-15</v>
      </c>
      <c r="CW97" s="16">
        <f t="shared" si="88"/>
        <v>3</v>
      </c>
      <c r="CX97" s="17">
        <f>VLOOKUP($A97,Datum!$A:$B,2,0)</f>
        <v>41590</v>
      </c>
      <c r="CY97" s="13">
        <f>VLOOKUP(CX97,Zeitreihen!N:O,2,0)</f>
        <v>1.3435999999999999</v>
      </c>
      <c r="CZ97" s="13">
        <f>VLOOKUP(CX97,Zeitreihen!R:S,2,0)</f>
        <v>1.0087999999999999</v>
      </c>
      <c r="DA97" s="9">
        <f t="shared" si="89"/>
        <v>2.1607131306220981E-3</v>
      </c>
      <c r="DB97" s="9">
        <f t="shared" si="89"/>
        <v>-9.9122763623749592E-5</v>
      </c>
      <c r="DC97" s="9">
        <f t="shared" si="101"/>
        <v>6.2586979864795948E-3</v>
      </c>
      <c r="DD97" s="9">
        <f t="shared" si="60"/>
        <v>2.2320260704303615E-8</v>
      </c>
      <c r="DE97" s="9">
        <f t="shared" si="60"/>
        <v>5.7266240436469507E-14</v>
      </c>
      <c r="DF97" s="9">
        <f t="shared" si="90"/>
        <v>3.5751886888629148E-11</v>
      </c>
    </row>
    <row r="98" spans="1:110" ht="15" x14ac:dyDescent="0.2">
      <c r="A98" s="9">
        <f t="shared" si="91"/>
        <v>85</v>
      </c>
      <c r="B98" s="16">
        <f t="shared" si="61"/>
        <v>2</v>
      </c>
      <c r="C98" s="17">
        <f>VLOOKUP($A98,Datum!$A:$B,2,0)</f>
        <v>41589</v>
      </c>
      <c r="D98" s="13">
        <f>VLOOKUP(C98,Zeitreihen!$B:$C,2,0)</f>
        <v>604.4</v>
      </c>
      <c r="E98" s="13">
        <f>VLOOKUP(C98,Zeitreihen!F:G,2,0)</f>
        <v>8271.14</v>
      </c>
      <c r="F98" s="9">
        <f t="shared" si="62"/>
        <v>-4.1937089877688398E-3</v>
      </c>
      <c r="G98" s="9">
        <f t="shared" si="62"/>
        <v>1.0100442798390537E-3</v>
      </c>
      <c r="H98" s="9">
        <f t="shared" si="92"/>
        <v>5.883176107290819E-3</v>
      </c>
      <c r="I98" s="9">
        <f t="shared" si="51"/>
        <v>1.4810670556148118E-7</v>
      </c>
      <c r="J98" s="9">
        <f t="shared" si="51"/>
        <v>8.6718922147342758E-11</v>
      </c>
      <c r="K98" s="9">
        <f t="shared" si="63"/>
        <v>3.5838043848800542E-9</v>
      </c>
      <c r="M98" s="16">
        <f t="shared" si="64"/>
        <v>2</v>
      </c>
      <c r="N98" s="17">
        <f>VLOOKUP($A98,Datum!$A:$B,2,0)</f>
        <v>41589</v>
      </c>
      <c r="O98" s="13">
        <f>VLOOKUP(N98,Zeitreihen!$B:$C,2,0)</f>
        <v>604.4</v>
      </c>
      <c r="P98" s="13">
        <f>VLOOKUP(N98,Zeitreihen!$J:$K,2,0)</f>
        <v>0.26664533503986348</v>
      </c>
      <c r="Q98" s="9">
        <f t="shared" si="65"/>
        <v>-4.1937089877688398E-3</v>
      </c>
      <c r="R98" s="9">
        <f t="shared" si="65"/>
        <v>5.332764506380537E-5</v>
      </c>
      <c r="S98" s="9">
        <f t="shared" si="93"/>
        <v>5.883176107290819E-3</v>
      </c>
      <c r="T98" s="9">
        <f t="shared" si="52"/>
        <v>1.4810670556148118E-7</v>
      </c>
      <c r="U98" s="9">
        <f t="shared" si="52"/>
        <v>1.6796217550991029E-11</v>
      </c>
      <c r="V98" s="9">
        <f t="shared" si="66"/>
        <v>-1.5772230176392971E-9</v>
      </c>
      <c r="X98" s="16">
        <f t="shared" si="67"/>
        <v>2</v>
      </c>
      <c r="Y98" s="17">
        <f>VLOOKUP($A98,Datum!$A:$B,2,0)</f>
        <v>41589</v>
      </c>
      <c r="Z98" s="13">
        <f>VLOOKUP(Y98,Zeitreihen!$B:$C,2,0)</f>
        <v>604.4</v>
      </c>
      <c r="AA98" s="13">
        <f>VLOOKUP(Y98,Zeitreihen!N:O,2,0)</f>
        <v>1.3407</v>
      </c>
      <c r="AB98" s="9">
        <f t="shared" si="68"/>
        <v>-4.1937089877688398E-3</v>
      </c>
      <c r="AC98" s="9">
        <f t="shared" si="68"/>
        <v>2.9879756300881261E-3</v>
      </c>
      <c r="AD98" s="9">
        <f t="shared" si="94"/>
        <v>5.883176107290819E-3</v>
      </c>
      <c r="AE98" s="9">
        <f t="shared" si="53"/>
        <v>1.4810670556148118E-7</v>
      </c>
      <c r="AF98" s="9">
        <f t="shared" si="53"/>
        <v>4.3389276843407052E-8</v>
      </c>
      <c r="AG98" s="9">
        <f t="shared" si="69"/>
        <v>-8.016385001964464E-8</v>
      </c>
      <c r="AI98" s="16">
        <f t="shared" si="70"/>
        <v>2</v>
      </c>
      <c r="AJ98" s="17">
        <f>VLOOKUP($A98,Datum!$A:$B,2,0)</f>
        <v>41589</v>
      </c>
      <c r="AK98" s="13">
        <f>VLOOKUP(AJ98,Zeitreihen!$B:$C,2,0)</f>
        <v>604.4</v>
      </c>
      <c r="AL98" s="13">
        <f>VLOOKUP(AJ98,Zeitreihen!$R:$S,2,0)</f>
        <v>1.0088999999999999</v>
      </c>
      <c r="AM98" s="9">
        <f t="shared" si="71"/>
        <v>-4.1937089877688398E-3</v>
      </c>
      <c r="AN98" s="9">
        <f t="shared" si="71"/>
        <v>-9.9112939275360285E-5</v>
      </c>
      <c r="AO98" s="9">
        <f t="shared" si="95"/>
        <v>5.883176107290819E-3</v>
      </c>
      <c r="AP98" s="9">
        <f t="shared" si="54"/>
        <v>1.4741825671548289E-7</v>
      </c>
      <c r="AQ98" s="9">
        <f t="shared" si="54"/>
        <v>5.7593136932417435E-14</v>
      </c>
      <c r="AR98" s="9">
        <f t="shared" si="72"/>
        <v>-9.2142714553854309E-11</v>
      </c>
      <c r="AT98" s="16">
        <f t="shared" si="73"/>
        <v>2</v>
      </c>
      <c r="AU98" s="17">
        <f>VLOOKUP($A98,Datum!$A:$B,2,0)</f>
        <v>41589</v>
      </c>
      <c r="AV98" s="13">
        <f>VLOOKUP(AU98,Zeitreihen!$F:$G,2,0)</f>
        <v>8271.14</v>
      </c>
      <c r="AW98" s="13">
        <f>VLOOKUP(AU98,Zeitreihen!$J:$K,2,0)</f>
        <v>0.26664533503986348</v>
      </c>
      <c r="AX98" s="9">
        <f t="shared" si="74"/>
        <v>1.0100442798390537E-3</v>
      </c>
      <c r="AY98" s="9">
        <f t="shared" si="74"/>
        <v>5.332764506380537E-5</v>
      </c>
      <c r="AZ98" s="9">
        <f t="shared" si="96"/>
        <v>5.883176107290819E-3</v>
      </c>
      <c r="BA98" s="9">
        <f t="shared" si="55"/>
        <v>8.6718922147342758E-11</v>
      </c>
      <c r="BB98" s="9">
        <f t="shared" si="55"/>
        <v>1.6796217550991029E-11</v>
      </c>
      <c r="BC98" s="9">
        <f t="shared" si="75"/>
        <v>-3.8164772790810937E-11</v>
      </c>
      <c r="BE98" s="16">
        <f t="shared" si="76"/>
        <v>2</v>
      </c>
      <c r="BF98" s="17">
        <f>VLOOKUP($A98,Datum!$A:$B,2,0)</f>
        <v>41589</v>
      </c>
      <c r="BG98" s="13">
        <f>VLOOKUP(BF98,Zeitreihen!$F:$G,2,0)</f>
        <v>8271.14</v>
      </c>
      <c r="BH98" s="13">
        <f>VLOOKUP(BF98,Zeitreihen!N:O,2,0)</f>
        <v>1.3407</v>
      </c>
      <c r="BI98" s="9">
        <f t="shared" si="77"/>
        <v>1.0100442798390537E-3</v>
      </c>
      <c r="BJ98" s="9">
        <f t="shared" si="77"/>
        <v>2.9879756300881261E-3</v>
      </c>
      <c r="BK98" s="9">
        <f t="shared" si="97"/>
        <v>5.883176107290819E-3</v>
      </c>
      <c r="BL98" s="9">
        <f t="shared" si="56"/>
        <v>8.6718922147342758E-11</v>
      </c>
      <c r="BM98" s="9">
        <f t="shared" si="56"/>
        <v>4.3389276843407052E-8</v>
      </c>
      <c r="BN98" s="9">
        <f t="shared" si="78"/>
        <v>-1.9397606348755812E-9</v>
      </c>
      <c r="BP98" s="16">
        <f t="shared" si="79"/>
        <v>2</v>
      </c>
      <c r="BQ98" s="17">
        <f>VLOOKUP($A98,Datum!$A:$B,2,0)</f>
        <v>41589</v>
      </c>
      <c r="BR98" s="13">
        <f>VLOOKUP(BQ98,Zeitreihen!$F:$G,2,0)</f>
        <v>8271.14</v>
      </c>
      <c r="BS98" s="13">
        <f>VLOOKUP(BQ98,Zeitreihen!R:S,2,0)</f>
        <v>1.0088999999999999</v>
      </c>
      <c r="BT98" s="9">
        <f t="shared" si="80"/>
        <v>1.0100442798390537E-3</v>
      </c>
      <c r="BU98" s="9">
        <f t="shared" si="80"/>
        <v>-9.9112939275360285E-5</v>
      </c>
      <c r="BV98" s="9">
        <f t="shared" si="98"/>
        <v>5.883176107290819E-3</v>
      </c>
      <c r="BW98" s="9">
        <f t="shared" si="57"/>
        <v>8.6718922147342758E-11</v>
      </c>
      <c r="BX98" s="9">
        <f t="shared" si="57"/>
        <v>5.4180499465232588E-14</v>
      </c>
      <c r="BY98" s="9">
        <f t="shared" si="81"/>
        <v>-2.1675964834418905E-12</v>
      </c>
      <c r="CA98" s="16">
        <f t="shared" si="82"/>
        <v>2</v>
      </c>
      <c r="CB98" s="17">
        <f>VLOOKUP($A98,Datum!$A:$B,2,0)</f>
        <v>41589</v>
      </c>
      <c r="CC98" s="13">
        <f>VLOOKUP(CB98,Zeitreihen!$J:$K,2,0)</f>
        <v>0.26664533503986348</v>
      </c>
      <c r="CD98" s="13">
        <f>VLOOKUP(CB98,Zeitreihen!N:O,2,0)</f>
        <v>1.3407</v>
      </c>
      <c r="CE98" s="9">
        <f t="shared" si="83"/>
        <v>5.332764506380537E-5</v>
      </c>
      <c r="CF98" s="9">
        <f t="shared" si="83"/>
        <v>2.9879756300881261E-3</v>
      </c>
      <c r="CG98" s="9">
        <f t="shared" si="99"/>
        <v>5.883176107290819E-3</v>
      </c>
      <c r="CH98" s="9">
        <f t="shared" si="58"/>
        <v>1.6796217550991029E-11</v>
      </c>
      <c r="CI98" s="9">
        <f t="shared" si="58"/>
        <v>4.3389276843407052E-8</v>
      </c>
      <c r="CJ98" s="9">
        <f t="shared" si="84"/>
        <v>8.5368362596575674E-10</v>
      </c>
      <c r="CL98" s="16">
        <f t="shared" si="85"/>
        <v>2</v>
      </c>
      <c r="CM98" s="17">
        <f>VLOOKUP($A98,Datum!$A:$B,2,0)</f>
        <v>41589</v>
      </c>
      <c r="CN98" s="13">
        <f>VLOOKUP(CM98,Zeitreihen!$J:$K,2,0)</f>
        <v>0.26664533503986348</v>
      </c>
      <c r="CO98" s="13">
        <f>VLOOKUP(CM98,Zeitreihen!R:S,2,0)</f>
        <v>1.0088999999999999</v>
      </c>
      <c r="CP98" s="9">
        <f t="shared" si="86"/>
        <v>5.332764506380537E-5</v>
      </c>
      <c r="CQ98" s="9">
        <f t="shared" si="86"/>
        <v>-9.9112939275360285E-5</v>
      </c>
      <c r="CR98" s="9">
        <f t="shared" si="100"/>
        <v>5.883176107290819E-3</v>
      </c>
      <c r="CS98" s="9">
        <f t="shared" si="59"/>
        <v>1.6796217550991029E-11</v>
      </c>
      <c r="CT98" s="9">
        <f t="shared" si="59"/>
        <v>5.4180499465232588E-14</v>
      </c>
      <c r="CU98" s="9">
        <f t="shared" si="87"/>
        <v>9.5395359218328826E-13</v>
      </c>
      <c r="CW98" s="16">
        <f t="shared" si="88"/>
        <v>2</v>
      </c>
      <c r="CX98" s="17">
        <f>VLOOKUP($A98,Datum!$A:$B,2,0)</f>
        <v>41589</v>
      </c>
      <c r="CY98" s="13">
        <f>VLOOKUP(CX98,Zeitreihen!N:O,2,0)</f>
        <v>1.3407</v>
      </c>
      <c r="CZ98" s="13">
        <f>VLOOKUP(CX98,Zeitreihen!R:S,2,0)</f>
        <v>1.0088999999999999</v>
      </c>
      <c r="DA98" s="9">
        <f t="shared" si="89"/>
        <v>2.9879756300881261E-3</v>
      </c>
      <c r="DB98" s="9">
        <f t="shared" si="89"/>
        <v>-9.9112939275360285E-5</v>
      </c>
      <c r="DC98" s="9">
        <f t="shared" si="101"/>
        <v>5.883176107290819E-3</v>
      </c>
      <c r="DD98" s="9">
        <f t="shared" si="60"/>
        <v>4.3389276843407052E-8</v>
      </c>
      <c r="DE98" s="9">
        <f t="shared" si="60"/>
        <v>5.4180499465232588E-14</v>
      </c>
      <c r="DF98" s="9">
        <f t="shared" si="90"/>
        <v>4.8485592610702858E-11</v>
      </c>
    </row>
    <row r="99" spans="1:110" ht="15" x14ac:dyDescent="0.2">
      <c r="A99" s="9">
        <f t="shared" si="91"/>
        <v>86</v>
      </c>
      <c r="B99" s="16">
        <f t="shared" si="61"/>
        <v>6</v>
      </c>
      <c r="C99" s="17">
        <f>VLOOKUP($A99,Datum!$A:$B,2,0)</f>
        <v>41586</v>
      </c>
      <c r="D99" s="13">
        <f>VLOOKUP(C99,Zeitreihen!$B:$C,2,0)</f>
        <v>606.94000000000005</v>
      </c>
      <c r="E99" s="13">
        <f>VLOOKUP(C99,Zeitreihen!F:G,2,0)</f>
        <v>8262.7900000000009</v>
      </c>
      <c r="F99" s="9">
        <f t="shared" si="62"/>
        <v>9.8861445764389825E-5</v>
      </c>
      <c r="G99" s="9">
        <f t="shared" si="62"/>
        <v>0</v>
      </c>
      <c r="H99" s="9">
        <f t="shared" si="92"/>
        <v>5.5301855408533699E-3</v>
      </c>
      <c r="I99" s="9">
        <f t="shared" si="51"/>
        <v>2.9056883649953791E-9</v>
      </c>
      <c r="J99" s="9">
        <f t="shared" si="51"/>
        <v>7.0796694592884252E-9</v>
      </c>
      <c r="K99" s="9">
        <f t="shared" si="63"/>
        <v>4.5355609549280128E-9</v>
      </c>
      <c r="M99" s="16">
        <f t="shared" si="64"/>
        <v>6</v>
      </c>
      <c r="N99" s="17">
        <f>VLOOKUP($A99,Datum!$A:$B,2,0)</f>
        <v>41586</v>
      </c>
      <c r="O99" s="13">
        <f>VLOOKUP(N99,Zeitreihen!$B:$C,2,0)</f>
        <v>606.94000000000005</v>
      </c>
      <c r="P99" s="13">
        <f>VLOOKUP(N99,Zeitreihen!$J:$K,2,0)</f>
        <v>0.26663111585121985</v>
      </c>
      <c r="Q99" s="9">
        <f t="shared" si="65"/>
        <v>9.8861445764389825E-5</v>
      </c>
      <c r="R99" s="9">
        <f t="shared" si="65"/>
        <v>-2.6663467052135138E-5</v>
      </c>
      <c r="S99" s="9">
        <f t="shared" si="93"/>
        <v>5.5301855408533699E-3</v>
      </c>
      <c r="T99" s="9">
        <f t="shared" si="52"/>
        <v>2.9056883649953791E-9</v>
      </c>
      <c r="U99" s="9">
        <f t="shared" si="52"/>
        <v>3.9009760319652771E-12</v>
      </c>
      <c r="V99" s="9">
        <f t="shared" si="66"/>
        <v>1.0646605406516833E-10</v>
      </c>
      <c r="X99" s="16">
        <f t="shared" si="67"/>
        <v>6</v>
      </c>
      <c r="Y99" s="17">
        <f>VLOOKUP($A99,Datum!$A:$B,2,0)</f>
        <v>41586</v>
      </c>
      <c r="Z99" s="13">
        <f>VLOOKUP(Y99,Zeitreihen!$B:$C,2,0)</f>
        <v>606.94000000000005</v>
      </c>
      <c r="AA99" s="13">
        <f>VLOOKUP(Y99,Zeitreihen!N:O,2,0)</f>
        <v>1.3367</v>
      </c>
      <c r="AB99" s="9">
        <f t="shared" si="68"/>
        <v>9.8861445764389825E-5</v>
      </c>
      <c r="AC99" s="9">
        <f t="shared" si="68"/>
        <v>-3.8826301294846775E-3</v>
      </c>
      <c r="AD99" s="9">
        <f t="shared" si="94"/>
        <v>5.5301855408533699E-3</v>
      </c>
      <c r="AE99" s="9">
        <f t="shared" si="53"/>
        <v>2.9056883649953791E-9</v>
      </c>
      <c r="AF99" s="9">
        <f t="shared" si="53"/>
        <v>9.5467927894527175E-8</v>
      </c>
      <c r="AG99" s="9">
        <f t="shared" si="69"/>
        <v>1.6655330897743981E-8</v>
      </c>
      <c r="AI99" s="16">
        <f t="shared" si="70"/>
        <v>6</v>
      </c>
      <c r="AJ99" s="17">
        <f>VLOOKUP($A99,Datum!$A:$B,2,0)</f>
        <v>41586</v>
      </c>
      <c r="AK99" s="13">
        <f>VLOOKUP(AJ99,Zeitreihen!$B:$C,2,0)</f>
        <v>606.94000000000005</v>
      </c>
      <c r="AL99" s="13">
        <f>VLOOKUP(AJ99,Zeitreihen!$R:$S,2,0)</f>
        <v>1.0089999999999999</v>
      </c>
      <c r="AM99" s="9">
        <f t="shared" si="71"/>
        <v>9.8861445764389825E-5</v>
      </c>
      <c r="AN99" s="9">
        <f t="shared" si="71"/>
        <v>-9.9103116874369615E-5</v>
      </c>
      <c r="AO99" s="9">
        <f t="shared" si="95"/>
        <v>5.5301855408533699E-3</v>
      </c>
      <c r="AP99" s="9">
        <f t="shared" si="54"/>
        <v>2.8128416160182571E-9</v>
      </c>
      <c r="AQ99" s="9">
        <f t="shared" si="54"/>
        <v>5.4477994503966995E-14</v>
      </c>
      <c r="AR99" s="9">
        <f t="shared" si="72"/>
        <v>-1.2378932510437733E-11</v>
      </c>
      <c r="AT99" s="16">
        <f t="shared" si="73"/>
        <v>6</v>
      </c>
      <c r="AU99" s="17">
        <f>VLOOKUP($A99,Datum!$A:$B,2,0)</f>
        <v>41586</v>
      </c>
      <c r="AV99" s="13">
        <f>VLOOKUP(AU99,Zeitreihen!$F:$G,2,0)</f>
        <v>8262.7900000000009</v>
      </c>
      <c r="AW99" s="13">
        <f>VLOOKUP(AU99,Zeitreihen!$J:$K,2,0)</f>
        <v>0.26663111585121985</v>
      </c>
      <c r="AX99" s="9">
        <f t="shared" si="74"/>
        <v>0</v>
      </c>
      <c r="AY99" s="9">
        <f t="shared" si="74"/>
        <v>-2.6663467052135138E-5</v>
      </c>
      <c r="AZ99" s="9">
        <f t="shared" si="96"/>
        <v>5.5301855408533699E-3</v>
      </c>
      <c r="BA99" s="9">
        <f t="shared" si="55"/>
        <v>7.0796694592884252E-9</v>
      </c>
      <c r="BB99" s="9">
        <f t="shared" si="55"/>
        <v>3.9009760319652771E-12</v>
      </c>
      <c r="BC99" s="9">
        <f t="shared" si="75"/>
        <v>1.6618550139804834E-10</v>
      </c>
      <c r="BE99" s="16">
        <f t="shared" si="76"/>
        <v>6</v>
      </c>
      <c r="BF99" s="17">
        <f>VLOOKUP($A99,Datum!$A:$B,2,0)</f>
        <v>41586</v>
      </c>
      <c r="BG99" s="13">
        <f>VLOOKUP(BF99,Zeitreihen!$F:$G,2,0)</f>
        <v>8262.7900000000009</v>
      </c>
      <c r="BH99" s="13">
        <f>VLOOKUP(BF99,Zeitreihen!N:O,2,0)</f>
        <v>1.3367</v>
      </c>
      <c r="BI99" s="9">
        <f t="shared" si="77"/>
        <v>0</v>
      </c>
      <c r="BJ99" s="9">
        <f t="shared" si="77"/>
        <v>-3.8826301294846775E-3</v>
      </c>
      <c r="BK99" s="9">
        <f t="shared" si="97"/>
        <v>5.5301855408533699E-3</v>
      </c>
      <c r="BL99" s="9">
        <f t="shared" si="56"/>
        <v>7.0796694592884252E-9</v>
      </c>
      <c r="BM99" s="9">
        <f t="shared" si="56"/>
        <v>9.5467927894527175E-8</v>
      </c>
      <c r="BN99" s="9">
        <f t="shared" si="78"/>
        <v>2.5997718620225766E-8</v>
      </c>
      <c r="BP99" s="16">
        <f t="shared" si="79"/>
        <v>6</v>
      </c>
      <c r="BQ99" s="17">
        <f>VLOOKUP($A99,Datum!$A:$B,2,0)</f>
        <v>41586</v>
      </c>
      <c r="BR99" s="13">
        <f>VLOOKUP(BQ99,Zeitreihen!$F:$G,2,0)</f>
        <v>8262.7900000000009</v>
      </c>
      <c r="BS99" s="13">
        <f>VLOOKUP(BQ99,Zeitreihen!R:S,2,0)</f>
        <v>1.0089999999999999</v>
      </c>
      <c r="BT99" s="9">
        <f t="shared" si="80"/>
        <v>0</v>
      </c>
      <c r="BU99" s="9">
        <f t="shared" si="80"/>
        <v>-9.9103116874369615E-5</v>
      </c>
      <c r="BV99" s="9">
        <f t="shared" si="98"/>
        <v>5.5301855408533699E-3</v>
      </c>
      <c r="BW99" s="9">
        <f t="shared" si="57"/>
        <v>7.0796694592884252E-9</v>
      </c>
      <c r="BX99" s="9">
        <f t="shared" si="57"/>
        <v>5.1259890892078737E-14</v>
      </c>
      <c r="BY99" s="9">
        <f t="shared" si="81"/>
        <v>-1.905001532899926E-11</v>
      </c>
      <c r="CA99" s="16">
        <f t="shared" si="82"/>
        <v>6</v>
      </c>
      <c r="CB99" s="17">
        <f>VLOOKUP($A99,Datum!$A:$B,2,0)</f>
        <v>41586</v>
      </c>
      <c r="CC99" s="13">
        <f>VLOOKUP(CB99,Zeitreihen!$J:$K,2,0)</f>
        <v>0.26663111585121985</v>
      </c>
      <c r="CD99" s="13">
        <f>VLOOKUP(CB99,Zeitreihen!N:O,2,0)</f>
        <v>1.3367</v>
      </c>
      <c r="CE99" s="9">
        <f t="shared" si="83"/>
        <v>-2.6663467052135138E-5</v>
      </c>
      <c r="CF99" s="9">
        <f t="shared" si="83"/>
        <v>-3.8826301294846775E-3</v>
      </c>
      <c r="CG99" s="9">
        <f t="shared" si="99"/>
        <v>5.5301855408533699E-3</v>
      </c>
      <c r="CH99" s="9">
        <f t="shared" si="58"/>
        <v>3.9009760319652771E-12</v>
      </c>
      <c r="CI99" s="9">
        <f t="shared" si="58"/>
        <v>9.5467927894527175E-8</v>
      </c>
      <c r="CJ99" s="9">
        <f t="shared" si="84"/>
        <v>6.1026068080611237E-10</v>
      </c>
      <c r="CL99" s="16">
        <f t="shared" si="85"/>
        <v>6</v>
      </c>
      <c r="CM99" s="17">
        <f>VLOOKUP($A99,Datum!$A:$B,2,0)</f>
        <v>41586</v>
      </c>
      <c r="CN99" s="13">
        <f>VLOOKUP(CM99,Zeitreihen!$J:$K,2,0)</f>
        <v>0.26663111585121985</v>
      </c>
      <c r="CO99" s="13">
        <f>VLOOKUP(CM99,Zeitreihen!R:S,2,0)</f>
        <v>1.0089999999999999</v>
      </c>
      <c r="CP99" s="9">
        <f t="shared" si="86"/>
        <v>-2.6663467052135138E-5</v>
      </c>
      <c r="CQ99" s="9">
        <f t="shared" si="86"/>
        <v>-9.9103116874369615E-5</v>
      </c>
      <c r="CR99" s="9">
        <f t="shared" si="100"/>
        <v>5.5301855408533699E-3</v>
      </c>
      <c r="CS99" s="9">
        <f t="shared" si="59"/>
        <v>3.9009760319652771E-12</v>
      </c>
      <c r="CT99" s="9">
        <f t="shared" si="59"/>
        <v>5.1259890892078737E-14</v>
      </c>
      <c r="CU99" s="9">
        <f t="shared" si="87"/>
        <v>-4.4717290366384497E-13</v>
      </c>
      <c r="CW99" s="16">
        <f t="shared" si="88"/>
        <v>6</v>
      </c>
      <c r="CX99" s="17">
        <f>VLOOKUP($A99,Datum!$A:$B,2,0)</f>
        <v>41586</v>
      </c>
      <c r="CY99" s="13">
        <f>VLOOKUP(CX99,Zeitreihen!N:O,2,0)</f>
        <v>1.3367</v>
      </c>
      <c r="CZ99" s="13">
        <f>VLOOKUP(CX99,Zeitreihen!R:S,2,0)</f>
        <v>1.0089999999999999</v>
      </c>
      <c r="DA99" s="9">
        <f t="shared" si="89"/>
        <v>-3.8826301294846775E-3</v>
      </c>
      <c r="DB99" s="9">
        <f t="shared" si="89"/>
        <v>-9.9103116874369615E-5</v>
      </c>
      <c r="DC99" s="9">
        <f t="shared" si="101"/>
        <v>5.5301855408533699E-3</v>
      </c>
      <c r="DD99" s="9">
        <f t="shared" si="60"/>
        <v>9.5467927894527175E-8</v>
      </c>
      <c r="DE99" s="9">
        <f t="shared" si="60"/>
        <v>5.1259890892078737E-14</v>
      </c>
      <c r="DF99" s="9">
        <f t="shared" si="90"/>
        <v>-6.9954810896508777E-11</v>
      </c>
    </row>
    <row r="100" spans="1:110" ht="15" x14ac:dyDescent="0.2">
      <c r="A100" s="9">
        <f t="shared" si="91"/>
        <v>87</v>
      </c>
      <c r="B100" s="16">
        <f t="shared" si="61"/>
        <v>5</v>
      </c>
      <c r="C100" s="17">
        <f>VLOOKUP($A100,Datum!$A:$B,2,0)</f>
        <v>41585</v>
      </c>
      <c r="D100" s="13">
        <f>VLOOKUP(C100,Zeitreihen!$B:$C,2,0)</f>
        <v>606.88</v>
      </c>
      <c r="E100" s="13">
        <f>VLOOKUP(C100,Zeitreihen!F:G,2,0)</f>
        <v>8262.7900000000009</v>
      </c>
      <c r="F100" s="9">
        <f t="shared" si="62"/>
        <v>1.682141663532296E-3</v>
      </c>
      <c r="G100" s="9">
        <f t="shared" si="62"/>
        <v>9.0364569014277744E-3</v>
      </c>
      <c r="H100" s="9">
        <f t="shared" si="92"/>
        <v>5.1983744084021675E-3</v>
      </c>
      <c r="I100" s="9">
        <f t="shared" si="51"/>
        <v>3.8305976167779306E-9</v>
      </c>
      <c r="J100" s="9">
        <f t="shared" si="51"/>
        <v>3.2484164304171311E-7</v>
      </c>
      <c r="K100" s="9">
        <f t="shared" si="63"/>
        <v>3.5275170072812035E-8</v>
      </c>
      <c r="M100" s="16">
        <f t="shared" si="64"/>
        <v>5</v>
      </c>
      <c r="N100" s="17">
        <f>VLOOKUP($A100,Datum!$A:$B,2,0)</f>
        <v>41585</v>
      </c>
      <c r="O100" s="13">
        <f>VLOOKUP(N100,Zeitreihen!$B:$C,2,0)</f>
        <v>606.88</v>
      </c>
      <c r="P100" s="13">
        <f>VLOOKUP(N100,Zeitreihen!$J:$K,2,0)</f>
        <v>0.26663822525597269</v>
      </c>
      <c r="Q100" s="9">
        <f t="shared" si="65"/>
        <v>1.682141663532296E-3</v>
      </c>
      <c r="R100" s="9">
        <f t="shared" si="65"/>
        <v>0</v>
      </c>
      <c r="S100" s="9">
        <f t="shared" si="93"/>
        <v>5.1983744084021675E-3</v>
      </c>
      <c r="T100" s="9">
        <f t="shared" si="52"/>
        <v>3.8305976167779306E-9</v>
      </c>
      <c r="U100" s="9">
        <f t="shared" si="52"/>
        <v>5.6395444685092676E-17</v>
      </c>
      <c r="V100" s="9">
        <f t="shared" si="66"/>
        <v>4.6478839917520275E-13</v>
      </c>
      <c r="X100" s="16">
        <f t="shared" si="67"/>
        <v>5</v>
      </c>
      <c r="Y100" s="17">
        <f>VLOOKUP($A100,Datum!$A:$B,2,0)</f>
        <v>41585</v>
      </c>
      <c r="Z100" s="13">
        <f>VLOOKUP(Y100,Zeitreihen!$B:$C,2,0)</f>
        <v>606.88</v>
      </c>
      <c r="AA100" s="13">
        <f>VLOOKUP(Y100,Zeitreihen!N:O,2,0)</f>
        <v>1.3418999999999999</v>
      </c>
      <c r="AB100" s="9">
        <f t="shared" si="68"/>
        <v>1.682141663532296E-3</v>
      </c>
      <c r="AC100" s="9">
        <f t="shared" si="68"/>
        <v>-6.9805719371282722E-3</v>
      </c>
      <c r="AD100" s="9">
        <f t="shared" si="94"/>
        <v>5.1983744084021675E-3</v>
      </c>
      <c r="AE100" s="9">
        <f t="shared" si="53"/>
        <v>3.8305976167779306E-9</v>
      </c>
      <c r="AF100" s="9">
        <f t="shared" si="53"/>
        <v>2.7345259115420556E-7</v>
      </c>
      <c r="AG100" s="9">
        <f t="shared" si="69"/>
        <v>-3.2364901420783744E-8</v>
      </c>
      <c r="AI100" s="16">
        <f t="shared" si="70"/>
        <v>5</v>
      </c>
      <c r="AJ100" s="17">
        <f>VLOOKUP($A100,Datum!$A:$B,2,0)</f>
        <v>41585</v>
      </c>
      <c r="AK100" s="13">
        <f>VLOOKUP(AJ100,Zeitreihen!$B:$C,2,0)</f>
        <v>606.88</v>
      </c>
      <c r="AL100" s="13">
        <f>VLOOKUP(AJ100,Zeitreihen!$R:$S,2,0)</f>
        <v>1.0091000000000001</v>
      </c>
      <c r="AM100" s="9">
        <f t="shared" si="71"/>
        <v>1.682141663532296E-3</v>
      </c>
      <c r="AN100" s="9">
        <f t="shared" si="71"/>
        <v>-9.9093296419556145E-5</v>
      </c>
      <c r="AO100" s="9">
        <f t="shared" si="95"/>
        <v>5.1983744084021675E-3</v>
      </c>
      <c r="AP100" s="9">
        <f t="shared" si="54"/>
        <v>3.9355021645978086E-9</v>
      </c>
      <c r="AQ100" s="9">
        <f t="shared" si="54"/>
        <v>5.1530273242152433E-14</v>
      </c>
      <c r="AR100" s="9">
        <f t="shared" si="72"/>
        <v>1.4240698785059933E-11</v>
      </c>
      <c r="AT100" s="16">
        <f t="shared" si="73"/>
        <v>5</v>
      </c>
      <c r="AU100" s="17">
        <f>VLOOKUP($A100,Datum!$A:$B,2,0)</f>
        <v>41585</v>
      </c>
      <c r="AV100" s="13">
        <f>VLOOKUP(AU100,Zeitreihen!$F:$G,2,0)</f>
        <v>8262.7900000000009</v>
      </c>
      <c r="AW100" s="13">
        <f>VLOOKUP(AU100,Zeitreihen!$J:$K,2,0)</f>
        <v>0.26663822525597269</v>
      </c>
      <c r="AX100" s="9">
        <f t="shared" si="74"/>
        <v>9.0364569014277744E-3</v>
      </c>
      <c r="AY100" s="9">
        <f t="shared" si="74"/>
        <v>0</v>
      </c>
      <c r="AZ100" s="9">
        <f t="shared" si="96"/>
        <v>5.1983744084021675E-3</v>
      </c>
      <c r="BA100" s="9">
        <f t="shared" si="55"/>
        <v>3.2484164304171311E-7</v>
      </c>
      <c r="BB100" s="9">
        <f t="shared" si="55"/>
        <v>5.6395444685092676E-17</v>
      </c>
      <c r="BC100" s="9">
        <f t="shared" si="75"/>
        <v>4.2801388892854348E-12</v>
      </c>
      <c r="BE100" s="16">
        <f t="shared" si="76"/>
        <v>5</v>
      </c>
      <c r="BF100" s="17">
        <f>VLOOKUP($A100,Datum!$A:$B,2,0)</f>
        <v>41585</v>
      </c>
      <c r="BG100" s="13">
        <f>VLOOKUP(BF100,Zeitreihen!$F:$G,2,0)</f>
        <v>8262.7900000000009</v>
      </c>
      <c r="BH100" s="13">
        <f>VLOOKUP(BF100,Zeitreihen!N:O,2,0)</f>
        <v>1.3418999999999999</v>
      </c>
      <c r="BI100" s="9">
        <f t="shared" si="77"/>
        <v>9.0364569014277744E-3</v>
      </c>
      <c r="BJ100" s="9">
        <f t="shared" si="77"/>
        <v>-6.9805719371282722E-3</v>
      </c>
      <c r="BK100" s="9">
        <f t="shared" si="97"/>
        <v>5.1983744084021675E-3</v>
      </c>
      <c r="BL100" s="9">
        <f t="shared" si="56"/>
        <v>3.2484164304171311E-7</v>
      </c>
      <c r="BM100" s="9">
        <f t="shared" si="56"/>
        <v>2.7345259115420556E-7</v>
      </c>
      <c r="BN100" s="9">
        <f t="shared" si="78"/>
        <v>-2.9804158938736382E-7</v>
      </c>
      <c r="BP100" s="16">
        <f t="shared" si="79"/>
        <v>5</v>
      </c>
      <c r="BQ100" s="17">
        <f>VLOOKUP($A100,Datum!$A:$B,2,0)</f>
        <v>41585</v>
      </c>
      <c r="BR100" s="13">
        <f>VLOOKUP(BQ100,Zeitreihen!$F:$G,2,0)</f>
        <v>8262.7900000000009</v>
      </c>
      <c r="BS100" s="13">
        <f>VLOOKUP(BQ100,Zeitreihen!R:S,2,0)</f>
        <v>1.0091000000000001</v>
      </c>
      <c r="BT100" s="9">
        <f t="shared" si="80"/>
        <v>9.0364569014277744E-3</v>
      </c>
      <c r="BU100" s="9">
        <f t="shared" si="80"/>
        <v>-9.9093296419556145E-5</v>
      </c>
      <c r="BV100" s="9">
        <f t="shared" si="98"/>
        <v>5.1983744084021675E-3</v>
      </c>
      <c r="BW100" s="9">
        <f t="shared" si="57"/>
        <v>3.2484164304171311E-7</v>
      </c>
      <c r="BX100" s="9">
        <f t="shared" si="57"/>
        <v>4.8495646822083943E-14</v>
      </c>
      <c r="BY100" s="9">
        <f t="shared" si="81"/>
        <v>1.2551257145822637E-10</v>
      </c>
      <c r="CA100" s="16">
        <f t="shared" si="82"/>
        <v>5</v>
      </c>
      <c r="CB100" s="17">
        <f>VLOOKUP($A100,Datum!$A:$B,2,0)</f>
        <v>41585</v>
      </c>
      <c r="CC100" s="13">
        <f>VLOOKUP(CB100,Zeitreihen!$J:$K,2,0)</f>
        <v>0.26663822525597269</v>
      </c>
      <c r="CD100" s="13">
        <f>VLOOKUP(CB100,Zeitreihen!N:O,2,0)</f>
        <v>1.3418999999999999</v>
      </c>
      <c r="CE100" s="9">
        <f t="shared" si="83"/>
        <v>0</v>
      </c>
      <c r="CF100" s="9">
        <f t="shared" si="83"/>
        <v>-6.9805719371282722E-3</v>
      </c>
      <c r="CG100" s="9">
        <f t="shared" si="99"/>
        <v>5.1983744084021675E-3</v>
      </c>
      <c r="CH100" s="9">
        <f t="shared" si="58"/>
        <v>5.6395444685092676E-17</v>
      </c>
      <c r="CI100" s="9">
        <f t="shared" si="58"/>
        <v>2.7345259115420556E-7</v>
      </c>
      <c r="CJ100" s="9">
        <f t="shared" si="84"/>
        <v>-3.9270192867405504E-12</v>
      </c>
      <c r="CL100" s="16">
        <f t="shared" si="85"/>
        <v>5</v>
      </c>
      <c r="CM100" s="17">
        <f>VLOOKUP($A100,Datum!$A:$B,2,0)</f>
        <v>41585</v>
      </c>
      <c r="CN100" s="13">
        <f>VLOOKUP(CM100,Zeitreihen!$J:$K,2,0)</f>
        <v>0.26663822525597269</v>
      </c>
      <c r="CO100" s="13">
        <f>VLOOKUP(CM100,Zeitreihen!R:S,2,0)</f>
        <v>1.0091000000000001</v>
      </c>
      <c r="CP100" s="9">
        <f t="shared" si="86"/>
        <v>0</v>
      </c>
      <c r="CQ100" s="9">
        <f t="shared" si="86"/>
        <v>-9.9093296419556145E-5</v>
      </c>
      <c r="CR100" s="9">
        <f t="shared" si="100"/>
        <v>5.1983744084021675E-3</v>
      </c>
      <c r="CS100" s="9">
        <f t="shared" si="59"/>
        <v>5.6395444685092676E-17</v>
      </c>
      <c r="CT100" s="9">
        <f t="shared" si="59"/>
        <v>4.8495646822083943E-14</v>
      </c>
      <c r="CU100" s="9">
        <f t="shared" si="87"/>
        <v>1.6537634558251144E-15</v>
      </c>
      <c r="CW100" s="16">
        <f t="shared" si="88"/>
        <v>5</v>
      </c>
      <c r="CX100" s="17">
        <f>VLOOKUP($A100,Datum!$A:$B,2,0)</f>
        <v>41585</v>
      </c>
      <c r="CY100" s="13">
        <f>VLOOKUP(CX100,Zeitreihen!N:O,2,0)</f>
        <v>1.3418999999999999</v>
      </c>
      <c r="CZ100" s="13">
        <f>VLOOKUP(CX100,Zeitreihen!R:S,2,0)</f>
        <v>1.0091000000000001</v>
      </c>
      <c r="DA100" s="9">
        <f t="shared" si="89"/>
        <v>-6.9805719371282722E-3</v>
      </c>
      <c r="DB100" s="9">
        <f t="shared" si="89"/>
        <v>-9.9093296419556145E-5</v>
      </c>
      <c r="DC100" s="9">
        <f t="shared" si="101"/>
        <v>5.1983744084021675E-3</v>
      </c>
      <c r="DD100" s="9">
        <f t="shared" si="60"/>
        <v>2.7345259115420556E-7</v>
      </c>
      <c r="DE100" s="9">
        <f t="shared" si="60"/>
        <v>4.8495646822083943E-14</v>
      </c>
      <c r="DF100" s="9">
        <f t="shared" si="90"/>
        <v>-1.151575454896381E-10</v>
      </c>
    </row>
    <row r="101" spans="1:110" ht="15" x14ac:dyDescent="0.2">
      <c r="A101" s="9">
        <f t="shared" si="91"/>
        <v>88</v>
      </c>
      <c r="B101" s="16">
        <f t="shared" si="61"/>
        <v>4</v>
      </c>
      <c r="C101" s="17">
        <f>VLOOKUP($A101,Datum!$A:$B,2,0)</f>
        <v>41584</v>
      </c>
      <c r="D101" s="13">
        <f>VLOOKUP(C101,Zeitreihen!$B:$C,2,0)</f>
        <v>605.86</v>
      </c>
      <c r="E101" s="13">
        <f>VLOOKUP(C101,Zeitreihen!F:G,2,0)</f>
        <v>8188.46</v>
      </c>
      <c r="F101" s="9">
        <f t="shared" si="62"/>
        <v>2.4127058784721902E-3</v>
      </c>
      <c r="G101" s="9">
        <f t="shared" si="62"/>
        <v>2.1675898307866853E-3</v>
      </c>
      <c r="H101" s="9">
        <f t="shared" si="92"/>
        <v>4.8864719438980369E-3</v>
      </c>
      <c r="I101" s="9">
        <f t="shared" si="51"/>
        <v>1.2337700109980481E-8</v>
      </c>
      <c r="J101" s="9">
        <f t="shared" si="51"/>
        <v>5.2460130636830665E-9</v>
      </c>
      <c r="K101" s="9">
        <f t="shared" si="63"/>
        <v>8.0451063357025688E-9</v>
      </c>
      <c r="M101" s="16">
        <f t="shared" si="64"/>
        <v>4</v>
      </c>
      <c r="N101" s="17">
        <f>VLOOKUP($A101,Datum!$A:$B,2,0)</f>
        <v>41584</v>
      </c>
      <c r="O101" s="13">
        <f>VLOOKUP(N101,Zeitreihen!$B:$C,2,0)</f>
        <v>605.86</v>
      </c>
      <c r="P101" s="13">
        <f>VLOOKUP(N101,Zeitreihen!$J:$K,2,0)</f>
        <v>0.26663822525597269</v>
      </c>
      <c r="Q101" s="9">
        <f t="shared" si="65"/>
        <v>2.4127058784721902E-3</v>
      </c>
      <c r="R101" s="9">
        <f t="shared" si="65"/>
        <v>0</v>
      </c>
      <c r="S101" s="9">
        <f t="shared" si="93"/>
        <v>4.8864719438980369E-3</v>
      </c>
      <c r="T101" s="9">
        <f t="shared" si="52"/>
        <v>1.2337700109980481E-8</v>
      </c>
      <c r="U101" s="9">
        <f t="shared" si="52"/>
        <v>5.3011718003987107E-17</v>
      </c>
      <c r="V101" s="9">
        <f t="shared" si="66"/>
        <v>8.0872905169039516E-13</v>
      </c>
      <c r="X101" s="16">
        <f t="shared" si="67"/>
        <v>4</v>
      </c>
      <c r="Y101" s="17">
        <f>VLOOKUP($A101,Datum!$A:$B,2,0)</f>
        <v>41584</v>
      </c>
      <c r="Z101" s="13">
        <f>VLOOKUP(Y101,Zeitreihen!$B:$C,2,0)</f>
        <v>605.86</v>
      </c>
      <c r="AA101" s="13">
        <f>VLOOKUP(Y101,Zeitreihen!N:O,2,0)</f>
        <v>1.3512999999999999</v>
      </c>
      <c r="AB101" s="9">
        <f t="shared" si="68"/>
        <v>2.4127058784721902E-3</v>
      </c>
      <c r="AC101" s="9">
        <f t="shared" si="68"/>
        <v>2.8902825174808361E-3</v>
      </c>
      <c r="AD101" s="9">
        <f t="shared" si="94"/>
        <v>4.8864719438980369E-3</v>
      </c>
      <c r="AE101" s="9">
        <f t="shared" si="53"/>
        <v>1.2337700109980481E-8</v>
      </c>
      <c r="AF101" s="9">
        <f t="shared" si="53"/>
        <v>3.3492241806762182E-8</v>
      </c>
      <c r="AG101" s="9">
        <f t="shared" si="69"/>
        <v>2.0327745458431506E-8</v>
      </c>
      <c r="AI101" s="16">
        <f t="shared" si="70"/>
        <v>4</v>
      </c>
      <c r="AJ101" s="17">
        <f>VLOOKUP($A101,Datum!$A:$B,2,0)</f>
        <v>41584</v>
      </c>
      <c r="AK101" s="13">
        <f>VLOOKUP(AJ101,Zeitreihen!$B:$C,2,0)</f>
        <v>605.86</v>
      </c>
      <c r="AL101" s="13">
        <f>VLOOKUP(AJ101,Zeitreihen!$R:$S,2,0)</f>
        <v>1.0092000000000001</v>
      </c>
      <c r="AM101" s="9">
        <f t="shared" si="71"/>
        <v>2.4127058784721902E-3</v>
      </c>
      <c r="AN101" s="9">
        <f t="shared" si="71"/>
        <v>-9.9083477911141894E-5</v>
      </c>
      <c r="AO101" s="9">
        <f t="shared" si="95"/>
        <v>4.8864719438980369E-3</v>
      </c>
      <c r="AP101" s="9">
        <f t="shared" si="54"/>
        <v>1.2519666557307056E-8</v>
      </c>
      <c r="AQ101" s="9">
        <f t="shared" si="54"/>
        <v>4.8741040190424811E-14</v>
      </c>
      <c r="AR101" s="9">
        <f t="shared" si="72"/>
        <v>2.470266323375722E-11</v>
      </c>
      <c r="AT101" s="16">
        <f t="shared" si="73"/>
        <v>4</v>
      </c>
      <c r="AU101" s="17">
        <f>VLOOKUP($A101,Datum!$A:$B,2,0)</f>
        <v>41584</v>
      </c>
      <c r="AV101" s="13">
        <f>VLOOKUP(AU101,Zeitreihen!$F:$G,2,0)</f>
        <v>8188.46</v>
      </c>
      <c r="AW101" s="13">
        <f>VLOOKUP(AU101,Zeitreihen!$J:$K,2,0)</f>
        <v>0.26663822525597269</v>
      </c>
      <c r="AX101" s="9">
        <f t="shared" si="74"/>
        <v>2.1675898307866853E-3</v>
      </c>
      <c r="AY101" s="9">
        <f t="shared" si="74"/>
        <v>0</v>
      </c>
      <c r="AZ101" s="9">
        <f t="shared" si="96"/>
        <v>4.8864719438980369E-3</v>
      </c>
      <c r="BA101" s="9">
        <f t="shared" si="55"/>
        <v>5.2460130636830665E-9</v>
      </c>
      <c r="BB101" s="9">
        <f t="shared" si="55"/>
        <v>5.3011718003987107E-17</v>
      </c>
      <c r="BC101" s="9">
        <f t="shared" si="75"/>
        <v>5.273520315474277E-13</v>
      </c>
      <c r="BE101" s="16">
        <f t="shared" si="76"/>
        <v>4</v>
      </c>
      <c r="BF101" s="17">
        <f>VLOOKUP($A101,Datum!$A:$B,2,0)</f>
        <v>41584</v>
      </c>
      <c r="BG101" s="13">
        <f>VLOOKUP(BF101,Zeitreihen!$F:$G,2,0)</f>
        <v>8188.46</v>
      </c>
      <c r="BH101" s="13">
        <f>VLOOKUP(BF101,Zeitreihen!N:O,2,0)</f>
        <v>1.3512999999999999</v>
      </c>
      <c r="BI101" s="9">
        <f t="shared" si="77"/>
        <v>2.1675898307866853E-3</v>
      </c>
      <c r="BJ101" s="9">
        <f t="shared" si="77"/>
        <v>2.8902825174808361E-3</v>
      </c>
      <c r="BK101" s="9">
        <f t="shared" si="97"/>
        <v>4.8864719438980369E-3</v>
      </c>
      <c r="BL101" s="9">
        <f t="shared" si="56"/>
        <v>5.2460130636830665E-9</v>
      </c>
      <c r="BM101" s="9">
        <f t="shared" si="56"/>
        <v>3.3492241806762182E-8</v>
      </c>
      <c r="BN101" s="9">
        <f t="shared" si="78"/>
        <v>1.3255215503729337E-8</v>
      </c>
      <c r="BP101" s="16">
        <f t="shared" si="79"/>
        <v>4</v>
      </c>
      <c r="BQ101" s="17">
        <f>VLOOKUP($A101,Datum!$A:$B,2,0)</f>
        <v>41584</v>
      </c>
      <c r="BR101" s="13">
        <f>VLOOKUP(BQ101,Zeitreihen!$F:$G,2,0)</f>
        <v>8188.46</v>
      </c>
      <c r="BS101" s="13">
        <f>VLOOKUP(BQ101,Zeitreihen!R:S,2,0)</f>
        <v>1.0092000000000001</v>
      </c>
      <c r="BT101" s="9">
        <f t="shared" si="80"/>
        <v>2.1675898307866853E-3</v>
      </c>
      <c r="BU101" s="9">
        <f t="shared" si="80"/>
        <v>-9.9083477911141894E-5</v>
      </c>
      <c r="BV101" s="9">
        <f t="shared" si="98"/>
        <v>4.8864719438980369E-3</v>
      </c>
      <c r="BW101" s="9">
        <f t="shared" si="57"/>
        <v>5.2460130636830665E-9</v>
      </c>
      <c r="BX101" s="9">
        <f t="shared" si="57"/>
        <v>4.5879460662384993E-14</v>
      </c>
      <c r="BY101" s="9">
        <f t="shared" si="81"/>
        <v>1.5514001740028426E-11</v>
      </c>
      <c r="CA101" s="16">
        <f t="shared" si="82"/>
        <v>4</v>
      </c>
      <c r="CB101" s="17">
        <f>VLOOKUP($A101,Datum!$A:$B,2,0)</f>
        <v>41584</v>
      </c>
      <c r="CC101" s="13">
        <f>VLOOKUP(CB101,Zeitreihen!$J:$K,2,0)</f>
        <v>0.26663822525597269</v>
      </c>
      <c r="CD101" s="13">
        <f>VLOOKUP(CB101,Zeitreihen!N:O,2,0)</f>
        <v>1.3512999999999999</v>
      </c>
      <c r="CE101" s="9">
        <f t="shared" si="83"/>
        <v>0</v>
      </c>
      <c r="CF101" s="9">
        <f t="shared" si="83"/>
        <v>2.8902825174808361E-3</v>
      </c>
      <c r="CG101" s="9">
        <f t="shared" si="99"/>
        <v>4.8864719438980369E-3</v>
      </c>
      <c r="CH101" s="9">
        <f t="shared" si="58"/>
        <v>5.3011718003987107E-17</v>
      </c>
      <c r="CI101" s="9">
        <f t="shared" si="58"/>
        <v>3.3492241806762182E-8</v>
      </c>
      <c r="CJ101" s="9">
        <f t="shared" si="84"/>
        <v>1.3324718676135059E-12</v>
      </c>
      <c r="CL101" s="16">
        <f t="shared" si="85"/>
        <v>4</v>
      </c>
      <c r="CM101" s="17">
        <f>VLOOKUP($A101,Datum!$A:$B,2,0)</f>
        <v>41584</v>
      </c>
      <c r="CN101" s="13">
        <f>VLOOKUP(CM101,Zeitreihen!$J:$K,2,0)</f>
        <v>0.26663822525597269</v>
      </c>
      <c r="CO101" s="13">
        <f>VLOOKUP(CM101,Zeitreihen!R:S,2,0)</f>
        <v>1.0092000000000001</v>
      </c>
      <c r="CP101" s="9">
        <f t="shared" si="86"/>
        <v>0</v>
      </c>
      <c r="CQ101" s="9">
        <f t="shared" si="86"/>
        <v>-9.9083477911141894E-5</v>
      </c>
      <c r="CR101" s="9">
        <f t="shared" si="100"/>
        <v>4.8864719438980369E-3</v>
      </c>
      <c r="CS101" s="9">
        <f t="shared" si="59"/>
        <v>5.3011718003987107E-17</v>
      </c>
      <c r="CT101" s="9">
        <f t="shared" si="59"/>
        <v>4.5879460662384993E-14</v>
      </c>
      <c r="CU101" s="9">
        <f t="shared" si="87"/>
        <v>1.5595348764325129E-15</v>
      </c>
      <c r="CW101" s="16">
        <f t="shared" si="88"/>
        <v>4</v>
      </c>
      <c r="CX101" s="17">
        <f>VLOOKUP($A101,Datum!$A:$B,2,0)</f>
        <v>41584</v>
      </c>
      <c r="CY101" s="13">
        <f>VLOOKUP(CX101,Zeitreihen!N:O,2,0)</f>
        <v>1.3512999999999999</v>
      </c>
      <c r="CZ101" s="13">
        <f>VLOOKUP(CX101,Zeitreihen!R:S,2,0)</f>
        <v>1.0092000000000001</v>
      </c>
      <c r="DA101" s="9">
        <f t="shared" si="89"/>
        <v>2.8902825174808361E-3</v>
      </c>
      <c r="DB101" s="9">
        <f t="shared" si="89"/>
        <v>-9.9083477911141894E-5</v>
      </c>
      <c r="DC101" s="9">
        <f t="shared" si="101"/>
        <v>4.8864719438980369E-3</v>
      </c>
      <c r="DD101" s="9">
        <f t="shared" si="60"/>
        <v>3.3492241806762182E-8</v>
      </c>
      <c r="DE101" s="9">
        <f t="shared" si="60"/>
        <v>4.5879460662384993E-14</v>
      </c>
      <c r="DF101" s="9">
        <f t="shared" si="90"/>
        <v>3.919956620255423E-11</v>
      </c>
    </row>
    <row r="102" spans="1:110" ht="15" x14ac:dyDescent="0.2">
      <c r="A102" s="9">
        <f t="shared" si="91"/>
        <v>89</v>
      </c>
      <c r="B102" s="16">
        <f t="shared" si="61"/>
        <v>3</v>
      </c>
      <c r="C102" s="17">
        <f>VLOOKUP($A102,Datum!$A:$B,2,0)</f>
        <v>41583</v>
      </c>
      <c r="D102" s="13">
        <f>VLOOKUP(C102,Zeitreihen!$B:$C,2,0)</f>
        <v>604.4</v>
      </c>
      <c r="E102" s="13">
        <f>VLOOKUP(C102,Zeitreihen!F:G,2,0)</f>
        <v>8170.73</v>
      </c>
      <c r="F102" s="9">
        <f t="shared" si="62"/>
        <v>1.0263372252875831E-3</v>
      </c>
      <c r="G102" s="9">
        <f t="shared" si="62"/>
        <v>1.1912949372085367E-2</v>
      </c>
      <c r="H102" s="9">
        <f t="shared" si="92"/>
        <v>4.5932836272641548E-3</v>
      </c>
      <c r="I102" s="9">
        <f t="shared" si="51"/>
        <v>1.885671300672995E-10</v>
      </c>
      <c r="J102" s="9">
        <f t="shared" si="51"/>
        <v>5.3392630757623981E-7</v>
      </c>
      <c r="K102" s="9">
        <f t="shared" si="63"/>
        <v>1.0033989808998301E-8</v>
      </c>
      <c r="M102" s="16">
        <f t="shared" si="64"/>
        <v>3</v>
      </c>
      <c r="N102" s="17">
        <f>VLOOKUP($A102,Datum!$A:$B,2,0)</f>
        <v>41583</v>
      </c>
      <c r="O102" s="13">
        <f>VLOOKUP(N102,Zeitreihen!$B:$C,2,0)</f>
        <v>604.4</v>
      </c>
      <c r="P102" s="13">
        <f>VLOOKUP(N102,Zeitreihen!$J:$K,2,0)</f>
        <v>0.26663822525597269</v>
      </c>
      <c r="Q102" s="9">
        <f t="shared" si="65"/>
        <v>1.0263372252875831E-3</v>
      </c>
      <c r="R102" s="9">
        <f t="shared" si="65"/>
        <v>-2.6664178011620453E-5</v>
      </c>
      <c r="S102" s="9">
        <f t="shared" si="93"/>
        <v>4.5932836272641548E-3</v>
      </c>
      <c r="T102" s="9">
        <f t="shared" si="52"/>
        <v>1.885671300672995E-10</v>
      </c>
      <c r="U102" s="9">
        <f t="shared" si="52"/>
        <v>3.2402617450701954E-12</v>
      </c>
      <c r="V102" s="9">
        <f t="shared" si="66"/>
        <v>-2.471855290939877E-11</v>
      </c>
      <c r="X102" s="16">
        <f t="shared" si="67"/>
        <v>3</v>
      </c>
      <c r="Y102" s="17">
        <f>VLOOKUP($A102,Datum!$A:$B,2,0)</f>
        <v>41583</v>
      </c>
      <c r="Z102" s="13">
        <f>VLOOKUP(Y102,Zeitreihen!$B:$C,2,0)</f>
        <v>604.4</v>
      </c>
      <c r="AA102" s="13">
        <f>VLOOKUP(Y102,Zeitreihen!N:O,2,0)</f>
        <v>1.3473999999999999</v>
      </c>
      <c r="AB102" s="9">
        <f t="shared" si="68"/>
        <v>1.0263372252875831E-3</v>
      </c>
      <c r="AC102" s="9">
        <f t="shared" si="68"/>
        <v>-2.9642825915147946E-3</v>
      </c>
      <c r="AD102" s="9">
        <f t="shared" si="94"/>
        <v>4.5932836272641548E-3</v>
      </c>
      <c r="AE102" s="9">
        <f t="shared" si="53"/>
        <v>1.885671300672995E-10</v>
      </c>
      <c r="AF102" s="9">
        <f t="shared" si="53"/>
        <v>4.8115417138651804E-8</v>
      </c>
      <c r="AG102" s="9">
        <f t="shared" si="69"/>
        <v>-3.01213979121596E-9</v>
      </c>
      <c r="AI102" s="16">
        <f t="shared" si="70"/>
        <v>3</v>
      </c>
      <c r="AJ102" s="17">
        <f>VLOOKUP($A102,Datum!$A:$B,2,0)</f>
        <v>41583</v>
      </c>
      <c r="AK102" s="13">
        <f>VLOOKUP(AJ102,Zeitreihen!$B:$C,2,0)</f>
        <v>604.4</v>
      </c>
      <c r="AL102" s="13">
        <f>VLOOKUP(AJ102,Zeitreihen!$R:$S,2,0)</f>
        <v>1.0093000000000001</v>
      </c>
      <c r="AM102" s="9">
        <f t="shared" si="71"/>
        <v>1.0263372252875831E-3</v>
      </c>
      <c r="AN102" s="9">
        <f t="shared" si="71"/>
        <v>-9.9073661348127512E-5</v>
      </c>
      <c r="AO102" s="9">
        <f t="shared" si="95"/>
        <v>4.5932836272641548E-3</v>
      </c>
      <c r="AP102" s="9">
        <f t="shared" si="54"/>
        <v>2.1092415570971891E-10</v>
      </c>
      <c r="AQ102" s="9">
        <f t="shared" si="54"/>
        <v>4.6101835116181962E-14</v>
      </c>
      <c r="AR102" s="9">
        <f t="shared" si="72"/>
        <v>3.1183313885072173E-12</v>
      </c>
      <c r="AT102" s="16">
        <f t="shared" si="73"/>
        <v>3</v>
      </c>
      <c r="AU102" s="17">
        <f>VLOOKUP($A102,Datum!$A:$B,2,0)</f>
        <v>41583</v>
      </c>
      <c r="AV102" s="13">
        <f>VLOOKUP(AU102,Zeitreihen!$F:$G,2,0)</f>
        <v>8170.73</v>
      </c>
      <c r="AW102" s="13">
        <f>VLOOKUP(AU102,Zeitreihen!$J:$K,2,0)</f>
        <v>0.26663822525597269</v>
      </c>
      <c r="AX102" s="9">
        <f t="shared" si="74"/>
        <v>1.1912949372085367E-2</v>
      </c>
      <c r="AY102" s="9">
        <f t="shared" si="74"/>
        <v>-2.6664178011620453E-5</v>
      </c>
      <c r="AZ102" s="9">
        <f t="shared" si="96"/>
        <v>4.5932836272641548E-3</v>
      </c>
      <c r="BA102" s="9">
        <f t="shared" si="55"/>
        <v>5.3392630757623981E-7</v>
      </c>
      <c r="BB102" s="9">
        <f t="shared" si="55"/>
        <v>3.2402617450701954E-12</v>
      </c>
      <c r="BC102" s="9">
        <f t="shared" si="75"/>
        <v>-1.3153178281791337E-9</v>
      </c>
      <c r="BE102" s="16">
        <f t="shared" si="76"/>
        <v>3</v>
      </c>
      <c r="BF102" s="17">
        <f>VLOOKUP($A102,Datum!$A:$B,2,0)</f>
        <v>41583</v>
      </c>
      <c r="BG102" s="13">
        <f>VLOOKUP(BF102,Zeitreihen!$F:$G,2,0)</f>
        <v>8170.73</v>
      </c>
      <c r="BH102" s="13">
        <f>VLOOKUP(BF102,Zeitreihen!N:O,2,0)</f>
        <v>1.3473999999999999</v>
      </c>
      <c r="BI102" s="9">
        <f t="shared" si="77"/>
        <v>1.1912949372085367E-2</v>
      </c>
      <c r="BJ102" s="9">
        <f t="shared" si="77"/>
        <v>-2.9642825915147946E-3</v>
      </c>
      <c r="BK102" s="9">
        <f t="shared" si="97"/>
        <v>4.5932836272641548E-3</v>
      </c>
      <c r="BL102" s="9">
        <f t="shared" si="56"/>
        <v>5.3392630757623981E-7</v>
      </c>
      <c r="BM102" s="9">
        <f t="shared" si="56"/>
        <v>4.8115417138651804E-8</v>
      </c>
      <c r="BN102" s="9">
        <f t="shared" si="78"/>
        <v>-1.6028127467153139E-7</v>
      </c>
      <c r="BP102" s="16">
        <f t="shared" si="79"/>
        <v>3</v>
      </c>
      <c r="BQ102" s="17">
        <f>VLOOKUP($A102,Datum!$A:$B,2,0)</f>
        <v>41583</v>
      </c>
      <c r="BR102" s="13">
        <f>VLOOKUP(BQ102,Zeitreihen!$F:$G,2,0)</f>
        <v>8170.73</v>
      </c>
      <c r="BS102" s="13">
        <f>VLOOKUP(BQ102,Zeitreihen!R:S,2,0)</f>
        <v>1.0093000000000001</v>
      </c>
      <c r="BT102" s="9">
        <f t="shared" si="80"/>
        <v>1.1912949372085367E-2</v>
      </c>
      <c r="BU102" s="9">
        <f t="shared" si="80"/>
        <v>-9.9073661348127512E-5</v>
      </c>
      <c r="BV102" s="9">
        <f t="shared" si="98"/>
        <v>4.5932836272641548E-3</v>
      </c>
      <c r="BW102" s="9">
        <f t="shared" si="57"/>
        <v>5.3392630757623981E-7</v>
      </c>
      <c r="BX102" s="9">
        <f t="shared" si="57"/>
        <v>4.3403463190186619E-14</v>
      </c>
      <c r="BY102" s="9">
        <f t="shared" si="81"/>
        <v>1.522309128828885E-10</v>
      </c>
      <c r="CA102" s="16">
        <f t="shared" si="82"/>
        <v>3</v>
      </c>
      <c r="CB102" s="17">
        <f>VLOOKUP($A102,Datum!$A:$B,2,0)</f>
        <v>41583</v>
      </c>
      <c r="CC102" s="13">
        <f>VLOOKUP(CB102,Zeitreihen!$J:$K,2,0)</f>
        <v>0.26663822525597269</v>
      </c>
      <c r="CD102" s="13">
        <f>VLOOKUP(CB102,Zeitreihen!N:O,2,0)</f>
        <v>1.3473999999999999</v>
      </c>
      <c r="CE102" s="9">
        <f t="shared" si="83"/>
        <v>-2.6664178011620453E-5</v>
      </c>
      <c r="CF102" s="9">
        <f t="shared" si="83"/>
        <v>-2.9642825915147946E-3</v>
      </c>
      <c r="CG102" s="9">
        <f t="shared" si="99"/>
        <v>4.5932836272641548E-3</v>
      </c>
      <c r="CH102" s="9">
        <f t="shared" si="58"/>
        <v>3.2402617450701954E-12</v>
      </c>
      <c r="CI102" s="9">
        <f t="shared" si="58"/>
        <v>4.8115417138651804E-8</v>
      </c>
      <c r="CJ102" s="9">
        <f t="shared" si="84"/>
        <v>3.9485002912810869E-10</v>
      </c>
      <c r="CL102" s="16">
        <f t="shared" si="85"/>
        <v>3</v>
      </c>
      <c r="CM102" s="17">
        <f>VLOOKUP($A102,Datum!$A:$B,2,0)</f>
        <v>41583</v>
      </c>
      <c r="CN102" s="13">
        <f>VLOOKUP(CM102,Zeitreihen!$J:$K,2,0)</f>
        <v>0.26663822525597269</v>
      </c>
      <c r="CO102" s="13">
        <f>VLOOKUP(CM102,Zeitreihen!R:S,2,0)</f>
        <v>1.0093000000000001</v>
      </c>
      <c r="CP102" s="9">
        <f t="shared" si="86"/>
        <v>-2.6664178011620453E-5</v>
      </c>
      <c r="CQ102" s="9">
        <f t="shared" si="86"/>
        <v>-9.9073661348127512E-5</v>
      </c>
      <c r="CR102" s="9">
        <f t="shared" si="100"/>
        <v>4.5932836272641548E-3</v>
      </c>
      <c r="CS102" s="9">
        <f t="shared" si="59"/>
        <v>3.2402617450701954E-12</v>
      </c>
      <c r="CT102" s="9">
        <f t="shared" si="59"/>
        <v>4.3403463190186619E-14</v>
      </c>
      <c r="CU102" s="9">
        <f t="shared" si="87"/>
        <v>-3.7501810806776264E-13</v>
      </c>
      <c r="CW102" s="16">
        <f t="shared" si="88"/>
        <v>3</v>
      </c>
      <c r="CX102" s="17">
        <f>VLOOKUP($A102,Datum!$A:$B,2,0)</f>
        <v>41583</v>
      </c>
      <c r="CY102" s="13">
        <f>VLOOKUP(CX102,Zeitreihen!N:O,2,0)</f>
        <v>1.3473999999999999</v>
      </c>
      <c r="CZ102" s="13">
        <f>VLOOKUP(CX102,Zeitreihen!R:S,2,0)</f>
        <v>1.0093000000000001</v>
      </c>
      <c r="DA102" s="9">
        <f t="shared" si="89"/>
        <v>-2.9642825915147946E-3</v>
      </c>
      <c r="DB102" s="9">
        <f t="shared" si="89"/>
        <v>-9.9073661348127512E-5</v>
      </c>
      <c r="DC102" s="9">
        <f t="shared" si="101"/>
        <v>4.5932836272641548E-3</v>
      </c>
      <c r="DD102" s="9">
        <f t="shared" si="60"/>
        <v>4.8115417138651804E-8</v>
      </c>
      <c r="DE102" s="9">
        <f t="shared" si="60"/>
        <v>4.3403463190186619E-14</v>
      </c>
      <c r="DF102" s="9">
        <f t="shared" si="90"/>
        <v>-4.5698749836926044E-11</v>
      </c>
    </row>
    <row r="103" spans="1:110" ht="15" x14ac:dyDescent="0.2">
      <c r="A103" s="9">
        <f t="shared" si="91"/>
        <v>90</v>
      </c>
      <c r="B103" s="16">
        <f t="shared" si="61"/>
        <v>2</v>
      </c>
      <c r="C103" s="17">
        <f>VLOOKUP($A103,Datum!$A:$B,2,0)</f>
        <v>41582</v>
      </c>
      <c r="D103" s="13">
        <f>VLOOKUP(C103,Zeitreihen!$B:$C,2,0)</f>
        <v>603.78</v>
      </c>
      <c r="E103" s="13">
        <f>VLOOKUP(C103,Zeitreihen!F:G,2,0)</f>
        <v>8073.97</v>
      </c>
      <c r="F103" s="9">
        <f t="shared" si="62"/>
        <v>-3.2244490570957031E-3</v>
      </c>
      <c r="G103" s="9">
        <f t="shared" si="62"/>
        <v>3.6604079474419674E-3</v>
      </c>
      <c r="H103" s="9">
        <f t="shared" si="92"/>
        <v>4.3176866096283056E-3</v>
      </c>
      <c r="I103" s="9">
        <f t="shared" si="51"/>
        <v>7.075691658292134E-8</v>
      </c>
      <c r="J103" s="9">
        <f t="shared" si="51"/>
        <v>2.761424625505429E-8</v>
      </c>
      <c r="K103" s="9">
        <f t="shared" si="63"/>
        <v>-4.4202928848314163E-8</v>
      </c>
      <c r="M103" s="16">
        <f t="shared" si="64"/>
        <v>2</v>
      </c>
      <c r="N103" s="17">
        <f>VLOOKUP($A103,Datum!$A:$B,2,0)</f>
        <v>41582</v>
      </c>
      <c r="O103" s="13">
        <f>VLOOKUP(N103,Zeitreihen!$B:$C,2,0)</f>
        <v>603.78</v>
      </c>
      <c r="P103" s="13">
        <f>VLOOKUP(N103,Zeitreihen!$J:$K,2,0)</f>
        <v>0.26664533503986348</v>
      </c>
      <c r="Q103" s="9">
        <f t="shared" si="65"/>
        <v>-3.2244490570957031E-3</v>
      </c>
      <c r="R103" s="9">
        <f t="shared" si="65"/>
        <v>0</v>
      </c>
      <c r="S103" s="9">
        <f t="shared" si="93"/>
        <v>4.3176866096283056E-3</v>
      </c>
      <c r="T103" s="9">
        <f t="shared" si="52"/>
        <v>7.075691658292134E-8</v>
      </c>
      <c r="U103" s="9">
        <f t="shared" si="52"/>
        <v>4.6841154028323004E-17</v>
      </c>
      <c r="V103" s="9">
        <f t="shared" si="66"/>
        <v>-1.8205316883344329E-12</v>
      </c>
      <c r="X103" s="16">
        <f t="shared" si="67"/>
        <v>2</v>
      </c>
      <c r="Y103" s="17">
        <f>VLOOKUP($A103,Datum!$A:$B,2,0)</f>
        <v>41582</v>
      </c>
      <c r="Z103" s="13">
        <f>VLOOKUP(Y103,Zeitreihen!$B:$C,2,0)</f>
        <v>603.78</v>
      </c>
      <c r="AA103" s="13">
        <f>VLOOKUP(Y103,Zeitreihen!N:O,2,0)</f>
        <v>1.3513999999999999</v>
      </c>
      <c r="AB103" s="9">
        <f t="shared" si="68"/>
        <v>-3.2244490570957031E-3</v>
      </c>
      <c r="AC103" s="9">
        <f t="shared" si="68"/>
        <v>1.9999265952623151E-3</v>
      </c>
      <c r="AD103" s="9">
        <f t="shared" si="94"/>
        <v>4.3176866096283056E-3</v>
      </c>
      <c r="AE103" s="9">
        <f t="shared" si="53"/>
        <v>7.075691658292134E-8</v>
      </c>
      <c r="AF103" s="9">
        <f t="shared" si="53"/>
        <v>1.2887660906716882E-8</v>
      </c>
      <c r="AG103" s="9">
        <f t="shared" si="69"/>
        <v>-3.0197535457807528E-8</v>
      </c>
      <c r="AI103" s="16">
        <f t="shared" si="70"/>
        <v>2</v>
      </c>
      <c r="AJ103" s="17">
        <f>VLOOKUP($A103,Datum!$A:$B,2,0)</f>
        <v>41582</v>
      </c>
      <c r="AK103" s="13">
        <f>VLOOKUP(AJ103,Zeitreihen!$B:$C,2,0)</f>
        <v>603.78</v>
      </c>
      <c r="AL103" s="13">
        <f>VLOOKUP(AJ103,Zeitreihen!$R:$S,2,0)</f>
        <v>1.0094000000000001</v>
      </c>
      <c r="AM103" s="9">
        <f t="shared" si="71"/>
        <v>-3.2244490570957031E-3</v>
      </c>
      <c r="AN103" s="9">
        <f t="shared" si="71"/>
        <v>-9.9063846730179823E-5</v>
      </c>
      <c r="AO103" s="9">
        <f t="shared" si="95"/>
        <v>4.3176866096283056E-3</v>
      </c>
      <c r="AP103" s="9">
        <f t="shared" si="54"/>
        <v>7.0349379377866045E-8</v>
      </c>
      <c r="AQ103" s="9">
        <f t="shared" si="54"/>
        <v>4.3604645675825286E-14</v>
      </c>
      <c r="AR103" s="9">
        <f t="shared" si="72"/>
        <v>-5.5385555529271885E-11</v>
      </c>
      <c r="AT103" s="16">
        <f t="shared" si="73"/>
        <v>2</v>
      </c>
      <c r="AU103" s="17">
        <f>VLOOKUP($A103,Datum!$A:$B,2,0)</f>
        <v>41582</v>
      </c>
      <c r="AV103" s="13">
        <f>VLOOKUP(AU103,Zeitreihen!$F:$G,2,0)</f>
        <v>8073.97</v>
      </c>
      <c r="AW103" s="13">
        <f>VLOOKUP(AU103,Zeitreihen!$J:$K,2,0)</f>
        <v>0.26664533503986348</v>
      </c>
      <c r="AX103" s="9">
        <f t="shared" si="74"/>
        <v>3.6604079474419674E-3</v>
      </c>
      <c r="AY103" s="9">
        <f t="shared" si="74"/>
        <v>0</v>
      </c>
      <c r="AZ103" s="9">
        <f t="shared" si="96"/>
        <v>4.3176866096283056E-3</v>
      </c>
      <c r="BA103" s="9">
        <f t="shared" si="55"/>
        <v>2.761424625505429E-8</v>
      </c>
      <c r="BB103" s="9">
        <f t="shared" si="55"/>
        <v>4.6841154028323004E-17</v>
      </c>
      <c r="BC103" s="9">
        <f t="shared" si="75"/>
        <v>1.1373140121395847E-12</v>
      </c>
      <c r="BE103" s="16">
        <f t="shared" si="76"/>
        <v>2</v>
      </c>
      <c r="BF103" s="17">
        <f>VLOOKUP($A103,Datum!$A:$B,2,0)</f>
        <v>41582</v>
      </c>
      <c r="BG103" s="13">
        <f>VLOOKUP(BF103,Zeitreihen!$F:$G,2,0)</f>
        <v>8073.97</v>
      </c>
      <c r="BH103" s="13">
        <f>VLOOKUP(BF103,Zeitreihen!N:O,2,0)</f>
        <v>1.3513999999999999</v>
      </c>
      <c r="BI103" s="9">
        <f t="shared" si="77"/>
        <v>3.6604079474419674E-3</v>
      </c>
      <c r="BJ103" s="9">
        <f t="shared" si="77"/>
        <v>1.9999265952623151E-3</v>
      </c>
      <c r="BK103" s="9">
        <f t="shared" si="97"/>
        <v>4.3176866096283056E-3</v>
      </c>
      <c r="BL103" s="9">
        <f t="shared" si="56"/>
        <v>2.761424625505429E-8</v>
      </c>
      <c r="BM103" s="9">
        <f t="shared" si="56"/>
        <v>1.2887660906716882E-8</v>
      </c>
      <c r="BN103" s="9">
        <f t="shared" si="78"/>
        <v>1.8864862626844548E-8</v>
      </c>
      <c r="BP103" s="16">
        <f t="shared" si="79"/>
        <v>2</v>
      </c>
      <c r="BQ103" s="17">
        <f>VLOOKUP($A103,Datum!$A:$B,2,0)</f>
        <v>41582</v>
      </c>
      <c r="BR103" s="13">
        <f>VLOOKUP(BQ103,Zeitreihen!$F:$G,2,0)</f>
        <v>8073.97</v>
      </c>
      <c r="BS103" s="13">
        <f>VLOOKUP(BQ103,Zeitreihen!R:S,2,0)</f>
        <v>1.0094000000000001</v>
      </c>
      <c r="BT103" s="9">
        <f t="shared" si="80"/>
        <v>3.6604079474419674E-3</v>
      </c>
      <c r="BU103" s="9">
        <f t="shared" si="80"/>
        <v>-9.9063846730179823E-5</v>
      </c>
      <c r="BV103" s="9">
        <f t="shared" si="98"/>
        <v>4.3176866096283056E-3</v>
      </c>
      <c r="BW103" s="9">
        <f t="shared" si="57"/>
        <v>2.761424625505429E-8</v>
      </c>
      <c r="BX103" s="9">
        <f t="shared" si="57"/>
        <v>4.1060199706689442E-14</v>
      </c>
      <c r="BY103" s="9">
        <f t="shared" si="81"/>
        <v>3.3672636754228648E-11</v>
      </c>
      <c r="CA103" s="16">
        <f t="shared" si="82"/>
        <v>2</v>
      </c>
      <c r="CB103" s="17">
        <f>VLOOKUP($A103,Datum!$A:$B,2,0)</f>
        <v>41582</v>
      </c>
      <c r="CC103" s="13">
        <f>VLOOKUP(CB103,Zeitreihen!$J:$K,2,0)</f>
        <v>0.26664533503986348</v>
      </c>
      <c r="CD103" s="13">
        <f>VLOOKUP(CB103,Zeitreihen!N:O,2,0)</f>
        <v>1.3513999999999999</v>
      </c>
      <c r="CE103" s="9">
        <f t="shared" si="83"/>
        <v>0</v>
      </c>
      <c r="CF103" s="9">
        <f t="shared" si="83"/>
        <v>1.9999265952623151E-3</v>
      </c>
      <c r="CG103" s="9">
        <f t="shared" si="99"/>
        <v>4.3176866096283056E-3</v>
      </c>
      <c r="CH103" s="9">
        <f t="shared" si="58"/>
        <v>4.6841154028323004E-17</v>
      </c>
      <c r="CI103" s="9">
        <f t="shared" si="58"/>
        <v>1.2887660906716882E-8</v>
      </c>
      <c r="CJ103" s="9">
        <f t="shared" si="84"/>
        <v>7.7696390495075279E-13</v>
      </c>
      <c r="CL103" s="16">
        <f t="shared" si="85"/>
        <v>2</v>
      </c>
      <c r="CM103" s="17">
        <f>VLOOKUP($A103,Datum!$A:$B,2,0)</f>
        <v>41582</v>
      </c>
      <c r="CN103" s="13">
        <f>VLOOKUP(CM103,Zeitreihen!$J:$K,2,0)</f>
        <v>0.26664533503986348</v>
      </c>
      <c r="CO103" s="13">
        <f>VLOOKUP(CM103,Zeitreihen!R:S,2,0)</f>
        <v>1.0094000000000001</v>
      </c>
      <c r="CP103" s="9">
        <f t="shared" si="86"/>
        <v>0</v>
      </c>
      <c r="CQ103" s="9">
        <f t="shared" si="86"/>
        <v>-9.9063846730179823E-5</v>
      </c>
      <c r="CR103" s="9">
        <f t="shared" si="100"/>
        <v>4.3176866096283056E-3</v>
      </c>
      <c r="CS103" s="9">
        <f t="shared" si="59"/>
        <v>4.6841154028323004E-17</v>
      </c>
      <c r="CT103" s="9">
        <f t="shared" si="59"/>
        <v>4.1060199706689442E-14</v>
      </c>
      <c r="CU103" s="9">
        <f t="shared" si="87"/>
        <v>1.3868334935725858E-15</v>
      </c>
      <c r="CW103" s="16">
        <f t="shared" si="88"/>
        <v>2</v>
      </c>
      <c r="CX103" s="17">
        <f>VLOOKUP($A103,Datum!$A:$B,2,0)</f>
        <v>41582</v>
      </c>
      <c r="CY103" s="13">
        <f>VLOOKUP(CX103,Zeitreihen!N:O,2,0)</f>
        <v>1.3513999999999999</v>
      </c>
      <c r="CZ103" s="13">
        <f>VLOOKUP(CX103,Zeitreihen!R:S,2,0)</f>
        <v>1.0094000000000001</v>
      </c>
      <c r="DA103" s="9">
        <f t="shared" si="89"/>
        <v>1.9999265952623151E-3</v>
      </c>
      <c r="DB103" s="9">
        <f t="shared" si="89"/>
        <v>-9.9063846730179823E-5</v>
      </c>
      <c r="DC103" s="9">
        <f t="shared" si="101"/>
        <v>4.3176866096283056E-3</v>
      </c>
      <c r="DD103" s="9">
        <f t="shared" si="60"/>
        <v>1.2887660906716882E-8</v>
      </c>
      <c r="DE103" s="9">
        <f t="shared" si="60"/>
        <v>4.1060199706689442E-14</v>
      </c>
      <c r="DF103" s="9">
        <f t="shared" si="90"/>
        <v>2.3003693846464953E-11</v>
      </c>
    </row>
    <row r="104" spans="1:110" ht="15" x14ac:dyDescent="0.2">
      <c r="A104" s="9">
        <f t="shared" si="91"/>
        <v>91</v>
      </c>
      <c r="B104" s="16">
        <f t="shared" si="61"/>
        <v>6</v>
      </c>
      <c r="C104" s="17">
        <f>VLOOKUP($A104,Datum!$A:$B,2,0)</f>
        <v>41579</v>
      </c>
      <c r="D104" s="13">
        <f>VLOOKUP(C104,Zeitreihen!$B:$C,2,0)</f>
        <v>605.73</v>
      </c>
      <c r="E104" s="13">
        <f>VLOOKUP(C104,Zeitreihen!F:G,2,0)</f>
        <v>8044.47</v>
      </c>
      <c r="F104" s="9">
        <f t="shared" si="62"/>
        <v>-1.2044317941053114E-3</v>
      </c>
      <c r="G104" s="9">
        <f t="shared" si="62"/>
        <v>0</v>
      </c>
      <c r="H104" s="9">
        <f t="shared" si="92"/>
        <v>4.0586254130506073E-3</v>
      </c>
      <c r="I104" s="9">
        <f t="shared" si="51"/>
        <v>1.6694786956596884E-8</v>
      </c>
      <c r="J104" s="9">
        <f t="shared" si="51"/>
        <v>5.1957978934342083E-9</v>
      </c>
      <c r="K104" s="9">
        <f t="shared" si="63"/>
        <v>9.3135782006927384E-9</v>
      </c>
      <c r="M104" s="16">
        <f t="shared" si="64"/>
        <v>6</v>
      </c>
      <c r="N104" s="17">
        <f>VLOOKUP($A104,Datum!$A:$B,2,0)</f>
        <v>41579</v>
      </c>
      <c r="O104" s="13">
        <f>VLOOKUP(N104,Zeitreihen!$B:$C,2,0)</f>
        <v>605.73</v>
      </c>
      <c r="P104" s="13">
        <f>VLOOKUP(N104,Zeitreihen!$J:$K,2,0)</f>
        <v>0.26664533503986348</v>
      </c>
      <c r="Q104" s="9">
        <f t="shared" si="65"/>
        <v>-1.2044317941053114E-3</v>
      </c>
      <c r="R104" s="9">
        <f t="shared" si="65"/>
        <v>0</v>
      </c>
      <c r="S104" s="9">
        <f t="shared" si="93"/>
        <v>4.0586254130506073E-3</v>
      </c>
      <c r="T104" s="9">
        <f t="shared" si="52"/>
        <v>1.6694786956596884E-8</v>
      </c>
      <c r="U104" s="9">
        <f t="shared" si="52"/>
        <v>4.4030684786623631E-17</v>
      </c>
      <c r="V104" s="9">
        <f t="shared" si="66"/>
        <v>-8.5736975807743127E-13</v>
      </c>
      <c r="X104" s="16">
        <f t="shared" si="67"/>
        <v>6</v>
      </c>
      <c r="Y104" s="17">
        <f>VLOOKUP($A104,Datum!$A:$B,2,0)</f>
        <v>41579</v>
      </c>
      <c r="Z104" s="13">
        <f>VLOOKUP(Y104,Zeitreihen!$B:$C,2,0)</f>
        <v>605.73</v>
      </c>
      <c r="AA104" s="13">
        <f>VLOOKUP(Y104,Zeitreihen!N:O,2,0)</f>
        <v>1.3487</v>
      </c>
      <c r="AB104" s="9">
        <f t="shared" si="68"/>
        <v>-1.2044317941053114E-3</v>
      </c>
      <c r="AC104" s="9">
        <f t="shared" si="68"/>
        <v>-7.1663710342710091E-3</v>
      </c>
      <c r="AD104" s="9">
        <f t="shared" si="94"/>
        <v>4.0586254130506073E-3</v>
      </c>
      <c r="AE104" s="9">
        <f t="shared" si="53"/>
        <v>1.6694786956596884E-8</v>
      </c>
      <c r="AF104" s="9">
        <f t="shared" si="53"/>
        <v>2.2457648651960474E-7</v>
      </c>
      <c r="AG104" s="9">
        <f t="shared" si="69"/>
        <v>6.1231173416045636E-8</v>
      </c>
      <c r="AI104" s="16">
        <f t="shared" si="70"/>
        <v>6</v>
      </c>
      <c r="AJ104" s="17">
        <f>VLOOKUP($A104,Datum!$A:$B,2,0)</f>
        <v>41579</v>
      </c>
      <c r="AK104" s="13">
        <f>VLOOKUP(AJ104,Zeitreihen!$B:$C,2,0)</f>
        <v>605.73</v>
      </c>
      <c r="AL104" s="13">
        <f>VLOOKUP(AJ104,Zeitreihen!$R:$S,2,0)</f>
        <v>1.0095000000000001</v>
      </c>
      <c r="AM104" s="9">
        <f t="shared" si="71"/>
        <v>-1.2044317941053114E-3</v>
      </c>
      <c r="AN104" s="9">
        <f t="shared" si="71"/>
        <v>-9.9054034056521564E-5</v>
      </c>
      <c r="AO104" s="9">
        <f t="shared" si="95"/>
        <v>4.0586254130506073E-3</v>
      </c>
      <c r="AP104" s="9">
        <f t="shared" si="54"/>
        <v>1.6503135515006136E-8</v>
      </c>
      <c r="AQ104" s="9">
        <f t="shared" si="54"/>
        <v>4.1241883960611037E-14</v>
      </c>
      <c r="AR104" s="9">
        <f t="shared" si="72"/>
        <v>-2.6088702533781208E-11</v>
      </c>
      <c r="AT104" s="16">
        <f t="shared" si="73"/>
        <v>6</v>
      </c>
      <c r="AU104" s="17">
        <f>VLOOKUP($A104,Datum!$A:$B,2,0)</f>
        <v>41579</v>
      </c>
      <c r="AV104" s="13">
        <f>VLOOKUP(AU104,Zeitreihen!$F:$G,2,0)</f>
        <v>8044.47</v>
      </c>
      <c r="AW104" s="13">
        <f>VLOOKUP(AU104,Zeitreihen!$J:$K,2,0)</f>
        <v>0.26664533503986348</v>
      </c>
      <c r="AX104" s="9">
        <f t="shared" si="74"/>
        <v>0</v>
      </c>
      <c r="AY104" s="9">
        <f t="shared" si="74"/>
        <v>0</v>
      </c>
      <c r="AZ104" s="9">
        <f t="shared" si="96"/>
        <v>4.0586254130506073E-3</v>
      </c>
      <c r="BA104" s="9">
        <f t="shared" si="55"/>
        <v>5.1957978934342083E-9</v>
      </c>
      <c r="BB104" s="9">
        <f t="shared" si="55"/>
        <v>4.4030684786623631E-17</v>
      </c>
      <c r="BC104" s="9">
        <f t="shared" si="75"/>
        <v>-4.7830381480896085E-13</v>
      </c>
      <c r="BE104" s="16">
        <f t="shared" si="76"/>
        <v>6</v>
      </c>
      <c r="BF104" s="17">
        <f>VLOOKUP($A104,Datum!$A:$B,2,0)</f>
        <v>41579</v>
      </c>
      <c r="BG104" s="13">
        <f>VLOOKUP(BF104,Zeitreihen!$F:$G,2,0)</f>
        <v>8044.47</v>
      </c>
      <c r="BH104" s="13">
        <f>VLOOKUP(BF104,Zeitreihen!N:O,2,0)</f>
        <v>1.3487</v>
      </c>
      <c r="BI104" s="9">
        <f t="shared" si="77"/>
        <v>0</v>
      </c>
      <c r="BJ104" s="9">
        <f t="shared" si="77"/>
        <v>-7.1663710342710091E-3</v>
      </c>
      <c r="BK104" s="9">
        <f t="shared" si="97"/>
        <v>4.0586254130506073E-3</v>
      </c>
      <c r="BL104" s="9">
        <f t="shared" si="56"/>
        <v>5.1957978934342083E-9</v>
      </c>
      <c r="BM104" s="9">
        <f t="shared" si="56"/>
        <v>2.2457648651960474E-7</v>
      </c>
      <c r="BN104" s="9">
        <f t="shared" si="78"/>
        <v>3.4159245243029274E-8</v>
      </c>
      <c r="BP104" s="16">
        <f t="shared" si="79"/>
        <v>6</v>
      </c>
      <c r="BQ104" s="17">
        <f>VLOOKUP($A104,Datum!$A:$B,2,0)</f>
        <v>41579</v>
      </c>
      <c r="BR104" s="13">
        <f>VLOOKUP(BQ104,Zeitreihen!$F:$G,2,0)</f>
        <v>8044.47</v>
      </c>
      <c r="BS104" s="13">
        <f>VLOOKUP(BQ104,Zeitreihen!R:S,2,0)</f>
        <v>1.0095000000000001</v>
      </c>
      <c r="BT104" s="9">
        <f t="shared" si="80"/>
        <v>0</v>
      </c>
      <c r="BU104" s="9">
        <f t="shared" si="80"/>
        <v>-9.9054034056521564E-5</v>
      </c>
      <c r="BV104" s="9">
        <f t="shared" si="98"/>
        <v>4.0586254130506073E-3</v>
      </c>
      <c r="BW104" s="9">
        <f t="shared" si="57"/>
        <v>5.1957978934342083E-9</v>
      </c>
      <c r="BX104" s="9">
        <f t="shared" si="57"/>
        <v>3.8842608457765178E-14</v>
      </c>
      <c r="BY104" s="9">
        <f t="shared" si="81"/>
        <v>-1.4206278302227719E-11</v>
      </c>
      <c r="CA104" s="16">
        <f t="shared" si="82"/>
        <v>6</v>
      </c>
      <c r="CB104" s="17">
        <f>VLOOKUP($A104,Datum!$A:$B,2,0)</f>
        <v>41579</v>
      </c>
      <c r="CC104" s="13">
        <f>VLOOKUP(CB104,Zeitreihen!$J:$K,2,0)</f>
        <v>0.26664533503986348</v>
      </c>
      <c r="CD104" s="13">
        <f>VLOOKUP(CB104,Zeitreihen!N:O,2,0)</f>
        <v>1.3487</v>
      </c>
      <c r="CE104" s="9">
        <f t="shared" si="83"/>
        <v>0</v>
      </c>
      <c r="CF104" s="9">
        <f t="shared" si="83"/>
        <v>-7.1663710342710091E-3</v>
      </c>
      <c r="CG104" s="9">
        <f t="shared" si="99"/>
        <v>4.0586254130506073E-3</v>
      </c>
      <c r="CH104" s="9">
        <f t="shared" si="58"/>
        <v>4.4030684786623631E-17</v>
      </c>
      <c r="CI104" s="9">
        <f t="shared" si="58"/>
        <v>2.2457648651960474E-7</v>
      </c>
      <c r="CJ104" s="9">
        <f t="shared" si="84"/>
        <v>-3.1445598242730488E-12</v>
      </c>
      <c r="CL104" s="16">
        <f t="shared" si="85"/>
        <v>6</v>
      </c>
      <c r="CM104" s="17">
        <f>VLOOKUP($A104,Datum!$A:$B,2,0)</f>
        <v>41579</v>
      </c>
      <c r="CN104" s="13">
        <f>VLOOKUP(CM104,Zeitreihen!$J:$K,2,0)</f>
        <v>0.26664533503986348</v>
      </c>
      <c r="CO104" s="13">
        <f>VLOOKUP(CM104,Zeitreihen!R:S,2,0)</f>
        <v>1.0095000000000001</v>
      </c>
      <c r="CP104" s="9">
        <f t="shared" si="86"/>
        <v>0</v>
      </c>
      <c r="CQ104" s="9">
        <f t="shared" si="86"/>
        <v>-9.9054034056521564E-5</v>
      </c>
      <c r="CR104" s="9">
        <f t="shared" si="100"/>
        <v>4.0586254130506073E-3</v>
      </c>
      <c r="CS104" s="9">
        <f t="shared" si="59"/>
        <v>4.4030684786623631E-17</v>
      </c>
      <c r="CT104" s="9">
        <f t="shared" si="59"/>
        <v>3.8842608457765178E-14</v>
      </c>
      <c r="CU104" s="9">
        <f t="shared" si="87"/>
        <v>1.3077716349937016E-15</v>
      </c>
      <c r="CW104" s="16">
        <f t="shared" si="88"/>
        <v>6</v>
      </c>
      <c r="CX104" s="17">
        <f>VLOOKUP($A104,Datum!$A:$B,2,0)</f>
        <v>41579</v>
      </c>
      <c r="CY104" s="13">
        <f>VLOOKUP(CX104,Zeitreihen!N:O,2,0)</f>
        <v>1.3487</v>
      </c>
      <c r="CZ104" s="13">
        <f>VLOOKUP(CX104,Zeitreihen!R:S,2,0)</f>
        <v>1.0095000000000001</v>
      </c>
      <c r="DA104" s="9">
        <f t="shared" si="89"/>
        <v>-7.1663710342710091E-3</v>
      </c>
      <c r="DB104" s="9">
        <f t="shared" si="89"/>
        <v>-9.9054034056521564E-5</v>
      </c>
      <c r="DC104" s="9">
        <f t="shared" si="101"/>
        <v>4.0586254130506073E-3</v>
      </c>
      <c r="DD104" s="9">
        <f t="shared" si="60"/>
        <v>2.2457648651960474E-7</v>
      </c>
      <c r="DE104" s="9">
        <f t="shared" si="60"/>
        <v>3.8842608457765178E-14</v>
      </c>
      <c r="DF104" s="9">
        <f t="shared" si="90"/>
        <v>-9.3397733027636103E-11</v>
      </c>
    </row>
    <row r="105" spans="1:110" ht="15" x14ac:dyDescent="0.2">
      <c r="A105" s="9">
        <f t="shared" si="91"/>
        <v>92</v>
      </c>
      <c r="B105" s="16">
        <f t="shared" si="61"/>
        <v>5</v>
      </c>
      <c r="C105" s="17">
        <f>VLOOKUP($A105,Datum!$A:$B,2,0)</f>
        <v>41578</v>
      </c>
      <c r="D105" s="13">
        <f>VLOOKUP(C105,Zeitreihen!$B:$C,2,0)</f>
        <v>606.46</v>
      </c>
      <c r="E105" s="13">
        <f>VLOOKUP(C105,Zeitreihen!F:G,2,0)</f>
        <v>8044.47</v>
      </c>
      <c r="F105" s="9">
        <f t="shared" si="62"/>
        <v>1.6337580886787442E-3</v>
      </c>
      <c r="G105" s="9">
        <f t="shared" si="62"/>
        <v>4.857342528008941E-3</v>
      </c>
      <c r="H105" s="9">
        <f t="shared" si="92"/>
        <v>3.8151078882675705E-3</v>
      </c>
      <c r="I105" s="9">
        <f t="shared" si="51"/>
        <v>2.5033132803781463E-9</v>
      </c>
      <c r="J105" s="9">
        <f t="shared" si="51"/>
        <v>5.2962283085776024E-8</v>
      </c>
      <c r="K105" s="9">
        <f t="shared" si="63"/>
        <v>1.1514390414076205E-8</v>
      </c>
      <c r="M105" s="16">
        <f t="shared" si="64"/>
        <v>5</v>
      </c>
      <c r="N105" s="17">
        <f>VLOOKUP($A105,Datum!$A:$B,2,0)</f>
        <v>41578</v>
      </c>
      <c r="O105" s="13">
        <f>VLOOKUP(N105,Zeitreihen!$B:$C,2,0)</f>
        <v>606.46</v>
      </c>
      <c r="P105" s="13">
        <f>VLOOKUP(N105,Zeitreihen!$J:$K,2,0)</f>
        <v>0.26664533503986348</v>
      </c>
      <c r="Q105" s="9">
        <f t="shared" si="65"/>
        <v>1.6337580886787442E-3</v>
      </c>
      <c r="R105" s="9">
        <f t="shared" si="65"/>
        <v>2.6664178011729669E-5</v>
      </c>
      <c r="S105" s="9">
        <f t="shared" si="93"/>
        <v>3.8151078882675705E-3</v>
      </c>
      <c r="T105" s="9">
        <f t="shared" si="52"/>
        <v>2.5033132803781463E-9</v>
      </c>
      <c r="U105" s="9">
        <f t="shared" si="52"/>
        <v>2.7336917372356464E-12</v>
      </c>
      <c r="V105" s="9">
        <f t="shared" si="66"/>
        <v>8.2724161103525251E-11</v>
      </c>
      <c r="X105" s="16">
        <f t="shared" si="67"/>
        <v>5</v>
      </c>
      <c r="Y105" s="17">
        <f>VLOOKUP($A105,Datum!$A:$B,2,0)</f>
        <v>41578</v>
      </c>
      <c r="Z105" s="13">
        <f>VLOOKUP(Y105,Zeitreihen!$B:$C,2,0)</f>
        <v>606.46</v>
      </c>
      <c r="AA105" s="13">
        <f>VLOOKUP(Y105,Zeitreihen!N:O,2,0)</f>
        <v>1.3584000000000001</v>
      </c>
      <c r="AB105" s="9">
        <f t="shared" si="68"/>
        <v>1.6337580886787442E-3</v>
      </c>
      <c r="AC105" s="9">
        <f t="shared" si="68"/>
        <v>-1.1127494026182771E-2</v>
      </c>
      <c r="AD105" s="9">
        <f t="shared" si="94"/>
        <v>3.8151078882675705E-3</v>
      </c>
      <c r="AE105" s="9">
        <f t="shared" si="53"/>
        <v>2.5033132803781463E-9</v>
      </c>
      <c r="AF105" s="9">
        <f t="shared" si="53"/>
        <v>4.9578948715697253E-7</v>
      </c>
      <c r="AG105" s="9">
        <f t="shared" si="69"/>
        <v>-3.5229482077826802E-8</v>
      </c>
      <c r="AI105" s="16">
        <f t="shared" si="70"/>
        <v>5</v>
      </c>
      <c r="AJ105" s="17">
        <f>VLOOKUP($A105,Datum!$A:$B,2,0)</f>
        <v>41578</v>
      </c>
      <c r="AK105" s="13">
        <f>VLOOKUP(AJ105,Zeitreihen!$B:$C,2,0)</f>
        <v>606.46</v>
      </c>
      <c r="AL105" s="13">
        <f>VLOOKUP(AJ105,Zeitreihen!$R:$S,2,0)</f>
        <v>1.0096000000000001</v>
      </c>
      <c r="AM105" s="9">
        <f t="shared" si="71"/>
        <v>1.6337580886787442E-3</v>
      </c>
      <c r="AN105" s="9">
        <f t="shared" si="71"/>
        <v>-9.9044223326597472E-5</v>
      </c>
      <c r="AO105" s="9">
        <f t="shared" si="95"/>
        <v>3.8151078882675705E-3</v>
      </c>
      <c r="AP105" s="9">
        <f t="shared" si="54"/>
        <v>2.5759930361971982E-9</v>
      </c>
      <c r="AQ105" s="9">
        <f t="shared" si="54"/>
        <v>3.900636420640817E-14</v>
      </c>
      <c r="AR105" s="9">
        <f t="shared" si="72"/>
        <v>1.0023977382410591E-11</v>
      </c>
      <c r="AT105" s="16">
        <f t="shared" si="73"/>
        <v>5</v>
      </c>
      <c r="AU105" s="17">
        <f>VLOOKUP($A105,Datum!$A:$B,2,0)</f>
        <v>41578</v>
      </c>
      <c r="AV105" s="13">
        <f>VLOOKUP(AU105,Zeitreihen!$F:$G,2,0)</f>
        <v>8044.47</v>
      </c>
      <c r="AW105" s="13">
        <f>VLOOKUP(AU105,Zeitreihen!$J:$K,2,0)</f>
        <v>0.26664533503986348</v>
      </c>
      <c r="AX105" s="9">
        <f t="shared" si="74"/>
        <v>4.857342528008941E-3</v>
      </c>
      <c r="AY105" s="9">
        <f t="shared" si="74"/>
        <v>2.6664178011729669E-5</v>
      </c>
      <c r="AZ105" s="9">
        <f t="shared" si="96"/>
        <v>3.8151078882675705E-3</v>
      </c>
      <c r="BA105" s="9">
        <f t="shared" si="55"/>
        <v>5.2962283085776024E-8</v>
      </c>
      <c r="BB105" s="9">
        <f t="shared" si="55"/>
        <v>2.7336917372356464E-12</v>
      </c>
      <c r="BC105" s="9">
        <f t="shared" si="75"/>
        <v>3.8050302976023879E-10</v>
      </c>
      <c r="BE105" s="16">
        <f t="shared" si="76"/>
        <v>5</v>
      </c>
      <c r="BF105" s="17">
        <f>VLOOKUP($A105,Datum!$A:$B,2,0)</f>
        <v>41578</v>
      </c>
      <c r="BG105" s="13">
        <f>VLOOKUP(BF105,Zeitreihen!$F:$G,2,0)</f>
        <v>8044.47</v>
      </c>
      <c r="BH105" s="13">
        <f>VLOOKUP(BF105,Zeitreihen!N:O,2,0)</f>
        <v>1.3584000000000001</v>
      </c>
      <c r="BI105" s="9">
        <f t="shared" si="77"/>
        <v>4.857342528008941E-3</v>
      </c>
      <c r="BJ105" s="9">
        <f t="shared" si="77"/>
        <v>-1.1127494026182771E-2</v>
      </c>
      <c r="BK105" s="9">
        <f t="shared" si="97"/>
        <v>3.8151078882675705E-3</v>
      </c>
      <c r="BL105" s="9">
        <f t="shared" si="56"/>
        <v>5.2962283085776024E-8</v>
      </c>
      <c r="BM105" s="9">
        <f t="shared" si="56"/>
        <v>4.9578948715697253E-7</v>
      </c>
      <c r="BN105" s="9">
        <f t="shared" si="78"/>
        <v>-1.6204364587900169E-7</v>
      </c>
      <c r="BP105" s="16">
        <f t="shared" si="79"/>
        <v>5</v>
      </c>
      <c r="BQ105" s="17">
        <f>VLOOKUP($A105,Datum!$A:$B,2,0)</f>
        <v>41578</v>
      </c>
      <c r="BR105" s="13">
        <f>VLOOKUP(BQ105,Zeitreihen!$F:$G,2,0)</f>
        <v>8044.47</v>
      </c>
      <c r="BS105" s="13">
        <f>VLOOKUP(BQ105,Zeitreihen!R:S,2,0)</f>
        <v>1.0096000000000001</v>
      </c>
      <c r="BT105" s="9">
        <f t="shared" si="80"/>
        <v>4.857342528008941E-3</v>
      </c>
      <c r="BU105" s="9">
        <f t="shared" si="80"/>
        <v>-9.9044223326597472E-5</v>
      </c>
      <c r="BV105" s="9">
        <f t="shared" si="98"/>
        <v>3.8151078882675705E-3</v>
      </c>
      <c r="BW105" s="9">
        <f t="shared" si="57"/>
        <v>5.2962283085776024E-8</v>
      </c>
      <c r="BX105" s="9">
        <f t="shared" si="57"/>
        <v>3.6744000115188525E-14</v>
      </c>
      <c r="BY105" s="9">
        <f t="shared" si="81"/>
        <v>4.4114012918849284E-11</v>
      </c>
      <c r="CA105" s="16">
        <f t="shared" si="82"/>
        <v>5</v>
      </c>
      <c r="CB105" s="17">
        <f>VLOOKUP($A105,Datum!$A:$B,2,0)</f>
        <v>41578</v>
      </c>
      <c r="CC105" s="13">
        <f>VLOOKUP(CB105,Zeitreihen!$J:$K,2,0)</f>
        <v>0.26664533503986348</v>
      </c>
      <c r="CD105" s="13">
        <f>VLOOKUP(CB105,Zeitreihen!N:O,2,0)</f>
        <v>1.3584000000000001</v>
      </c>
      <c r="CE105" s="9">
        <f t="shared" si="83"/>
        <v>2.6664178011729669E-5</v>
      </c>
      <c r="CF105" s="9">
        <f t="shared" si="83"/>
        <v>-1.1127494026182771E-2</v>
      </c>
      <c r="CG105" s="9">
        <f t="shared" si="99"/>
        <v>3.8151078882675705E-3</v>
      </c>
      <c r="CH105" s="9">
        <f t="shared" si="58"/>
        <v>2.7336917372356464E-12</v>
      </c>
      <c r="CI105" s="9">
        <f t="shared" si="58"/>
        <v>4.9578948715697253E-7</v>
      </c>
      <c r="CJ105" s="9">
        <f t="shared" si="84"/>
        <v>-1.1641888268014405E-9</v>
      </c>
      <c r="CL105" s="16">
        <f t="shared" si="85"/>
        <v>5</v>
      </c>
      <c r="CM105" s="17">
        <f>VLOOKUP($A105,Datum!$A:$B,2,0)</f>
        <v>41578</v>
      </c>
      <c r="CN105" s="13">
        <f>VLOOKUP(CM105,Zeitreihen!$J:$K,2,0)</f>
        <v>0.26664533503986348</v>
      </c>
      <c r="CO105" s="13">
        <f>VLOOKUP(CM105,Zeitreihen!R:S,2,0)</f>
        <v>1.0096000000000001</v>
      </c>
      <c r="CP105" s="9">
        <f t="shared" si="86"/>
        <v>2.6664178011729669E-5</v>
      </c>
      <c r="CQ105" s="9">
        <f t="shared" si="86"/>
        <v>-9.9044223326597472E-5</v>
      </c>
      <c r="CR105" s="9">
        <f t="shared" si="100"/>
        <v>3.8151078882675705E-3</v>
      </c>
      <c r="CS105" s="9">
        <f t="shared" si="59"/>
        <v>2.7336917372356464E-12</v>
      </c>
      <c r="CT105" s="9">
        <f t="shared" si="59"/>
        <v>3.6744000115188525E-14</v>
      </c>
      <c r="CU105" s="9">
        <f t="shared" si="87"/>
        <v>3.1693338339133117E-13</v>
      </c>
      <c r="CW105" s="16">
        <f t="shared" si="88"/>
        <v>5</v>
      </c>
      <c r="CX105" s="17">
        <f>VLOOKUP($A105,Datum!$A:$B,2,0)</f>
        <v>41578</v>
      </c>
      <c r="CY105" s="13">
        <f>VLOOKUP(CX105,Zeitreihen!N:O,2,0)</f>
        <v>1.3584000000000001</v>
      </c>
      <c r="CZ105" s="13">
        <f>VLOOKUP(CX105,Zeitreihen!R:S,2,0)</f>
        <v>1.0096000000000001</v>
      </c>
      <c r="DA105" s="9">
        <f t="shared" si="89"/>
        <v>-1.1127494026182771E-2</v>
      </c>
      <c r="DB105" s="9">
        <f t="shared" si="89"/>
        <v>-9.9044223326597472E-5</v>
      </c>
      <c r="DC105" s="9">
        <f t="shared" si="101"/>
        <v>3.8151078882675705E-3</v>
      </c>
      <c r="DD105" s="9">
        <f t="shared" si="60"/>
        <v>4.9578948715697253E-7</v>
      </c>
      <c r="DE105" s="9">
        <f t="shared" si="60"/>
        <v>3.6744000115188525E-14</v>
      </c>
      <c r="DF105" s="9">
        <f t="shared" si="90"/>
        <v>-1.3497143761998334E-10</v>
      </c>
    </row>
    <row r="106" spans="1:110" ht="15" x14ac:dyDescent="0.2">
      <c r="A106" s="9">
        <f t="shared" si="91"/>
        <v>93</v>
      </c>
      <c r="B106" s="16">
        <f t="shared" si="61"/>
        <v>4</v>
      </c>
      <c r="C106" s="17">
        <f>VLOOKUP($A106,Datum!$A:$B,2,0)</f>
        <v>41577</v>
      </c>
      <c r="D106" s="13">
        <f>VLOOKUP(C106,Zeitreihen!$B:$C,2,0)</f>
        <v>605.47</v>
      </c>
      <c r="E106" s="13">
        <f>VLOOKUP(C106,Zeitreihen!F:G,2,0)</f>
        <v>8005.49</v>
      </c>
      <c r="F106" s="9">
        <f t="shared" si="62"/>
        <v>-8.9147164750952377E-4</v>
      </c>
      <c r="G106" s="9">
        <f t="shared" si="62"/>
        <v>4.1181476743508121E-3</v>
      </c>
      <c r="H106" s="9">
        <f t="shared" si="92"/>
        <v>3.5862014149715161E-3</v>
      </c>
      <c r="I106" s="9">
        <f t="shared" si="51"/>
        <v>1.0550211476245394E-8</v>
      </c>
      <c r="J106" s="9">
        <f t="shared" si="51"/>
        <v>3.1990147371421493E-8</v>
      </c>
      <c r="K106" s="9">
        <f t="shared" si="63"/>
        <v>-1.8371249819344151E-8</v>
      </c>
      <c r="M106" s="16">
        <f t="shared" si="64"/>
        <v>4</v>
      </c>
      <c r="N106" s="17">
        <f>VLOOKUP($A106,Datum!$A:$B,2,0)</f>
        <v>41577</v>
      </c>
      <c r="O106" s="13">
        <f>VLOOKUP(N106,Zeitreihen!$B:$C,2,0)</f>
        <v>605.47</v>
      </c>
      <c r="P106" s="13">
        <f>VLOOKUP(N106,Zeitreihen!$J:$K,2,0)</f>
        <v>0.26663822525597269</v>
      </c>
      <c r="Q106" s="9">
        <f t="shared" si="65"/>
        <v>-8.9147164750952377E-4</v>
      </c>
      <c r="R106" s="9">
        <f t="shared" si="65"/>
        <v>-2.6664178011620453E-5</v>
      </c>
      <c r="S106" s="9">
        <f t="shared" si="93"/>
        <v>3.5862014149715161E-3</v>
      </c>
      <c r="T106" s="9">
        <f t="shared" si="52"/>
        <v>1.0550211476245394E-8</v>
      </c>
      <c r="U106" s="9">
        <f t="shared" si="52"/>
        <v>2.5298309875913401E-12</v>
      </c>
      <c r="V106" s="9">
        <f t="shared" si="66"/>
        <v>1.6337151501485007E-10</v>
      </c>
      <c r="X106" s="16">
        <f t="shared" si="67"/>
        <v>4</v>
      </c>
      <c r="Y106" s="17">
        <f>VLOOKUP($A106,Datum!$A:$B,2,0)</f>
        <v>41577</v>
      </c>
      <c r="Z106" s="13">
        <f>VLOOKUP(Y106,Zeitreihen!$B:$C,2,0)</f>
        <v>605.47</v>
      </c>
      <c r="AA106" s="13">
        <f>VLOOKUP(Y106,Zeitreihen!N:O,2,0)</f>
        <v>1.3735999999999999</v>
      </c>
      <c r="AB106" s="9">
        <f t="shared" si="68"/>
        <v>-8.9147164750952377E-4</v>
      </c>
      <c r="AC106" s="9">
        <f t="shared" si="68"/>
        <v>-6.5499802203476589E-4</v>
      </c>
      <c r="AD106" s="9">
        <f t="shared" si="94"/>
        <v>3.5862014149715161E-3</v>
      </c>
      <c r="AE106" s="9">
        <f t="shared" si="53"/>
        <v>1.0550211476245394E-8</v>
      </c>
      <c r="AF106" s="9">
        <f t="shared" si="53"/>
        <v>3.0834014951528568E-9</v>
      </c>
      <c r="AG106" s="9">
        <f t="shared" si="69"/>
        <v>5.7035548423797836E-9</v>
      </c>
      <c r="AI106" s="16">
        <f t="shared" si="70"/>
        <v>4</v>
      </c>
      <c r="AJ106" s="17">
        <f>VLOOKUP($A106,Datum!$A:$B,2,0)</f>
        <v>41577</v>
      </c>
      <c r="AK106" s="13">
        <f>VLOOKUP(AJ106,Zeitreihen!$B:$C,2,0)</f>
        <v>605.47</v>
      </c>
      <c r="AL106" s="13">
        <f>VLOOKUP(AJ106,Zeitreihen!$R:$S,2,0)</f>
        <v>1.0097</v>
      </c>
      <c r="AM106" s="9">
        <f t="shared" si="71"/>
        <v>-8.9147164750952377E-4</v>
      </c>
      <c r="AN106" s="9">
        <f t="shared" si="71"/>
        <v>-9.9034414539963392E-5</v>
      </c>
      <c r="AO106" s="9">
        <f t="shared" si="95"/>
        <v>3.5862014149715161E-3</v>
      </c>
      <c r="AP106" s="9">
        <f t="shared" si="54"/>
        <v>1.0407074681017612E-8</v>
      </c>
      <c r="AQ106" s="9">
        <f t="shared" si="54"/>
        <v>3.6891281683189173E-14</v>
      </c>
      <c r="AR106" s="9">
        <f t="shared" si="72"/>
        <v>-1.9594140031024755E-11</v>
      </c>
      <c r="AT106" s="16">
        <f t="shared" si="73"/>
        <v>4</v>
      </c>
      <c r="AU106" s="17">
        <f>VLOOKUP($A106,Datum!$A:$B,2,0)</f>
        <v>41577</v>
      </c>
      <c r="AV106" s="13">
        <f>VLOOKUP(AU106,Zeitreihen!$F:$G,2,0)</f>
        <v>8005.49</v>
      </c>
      <c r="AW106" s="13">
        <f>VLOOKUP(AU106,Zeitreihen!$J:$K,2,0)</f>
        <v>0.26663822525597269</v>
      </c>
      <c r="AX106" s="9">
        <f t="shared" si="74"/>
        <v>4.1181476743508121E-3</v>
      </c>
      <c r="AY106" s="9">
        <f t="shared" si="74"/>
        <v>-2.6664178011620453E-5</v>
      </c>
      <c r="AZ106" s="9">
        <f t="shared" si="96"/>
        <v>3.5862014149715161E-3</v>
      </c>
      <c r="BA106" s="9">
        <f t="shared" si="55"/>
        <v>3.1990147371421493E-8</v>
      </c>
      <c r="BB106" s="9">
        <f t="shared" si="55"/>
        <v>2.5298309875913401E-12</v>
      </c>
      <c r="BC106" s="9">
        <f t="shared" si="75"/>
        <v>-2.8448139854450195E-10</v>
      </c>
      <c r="BE106" s="16">
        <f t="shared" si="76"/>
        <v>4</v>
      </c>
      <c r="BF106" s="17">
        <f>VLOOKUP($A106,Datum!$A:$B,2,0)</f>
        <v>41577</v>
      </c>
      <c r="BG106" s="13">
        <f>VLOOKUP(BF106,Zeitreihen!$F:$G,2,0)</f>
        <v>8005.49</v>
      </c>
      <c r="BH106" s="13">
        <f>VLOOKUP(BF106,Zeitreihen!N:O,2,0)</f>
        <v>1.3735999999999999</v>
      </c>
      <c r="BI106" s="9">
        <f t="shared" si="77"/>
        <v>4.1181476743508121E-3</v>
      </c>
      <c r="BJ106" s="9">
        <f t="shared" si="77"/>
        <v>-6.5499802203476589E-4</v>
      </c>
      <c r="BK106" s="9">
        <f t="shared" si="97"/>
        <v>3.5862014149715161E-3</v>
      </c>
      <c r="BL106" s="9">
        <f t="shared" si="56"/>
        <v>3.1990147371421493E-8</v>
      </c>
      <c r="BM106" s="9">
        <f t="shared" si="56"/>
        <v>3.0834014951528568E-9</v>
      </c>
      <c r="BN106" s="9">
        <f t="shared" si="78"/>
        <v>-9.9316900996356746E-9</v>
      </c>
      <c r="BP106" s="16">
        <f t="shared" si="79"/>
        <v>4</v>
      </c>
      <c r="BQ106" s="17">
        <f>VLOOKUP($A106,Datum!$A:$B,2,0)</f>
        <v>41577</v>
      </c>
      <c r="BR106" s="13">
        <f>VLOOKUP(BQ106,Zeitreihen!$F:$G,2,0)</f>
        <v>8005.49</v>
      </c>
      <c r="BS106" s="13">
        <f>VLOOKUP(BQ106,Zeitreihen!R:S,2,0)</f>
        <v>1.0097</v>
      </c>
      <c r="BT106" s="9">
        <f t="shared" si="80"/>
        <v>4.1181476743508121E-3</v>
      </c>
      <c r="BU106" s="9">
        <f t="shared" si="80"/>
        <v>-9.9034414539963392E-5</v>
      </c>
      <c r="BV106" s="9">
        <f t="shared" si="98"/>
        <v>3.5862014149715161E-3</v>
      </c>
      <c r="BW106" s="9">
        <f t="shared" si="57"/>
        <v>3.1990147371421493E-8</v>
      </c>
      <c r="BX106" s="9">
        <f t="shared" si="57"/>
        <v>3.475803833776501E-14</v>
      </c>
      <c r="BY106" s="9">
        <f t="shared" si="81"/>
        <v>3.3345386019157444E-11</v>
      </c>
      <c r="CA106" s="16">
        <f t="shared" si="82"/>
        <v>4</v>
      </c>
      <c r="CB106" s="17">
        <f>VLOOKUP($A106,Datum!$A:$B,2,0)</f>
        <v>41577</v>
      </c>
      <c r="CC106" s="13">
        <f>VLOOKUP(CB106,Zeitreihen!$J:$K,2,0)</f>
        <v>0.26663822525597269</v>
      </c>
      <c r="CD106" s="13">
        <f>VLOOKUP(CB106,Zeitreihen!N:O,2,0)</f>
        <v>1.3735999999999999</v>
      </c>
      <c r="CE106" s="9">
        <f t="shared" si="83"/>
        <v>-2.6664178011620453E-5</v>
      </c>
      <c r="CF106" s="9">
        <f t="shared" si="83"/>
        <v>-6.5499802203476589E-4</v>
      </c>
      <c r="CG106" s="9">
        <f t="shared" si="99"/>
        <v>3.5862014149715161E-3</v>
      </c>
      <c r="CH106" s="9">
        <f t="shared" si="58"/>
        <v>2.5298309875913401E-12</v>
      </c>
      <c r="CI106" s="9">
        <f t="shared" si="58"/>
        <v>3.0834014951528568E-9</v>
      </c>
      <c r="CJ106" s="9">
        <f t="shared" si="84"/>
        <v>8.8320352408848359E-11</v>
      </c>
      <c r="CL106" s="16">
        <f t="shared" si="85"/>
        <v>4</v>
      </c>
      <c r="CM106" s="17">
        <f>VLOOKUP($A106,Datum!$A:$B,2,0)</f>
        <v>41577</v>
      </c>
      <c r="CN106" s="13">
        <f>VLOOKUP(CM106,Zeitreihen!$J:$K,2,0)</f>
        <v>0.26663822525597269</v>
      </c>
      <c r="CO106" s="13">
        <f>VLOOKUP(CM106,Zeitreihen!R:S,2,0)</f>
        <v>1.0097</v>
      </c>
      <c r="CP106" s="9">
        <f t="shared" si="86"/>
        <v>-2.6664178011620453E-5</v>
      </c>
      <c r="CQ106" s="9">
        <f t="shared" si="86"/>
        <v>-9.9034414539963392E-5</v>
      </c>
      <c r="CR106" s="9">
        <f t="shared" si="100"/>
        <v>3.5862014149715161E-3</v>
      </c>
      <c r="CS106" s="9">
        <f t="shared" si="59"/>
        <v>2.5298309875913401E-12</v>
      </c>
      <c r="CT106" s="9">
        <f t="shared" si="59"/>
        <v>3.475803833776501E-14</v>
      </c>
      <c r="CU106" s="9">
        <f t="shared" si="87"/>
        <v>-2.9653324005036216E-13</v>
      </c>
      <c r="CW106" s="16">
        <f t="shared" si="88"/>
        <v>4</v>
      </c>
      <c r="CX106" s="17">
        <f>VLOOKUP($A106,Datum!$A:$B,2,0)</f>
        <v>41577</v>
      </c>
      <c r="CY106" s="13">
        <f>VLOOKUP(CX106,Zeitreihen!N:O,2,0)</f>
        <v>1.3735999999999999</v>
      </c>
      <c r="CZ106" s="13">
        <f>VLOOKUP(CX106,Zeitreihen!R:S,2,0)</f>
        <v>1.0097</v>
      </c>
      <c r="DA106" s="9">
        <f t="shared" si="89"/>
        <v>-6.5499802203476589E-4</v>
      </c>
      <c r="DB106" s="9">
        <f t="shared" si="89"/>
        <v>-9.9034414539963392E-5</v>
      </c>
      <c r="DC106" s="9">
        <f t="shared" si="101"/>
        <v>3.5862014149715161E-3</v>
      </c>
      <c r="DD106" s="9">
        <f t="shared" si="60"/>
        <v>3.0834014951528568E-9</v>
      </c>
      <c r="DE106" s="9">
        <f t="shared" si="60"/>
        <v>3.475803833776501E-14</v>
      </c>
      <c r="DF106" s="9">
        <f t="shared" si="90"/>
        <v>-1.0352438716517232E-11</v>
      </c>
    </row>
    <row r="107" spans="1:110" ht="15" x14ac:dyDescent="0.2">
      <c r="A107" s="9">
        <f t="shared" si="91"/>
        <v>94</v>
      </c>
      <c r="B107" s="16">
        <f t="shared" si="61"/>
        <v>3</v>
      </c>
      <c r="C107" s="17">
        <f>VLOOKUP($A107,Datum!$A:$B,2,0)</f>
        <v>41576</v>
      </c>
      <c r="D107" s="13">
        <f>VLOOKUP(C107,Zeitreihen!$B:$C,2,0)</f>
        <v>606.01</v>
      </c>
      <c r="E107" s="13">
        <f>VLOOKUP(C107,Zeitreihen!F:G,2,0)</f>
        <v>7972.59</v>
      </c>
      <c r="F107" s="9">
        <f t="shared" si="62"/>
        <v>3.3222896485137128E-3</v>
      </c>
      <c r="G107" s="9">
        <f t="shared" si="62"/>
        <v>-1.0806128182800757E-2</v>
      </c>
      <c r="H107" s="9">
        <f t="shared" si="92"/>
        <v>3.371029330073225E-3</v>
      </c>
      <c r="I107" s="9">
        <f t="shared" si="51"/>
        <v>2.1044792133167669E-8</v>
      </c>
      <c r="J107" s="9">
        <f t="shared" si="51"/>
        <v>4.8039140693308635E-7</v>
      </c>
      <c r="K107" s="9">
        <f t="shared" si="63"/>
        <v>-1.0054718942599423E-7</v>
      </c>
      <c r="M107" s="16">
        <f t="shared" si="64"/>
        <v>3</v>
      </c>
      <c r="N107" s="17">
        <f>VLOOKUP($A107,Datum!$A:$B,2,0)</f>
        <v>41576</v>
      </c>
      <c r="O107" s="13">
        <f>VLOOKUP(N107,Zeitreihen!$B:$C,2,0)</f>
        <v>606.01</v>
      </c>
      <c r="P107" s="13">
        <f>VLOOKUP(N107,Zeitreihen!$J:$K,2,0)</f>
        <v>0.26664533503986348</v>
      </c>
      <c r="Q107" s="9">
        <f t="shared" si="65"/>
        <v>3.3222896485137128E-3</v>
      </c>
      <c r="R107" s="9">
        <f t="shared" si="65"/>
        <v>5.332764506380537E-5</v>
      </c>
      <c r="S107" s="9">
        <f t="shared" si="93"/>
        <v>3.371029330073225E-3</v>
      </c>
      <c r="T107" s="9">
        <f t="shared" si="52"/>
        <v>2.1044792133167669E-8</v>
      </c>
      <c r="U107" s="9">
        <f t="shared" si="52"/>
        <v>9.6241453538189233E-12</v>
      </c>
      <c r="V107" s="9">
        <f t="shared" si="66"/>
        <v>4.5004237403883496E-10</v>
      </c>
      <c r="X107" s="16">
        <f t="shared" si="67"/>
        <v>3</v>
      </c>
      <c r="Y107" s="17">
        <f>VLOOKUP($A107,Datum!$A:$B,2,0)</f>
        <v>41576</v>
      </c>
      <c r="Z107" s="13">
        <f>VLOOKUP(Y107,Zeitreihen!$B:$C,2,0)</f>
        <v>606.01</v>
      </c>
      <c r="AA107" s="13">
        <f>VLOOKUP(Y107,Zeitreihen!N:O,2,0)</f>
        <v>1.3745000000000001</v>
      </c>
      <c r="AB107" s="9">
        <f t="shared" si="68"/>
        <v>3.3222896485137128E-3</v>
      </c>
      <c r="AC107" s="9">
        <f t="shared" si="68"/>
        <v>-2.9059228585509981E-3</v>
      </c>
      <c r="AD107" s="9">
        <f t="shared" si="94"/>
        <v>3.371029330073225E-3</v>
      </c>
      <c r="AE107" s="9">
        <f t="shared" si="53"/>
        <v>2.1044792133167669E-8</v>
      </c>
      <c r="AF107" s="9">
        <f t="shared" si="53"/>
        <v>3.405011646223983E-8</v>
      </c>
      <c r="AG107" s="9">
        <f t="shared" si="69"/>
        <v>-2.6768967538139899E-8</v>
      </c>
      <c r="AI107" s="16">
        <f t="shared" si="70"/>
        <v>3</v>
      </c>
      <c r="AJ107" s="17">
        <f>VLOOKUP($A107,Datum!$A:$B,2,0)</f>
        <v>41576</v>
      </c>
      <c r="AK107" s="13">
        <f>VLOOKUP(AJ107,Zeitreihen!$B:$C,2,0)</f>
        <v>606.01</v>
      </c>
      <c r="AL107" s="13">
        <f>VLOOKUP(AJ107,Zeitreihen!$R:$S,2,0)</f>
        <v>1.0098</v>
      </c>
      <c r="AM107" s="9">
        <f t="shared" si="71"/>
        <v>3.3222896485137128E-3</v>
      </c>
      <c r="AN107" s="9">
        <f t="shared" si="71"/>
        <v>-9.9024607695953054E-5</v>
      </c>
      <c r="AO107" s="9">
        <f t="shared" si="95"/>
        <v>3.371029330073225E-3</v>
      </c>
      <c r="AP107" s="9">
        <f t="shared" si="54"/>
        <v>2.1241921357789209E-8</v>
      </c>
      <c r="AQ107" s="9">
        <f t="shared" si="54"/>
        <v>3.4890192684700772E-14</v>
      </c>
      <c r="AR107" s="9">
        <f t="shared" si="72"/>
        <v>2.7223789764956058E-11</v>
      </c>
      <c r="AT107" s="16">
        <f t="shared" si="73"/>
        <v>3</v>
      </c>
      <c r="AU107" s="17">
        <f>VLOOKUP($A107,Datum!$A:$B,2,0)</f>
        <v>41576</v>
      </c>
      <c r="AV107" s="13">
        <f>VLOOKUP(AU107,Zeitreihen!$F:$G,2,0)</f>
        <v>7972.59</v>
      </c>
      <c r="AW107" s="13">
        <f>VLOOKUP(AU107,Zeitreihen!$J:$K,2,0)</f>
        <v>0.26664533503986348</v>
      </c>
      <c r="AX107" s="9">
        <f t="shared" si="74"/>
        <v>-1.0806128182800757E-2</v>
      </c>
      <c r="AY107" s="9">
        <f t="shared" si="74"/>
        <v>5.332764506380537E-5</v>
      </c>
      <c r="AZ107" s="9">
        <f t="shared" si="96"/>
        <v>3.371029330073225E-3</v>
      </c>
      <c r="BA107" s="9">
        <f t="shared" si="55"/>
        <v>4.8039140693308635E-7</v>
      </c>
      <c r="BB107" s="9">
        <f t="shared" si="55"/>
        <v>9.6241453538189233E-12</v>
      </c>
      <c r="BC107" s="9">
        <f t="shared" si="75"/>
        <v>-2.1501992296179438E-9</v>
      </c>
      <c r="BE107" s="16">
        <f t="shared" si="76"/>
        <v>3</v>
      </c>
      <c r="BF107" s="17">
        <f>VLOOKUP($A107,Datum!$A:$B,2,0)</f>
        <v>41576</v>
      </c>
      <c r="BG107" s="13">
        <f>VLOOKUP(BF107,Zeitreihen!$F:$G,2,0)</f>
        <v>7972.59</v>
      </c>
      <c r="BH107" s="13">
        <f>VLOOKUP(BF107,Zeitreihen!N:O,2,0)</f>
        <v>1.3745000000000001</v>
      </c>
      <c r="BI107" s="9">
        <f t="shared" si="77"/>
        <v>-1.0806128182800757E-2</v>
      </c>
      <c r="BJ107" s="9">
        <f t="shared" si="77"/>
        <v>-2.9059228585509981E-3</v>
      </c>
      <c r="BK107" s="9">
        <f t="shared" si="97"/>
        <v>3.371029330073225E-3</v>
      </c>
      <c r="BL107" s="9">
        <f t="shared" si="56"/>
        <v>4.8039140693308635E-7</v>
      </c>
      <c r="BM107" s="9">
        <f t="shared" si="56"/>
        <v>3.405011646223983E-8</v>
      </c>
      <c r="BN107" s="9">
        <f t="shared" si="78"/>
        <v>1.278959864637309E-7</v>
      </c>
      <c r="BP107" s="16">
        <f t="shared" si="79"/>
        <v>3</v>
      </c>
      <c r="BQ107" s="17">
        <f>VLOOKUP($A107,Datum!$A:$B,2,0)</f>
        <v>41576</v>
      </c>
      <c r="BR107" s="13">
        <f>VLOOKUP(BQ107,Zeitreihen!$F:$G,2,0)</f>
        <v>7972.59</v>
      </c>
      <c r="BS107" s="13">
        <f>VLOOKUP(BQ107,Zeitreihen!R:S,2,0)</f>
        <v>1.0098</v>
      </c>
      <c r="BT107" s="9">
        <f t="shared" si="80"/>
        <v>-1.0806128182800757E-2</v>
      </c>
      <c r="BU107" s="9">
        <f t="shared" si="80"/>
        <v>-9.9024607695953054E-5</v>
      </c>
      <c r="BV107" s="9">
        <f t="shared" si="98"/>
        <v>3.371029330073225E-3</v>
      </c>
      <c r="BW107" s="9">
        <f t="shared" si="57"/>
        <v>4.8039140693308635E-7</v>
      </c>
      <c r="BX107" s="9">
        <f t="shared" si="57"/>
        <v>3.2878721338931195E-14</v>
      </c>
      <c r="BY107" s="9">
        <f t="shared" si="81"/>
        <v>-1.2567678863724219E-10</v>
      </c>
      <c r="CA107" s="16">
        <f t="shared" si="82"/>
        <v>3</v>
      </c>
      <c r="CB107" s="17">
        <f>VLOOKUP($A107,Datum!$A:$B,2,0)</f>
        <v>41576</v>
      </c>
      <c r="CC107" s="13">
        <f>VLOOKUP(CB107,Zeitreihen!$J:$K,2,0)</f>
        <v>0.26664533503986348</v>
      </c>
      <c r="CD107" s="13">
        <f>VLOOKUP(CB107,Zeitreihen!N:O,2,0)</f>
        <v>1.3745000000000001</v>
      </c>
      <c r="CE107" s="9">
        <f t="shared" si="83"/>
        <v>5.332764506380537E-5</v>
      </c>
      <c r="CF107" s="9">
        <f t="shared" si="83"/>
        <v>-2.9059228585509981E-3</v>
      </c>
      <c r="CG107" s="9">
        <f t="shared" si="99"/>
        <v>3.371029330073225E-3</v>
      </c>
      <c r="CH107" s="9">
        <f t="shared" si="58"/>
        <v>9.6241453538189233E-12</v>
      </c>
      <c r="CI107" s="9">
        <f t="shared" si="58"/>
        <v>3.405011646223983E-8</v>
      </c>
      <c r="CJ107" s="9">
        <f t="shared" si="84"/>
        <v>-5.7245372751608373E-10</v>
      </c>
      <c r="CL107" s="16">
        <f t="shared" si="85"/>
        <v>3</v>
      </c>
      <c r="CM107" s="17">
        <f>VLOOKUP($A107,Datum!$A:$B,2,0)</f>
        <v>41576</v>
      </c>
      <c r="CN107" s="13">
        <f>VLOOKUP(CM107,Zeitreihen!$J:$K,2,0)</f>
        <v>0.26664533503986348</v>
      </c>
      <c r="CO107" s="13">
        <f>VLOOKUP(CM107,Zeitreihen!R:S,2,0)</f>
        <v>1.0098</v>
      </c>
      <c r="CP107" s="9">
        <f t="shared" si="86"/>
        <v>5.332764506380537E-5</v>
      </c>
      <c r="CQ107" s="9">
        <f t="shared" si="86"/>
        <v>-9.9024607695953054E-5</v>
      </c>
      <c r="CR107" s="9">
        <f t="shared" si="100"/>
        <v>3.371029330073225E-3</v>
      </c>
      <c r="CS107" s="9">
        <f t="shared" si="59"/>
        <v>9.6241453538189233E-12</v>
      </c>
      <c r="CT107" s="9">
        <f t="shared" si="59"/>
        <v>3.2878721338931195E-14</v>
      </c>
      <c r="CU107" s="9">
        <f t="shared" si="87"/>
        <v>5.6252074914049324E-13</v>
      </c>
      <c r="CW107" s="16">
        <f t="shared" si="88"/>
        <v>3</v>
      </c>
      <c r="CX107" s="17">
        <f>VLOOKUP($A107,Datum!$A:$B,2,0)</f>
        <v>41576</v>
      </c>
      <c r="CY107" s="13">
        <f>VLOOKUP(CX107,Zeitreihen!N:O,2,0)</f>
        <v>1.3745000000000001</v>
      </c>
      <c r="CZ107" s="13">
        <f>VLOOKUP(CX107,Zeitreihen!R:S,2,0)</f>
        <v>1.0098</v>
      </c>
      <c r="DA107" s="9">
        <f t="shared" si="89"/>
        <v>-2.9059228585509981E-3</v>
      </c>
      <c r="DB107" s="9">
        <f t="shared" si="89"/>
        <v>-9.9024607695953054E-5</v>
      </c>
      <c r="DC107" s="9">
        <f t="shared" si="101"/>
        <v>3.371029330073225E-3</v>
      </c>
      <c r="DD107" s="9">
        <f t="shared" si="60"/>
        <v>3.405011646223983E-8</v>
      </c>
      <c r="DE107" s="9">
        <f t="shared" si="60"/>
        <v>3.2878721338931195E-14</v>
      </c>
      <c r="DF107" s="9">
        <f t="shared" si="90"/>
        <v>-3.3459293039754099E-11</v>
      </c>
    </row>
    <row r="108" spans="1:110" ht="15" x14ac:dyDescent="0.2">
      <c r="A108" s="9">
        <f t="shared" si="91"/>
        <v>95</v>
      </c>
      <c r="B108" s="16">
        <f t="shared" si="61"/>
        <v>2</v>
      </c>
      <c r="C108" s="17">
        <f>VLOOKUP($A108,Datum!$A:$B,2,0)</f>
        <v>41575</v>
      </c>
      <c r="D108" s="13">
        <f>VLOOKUP(C108,Zeitreihen!$B:$C,2,0)</f>
        <v>604</v>
      </c>
      <c r="E108" s="13">
        <f>VLOOKUP(C108,Zeitreihen!F:G,2,0)</f>
        <v>8059.21</v>
      </c>
      <c r="F108" s="9">
        <f t="shared" si="62"/>
        <v>-2.1995659352230497E-3</v>
      </c>
      <c r="G108" s="9">
        <f t="shared" si="62"/>
        <v>-1.3745167097796215E-2</v>
      </c>
      <c r="H108" s="9">
        <f t="shared" si="92"/>
        <v>3.1687675702688316E-3</v>
      </c>
      <c r="I108" s="9">
        <f t="shared" si="51"/>
        <v>2.8963397338285041E-8</v>
      </c>
      <c r="J108" s="9">
        <f t="shared" si="51"/>
        <v>7.0129210299460536E-7</v>
      </c>
      <c r="K108" s="9">
        <f t="shared" si="63"/>
        <v>1.4251947877126926E-7</v>
      </c>
      <c r="M108" s="16">
        <f t="shared" si="64"/>
        <v>2</v>
      </c>
      <c r="N108" s="17">
        <f>VLOOKUP($A108,Datum!$A:$B,2,0)</f>
        <v>41575</v>
      </c>
      <c r="O108" s="13">
        <f>VLOOKUP(N108,Zeitreihen!$B:$C,2,0)</f>
        <v>604</v>
      </c>
      <c r="P108" s="13">
        <f>VLOOKUP(N108,Zeitreihen!$J:$K,2,0)</f>
        <v>0.26663111585121985</v>
      </c>
      <c r="Q108" s="9">
        <f t="shared" si="65"/>
        <v>-2.1995659352230497E-3</v>
      </c>
      <c r="R108" s="9">
        <f t="shared" si="65"/>
        <v>-2.6663467052135138E-5</v>
      </c>
      <c r="S108" s="9">
        <f t="shared" si="93"/>
        <v>3.1687675702688316E-3</v>
      </c>
      <c r="T108" s="9">
        <f t="shared" si="52"/>
        <v>2.8963397338285041E-8</v>
      </c>
      <c r="U108" s="9">
        <f t="shared" si="52"/>
        <v>2.2352389899345172E-12</v>
      </c>
      <c r="V108" s="9">
        <f t="shared" si="66"/>
        <v>2.544407888124472E-10</v>
      </c>
      <c r="X108" s="16">
        <f t="shared" si="67"/>
        <v>2</v>
      </c>
      <c r="Y108" s="17">
        <f>VLOOKUP($A108,Datum!$A:$B,2,0)</f>
        <v>41575</v>
      </c>
      <c r="Z108" s="13">
        <f>VLOOKUP(Y108,Zeitreihen!$B:$C,2,0)</f>
        <v>604</v>
      </c>
      <c r="AA108" s="13">
        <f>VLOOKUP(Y108,Zeitreihen!N:O,2,0)</f>
        <v>1.3785000000000001</v>
      </c>
      <c r="AB108" s="9">
        <f t="shared" si="68"/>
        <v>-2.1995659352230497E-3</v>
      </c>
      <c r="AC108" s="9">
        <f t="shared" si="68"/>
        <v>-1.2324647226498594E-3</v>
      </c>
      <c r="AD108" s="9">
        <f t="shared" si="94"/>
        <v>3.1687675702688316E-3</v>
      </c>
      <c r="AE108" s="9">
        <f t="shared" si="53"/>
        <v>2.8963397338285041E-8</v>
      </c>
      <c r="AF108" s="9">
        <f t="shared" si="53"/>
        <v>7.1746533937201599E-9</v>
      </c>
      <c r="AG108" s="9">
        <f t="shared" si="69"/>
        <v>1.4415350741719476E-8</v>
      </c>
      <c r="AI108" s="16">
        <f t="shared" si="70"/>
        <v>2</v>
      </c>
      <c r="AJ108" s="17">
        <f>VLOOKUP($A108,Datum!$A:$B,2,0)</f>
        <v>41575</v>
      </c>
      <c r="AK108" s="13">
        <f>VLOOKUP(AJ108,Zeitreihen!$B:$C,2,0)</f>
        <v>604</v>
      </c>
      <c r="AL108" s="13">
        <f>VLOOKUP(AJ108,Zeitreihen!$R:$S,2,0)</f>
        <v>1.0099</v>
      </c>
      <c r="AM108" s="9">
        <f t="shared" si="71"/>
        <v>-2.1995659352230497E-3</v>
      </c>
      <c r="AN108" s="9">
        <f t="shared" si="71"/>
        <v>-9.9014802793900202E-5</v>
      </c>
      <c r="AO108" s="9">
        <f t="shared" si="95"/>
        <v>3.1687675702688316E-3</v>
      </c>
      <c r="AP108" s="9">
        <f t="shared" si="54"/>
        <v>2.874013547627821E-8</v>
      </c>
      <c r="AQ108" s="9">
        <f t="shared" si="54"/>
        <v>3.2996995544489887E-14</v>
      </c>
      <c r="AR108" s="9">
        <f t="shared" si="72"/>
        <v>-3.0795098997385735E-11</v>
      </c>
      <c r="AT108" s="16">
        <f t="shared" si="73"/>
        <v>2</v>
      </c>
      <c r="AU108" s="17">
        <f>VLOOKUP($A108,Datum!$A:$B,2,0)</f>
        <v>41575</v>
      </c>
      <c r="AV108" s="13">
        <f>VLOOKUP(AU108,Zeitreihen!$F:$G,2,0)</f>
        <v>8059.21</v>
      </c>
      <c r="AW108" s="13">
        <f>VLOOKUP(AU108,Zeitreihen!$J:$K,2,0)</f>
        <v>0.26663111585121985</v>
      </c>
      <c r="AX108" s="9">
        <f t="shared" si="74"/>
        <v>-1.3745167097796215E-2</v>
      </c>
      <c r="AY108" s="9">
        <f t="shared" si="74"/>
        <v>-2.6663467052135138E-5</v>
      </c>
      <c r="AZ108" s="9">
        <f t="shared" si="96"/>
        <v>3.1687675702688316E-3</v>
      </c>
      <c r="BA108" s="9">
        <f t="shared" si="55"/>
        <v>7.0129210299460536E-7</v>
      </c>
      <c r="BB108" s="9">
        <f t="shared" si="55"/>
        <v>2.2352389899345172E-12</v>
      </c>
      <c r="BC108" s="9">
        <f t="shared" si="75"/>
        <v>1.2520205477334287E-9</v>
      </c>
      <c r="BE108" s="16">
        <f t="shared" si="76"/>
        <v>2</v>
      </c>
      <c r="BF108" s="17">
        <f>VLOOKUP($A108,Datum!$A:$B,2,0)</f>
        <v>41575</v>
      </c>
      <c r="BG108" s="13">
        <f>VLOOKUP(BF108,Zeitreihen!$F:$G,2,0)</f>
        <v>8059.21</v>
      </c>
      <c r="BH108" s="13">
        <f>VLOOKUP(BF108,Zeitreihen!N:O,2,0)</f>
        <v>1.3785000000000001</v>
      </c>
      <c r="BI108" s="9">
        <f t="shared" si="77"/>
        <v>-1.3745167097796215E-2</v>
      </c>
      <c r="BJ108" s="9">
        <f t="shared" si="77"/>
        <v>-1.2324647226498594E-3</v>
      </c>
      <c r="BK108" s="9">
        <f t="shared" si="97"/>
        <v>3.1687675702688316E-3</v>
      </c>
      <c r="BL108" s="9">
        <f t="shared" si="56"/>
        <v>7.0129210299460536E-7</v>
      </c>
      <c r="BM108" s="9">
        <f t="shared" si="56"/>
        <v>7.1746533937201599E-9</v>
      </c>
      <c r="BN108" s="9">
        <f t="shared" si="78"/>
        <v>7.0933262766768265E-8</v>
      </c>
      <c r="BP108" s="16">
        <f t="shared" si="79"/>
        <v>2</v>
      </c>
      <c r="BQ108" s="17">
        <f>VLOOKUP($A108,Datum!$A:$B,2,0)</f>
        <v>41575</v>
      </c>
      <c r="BR108" s="13">
        <f>VLOOKUP(BQ108,Zeitreihen!$F:$G,2,0)</f>
        <v>8059.21</v>
      </c>
      <c r="BS108" s="13">
        <f>VLOOKUP(BQ108,Zeitreihen!R:S,2,0)</f>
        <v>1.0099</v>
      </c>
      <c r="BT108" s="9">
        <f t="shared" si="80"/>
        <v>-1.3745167097796215E-2</v>
      </c>
      <c r="BU108" s="9">
        <f t="shared" si="80"/>
        <v>-9.9014802793900202E-5</v>
      </c>
      <c r="BV108" s="9">
        <f t="shared" si="98"/>
        <v>3.1687675702688316E-3</v>
      </c>
      <c r="BW108" s="9">
        <f t="shared" si="57"/>
        <v>7.0129210299460536E-7</v>
      </c>
      <c r="BX108" s="9">
        <f t="shared" si="57"/>
        <v>3.1100364392731087E-14</v>
      </c>
      <c r="BY108" s="9">
        <f t="shared" si="81"/>
        <v>-1.4768358049856771E-10</v>
      </c>
      <c r="CA108" s="16">
        <f t="shared" si="82"/>
        <v>2</v>
      </c>
      <c r="CB108" s="17">
        <f>VLOOKUP($A108,Datum!$A:$B,2,0)</f>
        <v>41575</v>
      </c>
      <c r="CC108" s="13">
        <f>VLOOKUP(CB108,Zeitreihen!$J:$K,2,0)</f>
        <v>0.26663111585121985</v>
      </c>
      <c r="CD108" s="13">
        <f>VLOOKUP(CB108,Zeitreihen!N:O,2,0)</f>
        <v>1.3785000000000001</v>
      </c>
      <c r="CE108" s="9">
        <f t="shared" si="83"/>
        <v>-2.6663467052135138E-5</v>
      </c>
      <c r="CF108" s="9">
        <f t="shared" si="83"/>
        <v>-1.2324647226498594E-3</v>
      </c>
      <c r="CG108" s="9">
        <f t="shared" si="99"/>
        <v>3.1687675702688316E-3</v>
      </c>
      <c r="CH108" s="9">
        <f t="shared" si="58"/>
        <v>2.2352389899345172E-12</v>
      </c>
      <c r="CI108" s="9">
        <f t="shared" si="58"/>
        <v>7.1746533937201599E-9</v>
      </c>
      <c r="CJ108" s="9">
        <f t="shared" si="84"/>
        <v>1.2663753394988909E-10</v>
      </c>
      <c r="CL108" s="16">
        <f t="shared" si="85"/>
        <v>2</v>
      </c>
      <c r="CM108" s="17">
        <f>VLOOKUP($A108,Datum!$A:$B,2,0)</f>
        <v>41575</v>
      </c>
      <c r="CN108" s="13">
        <f>VLOOKUP(CM108,Zeitreihen!$J:$K,2,0)</f>
        <v>0.26663111585121985</v>
      </c>
      <c r="CO108" s="13">
        <f>VLOOKUP(CM108,Zeitreihen!R:S,2,0)</f>
        <v>1.0099</v>
      </c>
      <c r="CP108" s="9">
        <f t="shared" si="86"/>
        <v>-2.6663467052135138E-5</v>
      </c>
      <c r="CQ108" s="9">
        <f t="shared" si="86"/>
        <v>-9.9014802793900202E-5</v>
      </c>
      <c r="CR108" s="9">
        <f t="shared" si="100"/>
        <v>3.1687675702688316E-3</v>
      </c>
      <c r="CS108" s="9">
        <f t="shared" si="59"/>
        <v>2.2352389899345172E-12</v>
      </c>
      <c r="CT108" s="9">
        <f t="shared" si="59"/>
        <v>3.1100364392731087E-14</v>
      </c>
      <c r="CU108" s="9">
        <f t="shared" si="87"/>
        <v>-2.6366028728612825E-13</v>
      </c>
      <c r="CW108" s="16">
        <f t="shared" si="88"/>
        <v>2</v>
      </c>
      <c r="CX108" s="17">
        <f>VLOOKUP($A108,Datum!$A:$B,2,0)</f>
        <v>41575</v>
      </c>
      <c r="CY108" s="13">
        <f>VLOOKUP(CX108,Zeitreihen!N:O,2,0)</f>
        <v>1.3785000000000001</v>
      </c>
      <c r="CZ108" s="13">
        <f>VLOOKUP(CX108,Zeitreihen!R:S,2,0)</f>
        <v>1.0099</v>
      </c>
      <c r="DA108" s="9">
        <f t="shared" si="89"/>
        <v>-1.2324647226498594E-3</v>
      </c>
      <c r="DB108" s="9">
        <f t="shared" si="89"/>
        <v>-9.9014802793900202E-5</v>
      </c>
      <c r="DC108" s="9">
        <f t="shared" si="101"/>
        <v>3.1687675702688316E-3</v>
      </c>
      <c r="DD108" s="9">
        <f t="shared" si="60"/>
        <v>7.1746533937201599E-9</v>
      </c>
      <c r="DE108" s="9">
        <f t="shared" si="60"/>
        <v>3.1100364392731087E-14</v>
      </c>
      <c r="DF108" s="9">
        <f t="shared" si="90"/>
        <v>-1.4937681712241754E-11</v>
      </c>
    </row>
    <row r="109" spans="1:110" ht="15" x14ac:dyDescent="0.2">
      <c r="A109" s="9">
        <f t="shared" si="91"/>
        <v>96</v>
      </c>
      <c r="B109" s="16">
        <f t="shared" si="61"/>
        <v>6</v>
      </c>
      <c r="C109" s="17">
        <f>VLOOKUP($A109,Datum!$A:$B,2,0)</f>
        <v>41572</v>
      </c>
      <c r="D109" s="13">
        <f>VLOOKUP(C109,Zeitreihen!$B:$C,2,0)</f>
        <v>605.33000000000004</v>
      </c>
      <c r="E109" s="13">
        <f>VLOOKUP(C109,Zeitreihen!F:G,2,0)</f>
        <v>8170.75</v>
      </c>
      <c r="F109" s="9">
        <f t="shared" si="62"/>
        <v>8.5940474987207722E-4</v>
      </c>
      <c r="G109" s="9">
        <f t="shared" si="62"/>
        <v>0</v>
      </c>
      <c r="H109" s="9">
        <f t="shared" si="92"/>
        <v>2.9786415160527016E-3</v>
      </c>
      <c r="I109" s="9">
        <f t="shared" si="51"/>
        <v>3.7925103559155593E-12</v>
      </c>
      <c r="J109" s="9">
        <f t="shared" si="51"/>
        <v>3.8132169735688113E-9</v>
      </c>
      <c r="K109" s="9">
        <f t="shared" si="63"/>
        <v>-1.2025666244168222E-10</v>
      </c>
      <c r="M109" s="16">
        <f t="shared" si="64"/>
        <v>6</v>
      </c>
      <c r="N109" s="17">
        <f>VLOOKUP($A109,Datum!$A:$B,2,0)</f>
        <v>41572</v>
      </c>
      <c r="O109" s="13">
        <f>VLOOKUP(N109,Zeitreihen!$B:$C,2,0)</f>
        <v>605.33000000000004</v>
      </c>
      <c r="P109" s="13">
        <f>VLOOKUP(N109,Zeitreihen!$J:$K,2,0)</f>
        <v>0.26663822525597269</v>
      </c>
      <c r="Q109" s="9">
        <f t="shared" si="65"/>
        <v>8.5940474987207722E-4</v>
      </c>
      <c r="R109" s="9">
        <f t="shared" si="65"/>
        <v>0</v>
      </c>
      <c r="S109" s="9">
        <f t="shared" si="93"/>
        <v>2.9786415160527016E-3</v>
      </c>
      <c r="T109" s="9">
        <f t="shared" si="52"/>
        <v>3.7925103559155593E-12</v>
      </c>
      <c r="U109" s="9">
        <f t="shared" si="52"/>
        <v>3.2314296673929559E-17</v>
      </c>
      <c r="V109" s="9">
        <f t="shared" si="66"/>
        <v>1.1070334447522601E-14</v>
      </c>
      <c r="X109" s="16">
        <f t="shared" si="67"/>
        <v>6</v>
      </c>
      <c r="Y109" s="17">
        <f>VLOOKUP($A109,Datum!$A:$B,2,0)</f>
        <v>41572</v>
      </c>
      <c r="Z109" s="13">
        <f>VLOOKUP(Y109,Zeitreihen!$B:$C,2,0)</f>
        <v>605.33000000000004</v>
      </c>
      <c r="AA109" s="13">
        <f>VLOOKUP(Y109,Zeitreihen!N:O,2,0)</f>
        <v>1.3801999999999999</v>
      </c>
      <c r="AB109" s="9">
        <f t="shared" si="68"/>
        <v>8.5940474987207722E-4</v>
      </c>
      <c r="AC109" s="9">
        <f t="shared" si="68"/>
        <v>7.2455892506908165E-5</v>
      </c>
      <c r="AD109" s="9">
        <f t="shared" si="94"/>
        <v>2.9786415160527016E-3</v>
      </c>
      <c r="AE109" s="9">
        <f t="shared" si="53"/>
        <v>3.7925103559155593E-12</v>
      </c>
      <c r="AF109" s="9">
        <f t="shared" si="53"/>
        <v>1.1890501095591629E-10</v>
      </c>
      <c r="AG109" s="9">
        <f t="shared" si="69"/>
        <v>-2.1235547683555644E-11</v>
      </c>
      <c r="AI109" s="16">
        <f t="shared" si="70"/>
        <v>6</v>
      </c>
      <c r="AJ109" s="17">
        <f>VLOOKUP($A109,Datum!$A:$B,2,0)</f>
        <v>41572</v>
      </c>
      <c r="AK109" s="13">
        <f>VLOOKUP(AJ109,Zeitreihen!$B:$C,2,0)</f>
        <v>605.33000000000004</v>
      </c>
      <c r="AL109" s="13">
        <f>VLOOKUP(AJ109,Zeitreihen!$R:$S,2,0)</f>
        <v>1.01</v>
      </c>
      <c r="AM109" s="9">
        <f t="shared" si="71"/>
        <v>8.5940474987207722E-4</v>
      </c>
      <c r="AN109" s="9">
        <f t="shared" si="71"/>
        <v>-9.9004999833360652E-5</v>
      </c>
      <c r="AO109" s="9">
        <f t="shared" si="95"/>
        <v>2.9786415160527016E-3</v>
      </c>
      <c r="AP109" s="9">
        <f t="shared" si="54"/>
        <v>6.6802515379923962E-12</v>
      </c>
      <c r="AQ109" s="9">
        <f t="shared" si="54"/>
        <v>3.1205912640678955E-14</v>
      </c>
      <c r="AR109" s="9">
        <f t="shared" si="72"/>
        <v>4.5657786401921851E-13</v>
      </c>
      <c r="AT109" s="16">
        <f t="shared" si="73"/>
        <v>6</v>
      </c>
      <c r="AU109" s="17">
        <f>VLOOKUP($A109,Datum!$A:$B,2,0)</f>
        <v>41572</v>
      </c>
      <c r="AV109" s="13">
        <f>VLOOKUP(AU109,Zeitreihen!$F:$G,2,0)</f>
        <v>8170.75</v>
      </c>
      <c r="AW109" s="13">
        <f>VLOOKUP(AU109,Zeitreihen!$J:$K,2,0)</f>
        <v>0.26663822525597269</v>
      </c>
      <c r="AX109" s="9">
        <f t="shared" si="74"/>
        <v>0</v>
      </c>
      <c r="AY109" s="9">
        <f t="shared" si="74"/>
        <v>0</v>
      </c>
      <c r="AZ109" s="9">
        <f t="shared" si="96"/>
        <v>2.9786415160527016E-3</v>
      </c>
      <c r="BA109" s="9">
        <f t="shared" si="55"/>
        <v>3.8132169735688113E-9</v>
      </c>
      <c r="BB109" s="9">
        <f t="shared" si="55"/>
        <v>3.2314296673929559E-17</v>
      </c>
      <c r="BC109" s="9">
        <f t="shared" si="75"/>
        <v>-3.5102909361756098E-13</v>
      </c>
      <c r="BE109" s="16">
        <f t="shared" si="76"/>
        <v>6</v>
      </c>
      <c r="BF109" s="17">
        <f>VLOOKUP($A109,Datum!$A:$B,2,0)</f>
        <v>41572</v>
      </c>
      <c r="BG109" s="13">
        <f>VLOOKUP(BF109,Zeitreihen!$F:$G,2,0)</f>
        <v>8170.75</v>
      </c>
      <c r="BH109" s="13">
        <f>VLOOKUP(BF109,Zeitreihen!N:O,2,0)</f>
        <v>1.3801999999999999</v>
      </c>
      <c r="BI109" s="9">
        <f t="shared" si="77"/>
        <v>0</v>
      </c>
      <c r="BJ109" s="9">
        <f t="shared" si="77"/>
        <v>7.2455892506908165E-5</v>
      </c>
      <c r="BK109" s="9">
        <f t="shared" si="97"/>
        <v>2.9786415160527016E-3</v>
      </c>
      <c r="BL109" s="9">
        <f t="shared" si="56"/>
        <v>3.8132169735688113E-9</v>
      </c>
      <c r="BM109" s="9">
        <f t="shared" si="56"/>
        <v>1.1890501095591629E-10</v>
      </c>
      <c r="BN109" s="9">
        <f t="shared" si="78"/>
        <v>6.7335771029927733E-10</v>
      </c>
      <c r="BP109" s="16">
        <f t="shared" si="79"/>
        <v>6</v>
      </c>
      <c r="BQ109" s="17">
        <f>VLOOKUP($A109,Datum!$A:$B,2,0)</f>
        <v>41572</v>
      </c>
      <c r="BR109" s="13">
        <f>VLOOKUP(BQ109,Zeitreihen!$F:$G,2,0)</f>
        <v>8170.75</v>
      </c>
      <c r="BS109" s="13">
        <f>VLOOKUP(BQ109,Zeitreihen!R:S,2,0)</f>
        <v>1.01</v>
      </c>
      <c r="BT109" s="9">
        <f t="shared" si="80"/>
        <v>0</v>
      </c>
      <c r="BU109" s="9">
        <f t="shared" si="80"/>
        <v>-9.9004999833360652E-5</v>
      </c>
      <c r="BV109" s="9">
        <f t="shared" si="98"/>
        <v>2.9786415160527016E-3</v>
      </c>
      <c r="BW109" s="9">
        <f t="shared" si="57"/>
        <v>3.8132169735688113E-9</v>
      </c>
      <c r="BX109" s="9">
        <f t="shared" si="57"/>
        <v>2.9417583245020319E-14</v>
      </c>
      <c r="BY109" s="9">
        <f t="shared" si="81"/>
        <v>-1.0591299625224704E-11</v>
      </c>
      <c r="CA109" s="16">
        <f t="shared" si="82"/>
        <v>6</v>
      </c>
      <c r="CB109" s="17">
        <f>VLOOKUP($A109,Datum!$A:$B,2,0)</f>
        <v>41572</v>
      </c>
      <c r="CC109" s="13">
        <f>VLOOKUP(CB109,Zeitreihen!$J:$K,2,0)</f>
        <v>0.26663822525597269</v>
      </c>
      <c r="CD109" s="13">
        <f>VLOOKUP(CB109,Zeitreihen!N:O,2,0)</f>
        <v>1.3801999999999999</v>
      </c>
      <c r="CE109" s="9">
        <f t="shared" si="83"/>
        <v>0</v>
      </c>
      <c r="CF109" s="9">
        <f t="shared" si="83"/>
        <v>7.2455892506908165E-5</v>
      </c>
      <c r="CG109" s="9">
        <f t="shared" si="99"/>
        <v>2.9786415160527016E-3</v>
      </c>
      <c r="CH109" s="9">
        <f t="shared" si="58"/>
        <v>3.2314296673929559E-17</v>
      </c>
      <c r="CI109" s="9">
        <f t="shared" si="58"/>
        <v>1.1890501095591629E-10</v>
      </c>
      <c r="CJ109" s="9">
        <f t="shared" si="84"/>
        <v>-6.1986545314659405E-14</v>
      </c>
      <c r="CL109" s="16">
        <f t="shared" si="85"/>
        <v>6</v>
      </c>
      <c r="CM109" s="17">
        <f>VLOOKUP($A109,Datum!$A:$B,2,0)</f>
        <v>41572</v>
      </c>
      <c r="CN109" s="13">
        <f>VLOOKUP(CM109,Zeitreihen!$J:$K,2,0)</f>
        <v>0.26663822525597269</v>
      </c>
      <c r="CO109" s="13">
        <f>VLOOKUP(CM109,Zeitreihen!R:S,2,0)</f>
        <v>1.01</v>
      </c>
      <c r="CP109" s="9">
        <f t="shared" si="86"/>
        <v>0</v>
      </c>
      <c r="CQ109" s="9">
        <f t="shared" si="86"/>
        <v>-9.9004999833360652E-5</v>
      </c>
      <c r="CR109" s="9">
        <f t="shared" si="100"/>
        <v>2.9786415160527016E-3</v>
      </c>
      <c r="CS109" s="9">
        <f t="shared" si="59"/>
        <v>3.2314296673929559E-17</v>
      </c>
      <c r="CT109" s="9">
        <f t="shared" si="59"/>
        <v>2.9417583245020319E-14</v>
      </c>
      <c r="CU109" s="9">
        <f t="shared" si="87"/>
        <v>9.7499154478877718E-16</v>
      </c>
      <c r="CW109" s="16">
        <f t="shared" si="88"/>
        <v>6</v>
      </c>
      <c r="CX109" s="17">
        <f>VLOOKUP($A109,Datum!$A:$B,2,0)</f>
        <v>41572</v>
      </c>
      <c r="CY109" s="13">
        <f>VLOOKUP(CX109,Zeitreihen!N:O,2,0)</f>
        <v>1.3801999999999999</v>
      </c>
      <c r="CZ109" s="13">
        <f>VLOOKUP(CX109,Zeitreihen!R:S,2,0)</f>
        <v>1.01</v>
      </c>
      <c r="DA109" s="9">
        <f t="shared" si="89"/>
        <v>7.2455892506908165E-5</v>
      </c>
      <c r="DB109" s="9">
        <f t="shared" si="89"/>
        <v>-9.9004999833360652E-5</v>
      </c>
      <c r="DC109" s="9">
        <f t="shared" si="101"/>
        <v>2.9786415160527016E-3</v>
      </c>
      <c r="DD109" s="9">
        <f t="shared" si="60"/>
        <v>1.1890501095591629E-10</v>
      </c>
      <c r="DE109" s="9">
        <f t="shared" si="60"/>
        <v>2.9417583245020319E-14</v>
      </c>
      <c r="DF109" s="9">
        <f t="shared" si="90"/>
        <v>-1.8702668414014402E-12</v>
      </c>
    </row>
    <row r="110" spans="1:110" ht="15" x14ac:dyDescent="0.2">
      <c r="A110" s="9">
        <f t="shared" si="91"/>
        <v>97</v>
      </c>
      <c r="B110" s="16">
        <f t="shared" si="61"/>
        <v>5</v>
      </c>
      <c r="C110" s="17">
        <f>VLOOKUP($A110,Datum!$A:$B,2,0)</f>
        <v>41571</v>
      </c>
      <c r="D110" s="13">
        <f>VLOOKUP(C110,Zeitreihen!$B:$C,2,0)</f>
        <v>604.80999999999995</v>
      </c>
      <c r="E110" s="13">
        <f>VLOOKUP(C110,Zeitreihen!F:G,2,0)</f>
        <v>8170.75</v>
      </c>
      <c r="F110" s="9">
        <f t="shared" si="62"/>
        <v>3.445023861987665E-3</v>
      </c>
      <c r="G110" s="9">
        <f t="shared" si="62"/>
        <v>2.5096483858430695E-3</v>
      </c>
      <c r="H110" s="9">
        <f t="shared" si="92"/>
        <v>2.7999230250895396E-3</v>
      </c>
      <c r="I110" s="9">
        <f t="shared" si="51"/>
        <v>1.9238891871745679E-8</v>
      </c>
      <c r="J110" s="9">
        <f t="shared" si="51"/>
        <v>5.3182344139441909E-9</v>
      </c>
      <c r="K110" s="9">
        <f t="shared" si="63"/>
        <v>1.01151834802177E-8</v>
      </c>
      <c r="M110" s="16">
        <f t="shared" si="64"/>
        <v>5</v>
      </c>
      <c r="N110" s="17">
        <f>VLOOKUP($A110,Datum!$A:$B,2,0)</f>
        <v>41571</v>
      </c>
      <c r="O110" s="13">
        <f>VLOOKUP(N110,Zeitreihen!$B:$C,2,0)</f>
        <v>604.80999999999995</v>
      </c>
      <c r="P110" s="13">
        <f>VLOOKUP(N110,Zeitreihen!$J:$K,2,0)</f>
        <v>0.26663822525597269</v>
      </c>
      <c r="Q110" s="9">
        <f t="shared" si="65"/>
        <v>3.445023861987665E-3</v>
      </c>
      <c r="R110" s="9">
        <f t="shared" si="65"/>
        <v>2.6663467052077506E-5</v>
      </c>
      <c r="S110" s="9">
        <f t="shared" si="93"/>
        <v>2.7999230250895396E-3</v>
      </c>
      <c r="T110" s="9">
        <f t="shared" si="52"/>
        <v>1.9238891871745679E-8</v>
      </c>
      <c r="U110" s="9">
        <f t="shared" si="52"/>
        <v>2.0061607915497782E-12</v>
      </c>
      <c r="V110" s="9">
        <f t="shared" si="66"/>
        <v>1.9645943740620326E-10</v>
      </c>
      <c r="X110" s="16">
        <f t="shared" si="67"/>
        <v>5</v>
      </c>
      <c r="Y110" s="17">
        <f>VLOOKUP($A110,Datum!$A:$B,2,0)</f>
        <v>41571</v>
      </c>
      <c r="Z110" s="13">
        <f>VLOOKUP(Y110,Zeitreihen!$B:$C,2,0)</f>
        <v>604.80999999999995</v>
      </c>
      <c r="AA110" s="13">
        <f>VLOOKUP(Y110,Zeitreihen!N:O,2,0)</f>
        <v>1.3801000000000001</v>
      </c>
      <c r="AB110" s="9">
        <f t="shared" si="68"/>
        <v>3.445023861987665E-3</v>
      </c>
      <c r="AC110" s="9">
        <f t="shared" si="68"/>
        <v>1.8131056205281683E-3</v>
      </c>
      <c r="AD110" s="9">
        <f t="shared" si="94"/>
        <v>2.7999230250895396E-3</v>
      </c>
      <c r="AE110" s="9">
        <f t="shared" si="53"/>
        <v>1.9238891871745679E-8</v>
      </c>
      <c r="AF110" s="9">
        <f t="shared" si="53"/>
        <v>6.6476452811336162E-9</v>
      </c>
      <c r="AG110" s="9">
        <f t="shared" si="69"/>
        <v>1.1308993269316683E-8</v>
      </c>
      <c r="AI110" s="16">
        <f t="shared" si="70"/>
        <v>5</v>
      </c>
      <c r="AJ110" s="17">
        <f>VLOOKUP($A110,Datum!$A:$B,2,0)</f>
        <v>41571</v>
      </c>
      <c r="AK110" s="13">
        <f>VLOOKUP(AJ110,Zeitreihen!$B:$C,2,0)</f>
        <v>604.80999999999995</v>
      </c>
      <c r="AL110" s="13">
        <f>VLOOKUP(AJ110,Zeitreihen!$R:$S,2,0)</f>
        <v>1.0101</v>
      </c>
      <c r="AM110" s="9">
        <f t="shared" si="71"/>
        <v>3.445023861987665E-3</v>
      </c>
      <c r="AN110" s="9">
        <f t="shared" si="71"/>
        <v>-9.8995198813668135E-5</v>
      </c>
      <c r="AO110" s="9">
        <f t="shared" si="95"/>
        <v>2.7999230250895396E-3</v>
      </c>
      <c r="AP110" s="9">
        <f t="shared" si="54"/>
        <v>1.9410648339869175E-8</v>
      </c>
      <c r="AQ110" s="9">
        <f t="shared" si="54"/>
        <v>2.9511473350584748E-14</v>
      </c>
      <c r="AR110" s="9">
        <f t="shared" si="72"/>
        <v>2.3934009927290103E-11</v>
      </c>
      <c r="AT110" s="16">
        <f t="shared" si="73"/>
        <v>5</v>
      </c>
      <c r="AU110" s="17">
        <f>VLOOKUP($A110,Datum!$A:$B,2,0)</f>
        <v>41571</v>
      </c>
      <c r="AV110" s="13">
        <f>VLOOKUP(AU110,Zeitreihen!$F:$G,2,0)</f>
        <v>8170.75</v>
      </c>
      <c r="AW110" s="13">
        <f>VLOOKUP(AU110,Zeitreihen!$J:$K,2,0)</f>
        <v>0.26663822525597269</v>
      </c>
      <c r="AX110" s="9">
        <f t="shared" si="74"/>
        <v>2.5096483858430695E-3</v>
      </c>
      <c r="AY110" s="9">
        <f t="shared" si="74"/>
        <v>2.6663467052077506E-5</v>
      </c>
      <c r="AZ110" s="9">
        <f t="shared" si="96"/>
        <v>2.7999230250895396E-3</v>
      </c>
      <c r="BA110" s="9">
        <f t="shared" si="55"/>
        <v>5.3182344139441909E-9</v>
      </c>
      <c r="BB110" s="9">
        <f t="shared" si="55"/>
        <v>2.0061607915497782E-12</v>
      </c>
      <c r="BC110" s="9">
        <f t="shared" si="75"/>
        <v>1.0329198110950119E-10</v>
      </c>
      <c r="BE110" s="16">
        <f t="shared" si="76"/>
        <v>5</v>
      </c>
      <c r="BF110" s="17">
        <f>VLOOKUP($A110,Datum!$A:$B,2,0)</f>
        <v>41571</v>
      </c>
      <c r="BG110" s="13">
        <f>VLOOKUP(BF110,Zeitreihen!$F:$G,2,0)</f>
        <v>8170.75</v>
      </c>
      <c r="BH110" s="13">
        <f>VLOOKUP(BF110,Zeitreihen!N:O,2,0)</f>
        <v>1.3801000000000001</v>
      </c>
      <c r="BI110" s="9">
        <f t="shared" si="77"/>
        <v>2.5096483858430695E-3</v>
      </c>
      <c r="BJ110" s="9">
        <f t="shared" si="77"/>
        <v>1.8131056205281683E-3</v>
      </c>
      <c r="BK110" s="9">
        <f t="shared" si="97"/>
        <v>2.7999230250895396E-3</v>
      </c>
      <c r="BL110" s="9">
        <f t="shared" si="56"/>
        <v>5.3182344139441909E-9</v>
      </c>
      <c r="BM110" s="9">
        <f t="shared" si="56"/>
        <v>6.6476452811336162E-9</v>
      </c>
      <c r="BN110" s="9">
        <f t="shared" si="78"/>
        <v>5.9459007648815075E-9</v>
      </c>
      <c r="BP110" s="16">
        <f t="shared" si="79"/>
        <v>5</v>
      </c>
      <c r="BQ110" s="17">
        <f>VLOOKUP($A110,Datum!$A:$B,2,0)</f>
        <v>41571</v>
      </c>
      <c r="BR110" s="13">
        <f>VLOOKUP(BQ110,Zeitreihen!$F:$G,2,0)</f>
        <v>8170.75</v>
      </c>
      <c r="BS110" s="13">
        <f>VLOOKUP(BQ110,Zeitreihen!R:S,2,0)</f>
        <v>1.0101</v>
      </c>
      <c r="BT110" s="9">
        <f t="shared" si="80"/>
        <v>2.5096483858430695E-3</v>
      </c>
      <c r="BU110" s="9">
        <f t="shared" si="80"/>
        <v>-9.8995198813668135E-5</v>
      </c>
      <c r="BV110" s="9">
        <f t="shared" si="98"/>
        <v>2.7999230250895396E-3</v>
      </c>
      <c r="BW110" s="9">
        <f t="shared" si="57"/>
        <v>5.3182344139441909E-9</v>
      </c>
      <c r="BX110" s="9">
        <f t="shared" si="57"/>
        <v>2.7825278395303805E-14</v>
      </c>
      <c r="BY110" s="9">
        <f t="shared" si="81"/>
        <v>1.216475865520901E-11</v>
      </c>
      <c r="CA110" s="16">
        <f t="shared" si="82"/>
        <v>5</v>
      </c>
      <c r="CB110" s="17">
        <f>VLOOKUP($A110,Datum!$A:$B,2,0)</f>
        <v>41571</v>
      </c>
      <c r="CC110" s="13">
        <f>VLOOKUP(CB110,Zeitreihen!$J:$K,2,0)</f>
        <v>0.26663822525597269</v>
      </c>
      <c r="CD110" s="13">
        <f>VLOOKUP(CB110,Zeitreihen!N:O,2,0)</f>
        <v>1.3801000000000001</v>
      </c>
      <c r="CE110" s="9">
        <f t="shared" si="83"/>
        <v>2.6663467052077506E-5</v>
      </c>
      <c r="CF110" s="9">
        <f t="shared" si="83"/>
        <v>1.8131056205281683E-3</v>
      </c>
      <c r="CG110" s="9">
        <f t="shared" si="99"/>
        <v>2.7999230250895396E-3</v>
      </c>
      <c r="CH110" s="9">
        <f t="shared" si="58"/>
        <v>2.0061607915497782E-12</v>
      </c>
      <c r="CI110" s="9">
        <f t="shared" si="58"/>
        <v>6.6476452811336162E-9</v>
      </c>
      <c r="CJ110" s="9">
        <f t="shared" si="84"/>
        <v>1.1548266241796283E-10</v>
      </c>
      <c r="CL110" s="16">
        <f t="shared" si="85"/>
        <v>5</v>
      </c>
      <c r="CM110" s="17">
        <f>VLOOKUP($A110,Datum!$A:$B,2,0)</f>
        <v>41571</v>
      </c>
      <c r="CN110" s="13">
        <f>VLOOKUP(CM110,Zeitreihen!$J:$K,2,0)</f>
        <v>0.26663822525597269</v>
      </c>
      <c r="CO110" s="13">
        <f>VLOOKUP(CM110,Zeitreihen!R:S,2,0)</f>
        <v>1.0101</v>
      </c>
      <c r="CP110" s="9">
        <f t="shared" si="86"/>
        <v>2.6663467052077506E-5</v>
      </c>
      <c r="CQ110" s="9">
        <f t="shared" si="86"/>
        <v>-9.8995198813668135E-5</v>
      </c>
      <c r="CR110" s="9">
        <f t="shared" si="100"/>
        <v>2.7999230250895396E-3</v>
      </c>
      <c r="CS110" s="9">
        <f t="shared" si="59"/>
        <v>2.0061607915497782E-12</v>
      </c>
      <c r="CT110" s="9">
        <f t="shared" si="59"/>
        <v>2.7825278395303805E-14</v>
      </c>
      <c r="CU110" s="9">
        <f t="shared" si="87"/>
        <v>2.3626676137496708E-13</v>
      </c>
      <c r="CW110" s="16">
        <f t="shared" si="88"/>
        <v>5</v>
      </c>
      <c r="CX110" s="17">
        <f>VLOOKUP($A110,Datum!$A:$B,2,0)</f>
        <v>41571</v>
      </c>
      <c r="CY110" s="13">
        <f>VLOOKUP(CX110,Zeitreihen!N:O,2,0)</f>
        <v>1.3801000000000001</v>
      </c>
      <c r="CZ110" s="13">
        <f>VLOOKUP(CX110,Zeitreihen!R:S,2,0)</f>
        <v>1.0101</v>
      </c>
      <c r="DA110" s="9">
        <f t="shared" si="89"/>
        <v>1.8131056205281683E-3</v>
      </c>
      <c r="DB110" s="9">
        <f t="shared" si="89"/>
        <v>-9.8995198813668135E-5</v>
      </c>
      <c r="DC110" s="9">
        <f t="shared" si="101"/>
        <v>2.7999230250895396E-3</v>
      </c>
      <c r="DD110" s="9">
        <f t="shared" si="60"/>
        <v>6.6476452811336162E-9</v>
      </c>
      <c r="DE110" s="9">
        <f t="shared" si="60"/>
        <v>2.7825278395303805E-14</v>
      </c>
      <c r="DF110" s="9">
        <f t="shared" si="90"/>
        <v>1.3600462514957735E-11</v>
      </c>
    </row>
    <row r="111" spans="1:110" ht="15" x14ac:dyDescent="0.2">
      <c r="A111" s="9">
        <f t="shared" si="91"/>
        <v>98</v>
      </c>
      <c r="B111" s="16">
        <f t="shared" si="61"/>
        <v>4</v>
      </c>
      <c r="C111" s="17">
        <f>VLOOKUP($A111,Datum!$A:$B,2,0)</f>
        <v>41570</v>
      </c>
      <c r="D111" s="13">
        <f>VLOOKUP(C111,Zeitreihen!$B:$C,2,0)</f>
        <v>602.73</v>
      </c>
      <c r="E111" s="13">
        <f>VLOOKUP(C111,Zeitreihen!F:G,2,0)</f>
        <v>8150.27</v>
      </c>
      <c r="F111" s="9">
        <f t="shared" si="62"/>
        <v>1.3273822382578172E-4</v>
      </c>
      <c r="G111" s="9">
        <f t="shared" si="62"/>
        <v>9.341475785380177E-4</v>
      </c>
      <c r="H111" s="9">
        <f t="shared" si="92"/>
        <v>2.6319276435841669E-3</v>
      </c>
      <c r="I111" s="9">
        <f t="shared" si="51"/>
        <v>1.2566376420400472E-9</v>
      </c>
      <c r="J111" s="9">
        <f t="shared" si="51"/>
        <v>1.0245976938532888E-10</v>
      </c>
      <c r="K111" s="9">
        <f t="shared" si="63"/>
        <v>3.5882419512115774E-10</v>
      </c>
      <c r="M111" s="16">
        <f t="shared" si="64"/>
        <v>4</v>
      </c>
      <c r="N111" s="17">
        <f>VLOOKUP($A111,Datum!$A:$B,2,0)</f>
        <v>41570</v>
      </c>
      <c r="O111" s="13">
        <f>VLOOKUP(N111,Zeitreihen!$B:$C,2,0)</f>
        <v>602.73</v>
      </c>
      <c r="P111" s="13">
        <f>VLOOKUP(N111,Zeitreihen!$J:$K,2,0)</f>
        <v>0.26663111585121985</v>
      </c>
      <c r="Q111" s="9">
        <f t="shared" si="65"/>
        <v>1.3273822382578172E-4</v>
      </c>
      <c r="R111" s="9">
        <f t="shared" si="65"/>
        <v>0</v>
      </c>
      <c r="S111" s="9">
        <f t="shared" si="93"/>
        <v>2.6319276435841669E-3</v>
      </c>
      <c r="T111" s="9">
        <f t="shared" si="52"/>
        <v>1.2566376420400472E-9</v>
      </c>
      <c r="U111" s="9">
        <f t="shared" si="52"/>
        <v>2.8552912541084156E-17</v>
      </c>
      <c r="V111" s="9">
        <f t="shared" si="66"/>
        <v>-1.8942192240868979E-13</v>
      </c>
      <c r="X111" s="16">
        <f t="shared" si="67"/>
        <v>4</v>
      </c>
      <c r="Y111" s="17">
        <f>VLOOKUP($A111,Datum!$A:$B,2,0)</f>
        <v>41570</v>
      </c>
      <c r="Z111" s="13">
        <f>VLOOKUP(Y111,Zeitreihen!$B:$C,2,0)</f>
        <v>602.73</v>
      </c>
      <c r="AA111" s="13">
        <f>VLOOKUP(Y111,Zeitreihen!N:O,2,0)</f>
        <v>1.3775999999999999</v>
      </c>
      <c r="AB111" s="9">
        <f t="shared" si="68"/>
        <v>1.3273822382578172E-4</v>
      </c>
      <c r="AC111" s="9">
        <f t="shared" si="68"/>
        <v>-3.6288420763275241E-4</v>
      </c>
      <c r="AD111" s="9">
        <f t="shared" si="94"/>
        <v>2.6319276435841669E-3</v>
      </c>
      <c r="AE111" s="9">
        <f t="shared" si="53"/>
        <v>1.2566376420400472E-9</v>
      </c>
      <c r="AF111" s="9">
        <f t="shared" si="53"/>
        <v>1.0617204082007131E-9</v>
      </c>
      <c r="AG111" s="9">
        <f t="shared" si="69"/>
        <v>1.1550748158743399E-9</v>
      </c>
      <c r="AI111" s="16">
        <f t="shared" si="70"/>
        <v>4</v>
      </c>
      <c r="AJ111" s="17">
        <f>VLOOKUP($A111,Datum!$A:$B,2,0)</f>
        <v>41570</v>
      </c>
      <c r="AK111" s="13">
        <f>VLOOKUP(AJ111,Zeitreihen!$B:$C,2,0)</f>
        <v>602.73</v>
      </c>
      <c r="AL111" s="13">
        <f>VLOOKUP(AJ111,Zeitreihen!$R:$S,2,0)</f>
        <v>1.0102</v>
      </c>
      <c r="AM111" s="9">
        <f t="shared" si="71"/>
        <v>1.3273822382578172E-4</v>
      </c>
      <c r="AN111" s="9">
        <f t="shared" si="71"/>
        <v>-9.8985399734378466E-5</v>
      </c>
      <c r="AO111" s="9">
        <f t="shared" si="95"/>
        <v>2.6319276435841669E-3</v>
      </c>
      <c r="AP111" s="9">
        <f t="shared" si="54"/>
        <v>1.2145318887006791E-9</v>
      </c>
      <c r="AQ111" s="9">
        <f t="shared" si="54"/>
        <v>2.7908497875283962E-14</v>
      </c>
      <c r="AR111" s="9">
        <f t="shared" si="72"/>
        <v>-5.822006581520457E-12</v>
      </c>
      <c r="AT111" s="16">
        <f t="shared" si="73"/>
        <v>4</v>
      </c>
      <c r="AU111" s="17">
        <f>VLOOKUP($A111,Datum!$A:$B,2,0)</f>
        <v>41570</v>
      </c>
      <c r="AV111" s="13">
        <f>VLOOKUP(AU111,Zeitreihen!$F:$G,2,0)</f>
        <v>8150.27</v>
      </c>
      <c r="AW111" s="13">
        <f>VLOOKUP(AU111,Zeitreihen!$J:$K,2,0)</f>
        <v>0.26663111585121985</v>
      </c>
      <c r="AX111" s="9">
        <f t="shared" si="74"/>
        <v>9.341475785380177E-4</v>
      </c>
      <c r="AY111" s="9">
        <f t="shared" si="74"/>
        <v>0</v>
      </c>
      <c r="AZ111" s="9">
        <f t="shared" si="96"/>
        <v>2.6319276435841669E-3</v>
      </c>
      <c r="BA111" s="9">
        <f t="shared" si="55"/>
        <v>1.0245976938532888E-10</v>
      </c>
      <c r="BB111" s="9">
        <f t="shared" si="55"/>
        <v>2.8552912541084156E-17</v>
      </c>
      <c r="BC111" s="9">
        <f t="shared" si="75"/>
        <v>-5.4088121008581434E-14</v>
      </c>
      <c r="BE111" s="16">
        <f t="shared" si="76"/>
        <v>4</v>
      </c>
      <c r="BF111" s="17">
        <f>VLOOKUP($A111,Datum!$A:$B,2,0)</f>
        <v>41570</v>
      </c>
      <c r="BG111" s="13">
        <f>VLOOKUP(BF111,Zeitreihen!$F:$G,2,0)</f>
        <v>8150.27</v>
      </c>
      <c r="BH111" s="13">
        <f>VLOOKUP(BF111,Zeitreihen!N:O,2,0)</f>
        <v>1.3775999999999999</v>
      </c>
      <c r="BI111" s="9">
        <f t="shared" si="77"/>
        <v>9.341475785380177E-4</v>
      </c>
      <c r="BJ111" s="9">
        <f t="shared" si="77"/>
        <v>-3.6288420763275241E-4</v>
      </c>
      <c r="BK111" s="9">
        <f t="shared" si="97"/>
        <v>2.6319276435841669E-3</v>
      </c>
      <c r="BL111" s="9">
        <f t="shared" si="56"/>
        <v>1.0245976938532888E-10</v>
      </c>
      <c r="BM111" s="9">
        <f t="shared" si="56"/>
        <v>1.0617204082007131E-9</v>
      </c>
      <c r="BN111" s="9">
        <f t="shared" si="78"/>
        <v>3.298236319246126E-10</v>
      </c>
      <c r="BP111" s="16">
        <f t="shared" si="79"/>
        <v>4</v>
      </c>
      <c r="BQ111" s="17">
        <f>VLOOKUP($A111,Datum!$A:$B,2,0)</f>
        <v>41570</v>
      </c>
      <c r="BR111" s="13">
        <f>VLOOKUP(BQ111,Zeitreihen!$F:$G,2,0)</f>
        <v>8150.27</v>
      </c>
      <c r="BS111" s="13">
        <f>VLOOKUP(BQ111,Zeitreihen!R:S,2,0)</f>
        <v>1.0102</v>
      </c>
      <c r="BT111" s="9">
        <f t="shared" si="80"/>
        <v>9.341475785380177E-4</v>
      </c>
      <c r="BU111" s="9">
        <f t="shared" si="80"/>
        <v>-9.8985399734378466E-5</v>
      </c>
      <c r="BV111" s="9">
        <f t="shared" si="98"/>
        <v>2.6319276435841669E-3</v>
      </c>
      <c r="BW111" s="9">
        <f t="shared" si="57"/>
        <v>1.0245976938532888E-10</v>
      </c>
      <c r="BX111" s="9">
        <f t="shared" si="57"/>
        <v>2.631862017463113E-14</v>
      </c>
      <c r="BY111" s="9">
        <f t="shared" si="81"/>
        <v>-1.6421326845394589E-12</v>
      </c>
      <c r="CA111" s="16">
        <f t="shared" si="82"/>
        <v>4</v>
      </c>
      <c r="CB111" s="17">
        <f>VLOOKUP($A111,Datum!$A:$B,2,0)</f>
        <v>41570</v>
      </c>
      <c r="CC111" s="13">
        <f>VLOOKUP(CB111,Zeitreihen!$J:$K,2,0)</f>
        <v>0.26663111585121985</v>
      </c>
      <c r="CD111" s="13">
        <f>VLOOKUP(CB111,Zeitreihen!N:O,2,0)</f>
        <v>1.3775999999999999</v>
      </c>
      <c r="CE111" s="9">
        <f t="shared" si="83"/>
        <v>0</v>
      </c>
      <c r="CF111" s="9">
        <f t="shared" si="83"/>
        <v>-3.6288420763275241E-4</v>
      </c>
      <c r="CG111" s="9">
        <f t="shared" si="99"/>
        <v>2.6319276435841669E-3</v>
      </c>
      <c r="CH111" s="9">
        <f t="shared" si="58"/>
        <v>2.8552912541084156E-17</v>
      </c>
      <c r="CI111" s="9">
        <f t="shared" si="58"/>
        <v>1.0617204082007131E-9</v>
      </c>
      <c r="CJ111" s="9">
        <f t="shared" si="84"/>
        <v>-1.7411263583795154E-13</v>
      </c>
      <c r="CL111" s="16">
        <f t="shared" si="85"/>
        <v>4</v>
      </c>
      <c r="CM111" s="17">
        <f>VLOOKUP($A111,Datum!$A:$B,2,0)</f>
        <v>41570</v>
      </c>
      <c r="CN111" s="13">
        <f>VLOOKUP(CM111,Zeitreihen!$J:$K,2,0)</f>
        <v>0.26663111585121985</v>
      </c>
      <c r="CO111" s="13">
        <f>VLOOKUP(CM111,Zeitreihen!R:S,2,0)</f>
        <v>1.0102</v>
      </c>
      <c r="CP111" s="9">
        <f t="shared" si="86"/>
        <v>0</v>
      </c>
      <c r="CQ111" s="9">
        <f t="shared" si="86"/>
        <v>-9.8985399734378466E-5</v>
      </c>
      <c r="CR111" s="9">
        <f t="shared" si="100"/>
        <v>2.6319276435841669E-3</v>
      </c>
      <c r="CS111" s="9">
        <f t="shared" si="59"/>
        <v>2.8552912541084156E-17</v>
      </c>
      <c r="CT111" s="9">
        <f t="shared" si="59"/>
        <v>2.631862017463113E-14</v>
      </c>
      <c r="CU111" s="9">
        <f t="shared" si="87"/>
        <v>8.6687557356765786E-16</v>
      </c>
      <c r="CW111" s="16">
        <f t="shared" si="88"/>
        <v>4</v>
      </c>
      <c r="CX111" s="17">
        <f>VLOOKUP($A111,Datum!$A:$B,2,0)</f>
        <v>41570</v>
      </c>
      <c r="CY111" s="13">
        <f>VLOOKUP(CX111,Zeitreihen!N:O,2,0)</f>
        <v>1.3775999999999999</v>
      </c>
      <c r="CZ111" s="13">
        <f>VLOOKUP(CX111,Zeitreihen!R:S,2,0)</f>
        <v>1.0102</v>
      </c>
      <c r="DA111" s="9">
        <f t="shared" si="89"/>
        <v>-3.6288420763275241E-4</v>
      </c>
      <c r="DB111" s="9">
        <f t="shared" si="89"/>
        <v>-9.8985399734378466E-5</v>
      </c>
      <c r="DC111" s="9">
        <f t="shared" si="101"/>
        <v>2.6319276435841669E-3</v>
      </c>
      <c r="DD111" s="9">
        <f t="shared" si="60"/>
        <v>1.0617204082007131E-9</v>
      </c>
      <c r="DE111" s="9">
        <f t="shared" si="60"/>
        <v>2.631862017463113E-14</v>
      </c>
      <c r="DF111" s="9">
        <f t="shared" si="90"/>
        <v>-5.2861154125774519E-12</v>
      </c>
    </row>
    <row r="112" spans="1:110" ht="15" x14ac:dyDescent="0.2">
      <c r="A112" s="9">
        <f t="shared" si="91"/>
        <v>99</v>
      </c>
      <c r="B112" s="16">
        <f t="shared" si="61"/>
        <v>3</v>
      </c>
      <c r="C112" s="17">
        <f>VLOOKUP($A112,Datum!$A:$B,2,0)</f>
        <v>41569</v>
      </c>
      <c r="D112" s="13">
        <f>VLOOKUP(C112,Zeitreihen!$B:$C,2,0)</f>
        <v>602.65</v>
      </c>
      <c r="E112" s="13">
        <f>VLOOKUP(C112,Zeitreihen!F:G,2,0)</f>
        <v>8142.66</v>
      </c>
      <c r="F112" s="9">
        <f t="shared" si="62"/>
        <v>8.9644416508270243E-4</v>
      </c>
      <c r="G112" s="9">
        <f t="shared" si="62"/>
        <v>-1.3385393117670412E-4</v>
      </c>
      <c r="H112" s="9">
        <f t="shared" si="92"/>
        <v>2.4740119849691166E-3</v>
      </c>
      <c r="I112" s="9">
        <f t="shared" si="51"/>
        <v>1.3083725620373204E-11</v>
      </c>
      <c r="J112" s="9">
        <f t="shared" si="51"/>
        <v>3.9608991989874408E-9</v>
      </c>
      <c r="K112" s="9">
        <f t="shared" si="63"/>
        <v>-2.2764735519989612E-10</v>
      </c>
      <c r="M112" s="16">
        <f t="shared" si="64"/>
        <v>3</v>
      </c>
      <c r="N112" s="17">
        <f>VLOOKUP($A112,Datum!$A:$B,2,0)</f>
        <v>41569</v>
      </c>
      <c r="O112" s="13">
        <f>VLOOKUP(N112,Zeitreihen!$B:$C,2,0)</f>
        <v>602.65</v>
      </c>
      <c r="P112" s="13">
        <f>VLOOKUP(N112,Zeitreihen!$J:$K,2,0)</f>
        <v>0.26663111585121985</v>
      </c>
      <c r="Q112" s="9">
        <f t="shared" si="65"/>
        <v>8.9644416508270243E-4</v>
      </c>
      <c r="R112" s="9">
        <f t="shared" si="65"/>
        <v>-5.332764506381323E-5</v>
      </c>
      <c r="S112" s="9">
        <f t="shared" si="93"/>
        <v>2.4740119849691166E-3</v>
      </c>
      <c r="T112" s="9">
        <f t="shared" si="52"/>
        <v>1.3083725620373204E-11</v>
      </c>
      <c r="U112" s="9">
        <f t="shared" si="52"/>
        <v>7.0082319371597212E-12</v>
      </c>
      <c r="V112" s="9">
        <f t="shared" si="66"/>
        <v>-9.5756871163240482E-12</v>
      </c>
      <c r="X112" s="16">
        <f t="shared" si="67"/>
        <v>3</v>
      </c>
      <c r="Y112" s="17">
        <f>VLOOKUP($A112,Datum!$A:$B,2,0)</f>
        <v>41569</v>
      </c>
      <c r="Z112" s="13">
        <f>VLOOKUP(Y112,Zeitreihen!$B:$C,2,0)</f>
        <v>602.65</v>
      </c>
      <c r="AA112" s="13">
        <f>VLOOKUP(Y112,Zeitreihen!N:O,2,0)</f>
        <v>1.3780999999999999</v>
      </c>
      <c r="AB112" s="9">
        <f t="shared" si="68"/>
        <v>8.9644416508270243E-4</v>
      </c>
      <c r="AC112" s="9">
        <f t="shared" si="68"/>
        <v>7.2828229550306713E-3</v>
      </c>
      <c r="AD112" s="9">
        <f t="shared" si="94"/>
        <v>2.4740119849691166E-3</v>
      </c>
      <c r="AE112" s="9">
        <f t="shared" si="53"/>
        <v>1.3083725620373204E-11</v>
      </c>
      <c r="AF112" s="9">
        <f t="shared" si="53"/>
        <v>1.2159293827286966E-7</v>
      </c>
      <c r="AG112" s="9">
        <f t="shared" si="69"/>
        <v>1.2613043414407175E-9</v>
      </c>
      <c r="AI112" s="16">
        <f t="shared" si="70"/>
        <v>3</v>
      </c>
      <c r="AJ112" s="17">
        <f>VLOOKUP($A112,Datum!$A:$B,2,0)</f>
        <v>41569</v>
      </c>
      <c r="AK112" s="13">
        <f>VLOOKUP(AJ112,Zeitreihen!$B:$C,2,0)</f>
        <v>602.65</v>
      </c>
      <c r="AL112" s="13">
        <f>VLOOKUP(AJ112,Zeitreihen!$R:$S,2,0)</f>
        <v>1.0103</v>
      </c>
      <c r="AM112" s="9">
        <f t="shared" si="71"/>
        <v>8.9644416508270243E-4</v>
      </c>
      <c r="AN112" s="9">
        <f t="shared" si="71"/>
        <v>-9.8975602594714355E-5</v>
      </c>
      <c r="AO112" s="9">
        <f t="shared" si="95"/>
        <v>2.4740119849691166E-3</v>
      </c>
      <c r="AP112" s="9">
        <f t="shared" si="54"/>
        <v>1.7621922426643534E-11</v>
      </c>
      <c r="AQ112" s="9">
        <f t="shared" si="54"/>
        <v>2.6392081925630623E-14</v>
      </c>
      <c r="AR112" s="9">
        <f t="shared" si="72"/>
        <v>6.8196716956982884E-13</v>
      </c>
      <c r="AT112" s="16">
        <f t="shared" si="73"/>
        <v>3</v>
      </c>
      <c r="AU112" s="17">
        <f>VLOOKUP($A112,Datum!$A:$B,2,0)</f>
        <v>41569</v>
      </c>
      <c r="AV112" s="13">
        <f>VLOOKUP(AU112,Zeitreihen!$F:$G,2,0)</f>
        <v>8142.66</v>
      </c>
      <c r="AW112" s="13">
        <f>VLOOKUP(AU112,Zeitreihen!$J:$K,2,0)</f>
        <v>0.26663111585121985</v>
      </c>
      <c r="AX112" s="9">
        <f t="shared" si="74"/>
        <v>-1.3385393117670412E-4</v>
      </c>
      <c r="AY112" s="9">
        <f t="shared" si="74"/>
        <v>-5.332764506381323E-5</v>
      </c>
      <c r="AZ112" s="9">
        <f t="shared" si="96"/>
        <v>2.4740119849691166E-3</v>
      </c>
      <c r="BA112" s="9">
        <f t="shared" si="55"/>
        <v>3.9608991989874408E-9</v>
      </c>
      <c r="BB112" s="9">
        <f t="shared" si="55"/>
        <v>7.0082319371597212E-12</v>
      </c>
      <c r="BC112" s="9">
        <f t="shared" si="75"/>
        <v>1.6661002450697297E-10</v>
      </c>
      <c r="BE112" s="16">
        <f t="shared" si="76"/>
        <v>3</v>
      </c>
      <c r="BF112" s="17">
        <f>VLOOKUP($A112,Datum!$A:$B,2,0)</f>
        <v>41569</v>
      </c>
      <c r="BG112" s="13">
        <f>VLOOKUP(BF112,Zeitreihen!$F:$G,2,0)</f>
        <v>8142.66</v>
      </c>
      <c r="BH112" s="13">
        <f>VLOOKUP(BF112,Zeitreihen!N:O,2,0)</f>
        <v>1.3780999999999999</v>
      </c>
      <c r="BI112" s="9">
        <f t="shared" si="77"/>
        <v>-1.3385393117670412E-4</v>
      </c>
      <c r="BJ112" s="9">
        <f t="shared" si="77"/>
        <v>7.2828229550306713E-3</v>
      </c>
      <c r="BK112" s="9">
        <f t="shared" si="97"/>
        <v>2.4740119849691166E-3</v>
      </c>
      <c r="BL112" s="9">
        <f t="shared" si="56"/>
        <v>3.9608991989874408E-9</v>
      </c>
      <c r="BM112" s="9">
        <f t="shared" si="56"/>
        <v>1.2159293827286966E-7</v>
      </c>
      <c r="BN112" s="9">
        <f t="shared" si="78"/>
        <v>-2.1945782551723662E-8</v>
      </c>
      <c r="BP112" s="16">
        <f t="shared" si="79"/>
        <v>3</v>
      </c>
      <c r="BQ112" s="17">
        <f>VLOOKUP($A112,Datum!$A:$B,2,0)</f>
        <v>41569</v>
      </c>
      <c r="BR112" s="13">
        <f>VLOOKUP(BQ112,Zeitreihen!$F:$G,2,0)</f>
        <v>8142.66</v>
      </c>
      <c r="BS112" s="13">
        <f>VLOOKUP(BQ112,Zeitreihen!R:S,2,0)</f>
        <v>1.0103</v>
      </c>
      <c r="BT112" s="9">
        <f t="shared" si="80"/>
        <v>-1.3385393117670412E-4</v>
      </c>
      <c r="BU112" s="9">
        <f t="shared" si="80"/>
        <v>-9.8975602594714355E-5</v>
      </c>
      <c r="BV112" s="9">
        <f t="shared" si="98"/>
        <v>2.4740119849691166E-3</v>
      </c>
      <c r="BW112" s="9">
        <f t="shared" si="57"/>
        <v>3.9608991989874408E-9</v>
      </c>
      <c r="BX112" s="9">
        <f t="shared" si="57"/>
        <v>2.4893034614122675E-14</v>
      </c>
      <c r="BY112" s="9">
        <f t="shared" si="81"/>
        <v>-9.9296928886771272E-12</v>
      </c>
      <c r="CA112" s="16">
        <f t="shared" si="82"/>
        <v>3</v>
      </c>
      <c r="CB112" s="17">
        <f>VLOOKUP($A112,Datum!$A:$B,2,0)</f>
        <v>41569</v>
      </c>
      <c r="CC112" s="13">
        <f>VLOOKUP(CB112,Zeitreihen!$J:$K,2,0)</f>
        <v>0.26663111585121985</v>
      </c>
      <c r="CD112" s="13">
        <f>VLOOKUP(CB112,Zeitreihen!N:O,2,0)</f>
        <v>1.3780999999999999</v>
      </c>
      <c r="CE112" s="9">
        <f t="shared" si="83"/>
        <v>-5.332764506381323E-5</v>
      </c>
      <c r="CF112" s="9">
        <f t="shared" si="83"/>
        <v>7.2828229550306713E-3</v>
      </c>
      <c r="CG112" s="9">
        <f t="shared" si="99"/>
        <v>2.4740119849691166E-3</v>
      </c>
      <c r="CH112" s="9">
        <f t="shared" si="58"/>
        <v>7.0082319371597212E-12</v>
      </c>
      <c r="CI112" s="9">
        <f t="shared" si="58"/>
        <v>1.2159293827286966E-7</v>
      </c>
      <c r="CJ112" s="9">
        <f t="shared" si="84"/>
        <v>-9.2312053023265375E-10</v>
      </c>
      <c r="CL112" s="16">
        <f t="shared" si="85"/>
        <v>3</v>
      </c>
      <c r="CM112" s="17">
        <f>VLOOKUP($A112,Datum!$A:$B,2,0)</f>
        <v>41569</v>
      </c>
      <c r="CN112" s="13">
        <f>VLOOKUP(CM112,Zeitreihen!$J:$K,2,0)</f>
        <v>0.26663111585121985</v>
      </c>
      <c r="CO112" s="13">
        <f>VLOOKUP(CM112,Zeitreihen!R:S,2,0)</f>
        <v>1.0103</v>
      </c>
      <c r="CP112" s="9">
        <f t="shared" si="86"/>
        <v>-5.332764506381323E-5</v>
      </c>
      <c r="CQ112" s="9">
        <f t="shared" si="86"/>
        <v>-9.8975602594714355E-5</v>
      </c>
      <c r="CR112" s="9">
        <f t="shared" si="100"/>
        <v>2.4740119849691166E-3</v>
      </c>
      <c r="CS112" s="9">
        <f t="shared" si="59"/>
        <v>7.0082319371597212E-12</v>
      </c>
      <c r="CT112" s="9">
        <f t="shared" si="59"/>
        <v>2.4893034614122675E-14</v>
      </c>
      <c r="CU112" s="9">
        <f t="shared" si="87"/>
        <v>-4.1767949458348676E-13</v>
      </c>
      <c r="CW112" s="16">
        <f t="shared" si="88"/>
        <v>3</v>
      </c>
      <c r="CX112" s="17">
        <f>VLOOKUP($A112,Datum!$A:$B,2,0)</f>
        <v>41569</v>
      </c>
      <c r="CY112" s="13">
        <f>VLOOKUP(CX112,Zeitreihen!N:O,2,0)</f>
        <v>1.3780999999999999</v>
      </c>
      <c r="CZ112" s="13">
        <f>VLOOKUP(CX112,Zeitreihen!R:S,2,0)</f>
        <v>1.0103</v>
      </c>
      <c r="DA112" s="9">
        <f t="shared" si="89"/>
        <v>7.2828229550306713E-3</v>
      </c>
      <c r="DB112" s="9">
        <f t="shared" si="89"/>
        <v>-9.8975602594714355E-5</v>
      </c>
      <c r="DC112" s="9">
        <f t="shared" si="101"/>
        <v>2.4740119849691166E-3</v>
      </c>
      <c r="DD112" s="9">
        <f t="shared" si="60"/>
        <v>1.2159293827286966E-7</v>
      </c>
      <c r="DE112" s="9">
        <f t="shared" si="60"/>
        <v>2.4893034614122675E-14</v>
      </c>
      <c r="DF112" s="9">
        <f t="shared" si="90"/>
        <v>5.5016517712950776E-11</v>
      </c>
    </row>
    <row r="113" spans="1:110" ht="15" x14ac:dyDescent="0.2">
      <c r="A113" s="9">
        <f t="shared" si="91"/>
        <v>100</v>
      </c>
      <c r="B113" s="16">
        <f t="shared" si="61"/>
        <v>2</v>
      </c>
      <c r="C113" s="17">
        <f>VLOOKUP($A113,Datum!$A:$B,2,0)</f>
        <v>41568</v>
      </c>
      <c r="D113" s="13">
        <f>VLOOKUP(C113,Zeitreihen!$B:$C,2,0)</f>
        <v>602.11</v>
      </c>
      <c r="E113" s="13">
        <f>VLOOKUP(C113,Zeitreihen!F:G,2,0)</f>
        <v>8143.75</v>
      </c>
      <c r="F113" s="9">
        <f t="shared" si="62"/>
        <v>6.6989085706377106E-3</v>
      </c>
      <c r="G113" s="9">
        <f t="shared" si="62"/>
        <v>1.9942744556503855E-2</v>
      </c>
      <c r="H113" s="9">
        <f t="shared" si="92"/>
        <v>2.3255712658709696E-3</v>
      </c>
      <c r="I113" s="9">
        <f t="shared" si="51"/>
        <v>8.0273634846788529E-8</v>
      </c>
      <c r="J113" s="9">
        <f t="shared" si="51"/>
        <v>8.2293752748033868E-7</v>
      </c>
      <c r="K113" s="9">
        <f t="shared" si="63"/>
        <v>2.5702176285808116E-7</v>
      </c>
      <c r="M113" s="16">
        <f t="shared" si="64"/>
        <v>2</v>
      </c>
      <c r="N113" s="17">
        <f>VLOOKUP($A113,Datum!$A:$B,2,0)</f>
        <v>41568</v>
      </c>
      <c r="O113" s="13">
        <f>VLOOKUP(N113,Zeitreihen!$B:$C,2,0)</f>
        <v>602.11</v>
      </c>
      <c r="P113" s="13">
        <f>VLOOKUP(N113,Zeitreihen!$J:$K,2,0)</f>
        <v>0.26664533503986348</v>
      </c>
      <c r="Q113" s="9">
        <f t="shared" si="65"/>
        <v>6.6989085706377106E-3</v>
      </c>
      <c r="R113" s="9">
        <f t="shared" si="65"/>
        <v>2.6664178011729669E-5</v>
      </c>
      <c r="S113" s="9">
        <f t="shared" si="93"/>
        <v>2.3255712658709696E-3</v>
      </c>
      <c r="T113" s="9">
        <f t="shared" si="52"/>
        <v>8.0273634846788529E-8</v>
      </c>
      <c r="U113" s="9">
        <f t="shared" si="52"/>
        <v>1.6663735705652577E-12</v>
      </c>
      <c r="V113" s="9">
        <f t="shared" si="66"/>
        <v>3.6574015847578831E-10</v>
      </c>
      <c r="X113" s="16">
        <f t="shared" si="67"/>
        <v>2</v>
      </c>
      <c r="Y113" s="17">
        <f>VLOOKUP($A113,Datum!$A:$B,2,0)</f>
        <v>41568</v>
      </c>
      <c r="Z113" s="13">
        <f>VLOOKUP(Y113,Zeitreihen!$B:$C,2,0)</f>
        <v>602.11</v>
      </c>
      <c r="AA113" s="13">
        <f>VLOOKUP(Y113,Zeitreihen!N:O,2,0)</f>
        <v>1.3681000000000001</v>
      </c>
      <c r="AB113" s="9">
        <f t="shared" si="68"/>
        <v>6.6989085706377106E-3</v>
      </c>
      <c r="AC113" s="9">
        <f t="shared" si="68"/>
        <v>-4.38468291152174E-4</v>
      </c>
      <c r="AD113" s="9">
        <f t="shared" si="94"/>
        <v>2.3255712658709696E-3</v>
      </c>
      <c r="AE113" s="9">
        <f t="shared" si="53"/>
        <v>8.0273634846788529E-8</v>
      </c>
      <c r="AF113" s="9">
        <f t="shared" si="53"/>
        <v>1.174706293834752E-9</v>
      </c>
      <c r="AG113" s="9">
        <f t="shared" si="69"/>
        <v>-9.7107128514602454E-9</v>
      </c>
      <c r="AI113" s="16">
        <f t="shared" si="70"/>
        <v>2</v>
      </c>
      <c r="AJ113" s="17">
        <f>VLOOKUP($A113,Datum!$A:$B,2,0)</f>
        <v>41568</v>
      </c>
      <c r="AK113" s="13">
        <f>VLOOKUP(AJ113,Zeitreihen!$B:$C,2,0)</f>
        <v>602.11</v>
      </c>
      <c r="AL113" s="13">
        <f>VLOOKUP(AJ113,Zeitreihen!$R:$S,2,0)</f>
        <v>1.0104</v>
      </c>
      <c r="AM113" s="9">
        <f t="shared" si="71"/>
        <v>6.6989085706377106E-3</v>
      </c>
      <c r="AN113" s="9">
        <f t="shared" si="71"/>
        <v>-9.8965807394342639E-5</v>
      </c>
      <c r="AO113" s="9">
        <f t="shared" si="95"/>
        <v>2.3255712658709696E-3</v>
      </c>
      <c r="AP113" s="9">
        <f t="shared" si="54"/>
        <v>8.0592984567968434E-8</v>
      </c>
      <c r="AQ113" s="9">
        <f t="shared" si="54"/>
        <v>2.4957582183820117E-14</v>
      </c>
      <c r="AR113" s="9">
        <f t="shared" si="72"/>
        <v>4.4848701606561803E-11</v>
      </c>
      <c r="AT113" s="16">
        <f t="shared" si="73"/>
        <v>2</v>
      </c>
      <c r="AU113" s="17">
        <f>VLOOKUP($A113,Datum!$A:$B,2,0)</f>
        <v>41568</v>
      </c>
      <c r="AV113" s="13">
        <f>VLOOKUP(AU113,Zeitreihen!$F:$G,2,0)</f>
        <v>8143.75</v>
      </c>
      <c r="AW113" s="13">
        <f>VLOOKUP(AU113,Zeitreihen!$J:$K,2,0)</f>
        <v>0.26664533503986348</v>
      </c>
      <c r="AX113" s="9">
        <f t="shared" si="74"/>
        <v>1.9942744556503855E-2</v>
      </c>
      <c r="AY113" s="9">
        <f t="shared" si="74"/>
        <v>2.6664178011729669E-5</v>
      </c>
      <c r="AZ113" s="9">
        <f t="shared" si="96"/>
        <v>2.3255712658709696E-3</v>
      </c>
      <c r="BA113" s="9">
        <f t="shared" si="55"/>
        <v>8.2293752748033868E-7</v>
      </c>
      <c r="BB113" s="9">
        <f t="shared" si="55"/>
        <v>1.6663735705652577E-12</v>
      </c>
      <c r="BC113" s="9">
        <f t="shared" si="75"/>
        <v>1.1710343060814045E-9</v>
      </c>
      <c r="BE113" s="16">
        <f t="shared" si="76"/>
        <v>2</v>
      </c>
      <c r="BF113" s="17">
        <f>VLOOKUP($A113,Datum!$A:$B,2,0)</f>
        <v>41568</v>
      </c>
      <c r="BG113" s="13">
        <f>VLOOKUP(BF113,Zeitreihen!$F:$G,2,0)</f>
        <v>8143.75</v>
      </c>
      <c r="BH113" s="13">
        <f>VLOOKUP(BF113,Zeitreihen!N:O,2,0)</f>
        <v>1.3681000000000001</v>
      </c>
      <c r="BI113" s="9">
        <f t="shared" si="77"/>
        <v>1.9942744556503855E-2</v>
      </c>
      <c r="BJ113" s="9">
        <f t="shared" si="77"/>
        <v>-4.38468291152174E-4</v>
      </c>
      <c r="BK113" s="9">
        <f t="shared" si="97"/>
        <v>2.3255712658709696E-3</v>
      </c>
      <c r="BL113" s="9">
        <f t="shared" si="56"/>
        <v>8.2293752748033868E-7</v>
      </c>
      <c r="BM113" s="9">
        <f t="shared" si="56"/>
        <v>1.174706293834752E-9</v>
      </c>
      <c r="BN113" s="9">
        <f t="shared" si="78"/>
        <v>-3.1091958654352458E-8</v>
      </c>
      <c r="BP113" s="16">
        <f t="shared" si="79"/>
        <v>2</v>
      </c>
      <c r="BQ113" s="17">
        <f>VLOOKUP($A113,Datum!$A:$B,2,0)</f>
        <v>41568</v>
      </c>
      <c r="BR113" s="13">
        <f>VLOOKUP(BQ113,Zeitreihen!$F:$G,2,0)</f>
        <v>8143.75</v>
      </c>
      <c r="BS113" s="13">
        <f>VLOOKUP(BQ113,Zeitreihen!R:S,2,0)</f>
        <v>1.0104</v>
      </c>
      <c r="BT113" s="9">
        <f t="shared" si="80"/>
        <v>1.9942744556503855E-2</v>
      </c>
      <c r="BU113" s="9">
        <f t="shared" si="80"/>
        <v>-9.8965807394342639E-5</v>
      </c>
      <c r="BV113" s="9">
        <f t="shared" si="98"/>
        <v>2.3255712658709696E-3</v>
      </c>
      <c r="BW113" s="9">
        <f t="shared" si="57"/>
        <v>8.2293752748033868E-7</v>
      </c>
      <c r="BX113" s="9">
        <f t="shared" si="57"/>
        <v>2.3544190023375318E-14</v>
      </c>
      <c r="BY113" s="9">
        <f t="shared" si="81"/>
        <v>1.3919553701309442E-10</v>
      </c>
      <c r="CA113" s="16">
        <f t="shared" si="82"/>
        <v>2</v>
      </c>
      <c r="CB113" s="17">
        <f>VLOOKUP($A113,Datum!$A:$B,2,0)</f>
        <v>41568</v>
      </c>
      <c r="CC113" s="13">
        <f>VLOOKUP(CB113,Zeitreihen!$J:$K,2,0)</f>
        <v>0.26664533503986348</v>
      </c>
      <c r="CD113" s="13">
        <f>VLOOKUP(CB113,Zeitreihen!N:O,2,0)</f>
        <v>1.3681000000000001</v>
      </c>
      <c r="CE113" s="9">
        <f t="shared" si="83"/>
        <v>2.6664178011729669E-5</v>
      </c>
      <c r="CF113" s="9">
        <f t="shared" si="83"/>
        <v>-4.38468291152174E-4</v>
      </c>
      <c r="CG113" s="9">
        <f t="shared" si="99"/>
        <v>2.3255712658709696E-3</v>
      </c>
      <c r="CH113" s="9">
        <f t="shared" si="58"/>
        <v>1.6663735705652577E-12</v>
      </c>
      <c r="CI113" s="9">
        <f t="shared" si="58"/>
        <v>1.174706293834752E-9</v>
      </c>
      <c r="CJ113" s="9">
        <f t="shared" si="84"/>
        <v>-4.424363820056954E-11</v>
      </c>
      <c r="CL113" s="16">
        <f t="shared" si="85"/>
        <v>2</v>
      </c>
      <c r="CM113" s="17">
        <f>VLOOKUP($A113,Datum!$A:$B,2,0)</f>
        <v>41568</v>
      </c>
      <c r="CN113" s="13">
        <f>VLOOKUP(CM113,Zeitreihen!$J:$K,2,0)</f>
        <v>0.26664533503986348</v>
      </c>
      <c r="CO113" s="13">
        <f>VLOOKUP(CM113,Zeitreihen!R:S,2,0)</f>
        <v>1.0104</v>
      </c>
      <c r="CP113" s="9">
        <f t="shared" si="86"/>
        <v>2.6664178011729669E-5</v>
      </c>
      <c r="CQ113" s="9">
        <f t="shared" si="86"/>
        <v>-9.8965807394342639E-5</v>
      </c>
      <c r="CR113" s="9">
        <f t="shared" si="100"/>
        <v>2.3255712658709696E-3</v>
      </c>
      <c r="CS113" s="9">
        <f t="shared" si="59"/>
        <v>1.6663735705652577E-12</v>
      </c>
      <c r="CT113" s="9">
        <f t="shared" si="59"/>
        <v>2.3544190023375318E-14</v>
      </c>
      <c r="CU113" s="9">
        <f t="shared" si="87"/>
        <v>1.9807426888750302E-13</v>
      </c>
      <c r="CW113" s="16">
        <f t="shared" si="88"/>
        <v>2</v>
      </c>
      <c r="CX113" s="17">
        <f>VLOOKUP($A113,Datum!$A:$B,2,0)</f>
        <v>41568</v>
      </c>
      <c r="CY113" s="13">
        <f>VLOOKUP(CX113,Zeitreihen!N:O,2,0)</f>
        <v>1.3681000000000001</v>
      </c>
      <c r="CZ113" s="13">
        <f>VLOOKUP(CX113,Zeitreihen!R:S,2,0)</f>
        <v>1.0104</v>
      </c>
      <c r="DA113" s="9">
        <f t="shared" si="89"/>
        <v>-4.38468291152174E-4</v>
      </c>
      <c r="DB113" s="9">
        <f t="shared" si="89"/>
        <v>-9.8965807394342639E-5</v>
      </c>
      <c r="DC113" s="9">
        <f t="shared" si="101"/>
        <v>2.3255712658709696E-3</v>
      </c>
      <c r="DD113" s="9">
        <f t="shared" si="60"/>
        <v>1.174706293834752E-9</v>
      </c>
      <c r="DE113" s="9">
        <f t="shared" si="60"/>
        <v>2.3544190023375318E-14</v>
      </c>
      <c r="DF113" s="9">
        <f t="shared" si="90"/>
        <v>-5.2590406162816764E-12</v>
      </c>
    </row>
    <row r="114" spans="1:110" ht="15" x14ac:dyDescent="0.2">
      <c r="A114" s="9">
        <f t="shared" si="91"/>
        <v>101</v>
      </c>
      <c r="B114" s="16">
        <f t="shared" si="61"/>
        <v>6</v>
      </c>
      <c r="C114" s="17">
        <f>VLOOKUP($A114,Datum!$A:$B,2,0)</f>
        <v>41565</v>
      </c>
      <c r="D114" s="13">
        <f>VLOOKUP(C114,Zeitreihen!$B:$C,2,0)</f>
        <v>598.09</v>
      </c>
      <c r="E114" s="13">
        <f>VLOOKUP(C114,Zeitreihen!F:G,2,0)</f>
        <v>7982.95</v>
      </c>
      <c r="F114" s="9">
        <f t="shared" si="62"/>
        <v>-5.0158417010874064E-5</v>
      </c>
      <c r="G114" s="9">
        <f t="shared" si="62"/>
        <v>0</v>
      </c>
      <c r="H114" s="9">
        <f t="shared" si="92"/>
        <v>2.1860369899187114E-3</v>
      </c>
      <c r="I114" s="9">
        <f t="shared" si="51"/>
        <v>1.6694055437989501E-9</v>
      </c>
      <c r="J114" s="9">
        <f t="shared" si="51"/>
        <v>2.7985352751861043E-9</v>
      </c>
      <c r="K114" s="9">
        <f t="shared" si="63"/>
        <v>2.1614555981820687E-9</v>
      </c>
      <c r="M114" s="16">
        <f t="shared" si="64"/>
        <v>6</v>
      </c>
      <c r="N114" s="17">
        <f>VLOOKUP($A114,Datum!$A:$B,2,0)</f>
        <v>41565</v>
      </c>
      <c r="O114" s="13">
        <f>VLOOKUP(N114,Zeitreihen!$B:$C,2,0)</f>
        <v>598.09</v>
      </c>
      <c r="P114" s="13">
        <f>VLOOKUP(N114,Zeitreihen!$J:$K,2,0)</f>
        <v>0.26663822525597269</v>
      </c>
      <c r="Q114" s="9">
        <f t="shared" si="65"/>
        <v>-5.0158417010874064E-5</v>
      </c>
      <c r="R114" s="9">
        <f t="shared" si="65"/>
        <v>2.6663467052077506E-5</v>
      </c>
      <c r="S114" s="9">
        <f t="shared" si="93"/>
        <v>2.1860369899187114E-3</v>
      </c>
      <c r="T114" s="9">
        <f t="shared" si="52"/>
        <v>1.6694055437989501E-9</v>
      </c>
      <c r="U114" s="9">
        <f t="shared" si="52"/>
        <v>1.5663079515952657E-12</v>
      </c>
      <c r="V114" s="9">
        <f t="shared" si="66"/>
        <v>-5.1135146207765106E-11</v>
      </c>
      <c r="X114" s="16">
        <f t="shared" si="67"/>
        <v>6</v>
      </c>
      <c r="Y114" s="17">
        <f>VLOOKUP($A114,Datum!$A:$B,2,0)</f>
        <v>41565</v>
      </c>
      <c r="Z114" s="13">
        <f>VLOOKUP(Y114,Zeitreihen!$B:$C,2,0)</f>
        <v>598.09</v>
      </c>
      <c r="AA114" s="13">
        <f>VLOOKUP(Y114,Zeitreihen!N:O,2,0)</f>
        <v>1.3687</v>
      </c>
      <c r="AB114" s="9">
        <f t="shared" si="68"/>
        <v>-5.0158417010874064E-5</v>
      </c>
      <c r="AC114" s="9">
        <f t="shared" si="68"/>
        <v>8.7712892108447954E-4</v>
      </c>
      <c r="AD114" s="9">
        <f t="shared" si="94"/>
        <v>2.1860369899187114E-3</v>
      </c>
      <c r="AE114" s="9">
        <f t="shared" si="53"/>
        <v>1.6694055437989501E-9</v>
      </c>
      <c r="AF114" s="9">
        <f t="shared" si="53"/>
        <v>7.9981387637382287E-10</v>
      </c>
      <c r="AG114" s="9">
        <f t="shared" si="69"/>
        <v>-1.1555144824820623E-9</v>
      </c>
      <c r="AI114" s="16">
        <f t="shared" si="70"/>
        <v>6</v>
      </c>
      <c r="AJ114" s="17">
        <f>VLOOKUP($A114,Datum!$A:$B,2,0)</f>
        <v>41565</v>
      </c>
      <c r="AK114" s="13">
        <f>VLOOKUP(AJ114,Zeitreihen!$B:$C,2,0)</f>
        <v>598.09</v>
      </c>
      <c r="AL114" s="13">
        <f>VLOOKUP(AJ114,Zeitreihen!$R:$S,2,0)</f>
        <v>1.0105</v>
      </c>
      <c r="AM114" s="9">
        <f t="shared" si="71"/>
        <v>-5.0158417010874064E-5</v>
      </c>
      <c r="AN114" s="9">
        <f t="shared" si="71"/>
        <v>-9.895601413248604E-5</v>
      </c>
      <c r="AO114" s="9">
        <f t="shared" si="95"/>
        <v>2.1860369899187114E-3</v>
      </c>
      <c r="AP114" s="9">
        <f t="shared" si="54"/>
        <v>1.625097472163743E-9</v>
      </c>
      <c r="AQ114" s="9">
        <f t="shared" si="54"/>
        <v>2.3600602551169334E-14</v>
      </c>
      <c r="AR114" s="9">
        <f t="shared" si="72"/>
        <v>-6.1930024662877757E-12</v>
      </c>
      <c r="AT114" s="16">
        <f t="shared" si="73"/>
        <v>6</v>
      </c>
      <c r="AU114" s="17">
        <f>VLOOKUP($A114,Datum!$A:$B,2,0)</f>
        <v>41565</v>
      </c>
      <c r="AV114" s="13">
        <f>VLOOKUP(AU114,Zeitreihen!$F:$G,2,0)</f>
        <v>7982.95</v>
      </c>
      <c r="AW114" s="13">
        <f>VLOOKUP(AU114,Zeitreihen!$J:$K,2,0)</f>
        <v>0.26663822525597269</v>
      </c>
      <c r="AX114" s="9">
        <f t="shared" si="74"/>
        <v>0</v>
      </c>
      <c r="AY114" s="9">
        <f t="shared" si="74"/>
        <v>2.6663467052077506E-5</v>
      </c>
      <c r="AZ114" s="9">
        <f t="shared" si="96"/>
        <v>2.1860369899187114E-3</v>
      </c>
      <c r="BA114" s="9">
        <f t="shared" si="55"/>
        <v>2.7985352751861043E-9</v>
      </c>
      <c r="BB114" s="9">
        <f t="shared" si="55"/>
        <v>1.5663079515952657E-12</v>
      </c>
      <c r="BC114" s="9">
        <f t="shared" si="75"/>
        <v>-6.6207009102842275E-11</v>
      </c>
      <c r="BE114" s="16">
        <f t="shared" si="76"/>
        <v>6</v>
      </c>
      <c r="BF114" s="17">
        <f>VLOOKUP($A114,Datum!$A:$B,2,0)</f>
        <v>41565</v>
      </c>
      <c r="BG114" s="13">
        <f>VLOOKUP(BF114,Zeitreihen!$F:$G,2,0)</f>
        <v>7982.95</v>
      </c>
      <c r="BH114" s="13">
        <f>VLOOKUP(BF114,Zeitreihen!N:O,2,0)</f>
        <v>1.3687</v>
      </c>
      <c r="BI114" s="9">
        <f t="shared" si="77"/>
        <v>0</v>
      </c>
      <c r="BJ114" s="9">
        <f t="shared" si="77"/>
        <v>8.7712892108447954E-4</v>
      </c>
      <c r="BK114" s="9">
        <f t="shared" si="97"/>
        <v>2.1860369899187114E-3</v>
      </c>
      <c r="BL114" s="9">
        <f t="shared" si="56"/>
        <v>2.7985352751861043E-9</v>
      </c>
      <c r="BM114" s="9">
        <f t="shared" si="56"/>
        <v>7.9981387637382287E-10</v>
      </c>
      <c r="BN114" s="9">
        <f t="shared" si="78"/>
        <v>-1.4960973720368209E-9</v>
      </c>
      <c r="BP114" s="16">
        <f t="shared" si="79"/>
        <v>6</v>
      </c>
      <c r="BQ114" s="17">
        <f>VLOOKUP($A114,Datum!$A:$B,2,0)</f>
        <v>41565</v>
      </c>
      <c r="BR114" s="13">
        <f>VLOOKUP(BQ114,Zeitreihen!$F:$G,2,0)</f>
        <v>7982.95</v>
      </c>
      <c r="BS114" s="13">
        <f>VLOOKUP(BQ114,Zeitreihen!R:S,2,0)</f>
        <v>1.0105</v>
      </c>
      <c r="BT114" s="9">
        <f t="shared" si="80"/>
        <v>0</v>
      </c>
      <c r="BU114" s="9">
        <f t="shared" si="80"/>
        <v>-9.895601413248604E-5</v>
      </c>
      <c r="BV114" s="9">
        <f t="shared" si="98"/>
        <v>2.1860369899187114E-3</v>
      </c>
      <c r="BW114" s="9">
        <f t="shared" si="57"/>
        <v>2.7985352751861043E-9</v>
      </c>
      <c r="BX114" s="9">
        <f t="shared" si="57"/>
        <v>2.2267984291621413E-14</v>
      </c>
      <c r="BY114" s="9">
        <f t="shared" si="81"/>
        <v>-7.8941585712090041E-12</v>
      </c>
      <c r="CA114" s="16">
        <f t="shared" si="82"/>
        <v>6</v>
      </c>
      <c r="CB114" s="17">
        <f>VLOOKUP($A114,Datum!$A:$B,2,0)</f>
        <v>41565</v>
      </c>
      <c r="CC114" s="13">
        <f>VLOOKUP(CB114,Zeitreihen!$J:$K,2,0)</f>
        <v>0.26663822525597269</v>
      </c>
      <c r="CD114" s="13">
        <f>VLOOKUP(CB114,Zeitreihen!N:O,2,0)</f>
        <v>1.3687</v>
      </c>
      <c r="CE114" s="9">
        <f t="shared" si="83"/>
        <v>2.6663467052077506E-5</v>
      </c>
      <c r="CF114" s="9">
        <f t="shared" si="83"/>
        <v>8.7712892108447954E-4</v>
      </c>
      <c r="CG114" s="9">
        <f t="shared" si="99"/>
        <v>2.1860369899187114E-3</v>
      </c>
      <c r="CH114" s="9">
        <f t="shared" si="58"/>
        <v>1.5663079515952657E-12</v>
      </c>
      <c r="CI114" s="9">
        <f t="shared" si="58"/>
        <v>7.9981387637382287E-10</v>
      </c>
      <c r="CJ114" s="9">
        <f t="shared" si="84"/>
        <v>3.5394276858844731E-11</v>
      </c>
      <c r="CL114" s="16">
        <f t="shared" si="85"/>
        <v>6</v>
      </c>
      <c r="CM114" s="17">
        <f>VLOOKUP($A114,Datum!$A:$B,2,0)</f>
        <v>41565</v>
      </c>
      <c r="CN114" s="13">
        <f>VLOOKUP(CM114,Zeitreihen!$J:$K,2,0)</f>
        <v>0.26663822525597269</v>
      </c>
      <c r="CO114" s="13">
        <f>VLOOKUP(CM114,Zeitreihen!R:S,2,0)</f>
        <v>1.0105</v>
      </c>
      <c r="CP114" s="9">
        <f t="shared" si="86"/>
        <v>2.6663467052077506E-5</v>
      </c>
      <c r="CQ114" s="9">
        <f t="shared" si="86"/>
        <v>-9.895601413248604E-5</v>
      </c>
      <c r="CR114" s="9">
        <f t="shared" si="100"/>
        <v>2.1860369899187114E-3</v>
      </c>
      <c r="CS114" s="9">
        <f t="shared" si="59"/>
        <v>1.5663079515952657E-12</v>
      </c>
      <c r="CT114" s="9">
        <f t="shared" si="59"/>
        <v>2.2267984291621413E-14</v>
      </c>
      <c r="CU114" s="9">
        <f t="shared" si="87"/>
        <v>1.8675792047986904E-13</v>
      </c>
      <c r="CW114" s="16">
        <f t="shared" si="88"/>
        <v>6</v>
      </c>
      <c r="CX114" s="17">
        <f>VLOOKUP($A114,Datum!$A:$B,2,0)</f>
        <v>41565</v>
      </c>
      <c r="CY114" s="13">
        <f>VLOOKUP(CX114,Zeitreihen!N:O,2,0)</f>
        <v>1.3687</v>
      </c>
      <c r="CZ114" s="13">
        <f>VLOOKUP(CX114,Zeitreihen!R:S,2,0)</f>
        <v>1.0105</v>
      </c>
      <c r="DA114" s="9">
        <f t="shared" si="89"/>
        <v>8.7712892108447954E-4</v>
      </c>
      <c r="DB114" s="9">
        <f t="shared" si="89"/>
        <v>-9.895601413248604E-5</v>
      </c>
      <c r="DC114" s="9">
        <f t="shared" si="101"/>
        <v>2.1860369899187114E-3</v>
      </c>
      <c r="DD114" s="9">
        <f t="shared" si="60"/>
        <v>7.9981387637382287E-10</v>
      </c>
      <c r="DE114" s="9">
        <f t="shared" si="60"/>
        <v>2.2267984291621413E-14</v>
      </c>
      <c r="DF114" s="9">
        <f t="shared" si="90"/>
        <v>4.2202183397678754E-12</v>
      </c>
    </row>
    <row r="115" spans="1:110" ht="15" x14ac:dyDescent="0.2">
      <c r="A115" s="9">
        <f t="shared" si="91"/>
        <v>102</v>
      </c>
      <c r="B115" s="16">
        <f t="shared" si="61"/>
        <v>5</v>
      </c>
      <c r="C115" s="17">
        <f>VLOOKUP($A115,Datum!$A:$B,2,0)</f>
        <v>41564</v>
      </c>
      <c r="D115" s="13">
        <f>VLOOKUP(C115,Zeitreihen!$B:$C,2,0)</f>
        <v>598.12</v>
      </c>
      <c r="E115" s="13">
        <f>VLOOKUP(C115,Zeitreihen!F:G,2,0)</f>
        <v>7982.95</v>
      </c>
      <c r="F115" s="9">
        <f t="shared" si="62"/>
        <v>8.865026381144782E-4</v>
      </c>
      <c r="G115" s="9">
        <f t="shared" si="62"/>
        <v>0</v>
      </c>
      <c r="H115" s="9">
        <f t="shared" si="92"/>
        <v>2.0548747705235884E-3</v>
      </c>
      <c r="I115" s="9">
        <f t="shared" si="51"/>
        <v>8.099015136937957E-12</v>
      </c>
      <c r="J115" s="9">
        <f t="shared" si="51"/>
        <v>2.6306231586749379E-9</v>
      </c>
      <c r="K115" s="9">
        <f t="shared" si="63"/>
        <v>-1.4596388862211044E-10</v>
      </c>
      <c r="M115" s="16">
        <f t="shared" si="64"/>
        <v>5</v>
      </c>
      <c r="N115" s="17">
        <f>VLOOKUP($A115,Datum!$A:$B,2,0)</f>
        <v>41564</v>
      </c>
      <c r="O115" s="13">
        <f>VLOOKUP(N115,Zeitreihen!$B:$C,2,0)</f>
        <v>598.12</v>
      </c>
      <c r="P115" s="13">
        <f>VLOOKUP(N115,Zeitreihen!$J:$K,2,0)</f>
        <v>0.26663111585121985</v>
      </c>
      <c r="Q115" s="9">
        <f t="shared" si="65"/>
        <v>8.865026381144782E-4</v>
      </c>
      <c r="R115" s="9">
        <f t="shared" si="65"/>
        <v>0</v>
      </c>
      <c r="S115" s="9">
        <f t="shared" si="93"/>
        <v>2.0548747705235884E-3</v>
      </c>
      <c r="T115" s="9">
        <f t="shared" si="52"/>
        <v>8.099015136937957E-12</v>
      </c>
      <c r="U115" s="9">
        <f t="shared" si="52"/>
        <v>2.2292656771422406E-17</v>
      </c>
      <c r="V115" s="9">
        <f t="shared" si="66"/>
        <v>1.3436836109527886E-14</v>
      </c>
      <c r="X115" s="16">
        <f t="shared" si="67"/>
        <v>5</v>
      </c>
      <c r="Y115" s="17">
        <f>VLOOKUP($A115,Datum!$A:$B,2,0)</f>
        <v>41564</v>
      </c>
      <c r="Z115" s="13">
        <f>VLOOKUP(Y115,Zeitreihen!$B:$C,2,0)</f>
        <v>598.12</v>
      </c>
      <c r="AA115" s="13">
        <f>VLOOKUP(Y115,Zeitreihen!N:O,2,0)</f>
        <v>1.3674999999999999</v>
      </c>
      <c r="AB115" s="9">
        <f t="shared" si="68"/>
        <v>8.865026381144782E-4</v>
      </c>
      <c r="AC115" s="9">
        <f t="shared" si="68"/>
        <v>1.036431049801113E-2</v>
      </c>
      <c r="AD115" s="9">
        <f t="shared" si="94"/>
        <v>2.0548747705235884E-3</v>
      </c>
      <c r="AE115" s="9">
        <f t="shared" si="53"/>
        <v>8.099015136937957E-12</v>
      </c>
      <c r="AF115" s="9">
        <f t="shared" si="53"/>
        <v>2.0928819022339461E-7</v>
      </c>
      <c r="AG115" s="9">
        <f t="shared" si="69"/>
        <v>1.3019324946408025E-9</v>
      </c>
      <c r="AI115" s="16">
        <f t="shared" si="70"/>
        <v>5</v>
      </c>
      <c r="AJ115" s="17">
        <f>VLOOKUP($A115,Datum!$A:$B,2,0)</f>
        <v>41564</v>
      </c>
      <c r="AK115" s="13">
        <f>VLOOKUP(AJ115,Zeitreihen!$B:$C,2,0)</f>
        <v>598.12</v>
      </c>
      <c r="AL115" s="13">
        <f>VLOOKUP(AJ115,Zeitreihen!$R:$S,2,0)</f>
        <v>1.0105999999999999</v>
      </c>
      <c r="AM115" s="9">
        <f t="shared" si="71"/>
        <v>8.865026381144782E-4</v>
      </c>
      <c r="AN115" s="9">
        <f t="shared" si="71"/>
        <v>-9.8946222808700361E-5</v>
      </c>
      <c r="AO115" s="9">
        <f t="shared" si="95"/>
        <v>2.0548747705235884E-3</v>
      </c>
      <c r="AP115" s="9">
        <f t="shared" si="54"/>
        <v>1.139136436134009E-11</v>
      </c>
      <c r="AQ115" s="9">
        <f t="shared" si="54"/>
        <v>2.2316981087498038E-14</v>
      </c>
      <c r="AR115" s="9">
        <f t="shared" si="72"/>
        <v>5.0420319615490933E-13</v>
      </c>
      <c r="AT115" s="16">
        <f t="shared" si="73"/>
        <v>5</v>
      </c>
      <c r="AU115" s="17">
        <f>VLOOKUP($A115,Datum!$A:$B,2,0)</f>
        <v>41564</v>
      </c>
      <c r="AV115" s="13">
        <f>VLOOKUP(AU115,Zeitreihen!$F:$G,2,0)</f>
        <v>7982.95</v>
      </c>
      <c r="AW115" s="13">
        <f>VLOOKUP(AU115,Zeitreihen!$J:$K,2,0)</f>
        <v>0.26663111585121985</v>
      </c>
      <c r="AX115" s="9">
        <f t="shared" si="74"/>
        <v>0</v>
      </c>
      <c r="AY115" s="9">
        <f t="shared" si="74"/>
        <v>0</v>
      </c>
      <c r="AZ115" s="9">
        <f t="shared" si="96"/>
        <v>2.0548747705235884E-3</v>
      </c>
      <c r="BA115" s="9">
        <f t="shared" si="55"/>
        <v>2.6306231586749379E-9</v>
      </c>
      <c r="BB115" s="9">
        <f t="shared" si="55"/>
        <v>2.2292656771422406E-17</v>
      </c>
      <c r="BC115" s="9">
        <f t="shared" si="75"/>
        <v>-2.4216436395823283E-13</v>
      </c>
      <c r="BE115" s="16">
        <f t="shared" si="76"/>
        <v>5</v>
      </c>
      <c r="BF115" s="17">
        <f>VLOOKUP($A115,Datum!$A:$B,2,0)</f>
        <v>41564</v>
      </c>
      <c r="BG115" s="13">
        <f>VLOOKUP(BF115,Zeitreihen!$F:$G,2,0)</f>
        <v>7982.95</v>
      </c>
      <c r="BH115" s="13">
        <f>VLOOKUP(BF115,Zeitreihen!N:O,2,0)</f>
        <v>1.3674999999999999</v>
      </c>
      <c r="BI115" s="9">
        <f t="shared" si="77"/>
        <v>0</v>
      </c>
      <c r="BJ115" s="9">
        <f t="shared" si="77"/>
        <v>1.036431049801113E-2</v>
      </c>
      <c r="BK115" s="9">
        <f t="shared" si="97"/>
        <v>2.0548747705235884E-3</v>
      </c>
      <c r="BL115" s="9">
        <f t="shared" si="56"/>
        <v>2.6306231586749379E-9</v>
      </c>
      <c r="BM115" s="9">
        <f t="shared" si="56"/>
        <v>2.0928819022339461E-7</v>
      </c>
      <c r="BN115" s="9">
        <f t="shared" si="78"/>
        <v>-2.3463980055370561E-8</v>
      </c>
      <c r="BP115" s="16">
        <f t="shared" si="79"/>
        <v>5</v>
      </c>
      <c r="BQ115" s="17">
        <f>VLOOKUP($A115,Datum!$A:$B,2,0)</f>
        <v>41564</v>
      </c>
      <c r="BR115" s="13">
        <f>VLOOKUP(BQ115,Zeitreihen!$F:$G,2,0)</f>
        <v>7982.95</v>
      </c>
      <c r="BS115" s="13">
        <f>VLOOKUP(BQ115,Zeitreihen!R:S,2,0)</f>
        <v>1.0105999999999999</v>
      </c>
      <c r="BT115" s="9">
        <f t="shared" si="80"/>
        <v>0</v>
      </c>
      <c r="BU115" s="9">
        <f t="shared" si="80"/>
        <v>-9.8946222808700361E-5</v>
      </c>
      <c r="BV115" s="9">
        <f t="shared" si="98"/>
        <v>2.0548747705235884E-3</v>
      </c>
      <c r="BW115" s="9">
        <f t="shared" si="57"/>
        <v>2.6306231586749379E-9</v>
      </c>
      <c r="BX115" s="9">
        <f t="shared" si="57"/>
        <v>2.1060532822126652E-14</v>
      </c>
      <c r="BY115" s="9">
        <f t="shared" si="81"/>
        <v>-7.4432738345381351E-12</v>
      </c>
      <c r="CA115" s="16">
        <f t="shared" si="82"/>
        <v>5</v>
      </c>
      <c r="CB115" s="17">
        <f>VLOOKUP($A115,Datum!$A:$B,2,0)</f>
        <v>41564</v>
      </c>
      <c r="CC115" s="13">
        <f>VLOOKUP(CB115,Zeitreihen!$J:$K,2,0)</f>
        <v>0.26663111585121985</v>
      </c>
      <c r="CD115" s="13">
        <f>VLOOKUP(CB115,Zeitreihen!N:O,2,0)</f>
        <v>1.3674999999999999</v>
      </c>
      <c r="CE115" s="9">
        <f t="shared" si="83"/>
        <v>0</v>
      </c>
      <c r="CF115" s="9">
        <f t="shared" si="83"/>
        <v>1.036431049801113E-2</v>
      </c>
      <c r="CG115" s="9">
        <f t="shared" si="99"/>
        <v>2.0548747705235884E-3</v>
      </c>
      <c r="CH115" s="9">
        <f t="shared" si="58"/>
        <v>2.2292656771422406E-17</v>
      </c>
      <c r="CI115" s="9">
        <f t="shared" si="58"/>
        <v>2.0928819022339461E-7</v>
      </c>
      <c r="CJ115" s="9">
        <f t="shared" si="84"/>
        <v>2.1599976367955357E-12</v>
      </c>
      <c r="CL115" s="16">
        <f t="shared" si="85"/>
        <v>5</v>
      </c>
      <c r="CM115" s="17">
        <f>VLOOKUP($A115,Datum!$A:$B,2,0)</f>
        <v>41564</v>
      </c>
      <c r="CN115" s="13">
        <f>VLOOKUP(CM115,Zeitreihen!$J:$K,2,0)</f>
        <v>0.26663111585121985</v>
      </c>
      <c r="CO115" s="13">
        <f>VLOOKUP(CM115,Zeitreihen!R:S,2,0)</f>
        <v>1.0105999999999999</v>
      </c>
      <c r="CP115" s="9">
        <f t="shared" si="86"/>
        <v>0</v>
      </c>
      <c r="CQ115" s="9">
        <f t="shared" si="86"/>
        <v>-9.8946222808700361E-5</v>
      </c>
      <c r="CR115" s="9">
        <f t="shared" si="100"/>
        <v>2.0548747705235884E-3</v>
      </c>
      <c r="CS115" s="9">
        <f t="shared" si="59"/>
        <v>2.2292656771422406E-17</v>
      </c>
      <c r="CT115" s="9">
        <f t="shared" si="59"/>
        <v>2.1060532822126652E-14</v>
      </c>
      <c r="CU115" s="9">
        <f t="shared" si="87"/>
        <v>6.8519721951197789E-16</v>
      </c>
      <c r="CW115" s="16">
        <f t="shared" si="88"/>
        <v>5</v>
      </c>
      <c r="CX115" s="17">
        <f>VLOOKUP($A115,Datum!$A:$B,2,0)</f>
        <v>41564</v>
      </c>
      <c r="CY115" s="13">
        <f>VLOOKUP(CX115,Zeitreihen!N:O,2,0)</f>
        <v>1.3674999999999999</v>
      </c>
      <c r="CZ115" s="13">
        <f>VLOOKUP(CX115,Zeitreihen!R:S,2,0)</f>
        <v>1.0105999999999999</v>
      </c>
      <c r="DA115" s="9">
        <f t="shared" si="89"/>
        <v>1.036431049801113E-2</v>
      </c>
      <c r="DB115" s="9">
        <f t="shared" si="89"/>
        <v>-9.8946222808700361E-5</v>
      </c>
      <c r="DC115" s="9">
        <f t="shared" si="101"/>
        <v>2.0548747705235884E-3</v>
      </c>
      <c r="DD115" s="9">
        <f t="shared" si="60"/>
        <v>2.0928819022339461E-7</v>
      </c>
      <c r="DE115" s="9">
        <f t="shared" si="60"/>
        <v>2.1060532822126652E-14</v>
      </c>
      <c r="DF115" s="9">
        <f t="shared" si="90"/>
        <v>6.6390668015040251E-11</v>
      </c>
    </row>
    <row r="116" spans="1:110" ht="15" x14ac:dyDescent="0.2">
      <c r="A116" s="9">
        <f t="shared" si="91"/>
        <v>103</v>
      </c>
      <c r="B116" s="16">
        <f t="shared" si="61"/>
        <v>4</v>
      </c>
      <c r="C116" s="17">
        <f>VLOOKUP($A116,Datum!$A:$B,2,0)</f>
        <v>41563</v>
      </c>
      <c r="D116" s="13">
        <f>VLOOKUP(C116,Zeitreihen!$B:$C,2,0)</f>
        <v>597.59</v>
      </c>
      <c r="E116" s="13">
        <f>VLOOKUP(C116,Zeitreihen!F:G,2,0)</f>
        <v>7982.95</v>
      </c>
      <c r="F116" s="9">
        <f t="shared" si="62"/>
        <v>-5.0200383206751481E-5</v>
      </c>
      <c r="G116" s="9">
        <f t="shared" si="62"/>
        <v>0</v>
      </c>
      <c r="H116" s="9">
        <f t="shared" si="92"/>
        <v>1.931582284292173E-3</v>
      </c>
      <c r="I116" s="9">
        <f t="shared" si="51"/>
        <v>1.4752284174779653E-9</v>
      </c>
      <c r="J116" s="9">
        <f t="shared" si="51"/>
        <v>2.4727857691544412E-9</v>
      </c>
      <c r="K116" s="9">
        <f t="shared" si="63"/>
        <v>1.9099538834725145E-9</v>
      </c>
      <c r="M116" s="16">
        <f t="shared" si="64"/>
        <v>4</v>
      </c>
      <c r="N116" s="17">
        <f>VLOOKUP($A116,Datum!$A:$B,2,0)</f>
        <v>41563</v>
      </c>
      <c r="O116" s="13">
        <f>VLOOKUP(N116,Zeitreihen!$B:$C,2,0)</f>
        <v>597.59</v>
      </c>
      <c r="P116" s="13">
        <f>VLOOKUP(N116,Zeitreihen!$J:$K,2,0)</f>
        <v>0.26663111585121985</v>
      </c>
      <c r="Q116" s="9">
        <f t="shared" si="65"/>
        <v>-5.0200383206751481E-5</v>
      </c>
      <c r="R116" s="9">
        <f t="shared" si="65"/>
        <v>0</v>
      </c>
      <c r="S116" s="9">
        <f t="shared" si="93"/>
        <v>1.931582284292173E-3</v>
      </c>
      <c r="T116" s="9">
        <f t="shared" si="52"/>
        <v>1.4752284174779653E-9</v>
      </c>
      <c r="U116" s="9">
        <f t="shared" si="52"/>
        <v>2.0955097365137061E-17</v>
      </c>
      <c r="V116" s="9">
        <f t="shared" si="66"/>
        <v>-1.7582251028826721E-13</v>
      </c>
      <c r="X116" s="16">
        <f t="shared" si="67"/>
        <v>4</v>
      </c>
      <c r="Y116" s="17">
        <f>VLOOKUP($A116,Datum!$A:$B,2,0)</f>
        <v>41563</v>
      </c>
      <c r="Z116" s="13">
        <f>VLOOKUP(Y116,Zeitreihen!$B:$C,2,0)</f>
        <v>597.59</v>
      </c>
      <c r="AA116" s="13">
        <f>VLOOKUP(Y116,Zeitreihen!N:O,2,0)</f>
        <v>1.3533999999999999</v>
      </c>
      <c r="AB116" s="9">
        <f t="shared" si="68"/>
        <v>-5.0200383206751481E-5</v>
      </c>
      <c r="AC116" s="9">
        <f t="shared" si="68"/>
        <v>7.3915296439417582E-4</v>
      </c>
      <c r="AD116" s="9">
        <f t="shared" si="94"/>
        <v>1.931582284292173E-3</v>
      </c>
      <c r="AE116" s="9">
        <f t="shared" si="53"/>
        <v>1.4752284174779653E-9</v>
      </c>
      <c r="AF116" s="9">
        <f t="shared" si="53"/>
        <v>4.210749312653368E-10</v>
      </c>
      <c r="AG116" s="9">
        <f t="shared" si="69"/>
        <v>-7.8815081329032833E-10</v>
      </c>
      <c r="AI116" s="16">
        <f t="shared" si="70"/>
        <v>4</v>
      </c>
      <c r="AJ116" s="17">
        <f>VLOOKUP($A116,Datum!$A:$B,2,0)</f>
        <v>41563</v>
      </c>
      <c r="AK116" s="13">
        <f>VLOOKUP(AJ116,Zeitreihen!$B:$C,2,0)</f>
        <v>597.59</v>
      </c>
      <c r="AL116" s="13">
        <f>VLOOKUP(AJ116,Zeitreihen!$R:$S,2,0)</f>
        <v>1.0106999999999999</v>
      </c>
      <c r="AM116" s="9">
        <f t="shared" si="71"/>
        <v>-5.0200383206751481E-5</v>
      </c>
      <c r="AN116" s="9">
        <f t="shared" si="71"/>
        <v>-9.8936433422319346E-5</v>
      </c>
      <c r="AO116" s="9">
        <f t="shared" si="95"/>
        <v>1.931582284292173E-3</v>
      </c>
      <c r="AP116" s="9">
        <f t="shared" si="54"/>
        <v>1.4360759126157507E-9</v>
      </c>
      <c r="AQ116" s="9">
        <f t="shared" si="54"/>
        <v>2.1102777653252786E-14</v>
      </c>
      <c r="AR116" s="9">
        <f t="shared" si="72"/>
        <v>-5.5050150478561145E-12</v>
      </c>
      <c r="AT116" s="16">
        <f t="shared" si="73"/>
        <v>4</v>
      </c>
      <c r="AU116" s="17">
        <f>VLOOKUP($A116,Datum!$A:$B,2,0)</f>
        <v>41563</v>
      </c>
      <c r="AV116" s="13">
        <f>VLOOKUP(AU116,Zeitreihen!$F:$G,2,0)</f>
        <v>7982.95</v>
      </c>
      <c r="AW116" s="13">
        <f>VLOOKUP(AU116,Zeitreihen!$J:$K,2,0)</f>
        <v>0.26663111585121985</v>
      </c>
      <c r="AX116" s="9">
        <f t="shared" si="74"/>
        <v>0</v>
      </c>
      <c r="AY116" s="9">
        <f t="shared" si="74"/>
        <v>0</v>
      </c>
      <c r="AZ116" s="9">
        <f t="shared" si="96"/>
        <v>1.931582284292173E-3</v>
      </c>
      <c r="BA116" s="9">
        <f t="shared" si="55"/>
        <v>2.4727857691544412E-9</v>
      </c>
      <c r="BB116" s="9">
        <f t="shared" si="55"/>
        <v>2.0955097365137061E-17</v>
      </c>
      <c r="BC116" s="9">
        <f t="shared" si="75"/>
        <v>-2.2763450212073885E-13</v>
      </c>
      <c r="BE116" s="16">
        <f t="shared" si="76"/>
        <v>4</v>
      </c>
      <c r="BF116" s="17">
        <f>VLOOKUP($A116,Datum!$A:$B,2,0)</f>
        <v>41563</v>
      </c>
      <c r="BG116" s="13">
        <f>VLOOKUP(BF116,Zeitreihen!$F:$G,2,0)</f>
        <v>7982.95</v>
      </c>
      <c r="BH116" s="13">
        <f>VLOOKUP(BF116,Zeitreihen!N:O,2,0)</f>
        <v>1.3533999999999999</v>
      </c>
      <c r="BI116" s="9">
        <f t="shared" si="77"/>
        <v>0</v>
      </c>
      <c r="BJ116" s="9">
        <f t="shared" si="77"/>
        <v>7.3915296439417582E-4</v>
      </c>
      <c r="BK116" s="9">
        <f t="shared" si="97"/>
        <v>1.931582284292173E-3</v>
      </c>
      <c r="BL116" s="9">
        <f t="shared" si="56"/>
        <v>2.4727857691544412E-9</v>
      </c>
      <c r="BM116" s="9">
        <f t="shared" si="56"/>
        <v>4.210749312653368E-10</v>
      </c>
      <c r="BN116" s="9">
        <f t="shared" si="78"/>
        <v>-1.0204058495425287E-9</v>
      </c>
      <c r="BP116" s="16">
        <f t="shared" si="79"/>
        <v>4</v>
      </c>
      <c r="BQ116" s="17">
        <f>VLOOKUP($A116,Datum!$A:$B,2,0)</f>
        <v>41563</v>
      </c>
      <c r="BR116" s="13">
        <f>VLOOKUP(BQ116,Zeitreihen!$F:$G,2,0)</f>
        <v>7982.95</v>
      </c>
      <c r="BS116" s="13">
        <f>VLOOKUP(BQ116,Zeitreihen!R:S,2,0)</f>
        <v>1.0106999999999999</v>
      </c>
      <c r="BT116" s="9">
        <f t="shared" si="80"/>
        <v>0</v>
      </c>
      <c r="BU116" s="9">
        <f t="shared" si="80"/>
        <v>-9.8936433422319346E-5</v>
      </c>
      <c r="BV116" s="9">
        <f t="shared" si="98"/>
        <v>1.931582284292173E-3</v>
      </c>
      <c r="BW116" s="9">
        <f t="shared" si="57"/>
        <v>2.4727857691544412E-9</v>
      </c>
      <c r="BX116" s="9">
        <f t="shared" si="57"/>
        <v>1.9918157112881987E-14</v>
      </c>
      <c r="BY116" s="9">
        <f t="shared" si="81"/>
        <v>-7.0180720612228608E-12</v>
      </c>
      <c r="CA116" s="16">
        <f t="shared" si="82"/>
        <v>4</v>
      </c>
      <c r="CB116" s="17">
        <f>VLOOKUP($A116,Datum!$A:$B,2,0)</f>
        <v>41563</v>
      </c>
      <c r="CC116" s="13">
        <f>VLOOKUP(CB116,Zeitreihen!$J:$K,2,0)</f>
        <v>0.26663111585121985</v>
      </c>
      <c r="CD116" s="13">
        <f>VLOOKUP(CB116,Zeitreihen!N:O,2,0)</f>
        <v>1.3533999999999999</v>
      </c>
      <c r="CE116" s="9">
        <f t="shared" si="83"/>
        <v>0</v>
      </c>
      <c r="CF116" s="9">
        <f t="shared" si="83"/>
        <v>7.3915296439417582E-4</v>
      </c>
      <c r="CG116" s="9">
        <f t="shared" si="99"/>
        <v>1.931582284292173E-3</v>
      </c>
      <c r="CH116" s="9">
        <f t="shared" si="58"/>
        <v>2.0955097365137061E-17</v>
      </c>
      <c r="CI116" s="9">
        <f t="shared" si="58"/>
        <v>4.210749312653368E-10</v>
      </c>
      <c r="CJ116" s="9">
        <f t="shared" si="84"/>
        <v>9.3934371678760534E-14</v>
      </c>
      <c r="CL116" s="16">
        <f t="shared" si="85"/>
        <v>4</v>
      </c>
      <c r="CM116" s="17">
        <f>VLOOKUP($A116,Datum!$A:$B,2,0)</f>
        <v>41563</v>
      </c>
      <c r="CN116" s="13">
        <f>VLOOKUP(CM116,Zeitreihen!$J:$K,2,0)</f>
        <v>0.26663111585121985</v>
      </c>
      <c r="CO116" s="13">
        <f>VLOOKUP(CM116,Zeitreihen!R:S,2,0)</f>
        <v>1.0106999999999999</v>
      </c>
      <c r="CP116" s="9">
        <f t="shared" si="86"/>
        <v>0</v>
      </c>
      <c r="CQ116" s="9">
        <f t="shared" si="86"/>
        <v>-9.8936433422319346E-5</v>
      </c>
      <c r="CR116" s="9">
        <f t="shared" si="100"/>
        <v>1.931582284292173E-3</v>
      </c>
      <c r="CS116" s="9">
        <f t="shared" si="59"/>
        <v>2.0955097365137061E-17</v>
      </c>
      <c r="CT116" s="9">
        <f t="shared" si="59"/>
        <v>1.9918157112881987E-14</v>
      </c>
      <c r="CU116" s="9">
        <f t="shared" si="87"/>
        <v>6.4605489057396615E-16</v>
      </c>
      <c r="CW116" s="16">
        <f t="shared" si="88"/>
        <v>4</v>
      </c>
      <c r="CX116" s="17">
        <f>VLOOKUP($A116,Datum!$A:$B,2,0)</f>
        <v>41563</v>
      </c>
      <c r="CY116" s="13">
        <f>VLOOKUP(CX116,Zeitreihen!N:O,2,0)</f>
        <v>1.3533999999999999</v>
      </c>
      <c r="CZ116" s="13">
        <f>VLOOKUP(CX116,Zeitreihen!R:S,2,0)</f>
        <v>1.0106999999999999</v>
      </c>
      <c r="DA116" s="9">
        <f t="shared" si="89"/>
        <v>7.3915296439417582E-4</v>
      </c>
      <c r="DB116" s="9">
        <f t="shared" si="89"/>
        <v>-9.8936433422319346E-5</v>
      </c>
      <c r="DC116" s="9">
        <f t="shared" si="101"/>
        <v>1.931582284292173E-3</v>
      </c>
      <c r="DD116" s="9">
        <f t="shared" si="60"/>
        <v>4.210749312653368E-10</v>
      </c>
      <c r="DE116" s="9">
        <f t="shared" si="60"/>
        <v>1.9918157112881987E-14</v>
      </c>
      <c r="DF116" s="9">
        <f t="shared" si="90"/>
        <v>2.89603809319542E-12</v>
      </c>
    </row>
    <row r="117" spans="1:110" ht="15" x14ac:dyDescent="0.2">
      <c r="A117" s="9">
        <f t="shared" si="91"/>
        <v>104</v>
      </c>
      <c r="B117" s="16">
        <f t="shared" si="61"/>
        <v>3</v>
      </c>
      <c r="C117" s="17">
        <f>VLOOKUP($A117,Datum!$A:$B,2,0)</f>
        <v>41562</v>
      </c>
      <c r="D117" s="13">
        <f>VLOOKUP(C117,Zeitreihen!$B:$C,2,0)</f>
        <v>597.62</v>
      </c>
      <c r="E117" s="13">
        <f>VLOOKUP(C117,Zeitreihen!F:G,2,0)</f>
        <v>7982.95</v>
      </c>
      <c r="F117" s="9">
        <f t="shared" si="62"/>
        <v>1.5060871048838678E-4</v>
      </c>
      <c r="G117" s="9">
        <f t="shared" si="62"/>
        <v>0</v>
      </c>
      <c r="H117" s="9">
        <f t="shared" si="92"/>
        <v>1.8156873472346426E-3</v>
      </c>
      <c r="I117" s="9">
        <f t="shared" si="51"/>
        <v>8.2265516055426279E-10</v>
      </c>
      <c r="J117" s="9">
        <f t="shared" si="51"/>
        <v>2.3244186230051746E-9</v>
      </c>
      <c r="K117" s="9">
        <f t="shared" si="63"/>
        <v>1.3828213823569696E-9</v>
      </c>
      <c r="M117" s="16">
        <f t="shared" si="64"/>
        <v>3</v>
      </c>
      <c r="N117" s="17">
        <f>VLOOKUP($A117,Datum!$A:$B,2,0)</f>
        <v>41562</v>
      </c>
      <c r="O117" s="13">
        <f>VLOOKUP(N117,Zeitreihen!$B:$C,2,0)</f>
        <v>597.62</v>
      </c>
      <c r="P117" s="13">
        <f>VLOOKUP(N117,Zeitreihen!$J:$K,2,0)</f>
        <v>0.26663111585121985</v>
      </c>
      <c r="Q117" s="9">
        <f t="shared" si="65"/>
        <v>1.5060871048838678E-4</v>
      </c>
      <c r="R117" s="9">
        <f t="shared" si="65"/>
        <v>-7.9992534072838569E-5</v>
      </c>
      <c r="S117" s="9">
        <f t="shared" si="93"/>
        <v>1.8156873472346426E-3</v>
      </c>
      <c r="T117" s="9">
        <f t="shared" si="52"/>
        <v>8.2265516055426279E-10</v>
      </c>
      <c r="U117" s="9">
        <f t="shared" si="52"/>
        <v>1.1587994087190158E-11</v>
      </c>
      <c r="V117" s="9">
        <f t="shared" si="66"/>
        <v>9.7636689498872634E-11</v>
      </c>
      <c r="X117" s="16">
        <f t="shared" si="67"/>
        <v>3</v>
      </c>
      <c r="Y117" s="17">
        <f>VLOOKUP($A117,Datum!$A:$B,2,0)</f>
        <v>41562</v>
      </c>
      <c r="Z117" s="13">
        <f>VLOOKUP(Y117,Zeitreihen!$B:$C,2,0)</f>
        <v>597.62</v>
      </c>
      <c r="AA117" s="13">
        <f>VLOOKUP(Y117,Zeitreihen!N:O,2,0)</f>
        <v>1.3524</v>
      </c>
      <c r="AB117" s="9">
        <f t="shared" si="68"/>
        <v>1.5060871048838678E-4</v>
      </c>
      <c r="AC117" s="9">
        <f t="shared" si="68"/>
        <v>-2.7321412601686943E-3</v>
      </c>
      <c r="AD117" s="9">
        <f t="shared" si="94"/>
        <v>1.8156873472346426E-3</v>
      </c>
      <c r="AE117" s="9">
        <f t="shared" si="53"/>
        <v>8.2265516055426279E-10</v>
      </c>
      <c r="AF117" s="9">
        <f t="shared" si="53"/>
        <v>1.6389101648975516E-8</v>
      </c>
      <c r="AG117" s="9">
        <f t="shared" si="69"/>
        <v>3.6718631576323872E-9</v>
      </c>
      <c r="AI117" s="16">
        <f t="shared" si="70"/>
        <v>3</v>
      </c>
      <c r="AJ117" s="17">
        <f>VLOOKUP($A117,Datum!$A:$B,2,0)</f>
        <v>41562</v>
      </c>
      <c r="AK117" s="13">
        <f>VLOOKUP(AJ117,Zeitreihen!$B:$C,2,0)</f>
        <v>597.62</v>
      </c>
      <c r="AL117" s="13">
        <f>VLOOKUP(AJ117,Zeitreihen!$R:$S,2,0)</f>
        <v>1.0107999999999999</v>
      </c>
      <c r="AM117" s="9">
        <f t="shared" si="71"/>
        <v>1.5060871048838678E-4</v>
      </c>
      <c r="AN117" s="9">
        <f t="shared" si="71"/>
        <v>-9.8926645972787774E-5</v>
      </c>
      <c r="AO117" s="9">
        <f t="shared" si="95"/>
        <v>1.8156873472346426E-3</v>
      </c>
      <c r="AP117" s="9">
        <f t="shared" si="54"/>
        <v>7.9436531111841293E-10</v>
      </c>
      <c r="AQ117" s="9">
        <f t="shared" si="54"/>
        <v>1.9954262184859448E-14</v>
      </c>
      <c r="AR117" s="9">
        <f t="shared" si="72"/>
        <v>-3.9813281312414151E-12</v>
      </c>
      <c r="AT117" s="16">
        <f t="shared" si="73"/>
        <v>3</v>
      </c>
      <c r="AU117" s="17">
        <f>VLOOKUP($A117,Datum!$A:$B,2,0)</f>
        <v>41562</v>
      </c>
      <c r="AV117" s="13">
        <f>VLOOKUP(AU117,Zeitreihen!$F:$G,2,0)</f>
        <v>7982.95</v>
      </c>
      <c r="AW117" s="13">
        <f>VLOOKUP(AU117,Zeitreihen!$J:$K,2,0)</f>
        <v>0.26663111585121985</v>
      </c>
      <c r="AX117" s="9">
        <f t="shared" si="74"/>
        <v>0</v>
      </c>
      <c r="AY117" s="9">
        <f t="shared" si="74"/>
        <v>-7.9992534072838569E-5</v>
      </c>
      <c r="AZ117" s="9">
        <f t="shared" si="96"/>
        <v>1.8156873472346426E-3</v>
      </c>
      <c r="BA117" s="9">
        <f t="shared" si="55"/>
        <v>2.3244186230051746E-9</v>
      </c>
      <c r="BB117" s="9">
        <f t="shared" si="55"/>
        <v>1.1587994087190158E-11</v>
      </c>
      <c r="BC117" s="9">
        <f t="shared" si="75"/>
        <v>1.6411992340827685E-10</v>
      </c>
      <c r="BE117" s="16">
        <f t="shared" si="76"/>
        <v>3</v>
      </c>
      <c r="BF117" s="17">
        <f>VLOOKUP($A117,Datum!$A:$B,2,0)</f>
        <v>41562</v>
      </c>
      <c r="BG117" s="13">
        <f>VLOOKUP(BF117,Zeitreihen!$F:$G,2,0)</f>
        <v>7982.95</v>
      </c>
      <c r="BH117" s="13">
        <f>VLOOKUP(BF117,Zeitreihen!N:O,2,0)</f>
        <v>1.3524</v>
      </c>
      <c r="BI117" s="9">
        <f t="shared" si="77"/>
        <v>0</v>
      </c>
      <c r="BJ117" s="9">
        <f t="shared" si="77"/>
        <v>-2.7321412601686943E-3</v>
      </c>
      <c r="BK117" s="9">
        <f t="shared" si="97"/>
        <v>1.8156873472346426E-3</v>
      </c>
      <c r="BL117" s="9">
        <f t="shared" si="56"/>
        <v>2.3244186230051746E-9</v>
      </c>
      <c r="BM117" s="9">
        <f t="shared" si="56"/>
        <v>1.6389101648975516E-8</v>
      </c>
      <c r="BN117" s="9">
        <f t="shared" si="78"/>
        <v>6.1721254918547724E-9</v>
      </c>
      <c r="BP117" s="16">
        <f t="shared" si="79"/>
        <v>3</v>
      </c>
      <c r="BQ117" s="17">
        <f>VLOOKUP($A117,Datum!$A:$B,2,0)</f>
        <v>41562</v>
      </c>
      <c r="BR117" s="13">
        <f>VLOOKUP(BQ117,Zeitreihen!$F:$G,2,0)</f>
        <v>7982.95</v>
      </c>
      <c r="BS117" s="13">
        <f>VLOOKUP(BQ117,Zeitreihen!R:S,2,0)</f>
        <v>1.0107999999999999</v>
      </c>
      <c r="BT117" s="9">
        <f t="shared" si="80"/>
        <v>0</v>
      </c>
      <c r="BU117" s="9">
        <f t="shared" si="80"/>
        <v>-9.8926645972787774E-5</v>
      </c>
      <c r="BV117" s="9">
        <f t="shared" si="98"/>
        <v>1.8156873472346426E-3</v>
      </c>
      <c r="BW117" s="9">
        <f t="shared" si="57"/>
        <v>2.3244186230051746E-9</v>
      </c>
      <c r="BX117" s="9">
        <f t="shared" si="57"/>
        <v>1.8837373918182169E-14</v>
      </c>
      <c r="BY117" s="9">
        <f t="shared" si="81"/>
        <v>-6.6170947359044663E-12</v>
      </c>
      <c r="CA117" s="16">
        <f t="shared" si="82"/>
        <v>3</v>
      </c>
      <c r="CB117" s="17">
        <f>VLOOKUP($A117,Datum!$A:$B,2,0)</f>
        <v>41562</v>
      </c>
      <c r="CC117" s="13">
        <f>VLOOKUP(CB117,Zeitreihen!$J:$K,2,0)</f>
        <v>0.26663111585121985</v>
      </c>
      <c r="CD117" s="13">
        <f>VLOOKUP(CB117,Zeitreihen!N:O,2,0)</f>
        <v>1.3524</v>
      </c>
      <c r="CE117" s="9">
        <f t="shared" si="83"/>
        <v>-7.9992534072838569E-5</v>
      </c>
      <c r="CF117" s="9">
        <f t="shared" si="83"/>
        <v>-2.7321412601686943E-3</v>
      </c>
      <c r="CG117" s="9">
        <f t="shared" si="99"/>
        <v>1.8156873472346426E-3</v>
      </c>
      <c r="CH117" s="9">
        <f t="shared" si="58"/>
        <v>1.1587994087190158E-11</v>
      </c>
      <c r="CI117" s="9">
        <f t="shared" si="58"/>
        <v>1.6389101648975516E-8</v>
      </c>
      <c r="CJ117" s="9">
        <f t="shared" si="84"/>
        <v>4.3579446187702611E-10</v>
      </c>
      <c r="CL117" s="16">
        <f t="shared" si="85"/>
        <v>3</v>
      </c>
      <c r="CM117" s="17">
        <f>VLOOKUP($A117,Datum!$A:$B,2,0)</f>
        <v>41562</v>
      </c>
      <c r="CN117" s="13">
        <f>VLOOKUP(CM117,Zeitreihen!$J:$K,2,0)</f>
        <v>0.26663111585121985</v>
      </c>
      <c r="CO117" s="13">
        <f>VLOOKUP(CM117,Zeitreihen!R:S,2,0)</f>
        <v>1.0107999999999999</v>
      </c>
      <c r="CP117" s="9">
        <f t="shared" si="86"/>
        <v>-7.9992534072838569E-5</v>
      </c>
      <c r="CQ117" s="9">
        <f t="shared" si="86"/>
        <v>-9.8926645972787774E-5</v>
      </c>
      <c r="CR117" s="9">
        <f t="shared" si="100"/>
        <v>1.8156873472346426E-3</v>
      </c>
      <c r="CS117" s="9">
        <f t="shared" si="59"/>
        <v>1.1587994087190158E-11</v>
      </c>
      <c r="CT117" s="9">
        <f t="shared" si="59"/>
        <v>1.8837373918182169E-14</v>
      </c>
      <c r="CU117" s="9">
        <f t="shared" si="87"/>
        <v>-4.6721234742040488E-13</v>
      </c>
      <c r="CW117" s="16">
        <f t="shared" si="88"/>
        <v>3</v>
      </c>
      <c r="CX117" s="17">
        <f>VLOOKUP($A117,Datum!$A:$B,2,0)</f>
        <v>41562</v>
      </c>
      <c r="CY117" s="13">
        <f>VLOOKUP(CX117,Zeitreihen!N:O,2,0)</f>
        <v>1.3524</v>
      </c>
      <c r="CZ117" s="13">
        <f>VLOOKUP(CX117,Zeitreihen!R:S,2,0)</f>
        <v>1.0107999999999999</v>
      </c>
      <c r="DA117" s="9">
        <f t="shared" si="89"/>
        <v>-2.7321412601686943E-3</v>
      </c>
      <c r="DB117" s="9">
        <f t="shared" si="89"/>
        <v>-9.8926645972787774E-5</v>
      </c>
      <c r="DC117" s="9">
        <f t="shared" si="101"/>
        <v>1.8156873472346426E-3</v>
      </c>
      <c r="DD117" s="9">
        <f t="shared" si="60"/>
        <v>1.6389101648975516E-8</v>
      </c>
      <c r="DE117" s="9">
        <f t="shared" si="60"/>
        <v>1.8837373918182169E-14</v>
      </c>
      <c r="DF117" s="9">
        <f t="shared" si="90"/>
        <v>-1.7570646998470142E-11</v>
      </c>
    </row>
    <row r="118" spans="1:110" ht="15" x14ac:dyDescent="0.2">
      <c r="A118" s="9">
        <f t="shared" si="91"/>
        <v>105</v>
      </c>
      <c r="B118" s="16">
        <f t="shared" si="61"/>
        <v>2</v>
      </c>
      <c r="C118" s="17">
        <f>VLOOKUP($A118,Datum!$A:$B,2,0)</f>
        <v>41561</v>
      </c>
      <c r="D118" s="13">
        <f>VLOOKUP(C118,Zeitreihen!$B:$C,2,0)</f>
        <v>597.53</v>
      </c>
      <c r="E118" s="13">
        <f>VLOOKUP(C118,Zeitreihen!F:G,2,0)</f>
        <v>7982.95</v>
      </c>
      <c r="F118" s="9">
        <f t="shared" si="62"/>
        <v>5.3568141629487572E-4</v>
      </c>
      <c r="G118" s="9">
        <f t="shared" si="62"/>
        <v>0</v>
      </c>
      <c r="H118" s="9">
        <f t="shared" si="92"/>
        <v>1.706746106400564E-3</v>
      </c>
      <c r="I118" s="9">
        <f t="shared" si="51"/>
        <v>1.4160457606941401E-10</v>
      </c>
      <c r="J118" s="9">
        <f t="shared" si="51"/>
        <v>2.1849535056248644E-9</v>
      </c>
      <c r="K118" s="9">
        <f t="shared" si="63"/>
        <v>5.5623683345800547E-10</v>
      </c>
      <c r="M118" s="16">
        <f t="shared" si="64"/>
        <v>2</v>
      </c>
      <c r="N118" s="17">
        <f>VLOOKUP($A118,Datum!$A:$B,2,0)</f>
        <v>41561</v>
      </c>
      <c r="O118" s="13">
        <f>VLOOKUP(N118,Zeitreihen!$B:$C,2,0)</f>
        <v>597.53</v>
      </c>
      <c r="P118" s="13">
        <f>VLOOKUP(N118,Zeitreihen!$J:$K,2,0)</f>
        <v>0.26665244520292253</v>
      </c>
      <c r="Q118" s="9">
        <f t="shared" si="65"/>
        <v>5.3568141629487572E-4</v>
      </c>
      <c r="R118" s="9">
        <f t="shared" si="65"/>
        <v>0</v>
      </c>
      <c r="S118" s="9">
        <f t="shared" si="93"/>
        <v>1.706746106400564E-3</v>
      </c>
      <c r="T118" s="9">
        <f t="shared" si="52"/>
        <v>1.4160457606941401E-10</v>
      </c>
      <c r="U118" s="9">
        <f t="shared" si="52"/>
        <v>1.8515924031835107E-17</v>
      </c>
      <c r="V118" s="9">
        <f t="shared" si="66"/>
        <v>-5.1204878410767514E-14</v>
      </c>
      <c r="X118" s="16">
        <f t="shared" si="67"/>
        <v>2</v>
      </c>
      <c r="Y118" s="17">
        <f>VLOOKUP($A118,Datum!$A:$B,2,0)</f>
        <v>41561</v>
      </c>
      <c r="Z118" s="13">
        <f>VLOOKUP(Y118,Zeitreihen!$B:$C,2,0)</f>
        <v>597.53</v>
      </c>
      <c r="AA118" s="13">
        <f>VLOOKUP(Y118,Zeitreihen!N:O,2,0)</f>
        <v>1.3561000000000001</v>
      </c>
      <c r="AB118" s="9">
        <f t="shared" si="68"/>
        <v>5.3568141629487572E-4</v>
      </c>
      <c r="AC118" s="9">
        <f t="shared" si="68"/>
        <v>1.2543812749740296E-3</v>
      </c>
      <c r="AD118" s="9">
        <f t="shared" si="94"/>
        <v>1.706746106400564E-3</v>
      </c>
      <c r="AE118" s="9">
        <f t="shared" si="53"/>
        <v>1.4160457606941401E-10</v>
      </c>
      <c r="AF118" s="9">
        <f t="shared" si="53"/>
        <v>1.6462835255089021E-9</v>
      </c>
      <c r="AG118" s="9">
        <f t="shared" si="69"/>
        <v>-4.8282634633970465E-10</v>
      </c>
      <c r="AI118" s="16">
        <f t="shared" si="70"/>
        <v>2</v>
      </c>
      <c r="AJ118" s="17">
        <f>VLOOKUP($A118,Datum!$A:$B,2,0)</f>
        <v>41561</v>
      </c>
      <c r="AK118" s="13">
        <f>VLOOKUP(AJ118,Zeitreihen!$B:$C,2,0)</f>
        <v>597.53</v>
      </c>
      <c r="AL118" s="13">
        <f>VLOOKUP(AJ118,Zeitreihen!$R:$S,2,0)</f>
        <v>1.0108999999999999</v>
      </c>
      <c r="AM118" s="9">
        <f t="shared" si="71"/>
        <v>5.3568141629487572E-4</v>
      </c>
      <c r="AN118" s="9">
        <f t="shared" si="71"/>
        <v>-9.8916860459550413E-5</v>
      </c>
      <c r="AO118" s="9">
        <f t="shared" si="95"/>
        <v>1.706746106400564E-3</v>
      </c>
      <c r="AP118" s="9">
        <f t="shared" si="54"/>
        <v>1.3035813253309884E-10</v>
      </c>
      <c r="AQ118" s="9">
        <f t="shared" si="54"/>
        <v>1.8867903589814419E-14</v>
      </c>
      <c r="AR118" s="9">
        <f t="shared" si="72"/>
        <v>-1.5683063083411862E-12</v>
      </c>
      <c r="AT118" s="16">
        <f t="shared" si="73"/>
        <v>2</v>
      </c>
      <c r="AU118" s="17">
        <f>VLOOKUP($A118,Datum!$A:$B,2,0)</f>
        <v>41561</v>
      </c>
      <c r="AV118" s="13">
        <f>VLOOKUP(AU118,Zeitreihen!$F:$G,2,0)</f>
        <v>7982.95</v>
      </c>
      <c r="AW118" s="13">
        <f>VLOOKUP(AU118,Zeitreihen!$J:$K,2,0)</f>
        <v>0.26665244520292253</v>
      </c>
      <c r="AX118" s="9">
        <f t="shared" si="74"/>
        <v>0</v>
      </c>
      <c r="AY118" s="9">
        <f t="shared" si="74"/>
        <v>0</v>
      </c>
      <c r="AZ118" s="9">
        <f t="shared" si="96"/>
        <v>1.706746106400564E-3</v>
      </c>
      <c r="BA118" s="9">
        <f t="shared" si="55"/>
        <v>2.1849535056248644E-9</v>
      </c>
      <c r="BB118" s="9">
        <f t="shared" si="55"/>
        <v>1.8515924031835107E-17</v>
      </c>
      <c r="BC118" s="9">
        <f t="shared" si="75"/>
        <v>-2.0113784607388485E-13</v>
      </c>
      <c r="BE118" s="16">
        <f t="shared" si="76"/>
        <v>2</v>
      </c>
      <c r="BF118" s="17">
        <f>VLOOKUP($A118,Datum!$A:$B,2,0)</f>
        <v>41561</v>
      </c>
      <c r="BG118" s="13">
        <f>VLOOKUP(BF118,Zeitreihen!$F:$G,2,0)</f>
        <v>7982.95</v>
      </c>
      <c r="BH118" s="13">
        <f>VLOOKUP(BF118,Zeitreihen!N:O,2,0)</f>
        <v>1.3561000000000001</v>
      </c>
      <c r="BI118" s="9">
        <f t="shared" si="77"/>
        <v>0</v>
      </c>
      <c r="BJ118" s="9">
        <f t="shared" si="77"/>
        <v>1.2543812749740296E-3</v>
      </c>
      <c r="BK118" s="9">
        <f t="shared" si="97"/>
        <v>1.706746106400564E-3</v>
      </c>
      <c r="BL118" s="9">
        <f t="shared" si="56"/>
        <v>2.1849535056248644E-9</v>
      </c>
      <c r="BM118" s="9">
        <f t="shared" si="56"/>
        <v>1.6462835255089021E-9</v>
      </c>
      <c r="BN118" s="9">
        <f t="shared" si="78"/>
        <v>-1.8965898239506448E-9</v>
      </c>
      <c r="BP118" s="16">
        <f t="shared" si="79"/>
        <v>2</v>
      </c>
      <c r="BQ118" s="17">
        <f>VLOOKUP($A118,Datum!$A:$B,2,0)</f>
        <v>41561</v>
      </c>
      <c r="BR118" s="13">
        <f>VLOOKUP(BQ118,Zeitreihen!$F:$G,2,0)</f>
        <v>7982.95</v>
      </c>
      <c r="BS118" s="13">
        <f>VLOOKUP(BQ118,Zeitreihen!R:S,2,0)</f>
        <v>1.0108999999999999</v>
      </c>
      <c r="BT118" s="9">
        <f t="shared" si="80"/>
        <v>0</v>
      </c>
      <c r="BU118" s="9">
        <f t="shared" si="80"/>
        <v>-9.8916860459550413E-5</v>
      </c>
      <c r="BV118" s="9">
        <f t="shared" si="98"/>
        <v>1.706746106400564E-3</v>
      </c>
      <c r="BW118" s="9">
        <f t="shared" si="57"/>
        <v>2.1849535056248644E-9</v>
      </c>
      <c r="BX118" s="9">
        <f t="shared" si="57"/>
        <v>1.7814884979975797E-14</v>
      </c>
      <c r="BY118" s="9">
        <f t="shared" si="81"/>
        <v>-6.2389658910192687E-12</v>
      </c>
      <c r="CA118" s="16">
        <f t="shared" si="82"/>
        <v>2</v>
      </c>
      <c r="CB118" s="17">
        <f>VLOOKUP($A118,Datum!$A:$B,2,0)</f>
        <v>41561</v>
      </c>
      <c r="CC118" s="13">
        <f>VLOOKUP(CB118,Zeitreihen!$J:$K,2,0)</f>
        <v>0.26665244520292253</v>
      </c>
      <c r="CD118" s="13">
        <f>VLOOKUP(CB118,Zeitreihen!N:O,2,0)</f>
        <v>1.3561000000000001</v>
      </c>
      <c r="CE118" s="9">
        <f t="shared" si="83"/>
        <v>0</v>
      </c>
      <c r="CF118" s="9">
        <f t="shared" si="83"/>
        <v>1.2543812749740296E-3</v>
      </c>
      <c r="CG118" s="9">
        <f t="shared" si="99"/>
        <v>1.706746106400564E-3</v>
      </c>
      <c r="CH118" s="9">
        <f t="shared" si="58"/>
        <v>1.8515924031835107E-17</v>
      </c>
      <c r="CI118" s="9">
        <f t="shared" si="58"/>
        <v>1.6462835255089021E-9</v>
      </c>
      <c r="CJ118" s="9">
        <f t="shared" si="84"/>
        <v>1.7459226985518147E-13</v>
      </c>
      <c r="CL118" s="16">
        <f t="shared" si="85"/>
        <v>2</v>
      </c>
      <c r="CM118" s="17">
        <f>VLOOKUP($A118,Datum!$A:$B,2,0)</f>
        <v>41561</v>
      </c>
      <c r="CN118" s="13">
        <f>VLOOKUP(CM118,Zeitreihen!$J:$K,2,0)</f>
        <v>0.26665244520292253</v>
      </c>
      <c r="CO118" s="13">
        <f>VLOOKUP(CM118,Zeitreihen!R:S,2,0)</f>
        <v>1.0108999999999999</v>
      </c>
      <c r="CP118" s="9">
        <f t="shared" si="86"/>
        <v>0</v>
      </c>
      <c r="CQ118" s="9">
        <f t="shared" si="86"/>
        <v>-9.8916860459550413E-5</v>
      </c>
      <c r="CR118" s="9">
        <f t="shared" si="100"/>
        <v>1.706746106400564E-3</v>
      </c>
      <c r="CS118" s="9">
        <f t="shared" si="59"/>
        <v>1.8515924031835107E-17</v>
      </c>
      <c r="CT118" s="9">
        <f t="shared" si="59"/>
        <v>1.7814884979975797E-14</v>
      </c>
      <c r="CU118" s="9">
        <f t="shared" si="87"/>
        <v>5.7433357635185511E-16</v>
      </c>
      <c r="CW118" s="16">
        <f t="shared" si="88"/>
        <v>2</v>
      </c>
      <c r="CX118" s="17">
        <f>VLOOKUP($A118,Datum!$A:$B,2,0)</f>
        <v>41561</v>
      </c>
      <c r="CY118" s="13">
        <f>VLOOKUP(CX118,Zeitreihen!N:O,2,0)</f>
        <v>1.3561000000000001</v>
      </c>
      <c r="CZ118" s="13">
        <f>VLOOKUP(CX118,Zeitreihen!R:S,2,0)</f>
        <v>1.0108999999999999</v>
      </c>
      <c r="DA118" s="9">
        <f t="shared" si="89"/>
        <v>1.2543812749740296E-3</v>
      </c>
      <c r="DB118" s="9">
        <f t="shared" si="89"/>
        <v>-9.8916860459550413E-5</v>
      </c>
      <c r="DC118" s="9">
        <f t="shared" si="101"/>
        <v>1.706746106400564E-3</v>
      </c>
      <c r="DD118" s="9">
        <f t="shared" si="60"/>
        <v>1.6462835255089021E-9</v>
      </c>
      <c r="DE118" s="9">
        <f t="shared" si="60"/>
        <v>1.7814884979975797E-14</v>
      </c>
      <c r="DF118" s="9">
        <f t="shared" si="90"/>
        <v>5.4155656815673593E-12</v>
      </c>
    </row>
    <row r="119" spans="1:110" ht="15" x14ac:dyDescent="0.2">
      <c r="A119" s="9">
        <f t="shared" si="91"/>
        <v>106</v>
      </c>
      <c r="B119" s="16">
        <f t="shared" si="61"/>
        <v>6</v>
      </c>
      <c r="C119" s="17">
        <f>VLOOKUP($A119,Datum!$A:$B,2,0)</f>
        <v>41558</v>
      </c>
      <c r="D119" s="13">
        <f>VLOOKUP(C119,Zeitreihen!$B:$C,2,0)</f>
        <v>597.21</v>
      </c>
      <c r="E119" s="13">
        <f>VLOOKUP(C119,Zeitreihen!F:G,2,0)</f>
        <v>7982.95</v>
      </c>
      <c r="F119" s="9">
        <f t="shared" si="62"/>
        <v>-1.3394725846722737E-4</v>
      </c>
      <c r="G119" s="9">
        <f t="shared" si="62"/>
        <v>0</v>
      </c>
      <c r="H119" s="9">
        <f t="shared" si="92"/>
        <v>1.6043413400165301E-3</v>
      </c>
      <c r="I119" s="9">
        <f t="shared" si="51"/>
        <v>1.4713912505253579E-9</v>
      </c>
      <c r="J119" s="9">
        <f t="shared" si="51"/>
        <v>2.0538562952873724E-9</v>
      </c>
      <c r="K119" s="9">
        <f t="shared" si="63"/>
        <v>1.7383975905190001E-9</v>
      </c>
      <c r="M119" s="16">
        <f t="shared" si="64"/>
        <v>6</v>
      </c>
      <c r="N119" s="17">
        <f>VLOOKUP($A119,Datum!$A:$B,2,0)</f>
        <v>41558</v>
      </c>
      <c r="O119" s="13">
        <f>VLOOKUP(N119,Zeitreihen!$B:$C,2,0)</f>
        <v>597.21</v>
      </c>
      <c r="P119" s="13">
        <f>VLOOKUP(N119,Zeitreihen!$J:$K,2,0)</f>
        <v>0.26665244520292253</v>
      </c>
      <c r="Q119" s="9">
        <f t="shared" si="65"/>
        <v>-1.3394725846722737E-4</v>
      </c>
      <c r="R119" s="9">
        <f t="shared" si="65"/>
        <v>0</v>
      </c>
      <c r="S119" s="9">
        <f t="shared" si="93"/>
        <v>1.6043413400165301E-3</v>
      </c>
      <c r="T119" s="9">
        <f t="shared" si="52"/>
        <v>1.4713912505253579E-9</v>
      </c>
      <c r="U119" s="9">
        <f t="shared" si="52"/>
        <v>1.7404968589925E-17</v>
      </c>
      <c r="V119" s="9">
        <f t="shared" si="66"/>
        <v>-1.6002974254457924E-13</v>
      </c>
      <c r="X119" s="16">
        <f t="shared" si="67"/>
        <v>6</v>
      </c>
      <c r="Y119" s="17">
        <f>VLOOKUP($A119,Datum!$A:$B,2,0)</f>
        <v>41558</v>
      </c>
      <c r="Z119" s="13">
        <f>VLOOKUP(Y119,Zeitreihen!$B:$C,2,0)</f>
        <v>597.21</v>
      </c>
      <c r="AA119" s="13">
        <f>VLOOKUP(Y119,Zeitreihen!N:O,2,0)</f>
        <v>1.3544</v>
      </c>
      <c r="AB119" s="9">
        <f t="shared" si="68"/>
        <v>-1.3394725846722737E-4</v>
      </c>
      <c r="AC119" s="9">
        <f t="shared" si="68"/>
        <v>1.7735742160163237E-3</v>
      </c>
      <c r="AD119" s="9">
        <f t="shared" si="94"/>
        <v>1.6043413400165301E-3</v>
      </c>
      <c r="AE119" s="9">
        <f t="shared" si="53"/>
        <v>1.4713912505253579E-9</v>
      </c>
      <c r="AF119" s="9">
        <f t="shared" si="53"/>
        <v>3.6161259531293421E-9</v>
      </c>
      <c r="AG119" s="9">
        <f t="shared" si="69"/>
        <v>-2.3066720807761523E-9</v>
      </c>
      <c r="AI119" s="16">
        <f t="shared" si="70"/>
        <v>6</v>
      </c>
      <c r="AJ119" s="17">
        <f>VLOOKUP($A119,Datum!$A:$B,2,0)</f>
        <v>41558</v>
      </c>
      <c r="AK119" s="13">
        <f>VLOOKUP(AJ119,Zeitreihen!$B:$C,2,0)</f>
        <v>597.21</v>
      </c>
      <c r="AL119" s="13">
        <f>VLOOKUP(AJ119,Zeitreihen!$R:$S,2,0)</f>
        <v>1.0109999999999999</v>
      </c>
      <c r="AM119" s="9">
        <f t="shared" si="71"/>
        <v>-1.3394725846722737E-4</v>
      </c>
      <c r="AN119" s="9">
        <f t="shared" si="71"/>
        <v>-9.8907076882163078E-5</v>
      </c>
      <c r="AO119" s="9">
        <f t="shared" si="95"/>
        <v>1.6043413400165301E-3</v>
      </c>
      <c r="AP119" s="9">
        <f t="shared" si="54"/>
        <v>1.4357345548578834E-9</v>
      </c>
      <c r="AQ119" s="9">
        <f t="shared" si="54"/>
        <v>1.7840359220362448E-14</v>
      </c>
      <c r="AR119" s="9">
        <f t="shared" si="72"/>
        <v>-5.061029559659953E-12</v>
      </c>
      <c r="AT119" s="16">
        <f t="shared" si="73"/>
        <v>6</v>
      </c>
      <c r="AU119" s="17">
        <f>VLOOKUP($A119,Datum!$A:$B,2,0)</f>
        <v>41558</v>
      </c>
      <c r="AV119" s="13">
        <f>VLOOKUP(AU119,Zeitreihen!$F:$G,2,0)</f>
        <v>7982.95</v>
      </c>
      <c r="AW119" s="13">
        <f>VLOOKUP(AU119,Zeitreihen!$J:$K,2,0)</f>
        <v>0.26665244520292253</v>
      </c>
      <c r="AX119" s="9">
        <f t="shared" si="74"/>
        <v>0</v>
      </c>
      <c r="AY119" s="9">
        <f t="shared" si="74"/>
        <v>0</v>
      </c>
      <c r="AZ119" s="9">
        <f t="shared" si="96"/>
        <v>1.6043413400165301E-3</v>
      </c>
      <c r="BA119" s="9">
        <f t="shared" si="55"/>
        <v>2.0538562952873724E-9</v>
      </c>
      <c r="BB119" s="9">
        <f t="shared" si="55"/>
        <v>1.7404968589925E-17</v>
      </c>
      <c r="BC119" s="9">
        <f t="shared" si="75"/>
        <v>-1.8906957530945176E-13</v>
      </c>
      <c r="BE119" s="16">
        <f t="shared" si="76"/>
        <v>6</v>
      </c>
      <c r="BF119" s="17">
        <f>VLOOKUP($A119,Datum!$A:$B,2,0)</f>
        <v>41558</v>
      </c>
      <c r="BG119" s="13">
        <f>VLOOKUP(BF119,Zeitreihen!$F:$G,2,0)</f>
        <v>7982.95</v>
      </c>
      <c r="BH119" s="13">
        <f>VLOOKUP(BF119,Zeitreihen!N:O,2,0)</f>
        <v>1.3544</v>
      </c>
      <c r="BI119" s="9">
        <f t="shared" si="77"/>
        <v>0</v>
      </c>
      <c r="BJ119" s="9">
        <f t="shared" si="77"/>
        <v>1.7735742160163237E-3</v>
      </c>
      <c r="BK119" s="9">
        <f t="shared" si="97"/>
        <v>1.6043413400165301E-3</v>
      </c>
      <c r="BL119" s="9">
        <f t="shared" si="56"/>
        <v>2.0538562952873724E-9</v>
      </c>
      <c r="BM119" s="9">
        <f t="shared" si="56"/>
        <v>3.6161259531293421E-9</v>
      </c>
      <c r="BN119" s="9">
        <f t="shared" si="78"/>
        <v>-2.7252528421023156E-9</v>
      </c>
      <c r="BP119" s="16">
        <f t="shared" si="79"/>
        <v>6</v>
      </c>
      <c r="BQ119" s="17">
        <f>VLOOKUP($A119,Datum!$A:$B,2,0)</f>
        <v>41558</v>
      </c>
      <c r="BR119" s="13">
        <f>VLOOKUP(BQ119,Zeitreihen!$F:$G,2,0)</f>
        <v>7982.95</v>
      </c>
      <c r="BS119" s="13">
        <f>VLOOKUP(BQ119,Zeitreihen!R:S,2,0)</f>
        <v>1.0109999999999999</v>
      </c>
      <c r="BT119" s="9">
        <f t="shared" si="80"/>
        <v>0</v>
      </c>
      <c r="BU119" s="9">
        <f t="shared" si="80"/>
        <v>-9.8907076882163078E-5</v>
      </c>
      <c r="BV119" s="9">
        <f t="shared" si="98"/>
        <v>1.6043413400165301E-3</v>
      </c>
      <c r="BW119" s="9">
        <f t="shared" si="57"/>
        <v>2.0538562952873724E-9</v>
      </c>
      <c r="BX119" s="9">
        <f t="shared" si="57"/>
        <v>1.68475672908882E-14</v>
      </c>
      <c r="BY119" s="9">
        <f t="shared" si="81"/>
        <v>-5.8823874524438083E-12</v>
      </c>
      <c r="CA119" s="16">
        <f t="shared" si="82"/>
        <v>6</v>
      </c>
      <c r="CB119" s="17">
        <f>VLOOKUP($A119,Datum!$A:$B,2,0)</f>
        <v>41558</v>
      </c>
      <c r="CC119" s="13">
        <f>VLOOKUP(CB119,Zeitreihen!$J:$K,2,0)</f>
        <v>0.26665244520292253</v>
      </c>
      <c r="CD119" s="13">
        <f>VLOOKUP(CB119,Zeitreihen!N:O,2,0)</f>
        <v>1.3544</v>
      </c>
      <c r="CE119" s="9">
        <f t="shared" si="83"/>
        <v>0</v>
      </c>
      <c r="CF119" s="9">
        <f t="shared" si="83"/>
        <v>1.7735742160163237E-3</v>
      </c>
      <c r="CG119" s="9">
        <f t="shared" si="99"/>
        <v>1.6043413400165301E-3</v>
      </c>
      <c r="CH119" s="9">
        <f t="shared" si="58"/>
        <v>1.7404968589925E-17</v>
      </c>
      <c r="CI119" s="9">
        <f t="shared" si="58"/>
        <v>3.6161259531293421E-9</v>
      </c>
      <c r="CJ119" s="9">
        <f t="shared" si="84"/>
        <v>2.5087558396828655E-13</v>
      </c>
      <c r="CL119" s="16">
        <f t="shared" si="85"/>
        <v>6</v>
      </c>
      <c r="CM119" s="17">
        <f>VLOOKUP($A119,Datum!$A:$B,2,0)</f>
        <v>41558</v>
      </c>
      <c r="CN119" s="13">
        <f>VLOOKUP(CM119,Zeitreihen!$J:$K,2,0)</f>
        <v>0.26665244520292253</v>
      </c>
      <c r="CO119" s="13">
        <f>VLOOKUP(CM119,Zeitreihen!R:S,2,0)</f>
        <v>1.0109999999999999</v>
      </c>
      <c r="CP119" s="9">
        <f t="shared" si="86"/>
        <v>0</v>
      </c>
      <c r="CQ119" s="9">
        <f t="shared" si="86"/>
        <v>-9.8907076882163078E-5</v>
      </c>
      <c r="CR119" s="9">
        <f t="shared" si="100"/>
        <v>1.6043413400165301E-3</v>
      </c>
      <c r="CS119" s="9">
        <f t="shared" si="59"/>
        <v>1.7404968589925E-17</v>
      </c>
      <c r="CT119" s="9">
        <f t="shared" si="59"/>
        <v>1.68475672908882E-14</v>
      </c>
      <c r="CU119" s="9">
        <f t="shared" si="87"/>
        <v>5.4150842977238768E-16</v>
      </c>
      <c r="CW119" s="16">
        <f t="shared" si="88"/>
        <v>6</v>
      </c>
      <c r="CX119" s="17">
        <f>VLOOKUP($A119,Datum!$A:$B,2,0)</f>
        <v>41558</v>
      </c>
      <c r="CY119" s="13">
        <f>VLOOKUP(CX119,Zeitreihen!N:O,2,0)</f>
        <v>1.3544</v>
      </c>
      <c r="CZ119" s="13">
        <f>VLOOKUP(CX119,Zeitreihen!R:S,2,0)</f>
        <v>1.0109999999999999</v>
      </c>
      <c r="DA119" s="9">
        <f t="shared" si="89"/>
        <v>1.7735742160163237E-3</v>
      </c>
      <c r="DB119" s="9">
        <f t="shared" si="89"/>
        <v>-9.8907076882163078E-5</v>
      </c>
      <c r="DC119" s="9">
        <f t="shared" si="101"/>
        <v>1.6043413400165301E-3</v>
      </c>
      <c r="DD119" s="9">
        <f t="shared" si="60"/>
        <v>3.6161259531293421E-9</v>
      </c>
      <c r="DE119" s="9">
        <f t="shared" si="60"/>
        <v>1.68475672908882E-14</v>
      </c>
      <c r="DF119" s="9">
        <f t="shared" si="90"/>
        <v>7.8053139160237383E-12</v>
      </c>
    </row>
    <row r="120" spans="1:110" ht="15" x14ac:dyDescent="0.2">
      <c r="A120" s="9">
        <f t="shared" si="91"/>
        <v>107</v>
      </c>
      <c r="B120" s="16">
        <f t="shared" si="61"/>
        <v>5</v>
      </c>
      <c r="C120" s="17">
        <f>VLOOKUP($A120,Datum!$A:$B,2,0)</f>
        <v>41557</v>
      </c>
      <c r="D120" s="13">
        <f>VLOOKUP(C120,Zeitreihen!$B:$C,2,0)</f>
        <v>597.29</v>
      </c>
      <c r="E120" s="13">
        <f>VLOOKUP(C120,Zeitreihen!F:G,2,0)</f>
        <v>7982.95</v>
      </c>
      <c r="F120" s="9">
        <f t="shared" si="62"/>
        <v>4.3793118472689645E-3</v>
      </c>
      <c r="G120" s="9">
        <f t="shared" si="62"/>
        <v>7.1302322977785518E-4</v>
      </c>
      <c r="H120" s="9">
        <f t="shared" si="92"/>
        <v>1.5080808596155382E-3</v>
      </c>
      <c r="I120" s="9">
        <f t="shared" si="51"/>
        <v>1.9065485175207526E-8</v>
      </c>
      <c r="J120" s="9">
        <f t="shared" si="51"/>
        <v>2.640404326439556E-10</v>
      </c>
      <c r="K120" s="9">
        <f t="shared" si="63"/>
        <v>-2.2436708658421174E-9</v>
      </c>
      <c r="M120" s="16">
        <f t="shared" si="64"/>
        <v>5</v>
      </c>
      <c r="N120" s="17">
        <f>VLOOKUP($A120,Datum!$A:$B,2,0)</f>
        <v>41557</v>
      </c>
      <c r="O120" s="13">
        <f>VLOOKUP(N120,Zeitreihen!$B:$C,2,0)</f>
        <v>597.29</v>
      </c>
      <c r="P120" s="13">
        <f>VLOOKUP(N120,Zeitreihen!$J:$K,2,0)</f>
        <v>0.26665244520292253</v>
      </c>
      <c r="Q120" s="9">
        <f t="shared" si="65"/>
        <v>4.3793118472689645E-3</v>
      </c>
      <c r="R120" s="9">
        <f t="shared" si="65"/>
        <v>0</v>
      </c>
      <c r="S120" s="9">
        <f t="shared" si="93"/>
        <v>1.5080808596155382E-3</v>
      </c>
      <c r="T120" s="9">
        <f t="shared" si="52"/>
        <v>1.9065485175207526E-8</v>
      </c>
      <c r="U120" s="9">
        <f t="shared" si="52"/>
        <v>1.6360670474529499E-17</v>
      </c>
      <c r="V120" s="9">
        <f t="shared" si="66"/>
        <v>5.5850167447251004E-13</v>
      </c>
      <c r="X120" s="16">
        <f t="shared" si="67"/>
        <v>5</v>
      </c>
      <c r="Y120" s="17">
        <f>VLOOKUP($A120,Datum!$A:$B,2,0)</f>
        <v>41557</v>
      </c>
      <c r="Z120" s="13">
        <f>VLOOKUP(Y120,Zeitreihen!$B:$C,2,0)</f>
        <v>597.29</v>
      </c>
      <c r="AA120" s="13">
        <f>VLOOKUP(Y120,Zeitreihen!N:O,2,0)</f>
        <v>1.3519999999999999</v>
      </c>
      <c r="AB120" s="9">
        <f t="shared" si="68"/>
        <v>4.3793118472689645E-3</v>
      </c>
      <c r="AC120" s="9">
        <f t="shared" si="68"/>
        <v>-2.9581423082169139E-4</v>
      </c>
      <c r="AD120" s="9">
        <f t="shared" si="94"/>
        <v>1.5080808596155382E-3</v>
      </c>
      <c r="AE120" s="9">
        <f t="shared" si="53"/>
        <v>1.9065485175207526E-8</v>
      </c>
      <c r="AF120" s="9">
        <f t="shared" si="53"/>
        <v>4.866596541440497E-10</v>
      </c>
      <c r="AG120" s="9">
        <f t="shared" si="69"/>
        <v>-3.0460470156343614E-9</v>
      </c>
      <c r="AI120" s="16">
        <f t="shared" si="70"/>
        <v>5</v>
      </c>
      <c r="AJ120" s="17">
        <f>VLOOKUP($A120,Datum!$A:$B,2,0)</f>
        <v>41557</v>
      </c>
      <c r="AK120" s="13">
        <f>VLOOKUP(AJ120,Zeitreihen!$B:$C,2,0)</f>
        <v>597.29</v>
      </c>
      <c r="AL120" s="13">
        <f>VLOOKUP(AJ120,Zeitreihen!$R:$S,2,0)</f>
        <v>1.0111000000000001</v>
      </c>
      <c r="AM120" s="9">
        <f t="shared" si="71"/>
        <v>4.3793118472689645E-3</v>
      </c>
      <c r="AN120" s="9">
        <f t="shared" si="71"/>
        <v>-9.8897295239626419E-5</v>
      </c>
      <c r="AO120" s="9">
        <f t="shared" si="95"/>
        <v>1.5080808596155382E-3</v>
      </c>
      <c r="AP120" s="9">
        <f t="shared" si="54"/>
        <v>1.9190895308921038E-8</v>
      </c>
      <c r="AQ120" s="9">
        <f t="shared" si="54"/>
        <v>1.6868464906798079E-14</v>
      </c>
      <c r="AR120" s="9">
        <f t="shared" si="72"/>
        <v>1.7992246776002442E-11</v>
      </c>
      <c r="AT120" s="16">
        <f t="shared" si="73"/>
        <v>5</v>
      </c>
      <c r="AU120" s="17">
        <f>VLOOKUP($A120,Datum!$A:$B,2,0)</f>
        <v>41557</v>
      </c>
      <c r="AV120" s="13">
        <f>VLOOKUP(AU120,Zeitreihen!$F:$G,2,0)</f>
        <v>7982.95</v>
      </c>
      <c r="AW120" s="13">
        <f>VLOOKUP(AU120,Zeitreihen!$J:$K,2,0)</f>
        <v>0.26665244520292253</v>
      </c>
      <c r="AX120" s="9">
        <f t="shared" si="74"/>
        <v>7.1302322977785518E-4</v>
      </c>
      <c r="AY120" s="9">
        <f t="shared" si="74"/>
        <v>0</v>
      </c>
      <c r="AZ120" s="9">
        <f t="shared" si="96"/>
        <v>1.5080808596155382E-3</v>
      </c>
      <c r="BA120" s="9">
        <f t="shared" si="55"/>
        <v>2.640404326439556E-10</v>
      </c>
      <c r="BB120" s="9">
        <f t="shared" si="55"/>
        <v>1.6360670474529499E-17</v>
      </c>
      <c r="BC120" s="9">
        <f t="shared" si="75"/>
        <v>-6.5725782691725777E-14</v>
      </c>
      <c r="BE120" s="16">
        <f t="shared" si="76"/>
        <v>5</v>
      </c>
      <c r="BF120" s="17">
        <f>VLOOKUP($A120,Datum!$A:$B,2,0)</f>
        <v>41557</v>
      </c>
      <c r="BG120" s="13">
        <f>VLOOKUP(BF120,Zeitreihen!$F:$G,2,0)</f>
        <v>7982.95</v>
      </c>
      <c r="BH120" s="13">
        <f>VLOOKUP(BF120,Zeitreihen!N:O,2,0)</f>
        <v>1.3519999999999999</v>
      </c>
      <c r="BI120" s="9">
        <f t="shared" si="77"/>
        <v>7.1302322977785518E-4</v>
      </c>
      <c r="BJ120" s="9">
        <f t="shared" si="77"/>
        <v>-2.9581423082169139E-4</v>
      </c>
      <c r="BK120" s="9">
        <f t="shared" si="97"/>
        <v>1.5080808596155382E-3</v>
      </c>
      <c r="BL120" s="9">
        <f t="shared" si="56"/>
        <v>2.640404326439556E-10</v>
      </c>
      <c r="BM120" s="9">
        <f t="shared" si="56"/>
        <v>4.866596541440497E-10</v>
      </c>
      <c r="BN120" s="9">
        <f t="shared" si="78"/>
        <v>3.5846593370995894E-10</v>
      </c>
      <c r="BP120" s="16">
        <f t="shared" si="79"/>
        <v>5</v>
      </c>
      <c r="BQ120" s="17">
        <f>VLOOKUP($A120,Datum!$A:$B,2,0)</f>
        <v>41557</v>
      </c>
      <c r="BR120" s="13">
        <f>VLOOKUP(BQ120,Zeitreihen!$F:$G,2,0)</f>
        <v>7982.95</v>
      </c>
      <c r="BS120" s="13">
        <f>VLOOKUP(BQ120,Zeitreihen!R:S,2,0)</f>
        <v>1.0111000000000001</v>
      </c>
      <c r="BT120" s="9">
        <f t="shared" si="80"/>
        <v>7.1302322977785518E-4</v>
      </c>
      <c r="BU120" s="9">
        <f t="shared" si="80"/>
        <v>-9.8897295239626419E-5</v>
      </c>
      <c r="BV120" s="9">
        <f t="shared" si="98"/>
        <v>1.5080808596155382E-3</v>
      </c>
      <c r="BW120" s="9">
        <f t="shared" si="57"/>
        <v>2.640404326439556E-10</v>
      </c>
      <c r="BX120" s="9">
        <f t="shared" si="57"/>
        <v>1.5932463872267355E-14</v>
      </c>
      <c r="BY120" s="9">
        <f t="shared" si="81"/>
        <v>-2.0510520846428215E-12</v>
      </c>
      <c r="CA120" s="16">
        <f t="shared" si="82"/>
        <v>5</v>
      </c>
      <c r="CB120" s="17">
        <f>VLOOKUP($A120,Datum!$A:$B,2,0)</f>
        <v>41557</v>
      </c>
      <c r="CC120" s="13">
        <f>VLOOKUP(CB120,Zeitreihen!$J:$K,2,0)</f>
        <v>0.26665244520292253</v>
      </c>
      <c r="CD120" s="13">
        <f>VLOOKUP(CB120,Zeitreihen!N:O,2,0)</f>
        <v>1.3519999999999999</v>
      </c>
      <c r="CE120" s="9">
        <f t="shared" si="83"/>
        <v>0</v>
      </c>
      <c r="CF120" s="9">
        <f t="shared" si="83"/>
        <v>-2.9581423082169139E-4</v>
      </c>
      <c r="CG120" s="9">
        <f t="shared" si="99"/>
        <v>1.5080808596155382E-3</v>
      </c>
      <c r="CH120" s="9">
        <f t="shared" si="58"/>
        <v>1.6360670474529499E-17</v>
      </c>
      <c r="CI120" s="9">
        <f t="shared" si="58"/>
        <v>4.866596541440497E-10</v>
      </c>
      <c r="CJ120" s="9">
        <f t="shared" si="84"/>
        <v>-8.9230478171414556E-14</v>
      </c>
      <c r="CL120" s="16">
        <f t="shared" si="85"/>
        <v>5</v>
      </c>
      <c r="CM120" s="17">
        <f>VLOOKUP($A120,Datum!$A:$B,2,0)</f>
        <v>41557</v>
      </c>
      <c r="CN120" s="13">
        <f>VLOOKUP(CM120,Zeitreihen!$J:$K,2,0)</f>
        <v>0.26665244520292253</v>
      </c>
      <c r="CO120" s="13">
        <f>VLOOKUP(CM120,Zeitreihen!R:S,2,0)</f>
        <v>1.0111000000000001</v>
      </c>
      <c r="CP120" s="9">
        <f t="shared" si="86"/>
        <v>0</v>
      </c>
      <c r="CQ120" s="9">
        <f t="shared" si="86"/>
        <v>-9.8897295239626419E-5</v>
      </c>
      <c r="CR120" s="9">
        <f t="shared" si="100"/>
        <v>1.5080808596155382E-3</v>
      </c>
      <c r="CS120" s="9">
        <f t="shared" si="59"/>
        <v>1.6360670474529499E-17</v>
      </c>
      <c r="CT120" s="9">
        <f t="shared" si="59"/>
        <v>1.5932463872267355E-14</v>
      </c>
      <c r="CU120" s="9">
        <f t="shared" si="87"/>
        <v>5.1055439598686478E-16</v>
      </c>
      <c r="CW120" s="16">
        <f t="shared" si="88"/>
        <v>5</v>
      </c>
      <c r="CX120" s="17">
        <f>VLOOKUP($A120,Datum!$A:$B,2,0)</f>
        <v>41557</v>
      </c>
      <c r="CY120" s="13">
        <f>VLOOKUP(CX120,Zeitreihen!N:O,2,0)</f>
        <v>1.3519999999999999</v>
      </c>
      <c r="CZ120" s="13">
        <f>VLOOKUP(CX120,Zeitreihen!R:S,2,0)</f>
        <v>1.0111000000000001</v>
      </c>
      <c r="DA120" s="9">
        <f t="shared" si="89"/>
        <v>-2.9581423082169139E-4</v>
      </c>
      <c r="DB120" s="9">
        <f t="shared" si="89"/>
        <v>-9.8897295239626419E-5</v>
      </c>
      <c r="DC120" s="9">
        <f t="shared" si="101"/>
        <v>1.5080808596155382E-3</v>
      </c>
      <c r="DD120" s="9">
        <f t="shared" si="60"/>
        <v>4.866596541440497E-10</v>
      </c>
      <c r="DE120" s="9">
        <f t="shared" si="60"/>
        <v>1.5932463872267355E-14</v>
      </c>
      <c r="DF120" s="9">
        <f t="shared" si="90"/>
        <v>-2.7845443716594273E-12</v>
      </c>
    </row>
    <row r="121" spans="1:110" ht="15" x14ac:dyDescent="0.2">
      <c r="A121" s="9">
        <f t="shared" si="91"/>
        <v>108</v>
      </c>
      <c r="B121" s="16">
        <f t="shared" si="61"/>
        <v>4</v>
      </c>
      <c r="C121" s="17">
        <f>VLOOKUP($A121,Datum!$A:$B,2,0)</f>
        <v>41556</v>
      </c>
      <c r="D121" s="13">
        <f>VLOOKUP(C121,Zeitreihen!$B:$C,2,0)</f>
        <v>594.67999999999995</v>
      </c>
      <c r="E121" s="13">
        <f>VLOOKUP(C121,Zeitreihen!F:G,2,0)</f>
        <v>7977.26</v>
      </c>
      <c r="F121" s="9">
        <f t="shared" si="62"/>
        <v>-1.1596152721662346E-3</v>
      </c>
      <c r="G121" s="9">
        <f t="shared" si="62"/>
        <v>1.9825939818747793E-3</v>
      </c>
      <c r="H121" s="9">
        <f t="shared" si="92"/>
        <v>1.4175960080386059E-3</v>
      </c>
      <c r="I121" s="9">
        <f t="shared" si="51"/>
        <v>5.5762954267159879E-9</v>
      </c>
      <c r="J121" s="9">
        <f t="shared" si="51"/>
        <v>1.0269638661089025E-9</v>
      </c>
      <c r="K121" s="9">
        <f t="shared" si="63"/>
        <v>-2.3930428140728369E-9</v>
      </c>
      <c r="M121" s="16">
        <f t="shared" si="64"/>
        <v>4</v>
      </c>
      <c r="N121" s="17">
        <f>VLOOKUP($A121,Datum!$A:$B,2,0)</f>
        <v>41556</v>
      </c>
      <c r="O121" s="13">
        <f>VLOOKUP(N121,Zeitreihen!$B:$C,2,0)</f>
        <v>594.67999999999995</v>
      </c>
      <c r="P121" s="13">
        <f>VLOOKUP(N121,Zeitreihen!$J:$K,2,0)</f>
        <v>0.26665244520292253</v>
      </c>
      <c r="Q121" s="9">
        <f t="shared" si="65"/>
        <v>-1.1596152721662346E-3</v>
      </c>
      <c r="R121" s="9">
        <f t="shared" si="65"/>
        <v>0</v>
      </c>
      <c r="S121" s="9">
        <f t="shared" si="93"/>
        <v>1.4175960080386059E-3</v>
      </c>
      <c r="T121" s="9">
        <f t="shared" si="52"/>
        <v>5.5762954267159879E-9</v>
      </c>
      <c r="U121" s="9">
        <f t="shared" si="52"/>
        <v>1.537903024605773E-17</v>
      </c>
      <c r="V121" s="9">
        <f t="shared" si="66"/>
        <v>-2.9284469609063873E-13</v>
      </c>
      <c r="X121" s="16">
        <f t="shared" si="67"/>
        <v>4</v>
      </c>
      <c r="Y121" s="17">
        <f>VLOOKUP($A121,Datum!$A:$B,2,0)</f>
        <v>41556</v>
      </c>
      <c r="Z121" s="13">
        <f>VLOOKUP(Y121,Zeitreihen!$B:$C,2,0)</f>
        <v>594.67999999999995</v>
      </c>
      <c r="AA121" s="13">
        <f>VLOOKUP(Y121,Zeitreihen!N:O,2,0)</f>
        <v>1.3524</v>
      </c>
      <c r="AB121" s="9">
        <f t="shared" si="68"/>
        <v>-1.1596152721662346E-3</v>
      </c>
      <c r="AC121" s="9">
        <f t="shared" si="68"/>
        <v>-3.6166404701884389E-3</v>
      </c>
      <c r="AD121" s="9">
        <f t="shared" si="94"/>
        <v>1.4175960080386059E-3</v>
      </c>
      <c r="AE121" s="9">
        <f t="shared" si="53"/>
        <v>5.5762954267159879E-9</v>
      </c>
      <c r="AF121" s="9">
        <f t="shared" si="53"/>
        <v>2.1439011427794335E-8</v>
      </c>
      <c r="AG121" s="9">
        <f t="shared" si="69"/>
        <v>1.0933904214786288E-8</v>
      </c>
      <c r="AI121" s="16">
        <f t="shared" si="70"/>
        <v>4</v>
      </c>
      <c r="AJ121" s="17">
        <f>VLOOKUP($A121,Datum!$A:$B,2,0)</f>
        <v>41556</v>
      </c>
      <c r="AK121" s="13">
        <f>VLOOKUP(AJ121,Zeitreihen!$B:$C,2,0)</f>
        <v>594.67999999999995</v>
      </c>
      <c r="AL121" s="13">
        <f>VLOOKUP(AJ121,Zeitreihen!$R:$S,2,0)</f>
        <v>1.0112000000000001</v>
      </c>
      <c r="AM121" s="9">
        <f t="shared" si="71"/>
        <v>-1.1596152721662346E-3</v>
      </c>
      <c r="AN121" s="9">
        <f t="shared" si="71"/>
        <v>-9.8887515531718311E-5</v>
      </c>
      <c r="AO121" s="9">
        <f t="shared" si="95"/>
        <v>1.4175960080386059E-3</v>
      </c>
      <c r="AP121" s="9">
        <f t="shared" si="54"/>
        <v>5.510838898857884E-9</v>
      </c>
      <c r="AQ121" s="9">
        <f t="shared" si="54"/>
        <v>1.5949225492211925E-14</v>
      </c>
      <c r="AR121" s="9">
        <f t="shared" si="72"/>
        <v>-9.3751593186002593E-12</v>
      </c>
      <c r="AT121" s="16">
        <f t="shared" si="73"/>
        <v>4</v>
      </c>
      <c r="AU121" s="17">
        <f>VLOOKUP($A121,Datum!$A:$B,2,0)</f>
        <v>41556</v>
      </c>
      <c r="AV121" s="13">
        <f>VLOOKUP(AU121,Zeitreihen!$F:$G,2,0)</f>
        <v>7977.26</v>
      </c>
      <c r="AW121" s="13">
        <f>VLOOKUP(AU121,Zeitreihen!$J:$K,2,0)</f>
        <v>0.26665244520292253</v>
      </c>
      <c r="AX121" s="9">
        <f t="shared" si="74"/>
        <v>1.9825939818747793E-3</v>
      </c>
      <c r="AY121" s="9">
        <f t="shared" si="74"/>
        <v>0</v>
      </c>
      <c r="AZ121" s="9">
        <f t="shared" si="96"/>
        <v>1.4175960080386059E-3</v>
      </c>
      <c r="BA121" s="9">
        <f t="shared" si="55"/>
        <v>1.0269638661089025E-9</v>
      </c>
      <c r="BB121" s="9">
        <f t="shared" si="55"/>
        <v>1.537903024605773E-17</v>
      </c>
      <c r="BC121" s="9">
        <f t="shared" si="75"/>
        <v>1.2567302160168344E-13</v>
      </c>
      <c r="BE121" s="16">
        <f t="shared" si="76"/>
        <v>4</v>
      </c>
      <c r="BF121" s="17">
        <f>VLOOKUP($A121,Datum!$A:$B,2,0)</f>
        <v>41556</v>
      </c>
      <c r="BG121" s="13">
        <f>VLOOKUP(BF121,Zeitreihen!$F:$G,2,0)</f>
        <v>7977.26</v>
      </c>
      <c r="BH121" s="13">
        <f>VLOOKUP(BF121,Zeitreihen!N:O,2,0)</f>
        <v>1.3524</v>
      </c>
      <c r="BI121" s="9">
        <f t="shared" si="77"/>
        <v>1.9825939818747793E-3</v>
      </c>
      <c r="BJ121" s="9">
        <f t="shared" si="77"/>
        <v>-3.6166404701884389E-3</v>
      </c>
      <c r="BK121" s="9">
        <f t="shared" si="97"/>
        <v>1.4175960080386059E-3</v>
      </c>
      <c r="BL121" s="9">
        <f t="shared" si="56"/>
        <v>1.0269638661089025E-9</v>
      </c>
      <c r="BM121" s="9">
        <f t="shared" si="56"/>
        <v>2.1439011427794335E-8</v>
      </c>
      <c r="BN121" s="9">
        <f t="shared" si="78"/>
        <v>-4.6922372128272257E-9</v>
      </c>
      <c r="BP121" s="16">
        <f t="shared" si="79"/>
        <v>4</v>
      </c>
      <c r="BQ121" s="17">
        <f>VLOOKUP($A121,Datum!$A:$B,2,0)</f>
        <v>41556</v>
      </c>
      <c r="BR121" s="13">
        <f>VLOOKUP(BQ121,Zeitreihen!$F:$G,2,0)</f>
        <v>7977.26</v>
      </c>
      <c r="BS121" s="13">
        <f>VLOOKUP(BQ121,Zeitreihen!R:S,2,0)</f>
        <v>1.0112000000000001</v>
      </c>
      <c r="BT121" s="9">
        <f t="shared" si="80"/>
        <v>1.9825939818747793E-3</v>
      </c>
      <c r="BU121" s="9">
        <f t="shared" si="80"/>
        <v>-9.8887515531718311E-5</v>
      </c>
      <c r="BV121" s="9">
        <f t="shared" si="98"/>
        <v>1.4175960080386059E-3</v>
      </c>
      <c r="BW121" s="9">
        <f t="shared" si="57"/>
        <v>1.0269638661089025E-9</v>
      </c>
      <c r="BX121" s="9">
        <f t="shared" si="57"/>
        <v>1.5066775012392155E-14</v>
      </c>
      <c r="BY121" s="9">
        <f t="shared" si="81"/>
        <v>3.9335776993113093E-12</v>
      </c>
      <c r="CA121" s="16">
        <f t="shared" si="82"/>
        <v>4</v>
      </c>
      <c r="CB121" s="17">
        <f>VLOOKUP($A121,Datum!$A:$B,2,0)</f>
        <v>41556</v>
      </c>
      <c r="CC121" s="13">
        <f>VLOOKUP(CB121,Zeitreihen!$J:$K,2,0)</f>
        <v>0.26665244520292253</v>
      </c>
      <c r="CD121" s="13">
        <f>VLOOKUP(CB121,Zeitreihen!N:O,2,0)</f>
        <v>1.3524</v>
      </c>
      <c r="CE121" s="9">
        <f t="shared" si="83"/>
        <v>0</v>
      </c>
      <c r="CF121" s="9">
        <f t="shared" si="83"/>
        <v>-3.6166404701884389E-3</v>
      </c>
      <c r="CG121" s="9">
        <f t="shared" si="99"/>
        <v>1.4175960080386059E-3</v>
      </c>
      <c r="CH121" s="9">
        <f t="shared" si="58"/>
        <v>1.537903024605773E-17</v>
      </c>
      <c r="CI121" s="9">
        <f t="shared" si="58"/>
        <v>2.1439011427794335E-8</v>
      </c>
      <c r="CJ121" s="9">
        <f t="shared" si="84"/>
        <v>-5.7420484602067438E-13</v>
      </c>
      <c r="CL121" s="16">
        <f t="shared" si="85"/>
        <v>4</v>
      </c>
      <c r="CM121" s="17">
        <f>VLOOKUP($A121,Datum!$A:$B,2,0)</f>
        <v>41556</v>
      </c>
      <c r="CN121" s="13">
        <f>VLOOKUP(CM121,Zeitreihen!$J:$K,2,0)</f>
        <v>0.26665244520292253</v>
      </c>
      <c r="CO121" s="13">
        <f>VLOOKUP(CM121,Zeitreihen!R:S,2,0)</f>
        <v>1.0112000000000001</v>
      </c>
      <c r="CP121" s="9">
        <f t="shared" si="86"/>
        <v>0</v>
      </c>
      <c r="CQ121" s="9">
        <f t="shared" si="86"/>
        <v>-9.8887515531718311E-5</v>
      </c>
      <c r="CR121" s="9">
        <f t="shared" si="100"/>
        <v>1.4175960080386059E-3</v>
      </c>
      <c r="CS121" s="9">
        <f t="shared" si="59"/>
        <v>1.537903024605773E-17</v>
      </c>
      <c r="CT121" s="9">
        <f t="shared" si="59"/>
        <v>1.5066775012392155E-14</v>
      </c>
      <c r="CU121" s="9">
        <f t="shared" si="87"/>
        <v>4.8136513025574028E-16</v>
      </c>
      <c r="CW121" s="16">
        <f t="shared" si="88"/>
        <v>4</v>
      </c>
      <c r="CX121" s="17">
        <f>VLOOKUP($A121,Datum!$A:$B,2,0)</f>
        <v>41556</v>
      </c>
      <c r="CY121" s="13">
        <f>VLOOKUP(CX121,Zeitreihen!N:O,2,0)</f>
        <v>1.3524</v>
      </c>
      <c r="CZ121" s="13">
        <f>VLOOKUP(CX121,Zeitreihen!R:S,2,0)</f>
        <v>1.0112000000000001</v>
      </c>
      <c r="DA121" s="9">
        <f t="shared" si="89"/>
        <v>-3.6166404701884389E-3</v>
      </c>
      <c r="DB121" s="9">
        <f t="shared" si="89"/>
        <v>-9.8887515531718311E-5</v>
      </c>
      <c r="DC121" s="9">
        <f t="shared" si="101"/>
        <v>1.4175960080386059E-3</v>
      </c>
      <c r="DD121" s="9">
        <f t="shared" si="60"/>
        <v>2.1439011427794335E-8</v>
      </c>
      <c r="DE121" s="9">
        <f t="shared" si="60"/>
        <v>1.5066775012392155E-14</v>
      </c>
      <c r="DF121" s="9">
        <f t="shared" si="90"/>
        <v>-1.7972667071714247E-11</v>
      </c>
    </row>
    <row r="122" spans="1:110" ht="15" x14ac:dyDescent="0.2">
      <c r="A122" s="9">
        <f t="shared" si="91"/>
        <v>109</v>
      </c>
      <c r="B122" s="16">
        <f t="shared" si="61"/>
        <v>3</v>
      </c>
      <c r="C122" s="17">
        <f>VLOOKUP($A122,Datum!$A:$B,2,0)</f>
        <v>41555</v>
      </c>
      <c r="D122" s="13">
        <f>VLOOKUP(C122,Zeitreihen!$B:$C,2,0)</f>
        <v>595.37</v>
      </c>
      <c r="E122" s="13">
        <f>VLOOKUP(C122,Zeitreihen!F:G,2,0)</f>
        <v>7961.46</v>
      </c>
      <c r="F122" s="9">
        <f t="shared" si="62"/>
        <v>6.0819137377040042E-3</v>
      </c>
      <c r="G122" s="9">
        <f t="shared" si="62"/>
        <v>-1.9249284095843938E-3</v>
      </c>
      <c r="H122" s="9">
        <f t="shared" si="92"/>
        <v>1.3325402475562896E-3</v>
      </c>
      <c r="I122" s="9">
        <f t="shared" si="51"/>
        <v>3.6842841444943773E-8</v>
      </c>
      <c r="J122" s="9">
        <f t="shared" si="51"/>
        <v>1.244788374998954E-8</v>
      </c>
      <c r="K122" s="9">
        <f t="shared" si="63"/>
        <v>-2.1415307780322858E-8</v>
      </c>
      <c r="M122" s="16">
        <f t="shared" si="64"/>
        <v>3</v>
      </c>
      <c r="N122" s="17">
        <f>VLOOKUP($A122,Datum!$A:$B,2,0)</f>
        <v>41555</v>
      </c>
      <c r="O122" s="13">
        <f>VLOOKUP(N122,Zeitreihen!$B:$C,2,0)</f>
        <v>595.37</v>
      </c>
      <c r="P122" s="13">
        <f>VLOOKUP(N122,Zeitreihen!$J:$K,2,0)</f>
        <v>0.26665244520292253</v>
      </c>
      <c r="Q122" s="9">
        <f t="shared" si="65"/>
        <v>6.0819137377040042E-3</v>
      </c>
      <c r="R122" s="9">
        <f t="shared" si="65"/>
        <v>2.6664889008905866E-5</v>
      </c>
      <c r="S122" s="9">
        <f t="shared" si="93"/>
        <v>1.3325402475562896E-3</v>
      </c>
      <c r="T122" s="9">
        <f t="shared" si="52"/>
        <v>3.6842841444943773E-8</v>
      </c>
      <c r="U122" s="9">
        <f t="shared" si="52"/>
        <v>9.5487411755181344E-13</v>
      </c>
      <c r="V122" s="9">
        <f t="shared" si="66"/>
        <v>1.8756405762523391E-10</v>
      </c>
      <c r="X122" s="16">
        <f t="shared" si="67"/>
        <v>3</v>
      </c>
      <c r="Y122" s="17">
        <f>VLOOKUP($A122,Datum!$A:$B,2,0)</f>
        <v>41555</v>
      </c>
      <c r="Z122" s="13">
        <f>VLOOKUP(Y122,Zeitreihen!$B:$C,2,0)</f>
        <v>595.37</v>
      </c>
      <c r="AA122" s="13">
        <f>VLOOKUP(Y122,Zeitreihen!N:O,2,0)</f>
        <v>1.3573</v>
      </c>
      <c r="AB122" s="9">
        <f t="shared" si="68"/>
        <v>6.0819137377040042E-3</v>
      </c>
      <c r="AC122" s="9">
        <f t="shared" si="68"/>
        <v>-5.8923180610309168E-4</v>
      </c>
      <c r="AD122" s="9">
        <f t="shared" si="94"/>
        <v>1.3325402475562896E-3</v>
      </c>
      <c r="AE122" s="9">
        <f t="shared" si="53"/>
        <v>3.6842841444943773E-8</v>
      </c>
      <c r="AF122" s="9">
        <f t="shared" si="53"/>
        <v>9.889546968098624E-10</v>
      </c>
      <c r="AG122" s="9">
        <f t="shared" si="69"/>
        <v>-6.036215792265731E-9</v>
      </c>
      <c r="AI122" s="16">
        <f t="shared" si="70"/>
        <v>3</v>
      </c>
      <c r="AJ122" s="17">
        <f>VLOOKUP($A122,Datum!$A:$B,2,0)</f>
        <v>41555</v>
      </c>
      <c r="AK122" s="13">
        <f>VLOOKUP(AJ122,Zeitreihen!$B:$C,2,0)</f>
        <v>595.37</v>
      </c>
      <c r="AL122" s="13">
        <f>VLOOKUP(AJ122,Zeitreihen!$R:$S,2,0)</f>
        <v>1.0113000000000001</v>
      </c>
      <c r="AM122" s="9">
        <f t="shared" si="71"/>
        <v>6.0819137377040042E-3</v>
      </c>
      <c r="AN122" s="9">
        <f t="shared" si="71"/>
        <v>-9.8877737757883534E-5</v>
      </c>
      <c r="AO122" s="9">
        <f t="shared" si="95"/>
        <v>1.3325402475562896E-3</v>
      </c>
      <c r="AP122" s="9">
        <f t="shared" si="54"/>
        <v>3.7006629624660017E-8</v>
      </c>
      <c r="AQ122" s="9">
        <f t="shared" si="54"/>
        <v>1.507980588948978E-14</v>
      </c>
      <c r="AR122" s="9">
        <f t="shared" si="72"/>
        <v>2.3623141013931979E-11</v>
      </c>
      <c r="AT122" s="16">
        <f t="shared" si="73"/>
        <v>3</v>
      </c>
      <c r="AU122" s="17">
        <f>VLOOKUP($A122,Datum!$A:$B,2,0)</f>
        <v>41555</v>
      </c>
      <c r="AV122" s="13">
        <f>VLOOKUP(AU122,Zeitreihen!$F:$G,2,0)</f>
        <v>7961.46</v>
      </c>
      <c r="AW122" s="13">
        <f>VLOOKUP(AU122,Zeitreihen!$J:$K,2,0)</f>
        <v>0.26665244520292253</v>
      </c>
      <c r="AX122" s="9">
        <f t="shared" si="74"/>
        <v>-1.9249284095843938E-3</v>
      </c>
      <c r="AY122" s="9">
        <f t="shared" si="74"/>
        <v>2.6664889008905866E-5</v>
      </c>
      <c r="AZ122" s="9">
        <f t="shared" si="96"/>
        <v>1.3325402475562896E-3</v>
      </c>
      <c r="BA122" s="9">
        <f t="shared" si="55"/>
        <v>1.244788374998954E-8</v>
      </c>
      <c r="BB122" s="9">
        <f t="shared" si="55"/>
        <v>9.5487411755181344E-13</v>
      </c>
      <c r="BC122" s="9">
        <f t="shared" si="75"/>
        <v>-1.0902367637884361E-10</v>
      </c>
      <c r="BE122" s="16">
        <f t="shared" si="76"/>
        <v>3</v>
      </c>
      <c r="BF122" s="17">
        <f>VLOOKUP($A122,Datum!$A:$B,2,0)</f>
        <v>41555</v>
      </c>
      <c r="BG122" s="13">
        <f>VLOOKUP(BF122,Zeitreihen!$F:$G,2,0)</f>
        <v>7961.46</v>
      </c>
      <c r="BH122" s="13">
        <f>VLOOKUP(BF122,Zeitreihen!N:O,2,0)</f>
        <v>1.3573</v>
      </c>
      <c r="BI122" s="9">
        <f t="shared" si="77"/>
        <v>-1.9249284095843938E-3</v>
      </c>
      <c r="BJ122" s="9">
        <f t="shared" si="77"/>
        <v>-5.8923180610309168E-4</v>
      </c>
      <c r="BK122" s="9">
        <f t="shared" si="97"/>
        <v>1.3325402475562896E-3</v>
      </c>
      <c r="BL122" s="9">
        <f t="shared" si="56"/>
        <v>1.244788374998954E-8</v>
      </c>
      <c r="BM122" s="9">
        <f t="shared" si="56"/>
        <v>9.889546968098624E-10</v>
      </c>
      <c r="BN122" s="9">
        <f t="shared" si="78"/>
        <v>3.5086169782259387E-9</v>
      </c>
      <c r="BP122" s="16">
        <f t="shared" si="79"/>
        <v>3</v>
      </c>
      <c r="BQ122" s="17">
        <f>VLOOKUP($A122,Datum!$A:$B,2,0)</f>
        <v>41555</v>
      </c>
      <c r="BR122" s="13">
        <f>VLOOKUP(BQ122,Zeitreihen!$F:$G,2,0)</f>
        <v>7961.46</v>
      </c>
      <c r="BS122" s="13">
        <f>VLOOKUP(BQ122,Zeitreihen!R:S,2,0)</f>
        <v>1.0113000000000001</v>
      </c>
      <c r="BT122" s="9">
        <f t="shared" si="80"/>
        <v>-1.9249284095843938E-3</v>
      </c>
      <c r="BU122" s="9">
        <f t="shared" si="80"/>
        <v>-9.8877737757883534E-5</v>
      </c>
      <c r="BV122" s="9">
        <f t="shared" si="98"/>
        <v>1.3325402475562896E-3</v>
      </c>
      <c r="BW122" s="9">
        <f t="shared" si="57"/>
        <v>1.244788374998954E-8</v>
      </c>
      <c r="BX122" s="9">
        <f t="shared" si="57"/>
        <v>1.4247849986642368E-14</v>
      </c>
      <c r="BY122" s="9">
        <f t="shared" si="81"/>
        <v>-1.3317491517587471E-11</v>
      </c>
      <c r="CA122" s="16">
        <f t="shared" si="82"/>
        <v>3</v>
      </c>
      <c r="CB122" s="17">
        <f>VLOOKUP($A122,Datum!$A:$B,2,0)</f>
        <v>41555</v>
      </c>
      <c r="CC122" s="13">
        <f>VLOOKUP(CB122,Zeitreihen!$J:$K,2,0)</f>
        <v>0.26665244520292253</v>
      </c>
      <c r="CD122" s="13">
        <f>VLOOKUP(CB122,Zeitreihen!N:O,2,0)</f>
        <v>1.3573</v>
      </c>
      <c r="CE122" s="9">
        <f t="shared" si="83"/>
        <v>2.6664889008905866E-5</v>
      </c>
      <c r="CF122" s="9">
        <f t="shared" si="83"/>
        <v>-5.8923180610309168E-4</v>
      </c>
      <c r="CG122" s="9">
        <f t="shared" si="99"/>
        <v>1.3325402475562896E-3</v>
      </c>
      <c r="CH122" s="9">
        <f t="shared" si="58"/>
        <v>9.5487411755181344E-13</v>
      </c>
      <c r="CI122" s="9">
        <f t="shared" si="58"/>
        <v>9.889546968098624E-10</v>
      </c>
      <c r="CJ122" s="9">
        <f t="shared" si="84"/>
        <v>-3.0729907963009567E-11</v>
      </c>
      <c r="CL122" s="16">
        <f t="shared" si="85"/>
        <v>3</v>
      </c>
      <c r="CM122" s="17">
        <f>VLOOKUP($A122,Datum!$A:$B,2,0)</f>
        <v>41555</v>
      </c>
      <c r="CN122" s="13">
        <f>VLOOKUP(CM122,Zeitreihen!$J:$K,2,0)</f>
        <v>0.26665244520292253</v>
      </c>
      <c r="CO122" s="13">
        <f>VLOOKUP(CM122,Zeitreihen!R:S,2,0)</f>
        <v>1.0113000000000001</v>
      </c>
      <c r="CP122" s="9">
        <f t="shared" si="86"/>
        <v>2.6664889008905866E-5</v>
      </c>
      <c r="CQ122" s="9">
        <f t="shared" si="86"/>
        <v>-9.8877737757883534E-5</v>
      </c>
      <c r="CR122" s="9">
        <f t="shared" si="100"/>
        <v>1.3325402475562896E-3</v>
      </c>
      <c r="CS122" s="9">
        <f t="shared" si="59"/>
        <v>9.5487411755181344E-13</v>
      </c>
      <c r="CT122" s="9">
        <f t="shared" si="59"/>
        <v>1.4247849986642368E-14</v>
      </c>
      <c r="CU122" s="9">
        <f t="shared" si="87"/>
        <v>1.1664005822617609E-13</v>
      </c>
      <c r="CW122" s="16">
        <f t="shared" si="88"/>
        <v>3</v>
      </c>
      <c r="CX122" s="17">
        <f>VLOOKUP($A122,Datum!$A:$B,2,0)</f>
        <v>41555</v>
      </c>
      <c r="CY122" s="13">
        <f>VLOOKUP(CX122,Zeitreihen!N:O,2,0)</f>
        <v>1.3573</v>
      </c>
      <c r="CZ122" s="13">
        <f>VLOOKUP(CX122,Zeitreihen!R:S,2,0)</f>
        <v>1.0113000000000001</v>
      </c>
      <c r="DA122" s="9">
        <f t="shared" si="89"/>
        <v>-5.8923180610309168E-4</v>
      </c>
      <c r="DB122" s="9">
        <f t="shared" si="89"/>
        <v>-9.8877737757883534E-5</v>
      </c>
      <c r="DC122" s="9">
        <f t="shared" si="101"/>
        <v>1.3325402475562896E-3</v>
      </c>
      <c r="DD122" s="9">
        <f t="shared" si="60"/>
        <v>9.889546968098624E-10</v>
      </c>
      <c r="DE122" s="9">
        <f t="shared" si="60"/>
        <v>1.4247849986642368E-14</v>
      </c>
      <c r="DF122" s="9">
        <f t="shared" si="90"/>
        <v>-3.7537285682015298E-12</v>
      </c>
    </row>
    <row r="123" spans="1:110" ht="15" x14ac:dyDescent="0.2">
      <c r="A123" s="9">
        <f t="shared" si="91"/>
        <v>110</v>
      </c>
      <c r="B123" s="16">
        <f t="shared" si="61"/>
        <v>2</v>
      </c>
      <c r="C123" s="17">
        <f>VLOOKUP($A123,Datum!$A:$B,2,0)</f>
        <v>41554</v>
      </c>
      <c r="D123" s="13">
        <f>VLOOKUP(C123,Zeitreihen!$B:$C,2,0)</f>
        <v>591.76</v>
      </c>
      <c r="E123" s="13">
        <f>VLOOKUP(C123,Zeitreihen!F:G,2,0)</f>
        <v>7976.8</v>
      </c>
      <c r="F123" s="9">
        <f t="shared" si="62"/>
        <v>-2.9529158278273227E-3</v>
      </c>
      <c r="G123" s="9">
        <f t="shared" si="62"/>
        <v>-5.1229998187134126E-3</v>
      </c>
      <c r="H123" s="9">
        <f t="shared" si="92"/>
        <v>1.2525878327029122E-3</v>
      </c>
      <c r="I123" s="9">
        <f t="shared" si="51"/>
        <v>1.7865654989741834E-8</v>
      </c>
      <c r="J123" s="9">
        <f t="shared" si="51"/>
        <v>4.8998961333282694E-8</v>
      </c>
      <c r="K123" s="9">
        <f t="shared" si="63"/>
        <v>2.9587134670936441E-8</v>
      </c>
      <c r="M123" s="16">
        <f t="shared" si="64"/>
        <v>2</v>
      </c>
      <c r="N123" s="17">
        <f>VLOOKUP($A123,Datum!$A:$B,2,0)</f>
        <v>41554</v>
      </c>
      <c r="O123" s="13">
        <f>VLOOKUP(N123,Zeitreihen!$B:$C,2,0)</f>
        <v>591.76</v>
      </c>
      <c r="P123" s="13">
        <f>VLOOKUP(N123,Zeitreihen!$J:$K,2,0)</f>
        <v>0.26664533503986348</v>
      </c>
      <c r="Q123" s="9">
        <f t="shared" si="65"/>
        <v>-2.9529158278273227E-3</v>
      </c>
      <c r="R123" s="9">
        <f t="shared" si="65"/>
        <v>-2.6664889008965887E-5</v>
      </c>
      <c r="S123" s="9">
        <f t="shared" si="93"/>
        <v>1.2525878327029122E-3</v>
      </c>
      <c r="T123" s="9">
        <f t="shared" si="52"/>
        <v>1.7865654989741834E-8</v>
      </c>
      <c r="U123" s="9">
        <f t="shared" si="52"/>
        <v>8.8366625446791457E-13</v>
      </c>
      <c r="V123" s="9">
        <f t="shared" si="66"/>
        <v>1.2564742905607412E-10</v>
      </c>
      <c r="X123" s="16">
        <f t="shared" si="67"/>
        <v>2</v>
      </c>
      <c r="Y123" s="17">
        <f>VLOOKUP($A123,Datum!$A:$B,2,0)</f>
        <v>41554</v>
      </c>
      <c r="Z123" s="13">
        <f>VLOOKUP(Y123,Zeitreihen!$B:$C,2,0)</f>
        <v>591.76</v>
      </c>
      <c r="AA123" s="13">
        <f>VLOOKUP(Y123,Zeitreihen!N:O,2,0)</f>
        <v>1.3580999999999999</v>
      </c>
      <c r="AB123" s="9">
        <f t="shared" si="68"/>
        <v>-2.9529158278273227E-3</v>
      </c>
      <c r="AC123" s="9">
        <f t="shared" si="68"/>
        <v>1.6949781131572819E-3</v>
      </c>
      <c r="AD123" s="9">
        <f t="shared" si="94"/>
        <v>1.2525878327029122E-3</v>
      </c>
      <c r="AE123" s="9">
        <f t="shared" si="53"/>
        <v>1.7865654989741834E-8</v>
      </c>
      <c r="AF123" s="9">
        <f t="shared" si="53"/>
        <v>2.5354186970484189E-9</v>
      </c>
      <c r="AG123" s="9">
        <f t="shared" si="69"/>
        <v>-6.7302983363301088E-9</v>
      </c>
      <c r="AI123" s="16">
        <f t="shared" si="70"/>
        <v>2</v>
      </c>
      <c r="AJ123" s="17">
        <f>VLOOKUP($A123,Datum!$A:$B,2,0)</f>
        <v>41554</v>
      </c>
      <c r="AK123" s="13">
        <f>VLOOKUP(AJ123,Zeitreihen!$B:$C,2,0)</f>
        <v>591.76</v>
      </c>
      <c r="AL123" s="13">
        <f>VLOOKUP(AJ123,Zeitreihen!$R:$S,2,0)</f>
        <v>1.0114000000000001</v>
      </c>
      <c r="AM123" s="9">
        <f t="shared" si="71"/>
        <v>-2.9529158278273227E-3</v>
      </c>
      <c r="AN123" s="9">
        <f t="shared" si="71"/>
        <v>-9.8867961917455818E-5</v>
      </c>
      <c r="AO123" s="9">
        <f t="shared" si="95"/>
        <v>1.2525878327029122E-3</v>
      </c>
      <c r="AP123" s="9">
        <f t="shared" si="54"/>
        <v>1.7755367633325754E-8</v>
      </c>
      <c r="AQ123" s="9">
        <f t="shared" si="54"/>
        <v>1.4257522593259425E-14</v>
      </c>
      <c r="AR123" s="9">
        <f t="shared" si="72"/>
        <v>-1.59106114019471E-11</v>
      </c>
      <c r="AT123" s="16">
        <f t="shared" si="73"/>
        <v>2</v>
      </c>
      <c r="AU123" s="17">
        <f>VLOOKUP($A123,Datum!$A:$B,2,0)</f>
        <v>41554</v>
      </c>
      <c r="AV123" s="13">
        <f>VLOOKUP(AU123,Zeitreihen!$F:$G,2,0)</f>
        <v>7976.8</v>
      </c>
      <c r="AW123" s="13">
        <f>VLOOKUP(AU123,Zeitreihen!$J:$K,2,0)</f>
        <v>0.26664533503986348</v>
      </c>
      <c r="AX123" s="9">
        <f t="shared" si="74"/>
        <v>-5.1229998187134126E-3</v>
      </c>
      <c r="AY123" s="9">
        <f t="shared" si="74"/>
        <v>-2.6664889008965887E-5</v>
      </c>
      <c r="AZ123" s="9">
        <f t="shared" si="96"/>
        <v>1.2525878327029122E-3</v>
      </c>
      <c r="BA123" s="9">
        <f t="shared" si="55"/>
        <v>4.8998961333282694E-8</v>
      </c>
      <c r="BB123" s="9">
        <f t="shared" si="55"/>
        <v>8.8366625446791457E-13</v>
      </c>
      <c r="BC123" s="9">
        <f t="shared" si="75"/>
        <v>2.0808346554736177E-10</v>
      </c>
      <c r="BE123" s="16">
        <f t="shared" si="76"/>
        <v>2</v>
      </c>
      <c r="BF123" s="17">
        <f>VLOOKUP($A123,Datum!$A:$B,2,0)</f>
        <v>41554</v>
      </c>
      <c r="BG123" s="13">
        <f>VLOOKUP(BF123,Zeitreihen!$F:$G,2,0)</f>
        <v>7976.8</v>
      </c>
      <c r="BH123" s="13">
        <f>VLOOKUP(BF123,Zeitreihen!N:O,2,0)</f>
        <v>1.3580999999999999</v>
      </c>
      <c r="BI123" s="9">
        <f t="shared" si="77"/>
        <v>-5.1229998187134126E-3</v>
      </c>
      <c r="BJ123" s="9">
        <f t="shared" si="77"/>
        <v>1.6949781131572819E-3</v>
      </c>
      <c r="BK123" s="9">
        <f t="shared" si="97"/>
        <v>1.2525878327029122E-3</v>
      </c>
      <c r="BL123" s="9">
        <f t="shared" si="56"/>
        <v>4.8998961333282694E-8</v>
      </c>
      <c r="BM123" s="9">
        <f t="shared" si="56"/>
        <v>2.5354186970484189E-9</v>
      </c>
      <c r="BN123" s="9">
        <f t="shared" si="78"/>
        <v>-1.1145980562532733E-8</v>
      </c>
      <c r="BP123" s="16">
        <f t="shared" si="79"/>
        <v>2</v>
      </c>
      <c r="BQ123" s="17">
        <f>VLOOKUP($A123,Datum!$A:$B,2,0)</f>
        <v>41554</v>
      </c>
      <c r="BR123" s="13">
        <f>VLOOKUP(BQ123,Zeitreihen!$F:$G,2,0)</f>
        <v>7976.8</v>
      </c>
      <c r="BS123" s="13">
        <f>VLOOKUP(BQ123,Zeitreihen!R:S,2,0)</f>
        <v>1.0114000000000001</v>
      </c>
      <c r="BT123" s="9">
        <f t="shared" si="80"/>
        <v>-5.1229998187134126E-3</v>
      </c>
      <c r="BU123" s="9">
        <f t="shared" si="80"/>
        <v>-9.8867961917455818E-5</v>
      </c>
      <c r="BV123" s="9">
        <f t="shared" si="98"/>
        <v>1.2525878327029122E-3</v>
      </c>
      <c r="BW123" s="9">
        <f t="shared" si="57"/>
        <v>4.8998961333282694E-8</v>
      </c>
      <c r="BX123" s="9">
        <f t="shared" si="57"/>
        <v>1.3473179195714222E-14</v>
      </c>
      <c r="BY123" s="9">
        <f t="shared" si="81"/>
        <v>-2.5693808328996114E-11</v>
      </c>
      <c r="CA123" s="16">
        <f t="shared" si="82"/>
        <v>2</v>
      </c>
      <c r="CB123" s="17">
        <f>VLOOKUP($A123,Datum!$A:$B,2,0)</f>
        <v>41554</v>
      </c>
      <c r="CC123" s="13">
        <f>VLOOKUP(CB123,Zeitreihen!$J:$K,2,0)</f>
        <v>0.26664533503986348</v>
      </c>
      <c r="CD123" s="13">
        <f>VLOOKUP(CB123,Zeitreihen!N:O,2,0)</f>
        <v>1.3580999999999999</v>
      </c>
      <c r="CE123" s="9">
        <f t="shared" si="83"/>
        <v>-2.6664889008965887E-5</v>
      </c>
      <c r="CF123" s="9">
        <f t="shared" si="83"/>
        <v>1.6949781131572819E-3</v>
      </c>
      <c r="CG123" s="9">
        <f t="shared" si="99"/>
        <v>1.2525878327029122E-3</v>
      </c>
      <c r="CH123" s="9">
        <f t="shared" si="58"/>
        <v>8.8366625446791457E-13</v>
      </c>
      <c r="CI123" s="9">
        <f t="shared" si="58"/>
        <v>2.5354186970484189E-9</v>
      </c>
      <c r="CJ123" s="9">
        <f t="shared" si="84"/>
        <v>-4.733353930912727E-11</v>
      </c>
      <c r="CL123" s="16">
        <f t="shared" si="85"/>
        <v>2</v>
      </c>
      <c r="CM123" s="17">
        <f>VLOOKUP($A123,Datum!$A:$B,2,0)</f>
        <v>41554</v>
      </c>
      <c r="CN123" s="13">
        <f>VLOOKUP(CM123,Zeitreihen!$J:$K,2,0)</f>
        <v>0.26664533503986348</v>
      </c>
      <c r="CO123" s="13">
        <f>VLOOKUP(CM123,Zeitreihen!R:S,2,0)</f>
        <v>1.0114000000000001</v>
      </c>
      <c r="CP123" s="9">
        <f t="shared" si="86"/>
        <v>-2.6664889008965887E-5</v>
      </c>
      <c r="CQ123" s="9">
        <f t="shared" si="86"/>
        <v>-9.8867961917455818E-5</v>
      </c>
      <c r="CR123" s="9">
        <f t="shared" si="100"/>
        <v>1.2525878327029122E-3</v>
      </c>
      <c r="CS123" s="9">
        <f t="shared" si="59"/>
        <v>8.8366625446791457E-13</v>
      </c>
      <c r="CT123" s="9">
        <f t="shared" si="59"/>
        <v>1.3473179195714222E-14</v>
      </c>
      <c r="CU123" s="9">
        <f t="shared" si="87"/>
        <v>-1.0911367373364265E-13</v>
      </c>
      <c r="CW123" s="16">
        <f t="shared" si="88"/>
        <v>2</v>
      </c>
      <c r="CX123" s="17">
        <f>VLOOKUP($A123,Datum!$A:$B,2,0)</f>
        <v>41554</v>
      </c>
      <c r="CY123" s="13">
        <f>VLOOKUP(CX123,Zeitreihen!N:O,2,0)</f>
        <v>1.3580999999999999</v>
      </c>
      <c r="CZ123" s="13">
        <f>VLOOKUP(CX123,Zeitreihen!R:S,2,0)</f>
        <v>1.0114000000000001</v>
      </c>
      <c r="DA123" s="9">
        <f t="shared" si="89"/>
        <v>1.6949781131572819E-3</v>
      </c>
      <c r="DB123" s="9">
        <f t="shared" si="89"/>
        <v>-9.8867961917455818E-5</v>
      </c>
      <c r="DC123" s="9">
        <f t="shared" si="101"/>
        <v>1.2525878327029122E-3</v>
      </c>
      <c r="DD123" s="9">
        <f t="shared" si="60"/>
        <v>2.5354186970484189E-9</v>
      </c>
      <c r="DE123" s="9">
        <f t="shared" si="60"/>
        <v>1.3473179195714222E-14</v>
      </c>
      <c r="DF123" s="9">
        <f t="shared" si="90"/>
        <v>5.8446685484719845E-12</v>
      </c>
    </row>
    <row r="124" spans="1:110" ht="15" x14ac:dyDescent="0.2">
      <c r="A124" s="9">
        <f t="shared" si="91"/>
        <v>111</v>
      </c>
      <c r="B124" s="16">
        <f t="shared" si="61"/>
        <v>6</v>
      </c>
      <c r="C124" s="17">
        <f>VLOOKUP($A124,Datum!$A:$B,2,0)</f>
        <v>41551</v>
      </c>
      <c r="D124" s="13">
        <f>VLOOKUP(C124,Zeitreihen!$B:$C,2,0)</f>
        <v>593.51</v>
      </c>
      <c r="E124" s="13">
        <f>VLOOKUP(C124,Zeitreihen!F:G,2,0)</f>
        <v>8017.77</v>
      </c>
      <c r="F124" s="9">
        <f t="shared" si="62"/>
        <v>5.2245284366253303E-4</v>
      </c>
      <c r="G124" s="9">
        <f t="shared" si="62"/>
        <v>0</v>
      </c>
      <c r="H124" s="9">
        <f t="shared" si="92"/>
        <v>1.1774325627407374E-3</v>
      </c>
      <c r="I124" s="9">
        <f t="shared" si="51"/>
        <v>1.0686767071392763E-10</v>
      </c>
      <c r="J124" s="9">
        <f t="shared" si="51"/>
        <v>1.5073333965429645E-9</v>
      </c>
      <c r="K124" s="9">
        <f t="shared" si="63"/>
        <v>4.0135421896108141E-10</v>
      </c>
      <c r="M124" s="16">
        <f t="shared" si="64"/>
        <v>6</v>
      </c>
      <c r="N124" s="17">
        <f>VLOOKUP($A124,Datum!$A:$B,2,0)</f>
        <v>41551</v>
      </c>
      <c r="O124" s="13">
        <f>VLOOKUP(N124,Zeitreihen!$B:$C,2,0)</f>
        <v>593.51</v>
      </c>
      <c r="P124" s="13">
        <f>VLOOKUP(N124,Zeitreihen!$J:$K,2,0)</f>
        <v>0.26665244520292253</v>
      </c>
      <c r="Q124" s="9">
        <f t="shared" si="65"/>
        <v>5.2245284366253303E-4</v>
      </c>
      <c r="R124" s="9">
        <f t="shared" si="65"/>
        <v>2.6664889008905866E-5</v>
      </c>
      <c r="S124" s="9">
        <f t="shared" si="93"/>
        <v>1.1774325627407374E-3</v>
      </c>
      <c r="T124" s="9">
        <f t="shared" si="52"/>
        <v>1.0686767071392763E-10</v>
      </c>
      <c r="U124" s="9">
        <f t="shared" si="52"/>
        <v>8.437267702687823E-13</v>
      </c>
      <c r="V124" s="9">
        <f t="shared" si="66"/>
        <v>-9.4956366114974028E-12</v>
      </c>
      <c r="X124" s="16">
        <f t="shared" si="67"/>
        <v>6</v>
      </c>
      <c r="Y124" s="17">
        <f>VLOOKUP($A124,Datum!$A:$B,2,0)</f>
        <v>41551</v>
      </c>
      <c r="Z124" s="13">
        <f>VLOOKUP(Y124,Zeitreihen!$B:$C,2,0)</f>
        <v>593.51</v>
      </c>
      <c r="AA124" s="13">
        <f>VLOOKUP(Y124,Zeitreihen!N:O,2,0)</f>
        <v>1.3557999999999999</v>
      </c>
      <c r="AB124" s="9">
        <f t="shared" si="68"/>
        <v>5.2245284366253303E-4</v>
      </c>
      <c r="AC124" s="9">
        <f t="shared" si="68"/>
        <v>-4.4890975780464614E-3</v>
      </c>
      <c r="AD124" s="9">
        <f t="shared" si="94"/>
        <v>1.1774325627407374E-3</v>
      </c>
      <c r="AE124" s="9">
        <f t="shared" si="53"/>
        <v>1.0686767071392763E-10</v>
      </c>
      <c r="AF124" s="9">
        <f t="shared" si="53"/>
        <v>2.669294611738514E-8</v>
      </c>
      <c r="AG124" s="9">
        <f t="shared" si="69"/>
        <v>1.6889680210286188E-9</v>
      </c>
      <c r="AI124" s="16">
        <f t="shared" si="70"/>
        <v>6</v>
      </c>
      <c r="AJ124" s="17">
        <f>VLOOKUP($A124,Datum!$A:$B,2,0)</f>
        <v>41551</v>
      </c>
      <c r="AK124" s="13">
        <f>VLOOKUP(AJ124,Zeitreihen!$B:$C,2,0)</f>
        <v>593.51</v>
      </c>
      <c r="AL124" s="13">
        <f>VLOOKUP(AJ124,Zeitreihen!$R:$S,2,0)</f>
        <v>1.0115000000000001</v>
      </c>
      <c r="AM124" s="9">
        <f t="shared" si="71"/>
        <v>5.2245284366253303E-4</v>
      </c>
      <c r="AN124" s="9">
        <f t="shared" si="71"/>
        <v>-9.8858188009879943E-5</v>
      </c>
      <c r="AO124" s="9">
        <f t="shared" si="95"/>
        <v>1.1774325627407374E-3</v>
      </c>
      <c r="AP124" s="9">
        <f t="shared" si="54"/>
        <v>9.874539781075859E-11</v>
      </c>
      <c r="AQ124" s="9">
        <f t="shared" si="54"/>
        <v>1.3479835638253676E-14</v>
      </c>
      <c r="AR124" s="9">
        <f t="shared" si="72"/>
        <v>-1.1537208208760906E-12</v>
      </c>
      <c r="AT124" s="16">
        <f t="shared" si="73"/>
        <v>6</v>
      </c>
      <c r="AU124" s="17">
        <f>VLOOKUP($A124,Datum!$A:$B,2,0)</f>
        <v>41551</v>
      </c>
      <c r="AV124" s="13">
        <f>VLOOKUP(AU124,Zeitreihen!$F:$G,2,0)</f>
        <v>8017.77</v>
      </c>
      <c r="AW124" s="13">
        <f>VLOOKUP(AU124,Zeitreihen!$J:$K,2,0)</f>
        <v>0.26665244520292253</v>
      </c>
      <c r="AX124" s="9">
        <f t="shared" si="74"/>
        <v>0</v>
      </c>
      <c r="AY124" s="9">
        <f t="shared" si="74"/>
        <v>2.6664889008905866E-5</v>
      </c>
      <c r="AZ124" s="9">
        <f t="shared" si="96"/>
        <v>1.1774325627407374E-3</v>
      </c>
      <c r="BA124" s="9">
        <f t="shared" si="55"/>
        <v>1.5073333965429645E-9</v>
      </c>
      <c r="BB124" s="9">
        <f t="shared" si="55"/>
        <v>8.437267702687823E-13</v>
      </c>
      <c r="BC124" s="9">
        <f t="shared" si="75"/>
        <v>-3.5661990106883679E-11</v>
      </c>
      <c r="BE124" s="16">
        <f t="shared" si="76"/>
        <v>6</v>
      </c>
      <c r="BF124" s="17">
        <f>VLOOKUP($A124,Datum!$A:$B,2,0)</f>
        <v>41551</v>
      </c>
      <c r="BG124" s="13">
        <f>VLOOKUP(BF124,Zeitreihen!$F:$G,2,0)</f>
        <v>8017.77</v>
      </c>
      <c r="BH124" s="13">
        <f>VLOOKUP(BF124,Zeitreihen!N:O,2,0)</f>
        <v>1.3557999999999999</v>
      </c>
      <c r="BI124" s="9">
        <f t="shared" si="77"/>
        <v>0</v>
      </c>
      <c r="BJ124" s="9">
        <f t="shared" si="77"/>
        <v>-4.4890975780464614E-3</v>
      </c>
      <c r="BK124" s="9">
        <f t="shared" si="97"/>
        <v>1.1774325627407374E-3</v>
      </c>
      <c r="BL124" s="9">
        <f t="shared" si="56"/>
        <v>1.5073333965429645E-9</v>
      </c>
      <c r="BM124" s="9">
        <f t="shared" si="56"/>
        <v>2.669294611738514E-8</v>
      </c>
      <c r="BN124" s="9">
        <f t="shared" si="78"/>
        <v>6.3431198266197436E-9</v>
      </c>
      <c r="BP124" s="16">
        <f t="shared" si="79"/>
        <v>6</v>
      </c>
      <c r="BQ124" s="17">
        <f>VLOOKUP($A124,Datum!$A:$B,2,0)</f>
        <v>41551</v>
      </c>
      <c r="BR124" s="13">
        <f>VLOOKUP(BQ124,Zeitreihen!$F:$G,2,0)</f>
        <v>8017.77</v>
      </c>
      <c r="BS124" s="13">
        <f>VLOOKUP(BQ124,Zeitreihen!R:S,2,0)</f>
        <v>1.0115000000000001</v>
      </c>
      <c r="BT124" s="9">
        <f t="shared" si="80"/>
        <v>0</v>
      </c>
      <c r="BU124" s="9">
        <f t="shared" si="80"/>
        <v>-9.8858188009879943E-5</v>
      </c>
      <c r="BV124" s="9">
        <f t="shared" si="98"/>
        <v>1.1774325627407374E-3</v>
      </c>
      <c r="BW124" s="9">
        <f t="shared" si="57"/>
        <v>1.5073333965429645E-9</v>
      </c>
      <c r="BX124" s="9">
        <f t="shared" si="57"/>
        <v>1.2740386714990442E-14</v>
      </c>
      <c r="BY124" s="9">
        <f t="shared" si="81"/>
        <v>-4.3822380561052826E-12</v>
      </c>
      <c r="CA124" s="16">
        <f t="shared" si="82"/>
        <v>6</v>
      </c>
      <c r="CB124" s="17">
        <f>VLOOKUP($A124,Datum!$A:$B,2,0)</f>
        <v>41551</v>
      </c>
      <c r="CC124" s="13">
        <f>VLOOKUP(CB124,Zeitreihen!$J:$K,2,0)</f>
        <v>0.26665244520292253</v>
      </c>
      <c r="CD124" s="13">
        <f>VLOOKUP(CB124,Zeitreihen!N:O,2,0)</f>
        <v>1.3557999999999999</v>
      </c>
      <c r="CE124" s="9">
        <f t="shared" si="83"/>
        <v>2.6664889008905866E-5</v>
      </c>
      <c r="CF124" s="9">
        <f t="shared" si="83"/>
        <v>-4.4890975780464614E-3</v>
      </c>
      <c r="CG124" s="9">
        <f t="shared" si="99"/>
        <v>1.1774325627407374E-3</v>
      </c>
      <c r="CH124" s="9">
        <f t="shared" si="58"/>
        <v>8.437267702687823E-13</v>
      </c>
      <c r="CI124" s="9">
        <f t="shared" si="58"/>
        <v>2.669294611738514E-8</v>
      </c>
      <c r="CJ124" s="9">
        <f t="shared" si="84"/>
        <v>-1.5007182685827476E-10</v>
      </c>
      <c r="CL124" s="16">
        <f t="shared" si="85"/>
        <v>6</v>
      </c>
      <c r="CM124" s="17">
        <f>VLOOKUP($A124,Datum!$A:$B,2,0)</f>
        <v>41551</v>
      </c>
      <c r="CN124" s="13">
        <f>VLOOKUP(CM124,Zeitreihen!$J:$K,2,0)</f>
        <v>0.26665244520292253</v>
      </c>
      <c r="CO124" s="13">
        <f>VLOOKUP(CM124,Zeitreihen!R:S,2,0)</f>
        <v>1.0115000000000001</v>
      </c>
      <c r="CP124" s="9">
        <f t="shared" si="86"/>
        <v>2.6664889008905866E-5</v>
      </c>
      <c r="CQ124" s="9">
        <f t="shared" si="86"/>
        <v>-9.8858188009879943E-5</v>
      </c>
      <c r="CR124" s="9">
        <f t="shared" si="100"/>
        <v>1.1774325627407374E-3</v>
      </c>
      <c r="CS124" s="9">
        <f t="shared" si="59"/>
        <v>8.437267702687823E-13</v>
      </c>
      <c r="CT124" s="9">
        <f t="shared" si="59"/>
        <v>1.2740386714990442E-14</v>
      </c>
      <c r="CU124" s="9">
        <f t="shared" si="87"/>
        <v>1.0367933899776845E-13</v>
      </c>
      <c r="CW124" s="16">
        <f t="shared" si="88"/>
        <v>6</v>
      </c>
      <c r="CX124" s="17">
        <f>VLOOKUP($A124,Datum!$A:$B,2,0)</f>
        <v>41551</v>
      </c>
      <c r="CY124" s="13">
        <f>VLOOKUP(CX124,Zeitreihen!N:O,2,0)</f>
        <v>1.3557999999999999</v>
      </c>
      <c r="CZ124" s="13">
        <f>VLOOKUP(CX124,Zeitreihen!R:S,2,0)</f>
        <v>1.0115000000000001</v>
      </c>
      <c r="DA124" s="9">
        <f t="shared" si="89"/>
        <v>-4.4890975780464614E-3</v>
      </c>
      <c r="DB124" s="9">
        <f t="shared" si="89"/>
        <v>-9.8858188009879943E-5</v>
      </c>
      <c r="DC124" s="9">
        <f t="shared" si="101"/>
        <v>1.1774325627407374E-3</v>
      </c>
      <c r="DD124" s="9">
        <f t="shared" si="60"/>
        <v>2.669294611738514E-8</v>
      </c>
      <c r="DE124" s="9">
        <f t="shared" si="60"/>
        <v>1.2740386714990442E-14</v>
      </c>
      <c r="DF124" s="9">
        <f t="shared" si="90"/>
        <v>-1.8441216231525763E-11</v>
      </c>
    </row>
    <row r="125" spans="1:110" ht="15" x14ac:dyDescent="0.2">
      <c r="A125" s="9">
        <f t="shared" si="91"/>
        <v>112</v>
      </c>
      <c r="B125" s="16">
        <f t="shared" si="61"/>
        <v>5</v>
      </c>
      <c r="C125" s="17">
        <f>VLOOKUP($A125,Datum!$A:$B,2,0)</f>
        <v>41550</v>
      </c>
      <c r="D125" s="13">
        <f>VLOOKUP(C125,Zeitreihen!$B:$C,2,0)</f>
        <v>593.20000000000005</v>
      </c>
      <c r="E125" s="13">
        <f>VLOOKUP(C125,Zeitreihen!F:G,2,0)</f>
        <v>8017.77</v>
      </c>
      <c r="F125" s="9">
        <f t="shared" si="62"/>
        <v>8.6011355427778071E-4</v>
      </c>
      <c r="G125" s="9">
        <f t="shared" si="62"/>
        <v>4.216524847653327E-4</v>
      </c>
      <c r="H125" s="9">
        <f t="shared" si="92"/>
        <v>1.106786608976293E-3</v>
      </c>
      <c r="I125" s="9">
        <f t="shared" si="51"/>
        <v>1.4657407716752897E-12</v>
      </c>
      <c r="J125" s="9">
        <f t="shared" si="51"/>
        <v>5.5761815244162222E-10</v>
      </c>
      <c r="K125" s="9">
        <f t="shared" si="63"/>
        <v>-2.8588873028853947E-11</v>
      </c>
      <c r="M125" s="16">
        <f t="shared" si="64"/>
        <v>5</v>
      </c>
      <c r="N125" s="17">
        <f>VLOOKUP($A125,Datum!$A:$B,2,0)</f>
        <v>41550</v>
      </c>
      <c r="O125" s="13">
        <f>VLOOKUP(N125,Zeitreihen!$B:$C,2,0)</f>
        <v>593.20000000000005</v>
      </c>
      <c r="P125" s="13">
        <f>VLOOKUP(N125,Zeitreihen!$J:$K,2,0)</f>
        <v>0.26664533503986348</v>
      </c>
      <c r="Q125" s="9">
        <f t="shared" si="65"/>
        <v>8.6011355427778071E-4</v>
      </c>
      <c r="R125" s="9">
        <f t="shared" si="65"/>
        <v>0</v>
      </c>
      <c r="S125" s="9">
        <f t="shared" si="93"/>
        <v>1.106786608976293E-3</v>
      </c>
      <c r="T125" s="9">
        <f t="shared" si="52"/>
        <v>1.4657407716752897E-12</v>
      </c>
      <c r="U125" s="9">
        <f t="shared" si="52"/>
        <v>1.2007161870418114E-17</v>
      </c>
      <c r="V125" s="9">
        <f t="shared" si="66"/>
        <v>4.1951622978827365E-15</v>
      </c>
      <c r="X125" s="16">
        <f t="shared" si="67"/>
        <v>5</v>
      </c>
      <c r="Y125" s="17">
        <f>VLOOKUP($A125,Datum!$A:$B,2,0)</f>
        <v>41550</v>
      </c>
      <c r="Z125" s="13">
        <f>VLOOKUP(Y125,Zeitreihen!$B:$C,2,0)</f>
        <v>593.20000000000005</v>
      </c>
      <c r="AA125" s="13">
        <f>VLOOKUP(Y125,Zeitreihen!N:O,2,0)</f>
        <v>1.3618999999999999</v>
      </c>
      <c r="AB125" s="9">
        <f t="shared" si="68"/>
        <v>8.6011355427778071E-4</v>
      </c>
      <c r="AC125" s="9">
        <f t="shared" si="68"/>
        <v>2.9413948701625847E-3</v>
      </c>
      <c r="AD125" s="9">
        <f t="shared" si="94"/>
        <v>1.106786608976293E-3</v>
      </c>
      <c r="AE125" s="9">
        <f t="shared" si="53"/>
        <v>1.4657407716752897E-12</v>
      </c>
      <c r="AF125" s="9">
        <f t="shared" si="53"/>
        <v>7.8850953262704371E-9</v>
      </c>
      <c r="AG125" s="9">
        <f t="shared" si="69"/>
        <v>1.0750584034488942E-10</v>
      </c>
      <c r="AI125" s="16">
        <f t="shared" si="70"/>
        <v>5</v>
      </c>
      <c r="AJ125" s="17">
        <f>VLOOKUP($A125,Datum!$A:$B,2,0)</f>
        <v>41550</v>
      </c>
      <c r="AK125" s="13">
        <f>VLOOKUP(AJ125,Zeitreihen!$B:$C,2,0)</f>
        <v>593.20000000000005</v>
      </c>
      <c r="AL125" s="13">
        <f>VLOOKUP(AJ125,Zeitreihen!$R:$S,2,0)</f>
        <v>1.0116000000000001</v>
      </c>
      <c r="AM125" s="9">
        <f t="shared" si="71"/>
        <v>8.6011355427778071E-4</v>
      </c>
      <c r="AN125" s="9">
        <f t="shared" si="71"/>
        <v>-9.884841603460069E-5</v>
      </c>
      <c r="AO125" s="9">
        <f t="shared" si="95"/>
        <v>1.106786608976293E-3</v>
      </c>
      <c r="AP125" s="9">
        <f t="shared" si="54"/>
        <v>2.5570689936051139E-12</v>
      </c>
      <c r="AQ125" s="9">
        <f t="shared" si="54"/>
        <v>1.2744340983296477E-14</v>
      </c>
      <c r="AR125" s="9">
        <f t="shared" si="72"/>
        <v>1.8052190773509552E-13</v>
      </c>
      <c r="AT125" s="16">
        <f t="shared" si="73"/>
        <v>5</v>
      </c>
      <c r="AU125" s="17">
        <f>VLOOKUP($A125,Datum!$A:$B,2,0)</f>
        <v>41550</v>
      </c>
      <c r="AV125" s="13">
        <f>VLOOKUP(AU125,Zeitreihen!$F:$G,2,0)</f>
        <v>8017.77</v>
      </c>
      <c r="AW125" s="13">
        <f>VLOOKUP(AU125,Zeitreihen!$J:$K,2,0)</f>
        <v>0.26664533503986348</v>
      </c>
      <c r="AX125" s="9">
        <f t="shared" si="74"/>
        <v>4.216524847653327E-4</v>
      </c>
      <c r="AY125" s="9">
        <f t="shared" si="74"/>
        <v>0</v>
      </c>
      <c r="AZ125" s="9">
        <f t="shared" si="96"/>
        <v>1.106786608976293E-3</v>
      </c>
      <c r="BA125" s="9">
        <f t="shared" si="55"/>
        <v>5.5761815244162222E-10</v>
      </c>
      <c r="BB125" s="9">
        <f t="shared" si="55"/>
        <v>1.2007161870418114E-17</v>
      </c>
      <c r="BC125" s="9">
        <f t="shared" si="75"/>
        <v>-8.1825493693897388E-14</v>
      </c>
      <c r="BE125" s="16">
        <f t="shared" si="76"/>
        <v>5</v>
      </c>
      <c r="BF125" s="17">
        <f>VLOOKUP($A125,Datum!$A:$B,2,0)</f>
        <v>41550</v>
      </c>
      <c r="BG125" s="13">
        <f>VLOOKUP(BF125,Zeitreihen!$F:$G,2,0)</f>
        <v>8017.77</v>
      </c>
      <c r="BH125" s="13">
        <f>VLOOKUP(BF125,Zeitreihen!N:O,2,0)</f>
        <v>1.3618999999999999</v>
      </c>
      <c r="BI125" s="9">
        <f t="shared" si="77"/>
        <v>4.216524847653327E-4</v>
      </c>
      <c r="BJ125" s="9">
        <f t="shared" si="77"/>
        <v>2.9413948701625847E-3</v>
      </c>
      <c r="BK125" s="9">
        <f t="shared" si="97"/>
        <v>1.106786608976293E-3</v>
      </c>
      <c r="BL125" s="9">
        <f t="shared" si="56"/>
        <v>5.5761815244162222E-10</v>
      </c>
      <c r="BM125" s="9">
        <f t="shared" si="56"/>
        <v>7.8850953262704371E-9</v>
      </c>
      <c r="BN125" s="9">
        <f t="shared" si="78"/>
        <v>-2.0968720246264413E-9</v>
      </c>
      <c r="BP125" s="16">
        <f t="shared" si="79"/>
        <v>5</v>
      </c>
      <c r="BQ125" s="17">
        <f>VLOOKUP($A125,Datum!$A:$B,2,0)</f>
        <v>41550</v>
      </c>
      <c r="BR125" s="13">
        <f>VLOOKUP(BQ125,Zeitreihen!$F:$G,2,0)</f>
        <v>8017.77</v>
      </c>
      <c r="BS125" s="13">
        <f>VLOOKUP(BQ125,Zeitreihen!R:S,2,0)</f>
        <v>1.0116000000000001</v>
      </c>
      <c r="BT125" s="9">
        <f t="shared" si="80"/>
        <v>4.216524847653327E-4</v>
      </c>
      <c r="BU125" s="9">
        <f t="shared" si="80"/>
        <v>-9.884841603460069E-5</v>
      </c>
      <c r="BV125" s="9">
        <f t="shared" si="98"/>
        <v>1.106786608976293E-3</v>
      </c>
      <c r="BW125" s="9">
        <f t="shared" si="57"/>
        <v>5.5761815244162222E-10</v>
      </c>
      <c r="BX125" s="9">
        <f t="shared" si="57"/>
        <v>1.2047223236180707E-14</v>
      </c>
      <c r="BY125" s="9">
        <f t="shared" si="81"/>
        <v>-2.5918623348879599E-12</v>
      </c>
      <c r="CA125" s="16">
        <f t="shared" si="82"/>
        <v>5</v>
      </c>
      <c r="CB125" s="17">
        <f>VLOOKUP($A125,Datum!$A:$B,2,0)</f>
        <v>41550</v>
      </c>
      <c r="CC125" s="13">
        <f>VLOOKUP(CB125,Zeitreihen!$J:$K,2,0)</f>
        <v>0.26664533503986348</v>
      </c>
      <c r="CD125" s="13">
        <f>VLOOKUP(CB125,Zeitreihen!N:O,2,0)</f>
        <v>1.3618999999999999</v>
      </c>
      <c r="CE125" s="9">
        <f t="shared" si="83"/>
        <v>0</v>
      </c>
      <c r="CF125" s="9">
        <f t="shared" si="83"/>
        <v>2.9413948701625847E-3</v>
      </c>
      <c r="CG125" s="9">
        <f t="shared" si="99"/>
        <v>1.106786608976293E-3</v>
      </c>
      <c r="CH125" s="9">
        <f t="shared" si="58"/>
        <v>1.2007161870418114E-17</v>
      </c>
      <c r="CI125" s="9">
        <f t="shared" si="58"/>
        <v>7.8850953262704371E-9</v>
      </c>
      <c r="CJ125" s="9">
        <f t="shared" si="84"/>
        <v>3.0769727971856763E-13</v>
      </c>
      <c r="CL125" s="16">
        <f t="shared" si="85"/>
        <v>5</v>
      </c>
      <c r="CM125" s="17">
        <f>VLOOKUP($A125,Datum!$A:$B,2,0)</f>
        <v>41550</v>
      </c>
      <c r="CN125" s="13">
        <f>VLOOKUP(CM125,Zeitreihen!$J:$K,2,0)</f>
        <v>0.26664533503986348</v>
      </c>
      <c r="CO125" s="13">
        <f>VLOOKUP(CM125,Zeitreihen!R:S,2,0)</f>
        <v>1.0116000000000001</v>
      </c>
      <c r="CP125" s="9">
        <f t="shared" si="86"/>
        <v>0</v>
      </c>
      <c r="CQ125" s="9">
        <f t="shared" si="86"/>
        <v>-9.884841603460069E-5</v>
      </c>
      <c r="CR125" s="9">
        <f t="shared" si="100"/>
        <v>1.106786608976293E-3</v>
      </c>
      <c r="CS125" s="9">
        <f t="shared" si="59"/>
        <v>1.2007161870418114E-17</v>
      </c>
      <c r="CT125" s="9">
        <f t="shared" si="59"/>
        <v>1.2047223236180707E-14</v>
      </c>
      <c r="CU125" s="9">
        <f t="shared" si="87"/>
        <v>3.8033269578867934E-16</v>
      </c>
      <c r="CW125" s="16">
        <f t="shared" si="88"/>
        <v>5</v>
      </c>
      <c r="CX125" s="17">
        <f>VLOOKUP($A125,Datum!$A:$B,2,0)</f>
        <v>41550</v>
      </c>
      <c r="CY125" s="13">
        <f>VLOOKUP(CX125,Zeitreihen!N:O,2,0)</f>
        <v>1.3618999999999999</v>
      </c>
      <c r="CZ125" s="13">
        <f>VLOOKUP(CX125,Zeitreihen!R:S,2,0)</f>
        <v>1.0116000000000001</v>
      </c>
      <c r="DA125" s="9">
        <f t="shared" si="89"/>
        <v>2.9413948701625847E-3</v>
      </c>
      <c r="DB125" s="9">
        <f t="shared" si="89"/>
        <v>-9.884841603460069E-5</v>
      </c>
      <c r="DC125" s="9">
        <f t="shared" si="101"/>
        <v>1.106786608976293E-3</v>
      </c>
      <c r="DD125" s="9">
        <f t="shared" si="60"/>
        <v>7.8850953262704371E-9</v>
      </c>
      <c r="DE125" s="9">
        <f t="shared" si="60"/>
        <v>1.2047223236180707E-14</v>
      </c>
      <c r="DF125" s="9">
        <f t="shared" si="90"/>
        <v>9.7464610825747969E-12</v>
      </c>
    </row>
    <row r="126" spans="1:110" ht="15" x14ac:dyDescent="0.2">
      <c r="A126" s="9">
        <f t="shared" si="91"/>
        <v>113</v>
      </c>
      <c r="B126" s="16">
        <f t="shared" si="61"/>
        <v>4</v>
      </c>
      <c r="C126" s="17">
        <f>VLOOKUP($A126,Datum!$A:$B,2,0)</f>
        <v>41549</v>
      </c>
      <c r="D126" s="13">
        <f>VLOOKUP(C126,Zeitreihen!$B:$C,2,0)</f>
        <v>592.69000000000005</v>
      </c>
      <c r="E126" s="13">
        <f>VLOOKUP(C126,Zeitreihen!F:G,2,0)</f>
        <v>8014.39</v>
      </c>
      <c r="F126" s="9">
        <f t="shared" si="62"/>
        <v>6.3811457122914536E-3</v>
      </c>
      <c r="G126" s="9">
        <f t="shared" si="62"/>
        <v>7.3020355951541763E-4</v>
      </c>
      <c r="H126" s="9">
        <f t="shared" si="92"/>
        <v>1.0403794124377154E-3</v>
      </c>
      <c r="I126" s="9">
        <f t="shared" si="51"/>
        <v>3.213207094277892E-8</v>
      </c>
      <c r="J126" s="9">
        <f t="shared" si="51"/>
        <v>1.6750250765681506E-10</v>
      </c>
      <c r="K126" s="9">
        <f t="shared" si="63"/>
        <v>-2.3199574261443146E-9</v>
      </c>
      <c r="M126" s="16">
        <f t="shared" si="64"/>
        <v>4</v>
      </c>
      <c r="N126" s="17">
        <f>VLOOKUP($A126,Datum!$A:$B,2,0)</f>
        <v>41549</v>
      </c>
      <c r="O126" s="13">
        <f>VLOOKUP(N126,Zeitreihen!$B:$C,2,0)</f>
        <v>592.69000000000005</v>
      </c>
      <c r="P126" s="13">
        <f>VLOOKUP(N126,Zeitreihen!$J:$K,2,0)</f>
        <v>0.26664533503986348</v>
      </c>
      <c r="Q126" s="9">
        <f t="shared" si="65"/>
        <v>6.3811457122914536E-3</v>
      </c>
      <c r="R126" s="9">
        <f t="shared" si="65"/>
        <v>-2.6664889008965887E-5</v>
      </c>
      <c r="S126" s="9">
        <f t="shared" si="93"/>
        <v>1.0403794124377154E-3</v>
      </c>
      <c r="T126" s="9">
        <f t="shared" si="52"/>
        <v>3.213207094277892E-8</v>
      </c>
      <c r="U126" s="9">
        <f t="shared" si="52"/>
        <v>7.3395905230097826E-13</v>
      </c>
      <c r="V126" s="9">
        <f t="shared" si="66"/>
        <v>-1.5356960746719976E-10</v>
      </c>
      <c r="X126" s="16">
        <f t="shared" si="67"/>
        <v>4</v>
      </c>
      <c r="Y126" s="17">
        <f>VLOOKUP($A126,Datum!$A:$B,2,0)</f>
        <v>41549</v>
      </c>
      <c r="Z126" s="13">
        <f>VLOOKUP(Y126,Zeitreihen!$B:$C,2,0)</f>
        <v>592.69000000000005</v>
      </c>
      <c r="AA126" s="13">
        <f>VLOOKUP(Y126,Zeitreihen!N:O,2,0)</f>
        <v>1.3578999999999999</v>
      </c>
      <c r="AB126" s="9">
        <f t="shared" si="68"/>
        <v>6.3811457122914536E-3</v>
      </c>
      <c r="AC126" s="9">
        <f t="shared" si="68"/>
        <v>3.9107225639093898E-3</v>
      </c>
      <c r="AD126" s="9">
        <f t="shared" si="94"/>
        <v>1.0403794124377154E-3</v>
      </c>
      <c r="AE126" s="9">
        <f t="shared" si="53"/>
        <v>3.213207094277892E-8</v>
      </c>
      <c r="AF126" s="9">
        <f t="shared" si="53"/>
        <v>1.3773015894828426E-8</v>
      </c>
      <c r="AG126" s="9">
        <f t="shared" si="69"/>
        <v>2.1037003679912423E-8</v>
      </c>
      <c r="AI126" s="16">
        <f t="shared" si="70"/>
        <v>4</v>
      </c>
      <c r="AJ126" s="17">
        <f>VLOOKUP($A126,Datum!$A:$B,2,0)</f>
        <v>41549</v>
      </c>
      <c r="AK126" s="13">
        <f>VLOOKUP(AJ126,Zeitreihen!$B:$C,2,0)</f>
        <v>592.69000000000005</v>
      </c>
      <c r="AL126" s="13">
        <f>VLOOKUP(AJ126,Zeitreihen!$R:$S,2,0)</f>
        <v>1.0117</v>
      </c>
      <c r="AM126" s="9">
        <f t="shared" si="71"/>
        <v>6.3811457122914536E-3</v>
      </c>
      <c r="AN126" s="9">
        <f t="shared" si="71"/>
        <v>-9.8838645990951816E-5</v>
      </c>
      <c r="AO126" s="9">
        <f t="shared" si="95"/>
        <v>1.0403794124377154E-3</v>
      </c>
      <c r="AP126" s="9">
        <f t="shared" si="54"/>
        <v>3.2267217545031139E-8</v>
      </c>
      <c r="AQ126" s="9">
        <f t="shared" si="54"/>
        <v>1.204876329546182E-14</v>
      </c>
      <c r="AR126" s="9">
        <f t="shared" si="72"/>
        <v>1.971750659701304E-11</v>
      </c>
      <c r="AT126" s="16">
        <f t="shared" si="73"/>
        <v>4</v>
      </c>
      <c r="AU126" s="17">
        <f>VLOOKUP($A126,Datum!$A:$B,2,0)</f>
        <v>41549</v>
      </c>
      <c r="AV126" s="13">
        <f>VLOOKUP(AU126,Zeitreihen!$F:$G,2,0)</f>
        <v>8014.39</v>
      </c>
      <c r="AW126" s="13">
        <f>VLOOKUP(AU126,Zeitreihen!$J:$K,2,0)</f>
        <v>0.26664533503986348</v>
      </c>
      <c r="AX126" s="9">
        <f t="shared" si="74"/>
        <v>7.3020355951541763E-4</v>
      </c>
      <c r="AY126" s="9">
        <f t="shared" si="74"/>
        <v>-2.6664889008965887E-5</v>
      </c>
      <c r="AZ126" s="9">
        <f t="shared" si="96"/>
        <v>1.0403794124377154E-3</v>
      </c>
      <c r="BA126" s="9">
        <f t="shared" si="55"/>
        <v>1.6750250765681506E-10</v>
      </c>
      <c r="BB126" s="9">
        <f t="shared" si="55"/>
        <v>7.3395905230097826E-13</v>
      </c>
      <c r="BC126" s="9">
        <f t="shared" si="75"/>
        <v>1.1087830345826606E-11</v>
      </c>
      <c r="BE126" s="16">
        <f t="shared" si="76"/>
        <v>4</v>
      </c>
      <c r="BF126" s="17">
        <f>VLOOKUP($A126,Datum!$A:$B,2,0)</f>
        <v>41549</v>
      </c>
      <c r="BG126" s="13">
        <f>VLOOKUP(BF126,Zeitreihen!$F:$G,2,0)</f>
        <v>8014.39</v>
      </c>
      <c r="BH126" s="13">
        <f>VLOOKUP(BF126,Zeitreihen!N:O,2,0)</f>
        <v>1.3578999999999999</v>
      </c>
      <c r="BI126" s="9">
        <f t="shared" si="77"/>
        <v>7.3020355951541763E-4</v>
      </c>
      <c r="BJ126" s="9">
        <f t="shared" si="77"/>
        <v>3.9107225639093898E-3</v>
      </c>
      <c r="BK126" s="9">
        <f t="shared" si="97"/>
        <v>1.0403794124377154E-3</v>
      </c>
      <c r="BL126" s="9">
        <f t="shared" si="56"/>
        <v>1.6750250765681506E-10</v>
      </c>
      <c r="BM126" s="9">
        <f t="shared" si="56"/>
        <v>1.3773015894828426E-8</v>
      </c>
      <c r="BN126" s="9">
        <f t="shared" si="78"/>
        <v>-1.5188860063813E-9</v>
      </c>
      <c r="BP126" s="16">
        <f t="shared" si="79"/>
        <v>4</v>
      </c>
      <c r="BQ126" s="17">
        <f>VLOOKUP($A126,Datum!$A:$B,2,0)</f>
        <v>41549</v>
      </c>
      <c r="BR126" s="13">
        <f>VLOOKUP(BQ126,Zeitreihen!$F:$G,2,0)</f>
        <v>8014.39</v>
      </c>
      <c r="BS126" s="13">
        <f>VLOOKUP(BQ126,Zeitreihen!R:S,2,0)</f>
        <v>1.0117</v>
      </c>
      <c r="BT126" s="9">
        <f t="shared" si="80"/>
        <v>7.3020355951541763E-4</v>
      </c>
      <c r="BU126" s="9">
        <f t="shared" si="80"/>
        <v>-9.8838645990951816E-5</v>
      </c>
      <c r="BV126" s="9">
        <f t="shared" si="98"/>
        <v>1.0403794124377154E-3</v>
      </c>
      <c r="BW126" s="9">
        <f t="shared" si="57"/>
        <v>1.6750250765681506E-10</v>
      </c>
      <c r="BX126" s="9">
        <f t="shared" si="57"/>
        <v>1.1391559377744373E-14</v>
      </c>
      <c r="BY126" s="9">
        <f t="shared" si="81"/>
        <v>-1.3813452725128826E-12</v>
      </c>
      <c r="CA126" s="16">
        <f t="shared" si="82"/>
        <v>4</v>
      </c>
      <c r="CB126" s="17">
        <f>VLOOKUP($A126,Datum!$A:$B,2,0)</f>
        <v>41549</v>
      </c>
      <c r="CC126" s="13">
        <f>VLOOKUP(CB126,Zeitreihen!$J:$K,2,0)</f>
        <v>0.26664533503986348</v>
      </c>
      <c r="CD126" s="13">
        <f>VLOOKUP(CB126,Zeitreihen!N:O,2,0)</f>
        <v>1.3578999999999999</v>
      </c>
      <c r="CE126" s="9">
        <f t="shared" si="83"/>
        <v>-2.6664889008965887E-5</v>
      </c>
      <c r="CF126" s="9">
        <f t="shared" si="83"/>
        <v>3.9107225639093898E-3</v>
      </c>
      <c r="CG126" s="9">
        <f t="shared" si="99"/>
        <v>1.0403794124377154E-3</v>
      </c>
      <c r="CH126" s="9">
        <f t="shared" si="58"/>
        <v>7.3395905230097826E-13</v>
      </c>
      <c r="CI126" s="9">
        <f t="shared" si="58"/>
        <v>1.3773015894828426E-8</v>
      </c>
      <c r="CJ126" s="9">
        <f t="shared" si="84"/>
        <v>-1.0054267598136914E-10</v>
      </c>
      <c r="CL126" s="16">
        <f t="shared" si="85"/>
        <v>4</v>
      </c>
      <c r="CM126" s="17">
        <f>VLOOKUP($A126,Datum!$A:$B,2,0)</f>
        <v>41549</v>
      </c>
      <c r="CN126" s="13">
        <f>VLOOKUP(CM126,Zeitreihen!$J:$K,2,0)</f>
        <v>0.26664533503986348</v>
      </c>
      <c r="CO126" s="13">
        <f>VLOOKUP(CM126,Zeitreihen!R:S,2,0)</f>
        <v>1.0117</v>
      </c>
      <c r="CP126" s="9">
        <f t="shared" si="86"/>
        <v>-2.6664889008965887E-5</v>
      </c>
      <c r="CQ126" s="9">
        <f t="shared" si="86"/>
        <v>-9.8838645990951816E-5</v>
      </c>
      <c r="CR126" s="9">
        <f t="shared" si="100"/>
        <v>1.0403794124377154E-3</v>
      </c>
      <c r="CS126" s="9">
        <f t="shared" si="59"/>
        <v>7.3395905230097826E-13</v>
      </c>
      <c r="CT126" s="9">
        <f t="shared" si="59"/>
        <v>1.1391559377744373E-14</v>
      </c>
      <c r="CU126" s="9">
        <f t="shared" si="87"/>
        <v>-9.1438165582647056E-14</v>
      </c>
      <c r="CW126" s="16">
        <f t="shared" si="88"/>
        <v>4</v>
      </c>
      <c r="CX126" s="17">
        <f>VLOOKUP($A126,Datum!$A:$B,2,0)</f>
        <v>41549</v>
      </c>
      <c r="CY126" s="13">
        <f>VLOOKUP(CX126,Zeitreihen!N:O,2,0)</f>
        <v>1.3578999999999999</v>
      </c>
      <c r="CZ126" s="13">
        <f>VLOOKUP(CX126,Zeitreihen!R:S,2,0)</f>
        <v>1.0117</v>
      </c>
      <c r="DA126" s="9">
        <f t="shared" si="89"/>
        <v>3.9107225639093898E-3</v>
      </c>
      <c r="DB126" s="9">
        <f t="shared" si="89"/>
        <v>-9.8838645990951816E-5</v>
      </c>
      <c r="DC126" s="9">
        <f t="shared" si="101"/>
        <v>1.0403794124377154E-3</v>
      </c>
      <c r="DD126" s="9">
        <f t="shared" si="60"/>
        <v>1.3773015894828426E-8</v>
      </c>
      <c r="DE126" s="9">
        <f t="shared" si="60"/>
        <v>1.1391559377744373E-14</v>
      </c>
      <c r="DF126" s="9">
        <f t="shared" si="90"/>
        <v>1.2525818471323743E-11</v>
      </c>
    </row>
    <row r="127" spans="1:110" ht="15" x14ac:dyDescent="0.2">
      <c r="A127" s="9">
        <f t="shared" si="91"/>
        <v>114</v>
      </c>
      <c r="B127" s="16">
        <f t="shared" si="61"/>
        <v>3</v>
      </c>
      <c r="C127" s="17">
        <f>VLOOKUP($A127,Datum!$A:$B,2,0)</f>
        <v>41548</v>
      </c>
      <c r="D127" s="13">
        <f>VLOOKUP(C127,Zeitreihen!$B:$C,2,0)</f>
        <v>588.91999999999996</v>
      </c>
      <c r="E127" s="13">
        <f>VLOOKUP(C127,Zeitreihen!F:G,2,0)</f>
        <v>8008.54</v>
      </c>
      <c r="F127" s="9">
        <f t="shared" si="62"/>
        <v>-1.662680011821862E-3</v>
      </c>
      <c r="G127" s="9">
        <f t="shared" si="62"/>
        <v>5.4628284437341808E-3</v>
      </c>
      <c r="H127" s="9">
        <f t="shared" si="92"/>
        <v>9.7795664769145243E-4</v>
      </c>
      <c r="I127" s="9">
        <f t="shared" si="51"/>
        <v>6.0459202798814854E-9</v>
      </c>
      <c r="J127" s="9">
        <f t="shared" si="51"/>
        <v>1.834725934203989E-8</v>
      </c>
      <c r="K127" s="9">
        <f t="shared" si="63"/>
        <v>-1.053214447946305E-8</v>
      </c>
      <c r="M127" s="16">
        <f t="shared" si="64"/>
        <v>3</v>
      </c>
      <c r="N127" s="17">
        <f>VLOOKUP($A127,Datum!$A:$B,2,0)</f>
        <v>41548</v>
      </c>
      <c r="O127" s="13">
        <f>VLOOKUP(N127,Zeitreihen!$B:$C,2,0)</f>
        <v>588.91999999999996</v>
      </c>
      <c r="P127" s="13">
        <f>VLOOKUP(N127,Zeitreihen!$J:$K,2,0)</f>
        <v>0.26665244520292253</v>
      </c>
      <c r="Q127" s="9">
        <f t="shared" si="65"/>
        <v>-1.662680011821862E-3</v>
      </c>
      <c r="R127" s="9">
        <f t="shared" si="65"/>
        <v>0</v>
      </c>
      <c r="S127" s="9">
        <f t="shared" si="93"/>
        <v>9.7795664769145243E-4</v>
      </c>
      <c r="T127" s="9">
        <f t="shared" si="52"/>
        <v>6.0459202798814854E-9</v>
      </c>
      <c r="U127" s="9">
        <f t="shared" si="52"/>
        <v>1.0609528228701444E-17</v>
      </c>
      <c r="V127" s="9">
        <f t="shared" si="66"/>
        <v>-2.5326737231211047E-13</v>
      </c>
      <c r="X127" s="16">
        <f t="shared" si="67"/>
        <v>3</v>
      </c>
      <c r="Y127" s="17">
        <f>VLOOKUP($A127,Datum!$A:$B,2,0)</f>
        <v>41548</v>
      </c>
      <c r="Z127" s="13">
        <f>VLOOKUP(Y127,Zeitreihen!$B:$C,2,0)</f>
        <v>588.91999999999996</v>
      </c>
      <c r="AA127" s="13">
        <f>VLOOKUP(Y127,Zeitreihen!N:O,2,0)</f>
        <v>1.3526</v>
      </c>
      <c r="AB127" s="9">
        <f t="shared" si="68"/>
        <v>-1.662680011821862E-3</v>
      </c>
      <c r="AC127" s="9">
        <f t="shared" si="68"/>
        <v>-7.3928954308627565E-5</v>
      </c>
      <c r="AD127" s="9">
        <f t="shared" si="94"/>
        <v>9.7795664769145243E-4</v>
      </c>
      <c r="AE127" s="9">
        <f t="shared" si="53"/>
        <v>6.0459202798814854E-9</v>
      </c>
      <c r="AF127" s="9">
        <f t="shared" si="53"/>
        <v>1.1720077640578064E-10</v>
      </c>
      <c r="AG127" s="9">
        <f t="shared" si="69"/>
        <v>8.4177583173286976E-10</v>
      </c>
      <c r="AI127" s="16">
        <f t="shared" si="70"/>
        <v>3</v>
      </c>
      <c r="AJ127" s="17">
        <f>VLOOKUP($A127,Datum!$A:$B,2,0)</f>
        <v>41548</v>
      </c>
      <c r="AK127" s="13">
        <f>VLOOKUP(AJ127,Zeitreihen!$B:$C,2,0)</f>
        <v>588.91999999999996</v>
      </c>
      <c r="AL127" s="13">
        <f>VLOOKUP(AJ127,Zeitreihen!$R:$S,2,0)</f>
        <v>1.0118</v>
      </c>
      <c r="AM127" s="9">
        <f t="shared" si="71"/>
        <v>-1.662680011821862E-3</v>
      </c>
      <c r="AN127" s="9">
        <f t="shared" si="71"/>
        <v>-9.882887787848911E-5</v>
      </c>
      <c r="AO127" s="9">
        <f t="shared" si="95"/>
        <v>9.7795664769145243E-4</v>
      </c>
      <c r="AP127" s="9">
        <f t="shared" si="54"/>
        <v>5.9892762486575143E-9</v>
      </c>
      <c r="AQ127" s="9">
        <f t="shared" si="54"/>
        <v>1.1390949110671908E-14</v>
      </c>
      <c r="AR127" s="9">
        <f t="shared" si="72"/>
        <v>-8.2597542916368707E-12</v>
      </c>
      <c r="AT127" s="16">
        <f t="shared" si="73"/>
        <v>3</v>
      </c>
      <c r="AU127" s="17">
        <f>VLOOKUP($A127,Datum!$A:$B,2,0)</f>
        <v>41548</v>
      </c>
      <c r="AV127" s="13">
        <f>VLOOKUP(AU127,Zeitreihen!$F:$G,2,0)</f>
        <v>8008.54</v>
      </c>
      <c r="AW127" s="13">
        <f>VLOOKUP(AU127,Zeitreihen!$J:$K,2,0)</f>
        <v>0.26665244520292253</v>
      </c>
      <c r="AX127" s="9">
        <f t="shared" si="74"/>
        <v>5.4628284437341808E-3</v>
      </c>
      <c r="AY127" s="9">
        <f t="shared" si="74"/>
        <v>0</v>
      </c>
      <c r="AZ127" s="9">
        <f t="shared" si="96"/>
        <v>9.7795664769145243E-4</v>
      </c>
      <c r="BA127" s="9">
        <f t="shared" si="55"/>
        <v>1.834725934203989E-8</v>
      </c>
      <c r="BB127" s="9">
        <f t="shared" si="55"/>
        <v>1.0609528228701444E-17</v>
      </c>
      <c r="BC127" s="9">
        <f t="shared" si="75"/>
        <v>4.4119810279360728E-13</v>
      </c>
      <c r="BE127" s="16">
        <f t="shared" si="76"/>
        <v>3</v>
      </c>
      <c r="BF127" s="17">
        <f>VLOOKUP($A127,Datum!$A:$B,2,0)</f>
        <v>41548</v>
      </c>
      <c r="BG127" s="13">
        <f>VLOOKUP(BF127,Zeitreihen!$F:$G,2,0)</f>
        <v>8008.54</v>
      </c>
      <c r="BH127" s="13">
        <f>VLOOKUP(BF127,Zeitreihen!N:O,2,0)</f>
        <v>1.3526</v>
      </c>
      <c r="BI127" s="9">
        <f t="shared" si="77"/>
        <v>5.4628284437341808E-3</v>
      </c>
      <c r="BJ127" s="9">
        <f t="shared" si="77"/>
        <v>-7.3928954308627565E-5</v>
      </c>
      <c r="BK127" s="9">
        <f t="shared" si="97"/>
        <v>9.7795664769145243E-4</v>
      </c>
      <c r="BL127" s="9">
        <f t="shared" si="56"/>
        <v>1.834725934203989E-8</v>
      </c>
      <c r="BM127" s="9">
        <f t="shared" si="56"/>
        <v>1.1720077640578064E-10</v>
      </c>
      <c r="BN127" s="9">
        <f t="shared" si="78"/>
        <v>-1.4663945716638778E-9</v>
      </c>
      <c r="BP127" s="16">
        <f t="shared" si="79"/>
        <v>3</v>
      </c>
      <c r="BQ127" s="17">
        <f>VLOOKUP($A127,Datum!$A:$B,2,0)</f>
        <v>41548</v>
      </c>
      <c r="BR127" s="13">
        <f>VLOOKUP(BQ127,Zeitreihen!$F:$G,2,0)</f>
        <v>8008.54</v>
      </c>
      <c r="BS127" s="13">
        <f>VLOOKUP(BQ127,Zeitreihen!R:S,2,0)</f>
        <v>1.0118</v>
      </c>
      <c r="BT127" s="9">
        <f t="shared" si="80"/>
        <v>5.4628284437341808E-3</v>
      </c>
      <c r="BU127" s="9">
        <f t="shared" si="80"/>
        <v>-9.882887787848911E-5</v>
      </c>
      <c r="BV127" s="9">
        <f t="shared" si="98"/>
        <v>9.7795664769145243E-4</v>
      </c>
      <c r="BW127" s="9">
        <f t="shared" si="57"/>
        <v>1.834725934203989E-8</v>
      </c>
      <c r="BX127" s="9">
        <f t="shared" si="57"/>
        <v>1.0771379342201751E-14</v>
      </c>
      <c r="BY127" s="9">
        <f t="shared" si="81"/>
        <v>1.4057926243328584E-11</v>
      </c>
      <c r="CA127" s="16">
        <f t="shared" si="82"/>
        <v>3</v>
      </c>
      <c r="CB127" s="17">
        <f>VLOOKUP($A127,Datum!$A:$B,2,0)</f>
        <v>41548</v>
      </c>
      <c r="CC127" s="13">
        <f>VLOOKUP(CB127,Zeitreihen!$J:$K,2,0)</f>
        <v>0.26665244520292253</v>
      </c>
      <c r="CD127" s="13">
        <f>VLOOKUP(CB127,Zeitreihen!N:O,2,0)</f>
        <v>1.3526</v>
      </c>
      <c r="CE127" s="9">
        <f t="shared" si="83"/>
        <v>0</v>
      </c>
      <c r="CF127" s="9">
        <f t="shared" si="83"/>
        <v>-7.3928954308627565E-5</v>
      </c>
      <c r="CG127" s="9">
        <f t="shared" si="99"/>
        <v>9.7795664769145243E-4</v>
      </c>
      <c r="CH127" s="9">
        <f t="shared" si="58"/>
        <v>1.0609528228701444E-17</v>
      </c>
      <c r="CI127" s="9">
        <f t="shared" si="58"/>
        <v>1.1720077640578064E-10</v>
      </c>
      <c r="CJ127" s="9">
        <f t="shared" si="84"/>
        <v>-3.5262514738782539E-14</v>
      </c>
      <c r="CL127" s="16">
        <f t="shared" si="85"/>
        <v>3</v>
      </c>
      <c r="CM127" s="17">
        <f>VLOOKUP($A127,Datum!$A:$B,2,0)</f>
        <v>41548</v>
      </c>
      <c r="CN127" s="13">
        <f>VLOOKUP(CM127,Zeitreihen!$J:$K,2,0)</f>
        <v>0.26665244520292253</v>
      </c>
      <c r="CO127" s="13">
        <f>VLOOKUP(CM127,Zeitreihen!R:S,2,0)</f>
        <v>1.0118</v>
      </c>
      <c r="CP127" s="9">
        <f t="shared" si="86"/>
        <v>0</v>
      </c>
      <c r="CQ127" s="9">
        <f t="shared" si="86"/>
        <v>-9.882887787848911E-5</v>
      </c>
      <c r="CR127" s="9">
        <f t="shared" si="100"/>
        <v>9.7795664769145243E-4</v>
      </c>
      <c r="CS127" s="9">
        <f t="shared" si="59"/>
        <v>1.0609528228701444E-17</v>
      </c>
      <c r="CT127" s="9">
        <f t="shared" si="59"/>
        <v>1.0771379342201751E-14</v>
      </c>
      <c r="CU127" s="9">
        <f t="shared" si="87"/>
        <v>3.3805214567155324E-16</v>
      </c>
      <c r="CW127" s="16">
        <f t="shared" si="88"/>
        <v>3</v>
      </c>
      <c r="CX127" s="17">
        <f>VLOOKUP($A127,Datum!$A:$B,2,0)</f>
        <v>41548</v>
      </c>
      <c r="CY127" s="13">
        <f>VLOOKUP(CX127,Zeitreihen!N:O,2,0)</f>
        <v>1.3526</v>
      </c>
      <c r="CZ127" s="13">
        <f>VLOOKUP(CX127,Zeitreihen!R:S,2,0)</f>
        <v>1.0118</v>
      </c>
      <c r="DA127" s="9">
        <f t="shared" si="89"/>
        <v>-7.3928954308627565E-5</v>
      </c>
      <c r="DB127" s="9">
        <f t="shared" si="89"/>
        <v>-9.882887787848911E-5</v>
      </c>
      <c r="DC127" s="9">
        <f t="shared" si="101"/>
        <v>9.7795664769145243E-4</v>
      </c>
      <c r="DD127" s="9">
        <f t="shared" si="60"/>
        <v>1.1720077640578064E-10</v>
      </c>
      <c r="DE127" s="9">
        <f t="shared" si="60"/>
        <v>1.0771379342201751E-14</v>
      </c>
      <c r="DF127" s="9">
        <f t="shared" si="90"/>
        <v>-1.1235719922938769E-12</v>
      </c>
    </row>
    <row r="128" spans="1:110" ht="15" x14ac:dyDescent="0.2">
      <c r="A128" s="9">
        <f t="shared" si="91"/>
        <v>115</v>
      </c>
      <c r="B128" s="16">
        <f t="shared" si="61"/>
        <v>2</v>
      </c>
      <c r="C128" s="17">
        <f>VLOOKUP($A128,Datum!$A:$B,2,0)</f>
        <v>41547</v>
      </c>
      <c r="D128" s="13">
        <f>VLOOKUP(C128,Zeitreihen!$B:$C,2,0)</f>
        <v>589.9</v>
      </c>
      <c r="E128" s="13">
        <f>VLOOKUP(C128,Zeitreihen!F:G,2,0)</f>
        <v>7964.91</v>
      </c>
      <c r="F128" s="9">
        <f t="shared" si="62"/>
        <v>-9.6579893475179476E-4</v>
      </c>
      <c r="G128" s="9">
        <f t="shared" si="62"/>
        <v>-2.0268438229868102E-3</v>
      </c>
      <c r="H128" s="9">
        <f t="shared" si="92"/>
        <v>9.1927924882996526E-4</v>
      </c>
      <c r="I128" s="9">
        <f t="shared" si="51"/>
        <v>2.9438873330319103E-9</v>
      </c>
      <c r="J128" s="9">
        <f t="shared" si="51"/>
        <v>9.169664174307235E-9</v>
      </c>
      <c r="K128" s="9">
        <f t="shared" si="63"/>
        <v>5.1956191364359627E-9</v>
      </c>
      <c r="M128" s="16">
        <f t="shared" si="64"/>
        <v>2</v>
      </c>
      <c r="N128" s="17">
        <f>VLOOKUP($A128,Datum!$A:$B,2,0)</f>
        <v>41547</v>
      </c>
      <c r="O128" s="13">
        <f>VLOOKUP(N128,Zeitreihen!$B:$C,2,0)</f>
        <v>589.9</v>
      </c>
      <c r="P128" s="13">
        <f>VLOOKUP(N128,Zeitreihen!$J:$K,2,0)</f>
        <v>0.26665244520292253</v>
      </c>
      <c r="Q128" s="9">
        <f t="shared" si="65"/>
        <v>-9.6579893475179476E-4</v>
      </c>
      <c r="R128" s="9">
        <f t="shared" si="65"/>
        <v>2.6664889008905866E-5</v>
      </c>
      <c r="S128" s="9">
        <f t="shared" si="93"/>
        <v>9.1927924882996526E-4</v>
      </c>
      <c r="T128" s="9">
        <f t="shared" si="52"/>
        <v>2.9438873330319103E-9</v>
      </c>
      <c r="U128" s="9">
        <f t="shared" si="52"/>
        <v>6.587387984115105E-13</v>
      </c>
      <c r="V128" s="9">
        <f t="shared" si="66"/>
        <v>-4.4036948173327212E-11</v>
      </c>
      <c r="X128" s="16">
        <f t="shared" si="67"/>
        <v>2</v>
      </c>
      <c r="Y128" s="17">
        <f>VLOOKUP($A128,Datum!$A:$B,2,0)</f>
        <v>41547</v>
      </c>
      <c r="Z128" s="13">
        <f>VLOOKUP(Y128,Zeitreihen!$B:$C,2,0)</f>
        <v>589.9</v>
      </c>
      <c r="AA128" s="13">
        <f>VLOOKUP(Y128,Zeitreihen!N:O,2,0)</f>
        <v>1.3527</v>
      </c>
      <c r="AB128" s="9">
        <f t="shared" si="68"/>
        <v>-9.6579893475179476E-4</v>
      </c>
      <c r="AC128" s="9">
        <f t="shared" si="68"/>
        <v>3.6969943857070446E-4</v>
      </c>
      <c r="AD128" s="9">
        <f t="shared" si="94"/>
        <v>9.1927924882996526E-4</v>
      </c>
      <c r="AE128" s="9">
        <f t="shared" si="53"/>
        <v>2.9438873330319103E-9</v>
      </c>
      <c r="AF128" s="9">
        <f t="shared" si="53"/>
        <v>8.7291543016890251E-12</v>
      </c>
      <c r="AG128" s="9">
        <f t="shared" si="69"/>
        <v>-1.6030485574936067E-10</v>
      </c>
      <c r="AI128" s="16">
        <f t="shared" si="70"/>
        <v>2</v>
      </c>
      <c r="AJ128" s="17">
        <f>VLOOKUP($A128,Datum!$A:$B,2,0)</f>
        <v>41547</v>
      </c>
      <c r="AK128" s="13">
        <f>VLOOKUP(AJ128,Zeitreihen!$B:$C,2,0)</f>
        <v>589.9</v>
      </c>
      <c r="AL128" s="13">
        <f>VLOOKUP(AJ128,Zeitreihen!$R:$S,2,0)</f>
        <v>1.0119</v>
      </c>
      <c r="AM128" s="9">
        <f t="shared" si="71"/>
        <v>-9.6579893475179476E-4</v>
      </c>
      <c r="AN128" s="9">
        <f t="shared" si="71"/>
        <v>-9.8819111696546317E-5</v>
      </c>
      <c r="AO128" s="9">
        <f t="shared" si="95"/>
        <v>9.1927924882996526E-4</v>
      </c>
      <c r="AP128" s="9">
        <f t="shared" si="54"/>
        <v>2.9056005140150275E-9</v>
      </c>
      <c r="AQ128" s="9">
        <f t="shared" si="54"/>
        <v>1.0768860359899526E-14</v>
      </c>
      <c r="AR128" s="9">
        <f t="shared" si="72"/>
        <v>-5.5937470623080654E-12</v>
      </c>
      <c r="AT128" s="16">
        <f t="shared" si="73"/>
        <v>2</v>
      </c>
      <c r="AU128" s="17">
        <f>VLOOKUP($A128,Datum!$A:$B,2,0)</f>
        <v>41547</v>
      </c>
      <c r="AV128" s="13">
        <f>VLOOKUP(AU128,Zeitreihen!$F:$G,2,0)</f>
        <v>7964.91</v>
      </c>
      <c r="AW128" s="13">
        <f>VLOOKUP(AU128,Zeitreihen!$J:$K,2,0)</f>
        <v>0.26665244520292253</v>
      </c>
      <c r="AX128" s="9">
        <f t="shared" si="74"/>
        <v>-2.0268438229868102E-3</v>
      </c>
      <c r="AY128" s="9">
        <f t="shared" si="74"/>
        <v>2.6664889008905866E-5</v>
      </c>
      <c r="AZ128" s="9">
        <f t="shared" si="96"/>
        <v>9.1927924882996526E-4</v>
      </c>
      <c r="BA128" s="9">
        <f t="shared" si="55"/>
        <v>9.169664174307235E-9</v>
      </c>
      <c r="BB128" s="9">
        <f t="shared" si="55"/>
        <v>6.587387984115105E-13</v>
      </c>
      <c r="BC128" s="9">
        <f t="shared" si="75"/>
        <v>-7.7720097529662321E-11</v>
      </c>
      <c r="BE128" s="16">
        <f t="shared" si="76"/>
        <v>2</v>
      </c>
      <c r="BF128" s="17">
        <f>VLOOKUP($A128,Datum!$A:$B,2,0)</f>
        <v>41547</v>
      </c>
      <c r="BG128" s="13">
        <f>VLOOKUP(BF128,Zeitreihen!$F:$G,2,0)</f>
        <v>7964.91</v>
      </c>
      <c r="BH128" s="13">
        <f>VLOOKUP(BF128,Zeitreihen!N:O,2,0)</f>
        <v>1.3527</v>
      </c>
      <c r="BI128" s="9">
        <f t="shared" si="77"/>
        <v>-2.0268438229868102E-3</v>
      </c>
      <c r="BJ128" s="9">
        <f t="shared" si="77"/>
        <v>3.6969943857070446E-4</v>
      </c>
      <c r="BK128" s="9">
        <f t="shared" si="97"/>
        <v>9.1927924882996526E-4</v>
      </c>
      <c r="BL128" s="9">
        <f t="shared" si="56"/>
        <v>9.169664174307235E-9</v>
      </c>
      <c r="BM128" s="9">
        <f t="shared" si="56"/>
        <v>8.7291543016890251E-12</v>
      </c>
      <c r="BN128" s="9">
        <f t="shared" si="78"/>
        <v>-2.8291944696714954E-10</v>
      </c>
      <c r="BP128" s="16">
        <f t="shared" si="79"/>
        <v>2</v>
      </c>
      <c r="BQ128" s="17">
        <f>VLOOKUP($A128,Datum!$A:$B,2,0)</f>
        <v>41547</v>
      </c>
      <c r="BR128" s="13">
        <f>VLOOKUP(BQ128,Zeitreihen!$F:$G,2,0)</f>
        <v>7964.91</v>
      </c>
      <c r="BS128" s="13">
        <f>VLOOKUP(BQ128,Zeitreihen!R:S,2,0)</f>
        <v>1.0119</v>
      </c>
      <c r="BT128" s="9">
        <f t="shared" si="80"/>
        <v>-2.0268438229868102E-3</v>
      </c>
      <c r="BU128" s="9">
        <f t="shared" si="80"/>
        <v>-9.8819111696546317E-5</v>
      </c>
      <c r="BV128" s="9">
        <f t="shared" si="98"/>
        <v>9.1927924882996526E-4</v>
      </c>
      <c r="BW128" s="9">
        <f t="shared" si="57"/>
        <v>9.169664174307235E-9</v>
      </c>
      <c r="BX128" s="9">
        <f t="shared" si="57"/>
        <v>1.0184774910913404E-14</v>
      </c>
      <c r="BY128" s="9">
        <f t="shared" si="81"/>
        <v>-9.6639001248970795E-12</v>
      </c>
      <c r="CA128" s="16">
        <f t="shared" si="82"/>
        <v>2</v>
      </c>
      <c r="CB128" s="17">
        <f>VLOOKUP($A128,Datum!$A:$B,2,0)</f>
        <v>41547</v>
      </c>
      <c r="CC128" s="13">
        <f>VLOOKUP(CB128,Zeitreihen!$J:$K,2,0)</f>
        <v>0.26665244520292253</v>
      </c>
      <c r="CD128" s="13">
        <f>VLOOKUP(CB128,Zeitreihen!N:O,2,0)</f>
        <v>1.3527</v>
      </c>
      <c r="CE128" s="9">
        <f t="shared" si="83"/>
        <v>2.6664889008905866E-5</v>
      </c>
      <c r="CF128" s="9">
        <f t="shared" si="83"/>
        <v>3.6969943857070446E-4</v>
      </c>
      <c r="CG128" s="9">
        <f t="shared" si="99"/>
        <v>9.1927924882996526E-4</v>
      </c>
      <c r="CH128" s="9">
        <f t="shared" si="58"/>
        <v>6.587387984115105E-13</v>
      </c>
      <c r="CI128" s="9">
        <f t="shared" si="58"/>
        <v>8.7291543016890251E-12</v>
      </c>
      <c r="CJ128" s="9">
        <f t="shared" si="84"/>
        <v>2.397964264922081E-12</v>
      </c>
      <c r="CL128" s="16">
        <f t="shared" si="85"/>
        <v>2</v>
      </c>
      <c r="CM128" s="17">
        <f>VLOOKUP($A128,Datum!$A:$B,2,0)</f>
        <v>41547</v>
      </c>
      <c r="CN128" s="13">
        <f>VLOOKUP(CM128,Zeitreihen!$J:$K,2,0)</f>
        <v>0.26665244520292253</v>
      </c>
      <c r="CO128" s="13">
        <f>VLOOKUP(CM128,Zeitreihen!R:S,2,0)</f>
        <v>1.0119</v>
      </c>
      <c r="CP128" s="9">
        <f t="shared" si="86"/>
        <v>2.6664889008905866E-5</v>
      </c>
      <c r="CQ128" s="9">
        <f t="shared" si="86"/>
        <v>-9.8819111696546317E-5</v>
      </c>
      <c r="CR128" s="9">
        <f t="shared" si="100"/>
        <v>9.1927924882996526E-4</v>
      </c>
      <c r="CS128" s="9">
        <f t="shared" si="59"/>
        <v>6.587387984115105E-13</v>
      </c>
      <c r="CT128" s="9">
        <f t="shared" si="59"/>
        <v>1.0184774910913404E-14</v>
      </c>
      <c r="CU128" s="9">
        <f t="shared" si="87"/>
        <v>8.1909134941756001E-14</v>
      </c>
      <c r="CW128" s="16">
        <f t="shared" si="88"/>
        <v>2</v>
      </c>
      <c r="CX128" s="17">
        <f>VLOOKUP($A128,Datum!$A:$B,2,0)</f>
        <v>41547</v>
      </c>
      <c r="CY128" s="13">
        <f>VLOOKUP(CX128,Zeitreihen!N:O,2,0)</f>
        <v>1.3527</v>
      </c>
      <c r="CZ128" s="13">
        <f>VLOOKUP(CX128,Zeitreihen!R:S,2,0)</f>
        <v>1.0119</v>
      </c>
      <c r="DA128" s="9">
        <f t="shared" si="89"/>
        <v>3.6969943857070446E-4</v>
      </c>
      <c r="DB128" s="9">
        <f t="shared" si="89"/>
        <v>-9.8819111696546317E-5</v>
      </c>
      <c r="DC128" s="9">
        <f t="shared" si="101"/>
        <v>9.1927924882996526E-4</v>
      </c>
      <c r="DD128" s="9">
        <f t="shared" si="60"/>
        <v>8.7291543016890251E-12</v>
      </c>
      <c r="DE128" s="9">
        <f t="shared" si="60"/>
        <v>1.0184774910913404E-14</v>
      </c>
      <c r="DF128" s="9">
        <f t="shared" si="90"/>
        <v>2.981685290659197E-13</v>
      </c>
    </row>
    <row r="129" spans="1:110" ht="15" x14ac:dyDescent="0.2">
      <c r="A129" s="9">
        <f t="shared" si="91"/>
        <v>116</v>
      </c>
      <c r="B129" s="16">
        <f t="shared" si="61"/>
        <v>6</v>
      </c>
      <c r="C129" s="17">
        <f>VLOOKUP($A129,Datum!$A:$B,2,0)</f>
        <v>41544</v>
      </c>
      <c r="D129" s="13">
        <f>VLOOKUP(C129,Zeitreihen!$B:$C,2,0)</f>
        <v>590.47</v>
      </c>
      <c r="E129" s="13">
        <f>VLOOKUP(C129,Zeitreihen!F:G,2,0)</f>
        <v>7981.07</v>
      </c>
      <c r="F129" s="9">
        <f t="shared" si="62"/>
        <v>1.4914498637770036E-3</v>
      </c>
      <c r="G129" s="9">
        <f t="shared" si="62"/>
        <v>0</v>
      </c>
      <c r="H129" s="9">
        <f t="shared" si="92"/>
        <v>8.6412249390016734E-4</v>
      </c>
      <c r="I129" s="9">
        <f t="shared" si="51"/>
        <v>3.8527770351451333E-10</v>
      </c>
      <c r="J129" s="9">
        <f t="shared" si="51"/>
        <v>1.1062380428207358E-9</v>
      </c>
      <c r="K129" s="9">
        <f t="shared" si="63"/>
        <v>-6.5284672985193311E-10</v>
      </c>
      <c r="M129" s="16">
        <f t="shared" si="64"/>
        <v>6</v>
      </c>
      <c r="N129" s="17">
        <f>VLOOKUP($A129,Datum!$A:$B,2,0)</f>
        <v>41544</v>
      </c>
      <c r="O129" s="13">
        <f>VLOOKUP(N129,Zeitreihen!$B:$C,2,0)</f>
        <v>590.47</v>
      </c>
      <c r="P129" s="13">
        <f>VLOOKUP(N129,Zeitreihen!$J:$K,2,0)</f>
        <v>0.26664533503986348</v>
      </c>
      <c r="Q129" s="9">
        <f t="shared" si="65"/>
        <v>1.4914498637770036E-3</v>
      </c>
      <c r="R129" s="9">
        <f t="shared" si="65"/>
        <v>0</v>
      </c>
      <c r="S129" s="9">
        <f t="shared" si="93"/>
        <v>8.6412249390016734E-4</v>
      </c>
      <c r="T129" s="9">
        <f t="shared" si="52"/>
        <v>3.8527770351451333E-10</v>
      </c>
      <c r="U129" s="9">
        <f t="shared" si="52"/>
        <v>9.3745791428805953E-18</v>
      </c>
      <c r="V129" s="9">
        <f t="shared" si="66"/>
        <v>6.0098388693741954E-14</v>
      </c>
      <c r="X129" s="16">
        <f t="shared" si="67"/>
        <v>6</v>
      </c>
      <c r="Y129" s="17">
        <f>VLOOKUP($A129,Datum!$A:$B,2,0)</f>
        <v>41544</v>
      </c>
      <c r="Z129" s="13">
        <f>VLOOKUP(Y129,Zeitreihen!$B:$C,2,0)</f>
        <v>590.47</v>
      </c>
      <c r="AA129" s="13">
        <f>VLOOKUP(Y129,Zeitreihen!N:O,2,0)</f>
        <v>1.3522000000000001</v>
      </c>
      <c r="AB129" s="9">
        <f t="shared" si="68"/>
        <v>1.4914498637770036E-3</v>
      </c>
      <c r="AC129" s="9">
        <f t="shared" si="68"/>
        <v>2.4434501809436657E-3</v>
      </c>
      <c r="AD129" s="9">
        <f t="shared" si="94"/>
        <v>8.6412249390016734E-4</v>
      </c>
      <c r="AE129" s="9">
        <f t="shared" si="53"/>
        <v>3.8527770351451333E-10</v>
      </c>
      <c r="AF129" s="9">
        <f t="shared" si="53"/>
        <v>4.0735543844560132E-9</v>
      </c>
      <c r="AG129" s="9">
        <f t="shared" si="69"/>
        <v>1.2527767871351582E-9</v>
      </c>
      <c r="AI129" s="16">
        <f t="shared" si="70"/>
        <v>6</v>
      </c>
      <c r="AJ129" s="17">
        <f>VLOOKUP($A129,Datum!$A:$B,2,0)</f>
        <v>41544</v>
      </c>
      <c r="AK129" s="13">
        <f>VLOOKUP(AJ129,Zeitreihen!$B:$C,2,0)</f>
        <v>590.47</v>
      </c>
      <c r="AL129" s="13">
        <f>VLOOKUP(AJ129,Zeitreihen!$R:$S,2,0)</f>
        <v>1.012</v>
      </c>
      <c r="AM129" s="9">
        <f t="shared" si="71"/>
        <v>1.4914498637770036E-3</v>
      </c>
      <c r="AN129" s="9">
        <f t="shared" si="71"/>
        <v>-9.8809347444679265E-5</v>
      </c>
      <c r="AO129" s="9">
        <f t="shared" si="95"/>
        <v>8.6412249390016734E-4</v>
      </c>
      <c r="AP129" s="9">
        <f t="shared" si="54"/>
        <v>3.9886830808001175E-10</v>
      </c>
      <c r="AQ129" s="9">
        <f t="shared" si="54"/>
        <v>1.0180568230228266E-14</v>
      </c>
      <c r="AR129" s="9">
        <f t="shared" si="72"/>
        <v>2.0151193575776764E-12</v>
      </c>
      <c r="AT129" s="16">
        <f t="shared" si="73"/>
        <v>6</v>
      </c>
      <c r="AU129" s="17">
        <f>VLOOKUP($A129,Datum!$A:$B,2,0)</f>
        <v>41544</v>
      </c>
      <c r="AV129" s="13">
        <f>VLOOKUP(AU129,Zeitreihen!$F:$G,2,0)</f>
        <v>7981.07</v>
      </c>
      <c r="AW129" s="13">
        <f>VLOOKUP(AU129,Zeitreihen!$J:$K,2,0)</f>
        <v>0.26664533503986348</v>
      </c>
      <c r="AX129" s="9">
        <f t="shared" si="74"/>
        <v>0</v>
      </c>
      <c r="AY129" s="9">
        <f t="shared" si="74"/>
        <v>0</v>
      </c>
      <c r="AZ129" s="9">
        <f t="shared" si="96"/>
        <v>8.6412249390016734E-4</v>
      </c>
      <c r="BA129" s="9">
        <f t="shared" si="55"/>
        <v>1.1062380428207358E-9</v>
      </c>
      <c r="BB129" s="9">
        <f t="shared" si="55"/>
        <v>9.3745791428805953E-18</v>
      </c>
      <c r="BC129" s="9">
        <f t="shared" si="75"/>
        <v>-1.0183573087717455E-13</v>
      </c>
      <c r="BE129" s="16">
        <f t="shared" si="76"/>
        <v>6</v>
      </c>
      <c r="BF129" s="17">
        <f>VLOOKUP($A129,Datum!$A:$B,2,0)</f>
        <v>41544</v>
      </c>
      <c r="BG129" s="13">
        <f>VLOOKUP(BF129,Zeitreihen!$F:$G,2,0)</f>
        <v>7981.07</v>
      </c>
      <c r="BH129" s="13">
        <f>VLOOKUP(BF129,Zeitreihen!N:O,2,0)</f>
        <v>1.3522000000000001</v>
      </c>
      <c r="BI129" s="9">
        <f t="shared" si="77"/>
        <v>0</v>
      </c>
      <c r="BJ129" s="9">
        <f t="shared" si="77"/>
        <v>2.4434501809436657E-3</v>
      </c>
      <c r="BK129" s="9">
        <f t="shared" si="97"/>
        <v>8.6412249390016734E-4</v>
      </c>
      <c r="BL129" s="9">
        <f t="shared" si="56"/>
        <v>1.1062380428207358E-9</v>
      </c>
      <c r="BM129" s="9">
        <f t="shared" si="56"/>
        <v>4.0735543844560132E-9</v>
      </c>
      <c r="BN129" s="9">
        <f t="shared" si="78"/>
        <v>-2.1228096545815048E-9</v>
      </c>
      <c r="BP129" s="16">
        <f t="shared" si="79"/>
        <v>6</v>
      </c>
      <c r="BQ129" s="17">
        <f>VLOOKUP($A129,Datum!$A:$B,2,0)</f>
        <v>41544</v>
      </c>
      <c r="BR129" s="13">
        <f>VLOOKUP(BQ129,Zeitreihen!$F:$G,2,0)</f>
        <v>7981.07</v>
      </c>
      <c r="BS129" s="13">
        <f>VLOOKUP(BQ129,Zeitreihen!R:S,2,0)</f>
        <v>1.012</v>
      </c>
      <c r="BT129" s="9">
        <f t="shared" si="80"/>
        <v>0</v>
      </c>
      <c r="BU129" s="9">
        <f t="shared" si="80"/>
        <v>-9.8809347444679265E-5</v>
      </c>
      <c r="BV129" s="9">
        <f t="shared" si="98"/>
        <v>8.6412249390016734E-4</v>
      </c>
      <c r="BW129" s="9">
        <f t="shared" si="57"/>
        <v>1.1062380428207358E-9</v>
      </c>
      <c r="BX129" s="9">
        <f t="shared" si="57"/>
        <v>9.6299397474824187E-15</v>
      </c>
      <c r="BY129" s="9">
        <f t="shared" si="81"/>
        <v>-3.2638942536081899E-12</v>
      </c>
      <c r="CA129" s="16">
        <f t="shared" si="82"/>
        <v>6</v>
      </c>
      <c r="CB129" s="17">
        <f>VLOOKUP($A129,Datum!$A:$B,2,0)</f>
        <v>41544</v>
      </c>
      <c r="CC129" s="13">
        <f>VLOOKUP(CB129,Zeitreihen!$J:$K,2,0)</f>
        <v>0.26664533503986348</v>
      </c>
      <c r="CD129" s="13">
        <f>VLOOKUP(CB129,Zeitreihen!N:O,2,0)</f>
        <v>1.3522000000000001</v>
      </c>
      <c r="CE129" s="9">
        <f t="shared" si="83"/>
        <v>0</v>
      </c>
      <c r="CF129" s="9">
        <f t="shared" si="83"/>
        <v>2.4434501809436657E-3</v>
      </c>
      <c r="CG129" s="9">
        <f t="shared" si="99"/>
        <v>8.6412249390016734E-4</v>
      </c>
      <c r="CH129" s="9">
        <f t="shared" si="58"/>
        <v>9.3745791428805953E-18</v>
      </c>
      <c r="CI129" s="9">
        <f t="shared" si="58"/>
        <v>4.0735543844560132E-9</v>
      </c>
      <c r="CJ129" s="9">
        <f t="shared" si="84"/>
        <v>1.954171383730484E-13</v>
      </c>
      <c r="CL129" s="16">
        <f t="shared" si="85"/>
        <v>6</v>
      </c>
      <c r="CM129" s="17">
        <f>VLOOKUP($A129,Datum!$A:$B,2,0)</f>
        <v>41544</v>
      </c>
      <c r="CN129" s="13">
        <f>VLOOKUP(CM129,Zeitreihen!$J:$K,2,0)</f>
        <v>0.26664533503986348</v>
      </c>
      <c r="CO129" s="13">
        <f>VLOOKUP(CM129,Zeitreihen!R:S,2,0)</f>
        <v>1.012</v>
      </c>
      <c r="CP129" s="9">
        <f t="shared" si="86"/>
        <v>0</v>
      </c>
      <c r="CQ129" s="9">
        <f t="shared" si="86"/>
        <v>-9.8809347444679265E-5</v>
      </c>
      <c r="CR129" s="9">
        <f t="shared" si="100"/>
        <v>8.6412249390016734E-4</v>
      </c>
      <c r="CS129" s="9">
        <f t="shared" si="59"/>
        <v>9.3745791428805953E-18</v>
      </c>
      <c r="CT129" s="9">
        <f t="shared" si="59"/>
        <v>9.6299397474824187E-15</v>
      </c>
      <c r="CU129" s="9">
        <f t="shared" si="87"/>
        <v>3.0046070009894059E-16</v>
      </c>
      <c r="CW129" s="16">
        <f t="shared" si="88"/>
        <v>6</v>
      </c>
      <c r="CX129" s="17">
        <f>VLOOKUP($A129,Datum!$A:$B,2,0)</f>
        <v>41544</v>
      </c>
      <c r="CY129" s="13">
        <f>VLOOKUP(CX129,Zeitreihen!N:O,2,0)</f>
        <v>1.3522000000000001</v>
      </c>
      <c r="CZ129" s="13">
        <f>VLOOKUP(CX129,Zeitreihen!R:S,2,0)</f>
        <v>1.012</v>
      </c>
      <c r="DA129" s="9">
        <f t="shared" si="89"/>
        <v>2.4434501809436657E-3</v>
      </c>
      <c r="DB129" s="9">
        <f t="shared" si="89"/>
        <v>-9.8809347444679265E-5</v>
      </c>
      <c r="DC129" s="9">
        <f t="shared" si="101"/>
        <v>8.6412249390016734E-4</v>
      </c>
      <c r="DD129" s="9">
        <f t="shared" si="60"/>
        <v>4.0735543844560132E-9</v>
      </c>
      <c r="DE129" s="9">
        <f t="shared" si="60"/>
        <v>9.6299397474824187E-15</v>
      </c>
      <c r="DF129" s="9">
        <f t="shared" si="90"/>
        <v>6.2632326541814049E-12</v>
      </c>
    </row>
    <row r="130" spans="1:110" ht="15" x14ac:dyDescent="0.2">
      <c r="A130" s="9">
        <f t="shared" si="91"/>
        <v>117</v>
      </c>
      <c r="B130" s="16">
        <f t="shared" si="61"/>
        <v>5</v>
      </c>
      <c r="C130" s="17">
        <f>VLOOKUP($A130,Datum!$A:$B,2,0)</f>
        <v>41543</v>
      </c>
      <c r="D130" s="13">
        <f>VLOOKUP(C130,Zeitreihen!$B:$C,2,0)</f>
        <v>589.59</v>
      </c>
      <c r="E130" s="13">
        <f>VLOOKUP(C130,Zeitreihen!F:G,2,0)</f>
        <v>7981.07</v>
      </c>
      <c r="F130" s="9">
        <f t="shared" si="62"/>
        <v>3.1086787679823337E-3</v>
      </c>
      <c r="G130" s="9">
        <f t="shared" si="62"/>
        <v>-2.6365182219589135E-3</v>
      </c>
      <c r="H130" s="9">
        <f t="shared" si="92"/>
        <v>8.1227514426615729E-4</v>
      </c>
      <c r="I130" s="9">
        <f t="shared" si="51"/>
        <v>4.2409095758377465E-9</v>
      </c>
      <c r="J130" s="9">
        <f t="shared" si="51"/>
        <v>1.1532365313481409E-8</v>
      </c>
      <c r="K130" s="9">
        <f t="shared" si="63"/>
        <v>-6.9934053571920438E-9</v>
      </c>
      <c r="M130" s="16">
        <f t="shared" si="64"/>
        <v>5</v>
      </c>
      <c r="N130" s="17">
        <f>VLOOKUP($A130,Datum!$A:$B,2,0)</f>
        <v>41543</v>
      </c>
      <c r="O130" s="13">
        <f>VLOOKUP(N130,Zeitreihen!$B:$C,2,0)</f>
        <v>589.59</v>
      </c>
      <c r="P130" s="13">
        <f>VLOOKUP(N130,Zeitreihen!$J:$K,2,0)</f>
        <v>0.26664533503986348</v>
      </c>
      <c r="Q130" s="9">
        <f t="shared" si="65"/>
        <v>3.1086787679823337E-3</v>
      </c>
      <c r="R130" s="9">
        <f t="shared" si="65"/>
        <v>-2.6664889008965887E-5</v>
      </c>
      <c r="S130" s="9">
        <f t="shared" si="93"/>
        <v>8.1227514426615729E-4</v>
      </c>
      <c r="T130" s="9">
        <f t="shared" si="52"/>
        <v>4.2409095758377465E-9</v>
      </c>
      <c r="U130" s="9">
        <f t="shared" si="52"/>
        <v>5.7303776676657435E-13</v>
      </c>
      <c r="V130" s="9">
        <f t="shared" si="66"/>
        <v>-4.9297072452601511E-11</v>
      </c>
      <c r="X130" s="16">
        <f t="shared" si="67"/>
        <v>5</v>
      </c>
      <c r="Y130" s="17">
        <f>VLOOKUP($A130,Datum!$A:$B,2,0)</f>
        <v>41543</v>
      </c>
      <c r="Z130" s="13">
        <f>VLOOKUP(Y130,Zeitreihen!$B:$C,2,0)</f>
        <v>589.59</v>
      </c>
      <c r="AA130" s="13">
        <f>VLOOKUP(Y130,Zeitreihen!N:O,2,0)</f>
        <v>1.3489</v>
      </c>
      <c r="AB130" s="9">
        <f t="shared" si="68"/>
        <v>3.1086787679823337E-3</v>
      </c>
      <c r="AC130" s="9">
        <f t="shared" si="68"/>
        <v>-2.7392206652055713E-3</v>
      </c>
      <c r="AD130" s="9">
        <f t="shared" si="94"/>
        <v>8.1227514426615729E-4</v>
      </c>
      <c r="AE130" s="9">
        <f t="shared" si="53"/>
        <v>4.2409095758377465E-9</v>
      </c>
      <c r="AF130" s="9">
        <f t="shared" si="53"/>
        <v>7.3665058364490804E-9</v>
      </c>
      <c r="AG130" s="9">
        <f t="shared" si="69"/>
        <v>-5.5893367354509562E-9</v>
      </c>
      <c r="AI130" s="16">
        <f t="shared" si="70"/>
        <v>5</v>
      </c>
      <c r="AJ130" s="17">
        <f>VLOOKUP($A130,Datum!$A:$B,2,0)</f>
        <v>41543</v>
      </c>
      <c r="AK130" s="13">
        <f>VLOOKUP(AJ130,Zeitreihen!$B:$C,2,0)</f>
        <v>589.59</v>
      </c>
      <c r="AL130" s="13">
        <f>VLOOKUP(AJ130,Zeitreihen!$R:$S,2,0)</f>
        <v>1.0121</v>
      </c>
      <c r="AM130" s="9">
        <f t="shared" si="71"/>
        <v>3.1086787679823337E-3</v>
      </c>
      <c r="AN130" s="9">
        <f t="shared" si="71"/>
        <v>-9.8799585122110649E-5</v>
      </c>
      <c r="AO130" s="9">
        <f t="shared" si="95"/>
        <v>8.1227514426615729E-4</v>
      </c>
      <c r="AP130" s="9">
        <f t="shared" si="54"/>
        <v>4.2843579110321256E-9</v>
      </c>
      <c r="AQ130" s="9">
        <f t="shared" si="54"/>
        <v>9.6242473558594441E-15</v>
      </c>
      <c r="AR130" s="9">
        <f t="shared" si="72"/>
        <v>6.4213487910879298E-12</v>
      </c>
      <c r="AT130" s="16">
        <f t="shared" si="73"/>
        <v>5</v>
      </c>
      <c r="AU130" s="17">
        <f>VLOOKUP($A130,Datum!$A:$B,2,0)</f>
        <v>41543</v>
      </c>
      <c r="AV130" s="13">
        <f>VLOOKUP(AU130,Zeitreihen!$F:$G,2,0)</f>
        <v>7981.07</v>
      </c>
      <c r="AW130" s="13">
        <f>VLOOKUP(AU130,Zeitreihen!$J:$K,2,0)</f>
        <v>0.26664533503986348</v>
      </c>
      <c r="AX130" s="9">
        <f t="shared" si="74"/>
        <v>-2.6365182219589135E-3</v>
      </c>
      <c r="AY130" s="9">
        <f t="shared" si="74"/>
        <v>-2.6664889008965887E-5</v>
      </c>
      <c r="AZ130" s="9">
        <f t="shared" si="96"/>
        <v>8.1227514426615729E-4</v>
      </c>
      <c r="BA130" s="9">
        <f t="shared" si="55"/>
        <v>1.1532365313481409E-8</v>
      </c>
      <c r="BB130" s="9">
        <f t="shared" si="55"/>
        <v>5.7303776676657435E-13</v>
      </c>
      <c r="BC130" s="9">
        <f t="shared" si="75"/>
        <v>8.1292563403879035E-11</v>
      </c>
      <c r="BE130" s="16">
        <f t="shared" si="76"/>
        <v>5</v>
      </c>
      <c r="BF130" s="17">
        <f>VLOOKUP($A130,Datum!$A:$B,2,0)</f>
        <v>41543</v>
      </c>
      <c r="BG130" s="13">
        <f>VLOOKUP(BF130,Zeitreihen!$F:$G,2,0)</f>
        <v>7981.07</v>
      </c>
      <c r="BH130" s="13">
        <f>VLOOKUP(BF130,Zeitreihen!N:O,2,0)</f>
        <v>1.3489</v>
      </c>
      <c r="BI130" s="9">
        <f t="shared" si="77"/>
        <v>-2.6365182219589135E-3</v>
      </c>
      <c r="BJ130" s="9">
        <f t="shared" si="77"/>
        <v>-2.7392206652055713E-3</v>
      </c>
      <c r="BK130" s="9">
        <f t="shared" si="97"/>
        <v>8.1227514426615729E-4</v>
      </c>
      <c r="BL130" s="9">
        <f t="shared" si="56"/>
        <v>1.1532365313481409E-8</v>
      </c>
      <c r="BM130" s="9">
        <f t="shared" si="56"/>
        <v>7.3665058364490804E-9</v>
      </c>
      <c r="BN130" s="9">
        <f t="shared" si="78"/>
        <v>9.2170079955386675E-9</v>
      </c>
      <c r="BP130" s="16">
        <f t="shared" si="79"/>
        <v>5</v>
      </c>
      <c r="BQ130" s="17">
        <f>VLOOKUP($A130,Datum!$A:$B,2,0)</f>
        <v>41543</v>
      </c>
      <c r="BR130" s="13">
        <f>VLOOKUP(BQ130,Zeitreihen!$F:$G,2,0)</f>
        <v>7981.07</v>
      </c>
      <c r="BS130" s="13">
        <f>VLOOKUP(BQ130,Zeitreihen!R:S,2,0)</f>
        <v>1.0121</v>
      </c>
      <c r="BT130" s="9">
        <f t="shared" si="80"/>
        <v>-2.6365182219589135E-3</v>
      </c>
      <c r="BU130" s="9">
        <f t="shared" si="80"/>
        <v>-9.8799585122110649E-5</v>
      </c>
      <c r="BV130" s="9">
        <f t="shared" si="98"/>
        <v>8.1227514426615729E-4</v>
      </c>
      <c r="BW130" s="9">
        <f t="shared" si="57"/>
        <v>1.1532365313481409E-8</v>
      </c>
      <c r="BX130" s="9">
        <f t="shared" si="57"/>
        <v>9.1051640059947117E-15</v>
      </c>
      <c r="BY130" s="9">
        <f t="shared" si="81"/>
        <v>-1.024714972840218E-11</v>
      </c>
      <c r="CA130" s="16">
        <f t="shared" si="82"/>
        <v>5</v>
      </c>
      <c r="CB130" s="17">
        <f>VLOOKUP($A130,Datum!$A:$B,2,0)</f>
        <v>41543</v>
      </c>
      <c r="CC130" s="13">
        <f>VLOOKUP(CB130,Zeitreihen!$J:$K,2,0)</f>
        <v>0.26664533503986348</v>
      </c>
      <c r="CD130" s="13">
        <f>VLOOKUP(CB130,Zeitreihen!N:O,2,0)</f>
        <v>1.3489</v>
      </c>
      <c r="CE130" s="9">
        <f t="shared" si="83"/>
        <v>-2.6664889008965887E-5</v>
      </c>
      <c r="CF130" s="9">
        <f t="shared" si="83"/>
        <v>-2.7392206652055713E-3</v>
      </c>
      <c r="CG130" s="9">
        <f t="shared" si="99"/>
        <v>8.1227514426615729E-4</v>
      </c>
      <c r="CH130" s="9">
        <f t="shared" si="58"/>
        <v>5.7303776676657435E-13</v>
      </c>
      <c r="CI130" s="9">
        <f t="shared" si="58"/>
        <v>7.3665058364490804E-9</v>
      </c>
      <c r="CJ130" s="9">
        <f t="shared" si="84"/>
        <v>6.497142489888703E-11</v>
      </c>
      <c r="CL130" s="16">
        <f t="shared" si="85"/>
        <v>5</v>
      </c>
      <c r="CM130" s="17">
        <f>VLOOKUP($A130,Datum!$A:$B,2,0)</f>
        <v>41543</v>
      </c>
      <c r="CN130" s="13">
        <f>VLOOKUP(CM130,Zeitreihen!$J:$K,2,0)</f>
        <v>0.26664533503986348</v>
      </c>
      <c r="CO130" s="13">
        <f>VLOOKUP(CM130,Zeitreihen!R:S,2,0)</f>
        <v>1.0121</v>
      </c>
      <c r="CP130" s="9">
        <f t="shared" si="86"/>
        <v>-2.6664889008965887E-5</v>
      </c>
      <c r="CQ130" s="9">
        <f t="shared" si="86"/>
        <v>-9.8799585122110649E-5</v>
      </c>
      <c r="CR130" s="9">
        <f t="shared" si="100"/>
        <v>8.1227514426615729E-4</v>
      </c>
      <c r="CS130" s="9">
        <f t="shared" si="59"/>
        <v>5.7303776676657435E-13</v>
      </c>
      <c r="CT130" s="9">
        <f t="shared" si="59"/>
        <v>9.1051640059947117E-15</v>
      </c>
      <c r="CU130" s="9">
        <f t="shared" si="87"/>
        <v>-7.2232976181510109E-14</v>
      </c>
      <c r="CW130" s="16">
        <f t="shared" si="88"/>
        <v>5</v>
      </c>
      <c r="CX130" s="17">
        <f>VLOOKUP($A130,Datum!$A:$B,2,0)</f>
        <v>41543</v>
      </c>
      <c r="CY130" s="13">
        <f>VLOOKUP(CX130,Zeitreihen!N:O,2,0)</f>
        <v>1.3489</v>
      </c>
      <c r="CZ130" s="13">
        <f>VLOOKUP(CX130,Zeitreihen!R:S,2,0)</f>
        <v>1.0121</v>
      </c>
      <c r="DA130" s="9">
        <f t="shared" si="89"/>
        <v>-2.7392206652055713E-3</v>
      </c>
      <c r="DB130" s="9">
        <f t="shared" si="89"/>
        <v>-9.8799585122110649E-5</v>
      </c>
      <c r="DC130" s="9">
        <f t="shared" si="101"/>
        <v>8.1227514426615729E-4</v>
      </c>
      <c r="DD130" s="9">
        <f t="shared" si="60"/>
        <v>7.3665058364490804E-9</v>
      </c>
      <c r="DE130" s="9">
        <f t="shared" si="60"/>
        <v>9.1051640059947117E-15</v>
      </c>
      <c r="DF130" s="9">
        <f t="shared" si="90"/>
        <v>-8.1898256264700857E-12</v>
      </c>
    </row>
    <row r="131" spans="1:110" ht="15" x14ac:dyDescent="0.2">
      <c r="A131" s="9">
        <f t="shared" si="91"/>
        <v>118</v>
      </c>
      <c r="B131" s="16">
        <f t="shared" si="61"/>
        <v>4</v>
      </c>
      <c r="C131" s="17">
        <f>VLOOKUP($A131,Datum!$A:$B,2,0)</f>
        <v>41542</v>
      </c>
      <c r="D131" s="13">
        <f>VLOOKUP(C131,Zeitreihen!$B:$C,2,0)</f>
        <v>587.76</v>
      </c>
      <c r="E131" s="13">
        <f>VLOOKUP(C131,Zeitreihen!F:G,2,0)</f>
        <v>8002.14</v>
      </c>
      <c r="F131" s="9">
        <f t="shared" si="62"/>
        <v>7.488852172850474E-4</v>
      </c>
      <c r="G131" s="9">
        <f t="shared" si="62"/>
        <v>-1.6244334823955629E-4</v>
      </c>
      <c r="H131" s="9">
        <f t="shared" si="92"/>
        <v>7.6353863561018777E-4</v>
      </c>
      <c r="I131" s="9">
        <f t="shared" si="51"/>
        <v>4.2762697619409077E-12</v>
      </c>
      <c r="J131" s="9">
        <f t="shared" si="51"/>
        <v>1.2782923915590366E-9</v>
      </c>
      <c r="K131" s="9">
        <f t="shared" si="63"/>
        <v>7.3934586635370012E-11</v>
      </c>
      <c r="M131" s="16">
        <f t="shared" si="64"/>
        <v>4</v>
      </c>
      <c r="N131" s="17">
        <f>VLOOKUP($A131,Datum!$A:$B,2,0)</f>
        <v>41542</v>
      </c>
      <c r="O131" s="13">
        <f>VLOOKUP(N131,Zeitreihen!$B:$C,2,0)</f>
        <v>587.76</v>
      </c>
      <c r="P131" s="13">
        <f>VLOOKUP(N131,Zeitreihen!$J:$K,2,0)</f>
        <v>0.26665244520292253</v>
      </c>
      <c r="Q131" s="9">
        <f t="shared" si="65"/>
        <v>7.488852172850474E-4</v>
      </c>
      <c r="R131" s="9">
        <f t="shared" si="65"/>
        <v>0</v>
      </c>
      <c r="S131" s="9">
        <f t="shared" si="93"/>
        <v>7.6353863561018777E-4</v>
      </c>
      <c r="T131" s="9">
        <f t="shared" si="52"/>
        <v>4.2762697619409077E-12</v>
      </c>
      <c r="U131" s="9">
        <f t="shared" si="52"/>
        <v>8.2833781306492928E-18</v>
      </c>
      <c r="V131" s="9">
        <f t="shared" si="66"/>
        <v>-5.9516350213044958E-15</v>
      </c>
      <c r="X131" s="16">
        <f t="shared" si="67"/>
        <v>4</v>
      </c>
      <c r="Y131" s="17">
        <f>VLOOKUP($A131,Datum!$A:$B,2,0)</f>
        <v>41542</v>
      </c>
      <c r="Z131" s="13">
        <f>VLOOKUP(Y131,Zeitreihen!$B:$C,2,0)</f>
        <v>587.76</v>
      </c>
      <c r="AA131" s="13">
        <f>VLOOKUP(Y131,Zeitreihen!N:O,2,0)</f>
        <v>1.3526</v>
      </c>
      <c r="AB131" s="9">
        <f t="shared" si="68"/>
        <v>7.488852172850474E-4</v>
      </c>
      <c r="AC131" s="9">
        <f t="shared" si="68"/>
        <v>3.8518566142802355E-3</v>
      </c>
      <c r="AD131" s="9">
        <f t="shared" si="94"/>
        <v>7.6353863561018777E-4</v>
      </c>
      <c r="AE131" s="9">
        <f t="shared" si="53"/>
        <v>4.2762697619409077E-12</v>
      </c>
      <c r="AF131" s="9">
        <f t="shared" si="53"/>
        <v>9.7836452404978144E-9</v>
      </c>
      <c r="AG131" s="9">
        <f t="shared" si="69"/>
        <v>-2.045421870996247E-10</v>
      </c>
      <c r="AI131" s="16">
        <f t="shared" si="70"/>
        <v>4</v>
      </c>
      <c r="AJ131" s="17">
        <f>VLOOKUP($A131,Datum!$A:$B,2,0)</f>
        <v>41542</v>
      </c>
      <c r="AK131" s="13">
        <f>VLOOKUP(AJ131,Zeitreihen!$B:$C,2,0)</f>
        <v>587.76</v>
      </c>
      <c r="AL131" s="13">
        <f>VLOOKUP(AJ131,Zeitreihen!$R:$S,2,0)</f>
        <v>1.0122</v>
      </c>
      <c r="AM131" s="9">
        <f t="shared" si="71"/>
        <v>7.488852172850474E-4</v>
      </c>
      <c r="AN131" s="9">
        <f t="shared" si="71"/>
        <v>-9.8789824728396286E-5</v>
      </c>
      <c r="AO131" s="9">
        <f t="shared" si="95"/>
        <v>7.6353863561018777E-4</v>
      </c>
      <c r="AP131" s="9">
        <f t="shared" si="54"/>
        <v>3.0461089353919985E-12</v>
      </c>
      <c r="AQ131" s="9">
        <f t="shared" si="54"/>
        <v>9.0981703080578813E-15</v>
      </c>
      <c r="AR131" s="9">
        <f t="shared" si="72"/>
        <v>-1.6647527705666472E-13</v>
      </c>
      <c r="AT131" s="16">
        <f t="shared" si="73"/>
        <v>4</v>
      </c>
      <c r="AU131" s="17">
        <f>VLOOKUP($A131,Datum!$A:$B,2,0)</f>
        <v>41542</v>
      </c>
      <c r="AV131" s="13">
        <f>VLOOKUP(AU131,Zeitreihen!$F:$G,2,0)</f>
        <v>8002.14</v>
      </c>
      <c r="AW131" s="13">
        <f>VLOOKUP(AU131,Zeitreihen!$J:$K,2,0)</f>
        <v>0.26665244520292253</v>
      </c>
      <c r="AX131" s="9">
        <f t="shared" si="74"/>
        <v>-1.6244334823955629E-4</v>
      </c>
      <c r="AY131" s="9">
        <f t="shared" si="74"/>
        <v>0</v>
      </c>
      <c r="AZ131" s="9">
        <f t="shared" si="96"/>
        <v>7.6353863561018777E-4</v>
      </c>
      <c r="BA131" s="9">
        <f t="shared" si="55"/>
        <v>1.2782923915590366E-9</v>
      </c>
      <c r="BB131" s="9">
        <f t="shared" si="55"/>
        <v>8.2833781306492928E-18</v>
      </c>
      <c r="BC131" s="9">
        <f t="shared" si="75"/>
        <v>-1.0290082235247445E-13</v>
      </c>
      <c r="BE131" s="16">
        <f t="shared" si="76"/>
        <v>4</v>
      </c>
      <c r="BF131" s="17">
        <f>VLOOKUP($A131,Datum!$A:$B,2,0)</f>
        <v>41542</v>
      </c>
      <c r="BG131" s="13">
        <f>VLOOKUP(BF131,Zeitreihen!$F:$G,2,0)</f>
        <v>8002.14</v>
      </c>
      <c r="BH131" s="13">
        <f>VLOOKUP(BF131,Zeitreihen!N:O,2,0)</f>
        <v>1.3526</v>
      </c>
      <c r="BI131" s="9">
        <f t="shared" si="77"/>
        <v>-1.6244334823955629E-4</v>
      </c>
      <c r="BJ131" s="9">
        <f t="shared" si="77"/>
        <v>3.8518566142802355E-3</v>
      </c>
      <c r="BK131" s="9">
        <f t="shared" si="97"/>
        <v>7.6353863561018777E-4</v>
      </c>
      <c r="BL131" s="9">
        <f t="shared" si="56"/>
        <v>1.2782923915590366E-9</v>
      </c>
      <c r="BM131" s="9">
        <f t="shared" si="56"/>
        <v>9.7836452404978144E-9</v>
      </c>
      <c r="BN131" s="9">
        <f t="shared" si="78"/>
        <v>-3.5364331285408373E-9</v>
      </c>
      <c r="BP131" s="16">
        <f t="shared" si="79"/>
        <v>4</v>
      </c>
      <c r="BQ131" s="17">
        <f>VLOOKUP($A131,Datum!$A:$B,2,0)</f>
        <v>41542</v>
      </c>
      <c r="BR131" s="13">
        <f>VLOOKUP(BQ131,Zeitreihen!$F:$G,2,0)</f>
        <v>8002.14</v>
      </c>
      <c r="BS131" s="13">
        <f>VLOOKUP(BQ131,Zeitreihen!R:S,2,0)</f>
        <v>1.0122</v>
      </c>
      <c r="BT131" s="9">
        <f t="shared" si="80"/>
        <v>-1.6244334823955629E-4</v>
      </c>
      <c r="BU131" s="9">
        <f t="shared" si="80"/>
        <v>-9.8789824728396286E-5</v>
      </c>
      <c r="BV131" s="9">
        <f t="shared" si="98"/>
        <v>7.6353863561018777E-4</v>
      </c>
      <c r="BW131" s="9">
        <f t="shared" si="57"/>
        <v>1.2782923915590366E-9</v>
      </c>
      <c r="BX131" s="9">
        <f t="shared" si="57"/>
        <v>8.6088292148774986E-15</v>
      </c>
      <c r="BY131" s="9">
        <f t="shared" si="81"/>
        <v>-3.3173183274459897E-12</v>
      </c>
      <c r="CA131" s="16">
        <f t="shared" si="82"/>
        <v>4</v>
      </c>
      <c r="CB131" s="17">
        <f>VLOOKUP($A131,Datum!$A:$B,2,0)</f>
        <v>41542</v>
      </c>
      <c r="CC131" s="13">
        <f>VLOOKUP(CB131,Zeitreihen!$J:$K,2,0)</f>
        <v>0.26665244520292253</v>
      </c>
      <c r="CD131" s="13">
        <f>VLOOKUP(CB131,Zeitreihen!N:O,2,0)</f>
        <v>1.3526</v>
      </c>
      <c r="CE131" s="9">
        <f t="shared" si="83"/>
        <v>0</v>
      </c>
      <c r="CF131" s="9">
        <f t="shared" si="83"/>
        <v>3.8518566142802355E-3</v>
      </c>
      <c r="CG131" s="9">
        <f t="shared" si="99"/>
        <v>7.6353863561018777E-4</v>
      </c>
      <c r="CH131" s="9">
        <f t="shared" si="58"/>
        <v>8.2833781306492928E-18</v>
      </c>
      <c r="CI131" s="9">
        <f t="shared" si="58"/>
        <v>9.7836452404978144E-9</v>
      </c>
      <c r="CJ131" s="9">
        <f t="shared" si="84"/>
        <v>2.8467812178523776E-13</v>
      </c>
      <c r="CL131" s="16">
        <f t="shared" si="85"/>
        <v>4</v>
      </c>
      <c r="CM131" s="17">
        <f>VLOOKUP($A131,Datum!$A:$B,2,0)</f>
        <v>41542</v>
      </c>
      <c r="CN131" s="13">
        <f>VLOOKUP(CM131,Zeitreihen!$J:$K,2,0)</f>
        <v>0.26665244520292253</v>
      </c>
      <c r="CO131" s="13">
        <f>VLOOKUP(CM131,Zeitreihen!R:S,2,0)</f>
        <v>1.0122</v>
      </c>
      <c r="CP131" s="9">
        <f t="shared" si="86"/>
        <v>0</v>
      </c>
      <c r="CQ131" s="9">
        <f t="shared" si="86"/>
        <v>-9.8789824728396286E-5</v>
      </c>
      <c r="CR131" s="9">
        <f t="shared" si="100"/>
        <v>7.6353863561018777E-4</v>
      </c>
      <c r="CS131" s="9">
        <f t="shared" si="59"/>
        <v>8.2833781306492928E-18</v>
      </c>
      <c r="CT131" s="9">
        <f t="shared" si="59"/>
        <v>8.6088292148774986E-15</v>
      </c>
      <c r="CU131" s="9">
        <f t="shared" si="87"/>
        <v>2.6703967429767995E-16</v>
      </c>
      <c r="CW131" s="16">
        <f t="shared" si="88"/>
        <v>4</v>
      </c>
      <c r="CX131" s="17">
        <f>VLOOKUP($A131,Datum!$A:$B,2,0)</f>
        <v>41542</v>
      </c>
      <c r="CY131" s="13">
        <f>VLOOKUP(CX131,Zeitreihen!N:O,2,0)</f>
        <v>1.3526</v>
      </c>
      <c r="CZ131" s="13">
        <f>VLOOKUP(CX131,Zeitreihen!R:S,2,0)</f>
        <v>1.0122</v>
      </c>
      <c r="DA131" s="9">
        <f t="shared" si="89"/>
        <v>3.8518566142802355E-3</v>
      </c>
      <c r="DB131" s="9">
        <f t="shared" si="89"/>
        <v>-9.8789824728396286E-5</v>
      </c>
      <c r="DC131" s="9">
        <f t="shared" si="101"/>
        <v>7.6353863561018777E-4</v>
      </c>
      <c r="DD131" s="9">
        <f t="shared" si="60"/>
        <v>9.7836452404978144E-9</v>
      </c>
      <c r="DE131" s="9">
        <f t="shared" si="60"/>
        <v>8.6088292148774986E-15</v>
      </c>
      <c r="DF131" s="9">
        <f t="shared" si="90"/>
        <v>9.1774577620599689E-12</v>
      </c>
    </row>
    <row r="132" spans="1:110" ht="15" x14ac:dyDescent="0.2">
      <c r="A132" s="9">
        <f t="shared" si="91"/>
        <v>119</v>
      </c>
      <c r="B132" s="16">
        <f t="shared" si="61"/>
        <v>3</v>
      </c>
      <c r="C132" s="17">
        <f>VLOOKUP($A132,Datum!$A:$B,2,0)</f>
        <v>41541</v>
      </c>
      <c r="D132" s="13">
        <f>VLOOKUP(C132,Zeitreihen!$B:$C,2,0)</f>
        <v>587.32000000000005</v>
      </c>
      <c r="E132" s="13">
        <f>VLOOKUP(C132,Zeitreihen!F:G,2,0)</f>
        <v>8003.44</v>
      </c>
      <c r="F132" s="9">
        <f t="shared" si="62"/>
        <v>-4.7221979683862497E-3</v>
      </c>
      <c r="G132" s="9">
        <f t="shared" si="62"/>
        <v>-2.6540820351390825E-3</v>
      </c>
      <c r="H132" s="9">
        <f t="shared" si="92"/>
        <v>7.1772631747357642E-4</v>
      </c>
      <c r="I132" s="9">
        <f t="shared" si="51"/>
        <v>2.2075274847597288E-8</v>
      </c>
      <c r="J132" s="9">
        <f t="shared" si="51"/>
        <v>1.0285217581580963E-8</v>
      </c>
      <c r="K132" s="9">
        <f t="shared" si="63"/>
        <v>1.5068145372962781E-8</v>
      </c>
      <c r="M132" s="16">
        <f t="shared" si="64"/>
        <v>3</v>
      </c>
      <c r="N132" s="17">
        <f>VLOOKUP($A132,Datum!$A:$B,2,0)</f>
        <v>41541</v>
      </c>
      <c r="O132" s="13">
        <f>VLOOKUP(N132,Zeitreihen!$B:$C,2,0)</f>
        <v>587.32000000000005</v>
      </c>
      <c r="P132" s="13">
        <f>VLOOKUP(N132,Zeitreihen!$J:$K,2,0)</f>
        <v>0.26665244520292253</v>
      </c>
      <c r="Q132" s="9">
        <f t="shared" si="65"/>
        <v>-4.7221979683862497E-3</v>
      </c>
      <c r="R132" s="9">
        <f t="shared" si="65"/>
        <v>2.6664889008905866E-5</v>
      </c>
      <c r="S132" s="9">
        <f t="shared" si="93"/>
        <v>7.1772631747357642E-4</v>
      </c>
      <c r="T132" s="9">
        <f t="shared" si="52"/>
        <v>2.2075274847597288E-8</v>
      </c>
      <c r="U132" s="9">
        <f t="shared" si="52"/>
        <v>5.1430963177143635E-13</v>
      </c>
      <c r="V132" s="9">
        <f t="shared" si="66"/>
        <v>-1.0655292805981923E-10</v>
      </c>
      <c r="X132" s="16">
        <f t="shared" si="67"/>
        <v>3</v>
      </c>
      <c r="Y132" s="17">
        <f>VLOOKUP($A132,Datum!$A:$B,2,0)</f>
        <v>41541</v>
      </c>
      <c r="Z132" s="13">
        <f>VLOOKUP(Y132,Zeitreihen!$B:$C,2,0)</f>
        <v>587.32000000000005</v>
      </c>
      <c r="AA132" s="13">
        <f>VLOOKUP(Y132,Zeitreihen!N:O,2,0)</f>
        <v>1.3473999999999999</v>
      </c>
      <c r="AB132" s="9">
        <f t="shared" si="68"/>
        <v>-4.7221979683862497E-3</v>
      </c>
      <c r="AC132" s="9">
        <f t="shared" si="68"/>
        <v>-1.4091299101822231E-3</v>
      </c>
      <c r="AD132" s="9">
        <f t="shared" si="94"/>
        <v>7.1772631747357642E-4</v>
      </c>
      <c r="AE132" s="9">
        <f t="shared" si="53"/>
        <v>2.2075274847597288E-8</v>
      </c>
      <c r="AF132" s="9">
        <f t="shared" si="53"/>
        <v>2.0290490599453098E-9</v>
      </c>
      <c r="AG132" s="9">
        <f t="shared" si="69"/>
        <v>6.6926688008261411E-9</v>
      </c>
      <c r="AI132" s="16">
        <f t="shared" si="70"/>
        <v>3</v>
      </c>
      <c r="AJ132" s="17">
        <f>VLOOKUP($A132,Datum!$A:$B,2,0)</f>
        <v>41541</v>
      </c>
      <c r="AK132" s="13">
        <f>VLOOKUP(AJ132,Zeitreihen!$B:$C,2,0)</f>
        <v>587.32000000000005</v>
      </c>
      <c r="AL132" s="13">
        <f>VLOOKUP(AJ132,Zeitreihen!$R:$S,2,0)</f>
        <v>1.0123</v>
      </c>
      <c r="AM132" s="9">
        <f t="shared" si="71"/>
        <v>-4.7221979683862497E-3</v>
      </c>
      <c r="AN132" s="9">
        <f t="shared" si="71"/>
        <v>-9.8780066262980955E-5</v>
      </c>
      <c r="AO132" s="9">
        <f t="shared" si="95"/>
        <v>7.1772631747357642E-4</v>
      </c>
      <c r="AP132" s="9">
        <f t="shared" si="54"/>
        <v>2.1982429726082263E-8</v>
      </c>
      <c r="AQ132" s="9">
        <f t="shared" si="54"/>
        <v>8.6007023824327404E-15</v>
      </c>
      <c r="AR132" s="9">
        <f t="shared" si="72"/>
        <v>-1.3750066753175272E-11</v>
      </c>
      <c r="AT132" s="16">
        <f t="shared" si="73"/>
        <v>3</v>
      </c>
      <c r="AU132" s="17">
        <f>VLOOKUP($A132,Datum!$A:$B,2,0)</f>
        <v>41541</v>
      </c>
      <c r="AV132" s="13">
        <f>VLOOKUP(AU132,Zeitreihen!$F:$G,2,0)</f>
        <v>8003.44</v>
      </c>
      <c r="AW132" s="13">
        <f>VLOOKUP(AU132,Zeitreihen!$J:$K,2,0)</f>
        <v>0.26665244520292253</v>
      </c>
      <c r="AX132" s="9">
        <f t="shared" si="74"/>
        <v>-2.6540820351390825E-3</v>
      </c>
      <c r="AY132" s="9">
        <f t="shared" si="74"/>
        <v>2.6664889008905866E-5</v>
      </c>
      <c r="AZ132" s="9">
        <f t="shared" si="96"/>
        <v>7.1772631747357642E-4</v>
      </c>
      <c r="BA132" s="9">
        <f t="shared" si="55"/>
        <v>1.0285217581580963E-8</v>
      </c>
      <c r="BB132" s="9">
        <f t="shared" si="55"/>
        <v>5.1430963177143635E-13</v>
      </c>
      <c r="BC132" s="9">
        <f t="shared" si="75"/>
        <v>-7.2730918233389634E-11</v>
      </c>
      <c r="BE132" s="16">
        <f t="shared" si="76"/>
        <v>3</v>
      </c>
      <c r="BF132" s="17">
        <f>VLOOKUP($A132,Datum!$A:$B,2,0)</f>
        <v>41541</v>
      </c>
      <c r="BG132" s="13">
        <f>VLOOKUP(BF132,Zeitreihen!$F:$G,2,0)</f>
        <v>8003.44</v>
      </c>
      <c r="BH132" s="13">
        <f>VLOOKUP(BF132,Zeitreihen!N:O,2,0)</f>
        <v>1.3473999999999999</v>
      </c>
      <c r="BI132" s="9">
        <f t="shared" si="77"/>
        <v>-2.6540820351390825E-3</v>
      </c>
      <c r="BJ132" s="9">
        <f t="shared" si="77"/>
        <v>-1.4091299101822231E-3</v>
      </c>
      <c r="BK132" s="9">
        <f t="shared" si="97"/>
        <v>7.1772631747357642E-4</v>
      </c>
      <c r="BL132" s="9">
        <f t="shared" si="56"/>
        <v>1.0285217581580963E-8</v>
      </c>
      <c r="BM132" s="9">
        <f t="shared" si="56"/>
        <v>2.0290490599453098E-9</v>
      </c>
      <c r="BN132" s="9">
        <f t="shared" si="78"/>
        <v>4.5682831638636224E-9</v>
      </c>
      <c r="BP132" s="16">
        <f t="shared" si="79"/>
        <v>3</v>
      </c>
      <c r="BQ132" s="17">
        <f>VLOOKUP($A132,Datum!$A:$B,2,0)</f>
        <v>41541</v>
      </c>
      <c r="BR132" s="13">
        <f>VLOOKUP(BQ132,Zeitreihen!$F:$G,2,0)</f>
        <v>8003.44</v>
      </c>
      <c r="BS132" s="13">
        <f>VLOOKUP(BQ132,Zeitreihen!R:S,2,0)</f>
        <v>1.0123</v>
      </c>
      <c r="BT132" s="9">
        <f t="shared" si="80"/>
        <v>-2.6540820351390825E-3</v>
      </c>
      <c r="BU132" s="9">
        <f t="shared" si="80"/>
        <v>-9.8780066262980955E-5</v>
      </c>
      <c r="BV132" s="9">
        <f t="shared" si="98"/>
        <v>7.1772631747357642E-4</v>
      </c>
      <c r="BW132" s="9">
        <f t="shared" si="57"/>
        <v>1.0285217581580963E-8</v>
      </c>
      <c r="BX132" s="9">
        <f t="shared" si="57"/>
        <v>8.1394034356975107E-15</v>
      </c>
      <c r="BY132" s="9">
        <f t="shared" si="81"/>
        <v>-9.1496194085009081E-12</v>
      </c>
      <c r="CA132" s="16">
        <f t="shared" si="82"/>
        <v>3</v>
      </c>
      <c r="CB132" s="17">
        <f>VLOOKUP($A132,Datum!$A:$B,2,0)</f>
        <v>41541</v>
      </c>
      <c r="CC132" s="13">
        <f>VLOOKUP(CB132,Zeitreihen!$J:$K,2,0)</f>
        <v>0.26665244520292253</v>
      </c>
      <c r="CD132" s="13">
        <f>VLOOKUP(CB132,Zeitreihen!N:O,2,0)</f>
        <v>1.3473999999999999</v>
      </c>
      <c r="CE132" s="9">
        <f t="shared" si="83"/>
        <v>2.6664889008905866E-5</v>
      </c>
      <c r="CF132" s="9">
        <f t="shared" si="83"/>
        <v>-1.4091299101822231E-3</v>
      </c>
      <c r="CG132" s="9">
        <f t="shared" si="99"/>
        <v>7.1772631747357642E-4</v>
      </c>
      <c r="CH132" s="9">
        <f t="shared" si="58"/>
        <v>5.1430963177143635E-13</v>
      </c>
      <c r="CI132" s="9">
        <f t="shared" si="58"/>
        <v>2.0290490599453098E-9</v>
      </c>
      <c r="CJ132" s="9">
        <f t="shared" si="84"/>
        <v>-3.2304171168235403E-11</v>
      </c>
      <c r="CL132" s="16">
        <f t="shared" si="85"/>
        <v>3</v>
      </c>
      <c r="CM132" s="17">
        <f>VLOOKUP($A132,Datum!$A:$B,2,0)</f>
        <v>41541</v>
      </c>
      <c r="CN132" s="13">
        <f>VLOOKUP(CM132,Zeitreihen!$J:$K,2,0)</f>
        <v>0.26665244520292253</v>
      </c>
      <c r="CO132" s="13">
        <f>VLOOKUP(CM132,Zeitreihen!R:S,2,0)</f>
        <v>1.0123</v>
      </c>
      <c r="CP132" s="9">
        <f t="shared" si="86"/>
        <v>2.6664889008905866E-5</v>
      </c>
      <c r="CQ132" s="9">
        <f t="shared" si="86"/>
        <v>-9.8780066262980955E-5</v>
      </c>
      <c r="CR132" s="9">
        <f t="shared" si="100"/>
        <v>7.1772631747357642E-4</v>
      </c>
      <c r="CS132" s="9">
        <f t="shared" si="59"/>
        <v>5.1430963177143635E-13</v>
      </c>
      <c r="CT132" s="9">
        <f t="shared" si="59"/>
        <v>8.1394034356975107E-15</v>
      </c>
      <c r="CU132" s="9">
        <f t="shared" si="87"/>
        <v>6.4700645930722755E-14</v>
      </c>
      <c r="CW132" s="16">
        <f t="shared" si="88"/>
        <v>3</v>
      </c>
      <c r="CX132" s="17">
        <f>VLOOKUP($A132,Datum!$A:$B,2,0)</f>
        <v>41541</v>
      </c>
      <c r="CY132" s="13">
        <f>VLOOKUP(CX132,Zeitreihen!N:O,2,0)</f>
        <v>1.3473999999999999</v>
      </c>
      <c r="CZ132" s="13">
        <f>VLOOKUP(CX132,Zeitreihen!R:S,2,0)</f>
        <v>1.0123</v>
      </c>
      <c r="DA132" s="9">
        <f t="shared" si="89"/>
        <v>-1.4091299101822231E-3</v>
      </c>
      <c r="DB132" s="9">
        <f t="shared" si="89"/>
        <v>-9.8780066262980955E-5</v>
      </c>
      <c r="DC132" s="9">
        <f t="shared" si="101"/>
        <v>7.1772631747357642E-4</v>
      </c>
      <c r="DD132" s="9">
        <f t="shared" si="60"/>
        <v>2.0290490599453098E-9</v>
      </c>
      <c r="DE132" s="9">
        <f t="shared" si="60"/>
        <v>8.1394034356975107E-15</v>
      </c>
      <c r="DF132" s="9">
        <f t="shared" si="90"/>
        <v>-4.0638957774182222E-12</v>
      </c>
    </row>
    <row r="133" spans="1:110" ht="15" x14ac:dyDescent="0.2">
      <c r="A133" s="9">
        <f t="shared" si="91"/>
        <v>120</v>
      </c>
      <c r="B133" s="16">
        <f t="shared" si="61"/>
        <v>2</v>
      </c>
      <c r="C133" s="17">
        <f>VLOOKUP($A133,Datum!$A:$B,2,0)</f>
        <v>41540</v>
      </c>
      <c r="D133" s="13">
        <f>VLOOKUP(C133,Zeitreihen!$B:$C,2,0)</f>
        <v>590.1</v>
      </c>
      <c r="E133" s="13">
        <f>VLOOKUP(C133,Zeitreihen!F:G,2,0)</f>
        <v>8024.71</v>
      </c>
      <c r="F133" s="9">
        <f t="shared" si="62"/>
        <v>3.4290209972907717E-3</v>
      </c>
      <c r="G133" s="9">
        <f t="shared" si="62"/>
        <v>0</v>
      </c>
      <c r="H133" s="9">
        <f t="shared" si="92"/>
        <v>6.7466273842516176E-4</v>
      </c>
      <c r="I133" s="9">
        <f t="shared" si="51"/>
        <v>4.5793280742243287E-9</v>
      </c>
      <c r="J133" s="9">
        <f t="shared" si="51"/>
        <v>8.6369420144472454E-10</v>
      </c>
      <c r="K133" s="9">
        <f t="shared" si="63"/>
        <v>-1.9887531531642106E-9</v>
      </c>
      <c r="M133" s="16">
        <f t="shared" si="64"/>
        <v>2</v>
      </c>
      <c r="N133" s="17">
        <f>VLOOKUP($A133,Datum!$A:$B,2,0)</f>
        <v>41540</v>
      </c>
      <c r="O133" s="13">
        <f>VLOOKUP(N133,Zeitreihen!$B:$C,2,0)</f>
        <v>590.1</v>
      </c>
      <c r="P133" s="13">
        <f>VLOOKUP(N133,Zeitreihen!$J:$K,2,0)</f>
        <v>0.26664533503986348</v>
      </c>
      <c r="Q133" s="9">
        <f t="shared" si="65"/>
        <v>3.4290209972907717E-3</v>
      </c>
      <c r="R133" s="9">
        <f t="shared" si="65"/>
        <v>-2.6664889008965887E-5</v>
      </c>
      <c r="S133" s="9">
        <f t="shared" si="93"/>
        <v>6.7466273842516176E-4</v>
      </c>
      <c r="T133" s="9">
        <f t="shared" si="52"/>
        <v>4.5793280742243287E-9</v>
      </c>
      <c r="U133" s="9">
        <f t="shared" si="52"/>
        <v>4.7595600047204824E-13</v>
      </c>
      <c r="V133" s="9">
        <f t="shared" si="66"/>
        <v>-4.6685743809616848E-11</v>
      </c>
      <c r="X133" s="16">
        <f t="shared" si="67"/>
        <v>2</v>
      </c>
      <c r="Y133" s="17">
        <f>VLOOKUP($A133,Datum!$A:$B,2,0)</f>
        <v>41540</v>
      </c>
      <c r="Z133" s="13">
        <f>VLOOKUP(Y133,Zeitreihen!$B:$C,2,0)</f>
        <v>590.1</v>
      </c>
      <c r="AA133" s="13">
        <f>VLOOKUP(Y133,Zeitreihen!N:O,2,0)</f>
        <v>1.3492999999999999</v>
      </c>
      <c r="AB133" s="9">
        <f t="shared" si="68"/>
        <v>3.4290209972907717E-3</v>
      </c>
      <c r="AC133" s="9">
        <f t="shared" si="68"/>
        <v>-2.2948523969893498E-3</v>
      </c>
      <c r="AD133" s="9">
        <f t="shared" si="94"/>
        <v>6.7466273842516176E-4</v>
      </c>
      <c r="AE133" s="9">
        <f t="shared" si="53"/>
        <v>4.5793280742243287E-9</v>
      </c>
      <c r="AF133" s="9">
        <f t="shared" si="53"/>
        <v>4.4460505758132589E-9</v>
      </c>
      <c r="AG133" s="9">
        <f t="shared" si="69"/>
        <v>-4.5121972719776886E-9</v>
      </c>
      <c r="AI133" s="16">
        <f t="shared" si="70"/>
        <v>2</v>
      </c>
      <c r="AJ133" s="17">
        <f>VLOOKUP($A133,Datum!$A:$B,2,0)</f>
        <v>41540</v>
      </c>
      <c r="AK133" s="13">
        <f>VLOOKUP(AJ133,Zeitreihen!$B:$C,2,0)</f>
        <v>590.1</v>
      </c>
      <c r="AL133" s="13">
        <f>VLOOKUP(AJ133,Zeitreihen!$R:$S,2,0)</f>
        <v>1.0124</v>
      </c>
      <c r="AM133" s="9">
        <f t="shared" si="71"/>
        <v>3.4290209972907717E-3</v>
      </c>
      <c r="AN133" s="9">
        <f t="shared" si="71"/>
        <v>-9.8770309725198388E-5</v>
      </c>
      <c r="AO133" s="9">
        <f t="shared" si="95"/>
        <v>6.7466273842516176E-4</v>
      </c>
      <c r="AP133" s="9">
        <f t="shared" si="54"/>
        <v>4.6204620035136112E-9</v>
      </c>
      <c r="AQ133" s="9">
        <f t="shared" si="54"/>
        <v>8.1302966586287919E-15</v>
      </c>
      <c r="AR133" s="9">
        <f t="shared" si="72"/>
        <v>6.1290885773080485E-12</v>
      </c>
      <c r="AT133" s="16">
        <f t="shared" si="73"/>
        <v>2</v>
      </c>
      <c r="AU133" s="17">
        <f>VLOOKUP($A133,Datum!$A:$B,2,0)</f>
        <v>41540</v>
      </c>
      <c r="AV133" s="13">
        <f>VLOOKUP(AU133,Zeitreihen!$F:$G,2,0)</f>
        <v>8024.71</v>
      </c>
      <c r="AW133" s="13">
        <f>VLOOKUP(AU133,Zeitreihen!$J:$K,2,0)</f>
        <v>0.26664533503986348</v>
      </c>
      <c r="AX133" s="9">
        <f t="shared" si="74"/>
        <v>0</v>
      </c>
      <c r="AY133" s="9">
        <f t="shared" si="74"/>
        <v>-2.6664889008965887E-5</v>
      </c>
      <c r="AZ133" s="9">
        <f t="shared" si="96"/>
        <v>6.7466273842516176E-4</v>
      </c>
      <c r="BA133" s="9">
        <f t="shared" si="55"/>
        <v>8.6369420144472454E-10</v>
      </c>
      <c r="BB133" s="9">
        <f t="shared" si="55"/>
        <v>4.7595600047204824E-13</v>
      </c>
      <c r="BC133" s="9">
        <f t="shared" si="75"/>
        <v>2.027511868647211E-11</v>
      </c>
      <c r="BE133" s="16">
        <f t="shared" si="76"/>
        <v>2</v>
      </c>
      <c r="BF133" s="17">
        <f>VLOOKUP($A133,Datum!$A:$B,2,0)</f>
        <v>41540</v>
      </c>
      <c r="BG133" s="13">
        <f>VLOOKUP(BF133,Zeitreihen!$F:$G,2,0)</f>
        <v>8024.71</v>
      </c>
      <c r="BH133" s="13">
        <f>VLOOKUP(BF133,Zeitreihen!N:O,2,0)</f>
        <v>1.3492999999999999</v>
      </c>
      <c r="BI133" s="9">
        <f t="shared" si="77"/>
        <v>0</v>
      </c>
      <c r="BJ133" s="9">
        <f t="shared" si="77"/>
        <v>-2.2948523969893498E-3</v>
      </c>
      <c r="BK133" s="9">
        <f t="shared" si="97"/>
        <v>6.7466273842516176E-4</v>
      </c>
      <c r="BL133" s="9">
        <f t="shared" si="56"/>
        <v>8.6369420144472454E-10</v>
      </c>
      <c r="BM133" s="9">
        <f t="shared" si="56"/>
        <v>4.4460505758132589E-9</v>
      </c>
      <c r="BN133" s="9">
        <f t="shared" si="78"/>
        <v>1.9595989644975552E-9</v>
      </c>
      <c r="BP133" s="16">
        <f t="shared" si="79"/>
        <v>2</v>
      </c>
      <c r="BQ133" s="17">
        <f>VLOOKUP($A133,Datum!$A:$B,2,0)</f>
        <v>41540</v>
      </c>
      <c r="BR133" s="13">
        <f>VLOOKUP(BQ133,Zeitreihen!$F:$G,2,0)</f>
        <v>8024.71</v>
      </c>
      <c r="BS133" s="13">
        <f>VLOOKUP(BQ133,Zeitreihen!R:S,2,0)</f>
        <v>1.0124</v>
      </c>
      <c r="BT133" s="9">
        <f t="shared" si="80"/>
        <v>0</v>
      </c>
      <c r="BU133" s="9">
        <f t="shared" si="80"/>
        <v>-9.8770309725198388E-5</v>
      </c>
      <c r="BV133" s="9">
        <f t="shared" si="98"/>
        <v>6.7466273842516176E-4</v>
      </c>
      <c r="BW133" s="9">
        <f t="shared" si="57"/>
        <v>8.6369420144472454E-10</v>
      </c>
      <c r="BX133" s="9">
        <f t="shared" si="57"/>
        <v>7.6954366734893425E-15</v>
      </c>
      <c r="BY133" s="9">
        <f t="shared" si="81"/>
        <v>-2.5780814635068895E-12</v>
      </c>
      <c r="CA133" s="16">
        <f t="shared" si="82"/>
        <v>2</v>
      </c>
      <c r="CB133" s="17">
        <f>VLOOKUP($A133,Datum!$A:$B,2,0)</f>
        <v>41540</v>
      </c>
      <c r="CC133" s="13">
        <f>VLOOKUP(CB133,Zeitreihen!$J:$K,2,0)</f>
        <v>0.26664533503986348</v>
      </c>
      <c r="CD133" s="13">
        <f>VLOOKUP(CB133,Zeitreihen!N:O,2,0)</f>
        <v>1.3492999999999999</v>
      </c>
      <c r="CE133" s="9">
        <f t="shared" si="83"/>
        <v>-2.6664889008965887E-5</v>
      </c>
      <c r="CF133" s="9">
        <f t="shared" si="83"/>
        <v>-2.2948523969893498E-3</v>
      </c>
      <c r="CG133" s="9">
        <f t="shared" si="99"/>
        <v>6.7466273842516176E-4</v>
      </c>
      <c r="CH133" s="9">
        <f t="shared" si="58"/>
        <v>4.7595600047204824E-13</v>
      </c>
      <c r="CI133" s="9">
        <f t="shared" si="58"/>
        <v>4.4460505758132589E-9</v>
      </c>
      <c r="CJ133" s="9">
        <f t="shared" si="84"/>
        <v>4.600135269707322E-11</v>
      </c>
      <c r="CL133" s="16">
        <f t="shared" si="85"/>
        <v>2</v>
      </c>
      <c r="CM133" s="17">
        <f>VLOOKUP($A133,Datum!$A:$B,2,0)</f>
        <v>41540</v>
      </c>
      <c r="CN133" s="13">
        <f>VLOOKUP(CM133,Zeitreihen!$J:$K,2,0)</f>
        <v>0.26664533503986348</v>
      </c>
      <c r="CO133" s="13">
        <f>VLOOKUP(CM133,Zeitreihen!R:S,2,0)</f>
        <v>1.0124</v>
      </c>
      <c r="CP133" s="9">
        <f t="shared" si="86"/>
        <v>-2.6664889008965887E-5</v>
      </c>
      <c r="CQ133" s="9">
        <f t="shared" si="86"/>
        <v>-9.8770309725198388E-5</v>
      </c>
      <c r="CR133" s="9">
        <f t="shared" si="100"/>
        <v>6.7466273842516176E-4</v>
      </c>
      <c r="CS133" s="9">
        <f t="shared" si="59"/>
        <v>4.7595600047204824E-13</v>
      </c>
      <c r="CT133" s="9">
        <f t="shared" si="59"/>
        <v>7.6954366734893425E-15</v>
      </c>
      <c r="CU133" s="9">
        <f t="shared" si="87"/>
        <v>-6.0520155824319478E-14</v>
      </c>
      <c r="CW133" s="16">
        <f t="shared" si="88"/>
        <v>2</v>
      </c>
      <c r="CX133" s="17">
        <f>VLOOKUP($A133,Datum!$A:$B,2,0)</f>
        <v>41540</v>
      </c>
      <c r="CY133" s="13">
        <f>VLOOKUP(CX133,Zeitreihen!N:O,2,0)</f>
        <v>1.3492999999999999</v>
      </c>
      <c r="CZ133" s="13">
        <f>VLOOKUP(CX133,Zeitreihen!R:S,2,0)</f>
        <v>1.0124</v>
      </c>
      <c r="DA133" s="9">
        <f t="shared" si="89"/>
        <v>-2.2948523969893498E-3</v>
      </c>
      <c r="DB133" s="9">
        <f t="shared" si="89"/>
        <v>-9.8770309725198388E-5</v>
      </c>
      <c r="DC133" s="9">
        <f t="shared" si="101"/>
        <v>6.7466273842516176E-4</v>
      </c>
      <c r="DD133" s="9">
        <f t="shared" si="60"/>
        <v>4.4460505758132589E-9</v>
      </c>
      <c r="DE133" s="9">
        <f t="shared" si="60"/>
        <v>7.6954366734893425E-15</v>
      </c>
      <c r="DF133" s="9">
        <f t="shared" si="90"/>
        <v>-5.8492991591558865E-12</v>
      </c>
    </row>
    <row r="134" spans="1:110" ht="15" x14ac:dyDescent="0.2">
      <c r="A134" s="9">
        <f t="shared" si="91"/>
        <v>121</v>
      </c>
      <c r="B134" s="16">
        <f t="shared" si="61"/>
        <v>6</v>
      </c>
      <c r="C134" s="17">
        <f>VLOOKUP($A134,Datum!$A:$B,2,0)</f>
        <v>41537</v>
      </c>
      <c r="D134" s="13">
        <f>VLOOKUP(C134,Zeitreihen!$B:$C,2,0)</f>
        <v>588.08000000000004</v>
      </c>
      <c r="E134" s="13">
        <f>VLOOKUP(C134,Zeitreihen!F:G,2,0)</f>
        <v>8024.71</v>
      </c>
      <c r="F134" s="9">
        <f t="shared" si="62"/>
        <v>-1.700434461041105E-5</v>
      </c>
      <c r="G134" s="9">
        <f t="shared" si="62"/>
        <v>0</v>
      </c>
      <c r="H134" s="9">
        <f t="shared" si="92"/>
        <v>6.3418297411965197E-4</v>
      </c>
      <c r="I134" s="9">
        <f t="shared" si="51"/>
        <v>4.4825406315346062E-10</v>
      </c>
      <c r="J134" s="9">
        <f t="shared" si="51"/>
        <v>8.1187254935804094E-10</v>
      </c>
      <c r="K134" s="9">
        <f t="shared" si="63"/>
        <v>6.0326210639530502E-10</v>
      </c>
      <c r="M134" s="16">
        <f t="shared" si="64"/>
        <v>6</v>
      </c>
      <c r="N134" s="17">
        <f>VLOOKUP($A134,Datum!$A:$B,2,0)</f>
        <v>41537</v>
      </c>
      <c r="O134" s="13">
        <f>VLOOKUP(N134,Zeitreihen!$B:$C,2,0)</f>
        <v>588.08000000000004</v>
      </c>
      <c r="P134" s="13">
        <f>VLOOKUP(N134,Zeitreihen!$J:$K,2,0)</f>
        <v>0.26665244520292253</v>
      </c>
      <c r="Q134" s="9">
        <f t="shared" si="65"/>
        <v>-1.700434461041105E-5</v>
      </c>
      <c r="R134" s="9">
        <f t="shared" si="65"/>
        <v>2.6664889008905866E-5</v>
      </c>
      <c r="S134" s="9">
        <f t="shared" si="93"/>
        <v>6.3418297411965197E-4</v>
      </c>
      <c r="T134" s="9">
        <f t="shared" si="52"/>
        <v>4.4825406315346062E-10</v>
      </c>
      <c r="U134" s="9">
        <f t="shared" si="52"/>
        <v>4.5444399063324107E-13</v>
      </c>
      <c r="V134" s="9">
        <f t="shared" si="66"/>
        <v>-1.4272573884097552E-11</v>
      </c>
      <c r="X134" s="16">
        <f t="shared" si="67"/>
        <v>6</v>
      </c>
      <c r="Y134" s="17">
        <f>VLOOKUP($A134,Datum!$A:$B,2,0)</f>
        <v>41537</v>
      </c>
      <c r="Z134" s="13">
        <f>VLOOKUP(Y134,Zeitreihen!$B:$C,2,0)</f>
        <v>588.08000000000004</v>
      </c>
      <c r="AA134" s="13">
        <f>VLOOKUP(Y134,Zeitreihen!N:O,2,0)</f>
        <v>1.3524</v>
      </c>
      <c r="AB134" s="9">
        <f t="shared" si="68"/>
        <v>-1.700434461041105E-5</v>
      </c>
      <c r="AC134" s="9">
        <f t="shared" si="68"/>
        <v>-4.435573370570418E-4</v>
      </c>
      <c r="AD134" s="9">
        <f t="shared" si="94"/>
        <v>6.3418297411965197E-4</v>
      </c>
      <c r="AE134" s="9">
        <f t="shared" si="53"/>
        <v>4.4825406315346062E-10</v>
      </c>
      <c r="AF134" s="9">
        <f t="shared" si="53"/>
        <v>3.2494622351940221E-10</v>
      </c>
      <c r="AG134" s="9">
        <f t="shared" si="69"/>
        <v>3.8165228284256941E-10</v>
      </c>
      <c r="AI134" s="16">
        <f t="shared" si="70"/>
        <v>6</v>
      </c>
      <c r="AJ134" s="17">
        <f>VLOOKUP($A134,Datum!$A:$B,2,0)</f>
        <v>41537</v>
      </c>
      <c r="AK134" s="13">
        <f>VLOOKUP(AJ134,Zeitreihen!$B:$C,2,0)</f>
        <v>588.08000000000004</v>
      </c>
      <c r="AL134" s="13">
        <f>VLOOKUP(AJ134,Zeitreihen!$R:$S,2,0)</f>
        <v>1.0125</v>
      </c>
      <c r="AM134" s="9">
        <f t="shared" si="71"/>
        <v>-1.700434461041105E-5</v>
      </c>
      <c r="AN134" s="9">
        <f t="shared" si="71"/>
        <v>-9.8760555114604413E-5</v>
      </c>
      <c r="AO134" s="9">
        <f t="shared" si="95"/>
        <v>6.3418297411965197E-4</v>
      </c>
      <c r="AP134" s="9">
        <f t="shared" si="54"/>
        <v>4.3589096295344602E-10</v>
      </c>
      <c r="AQ134" s="9">
        <f t="shared" si="54"/>
        <v>7.6854893195270774E-15</v>
      </c>
      <c r="AR134" s="9">
        <f t="shared" si="72"/>
        <v>-1.8303101759693852E-12</v>
      </c>
      <c r="AT134" s="16">
        <f t="shared" si="73"/>
        <v>6</v>
      </c>
      <c r="AU134" s="17">
        <f>VLOOKUP($A134,Datum!$A:$B,2,0)</f>
        <v>41537</v>
      </c>
      <c r="AV134" s="13">
        <f>VLOOKUP(AU134,Zeitreihen!$F:$G,2,0)</f>
        <v>8024.71</v>
      </c>
      <c r="AW134" s="13">
        <f>VLOOKUP(AU134,Zeitreihen!$J:$K,2,0)</f>
        <v>0.26665244520292253</v>
      </c>
      <c r="AX134" s="9">
        <f t="shared" si="74"/>
        <v>0</v>
      </c>
      <c r="AY134" s="9">
        <f t="shared" si="74"/>
        <v>2.6664889008905866E-5</v>
      </c>
      <c r="AZ134" s="9">
        <f t="shared" si="96"/>
        <v>6.3418297411965197E-4</v>
      </c>
      <c r="BA134" s="9">
        <f t="shared" si="55"/>
        <v>8.1187254935804094E-10</v>
      </c>
      <c r="BB134" s="9">
        <f t="shared" si="55"/>
        <v>4.5444399063324107E-13</v>
      </c>
      <c r="BC134" s="9">
        <f t="shared" si="75"/>
        <v>-1.9208086870270322E-11</v>
      </c>
      <c r="BE134" s="16">
        <f t="shared" si="76"/>
        <v>6</v>
      </c>
      <c r="BF134" s="17">
        <f>VLOOKUP($A134,Datum!$A:$B,2,0)</f>
        <v>41537</v>
      </c>
      <c r="BG134" s="13">
        <f>VLOOKUP(BF134,Zeitreihen!$F:$G,2,0)</f>
        <v>8024.71</v>
      </c>
      <c r="BH134" s="13">
        <f>VLOOKUP(BF134,Zeitreihen!N:O,2,0)</f>
        <v>1.3524</v>
      </c>
      <c r="BI134" s="9">
        <f t="shared" si="77"/>
        <v>0</v>
      </c>
      <c r="BJ134" s="9">
        <f t="shared" si="77"/>
        <v>-4.435573370570418E-4</v>
      </c>
      <c r="BK134" s="9">
        <f t="shared" si="97"/>
        <v>6.3418297411965197E-4</v>
      </c>
      <c r="BL134" s="9">
        <f t="shared" si="56"/>
        <v>8.1187254935804094E-10</v>
      </c>
      <c r="BM134" s="9">
        <f t="shared" si="56"/>
        <v>3.2494622351940221E-10</v>
      </c>
      <c r="BN134" s="9">
        <f t="shared" si="78"/>
        <v>5.1362916476088557E-10</v>
      </c>
      <c r="BP134" s="16">
        <f t="shared" si="79"/>
        <v>6</v>
      </c>
      <c r="BQ134" s="17">
        <f>VLOOKUP($A134,Datum!$A:$B,2,0)</f>
        <v>41537</v>
      </c>
      <c r="BR134" s="13">
        <f>VLOOKUP(BQ134,Zeitreihen!$F:$G,2,0)</f>
        <v>8024.71</v>
      </c>
      <c r="BS134" s="13">
        <f>VLOOKUP(BQ134,Zeitreihen!R:S,2,0)</f>
        <v>1.0125</v>
      </c>
      <c r="BT134" s="9">
        <f t="shared" si="80"/>
        <v>0</v>
      </c>
      <c r="BU134" s="9">
        <f t="shared" si="80"/>
        <v>-9.8760555114604413E-5</v>
      </c>
      <c r="BV134" s="9">
        <f t="shared" si="98"/>
        <v>6.3418297411965197E-4</v>
      </c>
      <c r="BW134" s="9">
        <f t="shared" si="57"/>
        <v>8.1187254935804094E-10</v>
      </c>
      <c r="BX134" s="9">
        <f t="shared" si="57"/>
        <v>7.275556526848425E-15</v>
      </c>
      <c r="BY134" s="9">
        <f t="shared" si="81"/>
        <v>-2.4303959812036732E-12</v>
      </c>
      <c r="CA134" s="16">
        <f t="shared" si="82"/>
        <v>6</v>
      </c>
      <c r="CB134" s="17">
        <f>VLOOKUP($A134,Datum!$A:$B,2,0)</f>
        <v>41537</v>
      </c>
      <c r="CC134" s="13">
        <f>VLOOKUP(CB134,Zeitreihen!$J:$K,2,0)</f>
        <v>0.26665244520292253</v>
      </c>
      <c r="CD134" s="13">
        <f>VLOOKUP(CB134,Zeitreihen!N:O,2,0)</f>
        <v>1.3524</v>
      </c>
      <c r="CE134" s="9">
        <f t="shared" si="83"/>
        <v>2.6664889008905866E-5</v>
      </c>
      <c r="CF134" s="9">
        <f t="shared" si="83"/>
        <v>-4.435573370570418E-4</v>
      </c>
      <c r="CG134" s="9">
        <f t="shared" si="99"/>
        <v>6.3418297411965197E-4</v>
      </c>
      <c r="CH134" s="9">
        <f t="shared" si="58"/>
        <v>4.5444399063324107E-13</v>
      </c>
      <c r="CI134" s="9">
        <f t="shared" si="58"/>
        <v>3.2494622351940221E-10</v>
      </c>
      <c r="CJ134" s="9">
        <f t="shared" si="84"/>
        <v>-1.2151948755543626E-11</v>
      </c>
      <c r="CL134" s="16">
        <f t="shared" si="85"/>
        <v>6</v>
      </c>
      <c r="CM134" s="17">
        <f>VLOOKUP($A134,Datum!$A:$B,2,0)</f>
        <v>41537</v>
      </c>
      <c r="CN134" s="13">
        <f>VLOOKUP(CM134,Zeitreihen!$J:$K,2,0)</f>
        <v>0.26665244520292253</v>
      </c>
      <c r="CO134" s="13">
        <f>VLOOKUP(CM134,Zeitreihen!R:S,2,0)</f>
        <v>1.0125</v>
      </c>
      <c r="CP134" s="9">
        <f t="shared" si="86"/>
        <v>2.6664889008905866E-5</v>
      </c>
      <c r="CQ134" s="9">
        <f t="shared" si="86"/>
        <v>-9.8760555114604413E-5</v>
      </c>
      <c r="CR134" s="9">
        <f t="shared" si="100"/>
        <v>6.3418297411965197E-4</v>
      </c>
      <c r="CS134" s="9">
        <f t="shared" si="59"/>
        <v>4.5444399063324107E-13</v>
      </c>
      <c r="CT134" s="9">
        <f t="shared" si="59"/>
        <v>7.275556526848425E-15</v>
      </c>
      <c r="CU134" s="9">
        <f t="shared" si="87"/>
        <v>5.7500721231465633E-14</v>
      </c>
      <c r="CW134" s="16">
        <f t="shared" si="88"/>
        <v>6</v>
      </c>
      <c r="CX134" s="17">
        <f>VLOOKUP($A134,Datum!$A:$B,2,0)</f>
        <v>41537</v>
      </c>
      <c r="CY134" s="13">
        <f>VLOOKUP(CX134,Zeitreihen!N:O,2,0)</f>
        <v>1.3524</v>
      </c>
      <c r="CZ134" s="13">
        <f>VLOOKUP(CX134,Zeitreihen!R:S,2,0)</f>
        <v>1.0125</v>
      </c>
      <c r="DA134" s="9">
        <f t="shared" si="89"/>
        <v>-4.435573370570418E-4</v>
      </c>
      <c r="DB134" s="9">
        <f t="shared" si="89"/>
        <v>-9.8760555114604413E-5</v>
      </c>
      <c r="DC134" s="9">
        <f t="shared" si="101"/>
        <v>6.3418297411965197E-4</v>
      </c>
      <c r="DD134" s="9">
        <f t="shared" si="60"/>
        <v>3.2494622351940221E-10</v>
      </c>
      <c r="DE134" s="9">
        <f t="shared" si="60"/>
        <v>7.275556526848425E-15</v>
      </c>
      <c r="DF134" s="9">
        <f t="shared" si="90"/>
        <v>-1.5375840196234267E-12</v>
      </c>
    </row>
    <row r="135" spans="1:110" ht="15" x14ac:dyDescent="0.2">
      <c r="A135" s="9">
        <f t="shared" si="91"/>
        <v>122</v>
      </c>
      <c r="B135" s="16">
        <f t="shared" si="61"/>
        <v>5</v>
      </c>
      <c r="C135" s="17">
        <f>VLOOKUP($A135,Datum!$A:$B,2,0)</f>
        <v>41536</v>
      </c>
      <c r="D135" s="13">
        <f>VLOOKUP(C135,Zeitreihen!$B:$C,2,0)</f>
        <v>588.09</v>
      </c>
      <c r="E135" s="13">
        <f>VLOOKUP(C135,Zeitreihen!F:G,2,0)</f>
        <v>8024.71</v>
      </c>
      <c r="F135" s="9">
        <f t="shared" si="62"/>
        <v>7.2530247223052064E-3</v>
      </c>
      <c r="G135" s="9">
        <f t="shared" si="62"/>
        <v>3.3077646473985787E-3</v>
      </c>
      <c r="H135" s="9">
        <f t="shared" si="92"/>
        <v>5.9613199567247282E-4</v>
      </c>
      <c r="I135" s="9">
        <f t="shared" si="51"/>
        <v>2.4641669978439912E-8</v>
      </c>
      <c r="J135" s="9">
        <f t="shared" si="51"/>
        <v>2.8234784579386556E-9</v>
      </c>
      <c r="K135" s="9">
        <f t="shared" si="63"/>
        <v>8.3411764369157655E-9</v>
      </c>
      <c r="M135" s="16">
        <f t="shared" si="64"/>
        <v>5</v>
      </c>
      <c r="N135" s="17">
        <f>VLOOKUP($A135,Datum!$A:$B,2,0)</f>
        <v>41536</v>
      </c>
      <c r="O135" s="13">
        <f>VLOOKUP(N135,Zeitreihen!$B:$C,2,0)</f>
        <v>588.09</v>
      </c>
      <c r="P135" s="13">
        <f>VLOOKUP(N135,Zeitreihen!$J:$K,2,0)</f>
        <v>0.26664533503986348</v>
      </c>
      <c r="Q135" s="9">
        <f t="shared" si="65"/>
        <v>7.2530247223052064E-3</v>
      </c>
      <c r="R135" s="9">
        <f t="shared" si="65"/>
        <v>0</v>
      </c>
      <c r="S135" s="9">
        <f t="shared" si="93"/>
        <v>5.9613199567247282E-4</v>
      </c>
      <c r="T135" s="9">
        <f t="shared" si="52"/>
        <v>2.4641669978439912E-8</v>
      </c>
      <c r="U135" s="9">
        <f t="shared" si="52"/>
        <v>6.4672388607911774E-18</v>
      </c>
      <c r="V135" s="9">
        <f t="shared" si="66"/>
        <v>3.9920366441123493E-13</v>
      </c>
      <c r="X135" s="16">
        <f t="shared" si="67"/>
        <v>5</v>
      </c>
      <c r="Y135" s="17">
        <f>VLOOKUP($A135,Datum!$A:$B,2,0)</f>
        <v>41536</v>
      </c>
      <c r="Z135" s="13">
        <f>VLOOKUP(Y135,Zeitreihen!$B:$C,2,0)</f>
        <v>588.09</v>
      </c>
      <c r="AA135" s="13">
        <f>VLOOKUP(Y135,Zeitreihen!N:O,2,0)</f>
        <v>1.353</v>
      </c>
      <c r="AB135" s="9">
        <f t="shared" si="68"/>
        <v>7.2530247223052064E-3</v>
      </c>
      <c r="AC135" s="9">
        <f t="shared" si="68"/>
        <v>6.6540980607572055E-4</v>
      </c>
      <c r="AD135" s="9">
        <f t="shared" si="94"/>
        <v>5.9613199567247282E-4</v>
      </c>
      <c r="AE135" s="9">
        <f t="shared" si="53"/>
        <v>2.4641669978439912E-8</v>
      </c>
      <c r="AF135" s="9">
        <f t="shared" si="53"/>
        <v>9.214509811110292E-11</v>
      </c>
      <c r="AG135" s="9">
        <f t="shared" si="69"/>
        <v>1.5068540399736018E-9</v>
      </c>
      <c r="AI135" s="16">
        <f t="shared" si="70"/>
        <v>5</v>
      </c>
      <c r="AJ135" s="17">
        <f>VLOOKUP($A135,Datum!$A:$B,2,0)</f>
        <v>41536</v>
      </c>
      <c r="AK135" s="13">
        <f>VLOOKUP(AJ135,Zeitreihen!$B:$C,2,0)</f>
        <v>588.09</v>
      </c>
      <c r="AL135" s="13">
        <f>VLOOKUP(AJ135,Zeitreihen!$R:$S,2,0)</f>
        <v>1.0125999999999999</v>
      </c>
      <c r="AM135" s="9">
        <f t="shared" si="71"/>
        <v>7.2530247223052064E-3</v>
      </c>
      <c r="AN135" s="9">
        <f t="shared" si="71"/>
        <v>-9.8750802430532761E-5</v>
      </c>
      <c r="AO135" s="9">
        <f t="shared" si="95"/>
        <v>5.9613199567247282E-4</v>
      </c>
      <c r="AP135" s="9">
        <f t="shared" si="54"/>
        <v>2.4731244475955671E-8</v>
      </c>
      <c r="AQ135" s="9">
        <f t="shared" si="54"/>
        <v>7.2648952215167549E-15</v>
      </c>
      <c r="AR135" s="9">
        <f t="shared" si="72"/>
        <v>1.340410011211245E-11</v>
      </c>
      <c r="AT135" s="16">
        <f t="shared" si="73"/>
        <v>5</v>
      </c>
      <c r="AU135" s="17">
        <f>VLOOKUP($A135,Datum!$A:$B,2,0)</f>
        <v>41536</v>
      </c>
      <c r="AV135" s="13">
        <f>VLOOKUP(AU135,Zeitreihen!$F:$G,2,0)</f>
        <v>8024.71</v>
      </c>
      <c r="AW135" s="13">
        <f>VLOOKUP(AU135,Zeitreihen!$J:$K,2,0)</f>
        <v>0.26664533503986348</v>
      </c>
      <c r="AX135" s="9">
        <f t="shared" si="74"/>
        <v>3.3077646473985787E-3</v>
      </c>
      <c r="AY135" s="9">
        <f t="shared" si="74"/>
        <v>0</v>
      </c>
      <c r="AZ135" s="9">
        <f t="shared" si="96"/>
        <v>5.9613199567247282E-4</v>
      </c>
      <c r="BA135" s="9">
        <f t="shared" si="55"/>
        <v>2.8234784579386556E-9</v>
      </c>
      <c r="BB135" s="9">
        <f t="shared" si="55"/>
        <v>6.4672388607911774E-18</v>
      </c>
      <c r="BC135" s="9">
        <f t="shared" si="75"/>
        <v>1.351299730103859E-13</v>
      </c>
      <c r="BE135" s="16">
        <f t="shared" si="76"/>
        <v>5</v>
      </c>
      <c r="BF135" s="17">
        <f>VLOOKUP($A135,Datum!$A:$B,2,0)</f>
        <v>41536</v>
      </c>
      <c r="BG135" s="13">
        <f>VLOOKUP(BF135,Zeitreihen!$F:$G,2,0)</f>
        <v>8024.71</v>
      </c>
      <c r="BH135" s="13">
        <f>VLOOKUP(BF135,Zeitreihen!N:O,2,0)</f>
        <v>1.353</v>
      </c>
      <c r="BI135" s="9">
        <f t="shared" si="77"/>
        <v>3.3077646473985787E-3</v>
      </c>
      <c r="BJ135" s="9">
        <f t="shared" si="77"/>
        <v>6.6540980607572055E-4</v>
      </c>
      <c r="BK135" s="9">
        <f t="shared" si="97"/>
        <v>5.9613199567247282E-4</v>
      </c>
      <c r="BL135" s="9">
        <f t="shared" si="56"/>
        <v>2.8234784579386556E-9</v>
      </c>
      <c r="BM135" s="9">
        <f t="shared" si="56"/>
        <v>9.214509811110292E-11</v>
      </c>
      <c r="BN135" s="9">
        <f t="shared" si="78"/>
        <v>5.1006832828685124E-10</v>
      </c>
      <c r="BP135" s="16">
        <f t="shared" si="79"/>
        <v>5</v>
      </c>
      <c r="BQ135" s="17">
        <f>VLOOKUP($A135,Datum!$A:$B,2,0)</f>
        <v>41536</v>
      </c>
      <c r="BR135" s="13">
        <f>VLOOKUP(BQ135,Zeitreihen!$F:$G,2,0)</f>
        <v>8024.71</v>
      </c>
      <c r="BS135" s="13">
        <f>VLOOKUP(BQ135,Zeitreihen!R:S,2,0)</f>
        <v>1.0125999999999999</v>
      </c>
      <c r="BT135" s="9">
        <f t="shared" si="80"/>
        <v>3.3077646473985787E-3</v>
      </c>
      <c r="BU135" s="9">
        <f t="shared" si="80"/>
        <v>-9.8750802430532761E-5</v>
      </c>
      <c r="BV135" s="9">
        <f t="shared" si="98"/>
        <v>5.9613199567247282E-4</v>
      </c>
      <c r="BW135" s="9">
        <f t="shared" si="57"/>
        <v>2.8234784579386556E-9</v>
      </c>
      <c r="BX135" s="9">
        <f t="shared" si="57"/>
        <v>6.8784640703207092E-15</v>
      </c>
      <c r="BY135" s="9">
        <f t="shared" si="81"/>
        <v>4.4069485050605669E-12</v>
      </c>
      <c r="CA135" s="16">
        <f t="shared" si="82"/>
        <v>5</v>
      </c>
      <c r="CB135" s="17">
        <f>VLOOKUP($A135,Datum!$A:$B,2,0)</f>
        <v>41536</v>
      </c>
      <c r="CC135" s="13">
        <f>VLOOKUP(CB135,Zeitreihen!$J:$K,2,0)</f>
        <v>0.26664533503986348</v>
      </c>
      <c r="CD135" s="13">
        <f>VLOOKUP(CB135,Zeitreihen!N:O,2,0)</f>
        <v>1.353</v>
      </c>
      <c r="CE135" s="9">
        <f t="shared" si="83"/>
        <v>0</v>
      </c>
      <c r="CF135" s="9">
        <f t="shared" si="83"/>
        <v>6.6540980607572055E-4</v>
      </c>
      <c r="CG135" s="9">
        <f t="shared" si="99"/>
        <v>5.9613199567247282E-4</v>
      </c>
      <c r="CH135" s="9">
        <f t="shared" si="58"/>
        <v>6.4672388607911774E-18</v>
      </c>
      <c r="CI135" s="9">
        <f t="shared" si="58"/>
        <v>9.214509811110292E-11</v>
      </c>
      <c r="CJ135" s="9">
        <f t="shared" si="84"/>
        <v>2.4411562001140781E-14</v>
      </c>
      <c r="CL135" s="16">
        <f t="shared" si="85"/>
        <v>5</v>
      </c>
      <c r="CM135" s="17">
        <f>VLOOKUP($A135,Datum!$A:$B,2,0)</f>
        <v>41536</v>
      </c>
      <c r="CN135" s="13">
        <f>VLOOKUP(CM135,Zeitreihen!$J:$K,2,0)</f>
        <v>0.26664533503986348</v>
      </c>
      <c r="CO135" s="13">
        <f>VLOOKUP(CM135,Zeitreihen!R:S,2,0)</f>
        <v>1.0125999999999999</v>
      </c>
      <c r="CP135" s="9">
        <f t="shared" si="86"/>
        <v>0</v>
      </c>
      <c r="CQ135" s="9">
        <f t="shared" si="86"/>
        <v>-9.8750802430532761E-5</v>
      </c>
      <c r="CR135" s="9">
        <f t="shared" si="100"/>
        <v>5.9613199567247282E-4</v>
      </c>
      <c r="CS135" s="9">
        <f t="shared" si="59"/>
        <v>6.4672388607911774E-18</v>
      </c>
      <c r="CT135" s="9">
        <f t="shared" si="59"/>
        <v>6.8784640703207092E-15</v>
      </c>
      <c r="CU135" s="9">
        <f t="shared" si="87"/>
        <v>2.1091389271011512E-16</v>
      </c>
      <c r="CW135" s="16">
        <f t="shared" si="88"/>
        <v>5</v>
      </c>
      <c r="CX135" s="17">
        <f>VLOOKUP($A135,Datum!$A:$B,2,0)</f>
        <v>41536</v>
      </c>
      <c r="CY135" s="13">
        <f>VLOOKUP(CX135,Zeitreihen!N:O,2,0)</f>
        <v>1.353</v>
      </c>
      <c r="CZ135" s="13">
        <f>VLOOKUP(CX135,Zeitreihen!R:S,2,0)</f>
        <v>1.0125999999999999</v>
      </c>
      <c r="DA135" s="9">
        <f t="shared" si="89"/>
        <v>6.6540980607572055E-4</v>
      </c>
      <c r="DB135" s="9">
        <f t="shared" si="89"/>
        <v>-9.8750802430532761E-5</v>
      </c>
      <c r="DC135" s="9">
        <f t="shared" si="101"/>
        <v>5.9613199567247282E-4</v>
      </c>
      <c r="DD135" s="9">
        <f t="shared" si="60"/>
        <v>9.214509811110292E-11</v>
      </c>
      <c r="DE135" s="9">
        <f t="shared" si="60"/>
        <v>6.8784640703207092E-15</v>
      </c>
      <c r="DF135" s="9">
        <f t="shared" si="90"/>
        <v>7.9612608713280978E-13</v>
      </c>
    </row>
    <row r="136" spans="1:110" ht="15" x14ac:dyDescent="0.2">
      <c r="A136" s="9">
        <f t="shared" si="91"/>
        <v>123</v>
      </c>
      <c r="B136" s="16">
        <f t="shared" si="61"/>
        <v>4</v>
      </c>
      <c r="C136" s="17">
        <f>VLOOKUP($A136,Datum!$A:$B,2,0)</f>
        <v>41535</v>
      </c>
      <c r="D136" s="13">
        <f>VLOOKUP(C136,Zeitreihen!$B:$C,2,0)</f>
        <v>583.84</v>
      </c>
      <c r="E136" s="13">
        <f>VLOOKUP(C136,Zeitreihen!F:G,2,0)</f>
        <v>7998.21</v>
      </c>
      <c r="F136" s="9">
        <f t="shared" si="62"/>
        <v>-8.9025857617581214E-4</v>
      </c>
      <c r="G136" s="9">
        <f t="shared" si="62"/>
        <v>-4.0389878469237282E-3</v>
      </c>
      <c r="H136" s="9">
        <f t="shared" si="92"/>
        <v>5.6036407593212446E-4</v>
      </c>
      <c r="I136" s="9">
        <f t="shared" si="51"/>
        <v>1.6461986680086202E-9</v>
      </c>
      <c r="J136" s="9">
        <f t="shared" si="51"/>
        <v>1.4980471628630667E-8</v>
      </c>
      <c r="K136" s="9">
        <f t="shared" si="63"/>
        <v>4.9659674224860488E-9</v>
      </c>
      <c r="M136" s="16">
        <f t="shared" si="64"/>
        <v>4</v>
      </c>
      <c r="N136" s="17">
        <f>VLOOKUP($A136,Datum!$A:$B,2,0)</f>
        <v>41535</v>
      </c>
      <c r="O136" s="13">
        <f>VLOOKUP(N136,Zeitreihen!$B:$C,2,0)</f>
        <v>583.84</v>
      </c>
      <c r="P136" s="13">
        <f>VLOOKUP(N136,Zeitreihen!$J:$K,2,0)</f>
        <v>0.26664533503986348</v>
      </c>
      <c r="Q136" s="9">
        <f t="shared" si="65"/>
        <v>-8.9025857617581214E-4</v>
      </c>
      <c r="R136" s="9">
        <f t="shared" si="65"/>
        <v>5.332764506380537E-5</v>
      </c>
      <c r="S136" s="9">
        <f t="shared" si="93"/>
        <v>5.6036407593212446E-4</v>
      </c>
      <c r="T136" s="9">
        <f t="shared" si="52"/>
        <v>1.6461986680086202E-9</v>
      </c>
      <c r="U136" s="9">
        <f t="shared" si="52"/>
        <v>1.5998156022309195E-12</v>
      </c>
      <c r="V136" s="9">
        <f t="shared" si="66"/>
        <v>-5.1318752064444711E-11</v>
      </c>
      <c r="X136" s="16">
        <f t="shared" si="67"/>
        <v>4</v>
      </c>
      <c r="Y136" s="17">
        <f>VLOOKUP($A136,Datum!$A:$B,2,0)</f>
        <v>41535</v>
      </c>
      <c r="Z136" s="13">
        <f>VLOOKUP(Y136,Zeitreihen!$B:$C,2,0)</f>
        <v>583.84</v>
      </c>
      <c r="AA136" s="13">
        <f>VLOOKUP(Y136,Zeitreihen!N:O,2,0)</f>
        <v>1.3521000000000001</v>
      </c>
      <c r="AB136" s="9">
        <f t="shared" si="68"/>
        <v>-8.9025857617581214E-4</v>
      </c>
      <c r="AC136" s="9">
        <f t="shared" si="68"/>
        <v>1.2053717368945845E-2</v>
      </c>
      <c r="AD136" s="9">
        <f t="shared" si="94"/>
        <v>5.6036407593212446E-4</v>
      </c>
      <c r="AE136" s="9">
        <f t="shared" si="53"/>
        <v>1.6461986680086202E-9</v>
      </c>
      <c r="AF136" s="9">
        <f t="shared" si="53"/>
        <v>7.7780149586611367E-8</v>
      </c>
      <c r="AG136" s="9">
        <f t="shared" si="69"/>
        <v>-1.1315545883738481E-8</v>
      </c>
      <c r="AI136" s="16">
        <f t="shared" si="70"/>
        <v>4</v>
      </c>
      <c r="AJ136" s="17">
        <f>VLOOKUP($A136,Datum!$A:$B,2,0)</f>
        <v>41535</v>
      </c>
      <c r="AK136" s="13">
        <f>VLOOKUP(AJ136,Zeitreihen!$B:$C,2,0)</f>
        <v>583.84</v>
      </c>
      <c r="AL136" s="13">
        <f>VLOOKUP(AJ136,Zeitreihen!$R:$S,2,0)</f>
        <v>1.0126999999999999</v>
      </c>
      <c r="AM136" s="9">
        <f t="shared" si="71"/>
        <v>-8.9025857617581214E-4</v>
      </c>
      <c r="AN136" s="9">
        <f t="shared" si="71"/>
        <v>-9.8741051672428213E-5</v>
      </c>
      <c r="AO136" s="9">
        <f t="shared" si="95"/>
        <v>5.6036407593212446E-4</v>
      </c>
      <c r="AP136" s="9">
        <f t="shared" si="54"/>
        <v>1.6238486136319066E-9</v>
      </c>
      <c r="AQ136" s="9">
        <f t="shared" si="54"/>
        <v>6.8672036953924293E-15</v>
      </c>
      <c r="AR136" s="9">
        <f t="shared" si="72"/>
        <v>-3.3393561056423591E-12</v>
      </c>
      <c r="AT136" s="16">
        <f t="shared" si="73"/>
        <v>4</v>
      </c>
      <c r="AU136" s="17">
        <f>VLOOKUP($A136,Datum!$A:$B,2,0)</f>
        <v>41535</v>
      </c>
      <c r="AV136" s="13">
        <f>VLOOKUP(AU136,Zeitreihen!$F:$G,2,0)</f>
        <v>7998.21</v>
      </c>
      <c r="AW136" s="13">
        <f>VLOOKUP(AU136,Zeitreihen!$J:$K,2,0)</f>
        <v>0.26664533503986348</v>
      </c>
      <c r="AX136" s="9">
        <f t="shared" si="74"/>
        <v>-4.0389878469237282E-3</v>
      </c>
      <c r="AY136" s="9">
        <f t="shared" si="74"/>
        <v>5.332764506380537E-5</v>
      </c>
      <c r="AZ136" s="9">
        <f t="shared" si="96"/>
        <v>5.6036407593212446E-4</v>
      </c>
      <c r="BA136" s="9">
        <f t="shared" si="55"/>
        <v>1.4980471628630667E-8</v>
      </c>
      <c r="BB136" s="9">
        <f t="shared" si="55"/>
        <v>1.5998156022309195E-12</v>
      </c>
      <c r="BC136" s="9">
        <f t="shared" si="75"/>
        <v>-1.5480953536607806E-10</v>
      </c>
      <c r="BE136" s="16">
        <f t="shared" si="76"/>
        <v>4</v>
      </c>
      <c r="BF136" s="17">
        <f>VLOOKUP($A136,Datum!$A:$B,2,0)</f>
        <v>41535</v>
      </c>
      <c r="BG136" s="13">
        <f>VLOOKUP(BF136,Zeitreihen!$F:$G,2,0)</f>
        <v>7998.21</v>
      </c>
      <c r="BH136" s="13">
        <f>VLOOKUP(BF136,Zeitreihen!N:O,2,0)</f>
        <v>1.3521000000000001</v>
      </c>
      <c r="BI136" s="9">
        <f t="shared" si="77"/>
        <v>-4.0389878469237282E-3</v>
      </c>
      <c r="BJ136" s="9">
        <f t="shared" si="77"/>
        <v>1.2053717368945845E-2</v>
      </c>
      <c r="BK136" s="9">
        <f t="shared" si="97"/>
        <v>5.6036407593212446E-4</v>
      </c>
      <c r="BL136" s="9">
        <f t="shared" si="56"/>
        <v>1.4980471628630667E-8</v>
      </c>
      <c r="BM136" s="9">
        <f t="shared" si="56"/>
        <v>7.7780149586611367E-8</v>
      </c>
      <c r="BN136" s="9">
        <f t="shared" si="78"/>
        <v>-3.4134781735831869E-8</v>
      </c>
      <c r="BP136" s="16">
        <f t="shared" si="79"/>
        <v>4</v>
      </c>
      <c r="BQ136" s="17">
        <f>VLOOKUP($A136,Datum!$A:$B,2,0)</f>
        <v>41535</v>
      </c>
      <c r="BR136" s="13">
        <f>VLOOKUP(BQ136,Zeitreihen!$F:$G,2,0)</f>
        <v>7998.21</v>
      </c>
      <c r="BS136" s="13">
        <f>VLOOKUP(BQ136,Zeitreihen!R:S,2,0)</f>
        <v>1.0126999999999999</v>
      </c>
      <c r="BT136" s="9">
        <f t="shared" si="80"/>
        <v>-4.0389878469237282E-3</v>
      </c>
      <c r="BU136" s="9">
        <f t="shared" si="80"/>
        <v>-9.8741051672428213E-5</v>
      </c>
      <c r="BV136" s="9">
        <f t="shared" si="98"/>
        <v>5.6036407593212446E-4</v>
      </c>
      <c r="BW136" s="9">
        <f t="shared" si="57"/>
        <v>1.4980471628630667E-8</v>
      </c>
      <c r="BX136" s="9">
        <f t="shared" si="57"/>
        <v>6.5029299498965292E-15</v>
      </c>
      <c r="BY136" s="9">
        <f t="shared" si="81"/>
        <v>-9.8700029188140362E-12</v>
      </c>
      <c r="CA136" s="16">
        <f t="shared" si="82"/>
        <v>4</v>
      </c>
      <c r="CB136" s="17">
        <f>VLOOKUP($A136,Datum!$A:$B,2,0)</f>
        <v>41535</v>
      </c>
      <c r="CC136" s="13">
        <f>VLOOKUP(CB136,Zeitreihen!$J:$K,2,0)</f>
        <v>0.26664533503986348</v>
      </c>
      <c r="CD136" s="13">
        <f>VLOOKUP(CB136,Zeitreihen!N:O,2,0)</f>
        <v>1.3521000000000001</v>
      </c>
      <c r="CE136" s="9">
        <f t="shared" si="83"/>
        <v>5.332764506380537E-5</v>
      </c>
      <c r="CF136" s="9">
        <f t="shared" si="83"/>
        <v>1.2053717368945845E-2</v>
      </c>
      <c r="CG136" s="9">
        <f t="shared" si="99"/>
        <v>5.6036407593212446E-4</v>
      </c>
      <c r="CH136" s="9">
        <f t="shared" si="58"/>
        <v>1.5998156022309195E-12</v>
      </c>
      <c r="CI136" s="9">
        <f t="shared" si="58"/>
        <v>7.7780149586611367E-8</v>
      </c>
      <c r="CJ136" s="9">
        <f t="shared" si="84"/>
        <v>3.5275189135214519E-10</v>
      </c>
      <c r="CL136" s="16">
        <f t="shared" si="85"/>
        <v>4</v>
      </c>
      <c r="CM136" s="17">
        <f>VLOOKUP($A136,Datum!$A:$B,2,0)</f>
        <v>41535</v>
      </c>
      <c r="CN136" s="13">
        <f>VLOOKUP(CM136,Zeitreihen!$J:$K,2,0)</f>
        <v>0.26664533503986348</v>
      </c>
      <c r="CO136" s="13">
        <f>VLOOKUP(CM136,Zeitreihen!R:S,2,0)</f>
        <v>1.0126999999999999</v>
      </c>
      <c r="CP136" s="9">
        <f t="shared" si="86"/>
        <v>5.332764506380537E-5</v>
      </c>
      <c r="CQ136" s="9">
        <f t="shared" si="86"/>
        <v>-9.8741051672428213E-5</v>
      </c>
      <c r="CR136" s="9">
        <f t="shared" si="100"/>
        <v>5.6036407593212446E-4</v>
      </c>
      <c r="CS136" s="9">
        <f t="shared" si="59"/>
        <v>1.5998156022309195E-12</v>
      </c>
      <c r="CT136" s="9">
        <f t="shared" si="59"/>
        <v>6.5029299498965292E-15</v>
      </c>
      <c r="CU136" s="9">
        <f t="shared" si="87"/>
        <v>1.019974940577424E-13</v>
      </c>
      <c r="CW136" s="16">
        <f t="shared" si="88"/>
        <v>4</v>
      </c>
      <c r="CX136" s="17">
        <f>VLOOKUP($A136,Datum!$A:$B,2,0)</f>
        <v>41535</v>
      </c>
      <c r="CY136" s="13">
        <f>VLOOKUP(CX136,Zeitreihen!N:O,2,0)</f>
        <v>1.3521000000000001</v>
      </c>
      <c r="CZ136" s="13">
        <f>VLOOKUP(CX136,Zeitreihen!R:S,2,0)</f>
        <v>1.0126999999999999</v>
      </c>
      <c r="DA136" s="9">
        <f t="shared" si="89"/>
        <v>1.2053717368945845E-2</v>
      </c>
      <c r="DB136" s="9">
        <f t="shared" si="89"/>
        <v>-9.8741051672428213E-5</v>
      </c>
      <c r="DC136" s="9">
        <f t="shared" si="101"/>
        <v>5.6036407593212446E-4</v>
      </c>
      <c r="DD136" s="9">
        <f t="shared" si="60"/>
        <v>7.7780149586611367E-8</v>
      </c>
      <c r="DE136" s="9">
        <f t="shared" si="60"/>
        <v>6.5029299498965292E-15</v>
      </c>
      <c r="DF136" s="9">
        <f t="shared" si="90"/>
        <v>2.2489972526755278E-11</v>
      </c>
    </row>
    <row r="137" spans="1:110" ht="15" x14ac:dyDescent="0.2">
      <c r="A137" s="9">
        <f t="shared" si="91"/>
        <v>124</v>
      </c>
      <c r="B137" s="16">
        <f t="shared" si="61"/>
        <v>3</v>
      </c>
      <c r="C137" s="17">
        <f>VLOOKUP($A137,Datum!$A:$B,2,0)</f>
        <v>41534</v>
      </c>
      <c r="D137" s="13">
        <f>VLOOKUP(C137,Zeitreihen!$B:$C,2,0)</f>
        <v>584.36</v>
      </c>
      <c r="E137" s="13">
        <f>VLOOKUP(C137,Zeitreihen!F:G,2,0)</f>
        <v>8030.58</v>
      </c>
      <c r="F137" s="9">
        <f t="shared" si="62"/>
        <v>-2.6660302218325231E-3</v>
      </c>
      <c r="G137" s="9">
        <f t="shared" si="62"/>
        <v>-4.9698354034432395E-3</v>
      </c>
      <c r="H137" s="9">
        <f t="shared" si="92"/>
        <v>5.2674223137619692E-4</v>
      </c>
      <c r="I137" s="9">
        <f t="shared" si="51"/>
        <v>6.4148633109486115E-9</v>
      </c>
      <c r="J137" s="9">
        <f t="shared" si="51"/>
        <v>1.960836094416992E-8</v>
      </c>
      <c r="K137" s="9">
        <f t="shared" si="63"/>
        <v>1.1215389213424261E-8</v>
      </c>
      <c r="M137" s="16">
        <f t="shared" si="64"/>
        <v>3</v>
      </c>
      <c r="N137" s="17">
        <f>VLOOKUP($A137,Datum!$A:$B,2,0)</f>
        <v>41534</v>
      </c>
      <c r="O137" s="13">
        <f>VLOOKUP(N137,Zeitreihen!$B:$C,2,0)</f>
        <v>584.36</v>
      </c>
      <c r="P137" s="13">
        <f>VLOOKUP(N137,Zeitreihen!$J:$K,2,0)</f>
        <v>0.26663111585121985</v>
      </c>
      <c r="Q137" s="9">
        <f t="shared" si="65"/>
        <v>-2.6660302218325231E-3</v>
      </c>
      <c r="R137" s="9">
        <f t="shared" si="65"/>
        <v>-2.6663467052135138E-5</v>
      </c>
      <c r="S137" s="9">
        <f t="shared" si="93"/>
        <v>5.2674223137619692E-4</v>
      </c>
      <c r="T137" s="9">
        <f t="shared" si="52"/>
        <v>6.4148633109486115E-9</v>
      </c>
      <c r="U137" s="9">
        <f t="shared" si="52"/>
        <v>3.7156236521232027E-13</v>
      </c>
      <c r="V137" s="9">
        <f t="shared" si="66"/>
        <v>4.8821325098053229E-11</v>
      </c>
      <c r="X137" s="16">
        <f t="shared" si="67"/>
        <v>3</v>
      </c>
      <c r="Y137" s="17">
        <f>VLOOKUP($A137,Datum!$A:$B,2,0)</f>
        <v>41534</v>
      </c>
      <c r="Z137" s="13">
        <f>VLOOKUP(Y137,Zeitreihen!$B:$C,2,0)</f>
        <v>584.36</v>
      </c>
      <c r="AA137" s="13">
        <f>VLOOKUP(Y137,Zeitreihen!N:O,2,0)</f>
        <v>1.3359000000000001</v>
      </c>
      <c r="AB137" s="9">
        <f t="shared" si="68"/>
        <v>-2.6660302218325231E-3</v>
      </c>
      <c r="AC137" s="9">
        <f t="shared" si="68"/>
        <v>1.8731508118069219E-3</v>
      </c>
      <c r="AD137" s="9">
        <f t="shared" si="94"/>
        <v>5.2674223137619692E-4</v>
      </c>
      <c r="AE137" s="9">
        <f t="shared" si="53"/>
        <v>6.4148633109486115E-9</v>
      </c>
      <c r="AF137" s="9">
        <f t="shared" si="53"/>
        <v>1.3499724983757482E-9</v>
      </c>
      <c r="AG137" s="9">
        <f t="shared" si="69"/>
        <v>-2.9427689427850464E-9</v>
      </c>
      <c r="AI137" s="16">
        <f t="shared" si="70"/>
        <v>3</v>
      </c>
      <c r="AJ137" s="17">
        <f>VLOOKUP($A137,Datum!$A:$B,2,0)</f>
        <v>41534</v>
      </c>
      <c r="AK137" s="13">
        <f>VLOOKUP(AJ137,Zeitreihen!$B:$C,2,0)</f>
        <v>584.36</v>
      </c>
      <c r="AL137" s="13">
        <f>VLOOKUP(AJ137,Zeitreihen!$R:$S,2,0)</f>
        <v>1.0127999999999999</v>
      </c>
      <c r="AM137" s="9">
        <f t="shared" si="71"/>
        <v>-2.6660302218325231E-3</v>
      </c>
      <c r="AN137" s="9">
        <f t="shared" si="71"/>
        <v>-9.8731302839735548E-5</v>
      </c>
      <c r="AO137" s="9">
        <f t="shared" si="95"/>
        <v>5.2674223137619692E-4</v>
      </c>
      <c r="AP137" s="9">
        <f t="shared" si="54"/>
        <v>6.3720134259667885E-9</v>
      </c>
      <c r="AQ137" s="9">
        <f t="shared" si="54"/>
        <v>6.491174571481256E-15</v>
      </c>
      <c r="AR137" s="9">
        <f t="shared" si="72"/>
        <v>-6.4313180235292969E-12</v>
      </c>
      <c r="AT137" s="16">
        <f t="shared" si="73"/>
        <v>3</v>
      </c>
      <c r="AU137" s="17">
        <f>VLOOKUP($A137,Datum!$A:$B,2,0)</f>
        <v>41534</v>
      </c>
      <c r="AV137" s="13">
        <f>VLOOKUP(AU137,Zeitreihen!$F:$G,2,0)</f>
        <v>8030.58</v>
      </c>
      <c r="AW137" s="13">
        <f>VLOOKUP(AU137,Zeitreihen!$J:$K,2,0)</f>
        <v>0.26663111585121985</v>
      </c>
      <c r="AX137" s="9">
        <f t="shared" si="74"/>
        <v>-4.9698354034432395E-3</v>
      </c>
      <c r="AY137" s="9">
        <f t="shared" si="74"/>
        <v>-2.6663467052135138E-5</v>
      </c>
      <c r="AZ137" s="9">
        <f t="shared" si="96"/>
        <v>5.2674223137619692E-4</v>
      </c>
      <c r="BA137" s="9">
        <f t="shared" si="55"/>
        <v>1.960836094416992E-8</v>
      </c>
      <c r="BB137" s="9">
        <f t="shared" si="55"/>
        <v>3.7156236521232027E-13</v>
      </c>
      <c r="BC137" s="9">
        <f t="shared" si="75"/>
        <v>8.5356481712595568E-11</v>
      </c>
      <c r="BE137" s="16">
        <f t="shared" si="76"/>
        <v>3</v>
      </c>
      <c r="BF137" s="17">
        <f>VLOOKUP($A137,Datum!$A:$B,2,0)</f>
        <v>41534</v>
      </c>
      <c r="BG137" s="13">
        <f>VLOOKUP(BF137,Zeitreihen!$F:$G,2,0)</f>
        <v>8030.58</v>
      </c>
      <c r="BH137" s="13">
        <f>VLOOKUP(BF137,Zeitreihen!N:O,2,0)</f>
        <v>1.3359000000000001</v>
      </c>
      <c r="BI137" s="9">
        <f t="shared" si="77"/>
        <v>-4.9698354034432395E-3</v>
      </c>
      <c r="BJ137" s="9">
        <f t="shared" si="77"/>
        <v>1.8731508118069219E-3</v>
      </c>
      <c r="BK137" s="9">
        <f t="shared" si="97"/>
        <v>5.2674223137619692E-4</v>
      </c>
      <c r="BL137" s="9">
        <f t="shared" si="56"/>
        <v>1.960836094416992E-8</v>
      </c>
      <c r="BM137" s="9">
        <f t="shared" si="56"/>
        <v>1.3499724983757482E-9</v>
      </c>
      <c r="BN137" s="9">
        <f t="shared" si="78"/>
        <v>-5.144973081839643E-9</v>
      </c>
      <c r="BP137" s="16">
        <f t="shared" si="79"/>
        <v>3</v>
      </c>
      <c r="BQ137" s="17">
        <f>VLOOKUP($A137,Datum!$A:$B,2,0)</f>
        <v>41534</v>
      </c>
      <c r="BR137" s="13">
        <f>VLOOKUP(BQ137,Zeitreihen!$F:$G,2,0)</f>
        <v>8030.58</v>
      </c>
      <c r="BS137" s="13">
        <f>VLOOKUP(BQ137,Zeitreihen!R:S,2,0)</f>
        <v>1.0127999999999999</v>
      </c>
      <c r="BT137" s="9">
        <f t="shared" si="80"/>
        <v>-4.9698354034432395E-3</v>
      </c>
      <c r="BU137" s="9">
        <f t="shared" si="80"/>
        <v>-9.8731302839735548E-5</v>
      </c>
      <c r="BV137" s="9">
        <f t="shared" si="98"/>
        <v>5.2674223137619692E-4</v>
      </c>
      <c r="BW137" s="9">
        <f t="shared" si="57"/>
        <v>1.960836094416992E-8</v>
      </c>
      <c r="BX137" s="9">
        <f t="shared" si="57"/>
        <v>6.1477906860440396E-15</v>
      </c>
      <c r="BY137" s="9">
        <f t="shared" si="81"/>
        <v>-1.0979439820917894E-11</v>
      </c>
      <c r="CA137" s="16">
        <f t="shared" si="82"/>
        <v>3</v>
      </c>
      <c r="CB137" s="17">
        <f>VLOOKUP($A137,Datum!$A:$B,2,0)</f>
        <v>41534</v>
      </c>
      <c r="CC137" s="13">
        <f>VLOOKUP(CB137,Zeitreihen!$J:$K,2,0)</f>
        <v>0.26663111585121985</v>
      </c>
      <c r="CD137" s="13">
        <f>VLOOKUP(CB137,Zeitreihen!N:O,2,0)</f>
        <v>1.3359000000000001</v>
      </c>
      <c r="CE137" s="9">
        <f t="shared" si="83"/>
        <v>-2.6663467052135138E-5</v>
      </c>
      <c r="CF137" s="9">
        <f t="shared" si="83"/>
        <v>1.8731508118069219E-3</v>
      </c>
      <c r="CG137" s="9">
        <f t="shared" si="99"/>
        <v>5.2674223137619692E-4</v>
      </c>
      <c r="CH137" s="9">
        <f t="shared" si="58"/>
        <v>3.7156236521232027E-13</v>
      </c>
      <c r="CI137" s="9">
        <f t="shared" si="58"/>
        <v>1.3499724983757482E-9</v>
      </c>
      <c r="CJ137" s="9">
        <f t="shared" si="84"/>
        <v>-2.2396405391671184E-11</v>
      </c>
      <c r="CL137" s="16">
        <f t="shared" si="85"/>
        <v>3</v>
      </c>
      <c r="CM137" s="17">
        <f>VLOOKUP($A137,Datum!$A:$B,2,0)</f>
        <v>41534</v>
      </c>
      <c r="CN137" s="13">
        <f>VLOOKUP(CM137,Zeitreihen!$J:$K,2,0)</f>
        <v>0.26663111585121985</v>
      </c>
      <c r="CO137" s="13">
        <f>VLOOKUP(CM137,Zeitreihen!R:S,2,0)</f>
        <v>1.0127999999999999</v>
      </c>
      <c r="CP137" s="9">
        <f t="shared" si="86"/>
        <v>-2.6663467052135138E-5</v>
      </c>
      <c r="CQ137" s="9">
        <f t="shared" si="86"/>
        <v>-9.8731302839735548E-5</v>
      </c>
      <c r="CR137" s="9">
        <f t="shared" si="100"/>
        <v>5.2674223137619692E-4</v>
      </c>
      <c r="CS137" s="9">
        <f t="shared" si="59"/>
        <v>3.7156236521232027E-13</v>
      </c>
      <c r="CT137" s="9">
        <f t="shared" si="59"/>
        <v>6.1477906860440396E-15</v>
      </c>
      <c r="CU137" s="9">
        <f t="shared" si="87"/>
        <v>-4.7794221911616013E-14</v>
      </c>
      <c r="CW137" s="16">
        <f t="shared" si="88"/>
        <v>3</v>
      </c>
      <c r="CX137" s="17">
        <f>VLOOKUP($A137,Datum!$A:$B,2,0)</f>
        <v>41534</v>
      </c>
      <c r="CY137" s="13">
        <f>VLOOKUP(CX137,Zeitreihen!N:O,2,0)</f>
        <v>1.3359000000000001</v>
      </c>
      <c r="CZ137" s="13">
        <f>VLOOKUP(CX137,Zeitreihen!R:S,2,0)</f>
        <v>1.0127999999999999</v>
      </c>
      <c r="DA137" s="9">
        <f t="shared" si="89"/>
        <v>1.8731508118069219E-3</v>
      </c>
      <c r="DB137" s="9">
        <f t="shared" si="89"/>
        <v>-9.8731302839735548E-5</v>
      </c>
      <c r="DC137" s="9">
        <f t="shared" si="101"/>
        <v>5.2674223137619692E-4</v>
      </c>
      <c r="DD137" s="9">
        <f t="shared" si="60"/>
        <v>1.3499724983757482E-9</v>
      </c>
      <c r="DE137" s="9">
        <f t="shared" si="60"/>
        <v>6.1477906860440396E-15</v>
      </c>
      <c r="DF137" s="9">
        <f t="shared" si="90"/>
        <v>2.8808589607840967E-12</v>
      </c>
    </row>
    <row r="138" spans="1:110" ht="15" x14ac:dyDescent="0.2">
      <c r="A138" s="9">
        <f t="shared" si="91"/>
        <v>125</v>
      </c>
      <c r="B138" s="16">
        <f t="shared" si="61"/>
        <v>2</v>
      </c>
      <c r="C138" s="17">
        <f>VLOOKUP($A138,Datum!$A:$B,2,0)</f>
        <v>41533</v>
      </c>
      <c r="D138" s="13">
        <f>VLOOKUP(C138,Zeitreihen!$B:$C,2,0)</f>
        <v>585.91999999999996</v>
      </c>
      <c r="E138" s="13">
        <f>VLOOKUP(C138,Zeitreihen!F:G,2,0)</f>
        <v>8070.59</v>
      </c>
      <c r="F138" s="9">
        <f t="shared" si="62"/>
        <v>1.4734593088281012E-2</v>
      </c>
      <c r="G138" s="9">
        <f t="shared" si="62"/>
        <v>2.2165417429286668E-2</v>
      </c>
      <c r="H138" s="9">
        <f t="shared" si="92"/>
        <v>4.9513769749362513E-4</v>
      </c>
      <c r="I138" s="9">
        <f t="shared" si="51"/>
        <v>9.5815247127924419E-8</v>
      </c>
      <c r="J138" s="9">
        <f t="shared" si="51"/>
        <v>2.1906260610658875E-7</v>
      </c>
      <c r="K138" s="9">
        <f t="shared" si="63"/>
        <v>1.4487766474025585E-7</v>
      </c>
      <c r="M138" s="16">
        <f t="shared" si="64"/>
        <v>2</v>
      </c>
      <c r="N138" s="17">
        <f>VLOOKUP($A138,Datum!$A:$B,2,0)</f>
        <v>41533</v>
      </c>
      <c r="O138" s="13">
        <f>VLOOKUP(N138,Zeitreihen!$B:$C,2,0)</f>
        <v>585.91999999999996</v>
      </c>
      <c r="P138" s="13">
        <f>VLOOKUP(N138,Zeitreihen!$J:$K,2,0)</f>
        <v>0.26663822525597269</v>
      </c>
      <c r="Q138" s="9">
        <f t="shared" si="65"/>
        <v>1.4734593088281012E-2</v>
      </c>
      <c r="R138" s="9">
        <f t="shared" si="65"/>
        <v>2.6663467052077506E-5</v>
      </c>
      <c r="S138" s="9">
        <f t="shared" si="93"/>
        <v>4.9513769749362513E-4</v>
      </c>
      <c r="T138" s="9">
        <f t="shared" si="52"/>
        <v>9.5815247127924419E-8</v>
      </c>
      <c r="U138" s="9">
        <f t="shared" si="52"/>
        <v>3.547689798001428E-13</v>
      </c>
      <c r="V138" s="9">
        <f t="shared" si="66"/>
        <v>1.8436994731482761E-10</v>
      </c>
      <c r="X138" s="16">
        <f t="shared" si="67"/>
        <v>2</v>
      </c>
      <c r="Y138" s="17">
        <f>VLOOKUP($A138,Datum!$A:$B,2,0)</f>
        <v>41533</v>
      </c>
      <c r="Z138" s="13">
        <f>VLOOKUP(Y138,Zeitreihen!$B:$C,2,0)</f>
        <v>585.91999999999996</v>
      </c>
      <c r="AA138" s="13">
        <f>VLOOKUP(Y138,Zeitreihen!N:O,2,0)</f>
        <v>1.3333999999999999</v>
      </c>
      <c r="AB138" s="9">
        <f t="shared" si="68"/>
        <v>1.4734593088281012E-2</v>
      </c>
      <c r="AC138" s="9">
        <f t="shared" si="68"/>
        <v>3.0043585764780501E-3</v>
      </c>
      <c r="AD138" s="9">
        <f t="shared" si="94"/>
        <v>4.9513769749362513E-4</v>
      </c>
      <c r="AE138" s="9">
        <f t="shared" si="53"/>
        <v>9.5815247127924419E-8</v>
      </c>
      <c r="AF138" s="9">
        <f t="shared" si="53"/>
        <v>3.6959040711594927E-9</v>
      </c>
      <c r="AG138" s="9">
        <f t="shared" si="69"/>
        <v>1.8818181685254523E-8</v>
      </c>
      <c r="AI138" s="16">
        <f t="shared" si="70"/>
        <v>2</v>
      </c>
      <c r="AJ138" s="17">
        <f>VLOOKUP($A138,Datum!$A:$B,2,0)</f>
        <v>41533</v>
      </c>
      <c r="AK138" s="13">
        <f>VLOOKUP(AJ138,Zeitreihen!$B:$C,2,0)</f>
        <v>585.91999999999996</v>
      </c>
      <c r="AL138" s="13">
        <f>VLOOKUP(AJ138,Zeitreihen!$R:$S,2,0)</f>
        <v>1.0128999999999999</v>
      </c>
      <c r="AM138" s="9">
        <f t="shared" si="71"/>
        <v>1.4734593088281012E-2</v>
      </c>
      <c r="AN138" s="9">
        <f t="shared" si="71"/>
        <v>-9.8721555931899533E-5</v>
      </c>
      <c r="AO138" s="9">
        <f t="shared" si="95"/>
        <v>4.9513769749362513E-4</v>
      </c>
      <c r="AP138" s="9">
        <f t="shared" si="54"/>
        <v>9.5976143582212796E-8</v>
      </c>
      <c r="AQ138" s="9">
        <f t="shared" si="54"/>
        <v>6.1356344146707412E-15</v>
      </c>
      <c r="AR138" s="9">
        <f t="shared" si="72"/>
        <v>2.4266737101440016E-11</v>
      </c>
      <c r="AT138" s="16">
        <f t="shared" si="73"/>
        <v>2</v>
      </c>
      <c r="AU138" s="17">
        <f>VLOOKUP($A138,Datum!$A:$B,2,0)</f>
        <v>41533</v>
      </c>
      <c r="AV138" s="13">
        <f>VLOOKUP(AU138,Zeitreihen!$F:$G,2,0)</f>
        <v>8070.59</v>
      </c>
      <c r="AW138" s="13">
        <f>VLOOKUP(AU138,Zeitreihen!$J:$K,2,0)</f>
        <v>0.26663822525597269</v>
      </c>
      <c r="AX138" s="9">
        <f t="shared" si="74"/>
        <v>2.2165417429286668E-2</v>
      </c>
      <c r="AY138" s="9">
        <f t="shared" si="74"/>
        <v>2.6663467052077506E-5</v>
      </c>
      <c r="AZ138" s="9">
        <f t="shared" si="96"/>
        <v>4.9513769749362513E-4</v>
      </c>
      <c r="BA138" s="9">
        <f t="shared" si="55"/>
        <v>2.1906260610658875E-7</v>
      </c>
      <c r="BB138" s="9">
        <f t="shared" si="55"/>
        <v>3.547689798001428E-13</v>
      </c>
      <c r="BC138" s="9">
        <f t="shared" si="75"/>
        <v>2.7877700278321928E-10</v>
      </c>
      <c r="BE138" s="16">
        <f t="shared" si="76"/>
        <v>2</v>
      </c>
      <c r="BF138" s="17">
        <f>VLOOKUP($A138,Datum!$A:$B,2,0)</f>
        <v>41533</v>
      </c>
      <c r="BG138" s="13">
        <f>VLOOKUP(BF138,Zeitreihen!$F:$G,2,0)</f>
        <v>8070.59</v>
      </c>
      <c r="BH138" s="13">
        <f>VLOOKUP(BF138,Zeitreihen!N:O,2,0)</f>
        <v>1.3333999999999999</v>
      </c>
      <c r="BI138" s="9">
        <f t="shared" si="77"/>
        <v>2.2165417429286668E-2</v>
      </c>
      <c r="BJ138" s="9">
        <f t="shared" si="77"/>
        <v>3.0043585764780501E-3</v>
      </c>
      <c r="BK138" s="9">
        <f t="shared" si="97"/>
        <v>4.9513769749362513E-4</v>
      </c>
      <c r="BL138" s="9">
        <f t="shared" si="56"/>
        <v>2.1906260610658875E-7</v>
      </c>
      <c r="BM138" s="9">
        <f t="shared" si="56"/>
        <v>3.6959040711594927E-9</v>
      </c>
      <c r="BN138" s="9">
        <f t="shared" si="78"/>
        <v>2.8454074888285329E-8</v>
      </c>
      <c r="BP138" s="16">
        <f t="shared" si="79"/>
        <v>2</v>
      </c>
      <c r="BQ138" s="17">
        <f>VLOOKUP($A138,Datum!$A:$B,2,0)</f>
        <v>41533</v>
      </c>
      <c r="BR138" s="13">
        <f>VLOOKUP(BQ138,Zeitreihen!$F:$G,2,0)</f>
        <v>8070.59</v>
      </c>
      <c r="BS138" s="13">
        <f>VLOOKUP(BQ138,Zeitreihen!R:S,2,0)</f>
        <v>1.0128999999999999</v>
      </c>
      <c r="BT138" s="9">
        <f t="shared" si="80"/>
        <v>2.2165417429286668E-2</v>
      </c>
      <c r="BU138" s="9">
        <f t="shared" si="80"/>
        <v>-9.8721555931899533E-5</v>
      </c>
      <c r="BV138" s="9">
        <f t="shared" si="98"/>
        <v>4.9513769749362513E-4</v>
      </c>
      <c r="BW138" s="9">
        <f t="shared" si="57"/>
        <v>2.1906260610658875E-7</v>
      </c>
      <c r="BX138" s="9">
        <f t="shared" si="57"/>
        <v>5.8119451709615601E-15</v>
      </c>
      <c r="BY138" s="9">
        <f t="shared" si="81"/>
        <v>3.5681645921950443E-11</v>
      </c>
      <c r="CA138" s="16">
        <f t="shared" si="82"/>
        <v>2</v>
      </c>
      <c r="CB138" s="17">
        <f>VLOOKUP($A138,Datum!$A:$B,2,0)</f>
        <v>41533</v>
      </c>
      <c r="CC138" s="13">
        <f>VLOOKUP(CB138,Zeitreihen!$J:$K,2,0)</f>
        <v>0.26663822525597269</v>
      </c>
      <c r="CD138" s="13">
        <f>VLOOKUP(CB138,Zeitreihen!N:O,2,0)</f>
        <v>1.3333999999999999</v>
      </c>
      <c r="CE138" s="9">
        <f t="shared" si="83"/>
        <v>2.6663467052077506E-5</v>
      </c>
      <c r="CF138" s="9">
        <f t="shared" si="83"/>
        <v>3.0043585764780501E-3</v>
      </c>
      <c r="CG138" s="9">
        <f t="shared" si="99"/>
        <v>4.9513769749362513E-4</v>
      </c>
      <c r="CH138" s="9">
        <f t="shared" si="58"/>
        <v>3.547689798001428E-13</v>
      </c>
      <c r="CI138" s="9">
        <f t="shared" si="58"/>
        <v>3.6959040711594927E-9</v>
      </c>
      <c r="CJ138" s="9">
        <f t="shared" si="84"/>
        <v>3.6210386862949246E-11</v>
      </c>
      <c r="CL138" s="16">
        <f t="shared" si="85"/>
        <v>2</v>
      </c>
      <c r="CM138" s="17">
        <f>VLOOKUP($A138,Datum!$A:$B,2,0)</f>
        <v>41533</v>
      </c>
      <c r="CN138" s="13">
        <f>VLOOKUP(CM138,Zeitreihen!$J:$K,2,0)</f>
        <v>0.26663822525597269</v>
      </c>
      <c r="CO138" s="13">
        <f>VLOOKUP(CM138,Zeitreihen!R:S,2,0)</f>
        <v>1.0128999999999999</v>
      </c>
      <c r="CP138" s="9">
        <f t="shared" si="86"/>
        <v>2.6663467052077506E-5</v>
      </c>
      <c r="CQ138" s="9">
        <f t="shared" si="86"/>
        <v>-9.8721555931899533E-5</v>
      </c>
      <c r="CR138" s="9">
        <f t="shared" si="100"/>
        <v>4.9513769749362513E-4</v>
      </c>
      <c r="CS138" s="9">
        <f t="shared" si="59"/>
        <v>3.547689798001428E-13</v>
      </c>
      <c r="CT138" s="9">
        <f t="shared" si="59"/>
        <v>5.8119451709615601E-15</v>
      </c>
      <c r="CU138" s="9">
        <f t="shared" si="87"/>
        <v>4.540812547283139E-14</v>
      </c>
      <c r="CW138" s="16">
        <f t="shared" si="88"/>
        <v>2</v>
      </c>
      <c r="CX138" s="17">
        <f>VLOOKUP($A138,Datum!$A:$B,2,0)</f>
        <v>41533</v>
      </c>
      <c r="CY138" s="13">
        <f>VLOOKUP(CX138,Zeitreihen!N:O,2,0)</f>
        <v>1.3333999999999999</v>
      </c>
      <c r="CZ138" s="13">
        <f>VLOOKUP(CX138,Zeitreihen!R:S,2,0)</f>
        <v>1.0128999999999999</v>
      </c>
      <c r="DA138" s="9">
        <f t="shared" si="89"/>
        <v>3.0043585764780501E-3</v>
      </c>
      <c r="DB138" s="9">
        <f t="shared" si="89"/>
        <v>-9.8721555931899533E-5</v>
      </c>
      <c r="DC138" s="9">
        <f t="shared" si="101"/>
        <v>4.9513769749362513E-4</v>
      </c>
      <c r="DD138" s="9">
        <f t="shared" si="60"/>
        <v>3.6959040711594927E-9</v>
      </c>
      <c r="DE138" s="9">
        <f t="shared" si="60"/>
        <v>5.8119451709615601E-15</v>
      </c>
      <c r="DF138" s="9">
        <f t="shared" si="90"/>
        <v>4.6346943608734959E-12</v>
      </c>
    </row>
    <row r="139" spans="1:110" ht="15" x14ac:dyDescent="0.2">
      <c r="A139" s="9">
        <f t="shared" si="91"/>
        <v>126</v>
      </c>
      <c r="B139" s="16">
        <f t="shared" si="61"/>
        <v>6</v>
      </c>
      <c r="C139" s="17">
        <f>VLOOKUP($A139,Datum!$A:$B,2,0)</f>
        <v>41530</v>
      </c>
      <c r="D139" s="13">
        <f>VLOOKUP(C139,Zeitreihen!$B:$C,2,0)</f>
        <v>577.35</v>
      </c>
      <c r="E139" s="13">
        <f>VLOOKUP(C139,Zeitreihen!F:G,2,0)</f>
        <v>7893.67</v>
      </c>
      <c r="F139" s="9">
        <f t="shared" si="62"/>
        <v>-5.1960198499615512E-5</v>
      </c>
      <c r="G139" s="9">
        <f t="shared" si="62"/>
        <v>0</v>
      </c>
      <c r="H139" s="9">
        <f t="shared" si="92"/>
        <v>4.6542943564400758E-4</v>
      </c>
      <c r="I139" s="9">
        <f t="shared" si="51"/>
        <v>3.5690055103615569E-10</v>
      </c>
      <c r="J139" s="9">
        <f t="shared" si="51"/>
        <v>5.9583652965000865E-10</v>
      </c>
      <c r="K139" s="9">
        <f t="shared" si="63"/>
        <v>4.6114464732831804E-10</v>
      </c>
      <c r="M139" s="16">
        <f t="shared" si="64"/>
        <v>6</v>
      </c>
      <c r="N139" s="17">
        <f>VLOOKUP($A139,Datum!$A:$B,2,0)</f>
        <v>41530</v>
      </c>
      <c r="O139" s="13">
        <f>VLOOKUP(N139,Zeitreihen!$B:$C,2,0)</f>
        <v>577.35</v>
      </c>
      <c r="P139" s="13">
        <f>VLOOKUP(N139,Zeitreihen!$J:$K,2,0)</f>
        <v>0.26663111585121985</v>
      </c>
      <c r="Q139" s="9">
        <f t="shared" si="65"/>
        <v>-5.1960198499615512E-5</v>
      </c>
      <c r="R139" s="9">
        <f t="shared" si="65"/>
        <v>2.6662756130615487E-5</v>
      </c>
      <c r="S139" s="9">
        <f t="shared" si="93"/>
        <v>4.6542943564400758E-4</v>
      </c>
      <c r="T139" s="9">
        <f t="shared" si="52"/>
        <v>3.5690055103615569E-10</v>
      </c>
      <c r="U139" s="9">
        <f t="shared" si="52"/>
        <v>3.3346512730242225E-13</v>
      </c>
      <c r="V139" s="9">
        <f t="shared" si="66"/>
        <v>-1.0909348637089948E-11</v>
      </c>
      <c r="X139" s="16">
        <f t="shared" si="67"/>
        <v>6</v>
      </c>
      <c r="Y139" s="17">
        <f>VLOOKUP($A139,Datum!$A:$B,2,0)</f>
        <v>41530</v>
      </c>
      <c r="Z139" s="13">
        <f>VLOOKUP(Y139,Zeitreihen!$B:$C,2,0)</f>
        <v>577.35</v>
      </c>
      <c r="AA139" s="13">
        <f>VLOOKUP(Y139,Zeitreihen!N:O,2,0)</f>
        <v>1.3294000000000001</v>
      </c>
      <c r="AB139" s="9">
        <f t="shared" si="68"/>
        <v>-5.1960198499615512E-5</v>
      </c>
      <c r="AC139" s="9">
        <f t="shared" si="68"/>
        <v>-3.7603881163597949E-4</v>
      </c>
      <c r="AD139" s="9">
        <f t="shared" si="94"/>
        <v>4.6542943564400758E-4</v>
      </c>
      <c r="AE139" s="9">
        <f t="shared" si="53"/>
        <v>3.5690055103615569E-10</v>
      </c>
      <c r="AF139" s="9">
        <f t="shared" si="53"/>
        <v>1.9561223057350078E-10</v>
      </c>
      <c r="AG139" s="9">
        <f t="shared" si="69"/>
        <v>2.6422360394388301E-10</v>
      </c>
      <c r="AI139" s="16">
        <f t="shared" si="70"/>
        <v>6</v>
      </c>
      <c r="AJ139" s="17">
        <f>VLOOKUP($A139,Datum!$A:$B,2,0)</f>
        <v>41530</v>
      </c>
      <c r="AK139" s="13">
        <f>VLOOKUP(AJ139,Zeitreihen!$B:$C,2,0)</f>
        <v>577.35</v>
      </c>
      <c r="AL139" s="13">
        <f>VLOOKUP(AJ139,Zeitreihen!$R:$S,2,0)</f>
        <v>1.0129999999999999</v>
      </c>
      <c r="AM139" s="9">
        <f t="shared" si="71"/>
        <v>-5.1960198499615512E-5</v>
      </c>
      <c r="AN139" s="9">
        <f t="shared" si="71"/>
        <v>-9.8711810948364962E-5</v>
      </c>
      <c r="AO139" s="9">
        <f t="shared" si="95"/>
        <v>4.6542943564400758E-4</v>
      </c>
      <c r="AP139" s="9">
        <f t="shared" si="54"/>
        <v>3.4744733219317688E-10</v>
      </c>
      <c r="AQ139" s="9">
        <f t="shared" si="54"/>
        <v>5.7994729588544909E-15</v>
      </c>
      <c r="AR139" s="9">
        <f t="shared" si="72"/>
        <v>-1.4195109748362154E-12</v>
      </c>
      <c r="AT139" s="16">
        <f t="shared" si="73"/>
        <v>6</v>
      </c>
      <c r="AU139" s="17">
        <f>VLOOKUP($A139,Datum!$A:$B,2,0)</f>
        <v>41530</v>
      </c>
      <c r="AV139" s="13">
        <f>VLOOKUP(AU139,Zeitreihen!$F:$G,2,0)</f>
        <v>7893.67</v>
      </c>
      <c r="AW139" s="13">
        <f>VLOOKUP(AU139,Zeitreihen!$J:$K,2,0)</f>
        <v>0.26663111585121985</v>
      </c>
      <c r="AX139" s="9">
        <f t="shared" si="74"/>
        <v>0</v>
      </c>
      <c r="AY139" s="9">
        <f t="shared" si="74"/>
        <v>2.6662756130615487E-5</v>
      </c>
      <c r="AZ139" s="9">
        <f t="shared" si="96"/>
        <v>4.6542943564400758E-4</v>
      </c>
      <c r="BA139" s="9">
        <f t="shared" si="55"/>
        <v>5.9583652965000865E-10</v>
      </c>
      <c r="BB139" s="9">
        <f t="shared" si="55"/>
        <v>3.3346512730242225E-13</v>
      </c>
      <c r="BC139" s="9">
        <f t="shared" si="75"/>
        <v>-1.4095769018083888E-11</v>
      </c>
      <c r="BE139" s="16">
        <f t="shared" si="76"/>
        <v>6</v>
      </c>
      <c r="BF139" s="17">
        <f>VLOOKUP($A139,Datum!$A:$B,2,0)</f>
        <v>41530</v>
      </c>
      <c r="BG139" s="13">
        <f>VLOOKUP(BF139,Zeitreihen!$F:$G,2,0)</f>
        <v>7893.67</v>
      </c>
      <c r="BH139" s="13">
        <f>VLOOKUP(BF139,Zeitreihen!N:O,2,0)</f>
        <v>1.3294000000000001</v>
      </c>
      <c r="BI139" s="9">
        <f t="shared" si="77"/>
        <v>0</v>
      </c>
      <c r="BJ139" s="9">
        <f t="shared" si="77"/>
        <v>-3.7603881163597949E-4</v>
      </c>
      <c r="BK139" s="9">
        <f t="shared" si="97"/>
        <v>4.6542943564400758E-4</v>
      </c>
      <c r="BL139" s="9">
        <f t="shared" si="56"/>
        <v>5.9583652965000865E-10</v>
      </c>
      <c r="BM139" s="9">
        <f t="shared" si="56"/>
        <v>1.9561223057350078E-10</v>
      </c>
      <c r="BN139" s="9">
        <f t="shared" si="78"/>
        <v>3.4139846605105308E-10</v>
      </c>
      <c r="BP139" s="16">
        <f t="shared" si="79"/>
        <v>6</v>
      </c>
      <c r="BQ139" s="17">
        <f>VLOOKUP($A139,Datum!$A:$B,2,0)</f>
        <v>41530</v>
      </c>
      <c r="BR139" s="13">
        <f>VLOOKUP(BQ139,Zeitreihen!$F:$G,2,0)</f>
        <v>7893.67</v>
      </c>
      <c r="BS139" s="13">
        <f>VLOOKUP(BQ139,Zeitreihen!R:S,2,0)</f>
        <v>1.0129999999999999</v>
      </c>
      <c r="BT139" s="9">
        <f t="shared" si="80"/>
        <v>0</v>
      </c>
      <c r="BU139" s="9">
        <f t="shared" si="80"/>
        <v>-9.8711810948364962E-5</v>
      </c>
      <c r="BV139" s="9">
        <f t="shared" si="98"/>
        <v>4.6542943564400758E-4</v>
      </c>
      <c r="BW139" s="9">
        <f t="shared" si="57"/>
        <v>5.9583652965000865E-10</v>
      </c>
      <c r="BX139" s="9">
        <f t="shared" si="57"/>
        <v>5.4943513504339678E-15</v>
      </c>
      <c r="BY139" s="9">
        <f t="shared" si="81"/>
        <v>-1.8093466338212847E-12</v>
      </c>
      <c r="CA139" s="16">
        <f t="shared" si="82"/>
        <v>6</v>
      </c>
      <c r="CB139" s="17">
        <f>VLOOKUP($A139,Datum!$A:$B,2,0)</f>
        <v>41530</v>
      </c>
      <c r="CC139" s="13">
        <f>VLOOKUP(CB139,Zeitreihen!$J:$K,2,0)</f>
        <v>0.26663111585121985</v>
      </c>
      <c r="CD139" s="13">
        <f>VLOOKUP(CB139,Zeitreihen!N:O,2,0)</f>
        <v>1.3294000000000001</v>
      </c>
      <c r="CE139" s="9">
        <f t="shared" si="83"/>
        <v>2.6662756130615487E-5</v>
      </c>
      <c r="CF139" s="9">
        <f t="shared" si="83"/>
        <v>-3.7603881163597949E-4</v>
      </c>
      <c r="CG139" s="9">
        <f t="shared" si="99"/>
        <v>4.6542943564400758E-4</v>
      </c>
      <c r="CH139" s="9">
        <f t="shared" si="58"/>
        <v>3.3346512730242225E-13</v>
      </c>
      <c r="CI139" s="9">
        <f t="shared" si="58"/>
        <v>1.9561223057350078E-10</v>
      </c>
      <c r="CJ139" s="9">
        <f t="shared" si="84"/>
        <v>-8.0765003169753669E-12</v>
      </c>
      <c r="CL139" s="16">
        <f t="shared" si="85"/>
        <v>6</v>
      </c>
      <c r="CM139" s="17">
        <f>VLOOKUP($A139,Datum!$A:$B,2,0)</f>
        <v>41530</v>
      </c>
      <c r="CN139" s="13">
        <f>VLOOKUP(CM139,Zeitreihen!$J:$K,2,0)</f>
        <v>0.26663111585121985</v>
      </c>
      <c r="CO139" s="13">
        <f>VLOOKUP(CM139,Zeitreihen!R:S,2,0)</f>
        <v>1.0129999999999999</v>
      </c>
      <c r="CP139" s="9">
        <f t="shared" si="86"/>
        <v>2.6662756130615487E-5</v>
      </c>
      <c r="CQ139" s="9">
        <f t="shared" si="86"/>
        <v>-9.8711810948364962E-5</v>
      </c>
      <c r="CR139" s="9">
        <f t="shared" si="100"/>
        <v>4.6542943564400758E-4</v>
      </c>
      <c r="CS139" s="9">
        <f t="shared" si="59"/>
        <v>3.3346512730242225E-13</v>
      </c>
      <c r="CT139" s="9">
        <f t="shared" si="59"/>
        <v>5.4943513504339678E-15</v>
      </c>
      <c r="CU139" s="9">
        <f t="shared" si="87"/>
        <v>4.2803908378986829E-14</v>
      </c>
      <c r="CW139" s="16">
        <f t="shared" si="88"/>
        <v>6</v>
      </c>
      <c r="CX139" s="17">
        <f>VLOOKUP($A139,Datum!$A:$B,2,0)</f>
        <v>41530</v>
      </c>
      <c r="CY139" s="13">
        <f>VLOOKUP(CX139,Zeitreihen!N:O,2,0)</f>
        <v>1.3294000000000001</v>
      </c>
      <c r="CZ139" s="13">
        <f>VLOOKUP(CX139,Zeitreihen!R:S,2,0)</f>
        <v>1.0129999999999999</v>
      </c>
      <c r="DA139" s="9">
        <f t="shared" si="89"/>
        <v>-3.7603881163597949E-4</v>
      </c>
      <c r="DB139" s="9">
        <f t="shared" si="89"/>
        <v>-9.8711810948364962E-5</v>
      </c>
      <c r="DC139" s="9">
        <f t="shared" si="101"/>
        <v>4.6542943564400758E-4</v>
      </c>
      <c r="DD139" s="9">
        <f t="shared" si="60"/>
        <v>1.9561223057350078E-10</v>
      </c>
      <c r="DE139" s="9">
        <f t="shared" si="60"/>
        <v>5.4943513504339678E-15</v>
      </c>
      <c r="DF139" s="9">
        <f t="shared" si="90"/>
        <v>-1.0367074434057637E-12</v>
      </c>
    </row>
    <row r="140" spans="1:110" ht="15" x14ac:dyDescent="0.2">
      <c r="A140" s="9">
        <f t="shared" si="91"/>
        <v>127</v>
      </c>
      <c r="B140" s="16">
        <f t="shared" si="61"/>
        <v>5</v>
      </c>
      <c r="C140" s="17">
        <f>VLOOKUP($A140,Datum!$A:$B,2,0)</f>
        <v>41529</v>
      </c>
      <c r="D140" s="13">
        <f>VLOOKUP(C140,Zeitreihen!$B:$C,2,0)</f>
        <v>577.38</v>
      </c>
      <c r="E140" s="13">
        <f>VLOOKUP(C140,Zeitreihen!F:G,2,0)</f>
        <v>7893.67</v>
      </c>
      <c r="F140" s="9">
        <f t="shared" si="62"/>
        <v>2.8965669073914898E-3</v>
      </c>
      <c r="G140" s="9">
        <f t="shared" si="62"/>
        <v>4.8867126350787375E-3</v>
      </c>
      <c r="H140" s="9">
        <f t="shared" si="92"/>
        <v>4.3750366950536711E-4</v>
      </c>
      <c r="I140" s="9">
        <f t="shared" si="51"/>
        <v>1.8798152930124617E-9</v>
      </c>
      <c r="J140" s="9">
        <f t="shared" si="51"/>
        <v>6.1696647395363926E-9</v>
      </c>
      <c r="K140" s="9">
        <f t="shared" si="63"/>
        <v>3.4055587104233368E-9</v>
      </c>
      <c r="M140" s="16">
        <f t="shared" si="64"/>
        <v>5</v>
      </c>
      <c r="N140" s="17">
        <f>VLOOKUP($A140,Datum!$A:$B,2,0)</f>
        <v>41529</v>
      </c>
      <c r="O140" s="13">
        <f>VLOOKUP(N140,Zeitreihen!$B:$C,2,0)</f>
        <v>577.38</v>
      </c>
      <c r="P140" s="13">
        <f>VLOOKUP(N140,Zeitreihen!$J:$K,2,0)</f>
        <v>0.26662400682557458</v>
      </c>
      <c r="Q140" s="9">
        <f t="shared" si="65"/>
        <v>2.8965669073914898E-3</v>
      </c>
      <c r="R140" s="9">
        <f t="shared" si="65"/>
        <v>-2.6662756130731995E-5</v>
      </c>
      <c r="S140" s="9">
        <f t="shared" si="93"/>
        <v>4.3750366950536711E-4</v>
      </c>
      <c r="T140" s="9">
        <f t="shared" si="52"/>
        <v>1.8798152930124617E-9</v>
      </c>
      <c r="U140" s="9">
        <f t="shared" si="52"/>
        <v>3.0859723424579936E-13</v>
      </c>
      <c r="V140" s="9">
        <f t="shared" si="66"/>
        <v>-2.4085385616937974E-11</v>
      </c>
      <c r="X140" s="16">
        <f t="shared" si="67"/>
        <v>5</v>
      </c>
      <c r="Y140" s="17">
        <f>VLOOKUP($A140,Datum!$A:$B,2,0)</f>
        <v>41529</v>
      </c>
      <c r="Z140" s="13">
        <f>VLOOKUP(Y140,Zeitreihen!$B:$C,2,0)</f>
        <v>577.38</v>
      </c>
      <c r="AA140" s="13">
        <f>VLOOKUP(Y140,Zeitreihen!N:O,2,0)</f>
        <v>1.3299000000000001</v>
      </c>
      <c r="AB140" s="9">
        <f t="shared" si="68"/>
        <v>2.8965669073914898E-3</v>
      </c>
      <c r="AC140" s="9">
        <f t="shared" si="68"/>
        <v>-9.0191663385583458E-4</v>
      </c>
      <c r="AD140" s="9">
        <f t="shared" si="94"/>
        <v>4.3750366950536711E-4</v>
      </c>
      <c r="AE140" s="9">
        <f t="shared" si="53"/>
        <v>1.8798152930124617E-9</v>
      </c>
      <c r="AF140" s="9">
        <f t="shared" si="53"/>
        <v>6.0317591126669854E-10</v>
      </c>
      <c r="AG140" s="9">
        <f t="shared" si="69"/>
        <v>-1.0648282971333301E-9</v>
      </c>
      <c r="AI140" s="16">
        <f t="shared" si="70"/>
        <v>5</v>
      </c>
      <c r="AJ140" s="17">
        <f>VLOOKUP($A140,Datum!$A:$B,2,0)</f>
        <v>41529</v>
      </c>
      <c r="AK140" s="13">
        <f>VLOOKUP(AJ140,Zeitreihen!$B:$C,2,0)</f>
        <v>577.38</v>
      </c>
      <c r="AL140" s="13">
        <f>VLOOKUP(AJ140,Zeitreihen!$R:$S,2,0)</f>
        <v>1.0130999999999999</v>
      </c>
      <c r="AM140" s="9">
        <f t="shared" si="71"/>
        <v>2.8965669073914898E-3</v>
      </c>
      <c r="AN140" s="9">
        <f t="shared" si="71"/>
        <v>-9.8702067888687637E-5</v>
      </c>
      <c r="AO140" s="9">
        <f t="shared" si="95"/>
        <v>4.3750366950536711E-4</v>
      </c>
      <c r="AP140" s="9">
        <f t="shared" si="54"/>
        <v>1.9010503642283605E-9</v>
      </c>
      <c r="AQ140" s="9">
        <f t="shared" si="54"/>
        <v>5.4816397299902802E-15</v>
      </c>
      <c r="AR140" s="9">
        <f t="shared" si="72"/>
        <v>3.2281377302194946E-12</v>
      </c>
      <c r="AT140" s="16">
        <f t="shared" si="73"/>
        <v>5</v>
      </c>
      <c r="AU140" s="17">
        <f>VLOOKUP($A140,Datum!$A:$B,2,0)</f>
        <v>41529</v>
      </c>
      <c r="AV140" s="13">
        <f>VLOOKUP(AU140,Zeitreihen!$F:$G,2,0)</f>
        <v>7893.67</v>
      </c>
      <c r="AW140" s="13">
        <f>VLOOKUP(AU140,Zeitreihen!$J:$K,2,0)</f>
        <v>0.26662400682557458</v>
      </c>
      <c r="AX140" s="9">
        <f t="shared" si="74"/>
        <v>4.8867126350787375E-3</v>
      </c>
      <c r="AY140" s="9">
        <f t="shared" si="74"/>
        <v>-2.6662756130731995E-5</v>
      </c>
      <c r="AZ140" s="9">
        <f t="shared" si="96"/>
        <v>4.3750366950536711E-4</v>
      </c>
      <c r="BA140" s="9">
        <f t="shared" si="55"/>
        <v>6.1696647395363926E-9</v>
      </c>
      <c r="BB140" s="9">
        <f t="shared" si="55"/>
        <v>3.0859723424579936E-13</v>
      </c>
      <c r="BC140" s="9">
        <f t="shared" si="75"/>
        <v>-4.3634177829366292E-11</v>
      </c>
      <c r="BE140" s="16">
        <f t="shared" si="76"/>
        <v>5</v>
      </c>
      <c r="BF140" s="17">
        <f>VLOOKUP($A140,Datum!$A:$B,2,0)</f>
        <v>41529</v>
      </c>
      <c r="BG140" s="13">
        <f>VLOOKUP(BF140,Zeitreihen!$F:$G,2,0)</f>
        <v>7893.67</v>
      </c>
      <c r="BH140" s="13">
        <f>VLOOKUP(BF140,Zeitreihen!N:O,2,0)</f>
        <v>1.3299000000000001</v>
      </c>
      <c r="BI140" s="9">
        <f t="shared" si="77"/>
        <v>4.8867126350787375E-3</v>
      </c>
      <c r="BJ140" s="9">
        <f t="shared" si="77"/>
        <v>-9.0191663385583458E-4</v>
      </c>
      <c r="BK140" s="9">
        <f t="shared" si="97"/>
        <v>4.3750366950536711E-4</v>
      </c>
      <c r="BL140" s="9">
        <f t="shared" si="56"/>
        <v>6.1696647395363926E-9</v>
      </c>
      <c r="BM140" s="9">
        <f t="shared" si="56"/>
        <v>6.0317591126669854E-10</v>
      </c>
      <c r="BN140" s="9">
        <f t="shared" si="78"/>
        <v>-1.9290912760882727E-9</v>
      </c>
      <c r="BP140" s="16">
        <f t="shared" si="79"/>
        <v>5</v>
      </c>
      <c r="BQ140" s="17">
        <f>VLOOKUP($A140,Datum!$A:$B,2,0)</f>
        <v>41529</v>
      </c>
      <c r="BR140" s="13">
        <f>VLOOKUP(BQ140,Zeitreihen!$F:$G,2,0)</f>
        <v>7893.67</v>
      </c>
      <c r="BS140" s="13">
        <f>VLOOKUP(BQ140,Zeitreihen!R:S,2,0)</f>
        <v>1.0130999999999999</v>
      </c>
      <c r="BT140" s="9">
        <f t="shared" si="80"/>
        <v>4.8867126350787375E-3</v>
      </c>
      <c r="BU140" s="9">
        <f t="shared" si="80"/>
        <v>-9.8702067888687637E-5</v>
      </c>
      <c r="BV140" s="9">
        <f t="shared" si="98"/>
        <v>4.3750366950536711E-4</v>
      </c>
      <c r="BW140" s="9">
        <f t="shared" si="57"/>
        <v>6.1696647395363926E-9</v>
      </c>
      <c r="BX140" s="9">
        <f t="shared" si="57"/>
        <v>5.1940230803301369E-15</v>
      </c>
      <c r="BY140" s="9">
        <f t="shared" si="81"/>
        <v>5.6608639848569976E-12</v>
      </c>
      <c r="CA140" s="16">
        <f t="shared" si="82"/>
        <v>5</v>
      </c>
      <c r="CB140" s="17">
        <f>VLOOKUP($A140,Datum!$A:$B,2,0)</f>
        <v>41529</v>
      </c>
      <c r="CC140" s="13">
        <f>VLOOKUP(CB140,Zeitreihen!$J:$K,2,0)</f>
        <v>0.26662400682557458</v>
      </c>
      <c r="CD140" s="13">
        <f>VLOOKUP(CB140,Zeitreihen!N:O,2,0)</f>
        <v>1.3299000000000001</v>
      </c>
      <c r="CE140" s="9">
        <f t="shared" si="83"/>
        <v>-2.6662756130731995E-5</v>
      </c>
      <c r="CF140" s="9">
        <f t="shared" si="83"/>
        <v>-9.0191663385583458E-4</v>
      </c>
      <c r="CG140" s="9">
        <f t="shared" si="99"/>
        <v>4.3750366950536711E-4</v>
      </c>
      <c r="CH140" s="9">
        <f t="shared" si="58"/>
        <v>3.0859723424579936E-13</v>
      </c>
      <c r="CI140" s="9">
        <f t="shared" si="58"/>
        <v>6.0317591126669854E-10</v>
      </c>
      <c r="CJ140" s="9">
        <f t="shared" si="84"/>
        <v>1.3643255402600688E-11</v>
      </c>
      <c r="CL140" s="16">
        <f t="shared" si="85"/>
        <v>5</v>
      </c>
      <c r="CM140" s="17">
        <f>VLOOKUP($A140,Datum!$A:$B,2,0)</f>
        <v>41529</v>
      </c>
      <c r="CN140" s="13">
        <f>VLOOKUP(CM140,Zeitreihen!$J:$K,2,0)</f>
        <v>0.26662400682557458</v>
      </c>
      <c r="CO140" s="13">
        <f>VLOOKUP(CM140,Zeitreihen!R:S,2,0)</f>
        <v>1.0130999999999999</v>
      </c>
      <c r="CP140" s="9">
        <f t="shared" si="86"/>
        <v>-2.6662756130731995E-5</v>
      </c>
      <c r="CQ140" s="9">
        <f t="shared" si="86"/>
        <v>-9.8702067888687637E-5</v>
      </c>
      <c r="CR140" s="9">
        <f t="shared" si="100"/>
        <v>4.3750366950536711E-4</v>
      </c>
      <c r="CS140" s="9">
        <f t="shared" si="59"/>
        <v>3.0859723424579936E-13</v>
      </c>
      <c r="CT140" s="9">
        <f t="shared" si="59"/>
        <v>5.1940230803301369E-15</v>
      </c>
      <c r="CU140" s="9">
        <f t="shared" si="87"/>
        <v>-4.0035748490551886E-14</v>
      </c>
      <c r="CW140" s="16">
        <f t="shared" si="88"/>
        <v>5</v>
      </c>
      <c r="CX140" s="17">
        <f>VLOOKUP($A140,Datum!$A:$B,2,0)</f>
        <v>41529</v>
      </c>
      <c r="CY140" s="13">
        <f>VLOOKUP(CX140,Zeitreihen!N:O,2,0)</f>
        <v>1.3299000000000001</v>
      </c>
      <c r="CZ140" s="13">
        <f>VLOOKUP(CX140,Zeitreihen!R:S,2,0)</f>
        <v>1.0130999999999999</v>
      </c>
      <c r="DA140" s="9">
        <f t="shared" si="89"/>
        <v>-9.0191663385583458E-4</v>
      </c>
      <c r="DB140" s="9">
        <f t="shared" si="89"/>
        <v>-9.8702067888687637E-5</v>
      </c>
      <c r="DC140" s="9">
        <f t="shared" si="101"/>
        <v>4.3750366950536711E-4</v>
      </c>
      <c r="DD140" s="9">
        <f t="shared" si="60"/>
        <v>6.0317591126669854E-10</v>
      </c>
      <c r="DE140" s="9">
        <f t="shared" si="60"/>
        <v>5.1940230803301369E-15</v>
      </c>
      <c r="DF140" s="9">
        <f t="shared" si="90"/>
        <v>-1.7700027131669587E-12</v>
      </c>
    </row>
    <row r="141" spans="1:110" ht="15" x14ac:dyDescent="0.2">
      <c r="A141" s="9">
        <f t="shared" si="91"/>
        <v>128</v>
      </c>
      <c r="B141" s="16">
        <f t="shared" si="61"/>
        <v>4</v>
      </c>
      <c r="C141" s="17">
        <f>VLOOKUP($A141,Datum!$A:$B,2,0)</f>
        <v>41528</v>
      </c>
      <c r="D141" s="13">
        <f>VLOOKUP(C141,Zeitreihen!$B:$C,2,0)</f>
        <v>575.71</v>
      </c>
      <c r="E141" s="13">
        <f>VLOOKUP(C141,Zeitreihen!F:G,2,0)</f>
        <v>7855.19</v>
      </c>
      <c r="F141" s="9">
        <f t="shared" si="62"/>
        <v>2.6785419708816481E-3</v>
      </c>
      <c r="G141" s="9">
        <f t="shared" si="62"/>
        <v>-1.1921310592984073E-3</v>
      </c>
      <c r="H141" s="9">
        <f t="shared" si="92"/>
        <v>4.1125344933504507E-4</v>
      </c>
      <c r="I141" s="9">
        <f t="shared" si="51"/>
        <v>1.4148582270458473E-9</v>
      </c>
      <c r="J141" s="9">
        <f t="shared" si="51"/>
        <v>2.2203756116324428E-9</v>
      </c>
      <c r="K141" s="9">
        <f t="shared" si="63"/>
        <v>-1.7724324250165695E-9</v>
      </c>
      <c r="M141" s="16">
        <f t="shared" si="64"/>
        <v>4</v>
      </c>
      <c r="N141" s="17">
        <f>VLOOKUP($A141,Datum!$A:$B,2,0)</f>
        <v>41528</v>
      </c>
      <c r="O141" s="13">
        <f>VLOOKUP(N141,Zeitreihen!$B:$C,2,0)</f>
        <v>575.71</v>
      </c>
      <c r="P141" s="13">
        <f>VLOOKUP(N141,Zeitreihen!$J:$K,2,0)</f>
        <v>0.26663111585121985</v>
      </c>
      <c r="Q141" s="9">
        <f t="shared" si="65"/>
        <v>2.6785419708816481E-3</v>
      </c>
      <c r="R141" s="9">
        <f t="shared" si="65"/>
        <v>2.6662756130615487E-5</v>
      </c>
      <c r="S141" s="9">
        <f t="shared" si="93"/>
        <v>4.1125344933504507E-4</v>
      </c>
      <c r="T141" s="9">
        <f t="shared" si="52"/>
        <v>1.4148582270458473E-9</v>
      </c>
      <c r="U141" s="9">
        <f t="shared" si="52"/>
        <v>2.9464978648442026E-13</v>
      </c>
      <c r="V141" s="9">
        <f t="shared" si="66"/>
        <v>2.0417827369844822E-11</v>
      </c>
      <c r="X141" s="16">
        <f t="shared" si="67"/>
        <v>4</v>
      </c>
      <c r="Y141" s="17">
        <f>VLOOKUP($A141,Datum!$A:$B,2,0)</f>
        <v>41528</v>
      </c>
      <c r="Z141" s="13">
        <f>VLOOKUP(Y141,Zeitreihen!$B:$C,2,0)</f>
        <v>575.71</v>
      </c>
      <c r="AA141" s="13">
        <f>VLOOKUP(Y141,Zeitreihen!N:O,2,0)</f>
        <v>1.3310999999999999</v>
      </c>
      <c r="AB141" s="9">
        <f t="shared" si="68"/>
        <v>2.6785419708816481E-3</v>
      </c>
      <c r="AC141" s="9">
        <f t="shared" si="68"/>
        <v>3.2356399800760145E-3</v>
      </c>
      <c r="AD141" s="9">
        <f t="shared" si="94"/>
        <v>4.1125344933504507E-4</v>
      </c>
      <c r="AE141" s="9">
        <f t="shared" si="53"/>
        <v>1.4148582270458473E-9</v>
      </c>
      <c r="AF141" s="9">
        <f t="shared" si="53"/>
        <v>3.6114869735178728E-9</v>
      </c>
      <c r="AG141" s="9">
        <f t="shared" si="69"/>
        <v>2.260473856595265E-9</v>
      </c>
      <c r="AI141" s="16">
        <f t="shared" si="70"/>
        <v>4</v>
      </c>
      <c r="AJ141" s="17">
        <f>VLOOKUP($A141,Datum!$A:$B,2,0)</f>
        <v>41528</v>
      </c>
      <c r="AK141" s="13">
        <f>VLOOKUP(AJ141,Zeitreihen!$B:$C,2,0)</f>
        <v>575.71</v>
      </c>
      <c r="AL141" s="13">
        <f>VLOOKUP(AJ141,Zeitreihen!$R:$S,2,0)</f>
        <v>1.0132000000000001</v>
      </c>
      <c r="AM141" s="9">
        <f t="shared" si="71"/>
        <v>2.6785419708816481E-3</v>
      </c>
      <c r="AN141" s="9">
        <f t="shared" si="71"/>
        <v>-9.8692326751646136E-5</v>
      </c>
      <c r="AO141" s="9">
        <f t="shared" si="95"/>
        <v>4.1125344933504507E-4</v>
      </c>
      <c r="AP141" s="9">
        <f t="shared" si="54"/>
        <v>1.4327255652009332E-9</v>
      </c>
      <c r="AQ141" s="9">
        <f t="shared" si="54"/>
        <v>5.1811408512299969E-15</v>
      </c>
      <c r="AR141" s="9">
        <f t="shared" si="72"/>
        <v>2.724546375906298E-12</v>
      </c>
      <c r="AT141" s="16">
        <f t="shared" si="73"/>
        <v>4</v>
      </c>
      <c r="AU141" s="17">
        <f>VLOOKUP($A141,Datum!$A:$B,2,0)</f>
        <v>41528</v>
      </c>
      <c r="AV141" s="13">
        <f>VLOOKUP(AU141,Zeitreihen!$F:$G,2,0)</f>
        <v>7855.19</v>
      </c>
      <c r="AW141" s="13">
        <f>VLOOKUP(AU141,Zeitreihen!$J:$K,2,0)</f>
        <v>0.26663111585121985</v>
      </c>
      <c r="AX141" s="9">
        <f t="shared" si="74"/>
        <v>-1.1921310592984073E-3</v>
      </c>
      <c r="AY141" s="9">
        <f t="shared" si="74"/>
        <v>2.6662756130615487E-5</v>
      </c>
      <c r="AZ141" s="9">
        <f t="shared" si="96"/>
        <v>4.1125344933504507E-4</v>
      </c>
      <c r="BA141" s="9">
        <f t="shared" si="55"/>
        <v>2.2203756116324428E-9</v>
      </c>
      <c r="BB141" s="9">
        <f t="shared" si="55"/>
        <v>2.9464978648442026E-13</v>
      </c>
      <c r="BC141" s="9">
        <f t="shared" si="75"/>
        <v>-2.5577982717226026E-11</v>
      </c>
      <c r="BE141" s="16">
        <f t="shared" si="76"/>
        <v>4</v>
      </c>
      <c r="BF141" s="17">
        <f>VLOOKUP($A141,Datum!$A:$B,2,0)</f>
        <v>41528</v>
      </c>
      <c r="BG141" s="13">
        <f>VLOOKUP(BF141,Zeitreihen!$F:$G,2,0)</f>
        <v>7855.19</v>
      </c>
      <c r="BH141" s="13">
        <f>VLOOKUP(BF141,Zeitreihen!N:O,2,0)</f>
        <v>1.3310999999999999</v>
      </c>
      <c r="BI141" s="9">
        <f t="shared" si="77"/>
        <v>-1.1921310592984073E-3</v>
      </c>
      <c r="BJ141" s="9">
        <f t="shared" si="77"/>
        <v>3.2356399800760145E-3</v>
      </c>
      <c r="BK141" s="9">
        <f t="shared" si="97"/>
        <v>4.1125344933504507E-4</v>
      </c>
      <c r="BL141" s="9">
        <f t="shared" si="56"/>
        <v>2.2203756116324428E-9</v>
      </c>
      <c r="BM141" s="9">
        <f t="shared" si="56"/>
        <v>3.6114869735178728E-9</v>
      </c>
      <c r="BN141" s="9">
        <f t="shared" si="78"/>
        <v>-2.8317587463848942E-9</v>
      </c>
      <c r="BP141" s="16">
        <f t="shared" si="79"/>
        <v>4</v>
      </c>
      <c r="BQ141" s="17">
        <f>VLOOKUP($A141,Datum!$A:$B,2,0)</f>
        <v>41528</v>
      </c>
      <c r="BR141" s="13">
        <f>VLOOKUP(BQ141,Zeitreihen!$F:$G,2,0)</f>
        <v>7855.19</v>
      </c>
      <c r="BS141" s="13">
        <f>VLOOKUP(BQ141,Zeitreihen!R:S,2,0)</f>
        <v>1.0132000000000001</v>
      </c>
      <c r="BT141" s="9">
        <f t="shared" si="80"/>
        <v>-1.1921310592984073E-3</v>
      </c>
      <c r="BU141" s="9">
        <f t="shared" si="80"/>
        <v>-9.8692326751646136E-5</v>
      </c>
      <c r="BV141" s="9">
        <f t="shared" si="98"/>
        <v>4.1125344933504507E-4</v>
      </c>
      <c r="BW141" s="9">
        <f t="shared" si="57"/>
        <v>2.2203756116324428E-9</v>
      </c>
      <c r="BX141" s="9">
        <f t="shared" si="57"/>
        <v>4.9100271518980218E-15</v>
      </c>
      <c r="BY141" s="9">
        <f t="shared" si="81"/>
        <v>-3.3018335119335552E-12</v>
      </c>
      <c r="CA141" s="16">
        <f t="shared" si="82"/>
        <v>4</v>
      </c>
      <c r="CB141" s="17">
        <f>VLOOKUP($A141,Datum!$A:$B,2,0)</f>
        <v>41528</v>
      </c>
      <c r="CC141" s="13">
        <f>VLOOKUP(CB141,Zeitreihen!$J:$K,2,0)</f>
        <v>0.26663111585121985</v>
      </c>
      <c r="CD141" s="13">
        <f>VLOOKUP(CB141,Zeitreihen!N:O,2,0)</f>
        <v>1.3310999999999999</v>
      </c>
      <c r="CE141" s="9">
        <f t="shared" si="83"/>
        <v>2.6662756130615487E-5</v>
      </c>
      <c r="CF141" s="9">
        <f t="shared" si="83"/>
        <v>3.2356399800760145E-3</v>
      </c>
      <c r="CG141" s="9">
        <f t="shared" si="99"/>
        <v>4.1125344933504507E-4</v>
      </c>
      <c r="CH141" s="9">
        <f t="shared" si="58"/>
        <v>2.9464978648442026E-13</v>
      </c>
      <c r="CI141" s="9">
        <f t="shared" si="58"/>
        <v>3.6114869735178728E-9</v>
      </c>
      <c r="CJ141" s="9">
        <f t="shared" si="84"/>
        <v>3.2620911477736278E-11</v>
      </c>
      <c r="CL141" s="16">
        <f t="shared" si="85"/>
        <v>4</v>
      </c>
      <c r="CM141" s="17">
        <f>VLOOKUP($A141,Datum!$A:$B,2,0)</f>
        <v>41528</v>
      </c>
      <c r="CN141" s="13">
        <f>VLOOKUP(CM141,Zeitreihen!$J:$K,2,0)</f>
        <v>0.26663111585121985</v>
      </c>
      <c r="CO141" s="13">
        <f>VLOOKUP(CM141,Zeitreihen!R:S,2,0)</f>
        <v>1.0132000000000001</v>
      </c>
      <c r="CP141" s="9">
        <f t="shared" si="86"/>
        <v>2.6662756130615487E-5</v>
      </c>
      <c r="CQ141" s="9">
        <f t="shared" si="86"/>
        <v>-9.8692326751646136E-5</v>
      </c>
      <c r="CR141" s="9">
        <f t="shared" si="100"/>
        <v>4.1125344933504507E-4</v>
      </c>
      <c r="CS141" s="9">
        <f t="shared" si="59"/>
        <v>2.9464978648442026E-13</v>
      </c>
      <c r="CT141" s="9">
        <f t="shared" si="59"/>
        <v>4.9100271518980218E-15</v>
      </c>
      <c r="CU141" s="9">
        <f t="shared" si="87"/>
        <v>3.8036015195331098E-14</v>
      </c>
      <c r="CW141" s="16">
        <f t="shared" si="88"/>
        <v>4</v>
      </c>
      <c r="CX141" s="17">
        <f>VLOOKUP($A141,Datum!$A:$B,2,0)</f>
        <v>41528</v>
      </c>
      <c r="CY141" s="13">
        <f>VLOOKUP(CX141,Zeitreihen!N:O,2,0)</f>
        <v>1.3310999999999999</v>
      </c>
      <c r="CZ141" s="13">
        <f>VLOOKUP(CX141,Zeitreihen!R:S,2,0)</f>
        <v>1.0132000000000001</v>
      </c>
      <c r="DA141" s="9">
        <f t="shared" si="89"/>
        <v>3.2356399800760145E-3</v>
      </c>
      <c r="DB141" s="9">
        <f t="shared" si="89"/>
        <v>-9.8692326751646136E-5</v>
      </c>
      <c r="DC141" s="9">
        <f t="shared" si="101"/>
        <v>4.1125344933504507E-4</v>
      </c>
      <c r="DD141" s="9">
        <f t="shared" si="60"/>
        <v>3.6114869735178728E-9</v>
      </c>
      <c r="DE141" s="9">
        <f t="shared" si="60"/>
        <v>4.9100271518980218E-15</v>
      </c>
      <c r="DF141" s="9">
        <f t="shared" si="90"/>
        <v>4.2109973995122307E-12</v>
      </c>
    </row>
    <row r="142" spans="1:110" ht="15" x14ac:dyDescent="0.2">
      <c r="A142" s="9">
        <f t="shared" si="91"/>
        <v>129</v>
      </c>
      <c r="B142" s="16">
        <f t="shared" si="61"/>
        <v>3</v>
      </c>
      <c r="C142" s="17">
        <f>VLOOKUP($A142,Datum!$A:$B,2,0)</f>
        <v>41527</v>
      </c>
      <c r="D142" s="13">
        <f>VLOOKUP(C142,Zeitreihen!$B:$C,2,0)</f>
        <v>574.16999999999996</v>
      </c>
      <c r="E142" s="13">
        <f>VLOOKUP(C142,Zeitreihen!F:G,2,0)</f>
        <v>7864.56</v>
      </c>
      <c r="F142" s="9">
        <f t="shared" si="62"/>
        <v>3.2606966873785365E-2</v>
      </c>
      <c r="G142" s="9">
        <f t="shared" si="62"/>
        <v>2.8559385745406316E-2</v>
      </c>
      <c r="H142" s="9">
        <f t="shared" si="92"/>
        <v>3.8657824237494233E-4</v>
      </c>
      <c r="I142" s="9">
        <f t="shared" si="51"/>
        <v>3.9051153433707763E-7</v>
      </c>
      <c r="J142" s="9">
        <f t="shared" si="51"/>
        <v>2.9081951706908676E-7</v>
      </c>
      <c r="K142" s="9">
        <f t="shared" si="63"/>
        <v>3.3699907392427212E-7</v>
      </c>
      <c r="M142" s="16">
        <f t="shared" si="64"/>
        <v>3</v>
      </c>
      <c r="N142" s="17">
        <f>VLOOKUP($A142,Datum!$A:$B,2,0)</f>
        <v>41527</v>
      </c>
      <c r="O142" s="13">
        <f>VLOOKUP(N142,Zeitreihen!$B:$C,2,0)</f>
        <v>574.16999999999996</v>
      </c>
      <c r="P142" s="13">
        <f>VLOOKUP(N142,Zeitreihen!$J:$K,2,0)</f>
        <v>0.26662400682557458</v>
      </c>
      <c r="Q142" s="9">
        <f t="shared" si="65"/>
        <v>3.2606966873785365E-2</v>
      </c>
      <c r="R142" s="9">
        <f t="shared" si="65"/>
        <v>7.9984003241933291E-5</v>
      </c>
      <c r="S142" s="9">
        <f t="shared" si="93"/>
        <v>3.8657824237494233E-4</v>
      </c>
      <c r="T142" s="9">
        <f t="shared" si="52"/>
        <v>3.9051153433707763E-7</v>
      </c>
      <c r="U142" s="9">
        <f t="shared" si="52"/>
        <v>2.4795566854106647E-12</v>
      </c>
      <c r="V142" s="9">
        <f t="shared" si="66"/>
        <v>9.8402006366510509E-10</v>
      </c>
      <c r="X142" s="16">
        <f t="shared" si="67"/>
        <v>3</v>
      </c>
      <c r="Y142" s="17">
        <f>VLOOKUP($A142,Datum!$A:$B,2,0)</f>
        <v>41527</v>
      </c>
      <c r="Z142" s="13">
        <f>VLOOKUP(Y142,Zeitreihen!$B:$C,2,0)</f>
        <v>574.16999999999996</v>
      </c>
      <c r="AA142" s="13">
        <f>VLOOKUP(Y142,Zeitreihen!N:O,2,0)</f>
        <v>1.3268</v>
      </c>
      <c r="AB142" s="9">
        <f t="shared" si="68"/>
        <v>3.2606966873785365E-2</v>
      </c>
      <c r="AC142" s="9">
        <f t="shared" si="68"/>
        <v>9.8028134381720122E-4</v>
      </c>
      <c r="AD142" s="9">
        <f t="shared" si="94"/>
        <v>3.8657824237494233E-4</v>
      </c>
      <c r="AE142" s="9">
        <f t="shared" si="53"/>
        <v>3.9051153433707763E-7</v>
      </c>
      <c r="AF142" s="9">
        <f t="shared" si="53"/>
        <v>1.9379282768964322E-10</v>
      </c>
      <c r="AG142" s="9">
        <f t="shared" si="69"/>
        <v>8.6993295422465456E-9</v>
      </c>
      <c r="AI142" s="16">
        <f t="shared" si="70"/>
        <v>3</v>
      </c>
      <c r="AJ142" s="17">
        <f>VLOOKUP($A142,Datum!$A:$B,2,0)</f>
        <v>41527</v>
      </c>
      <c r="AK142" s="13">
        <f>VLOOKUP(AJ142,Zeitreihen!$B:$C,2,0)</f>
        <v>574.16999999999996</v>
      </c>
      <c r="AL142" s="13">
        <f>VLOOKUP(AJ142,Zeitreihen!$R:$S,2,0)</f>
        <v>1.0133000000000001</v>
      </c>
      <c r="AM142" s="9">
        <f t="shared" si="71"/>
        <v>3.2606966873785365E-2</v>
      </c>
      <c r="AN142" s="9">
        <f t="shared" si="71"/>
        <v>-9.8682587537462477E-5</v>
      </c>
      <c r="AO142" s="9">
        <f t="shared" si="95"/>
        <v>3.8657824237494233E-4</v>
      </c>
      <c r="AP142" s="9">
        <f t="shared" si="54"/>
        <v>3.9079847979380933E-7</v>
      </c>
      <c r="AQ142" s="9">
        <f t="shared" si="54"/>
        <v>4.8970360082160576E-15</v>
      </c>
      <c r="AR142" s="9">
        <f t="shared" si="72"/>
        <v>4.3746476743920534E-11</v>
      </c>
      <c r="AT142" s="16">
        <f t="shared" si="73"/>
        <v>3</v>
      </c>
      <c r="AU142" s="17">
        <f>VLOOKUP($A142,Datum!$A:$B,2,0)</f>
        <v>41527</v>
      </c>
      <c r="AV142" s="13">
        <f>VLOOKUP(AU142,Zeitreihen!$F:$G,2,0)</f>
        <v>7864.56</v>
      </c>
      <c r="AW142" s="13">
        <f>VLOOKUP(AU142,Zeitreihen!$J:$K,2,0)</f>
        <v>0.26662400682557458</v>
      </c>
      <c r="AX142" s="9">
        <f t="shared" si="74"/>
        <v>2.8559385745406316E-2</v>
      </c>
      <c r="AY142" s="9">
        <f t="shared" si="74"/>
        <v>7.9984003241933291E-5</v>
      </c>
      <c r="AZ142" s="9">
        <f t="shared" si="96"/>
        <v>3.8657824237494233E-4</v>
      </c>
      <c r="BA142" s="9">
        <f t="shared" si="55"/>
        <v>2.9081951706908676E-7</v>
      </c>
      <c r="BB142" s="9">
        <f t="shared" si="55"/>
        <v>2.4795566854106647E-12</v>
      </c>
      <c r="BC142" s="9">
        <f t="shared" si="75"/>
        <v>8.4917811900481452E-10</v>
      </c>
      <c r="BE142" s="16">
        <f t="shared" si="76"/>
        <v>3</v>
      </c>
      <c r="BF142" s="17">
        <f>VLOOKUP($A142,Datum!$A:$B,2,0)</f>
        <v>41527</v>
      </c>
      <c r="BG142" s="13">
        <f>VLOOKUP(BF142,Zeitreihen!$F:$G,2,0)</f>
        <v>7864.56</v>
      </c>
      <c r="BH142" s="13">
        <f>VLOOKUP(BF142,Zeitreihen!N:O,2,0)</f>
        <v>1.3268</v>
      </c>
      <c r="BI142" s="9">
        <f t="shared" si="77"/>
        <v>2.8559385745406316E-2</v>
      </c>
      <c r="BJ142" s="9">
        <f t="shared" si="77"/>
        <v>9.8028134381720122E-4</v>
      </c>
      <c r="BK142" s="9">
        <f t="shared" si="97"/>
        <v>3.8657824237494233E-4</v>
      </c>
      <c r="BL142" s="9">
        <f t="shared" si="56"/>
        <v>2.9081951706908676E-7</v>
      </c>
      <c r="BM142" s="9">
        <f t="shared" si="56"/>
        <v>1.9379282768964322E-10</v>
      </c>
      <c r="BN142" s="9">
        <f t="shared" si="78"/>
        <v>7.5072456040917411E-9</v>
      </c>
      <c r="BP142" s="16">
        <f t="shared" si="79"/>
        <v>3</v>
      </c>
      <c r="BQ142" s="17">
        <f>VLOOKUP($A142,Datum!$A:$B,2,0)</f>
        <v>41527</v>
      </c>
      <c r="BR142" s="13">
        <f>VLOOKUP(BQ142,Zeitreihen!$F:$G,2,0)</f>
        <v>7864.56</v>
      </c>
      <c r="BS142" s="13">
        <f>VLOOKUP(BQ142,Zeitreihen!R:S,2,0)</f>
        <v>1.0133000000000001</v>
      </c>
      <c r="BT142" s="9">
        <f t="shared" si="80"/>
        <v>2.8559385745406316E-2</v>
      </c>
      <c r="BU142" s="9">
        <f t="shared" si="80"/>
        <v>-9.8682587537462477E-5</v>
      </c>
      <c r="BV142" s="9">
        <f t="shared" si="98"/>
        <v>3.8657824237494233E-4</v>
      </c>
      <c r="BW142" s="9">
        <f t="shared" si="57"/>
        <v>2.9081951706908676E-7</v>
      </c>
      <c r="BX142" s="9">
        <f t="shared" si="57"/>
        <v>4.6414804650267989E-15</v>
      </c>
      <c r="BY142" s="9">
        <f t="shared" si="81"/>
        <v>3.6740074949905779E-11</v>
      </c>
      <c r="CA142" s="16">
        <f t="shared" si="82"/>
        <v>3</v>
      </c>
      <c r="CB142" s="17">
        <f>VLOOKUP($A142,Datum!$A:$B,2,0)</f>
        <v>41527</v>
      </c>
      <c r="CC142" s="13">
        <f>VLOOKUP(CB142,Zeitreihen!$J:$K,2,0)</f>
        <v>0.26662400682557458</v>
      </c>
      <c r="CD142" s="13">
        <f>VLOOKUP(CB142,Zeitreihen!N:O,2,0)</f>
        <v>1.3268</v>
      </c>
      <c r="CE142" s="9">
        <f t="shared" si="83"/>
        <v>7.9984003241933291E-5</v>
      </c>
      <c r="CF142" s="9">
        <f t="shared" si="83"/>
        <v>9.8028134381720122E-4</v>
      </c>
      <c r="CG142" s="9">
        <f t="shared" si="99"/>
        <v>3.8657824237494233E-4</v>
      </c>
      <c r="CH142" s="9">
        <f t="shared" si="58"/>
        <v>2.4795566854106647E-12</v>
      </c>
      <c r="CI142" s="9">
        <f t="shared" si="58"/>
        <v>1.9379282768964322E-10</v>
      </c>
      <c r="CJ142" s="9">
        <f t="shared" si="84"/>
        <v>2.1920773286599445E-11</v>
      </c>
      <c r="CL142" s="16">
        <f t="shared" si="85"/>
        <v>3</v>
      </c>
      <c r="CM142" s="17">
        <f>VLOOKUP($A142,Datum!$A:$B,2,0)</f>
        <v>41527</v>
      </c>
      <c r="CN142" s="13">
        <f>VLOOKUP(CM142,Zeitreihen!$J:$K,2,0)</f>
        <v>0.26662400682557458</v>
      </c>
      <c r="CO142" s="13">
        <f>VLOOKUP(CM142,Zeitreihen!R:S,2,0)</f>
        <v>1.0133000000000001</v>
      </c>
      <c r="CP142" s="9">
        <f t="shared" si="86"/>
        <v>7.9984003241933291E-5</v>
      </c>
      <c r="CQ142" s="9">
        <f t="shared" si="86"/>
        <v>-9.8682587537462477E-5</v>
      </c>
      <c r="CR142" s="9">
        <f t="shared" si="100"/>
        <v>3.8657824237494233E-4</v>
      </c>
      <c r="CS142" s="9">
        <f t="shared" si="59"/>
        <v>2.4795566854106647E-12</v>
      </c>
      <c r="CT142" s="9">
        <f t="shared" si="59"/>
        <v>4.6414804650267989E-15</v>
      </c>
      <c r="CU142" s="9">
        <f t="shared" si="87"/>
        <v>1.0727914017767015E-13</v>
      </c>
      <c r="CW142" s="16">
        <f t="shared" si="88"/>
        <v>3</v>
      </c>
      <c r="CX142" s="17">
        <f>VLOOKUP($A142,Datum!$A:$B,2,0)</f>
        <v>41527</v>
      </c>
      <c r="CY142" s="13">
        <f>VLOOKUP(CX142,Zeitreihen!N:O,2,0)</f>
        <v>1.3268</v>
      </c>
      <c r="CZ142" s="13">
        <f>VLOOKUP(CX142,Zeitreihen!R:S,2,0)</f>
        <v>1.0133000000000001</v>
      </c>
      <c r="DA142" s="9">
        <f t="shared" si="89"/>
        <v>9.8028134381720122E-4</v>
      </c>
      <c r="DB142" s="9">
        <f t="shared" si="89"/>
        <v>-9.8682587537462477E-5</v>
      </c>
      <c r="DC142" s="9">
        <f t="shared" si="101"/>
        <v>3.8657824237494233E-4</v>
      </c>
      <c r="DD142" s="9">
        <f t="shared" si="60"/>
        <v>1.9379282768964322E-10</v>
      </c>
      <c r="DE142" s="9">
        <f t="shared" si="60"/>
        <v>4.6414804650267989E-15</v>
      </c>
      <c r="DF142" s="9">
        <f t="shared" si="90"/>
        <v>9.4841215933990614E-13</v>
      </c>
    </row>
    <row r="143" spans="1:110" ht="15" x14ac:dyDescent="0.2">
      <c r="A143" s="9">
        <f t="shared" si="91"/>
        <v>130</v>
      </c>
      <c r="B143" s="16">
        <f t="shared" si="61"/>
        <v>2</v>
      </c>
      <c r="C143" s="17">
        <f>VLOOKUP($A143,Datum!$A:$B,2,0)</f>
        <v>41526</v>
      </c>
      <c r="D143" s="13">
        <f>VLOOKUP(C143,Zeitreihen!$B:$C,2,0)</f>
        <v>555.75</v>
      </c>
      <c r="E143" s="13">
        <f>VLOOKUP(C143,Zeitreihen!F:G,2,0)</f>
        <v>7643.13</v>
      </c>
      <c r="F143" s="9">
        <f t="shared" si="62"/>
        <v>-4.4974140627646877E-4</v>
      </c>
      <c r="G143" s="9">
        <f t="shared" si="62"/>
        <v>1.155953715152597E-3</v>
      </c>
      <c r="H143" s="9">
        <f t="shared" si="92"/>
        <v>3.6338354783244575E-4</v>
      </c>
      <c r="I143" s="9">
        <f t="shared" ref="I143:J206" si="102">(F143-C$4)^2*$H143</f>
        <v>5.8930269485177651E-10</v>
      </c>
      <c r="J143" s="9">
        <f t="shared" si="102"/>
        <v>2.1812808243702094E-13</v>
      </c>
      <c r="K143" s="9">
        <f t="shared" si="63"/>
        <v>-1.1337701125139386E-11</v>
      </c>
      <c r="M143" s="16">
        <f t="shared" si="64"/>
        <v>2</v>
      </c>
      <c r="N143" s="17">
        <f>VLOOKUP($A143,Datum!$A:$B,2,0)</f>
        <v>41526</v>
      </c>
      <c r="O143" s="13">
        <f>VLOOKUP(N143,Zeitreihen!$B:$C,2,0)</f>
        <v>555.75</v>
      </c>
      <c r="P143" s="13">
        <f>VLOOKUP(N143,Zeitreihen!$J:$K,2,0)</f>
        <v>0.26660268202298115</v>
      </c>
      <c r="Q143" s="9">
        <f t="shared" si="65"/>
        <v>-4.4974140627646877E-4</v>
      </c>
      <c r="R143" s="9">
        <f t="shared" si="65"/>
        <v>-7.9984003242023009E-5</v>
      </c>
      <c r="S143" s="9">
        <f t="shared" si="93"/>
        <v>3.6338354783244575E-4</v>
      </c>
      <c r="T143" s="9">
        <f t="shared" ref="T143:U206" si="103">(Q143-N$4)^2*$H143</f>
        <v>5.8930269485177651E-10</v>
      </c>
      <c r="U143" s="9">
        <f t="shared" si="103"/>
        <v>2.3186740516233013E-12</v>
      </c>
      <c r="V143" s="9">
        <f t="shared" si="66"/>
        <v>3.6964859895642766E-11</v>
      </c>
      <c r="X143" s="16">
        <f t="shared" si="67"/>
        <v>2</v>
      </c>
      <c r="Y143" s="17">
        <f>VLOOKUP($A143,Datum!$A:$B,2,0)</f>
        <v>41526</v>
      </c>
      <c r="Z143" s="13">
        <f>VLOOKUP(Y143,Zeitreihen!$B:$C,2,0)</f>
        <v>555.75</v>
      </c>
      <c r="AA143" s="13">
        <f>VLOOKUP(Y143,Zeitreihen!N:O,2,0)</f>
        <v>1.3254999999999999</v>
      </c>
      <c r="AB143" s="9">
        <f t="shared" si="68"/>
        <v>-4.4974140627646877E-4</v>
      </c>
      <c r="AC143" s="9">
        <f t="shared" si="68"/>
        <v>5.8260672493604679E-3</v>
      </c>
      <c r="AD143" s="9">
        <f t="shared" si="94"/>
        <v>3.6338354783244575E-4</v>
      </c>
      <c r="AE143" s="9">
        <f t="shared" ref="AE143:AF206" si="104">(AB143-Y$4)^2*$H143</f>
        <v>5.8930269485177651E-10</v>
      </c>
      <c r="AF143" s="9">
        <f t="shared" si="104"/>
        <v>1.1208508738918066E-8</v>
      </c>
      <c r="AG143" s="9">
        <f t="shared" si="69"/>
        <v>-2.5700592221024991E-9</v>
      </c>
      <c r="AI143" s="16">
        <f t="shared" si="70"/>
        <v>2</v>
      </c>
      <c r="AJ143" s="17">
        <f>VLOOKUP($A143,Datum!$A:$B,2,0)</f>
        <v>41526</v>
      </c>
      <c r="AK143" s="13">
        <f>VLOOKUP(AJ143,Zeitreihen!$B:$C,2,0)</f>
        <v>555.75</v>
      </c>
      <c r="AL143" s="13">
        <f>VLOOKUP(AJ143,Zeitreihen!$R:$S,2,0)</f>
        <v>1.0134000000000001</v>
      </c>
      <c r="AM143" s="9">
        <f t="shared" si="71"/>
        <v>-4.4974140627646877E-4</v>
      </c>
      <c r="AN143" s="9">
        <f t="shared" si="71"/>
        <v>-9.8672850245359355E-5</v>
      </c>
      <c r="AO143" s="9">
        <f t="shared" si="95"/>
        <v>3.6338354783244575E-4</v>
      </c>
      <c r="AP143" s="9">
        <f t="shared" ref="AP143:AQ206" si="105">(AM143-AJ$4)^2*$H143</f>
        <v>5.785469509381505E-10</v>
      </c>
      <c r="AQ143" s="9">
        <f t="shared" si="105"/>
        <v>4.6284355894084237E-15</v>
      </c>
      <c r="AR143" s="9">
        <f t="shared" si="72"/>
        <v>-1.6363884923409435E-12</v>
      </c>
      <c r="AT143" s="16">
        <f t="shared" si="73"/>
        <v>2</v>
      </c>
      <c r="AU143" s="17">
        <f>VLOOKUP($A143,Datum!$A:$B,2,0)</f>
        <v>41526</v>
      </c>
      <c r="AV143" s="13">
        <f>VLOOKUP(AU143,Zeitreihen!$F:$G,2,0)</f>
        <v>7643.13</v>
      </c>
      <c r="AW143" s="13">
        <f>VLOOKUP(AU143,Zeitreihen!$J:$K,2,0)</f>
        <v>0.26660268202298115</v>
      </c>
      <c r="AX143" s="9">
        <f t="shared" si="74"/>
        <v>1.155953715152597E-3</v>
      </c>
      <c r="AY143" s="9">
        <f t="shared" si="74"/>
        <v>-7.9984003242023009E-5</v>
      </c>
      <c r="AZ143" s="9">
        <f t="shared" si="96"/>
        <v>3.6338354783244575E-4</v>
      </c>
      <c r="BA143" s="9">
        <f t="shared" ref="BA143:BB206" si="106">(AX143-AU$4)^2*$H143</f>
        <v>2.1812808243702094E-13</v>
      </c>
      <c r="BB143" s="9">
        <f t="shared" si="106"/>
        <v>2.3186740516233013E-12</v>
      </c>
      <c r="BC143" s="9">
        <f t="shared" si="75"/>
        <v>-7.1117362484633026E-13</v>
      </c>
      <c r="BE143" s="16">
        <f t="shared" si="76"/>
        <v>2</v>
      </c>
      <c r="BF143" s="17">
        <f>VLOOKUP($A143,Datum!$A:$B,2,0)</f>
        <v>41526</v>
      </c>
      <c r="BG143" s="13">
        <f>VLOOKUP(BF143,Zeitreihen!$F:$G,2,0)</f>
        <v>7643.13</v>
      </c>
      <c r="BH143" s="13">
        <f>VLOOKUP(BF143,Zeitreihen!N:O,2,0)</f>
        <v>1.3254999999999999</v>
      </c>
      <c r="BI143" s="9">
        <f t="shared" si="77"/>
        <v>1.155953715152597E-3</v>
      </c>
      <c r="BJ143" s="9">
        <f t="shared" si="77"/>
        <v>5.8260672493604679E-3</v>
      </c>
      <c r="BK143" s="9">
        <f t="shared" si="97"/>
        <v>3.6338354783244575E-4</v>
      </c>
      <c r="BL143" s="9">
        <f t="shared" ref="BL143:BM206" si="107">(BI143-BF$4)^2*$H143</f>
        <v>2.1812808243702094E-13</v>
      </c>
      <c r="BM143" s="9">
        <f t="shared" si="107"/>
        <v>1.1208508738918066E-8</v>
      </c>
      <c r="BN143" s="9">
        <f t="shared" si="78"/>
        <v>4.9445834184476954E-11</v>
      </c>
      <c r="BP143" s="16">
        <f t="shared" si="79"/>
        <v>2</v>
      </c>
      <c r="BQ143" s="17">
        <f>VLOOKUP($A143,Datum!$A:$B,2,0)</f>
        <v>41526</v>
      </c>
      <c r="BR143" s="13">
        <f>VLOOKUP(BQ143,Zeitreihen!$F:$G,2,0)</f>
        <v>7643.13</v>
      </c>
      <c r="BS143" s="13">
        <f>VLOOKUP(BQ143,Zeitreihen!R:S,2,0)</f>
        <v>1.0134000000000001</v>
      </c>
      <c r="BT143" s="9">
        <f t="shared" si="80"/>
        <v>1.155953715152597E-3</v>
      </c>
      <c r="BU143" s="9">
        <f t="shared" si="80"/>
        <v>-9.8672850245359355E-5</v>
      </c>
      <c r="BV143" s="9">
        <f t="shared" si="98"/>
        <v>3.6338354783244575E-4</v>
      </c>
      <c r="BW143" s="9">
        <f t="shared" ref="BW143:BX206" si="108">(BT143-BQ$4)^2*$H143</f>
        <v>2.1812808243702094E-13</v>
      </c>
      <c r="BX143" s="9">
        <f t="shared" si="108"/>
        <v>4.3875473644094254E-15</v>
      </c>
      <c r="BY143" s="9">
        <f t="shared" si="81"/>
        <v>3.0936180973097393E-14</v>
      </c>
      <c r="CA143" s="16">
        <f t="shared" si="82"/>
        <v>2</v>
      </c>
      <c r="CB143" s="17">
        <f>VLOOKUP($A143,Datum!$A:$B,2,0)</f>
        <v>41526</v>
      </c>
      <c r="CC143" s="13">
        <f>VLOOKUP(CB143,Zeitreihen!$J:$K,2,0)</f>
        <v>0.26660268202298115</v>
      </c>
      <c r="CD143" s="13">
        <f>VLOOKUP(CB143,Zeitreihen!N:O,2,0)</f>
        <v>1.3254999999999999</v>
      </c>
      <c r="CE143" s="9">
        <f t="shared" si="83"/>
        <v>-7.9984003242023009E-5</v>
      </c>
      <c r="CF143" s="9">
        <f t="shared" si="83"/>
        <v>5.8260672493604679E-3</v>
      </c>
      <c r="CG143" s="9">
        <f t="shared" si="99"/>
        <v>3.6338354783244575E-4</v>
      </c>
      <c r="CH143" s="9">
        <f t="shared" ref="CH143:CI206" si="109">(CE143-CB$4)^2*$H143</f>
        <v>2.3186740516233013E-12</v>
      </c>
      <c r="CI143" s="9">
        <f t="shared" si="109"/>
        <v>1.1208508738918066E-8</v>
      </c>
      <c r="CJ143" s="9">
        <f t="shared" si="84"/>
        <v>-1.6121066456758476E-10</v>
      </c>
      <c r="CL143" s="16">
        <f t="shared" si="85"/>
        <v>2</v>
      </c>
      <c r="CM143" s="17">
        <f>VLOOKUP($A143,Datum!$A:$B,2,0)</f>
        <v>41526</v>
      </c>
      <c r="CN143" s="13">
        <f>VLOOKUP(CM143,Zeitreihen!$J:$K,2,0)</f>
        <v>0.26660268202298115</v>
      </c>
      <c r="CO143" s="13">
        <f>VLOOKUP(CM143,Zeitreihen!R:S,2,0)</f>
        <v>1.0134000000000001</v>
      </c>
      <c r="CP143" s="9">
        <f t="shared" si="86"/>
        <v>-7.9984003242023009E-5</v>
      </c>
      <c r="CQ143" s="9">
        <f t="shared" si="86"/>
        <v>-9.8672850245359355E-5</v>
      </c>
      <c r="CR143" s="9">
        <f t="shared" si="100"/>
        <v>3.6338354783244575E-4</v>
      </c>
      <c r="CS143" s="9">
        <f t="shared" ref="CS143:CT206" si="110">(CP143-CM$4)^2*$H143</f>
        <v>2.3186740516233013E-12</v>
      </c>
      <c r="CT143" s="9">
        <f t="shared" si="110"/>
        <v>4.3875473644094254E-15</v>
      </c>
      <c r="CU143" s="9">
        <f t="shared" si="87"/>
        <v>-1.0086273952319726E-13</v>
      </c>
      <c r="CW143" s="16">
        <f t="shared" si="88"/>
        <v>2</v>
      </c>
      <c r="CX143" s="17">
        <f>VLOOKUP($A143,Datum!$A:$B,2,0)</f>
        <v>41526</v>
      </c>
      <c r="CY143" s="13">
        <f>VLOOKUP(CX143,Zeitreihen!N:O,2,0)</f>
        <v>1.3254999999999999</v>
      </c>
      <c r="CZ143" s="13">
        <f>VLOOKUP(CX143,Zeitreihen!R:S,2,0)</f>
        <v>1.0134000000000001</v>
      </c>
      <c r="DA143" s="9">
        <f t="shared" si="89"/>
        <v>5.8260672493604679E-3</v>
      </c>
      <c r="DB143" s="9">
        <f t="shared" si="89"/>
        <v>-9.8672850245359355E-5</v>
      </c>
      <c r="DC143" s="9">
        <f t="shared" si="101"/>
        <v>3.6338354783244575E-4</v>
      </c>
      <c r="DD143" s="9">
        <f t="shared" ref="DD143:DE206" si="111">(DA143-CX$4)^2*$H143</f>
        <v>1.1208508738918066E-8</v>
      </c>
      <c r="DE143" s="9">
        <f t="shared" si="111"/>
        <v>4.3875473644094254E-15</v>
      </c>
      <c r="DF143" s="9">
        <f t="shared" si="90"/>
        <v>7.0126929903140614E-12</v>
      </c>
    </row>
    <row r="144" spans="1:110" ht="15" x14ac:dyDescent="0.2">
      <c r="A144" s="9">
        <f t="shared" si="91"/>
        <v>131</v>
      </c>
      <c r="B144" s="16">
        <f t="shared" ref="B144:B207" si="112">WEEKDAY(C144)</f>
        <v>6</v>
      </c>
      <c r="C144" s="17">
        <f>VLOOKUP($A144,Datum!$A:$B,2,0)</f>
        <v>41523</v>
      </c>
      <c r="D144" s="13">
        <f>VLOOKUP(C144,Zeitreihen!$B:$C,2,0)</f>
        <v>556</v>
      </c>
      <c r="E144" s="13">
        <f>VLOOKUP(C144,Zeitreihen!F:G,2,0)</f>
        <v>7634.3</v>
      </c>
      <c r="F144" s="9">
        <f t="shared" ref="F144:G207" si="113">LN(D144/D145)</f>
        <v>4.6773527036924245E-4</v>
      </c>
      <c r="G144" s="9">
        <f t="shared" si="113"/>
        <v>0</v>
      </c>
      <c r="H144" s="9">
        <f t="shared" si="92"/>
        <v>3.4158053496249896E-4</v>
      </c>
      <c r="I144" s="9">
        <f t="shared" si="102"/>
        <v>4.3287404183295082E-11</v>
      </c>
      <c r="J144" s="9">
        <f t="shared" si="102"/>
        <v>4.3728682580299806E-10</v>
      </c>
      <c r="K144" s="9">
        <f t="shared" ref="K144:K207" si="114">(F144-C$4)*(G144-D$4)*H144</f>
        <v>1.3758274445788806E-10</v>
      </c>
      <c r="M144" s="16">
        <f t="shared" ref="M144:M207" si="115">WEEKDAY(N144)</f>
        <v>6</v>
      </c>
      <c r="N144" s="17">
        <f>VLOOKUP($A144,Datum!$A:$B,2,0)</f>
        <v>41523</v>
      </c>
      <c r="O144" s="13">
        <f>VLOOKUP(N144,Zeitreihen!$B:$C,2,0)</f>
        <v>556</v>
      </c>
      <c r="P144" s="13">
        <f>VLOOKUP(N144,Zeitreihen!$J:$K,2,0)</f>
        <v>0.26662400682557458</v>
      </c>
      <c r="Q144" s="9">
        <f t="shared" ref="Q144:R207" si="116">LN(O144/O145)</f>
        <v>4.6773527036924245E-4</v>
      </c>
      <c r="R144" s="9">
        <f t="shared" si="116"/>
        <v>0</v>
      </c>
      <c r="S144" s="9">
        <f t="shared" si="93"/>
        <v>3.4158053496249896E-4</v>
      </c>
      <c r="T144" s="9">
        <f t="shared" si="103"/>
        <v>4.3287404183295082E-11</v>
      </c>
      <c r="U144" s="9">
        <f t="shared" si="103"/>
        <v>3.7056942520042633E-18</v>
      </c>
      <c r="V144" s="9">
        <f t="shared" ref="V144:V207" si="117">(Q144-N$4)*(R144-O$4)*S144</f>
        <v>-1.2665302399320038E-14</v>
      </c>
      <c r="X144" s="16">
        <f t="shared" ref="X144:X207" si="118">WEEKDAY(Y144)</f>
        <v>6</v>
      </c>
      <c r="Y144" s="17">
        <f>VLOOKUP($A144,Datum!$A:$B,2,0)</f>
        <v>41523</v>
      </c>
      <c r="Z144" s="13">
        <f>VLOOKUP(Y144,Zeitreihen!$B:$C,2,0)</f>
        <v>556</v>
      </c>
      <c r="AA144" s="13">
        <f>VLOOKUP(Y144,Zeitreihen!N:O,2,0)</f>
        <v>1.3178000000000001</v>
      </c>
      <c r="AB144" s="9">
        <f t="shared" ref="AB144:AC207" si="119">LN(Z144/Z145)</f>
        <v>4.6773527036924245E-4</v>
      </c>
      <c r="AC144" s="9">
        <f t="shared" si="119"/>
        <v>4.410988975685144E-3</v>
      </c>
      <c r="AD144" s="9">
        <f t="shared" si="94"/>
        <v>3.4158053496249896E-4</v>
      </c>
      <c r="AE144" s="9">
        <f t="shared" si="104"/>
        <v>4.3287404183295082E-11</v>
      </c>
      <c r="AF144" s="9">
        <f t="shared" si="104"/>
        <v>5.8509769663927186E-9</v>
      </c>
      <c r="AG144" s="9">
        <f t="shared" ref="AG144:AG207" si="120">(AB144-Y$4)*(AC144-Z$4)*AD144</f>
        <v>-5.0326295791702307E-10</v>
      </c>
      <c r="AI144" s="16">
        <f t="shared" ref="AI144:AI207" si="121">WEEKDAY(AJ144)</f>
        <v>6</v>
      </c>
      <c r="AJ144" s="17">
        <f>VLOOKUP($A144,Datum!$A:$B,2,0)</f>
        <v>41523</v>
      </c>
      <c r="AK144" s="13">
        <f>VLOOKUP(AJ144,Zeitreihen!$B:$C,2,0)</f>
        <v>556</v>
      </c>
      <c r="AL144" s="13">
        <f>VLOOKUP(AJ144,Zeitreihen!$R:$S,2,0)</f>
        <v>1.0135000000000001</v>
      </c>
      <c r="AM144" s="9">
        <f t="shared" ref="AM144:AN207" si="122">LN(AK144/AK145)</f>
        <v>4.6773527036924245E-4</v>
      </c>
      <c r="AN144" s="9">
        <f t="shared" si="122"/>
        <v>-9.8663114874559504E-5</v>
      </c>
      <c r="AO144" s="9">
        <f t="shared" si="95"/>
        <v>3.4158053496249896E-4</v>
      </c>
      <c r="AP144" s="9">
        <f t="shared" si="105"/>
        <v>4.0494662868771794E-11</v>
      </c>
      <c r="AQ144" s="9">
        <f t="shared" si="105"/>
        <v>4.3744979678730487E-15</v>
      </c>
      <c r="AR144" s="9">
        <f t="shared" ref="AR144:AR207" si="123">(AM144-AJ$4)*(AN144-AK$4)*AO144</f>
        <v>-4.2088456900811466E-13</v>
      </c>
      <c r="AT144" s="16">
        <f t="shared" ref="AT144:AT207" si="124">WEEKDAY(AU144)</f>
        <v>6</v>
      </c>
      <c r="AU144" s="17">
        <f>VLOOKUP($A144,Datum!$A:$B,2,0)</f>
        <v>41523</v>
      </c>
      <c r="AV144" s="13">
        <f>VLOOKUP(AU144,Zeitreihen!$F:$G,2,0)</f>
        <v>7634.3</v>
      </c>
      <c r="AW144" s="13">
        <f>VLOOKUP(AU144,Zeitreihen!$J:$K,2,0)</f>
        <v>0.26662400682557458</v>
      </c>
      <c r="AX144" s="9">
        <f t="shared" ref="AX144:AY207" si="125">LN(AV144/AV145)</f>
        <v>0</v>
      </c>
      <c r="AY144" s="9">
        <f t="shared" si="125"/>
        <v>0</v>
      </c>
      <c r="AZ144" s="9">
        <f t="shared" si="96"/>
        <v>3.4158053496249896E-4</v>
      </c>
      <c r="BA144" s="9">
        <f t="shared" si="106"/>
        <v>4.3728682580299806E-10</v>
      </c>
      <c r="BB144" s="9">
        <f t="shared" si="106"/>
        <v>3.7056942520042633E-18</v>
      </c>
      <c r="BC144" s="9">
        <f t="shared" ref="BC144:BC207" si="126">(AX144-AU$4)*(AY144-AV$4)*AZ144</f>
        <v>-4.0254829236445153E-14</v>
      </c>
      <c r="BE144" s="16">
        <f t="shared" ref="BE144:BE207" si="127">WEEKDAY(BF144)</f>
        <v>6</v>
      </c>
      <c r="BF144" s="17">
        <f>VLOOKUP($A144,Datum!$A:$B,2,0)</f>
        <v>41523</v>
      </c>
      <c r="BG144" s="13">
        <f>VLOOKUP(BF144,Zeitreihen!$F:$G,2,0)</f>
        <v>7634.3</v>
      </c>
      <c r="BH144" s="13">
        <f>VLOOKUP(BF144,Zeitreihen!N:O,2,0)</f>
        <v>1.3178000000000001</v>
      </c>
      <c r="BI144" s="9">
        <f t="shared" ref="BI144:BJ207" si="128">LN(BG144/BG145)</f>
        <v>0</v>
      </c>
      <c r="BJ144" s="9">
        <f t="shared" si="128"/>
        <v>4.410988975685144E-3</v>
      </c>
      <c r="BK144" s="9">
        <f t="shared" si="97"/>
        <v>3.4158053496249896E-4</v>
      </c>
      <c r="BL144" s="9">
        <f t="shared" si="107"/>
        <v>4.3728682580299806E-10</v>
      </c>
      <c r="BM144" s="9">
        <f t="shared" si="107"/>
        <v>5.8509769663927186E-9</v>
      </c>
      <c r="BN144" s="9">
        <f t="shared" ref="BN144:BN207" si="129">(BI144-BF$4)*(BJ144-BG$4)*BK144</f>
        <v>-1.5995484192359814E-9</v>
      </c>
      <c r="BP144" s="16">
        <f t="shared" ref="BP144:BP207" si="130">WEEKDAY(BQ144)</f>
        <v>6</v>
      </c>
      <c r="BQ144" s="17">
        <f>VLOOKUP($A144,Datum!$A:$B,2,0)</f>
        <v>41523</v>
      </c>
      <c r="BR144" s="13">
        <f>VLOOKUP(BQ144,Zeitreihen!$F:$G,2,0)</f>
        <v>7634.3</v>
      </c>
      <c r="BS144" s="13">
        <f>VLOOKUP(BQ144,Zeitreihen!R:S,2,0)</f>
        <v>1.0135000000000001</v>
      </c>
      <c r="BT144" s="9">
        <f t="shared" ref="BT144:BU207" si="131">LN(BR144/BR145)</f>
        <v>0</v>
      </c>
      <c r="BU144" s="9">
        <f t="shared" si="131"/>
        <v>-9.8663114874559504E-5</v>
      </c>
      <c r="BV144" s="9">
        <f t="shared" si="98"/>
        <v>3.4158053496249896E-4</v>
      </c>
      <c r="BW144" s="9">
        <f t="shared" si="108"/>
        <v>4.3728682580299806E-10</v>
      </c>
      <c r="BX144" s="9">
        <f t="shared" si="108"/>
        <v>4.1474371063660388E-15</v>
      </c>
      <c r="BY144" s="9">
        <f t="shared" ref="BY144:BY207" si="132">(BT144-BQ$4)*(BU144-BR$4)*BV144</f>
        <v>-1.3467069493621754E-12</v>
      </c>
      <c r="CA144" s="16">
        <f t="shared" ref="CA144:CA207" si="133">WEEKDAY(CB144)</f>
        <v>6</v>
      </c>
      <c r="CB144" s="17">
        <f>VLOOKUP($A144,Datum!$A:$B,2,0)</f>
        <v>41523</v>
      </c>
      <c r="CC144" s="13">
        <f>VLOOKUP(CB144,Zeitreihen!$J:$K,2,0)</f>
        <v>0.26662400682557458</v>
      </c>
      <c r="CD144" s="13">
        <f>VLOOKUP(CB144,Zeitreihen!N:O,2,0)</f>
        <v>1.3178000000000001</v>
      </c>
      <c r="CE144" s="9">
        <f t="shared" ref="CE144:CF207" si="134">LN(CC144/CC145)</f>
        <v>0</v>
      </c>
      <c r="CF144" s="9">
        <f t="shared" si="134"/>
        <v>4.410988975685144E-3</v>
      </c>
      <c r="CG144" s="9">
        <f t="shared" si="99"/>
        <v>3.4158053496249896E-4</v>
      </c>
      <c r="CH144" s="9">
        <f t="shared" si="109"/>
        <v>3.7056942520042633E-18</v>
      </c>
      <c r="CI144" s="9">
        <f t="shared" si="109"/>
        <v>5.8509769663927186E-9</v>
      </c>
      <c r="CJ144" s="9">
        <f t="shared" ref="CJ144:CJ207" si="135">(CE144-CB$4)*(CF144-CC$4)*CG144</f>
        <v>1.4724785809298158E-13</v>
      </c>
      <c r="CL144" s="16">
        <f t="shared" ref="CL144:CL207" si="136">WEEKDAY(CM144)</f>
        <v>6</v>
      </c>
      <c r="CM144" s="17">
        <f>VLOOKUP($A144,Datum!$A:$B,2,0)</f>
        <v>41523</v>
      </c>
      <c r="CN144" s="13">
        <f>VLOOKUP(CM144,Zeitreihen!$J:$K,2,0)</f>
        <v>0.26662400682557458</v>
      </c>
      <c r="CO144" s="13">
        <f>VLOOKUP(CM144,Zeitreihen!R:S,2,0)</f>
        <v>1.0135000000000001</v>
      </c>
      <c r="CP144" s="9">
        <f t="shared" ref="CP144:CQ207" si="137">LN(CN144/CN145)</f>
        <v>0</v>
      </c>
      <c r="CQ144" s="9">
        <f t="shared" si="137"/>
        <v>-9.8663114874559504E-5</v>
      </c>
      <c r="CR144" s="9">
        <f t="shared" si="100"/>
        <v>3.4158053496249896E-4</v>
      </c>
      <c r="CS144" s="9">
        <f t="shared" si="110"/>
        <v>3.7056942520042633E-18</v>
      </c>
      <c r="CT144" s="9">
        <f t="shared" si="110"/>
        <v>4.1474371063660388E-15</v>
      </c>
      <c r="CU144" s="9">
        <f t="shared" ref="CU144:CU207" si="138">(CP144-CM$4)*(CQ144-CN$4)*CR144</f>
        <v>1.2397231080208929E-16</v>
      </c>
      <c r="CW144" s="16">
        <f t="shared" ref="CW144:CW207" si="139">WEEKDAY(CX144)</f>
        <v>6</v>
      </c>
      <c r="CX144" s="17">
        <f>VLOOKUP($A144,Datum!$A:$B,2,0)</f>
        <v>41523</v>
      </c>
      <c r="CY144" s="13">
        <f>VLOOKUP(CX144,Zeitreihen!N:O,2,0)</f>
        <v>1.3178000000000001</v>
      </c>
      <c r="CZ144" s="13">
        <f>VLOOKUP(CX144,Zeitreihen!R:S,2,0)</f>
        <v>1.0135000000000001</v>
      </c>
      <c r="DA144" s="9">
        <f t="shared" ref="DA144:DB207" si="140">LN(CY144/CY145)</f>
        <v>4.410988975685144E-3</v>
      </c>
      <c r="DB144" s="9">
        <f t="shared" si="140"/>
        <v>-9.8663114874559504E-5</v>
      </c>
      <c r="DC144" s="9">
        <f t="shared" si="101"/>
        <v>3.4158053496249896E-4</v>
      </c>
      <c r="DD144" s="9">
        <f t="shared" si="111"/>
        <v>5.8509769663927186E-9</v>
      </c>
      <c r="DE144" s="9">
        <f t="shared" si="111"/>
        <v>4.1474371063660388E-15</v>
      </c>
      <c r="DF144" s="9">
        <f t="shared" ref="DF144:DF207" si="141">(DA144-CX$4)*(DB144-CY$4)*DC144</f>
        <v>4.9261099235512556E-12</v>
      </c>
    </row>
    <row r="145" spans="1:110" ht="15" x14ac:dyDescent="0.2">
      <c r="A145" s="9">
        <f t="shared" ref="A145:A208" si="142">A144+1</f>
        <v>132</v>
      </c>
      <c r="B145" s="16">
        <f t="shared" si="112"/>
        <v>5</v>
      </c>
      <c r="C145" s="17">
        <f>VLOOKUP($A145,Datum!$A:$B,2,0)</f>
        <v>41522</v>
      </c>
      <c r="D145" s="13">
        <f>VLOOKUP(C145,Zeitreihen!$B:$C,2,0)</f>
        <v>555.74</v>
      </c>
      <c r="E145" s="13">
        <f>VLOOKUP(C145,Zeitreihen!F:G,2,0)</f>
        <v>7634.3</v>
      </c>
      <c r="F145" s="9">
        <f t="shared" si="113"/>
        <v>-9.331216010760578E-3</v>
      </c>
      <c r="G145" s="9">
        <f t="shared" si="113"/>
        <v>-3.7470806580599094E-3</v>
      </c>
      <c r="H145" s="9">
        <f t="shared" ref="H145:H208" si="143">H144*$H$13</f>
        <v>3.2108570286474902E-4</v>
      </c>
      <c r="I145" s="9">
        <f t="shared" si="102"/>
        <v>3.3111247971698244E-8</v>
      </c>
      <c r="J145" s="9">
        <f t="shared" si="102"/>
        <v>7.6418698253894947E-9</v>
      </c>
      <c r="K145" s="9">
        <f t="shared" si="114"/>
        <v>1.5906974783280129E-8</v>
      </c>
      <c r="M145" s="16">
        <f t="shared" si="115"/>
        <v>5</v>
      </c>
      <c r="N145" s="17">
        <f>VLOOKUP($A145,Datum!$A:$B,2,0)</f>
        <v>41522</v>
      </c>
      <c r="O145" s="13">
        <f>VLOOKUP(N145,Zeitreihen!$B:$C,2,0)</f>
        <v>555.74</v>
      </c>
      <c r="P145" s="13">
        <f>VLOOKUP(N145,Zeitreihen!$J:$K,2,0)</f>
        <v>0.26662400682557458</v>
      </c>
      <c r="Q145" s="9">
        <f t="shared" si="116"/>
        <v>-9.331216010760578E-3</v>
      </c>
      <c r="R145" s="9">
        <f t="shared" si="116"/>
        <v>-2.6662756130731995E-5</v>
      </c>
      <c r="S145" s="9">
        <f t="shared" ref="S145:S208" si="144">S144*$H$13</f>
        <v>3.2108570286474902E-4</v>
      </c>
      <c r="T145" s="9">
        <f t="shared" si="103"/>
        <v>3.3111247971698244E-8</v>
      </c>
      <c r="U145" s="9">
        <f t="shared" si="103"/>
        <v>2.2648075151450711E-13</v>
      </c>
      <c r="V145" s="9">
        <f t="shared" si="117"/>
        <v>8.6597114987818252E-11</v>
      </c>
      <c r="X145" s="16">
        <f t="shared" si="118"/>
        <v>5</v>
      </c>
      <c r="Y145" s="17">
        <f>VLOOKUP($A145,Datum!$A:$B,2,0)</f>
        <v>41522</v>
      </c>
      <c r="Z145" s="13">
        <f>VLOOKUP(Y145,Zeitreihen!$B:$C,2,0)</f>
        <v>555.74</v>
      </c>
      <c r="AA145" s="13">
        <f>VLOOKUP(Y145,Zeitreihen!N:O,2,0)</f>
        <v>1.3120000000000001</v>
      </c>
      <c r="AB145" s="9">
        <f t="shared" si="119"/>
        <v>-9.331216010760578E-3</v>
      </c>
      <c r="AC145" s="9">
        <f t="shared" si="119"/>
        <v>-6.6092085457242124E-3</v>
      </c>
      <c r="AD145" s="9">
        <f t="shared" ref="AD145:AD208" si="145">AD144*$H$13</f>
        <v>3.2108570286474902E-4</v>
      </c>
      <c r="AE145" s="9">
        <f t="shared" si="104"/>
        <v>3.3111247971698244E-8</v>
      </c>
      <c r="AF145" s="9">
        <f t="shared" si="104"/>
        <v>1.5204860676071316E-8</v>
      </c>
      <c r="AG145" s="9">
        <f t="shared" si="120"/>
        <v>2.2437734115113333E-8</v>
      </c>
      <c r="AI145" s="16">
        <f t="shared" si="121"/>
        <v>5</v>
      </c>
      <c r="AJ145" s="17">
        <f>VLOOKUP($A145,Datum!$A:$B,2,0)</f>
        <v>41522</v>
      </c>
      <c r="AK145" s="13">
        <f>VLOOKUP(AJ145,Zeitreihen!$B:$C,2,0)</f>
        <v>555.74</v>
      </c>
      <c r="AL145" s="13">
        <f>VLOOKUP(AJ145,Zeitreihen!$R:$S,2,0)</f>
        <v>1.0136000000000001</v>
      </c>
      <c r="AM145" s="9">
        <f t="shared" si="122"/>
        <v>-9.331216010760578E-3</v>
      </c>
      <c r="AN145" s="9">
        <f t="shared" si="122"/>
        <v>-9.8653381424618715E-5</v>
      </c>
      <c r="AO145" s="9">
        <f t="shared" ref="AO145:AO208" si="146">AO144*$H$13</f>
        <v>3.2108570286474902E-4</v>
      </c>
      <c r="AP145" s="9">
        <f t="shared" si="105"/>
        <v>3.3035157111029203E-8</v>
      </c>
      <c r="AQ145" s="9">
        <f t="shared" si="105"/>
        <v>4.1344269298352158E-15</v>
      </c>
      <c r="AR145" s="9">
        <f t="shared" si="123"/>
        <v>-1.1686806372622783E-11</v>
      </c>
      <c r="AT145" s="16">
        <f t="shared" si="124"/>
        <v>5</v>
      </c>
      <c r="AU145" s="17">
        <f>VLOOKUP($A145,Datum!$A:$B,2,0)</f>
        <v>41522</v>
      </c>
      <c r="AV145" s="13">
        <f>VLOOKUP(AU145,Zeitreihen!$F:$G,2,0)</f>
        <v>7634.3</v>
      </c>
      <c r="AW145" s="13">
        <f>VLOOKUP(AU145,Zeitreihen!$J:$K,2,0)</f>
        <v>0.26662400682557458</v>
      </c>
      <c r="AX145" s="9">
        <f t="shared" si="125"/>
        <v>-3.7470806580599094E-3</v>
      </c>
      <c r="AY145" s="9">
        <f t="shared" si="125"/>
        <v>-2.6662756130731995E-5</v>
      </c>
      <c r="AZ145" s="9">
        <f t="shared" ref="AZ145:AZ208" si="147">AZ144*$H$13</f>
        <v>3.2108570286474902E-4</v>
      </c>
      <c r="BA145" s="9">
        <f t="shared" si="106"/>
        <v>7.6418698253894947E-9</v>
      </c>
      <c r="BB145" s="9">
        <f t="shared" si="106"/>
        <v>2.2648075151450711E-13</v>
      </c>
      <c r="BC145" s="9">
        <f t="shared" si="126"/>
        <v>4.1602120391035934E-11</v>
      </c>
      <c r="BE145" s="16">
        <f t="shared" si="127"/>
        <v>5</v>
      </c>
      <c r="BF145" s="17">
        <f>VLOOKUP($A145,Datum!$A:$B,2,0)</f>
        <v>41522</v>
      </c>
      <c r="BG145" s="13">
        <f>VLOOKUP(BF145,Zeitreihen!$F:$G,2,0)</f>
        <v>7634.3</v>
      </c>
      <c r="BH145" s="13">
        <f>VLOOKUP(BF145,Zeitreihen!N:O,2,0)</f>
        <v>1.3120000000000001</v>
      </c>
      <c r="BI145" s="9">
        <f t="shared" si="128"/>
        <v>-3.7470806580599094E-3</v>
      </c>
      <c r="BJ145" s="9">
        <f t="shared" si="128"/>
        <v>-6.6092085457242124E-3</v>
      </c>
      <c r="BK145" s="9">
        <f t="shared" ref="BK145:BK208" si="148">BK144*$H$13</f>
        <v>3.2108570286474902E-4</v>
      </c>
      <c r="BL145" s="9">
        <f t="shared" si="107"/>
        <v>7.6418698253894947E-9</v>
      </c>
      <c r="BM145" s="9">
        <f t="shared" si="107"/>
        <v>1.5204860676071316E-8</v>
      </c>
      <c r="BN145" s="9">
        <f t="shared" si="129"/>
        <v>1.0779311944633604E-8</v>
      </c>
      <c r="BP145" s="16">
        <f t="shared" si="130"/>
        <v>5</v>
      </c>
      <c r="BQ145" s="17">
        <f>VLOOKUP($A145,Datum!$A:$B,2,0)</f>
        <v>41522</v>
      </c>
      <c r="BR145" s="13">
        <f>VLOOKUP(BQ145,Zeitreihen!$F:$G,2,0)</f>
        <v>7634.3</v>
      </c>
      <c r="BS145" s="13">
        <f>VLOOKUP(BQ145,Zeitreihen!R:S,2,0)</f>
        <v>1.0136000000000001</v>
      </c>
      <c r="BT145" s="9">
        <f t="shared" si="131"/>
        <v>-3.7470806580599094E-3</v>
      </c>
      <c r="BU145" s="9">
        <f t="shared" si="131"/>
        <v>-9.8653381424618715E-5</v>
      </c>
      <c r="BV145" s="9">
        <f t="shared" ref="BV145:BV208" si="149">BV144*$H$13</f>
        <v>3.2108570286474902E-4</v>
      </c>
      <c r="BW145" s="9">
        <f t="shared" si="108"/>
        <v>7.6418698253894947E-9</v>
      </c>
      <c r="BX145" s="9">
        <f t="shared" si="108"/>
        <v>3.9204014619016361E-15</v>
      </c>
      <c r="BY145" s="9">
        <f t="shared" si="132"/>
        <v>-5.4734995784341653E-12</v>
      </c>
      <c r="CA145" s="16">
        <f t="shared" si="133"/>
        <v>5</v>
      </c>
      <c r="CB145" s="17">
        <f>VLOOKUP($A145,Datum!$A:$B,2,0)</f>
        <v>41522</v>
      </c>
      <c r="CC145" s="13">
        <f>VLOOKUP(CB145,Zeitreihen!$J:$K,2,0)</f>
        <v>0.26662400682557458</v>
      </c>
      <c r="CD145" s="13">
        <f>VLOOKUP(CB145,Zeitreihen!N:O,2,0)</f>
        <v>1.3120000000000001</v>
      </c>
      <c r="CE145" s="9">
        <f t="shared" si="134"/>
        <v>-2.6662756130731995E-5</v>
      </c>
      <c r="CF145" s="9">
        <f t="shared" si="134"/>
        <v>-6.6092085457242124E-3</v>
      </c>
      <c r="CG145" s="9">
        <f t="shared" ref="CG145:CG208" si="150">CG144*$H$13</f>
        <v>3.2108570286474902E-4</v>
      </c>
      <c r="CH145" s="9">
        <f t="shared" si="109"/>
        <v>2.2648075151450711E-13</v>
      </c>
      <c r="CI145" s="9">
        <f t="shared" si="109"/>
        <v>1.5204860676071316E-8</v>
      </c>
      <c r="CJ145" s="9">
        <f t="shared" si="135"/>
        <v>5.8682265400971078E-11</v>
      </c>
      <c r="CL145" s="16">
        <f t="shared" si="136"/>
        <v>5</v>
      </c>
      <c r="CM145" s="17">
        <f>VLOOKUP($A145,Datum!$A:$B,2,0)</f>
        <v>41522</v>
      </c>
      <c r="CN145" s="13">
        <f>VLOOKUP(CM145,Zeitreihen!$J:$K,2,0)</f>
        <v>0.26662400682557458</v>
      </c>
      <c r="CO145" s="13">
        <f>VLOOKUP(CM145,Zeitreihen!R:S,2,0)</f>
        <v>1.0136000000000001</v>
      </c>
      <c r="CP145" s="9">
        <f t="shared" si="137"/>
        <v>-2.6662756130731995E-5</v>
      </c>
      <c r="CQ145" s="9">
        <f t="shared" si="137"/>
        <v>-9.8653381424618715E-5</v>
      </c>
      <c r="CR145" s="9">
        <f t="shared" ref="CR145:CR208" si="151">CR144*$H$13</f>
        <v>3.2108570286474902E-4</v>
      </c>
      <c r="CS145" s="9">
        <f t="shared" si="110"/>
        <v>2.2648075151450711E-13</v>
      </c>
      <c r="CT145" s="9">
        <f t="shared" si="110"/>
        <v>3.9204014619016361E-15</v>
      </c>
      <c r="CU145" s="9">
        <f t="shared" si="138"/>
        <v>-2.9797574890082164E-14</v>
      </c>
      <c r="CW145" s="16">
        <f t="shared" si="139"/>
        <v>5</v>
      </c>
      <c r="CX145" s="17">
        <f>VLOOKUP($A145,Datum!$A:$B,2,0)</f>
        <v>41522</v>
      </c>
      <c r="CY145" s="13">
        <f>VLOOKUP(CX145,Zeitreihen!N:O,2,0)</f>
        <v>1.3120000000000001</v>
      </c>
      <c r="CZ145" s="13">
        <f>VLOOKUP(CX145,Zeitreihen!R:S,2,0)</f>
        <v>1.0136000000000001</v>
      </c>
      <c r="DA145" s="9">
        <f t="shared" si="140"/>
        <v>-6.6092085457242124E-3</v>
      </c>
      <c r="DB145" s="9">
        <f t="shared" si="140"/>
        <v>-9.8653381424618715E-5</v>
      </c>
      <c r="DC145" s="9">
        <f t="shared" ref="DC145:DC208" si="152">DC144*$H$13</f>
        <v>3.2108570286474902E-4</v>
      </c>
      <c r="DD145" s="9">
        <f t="shared" si="111"/>
        <v>1.5204860676071316E-8</v>
      </c>
      <c r="DE145" s="9">
        <f t="shared" si="111"/>
        <v>3.9204014619016361E-15</v>
      </c>
      <c r="DF145" s="9">
        <f t="shared" si="141"/>
        <v>-7.7206967316739429E-12</v>
      </c>
    </row>
    <row r="146" spans="1:110" ht="15" x14ac:dyDescent="0.2">
      <c r="A146" s="9">
        <f t="shared" si="142"/>
        <v>133</v>
      </c>
      <c r="B146" s="16">
        <f t="shared" si="112"/>
        <v>4</v>
      </c>
      <c r="C146" s="17">
        <f>VLOOKUP($A146,Datum!$A:$B,2,0)</f>
        <v>41521</v>
      </c>
      <c r="D146" s="13">
        <f>VLOOKUP(C146,Zeitreihen!$B:$C,2,0)</f>
        <v>560.95000000000005</v>
      </c>
      <c r="E146" s="13">
        <f>VLOOKUP(C146,Zeitreihen!F:G,2,0)</f>
        <v>7662.96</v>
      </c>
      <c r="F146" s="9">
        <f t="shared" si="113"/>
        <v>-1.1820405755885433E-2</v>
      </c>
      <c r="G146" s="9">
        <f t="shared" si="113"/>
        <v>-2.1788929158026483E-2</v>
      </c>
      <c r="H146" s="9">
        <f t="shared" si="143"/>
        <v>3.0182056069286405E-4</v>
      </c>
      <c r="I146" s="9">
        <f t="shared" si="102"/>
        <v>4.8253252809745078E-8</v>
      </c>
      <c r="J146" s="9">
        <f t="shared" si="102"/>
        <v>1.5855960034046959E-7</v>
      </c>
      <c r="K146" s="9">
        <f t="shared" si="114"/>
        <v>8.7470089062723736E-8</v>
      </c>
      <c r="M146" s="16">
        <f t="shared" si="115"/>
        <v>4</v>
      </c>
      <c r="N146" s="17">
        <f>VLOOKUP($A146,Datum!$A:$B,2,0)</f>
        <v>41521</v>
      </c>
      <c r="O146" s="13">
        <f>VLOOKUP(N146,Zeitreihen!$B:$C,2,0)</f>
        <v>560.95000000000005</v>
      </c>
      <c r="P146" s="13">
        <f>VLOOKUP(N146,Zeitreihen!$J:$K,2,0)</f>
        <v>0.26663111585121985</v>
      </c>
      <c r="Q146" s="9">
        <f t="shared" si="116"/>
        <v>-1.1820405755885433E-2</v>
      </c>
      <c r="R146" s="9">
        <f t="shared" si="116"/>
        <v>0</v>
      </c>
      <c r="S146" s="9">
        <f t="shared" si="144"/>
        <v>3.0182056069286405E-4</v>
      </c>
      <c r="T146" s="9">
        <f t="shared" si="103"/>
        <v>4.8253252809745078E-8</v>
      </c>
      <c r="U146" s="9">
        <f t="shared" si="103"/>
        <v>3.2743514410709663E-18</v>
      </c>
      <c r="V146" s="9">
        <f t="shared" si="117"/>
        <v>-3.9748975820007043E-13</v>
      </c>
      <c r="X146" s="16">
        <f t="shared" si="118"/>
        <v>4</v>
      </c>
      <c r="Y146" s="17">
        <f>VLOOKUP($A146,Datum!$A:$B,2,0)</f>
        <v>41521</v>
      </c>
      <c r="Z146" s="13">
        <f>VLOOKUP(Y146,Zeitreihen!$B:$C,2,0)</f>
        <v>560.95000000000005</v>
      </c>
      <c r="AA146" s="13">
        <f>VLOOKUP(Y146,Zeitreihen!N:O,2,0)</f>
        <v>1.3207</v>
      </c>
      <c r="AB146" s="9">
        <f t="shared" si="119"/>
        <v>-1.1820405755885433E-2</v>
      </c>
      <c r="AC146" s="9">
        <f t="shared" si="119"/>
        <v>2.805476306477738E-3</v>
      </c>
      <c r="AD146" s="9">
        <f t="shared" si="145"/>
        <v>3.0182056069286405E-4</v>
      </c>
      <c r="AE146" s="9">
        <f t="shared" si="104"/>
        <v>4.8253252809745078E-8</v>
      </c>
      <c r="AF146" s="9">
        <f t="shared" si="104"/>
        <v>1.9368477950429515E-9</v>
      </c>
      <c r="AG146" s="9">
        <f t="shared" si="120"/>
        <v>-9.6674301811911152E-9</v>
      </c>
      <c r="AI146" s="16">
        <f t="shared" si="121"/>
        <v>4</v>
      </c>
      <c r="AJ146" s="17">
        <f>VLOOKUP($A146,Datum!$A:$B,2,0)</f>
        <v>41521</v>
      </c>
      <c r="AK146" s="13">
        <f>VLOOKUP(AJ146,Zeitreihen!$B:$C,2,0)</f>
        <v>560.95000000000005</v>
      </c>
      <c r="AL146" s="13">
        <f>VLOOKUP(AJ146,Zeitreihen!$R:$S,2,0)</f>
        <v>1.0137</v>
      </c>
      <c r="AM146" s="9">
        <f t="shared" si="122"/>
        <v>-1.1820405755885433E-2</v>
      </c>
      <c r="AN146" s="9">
        <f t="shared" si="122"/>
        <v>-9.8643649894981767E-5</v>
      </c>
      <c r="AO146" s="9">
        <f t="shared" si="146"/>
        <v>3.0182056069286405E-4</v>
      </c>
      <c r="AP146" s="9">
        <f t="shared" si="105"/>
        <v>4.8164184929049989E-8</v>
      </c>
      <c r="AQ146" s="9">
        <f t="shared" si="105"/>
        <v>3.9074692418384677E-15</v>
      </c>
      <c r="AR146" s="9">
        <f t="shared" si="123"/>
        <v>-1.3718603105581948E-11</v>
      </c>
      <c r="AT146" s="16">
        <f t="shared" si="124"/>
        <v>4</v>
      </c>
      <c r="AU146" s="17">
        <f>VLOOKUP($A146,Datum!$A:$B,2,0)</f>
        <v>41521</v>
      </c>
      <c r="AV146" s="13">
        <f>VLOOKUP(AU146,Zeitreihen!$F:$G,2,0)</f>
        <v>7662.96</v>
      </c>
      <c r="AW146" s="13">
        <f>VLOOKUP(AU146,Zeitreihen!$J:$K,2,0)</f>
        <v>0.26663111585121985</v>
      </c>
      <c r="AX146" s="9">
        <f t="shared" si="125"/>
        <v>-2.1788929158026483E-2</v>
      </c>
      <c r="AY146" s="9">
        <f t="shared" si="125"/>
        <v>0</v>
      </c>
      <c r="AZ146" s="9">
        <f t="shared" si="147"/>
        <v>3.0182056069286405E-4</v>
      </c>
      <c r="BA146" s="9">
        <f t="shared" si="106"/>
        <v>1.5855960034046959E-7</v>
      </c>
      <c r="BB146" s="9">
        <f t="shared" si="106"/>
        <v>3.2743514410709663E-18</v>
      </c>
      <c r="BC146" s="9">
        <f t="shared" si="126"/>
        <v>-7.2054136305312347E-13</v>
      </c>
      <c r="BE146" s="16">
        <f t="shared" si="127"/>
        <v>4</v>
      </c>
      <c r="BF146" s="17">
        <f>VLOOKUP($A146,Datum!$A:$B,2,0)</f>
        <v>41521</v>
      </c>
      <c r="BG146" s="13">
        <f>VLOOKUP(BF146,Zeitreihen!$F:$G,2,0)</f>
        <v>7662.96</v>
      </c>
      <c r="BH146" s="13">
        <f>VLOOKUP(BF146,Zeitreihen!N:O,2,0)</f>
        <v>1.3207</v>
      </c>
      <c r="BI146" s="9">
        <f t="shared" si="128"/>
        <v>-2.1788929158026483E-2</v>
      </c>
      <c r="BJ146" s="9">
        <f t="shared" si="128"/>
        <v>2.805476306477738E-3</v>
      </c>
      <c r="BK146" s="9">
        <f t="shared" si="148"/>
        <v>3.0182056069286405E-4</v>
      </c>
      <c r="BL146" s="9">
        <f t="shared" si="107"/>
        <v>1.5855960034046959E-7</v>
      </c>
      <c r="BM146" s="9">
        <f t="shared" si="107"/>
        <v>1.9368477950429515E-9</v>
      </c>
      <c r="BN146" s="9">
        <f t="shared" si="129"/>
        <v>-1.7524434721334953E-8</v>
      </c>
      <c r="BP146" s="16">
        <f t="shared" si="130"/>
        <v>4</v>
      </c>
      <c r="BQ146" s="17">
        <f>VLOOKUP($A146,Datum!$A:$B,2,0)</f>
        <v>41521</v>
      </c>
      <c r="BR146" s="13">
        <f>VLOOKUP(BQ146,Zeitreihen!$F:$G,2,0)</f>
        <v>7662.96</v>
      </c>
      <c r="BS146" s="13">
        <f>VLOOKUP(BQ146,Zeitreihen!R:S,2,0)</f>
        <v>1.0137</v>
      </c>
      <c r="BT146" s="9">
        <f t="shared" si="131"/>
        <v>-2.1788929158026483E-2</v>
      </c>
      <c r="BU146" s="9">
        <f t="shared" si="131"/>
        <v>-9.8643649894981767E-5</v>
      </c>
      <c r="BV146" s="9">
        <f t="shared" si="149"/>
        <v>3.0182056069286405E-4</v>
      </c>
      <c r="BW146" s="9">
        <f t="shared" si="108"/>
        <v>1.5855960034046959E-7</v>
      </c>
      <c r="BX146" s="9">
        <f t="shared" si="108"/>
        <v>3.7057324484444483E-15</v>
      </c>
      <c r="BY146" s="9">
        <f t="shared" si="132"/>
        <v>-2.4240038283675656E-11</v>
      </c>
      <c r="CA146" s="16">
        <f t="shared" si="133"/>
        <v>4</v>
      </c>
      <c r="CB146" s="17">
        <f>VLOOKUP($A146,Datum!$A:$B,2,0)</f>
        <v>41521</v>
      </c>
      <c r="CC146" s="13">
        <f>VLOOKUP(CB146,Zeitreihen!$J:$K,2,0)</f>
        <v>0.26663111585121985</v>
      </c>
      <c r="CD146" s="13">
        <f>VLOOKUP(CB146,Zeitreihen!N:O,2,0)</f>
        <v>1.3207</v>
      </c>
      <c r="CE146" s="9">
        <f t="shared" si="134"/>
        <v>0</v>
      </c>
      <c r="CF146" s="9">
        <f t="shared" si="134"/>
        <v>2.805476306477738E-3</v>
      </c>
      <c r="CG146" s="9">
        <f t="shared" si="150"/>
        <v>3.0182056069286405E-4</v>
      </c>
      <c r="CH146" s="9">
        <f t="shared" si="109"/>
        <v>3.2743514410709663E-18</v>
      </c>
      <c r="CI146" s="9">
        <f t="shared" si="109"/>
        <v>1.9368477950429515E-9</v>
      </c>
      <c r="CJ146" s="9">
        <f t="shared" si="135"/>
        <v>7.9636175001276973E-14</v>
      </c>
      <c r="CL146" s="16">
        <f t="shared" si="136"/>
        <v>4</v>
      </c>
      <c r="CM146" s="17">
        <f>VLOOKUP($A146,Datum!$A:$B,2,0)</f>
        <v>41521</v>
      </c>
      <c r="CN146" s="13">
        <f>VLOOKUP(CM146,Zeitreihen!$J:$K,2,0)</f>
        <v>0.26663111585121985</v>
      </c>
      <c r="CO146" s="13">
        <f>VLOOKUP(CM146,Zeitreihen!R:S,2,0)</f>
        <v>1.0137</v>
      </c>
      <c r="CP146" s="9">
        <f t="shared" si="137"/>
        <v>0</v>
      </c>
      <c r="CQ146" s="9">
        <f t="shared" si="137"/>
        <v>-9.8643649894981767E-5</v>
      </c>
      <c r="CR146" s="9">
        <f t="shared" si="151"/>
        <v>3.0182056069286405E-4</v>
      </c>
      <c r="CS146" s="9">
        <f t="shared" si="110"/>
        <v>3.2743514410709663E-18</v>
      </c>
      <c r="CT146" s="9">
        <f t="shared" si="110"/>
        <v>3.7057324484444483E-15</v>
      </c>
      <c r="CU146" s="9">
        <f t="shared" si="138"/>
        <v>1.1015384869711779E-16</v>
      </c>
      <c r="CW146" s="16">
        <f t="shared" si="139"/>
        <v>4</v>
      </c>
      <c r="CX146" s="17">
        <f>VLOOKUP($A146,Datum!$A:$B,2,0)</f>
        <v>41521</v>
      </c>
      <c r="CY146" s="13">
        <f>VLOOKUP(CX146,Zeitreihen!N:O,2,0)</f>
        <v>1.3207</v>
      </c>
      <c r="CZ146" s="13">
        <f>VLOOKUP(CX146,Zeitreihen!R:S,2,0)</f>
        <v>1.0137</v>
      </c>
      <c r="DA146" s="9">
        <f t="shared" si="140"/>
        <v>2.805476306477738E-3</v>
      </c>
      <c r="DB146" s="9">
        <f t="shared" si="140"/>
        <v>-9.8643649894981767E-5</v>
      </c>
      <c r="DC146" s="9">
        <f t="shared" si="152"/>
        <v>3.0182056069286405E-4</v>
      </c>
      <c r="DD146" s="9">
        <f t="shared" si="111"/>
        <v>1.9368477950429515E-9</v>
      </c>
      <c r="DE146" s="9">
        <f t="shared" si="111"/>
        <v>3.7057324484444483E-15</v>
      </c>
      <c r="DF146" s="9">
        <f t="shared" si="141"/>
        <v>2.6790744151271252E-12</v>
      </c>
    </row>
    <row r="147" spans="1:110" ht="15" x14ac:dyDescent="0.2">
      <c r="A147" s="9">
        <f t="shared" si="142"/>
        <v>134</v>
      </c>
      <c r="B147" s="16">
        <f t="shared" si="112"/>
        <v>3</v>
      </c>
      <c r="C147" s="17">
        <f>VLOOKUP($A147,Datum!$A:$B,2,0)</f>
        <v>41520</v>
      </c>
      <c r="D147" s="13">
        <f>VLOOKUP(C147,Zeitreihen!$B:$C,2,0)</f>
        <v>567.62</v>
      </c>
      <c r="E147" s="13">
        <f>VLOOKUP(C147,Zeitreihen!F:G,2,0)</f>
        <v>7831.76</v>
      </c>
      <c r="F147" s="9">
        <f t="shared" si="113"/>
        <v>-1.0392935980417429E-2</v>
      </c>
      <c r="G147" s="9">
        <f t="shared" si="113"/>
        <v>-1.2963758835953822E-2</v>
      </c>
      <c r="H147" s="9">
        <f t="shared" si="143"/>
        <v>2.8371132705129221E-4</v>
      </c>
      <c r="I147" s="9">
        <f t="shared" si="102"/>
        <v>3.5694693401430335E-8</v>
      </c>
      <c r="J147" s="9">
        <f t="shared" si="102"/>
        <v>5.63663494928818E-8</v>
      </c>
      <c r="K147" s="9">
        <f t="shared" si="114"/>
        <v>4.4855095176649483E-8</v>
      </c>
      <c r="M147" s="16">
        <f t="shared" si="115"/>
        <v>3</v>
      </c>
      <c r="N147" s="17">
        <f>VLOOKUP($A147,Datum!$A:$B,2,0)</f>
        <v>41520</v>
      </c>
      <c r="O147" s="13">
        <f>VLOOKUP(N147,Zeitreihen!$B:$C,2,0)</f>
        <v>567.62</v>
      </c>
      <c r="P147" s="13">
        <f>VLOOKUP(N147,Zeitreihen!$J:$K,2,0)</f>
        <v>0.26663111585121985</v>
      </c>
      <c r="Q147" s="9">
        <f t="shared" si="116"/>
        <v>-1.0392935980417429E-2</v>
      </c>
      <c r="R147" s="9">
        <f t="shared" si="116"/>
        <v>0</v>
      </c>
      <c r="S147" s="9">
        <f t="shared" si="144"/>
        <v>2.8371132705129221E-4</v>
      </c>
      <c r="T147" s="9">
        <f t="shared" si="103"/>
        <v>3.5694693401430335E-8</v>
      </c>
      <c r="U147" s="9">
        <f t="shared" si="103"/>
        <v>3.0778903546067087E-18</v>
      </c>
      <c r="V147" s="9">
        <f t="shared" si="117"/>
        <v>-3.3145791969857375E-13</v>
      </c>
      <c r="X147" s="16">
        <f t="shared" si="118"/>
        <v>3</v>
      </c>
      <c r="Y147" s="17">
        <f>VLOOKUP($A147,Datum!$A:$B,2,0)</f>
        <v>41520</v>
      </c>
      <c r="Z147" s="13">
        <f>VLOOKUP(Y147,Zeitreihen!$B:$C,2,0)</f>
        <v>567.62</v>
      </c>
      <c r="AA147" s="13">
        <f>VLOOKUP(Y147,Zeitreihen!N:O,2,0)</f>
        <v>1.3169999999999999</v>
      </c>
      <c r="AB147" s="9">
        <f t="shared" si="119"/>
        <v>-1.0392935980417429E-2</v>
      </c>
      <c r="AC147" s="9">
        <f t="shared" si="119"/>
        <v>-1.6690695021080993E-3</v>
      </c>
      <c r="AD147" s="9">
        <f t="shared" si="145"/>
        <v>2.8371132705129221E-4</v>
      </c>
      <c r="AE147" s="9">
        <f t="shared" si="104"/>
        <v>3.5694693401430335E-8</v>
      </c>
      <c r="AF147" s="9">
        <f t="shared" si="104"/>
        <v>1.0692331503353814E-9</v>
      </c>
      <c r="AG147" s="9">
        <f t="shared" si="120"/>
        <v>6.1778596193072333E-9</v>
      </c>
      <c r="AI147" s="16">
        <f t="shared" si="121"/>
        <v>3</v>
      </c>
      <c r="AJ147" s="17">
        <f>VLOOKUP($A147,Datum!$A:$B,2,0)</f>
        <v>41520</v>
      </c>
      <c r="AK147" s="13">
        <f>VLOOKUP(AJ147,Zeitreihen!$B:$C,2,0)</f>
        <v>567.62</v>
      </c>
      <c r="AL147" s="13">
        <f>VLOOKUP(AJ147,Zeitreihen!$R:$S,2,0)</f>
        <v>1.0138</v>
      </c>
      <c r="AM147" s="9">
        <f t="shared" si="122"/>
        <v>-1.0392935980417429E-2</v>
      </c>
      <c r="AN147" s="9">
        <f t="shared" si="122"/>
        <v>-9.863392028509344E-5</v>
      </c>
      <c r="AO147" s="9">
        <f t="shared" si="146"/>
        <v>2.8371132705129221E-4</v>
      </c>
      <c r="AP147" s="9">
        <f t="shared" si="105"/>
        <v>3.5620426031058734E-8</v>
      </c>
      <c r="AQ147" s="9">
        <f t="shared" si="105"/>
        <v>3.6929123458506633E-15</v>
      </c>
      <c r="AR147" s="9">
        <f t="shared" si="123"/>
        <v>-1.1469224518447494E-11</v>
      </c>
      <c r="AT147" s="16">
        <f t="shared" si="124"/>
        <v>3</v>
      </c>
      <c r="AU147" s="17">
        <f>VLOOKUP($A147,Datum!$A:$B,2,0)</f>
        <v>41520</v>
      </c>
      <c r="AV147" s="13">
        <f>VLOOKUP(AU147,Zeitreihen!$F:$G,2,0)</f>
        <v>7831.76</v>
      </c>
      <c r="AW147" s="13">
        <f>VLOOKUP(AU147,Zeitreihen!$J:$K,2,0)</f>
        <v>0.26663111585121985</v>
      </c>
      <c r="AX147" s="9">
        <f t="shared" si="125"/>
        <v>-1.2963758835953822E-2</v>
      </c>
      <c r="AY147" s="9">
        <f t="shared" si="125"/>
        <v>0</v>
      </c>
      <c r="AZ147" s="9">
        <f t="shared" si="147"/>
        <v>2.8371132705129221E-4</v>
      </c>
      <c r="BA147" s="9">
        <f t="shared" si="106"/>
        <v>5.63663494928818E-8</v>
      </c>
      <c r="BB147" s="9">
        <f t="shared" si="106"/>
        <v>3.0778903546067087E-18</v>
      </c>
      <c r="BC147" s="9">
        <f t="shared" si="126"/>
        <v>-4.1652063985897698E-13</v>
      </c>
      <c r="BE147" s="16">
        <f t="shared" si="127"/>
        <v>3</v>
      </c>
      <c r="BF147" s="17">
        <f>VLOOKUP($A147,Datum!$A:$B,2,0)</f>
        <v>41520</v>
      </c>
      <c r="BG147" s="13">
        <f>VLOOKUP(BF147,Zeitreihen!$F:$G,2,0)</f>
        <v>7831.76</v>
      </c>
      <c r="BH147" s="13">
        <f>VLOOKUP(BF147,Zeitreihen!N:O,2,0)</f>
        <v>1.3169999999999999</v>
      </c>
      <c r="BI147" s="9">
        <f t="shared" si="128"/>
        <v>-1.2963758835953822E-2</v>
      </c>
      <c r="BJ147" s="9">
        <f t="shared" si="128"/>
        <v>-1.6690695021080993E-3</v>
      </c>
      <c r="BK147" s="9">
        <f t="shared" si="148"/>
        <v>2.8371132705129221E-4</v>
      </c>
      <c r="BL147" s="9">
        <f t="shared" si="107"/>
        <v>5.63663494928818E-8</v>
      </c>
      <c r="BM147" s="9">
        <f t="shared" si="107"/>
        <v>1.0692331503353814E-9</v>
      </c>
      <c r="BN147" s="9">
        <f t="shared" si="129"/>
        <v>7.7632962999733002E-9</v>
      </c>
      <c r="BP147" s="16">
        <f t="shared" si="130"/>
        <v>3</v>
      </c>
      <c r="BQ147" s="17">
        <f>VLOOKUP($A147,Datum!$A:$B,2,0)</f>
        <v>41520</v>
      </c>
      <c r="BR147" s="13">
        <f>VLOOKUP(BQ147,Zeitreihen!$F:$G,2,0)</f>
        <v>7831.76</v>
      </c>
      <c r="BS147" s="13">
        <f>VLOOKUP(BQ147,Zeitreihen!R:S,2,0)</f>
        <v>1.0138</v>
      </c>
      <c r="BT147" s="9">
        <f t="shared" si="131"/>
        <v>-1.2963758835953822E-2</v>
      </c>
      <c r="BU147" s="9">
        <f t="shared" si="131"/>
        <v>-9.863392028509344E-5</v>
      </c>
      <c r="BV147" s="9">
        <f t="shared" si="149"/>
        <v>2.8371132705129221E-4</v>
      </c>
      <c r="BW147" s="9">
        <f t="shared" si="108"/>
        <v>5.63663494928818E-8</v>
      </c>
      <c r="BX147" s="9">
        <f t="shared" si="108"/>
        <v>3.5027601802542709E-15</v>
      </c>
      <c r="BY147" s="9">
        <f t="shared" si="132"/>
        <v>-1.4051256332085109E-11</v>
      </c>
      <c r="CA147" s="16">
        <f t="shared" si="133"/>
        <v>3</v>
      </c>
      <c r="CB147" s="17">
        <f>VLOOKUP($A147,Datum!$A:$B,2,0)</f>
        <v>41520</v>
      </c>
      <c r="CC147" s="13">
        <f>VLOOKUP(CB147,Zeitreihen!$J:$K,2,0)</f>
        <v>0.26663111585121985</v>
      </c>
      <c r="CD147" s="13">
        <f>VLOOKUP(CB147,Zeitreihen!N:O,2,0)</f>
        <v>1.3169999999999999</v>
      </c>
      <c r="CE147" s="9">
        <f t="shared" si="134"/>
        <v>0</v>
      </c>
      <c r="CF147" s="9">
        <f t="shared" si="134"/>
        <v>-1.6690695021080993E-3</v>
      </c>
      <c r="CG147" s="9">
        <f t="shared" si="150"/>
        <v>2.8371132705129221E-4</v>
      </c>
      <c r="CH147" s="9">
        <f t="shared" si="109"/>
        <v>3.0778903546067087E-18</v>
      </c>
      <c r="CI147" s="9">
        <f t="shared" si="109"/>
        <v>1.0692331503353814E-9</v>
      </c>
      <c r="CJ147" s="9">
        <f t="shared" si="135"/>
        <v>-5.7367084641308165E-14</v>
      </c>
      <c r="CL147" s="16">
        <f t="shared" si="136"/>
        <v>3</v>
      </c>
      <c r="CM147" s="17">
        <f>VLOOKUP($A147,Datum!$A:$B,2,0)</f>
        <v>41520</v>
      </c>
      <c r="CN147" s="13">
        <f>VLOOKUP(CM147,Zeitreihen!$J:$K,2,0)</f>
        <v>0.26663111585121985</v>
      </c>
      <c r="CO147" s="13">
        <f>VLOOKUP(CM147,Zeitreihen!R:S,2,0)</f>
        <v>1.0138</v>
      </c>
      <c r="CP147" s="9">
        <f t="shared" si="137"/>
        <v>0</v>
      </c>
      <c r="CQ147" s="9">
        <f t="shared" si="137"/>
        <v>-9.863392028509344E-5</v>
      </c>
      <c r="CR147" s="9">
        <f t="shared" si="151"/>
        <v>2.8371132705129221E-4</v>
      </c>
      <c r="CS147" s="9">
        <f t="shared" si="110"/>
        <v>3.0778903546067087E-18</v>
      </c>
      <c r="CT147" s="9">
        <f t="shared" si="110"/>
        <v>3.5027601802542709E-15</v>
      </c>
      <c r="CU147" s="9">
        <f t="shared" si="138"/>
        <v>1.0383213266279894E-16</v>
      </c>
      <c r="CW147" s="16">
        <f t="shared" si="139"/>
        <v>3</v>
      </c>
      <c r="CX147" s="17">
        <f>VLOOKUP($A147,Datum!$A:$B,2,0)</f>
        <v>41520</v>
      </c>
      <c r="CY147" s="13">
        <f>VLOOKUP(CX147,Zeitreihen!N:O,2,0)</f>
        <v>1.3169999999999999</v>
      </c>
      <c r="CZ147" s="13">
        <f>VLOOKUP(CX147,Zeitreihen!R:S,2,0)</f>
        <v>1.0138</v>
      </c>
      <c r="DA147" s="9">
        <f t="shared" si="140"/>
        <v>-1.6690695021080993E-3</v>
      </c>
      <c r="DB147" s="9">
        <f t="shared" si="140"/>
        <v>-9.863392028509344E-5</v>
      </c>
      <c r="DC147" s="9">
        <f t="shared" si="152"/>
        <v>2.8371132705129221E-4</v>
      </c>
      <c r="DD147" s="9">
        <f t="shared" si="111"/>
        <v>1.0692331503353814E-9</v>
      </c>
      <c r="DE147" s="9">
        <f t="shared" si="111"/>
        <v>3.5027601802542709E-15</v>
      </c>
      <c r="DF147" s="9">
        <f t="shared" si="141"/>
        <v>-1.9352693100451425E-12</v>
      </c>
    </row>
    <row r="148" spans="1:110" ht="15" x14ac:dyDescent="0.2">
      <c r="A148" s="9">
        <f t="shared" si="142"/>
        <v>135</v>
      </c>
      <c r="B148" s="16">
        <f t="shared" si="112"/>
        <v>2</v>
      </c>
      <c r="C148" s="17">
        <f>VLOOKUP($A148,Datum!$A:$B,2,0)</f>
        <v>41519</v>
      </c>
      <c r="D148" s="13">
        <f>VLOOKUP(C148,Zeitreihen!$B:$C,2,0)</f>
        <v>573.54999999999995</v>
      </c>
      <c r="E148" s="13">
        <f>VLOOKUP(C148,Zeitreihen!F:G,2,0)</f>
        <v>7933.95</v>
      </c>
      <c r="F148" s="9">
        <f t="shared" si="113"/>
        <v>1.3085010808408079E-3</v>
      </c>
      <c r="G148" s="9">
        <f t="shared" si="113"/>
        <v>2.1328832475785209E-2</v>
      </c>
      <c r="H148" s="9">
        <f t="shared" si="143"/>
        <v>2.6668864742821467E-4</v>
      </c>
      <c r="I148" s="9">
        <f t="shared" si="102"/>
        <v>6.267461499337366E-11</v>
      </c>
      <c r="J148" s="9">
        <f t="shared" si="102"/>
        <v>1.0879140001616863E-7</v>
      </c>
      <c r="K148" s="9">
        <f t="shared" si="114"/>
        <v>2.6112179362518696E-9</v>
      </c>
      <c r="M148" s="16">
        <f t="shared" si="115"/>
        <v>2</v>
      </c>
      <c r="N148" s="17">
        <f>VLOOKUP($A148,Datum!$A:$B,2,0)</f>
        <v>41519</v>
      </c>
      <c r="O148" s="13">
        <f>VLOOKUP(N148,Zeitreihen!$B:$C,2,0)</f>
        <v>573.54999999999995</v>
      </c>
      <c r="P148" s="13">
        <f>VLOOKUP(N148,Zeitreihen!$J:$K,2,0)</f>
        <v>0.26663111585121985</v>
      </c>
      <c r="Q148" s="9">
        <f t="shared" si="116"/>
        <v>1.3085010808408079E-3</v>
      </c>
      <c r="R148" s="9">
        <f t="shared" si="116"/>
        <v>0</v>
      </c>
      <c r="S148" s="9">
        <f t="shared" si="144"/>
        <v>2.6668864742821467E-4</v>
      </c>
      <c r="T148" s="9">
        <f t="shared" si="103"/>
        <v>6.267461499337366E-11</v>
      </c>
      <c r="U148" s="9">
        <f t="shared" si="103"/>
        <v>2.8932169333303057E-18</v>
      </c>
      <c r="V148" s="9">
        <f t="shared" si="117"/>
        <v>1.3465929503334931E-14</v>
      </c>
      <c r="X148" s="16">
        <f t="shared" si="118"/>
        <v>2</v>
      </c>
      <c r="Y148" s="17">
        <f>VLOOKUP($A148,Datum!$A:$B,2,0)</f>
        <v>41519</v>
      </c>
      <c r="Z148" s="13">
        <f>VLOOKUP(Y148,Zeitreihen!$B:$C,2,0)</f>
        <v>573.54999999999995</v>
      </c>
      <c r="AA148" s="13">
        <f>VLOOKUP(Y148,Zeitreihen!N:O,2,0)</f>
        <v>1.3191999999999999</v>
      </c>
      <c r="AB148" s="9">
        <f t="shared" si="119"/>
        <v>1.3085010808408079E-3</v>
      </c>
      <c r="AC148" s="9">
        <f t="shared" si="119"/>
        <v>-2.2715236540887113E-3</v>
      </c>
      <c r="AD148" s="9">
        <f t="shared" si="145"/>
        <v>2.6668864742821467E-4</v>
      </c>
      <c r="AE148" s="9">
        <f t="shared" si="104"/>
        <v>6.267461499337366E-11</v>
      </c>
      <c r="AF148" s="9">
        <f t="shared" si="104"/>
        <v>1.7256899110580354E-9</v>
      </c>
      <c r="AG148" s="9">
        <f t="shared" si="120"/>
        <v>-3.2887224080714322E-10</v>
      </c>
      <c r="AI148" s="16">
        <f t="shared" si="121"/>
        <v>2</v>
      </c>
      <c r="AJ148" s="17">
        <f>VLOOKUP($A148,Datum!$A:$B,2,0)</f>
        <v>41519</v>
      </c>
      <c r="AK148" s="13">
        <f>VLOOKUP(AJ148,Zeitreihen!$B:$C,2,0)</f>
        <v>573.54999999999995</v>
      </c>
      <c r="AL148" s="13">
        <f>VLOOKUP(AJ148,Zeitreihen!$R:$S,2,0)</f>
        <v>1.0139</v>
      </c>
      <c r="AM148" s="9">
        <f t="shared" si="122"/>
        <v>1.3085010808408079E-3</v>
      </c>
      <c r="AN148" s="9">
        <f t="shared" si="122"/>
        <v>-9.8624192594398515E-5</v>
      </c>
      <c r="AO148" s="9">
        <f t="shared" si="146"/>
        <v>2.6668864742821467E-4</v>
      </c>
      <c r="AP148" s="9">
        <f t="shared" si="105"/>
        <v>6.5729749814671786E-11</v>
      </c>
      <c r="AQ148" s="9">
        <f t="shared" si="105"/>
        <v>3.4900821773071114E-15</v>
      </c>
      <c r="AR148" s="9">
        <f t="shared" si="123"/>
        <v>4.7895952683607978E-13</v>
      </c>
      <c r="AT148" s="16">
        <f t="shared" si="124"/>
        <v>2</v>
      </c>
      <c r="AU148" s="17">
        <f>VLOOKUP($A148,Datum!$A:$B,2,0)</f>
        <v>41519</v>
      </c>
      <c r="AV148" s="13">
        <f>VLOOKUP(AU148,Zeitreihen!$F:$G,2,0)</f>
        <v>7933.95</v>
      </c>
      <c r="AW148" s="13">
        <f>VLOOKUP(AU148,Zeitreihen!$J:$K,2,0)</f>
        <v>0.26663111585121985</v>
      </c>
      <c r="AX148" s="9">
        <f t="shared" si="125"/>
        <v>2.1328832475785209E-2</v>
      </c>
      <c r="AY148" s="9">
        <f t="shared" si="125"/>
        <v>0</v>
      </c>
      <c r="AZ148" s="9">
        <f t="shared" si="147"/>
        <v>2.6668864742821467E-4</v>
      </c>
      <c r="BA148" s="9">
        <f t="shared" si="106"/>
        <v>1.0879140001616863E-7</v>
      </c>
      <c r="BB148" s="9">
        <f t="shared" si="106"/>
        <v>2.8932169333303057E-18</v>
      </c>
      <c r="BC148" s="9">
        <f t="shared" si="126"/>
        <v>5.6103219223810149E-13</v>
      </c>
      <c r="BE148" s="16">
        <f t="shared" si="127"/>
        <v>2</v>
      </c>
      <c r="BF148" s="17">
        <f>VLOOKUP($A148,Datum!$A:$B,2,0)</f>
        <v>41519</v>
      </c>
      <c r="BG148" s="13">
        <f>VLOOKUP(BF148,Zeitreihen!$F:$G,2,0)</f>
        <v>7933.95</v>
      </c>
      <c r="BH148" s="13">
        <f>VLOOKUP(BF148,Zeitreihen!N:O,2,0)</f>
        <v>1.3191999999999999</v>
      </c>
      <c r="BI148" s="9">
        <f t="shared" si="128"/>
        <v>2.1328832475785209E-2</v>
      </c>
      <c r="BJ148" s="9">
        <f t="shared" si="128"/>
        <v>-2.2715236540887113E-3</v>
      </c>
      <c r="BK148" s="9">
        <f t="shared" si="148"/>
        <v>2.6668864742821467E-4</v>
      </c>
      <c r="BL148" s="9">
        <f t="shared" si="107"/>
        <v>1.0879140001616863E-7</v>
      </c>
      <c r="BM148" s="9">
        <f t="shared" si="107"/>
        <v>1.7256899110580354E-9</v>
      </c>
      <c r="BN148" s="9">
        <f t="shared" si="129"/>
        <v>-1.3701832775865469E-8</v>
      </c>
      <c r="BP148" s="16">
        <f t="shared" si="130"/>
        <v>2</v>
      </c>
      <c r="BQ148" s="17">
        <f>VLOOKUP($A148,Datum!$A:$B,2,0)</f>
        <v>41519</v>
      </c>
      <c r="BR148" s="13">
        <f>VLOOKUP(BQ148,Zeitreihen!$F:$G,2,0)</f>
        <v>7933.95</v>
      </c>
      <c r="BS148" s="13">
        <f>VLOOKUP(BQ148,Zeitreihen!R:S,2,0)</f>
        <v>1.0139</v>
      </c>
      <c r="BT148" s="9">
        <f t="shared" si="131"/>
        <v>2.1328832475785209E-2</v>
      </c>
      <c r="BU148" s="9">
        <f t="shared" si="131"/>
        <v>-9.8624192594398515E-5</v>
      </c>
      <c r="BV148" s="9">
        <f t="shared" si="149"/>
        <v>2.6668864742821467E-4</v>
      </c>
      <c r="BW148" s="9">
        <f t="shared" si="108"/>
        <v>1.0879140001616863E-7</v>
      </c>
      <c r="BX148" s="9">
        <f t="shared" si="108"/>
        <v>3.3108508329681373E-15</v>
      </c>
      <c r="BY148" s="9">
        <f t="shared" si="132"/>
        <v>1.8978727495891333E-11</v>
      </c>
      <c r="CA148" s="16">
        <f t="shared" si="133"/>
        <v>2</v>
      </c>
      <c r="CB148" s="17">
        <f>VLOOKUP($A148,Datum!$A:$B,2,0)</f>
        <v>41519</v>
      </c>
      <c r="CC148" s="13">
        <f>VLOOKUP(CB148,Zeitreihen!$J:$K,2,0)</f>
        <v>0.26663111585121985</v>
      </c>
      <c r="CD148" s="13">
        <f>VLOOKUP(CB148,Zeitreihen!N:O,2,0)</f>
        <v>1.3191999999999999</v>
      </c>
      <c r="CE148" s="9">
        <f t="shared" si="134"/>
        <v>0</v>
      </c>
      <c r="CF148" s="9">
        <f t="shared" si="134"/>
        <v>-2.2715236540887113E-3</v>
      </c>
      <c r="CG148" s="9">
        <f t="shared" si="150"/>
        <v>2.6668864742821467E-4</v>
      </c>
      <c r="CH148" s="9">
        <f t="shared" si="109"/>
        <v>2.8932169333303057E-18</v>
      </c>
      <c r="CI148" s="9">
        <f t="shared" si="109"/>
        <v>1.7256899110580354E-9</v>
      </c>
      <c r="CJ148" s="9">
        <f t="shared" si="135"/>
        <v>-7.0659714635359074E-14</v>
      </c>
      <c r="CL148" s="16">
        <f t="shared" si="136"/>
        <v>2</v>
      </c>
      <c r="CM148" s="17">
        <f>VLOOKUP($A148,Datum!$A:$B,2,0)</f>
        <v>41519</v>
      </c>
      <c r="CN148" s="13">
        <f>VLOOKUP(CM148,Zeitreihen!$J:$K,2,0)</f>
        <v>0.26663111585121985</v>
      </c>
      <c r="CO148" s="13">
        <f>VLOOKUP(CM148,Zeitreihen!R:S,2,0)</f>
        <v>1.0139</v>
      </c>
      <c r="CP148" s="9">
        <f t="shared" si="137"/>
        <v>0</v>
      </c>
      <c r="CQ148" s="9">
        <f t="shared" si="137"/>
        <v>-9.8624192594398515E-5</v>
      </c>
      <c r="CR148" s="9">
        <f t="shared" si="151"/>
        <v>2.6668864742821467E-4</v>
      </c>
      <c r="CS148" s="9">
        <f t="shared" si="110"/>
        <v>2.8932169333303057E-18</v>
      </c>
      <c r="CT148" s="9">
        <f t="shared" si="110"/>
        <v>3.3108508329681373E-15</v>
      </c>
      <c r="CU148" s="9">
        <f t="shared" si="138"/>
        <v>9.7872415386942212E-17</v>
      </c>
      <c r="CW148" s="16">
        <f t="shared" si="139"/>
        <v>2</v>
      </c>
      <c r="CX148" s="17">
        <f>VLOOKUP($A148,Datum!$A:$B,2,0)</f>
        <v>41519</v>
      </c>
      <c r="CY148" s="13">
        <f>VLOOKUP(CX148,Zeitreihen!N:O,2,0)</f>
        <v>1.3191999999999999</v>
      </c>
      <c r="CZ148" s="13">
        <f>VLOOKUP(CX148,Zeitreihen!R:S,2,0)</f>
        <v>1.0139</v>
      </c>
      <c r="DA148" s="9">
        <f t="shared" si="140"/>
        <v>-2.2715236540887113E-3</v>
      </c>
      <c r="DB148" s="9">
        <f t="shared" si="140"/>
        <v>-9.8624192594398515E-5</v>
      </c>
      <c r="DC148" s="9">
        <f t="shared" si="152"/>
        <v>2.6668864742821467E-4</v>
      </c>
      <c r="DD148" s="9">
        <f t="shared" si="111"/>
        <v>1.7256899110580354E-9</v>
      </c>
      <c r="DE148" s="9">
        <f t="shared" si="111"/>
        <v>3.3108508329681373E-15</v>
      </c>
      <c r="DF148" s="9">
        <f t="shared" si="141"/>
        <v>-2.3902932622318971E-12</v>
      </c>
    </row>
    <row r="149" spans="1:110" ht="15" x14ac:dyDescent="0.2">
      <c r="A149" s="9">
        <f t="shared" si="142"/>
        <v>136</v>
      </c>
      <c r="B149" s="16">
        <f t="shared" si="112"/>
        <v>6</v>
      </c>
      <c r="C149" s="17">
        <f>VLOOKUP($A149,Datum!$A:$B,2,0)</f>
        <v>41516</v>
      </c>
      <c r="D149" s="13">
        <f>VLOOKUP(C149,Zeitreihen!$B:$C,2,0)</f>
        <v>572.79999999999995</v>
      </c>
      <c r="E149" s="13">
        <f>VLOOKUP(C149,Zeitreihen!F:G,2,0)</f>
        <v>7766.52</v>
      </c>
      <c r="F149" s="9">
        <f t="shared" si="113"/>
        <v>2.2698106551566558E-4</v>
      </c>
      <c r="G149" s="9">
        <f t="shared" si="113"/>
        <v>0</v>
      </c>
      <c r="H149" s="9">
        <f t="shared" si="143"/>
        <v>2.5068732858252179E-4</v>
      </c>
      <c r="I149" s="9">
        <f t="shared" si="102"/>
        <v>8.9269792742182792E-11</v>
      </c>
      <c r="J149" s="9">
        <f t="shared" si="102"/>
        <v>3.2092656039934835E-10</v>
      </c>
      <c r="K149" s="9">
        <f t="shared" si="114"/>
        <v>1.692602952033094E-10</v>
      </c>
      <c r="M149" s="16">
        <f t="shared" si="115"/>
        <v>6</v>
      </c>
      <c r="N149" s="17">
        <f>VLOOKUP($A149,Datum!$A:$B,2,0)</f>
        <v>41516</v>
      </c>
      <c r="O149" s="13">
        <f>VLOOKUP(N149,Zeitreihen!$B:$C,2,0)</f>
        <v>572.79999999999995</v>
      </c>
      <c r="P149" s="13">
        <f>VLOOKUP(N149,Zeitreihen!$J:$K,2,0)</f>
        <v>0.26663111585121985</v>
      </c>
      <c r="Q149" s="9">
        <f t="shared" si="116"/>
        <v>2.2698106551566558E-4</v>
      </c>
      <c r="R149" s="9">
        <f t="shared" si="116"/>
        <v>0</v>
      </c>
      <c r="S149" s="9">
        <f t="shared" si="144"/>
        <v>2.5068732858252179E-4</v>
      </c>
      <c r="T149" s="9">
        <f t="shared" si="103"/>
        <v>8.9269792742182792E-11</v>
      </c>
      <c r="U149" s="9">
        <f t="shared" si="103"/>
        <v>2.7196239173304875E-18</v>
      </c>
      <c r="V149" s="9">
        <f t="shared" si="117"/>
        <v>-1.5581407620519267E-14</v>
      </c>
      <c r="X149" s="16">
        <f t="shared" si="118"/>
        <v>6</v>
      </c>
      <c r="Y149" s="17">
        <f>VLOOKUP($A149,Datum!$A:$B,2,0)</f>
        <v>41516</v>
      </c>
      <c r="Z149" s="13">
        <f>VLOOKUP(Y149,Zeitreihen!$B:$C,2,0)</f>
        <v>572.79999999999995</v>
      </c>
      <c r="AA149" s="13">
        <f>VLOOKUP(Y149,Zeitreihen!N:O,2,0)</f>
        <v>1.3222</v>
      </c>
      <c r="AB149" s="9">
        <f t="shared" si="119"/>
        <v>2.2698106551566558E-4</v>
      </c>
      <c r="AC149" s="9">
        <f t="shared" si="119"/>
        <v>-1.4359674462334558E-3</v>
      </c>
      <c r="AD149" s="9">
        <f t="shared" si="145"/>
        <v>2.5068732858252179E-4</v>
      </c>
      <c r="AE149" s="9">
        <f t="shared" si="104"/>
        <v>8.9269792742182792E-11</v>
      </c>
      <c r="AF149" s="9">
        <f t="shared" si="104"/>
        <v>7.3151060438830924E-10</v>
      </c>
      <c r="AG149" s="9">
        <f t="shared" si="120"/>
        <v>2.5554216881456811E-10</v>
      </c>
      <c r="AI149" s="16">
        <f t="shared" si="121"/>
        <v>6</v>
      </c>
      <c r="AJ149" s="17">
        <f>VLOOKUP($A149,Datum!$A:$B,2,0)</f>
        <v>41516</v>
      </c>
      <c r="AK149" s="13">
        <f>VLOOKUP(AJ149,Zeitreihen!$B:$C,2,0)</f>
        <v>572.79999999999995</v>
      </c>
      <c r="AL149" s="13">
        <f>VLOOKUP(AJ149,Zeitreihen!$R:$S,2,0)</f>
        <v>1.014</v>
      </c>
      <c r="AM149" s="9">
        <f t="shared" si="122"/>
        <v>2.2698106551566558E-4</v>
      </c>
      <c r="AN149" s="9">
        <f t="shared" si="122"/>
        <v>-9.8614466822230748E-5</v>
      </c>
      <c r="AO149" s="9">
        <f t="shared" si="146"/>
        <v>2.5068732858252179E-4</v>
      </c>
      <c r="AP149" s="9">
        <f t="shared" si="105"/>
        <v>8.5810931587584181E-11</v>
      </c>
      <c r="AQ149" s="9">
        <f t="shared" si="105"/>
        <v>3.2983410995189531E-15</v>
      </c>
      <c r="AR149" s="9">
        <f t="shared" si="123"/>
        <v>-5.3200913755624351E-13</v>
      </c>
      <c r="AT149" s="16">
        <f t="shared" si="124"/>
        <v>6</v>
      </c>
      <c r="AU149" s="17">
        <f>VLOOKUP($A149,Datum!$A:$B,2,0)</f>
        <v>41516</v>
      </c>
      <c r="AV149" s="13">
        <f>VLOOKUP(AU149,Zeitreihen!$F:$G,2,0)</f>
        <v>7766.52</v>
      </c>
      <c r="AW149" s="13">
        <f>VLOOKUP(AU149,Zeitreihen!$J:$K,2,0)</f>
        <v>0.26663111585121985</v>
      </c>
      <c r="AX149" s="9">
        <f t="shared" si="125"/>
        <v>0</v>
      </c>
      <c r="AY149" s="9">
        <f t="shared" si="125"/>
        <v>0</v>
      </c>
      <c r="AZ149" s="9">
        <f t="shared" si="147"/>
        <v>2.5068732858252179E-4</v>
      </c>
      <c r="BA149" s="9">
        <f t="shared" si="106"/>
        <v>3.2092656039934835E-10</v>
      </c>
      <c r="BB149" s="9">
        <f t="shared" si="106"/>
        <v>2.7196239173304875E-18</v>
      </c>
      <c r="BC149" s="9">
        <f t="shared" si="126"/>
        <v>-2.9543181097652215E-14</v>
      </c>
      <c r="BE149" s="16">
        <f t="shared" si="127"/>
        <v>6</v>
      </c>
      <c r="BF149" s="17">
        <f>VLOOKUP($A149,Datum!$A:$B,2,0)</f>
        <v>41516</v>
      </c>
      <c r="BG149" s="13">
        <f>VLOOKUP(BF149,Zeitreihen!$F:$G,2,0)</f>
        <v>7766.52</v>
      </c>
      <c r="BH149" s="13">
        <f>VLOOKUP(BF149,Zeitreihen!N:O,2,0)</f>
        <v>1.3222</v>
      </c>
      <c r="BI149" s="9">
        <f t="shared" si="128"/>
        <v>0</v>
      </c>
      <c r="BJ149" s="9">
        <f t="shared" si="128"/>
        <v>-1.4359674462334558E-3</v>
      </c>
      <c r="BK149" s="9">
        <f t="shared" si="148"/>
        <v>2.5068732858252179E-4</v>
      </c>
      <c r="BL149" s="9">
        <f t="shared" si="107"/>
        <v>3.2092656039934835E-10</v>
      </c>
      <c r="BM149" s="9">
        <f t="shared" si="107"/>
        <v>7.3151060438830924E-10</v>
      </c>
      <c r="BN149" s="9">
        <f t="shared" si="129"/>
        <v>4.8452160133681206E-10</v>
      </c>
      <c r="BP149" s="16">
        <f t="shared" si="130"/>
        <v>6</v>
      </c>
      <c r="BQ149" s="17">
        <f>VLOOKUP($A149,Datum!$A:$B,2,0)</f>
        <v>41516</v>
      </c>
      <c r="BR149" s="13">
        <f>VLOOKUP(BQ149,Zeitreihen!$F:$G,2,0)</f>
        <v>7766.52</v>
      </c>
      <c r="BS149" s="13">
        <f>VLOOKUP(BQ149,Zeitreihen!R:S,2,0)</f>
        <v>1.014</v>
      </c>
      <c r="BT149" s="9">
        <f t="shared" si="131"/>
        <v>0</v>
      </c>
      <c r="BU149" s="9">
        <f t="shared" si="131"/>
        <v>-9.8614466822230748E-5</v>
      </c>
      <c r="BV149" s="9">
        <f t="shared" si="149"/>
        <v>2.5068732858252179E-4</v>
      </c>
      <c r="BW149" s="9">
        <f t="shared" si="108"/>
        <v>3.2092656039934835E-10</v>
      </c>
      <c r="BX149" s="9">
        <f t="shared" si="108"/>
        <v>3.1294047162101472E-15</v>
      </c>
      <c r="BY149" s="9">
        <f t="shared" si="132"/>
        <v>-1.0021522297888787E-12</v>
      </c>
      <c r="CA149" s="16">
        <f t="shared" si="133"/>
        <v>6</v>
      </c>
      <c r="CB149" s="17">
        <f>VLOOKUP($A149,Datum!$A:$B,2,0)</f>
        <v>41516</v>
      </c>
      <c r="CC149" s="13">
        <f>VLOOKUP(CB149,Zeitreihen!$J:$K,2,0)</f>
        <v>0.26663111585121985</v>
      </c>
      <c r="CD149" s="13">
        <f>VLOOKUP(CB149,Zeitreihen!N:O,2,0)</f>
        <v>1.3222</v>
      </c>
      <c r="CE149" s="9">
        <f t="shared" si="134"/>
        <v>0</v>
      </c>
      <c r="CF149" s="9">
        <f t="shared" si="134"/>
        <v>-1.4359674462334558E-3</v>
      </c>
      <c r="CG149" s="9">
        <f t="shared" si="150"/>
        <v>2.5068732858252179E-4</v>
      </c>
      <c r="CH149" s="9">
        <f t="shared" si="109"/>
        <v>2.7196239173304875E-18</v>
      </c>
      <c r="CI149" s="9">
        <f t="shared" si="109"/>
        <v>7.3151060438830924E-10</v>
      </c>
      <c r="CJ149" s="9">
        <f t="shared" si="135"/>
        <v>-4.4603068677786352E-14</v>
      </c>
      <c r="CL149" s="16">
        <f t="shared" si="136"/>
        <v>6</v>
      </c>
      <c r="CM149" s="17">
        <f>VLOOKUP($A149,Datum!$A:$B,2,0)</f>
        <v>41516</v>
      </c>
      <c r="CN149" s="13">
        <f>VLOOKUP(CM149,Zeitreihen!$J:$K,2,0)</f>
        <v>0.26663111585121985</v>
      </c>
      <c r="CO149" s="13">
        <f>VLOOKUP(CM149,Zeitreihen!R:S,2,0)</f>
        <v>1.014</v>
      </c>
      <c r="CP149" s="9">
        <f t="shared" si="137"/>
        <v>0</v>
      </c>
      <c r="CQ149" s="9">
        <f t="shared" si="137"/>
        <v>-9.8614466822230748E-5</v>
      </c>
      <c r="CR149" s="9">
        <f t="shared" si="151"/>
        <v>2.5068732858252179E-4</v>
      </c>
      <c r="CS149" s="9">
        <f t="shared" si="110"/>
        <v>2.7196239173304875E-18</v>
      </c>
      <c r="CT149" s="9">
        <f t="shared" si="110"/>
        <v>3.1294047162101472E-15</v>
      </c>
      <c r="CU149" s="9">
        <f t="shared" si="138"/>
        <v>9.2254018412272659E-17</v>
      </c>
      <c r="CW149" s="16">
        <f t="shared" si="139"/>
        <v>6</v>
      </c>
      <c r="CX149" s="17">
        <f>VLOOKUP($A149,Datum!$A:$B,2,0)</f>
        <v>41516</v>
      </c>
      <c r="CY149" s="13">
        <f>VLOOKUP(CX149,Zeitreihen!N:O,2,0)</f>
        <v>1.3222</v>
      </c>
      <c r="CZ149" s="13">
        <f>VLOOKUP(CX149,Zeitreihen!R:S,2,0)</f>
        <v>1.014</v>
      </c>
      <c r="DA149" s="9">
        <f t="shared" si="140"/>
        <v>-1.4359674462334558E-3</v>
      </c>
      <c r="DB149" s="9">
        <f t="shared" si="140"/>
        <v>-9.8614466822230748E-5</v>
      </c>
      <c r="DC149" s="9">
        <f t="shared" si="152"/>
        <v>2.5068732858252179E-4</v>
      </c>
      <c r="DD149" s="9">
        <f t="shared" si="111"/>
        <v>7.3151060438830924E-10</v>
      </c>
      <c r="DE149" s="9">
        <f t="shared" si="111"/>
        <v>3.1294047162101472E-15</v>
      </c>
      <c r="DF149" s="9">
        <f t="shared" si="141"/>
        <v>-1.5130078437769282E-12</v>
      </c>
    </row>
    <row r="150" spans="1:110" ht="15" x14ac:dyDescent="0.2">
      <c r="A150" s="9">
        <f t="shared" si="142"/>
        <v>137</v>
      </c>
      <c r="B150" s="16">
        <f t="shared" si="112"/>
        <v>5</v>
      </c>
      <c r="C150" s="17">
        <f>VLOOKUP($A150,Datum!$A:$B,2,0)</f>
        <v>41515</v>
      </c>
      <c r="D150" s="13">
        <f>VLOOKUP(C150,Zeitreihen!$B:$C,2,0)</f>
        <v>572.66999999999996</v>
      </c>
      <c r="E150" s="13">
        <f>VLOOKUP(C150,Zeitreihen!F:G,2,0)</f>
        <v>7766.52</v>
      </c>
      <c r="F150" s="9">
        <f t="shared" si="113"/>
        <v>-5.0627166920249862E-4</v>
      </c>
      <c r="G150" s="9">
        <f t="shared" si="113"/>
        <v>1.9590361624095384E-3</v>
      </c>
      <c r="H150" s="9">
        <f t="shared" si="143"/>
        <v>2.3564608886757047E-4</v>
      </c>
      <c r="I150" s="9">
        <f t="shared" si="102"/>
        <v>4.168306067773953E-10</v>
      </c>
      <c r="J150" s="9">
        <f t="shared" si="102"/>
        <v>1.6139244339543477E-10</v>
      </c>
      <c r="K150" s="9">
        <f t="shared" si="114"/>
        <v>-2.5937098933729171E-10</v>
      </c>
      <c r="M150" s="16">
        <f t="shared" si="115"/>
        <v>5</v>
      </c>
      <c r="N150" s="17">
        <f>VLOOKUP($A150,Datum!$A:$B,2,0)</f>
        <v>41515</v>
      </c>
      <c r="O150" s="13">
        <f>VLOOKUP(N150,Zeitreihen!$B:$C,2,0)</f>
        <v>572.66999999999996</v>
      </c>
      <c r="P150" s="13">
        <f>VLOOKUP(N150,Zeitreihen!$J:$K,2,0)</f>
        <v>0.26663111585121985</v>
      </c>
      <c r="Q150" s="9">
        <f t="shared" si="116"/>
        <v>-5.0627166920249862E-4</v>
      </c>
      <c r="R150" s="9">
        <f t="shared" si="116"/>
        <v>0</v>
      </c>
      <c r="S150" s="9">
        <f t="shared" si="144"/>
        <v>2.3564608886757047E-4</v>
      </c>
      <c r="T150" s="9">
        <f t="shared" si="103"/>
        <v>4.168306067773953E-10</v>
      </c>
      <c r="U150" s="9">
        <f t="shared" si="103"/>
        <v>2.5564464822906583E-18</v>
      </c>
      <c r="V150" s="9">
        <f t="shared" si="117"/>
        <v>-3.2643607925705036E-14</v>
      </c>
      <c r="X150" s="16">
        <f t="shared" si="118"/>
        <v>5</v>
      </c>
      <c r="Y150" s="17">
        <f>VLOOKUP($A150,Datum!$A:$B,2,0)</f>
        <v>41515</v>
      </c>
      <c r="Z150" s="13">
        <f>VLOOKUP(Y150,Zeitreihen!$B:$C,2,0)</f>
        <v>572.66999999999996</v>
      </c>
      <c r="AA150" s="13">
        <f>VLOOKUP(Y150,Zeitreihen!N:O,2,0)</f>
        <v>1.3241000000000001</v>
      </c>
      <c r="AB150" s="9">
        <f t="shared" si="119"/>
        <v>-5.0627166920249862E-4</v>
      </c>
      <c r="AC150" s="9">
        <f t="shared" si="119"/>
        <v>-7.4489641298579237E-3</v>
      </c>
      <c r="AD150" s="9">
        <f t="shared" si="145"/>
        <v>2.3564608886757047E-4</v>
      </c>
      <c r="AE150" s="9">
        <f t="shared" si="104"/>
        <v>4.168306067773953E-10</v>
      </c>
      <c r="AF150" s="9">
        <f t="shared" si="104"/>
        <v>1.4048561538698376E-8</v>
      </c>
      <c r="AG150" s="9">
        <f t="shared" si="120"/>
        <v>2.419890582345661E-9</v>
      </c>
      <c r="AI150" s="16">
        <f t="shared" si="121"/>
        <v>5</v>
      </c>
      <c r="AJ150" s="17">
        <f>VLOOKUP($A150,Datum!$A:$B,2,0)</f>
        <v>41515</v>
      </c>
      <c r="AK150" s="13">
        <f>VLOOKUP(AJ150,Zeitreihen!$B:$C,2,0)</f>
        <v>572.66999999999996</v>
      </c>
      <c r="AL150" s="13">
        <f>VLOOKUP(AJ150,Zeitreihen!$R:$S,2,0)</f>
        <v>1.0141</v>
      </c>
      <c r="AM150" s="9">
        <f t="shared" si="122"/>
        <v>-5.0627166920249862E-4</v>
      </c>
      <c r="AN150" s="9">
        <f t="shared" si="122"/>
        <v>-9.8604742968034893E-5</v>
      </c>
      <c r="AO150" s="9">
        <f t="shared" si="146"/>
        <v>2.3564608886757047E-4</v>
      </c>
      <c r="AP150" s="9">
        <f t="shared" si="105"/>
        <v>4.095447014253764E-10</v>
      </c>
      <c r="AQ150" s="9">
        <f t="shared" si="105"/>
        <v>3.1170859474737837E-15</v>
      </c>
      <c r="AR150" s="9">
        <f t="shared" si="123"/>
        <v>-1.1298610683068016E-12</v>
      </c>
      <c r="AT150" s="16">
        <f t="shared" si="124"/>
        <v>5</v>
      </c>
      <c r="AU150" s="17">
        <f>VLOOKUP($A150,Datum!$A:$B,2,0)</f>
        <v>41515</v>
      </c>
      <c r="AV150" s="13">
        <f>VLOOKUP(AU150,Zeitreihen!$F:$G,2,0)</f>
        <v>7766.52</v>
      </c>
      <c r="AW150" s="13">
        <f>VLOOKUP(AU150,Zeitreihen!$J:$K,2,0)</f>
        <v>0.26663111585121985</v>
      </c>
      <c r="AX150" s="9">
        <f t="shared" si="125"/>
        <v>1.9590361624095384E-3</v>
      </c>
      <c r="AY150" s="9">
        <f t="shared" si="125"/>
        <v>0</v>
      </c>
      <c r="AZ150" s="9">
        <f t="shared" si="147"/>
        <v>2.3564608886757047E-4</v>
      </c>
      <c r="BA150" s="9">
        <f t="shared" si="106"/>
        <v>1.6139244339543477E-10</v>
      </c>
      <c r="BB150" s="9">
        <f t="shared" si="106"/>
        <v>2.5564464822906583E-18</v>
      </c>
      <c r="BC150" s="9">
        <f t="shared" si="126"/>
        <v>2.0312339702421121E-14</v>
      </c>
      <c r="BE150" s="16">
        <f t="shared" si="127"/>
        <v>5</v>
      </c>
      <c r="BF150" s="17">
        <f>VLOOKUP($A150,Datum!$A:$B,2,0)</f>
        <v>41515</v>
      </c>
      <c r="BG150" s="13">
        <f>VLOOKUP(BF150,Zeitreihen!$F:$G,2,0)</f>
        <v>7766.52</v>
      </c>
      <c r="BH150" s="13">
        <f>VLOOKUP(BF150,Zeitreihen!N:O,2,0)</f>
        <v>1.3241000000000001</v>
      </c>
      <c r="BI150" s="9">
        <f t="shared" si="128"/>
        <v>1.9590361624095384E-3</v>
      </c>
      <c r="BJ150" s="9">
        <f t="shared" si="128"/>
        <v>-7.4489641298579237E-3</v>
      </c>
      <c r="BK150" s="9">
        <f t="shared" si="148"/>
        <v>2.3564608886757047E-4</v>
      </c>
      <c r="BL150" s="9">
        <f t="shared" si="107"/>
        <v>1.6139244339543477E-10</v>
      </c>
      <c r="BM150" s="9">
        <f t="shared" si="107"/>
        <v>1.4048561538698376E-8</v>
      </c>
      <c r="BN150" s="9">
        <f t="shared" si="129"/>
        <v>-1.5057661415112439E-9</v>
      </c>
      <c r="BP150" s="16">
        <f t="shared" si="130"/>
        <v>5</v>
      </c>
      <c r="BQ150" s="17">
        <f>VLOOKUP($A150,Datum!$A:$B,2,0)</f>
        <v>41515</v>
      </c>
      <c r="BR150" s="13">
        <f>VLOOKUP(BQ150,Zeitreihen!$F:$G,2,0)</f>
        <v>7766.52</v>
      </c>
      <c r="BS150" s="13">
        <f>VLOOKUP(BQ150,Zeitreihen!R:S,2,0)</f>
        <v>1.0141</v>
      </c>
      <c r="BT150" s="9">
        <f t="shared" si="131"/>
        <v>1.9590361624095384E-3</v>
      </c>
      <c r="BU150" s="9">
        <f t="shared" si="131"/>
        <v>-9.8604742968034893E-5</v>
      </c>
      <c r="BV150" s="9">
        <f t="shared" si="149"/>
        <v>2.3564608886757047E-4</v>
      </c>
      <c r="BW150" s="9">
        <f t="shared" si="108"/>
        <v>1.6139244339543477E-10</v>
      </c>
      <c r="BX150" s="9">
        <f t="shared" si="108"/>
        <v>2.9578544477823622E-15</v>
      </c>
      <c r="BY150" s="9">
        <f t="shared" si="132"/>
        <v>6.9092355332239888E-13</v>
      </c>
      <c r="CA150" s="16">
        <f t="shared" si="133"/>
        <v>5</v>
      </c>
      <c r="CB150" s="17">
        <f>VLOOKUP($A150,Datum!$A:$B,2,0)</f>
        <v>41515</v>
      </c>
      <c r="CC150" s="13">
        <f>VLOOKUP(CB150,Zeitreihen!$J:$K,2,0)</f>
        <v>0.26663111585121985</v>
      </c>
      <c r="CD150" s="13">
        <f>VLOOKUP(CB150,Zeitreihen!N:O,2,0)</f>
        <v>1.3241000000000001</v>
      </c>
      <c r="CE150" s="9">
        <f t="shared" si="134"/>
        <v>0</v>
      </c>
      <c r="CF150" s="9">
        <f t="shared" si="134"/>
        <v>-7.4489641298579237E-3</v>
      </c>
      <c r="CG150" s="9">
        <f t="shared" si="150"/>
        <v>2.3564608886757047E-4</v>
      </c>
      <c r="CH150" s="9">
        <f t="shared" si="109"/>
        <v>2.5564464822906583E-18</v>
      </c>
      <c r="CI150" s="9">
        <f t="shared" si="109"/>
        <v>1.4048561538698376E-8</v>
      </c>
      <c r="CJ150" s="9">
        <f t="shared" si="135"/>
        <v>-1.8951093827758148E-13</v>
      </c>
      <c r="CL150" s="16">
        <f t="shared" si="136"/>
        <v>5</v>
      </c>
      <c r="CM150" s="17">
        <f>VLOOKUP($A150,Datum!$A:$B,2,0)</f>
        <v>41515</v>
      </c>
      <c r="CN150" s="13">
        <f>VLOOKUP(CM150,Zeitreihen!$J:$K,2,0)</f>
        <v>0.26663111585121985</v>
      </c>
      <c r="CO150" s="13">
        <f>VLOOKUP(CM150,Zeitreihen!R:S,2,0)</f>
        <v>1.0141</v>
      </c>
      <c r="CP150" s="9">
        <f t="shared" si="137"/>
        <v>0</v>
      </c>
      <c r="CQ150" s="9">
        <f t="shared" si="137"/>
        <v>-9.8604742968034893E-5</v>
      </c>
      <c r="CR150" s="9">
        <f t="shared" si="151"/>
        <v>2.3564608886757047E-4</v>
      </c>
      <c r="CS150" s="9">
        <f t="shared" si="110"/>
        <v>2.5564464822906583E-18</v>
      </c>
      <c r="CT150" s="9">
        <f t="shared" si="110"/>
        <v>2.9578544477823622E-15</v>
      </c>
      <c r="CU150" s="9">
        <f t="shared" si="138"/>
        <v>8.6957441304128755E-17</v>
      </c>
      <c r="CW150" s="16">
        <f t="shared" si="139"/>
        <v>5</v>
      </c>
      <c r="CX150" s="17">
        <f>VLOOKUP($A150,Datum!$A:$B,2,0)</f>
        <v>41515</v>
      </c>
      <c r="CY150" s="13">
        <f>VLOOKUP(CX150,Zeitreihen!N:O,2,0)</f>
        <v>1.3241000000000001</v>
      </c>
      <c r="CZ150" s="13">
        <f>VLOOKUP(CX150,Zeitreihen!R:S,2,0)</f>
        <v>1.0141</v>
      </c>
      <c r="DA150" s="9">
        <f t="shared" si="140"/>
        <v>-7.4489641298579237E-3</v>
      </c>
      <c r="DB150" s="9">
        <f t="shared" si="140"/>
        <v>-9.8604742968034893E-5</v>
      </c>
      <c r="DC150" s="9">
        <f t="shared" si="152"/>
        <v>2.3564608886757047E-4</v>
      </c>
      <c r="DD150" s="9">
        <f t="shared" si="111"/>
        <v>1.4048561538698376E-8</v>
      </c>
      <c r="DE150" s="9">
        <f t="shared" si="111"/>
        <v>2.9578544477823622E-15</v>
      </c>
      <c r="DF150" s="9">
        <f t="shared" si="141"/>
        <v>-6.4462082057736242E-12</v>
      </c>
    </row>
    <row r="151" spans="1:110" ht="15" x14ac:dyDescent="0.2">
      <c r="A151" s="9">
        <f t="shared" si="142"/>
        <v>138</v>
      </c>
      <c r="B151" s="16">
        <f t="shared" si="112"/>
        <v>4</v>
      </c>
      <c r="C151" s="17">
        <f>VLOOKUP($A151,Datum!$A:$B,2,0)</f>
        <v>41514</v>
      </c>
      <c r="D151" s="13">
        <f>VLOOKUP(C151,Zeitreihen!$B:$C,2,0)</f>
        <v>572.96</v>
      </c>
      <c r="E151" s="13">
        <f>VLOOKUP(C151,Zeitreihen!F:G,2,0)</f>
        <v>7751.32</v>
      </c>
      <c r="F151" s="9">
        <f t="shared" si="113"/>
        <v>-1.3487246138929631E-2</v>
      </c>
      <c r="G151" s="9">
        <f t="shared" si="113"/>
        <v>3.699107618433257E-3</v>
      </c>
      <c r="H151" s="9">
        <f t="shared" si="143"/>
        <v>2.2150732353551624E-4</v>
      </c>
      <c r="I151" s="9">
        <f t="shared" si="102"/>
        <v>4.5365545705937032E-8</v>
      </c>
      <c r="J151" s="9">
        <f t="shared" si="102"/>
        <v>1.460364251619108E-9</v>
      </c>
      <c r="K151" s="9">
        <f t="shared" si="114"/>
        <v>-8.1394238865010084E-9</v>
      </c>
      <c r="M151" s="16">
        <f t="shared" si="115"/>
        <v>4</v>
      </c>
      <c r="N151" s="17">
        <f>VLOOKUP($A151,Datum!$A:$B,2,0)</f>
        <v>41514</v>
      </c>
      <c r="O151" s="13">
        <f>VLOOKUP(N151,Zeitreihen!$B:$C,2,0)</f>
        <v>572.96</v>
      </c>
      <c r="P151" s="13">
        <f>VLOOKUP(N151,Zeitreihen!$J:$K,2,0)</f>
        <v>0.26663111585121985</v>
      </c>
      <c r="Q151" s="9">
        <f t="shared" si="116"/>
        <v>-1.3487246138929631E-2</v>
      </c>
      <c r="R151" s="9">
        <f t="shared" si="116"/>
        <v>-7.9992534072838569E-5</v>
      </c>
      <c r="S151" s="9">
        <f t="shared" si="144"/>
        <v>2.2150732353551624E-4</v>
      </c>
      <c r="T151" s="9">
        <f t="shared" si="103"/>
        <v>4.5365545705937032E-8</v>
      </c>
      <c r="U151" s="9">
        <f t="shared" si="103"/>
        <v>1.4136935851363658E-12</v>
      </c>
      <c r="V151" s="9">
        <f t="shared" si="117"/>
        <v>2.5324490310901381E-10</v>
      </c>
      <c r="X151" s="16">
        <f t="shared" si="118"/>
        <v>4</v>
      </c>
      <c r="Y151" s="17">
        <f>VLOOKUP($A151,Datum!$A:$B,2,0)</f>
        <v>41514</v>
      </c>
      <c r="Z151" s="13">
        <f>VLOOKUP(Y151,Zeitreihen!$B:$C,2,0)</f>
        <v>572.96</v>
      </c>
      <c r="AA151" s="13">
        <f>VLOOKUP(Y151,Zeitreihen!N:O,2,0)</f>
        <v>1.3340000000000001</v>
      </c>
      <c r="AB151" s="9">
        <f t="shared" si="119"/>
        <v>-1.3487246138929631E-2</v>
      </c>
      <c r="AC151" s="9">
        <f t="shared" si="119"/>
        <v>-3.9651419175073636E-3</v>
      </c>
      <c r="AD151" s="9">
        <f t="shared" si="145"/>
        <v>2.2150732353551624E-4</v>
      </c>
      <c r="AE151" s="9">
        <f t="shared" si="104"/>
        <v>4.5365545705937032E-8</v>
      </c>
      <c r="AF151" s="9">
        <f t="shared" si="104"/>
        <v>3.9772797449752373E-9</v>
      </c>
      <c r="AG151" s="9">
        <f t="shared" si="120"/>
        <v>1.3432478031099537E-8</v>
      </c>
      <c r="AI151" s="16">
        <f t="shared" si="121"/>
        <v>4</v>
      </c>
      <c r="AJ151" s="17">
        <f>VLOOKUP($A151,Datum!$A:$B,2,0)</f>
        <v>41514</v>
      </c>
      <c r="AK151" s="13">
        <f>VLOOKUP(AJ151,Zeitreihen!$B:$C,2,0)</f>
        <v>572.96</v>
      </c>
      <c r="AL151" s="13">
        <f>VLOOKUP(AJ151,Zeitreihen!$R:$S,2,0)</f>
        <v>1.0142</v>
      </c>
      <c r="AM151" s="9">
        <f t="shared" si="122"/>
        <v>-1.3487246138929631E-2</v>
      </c>
      <c r="AN151" s="9">
        <f t="shared" si="122"/>
        <v>-9.8595021031255744E-5</v>
      </c>
      <c r="AO151" s="9">
        <f t="shared" si="146"/>
        <v>2.2150732353551624E-4</v>
      </c>
      <c r="AP151" s="9">
        <f t="shared" si="105"/>
        <v>4.5291557262939793E-8</v>
      </c>
      <c r="AQ151" s="9">
        <f t="shared" si="105"/>
        <v>2.9457461765378706E-15</v>
      </c>
      <c r="AR151" s="9">
        <f t="shared" si="123"/>
        <v>-1.1550646373114837E-11</v>
      </c>
      <c r="AT151" s="16">
        <f t="shared" si="124"/>
        <v>4</v>
      </c>
      <c r="AU151" s="17">
        <f>VLOOKUP($A151,Datum!$A:$B,2,0)</f>
        <v>41514</v>
      </c>
      <c r="AV151" s="13">
        <f>VLOOKUP(AU151,Zeitreihen!$F:$G,2,0)</f>
        <v>7751.32</v>
      </c>
      <c r="AW151" s="13">
        <f>VLOOKUP(AU151,Zeitreihen!$J:$K,2,0)</f>
        <v>0.26663111585121985</v>
      </c>
      <c r="AX151" s="9">
        <f t="shared" si="125"/>
        <v>3.699107618433257E-3</v>
      </c>
      <c r="AY151" s="9">
        <f t="shared" si="125"/>
        <v>-7.9992534072838569E-5</v>
      </c>
      <c r="AZ151" s="9">
        <f t="shared" si="147"/>
        <v>2.2150732353551624E-4</v>
      </c>
      <c r="BA151" s="9">
        <f t="shared" si="106"/>
        <v>1.460364251619108E-9</v>
      </c>
      <c r="BB151" s="9">
        <f t="shared" si="106"/>
        <v>1.4136935851363658E-12</v>
      </c>
      <c r="BC151" s="9">
        <f t="shared" si="126"/>
        <v>-4.543685260310625E-11</v>
      </c>
      <c r="BE151" s="16">
        <f t="shared" si="127"/>
        <v>4</v>
      </c>
      <c r="BF151" s="17">
        <f>VLOOKUP($A151,Datum!$A:$B,2,0)</f>
        <v>41514</v>
      </c>
      <c r="BG151" s="13">
        <f>VLOOKUP(BF151,Zeitreihen!$F:$G,2,0)</f>
        <v>7751.32</v>
      </c>
      <c r="BH151" s="13">
        <f>VLOOKUP(BF151,Zeitreihen!N:O,2,0)</f>
        <v>1.3340000000000001</v>
      </c>
      <c r="BI151" s="9">
        <f t="shared" si="128"/>
        <v>3.699107618433257E-3</v>
      </c>
      <c r="BJ151" s="9">
        <f t="shared" si="128"/>
        <v>-3.9651419175073636E-3</v>
      </c>
      <c r="BK151" s="9">
        <f t="shared" si="148"/>
        <v>2.2150732353551624E-4</v>
      </c>
      <c r="BL151" s="9">
        <f t="shared" si="107"/>
        <v>1.460364251619108E-9</v>
      </c>
      <c r="BM151" s="9">
        <f t="shared" si="107"/>
        <v>3.9772797449752373E-9</v>
      </c>
      <c r="BN151" s="9">
        <f t="shared" si="129"/>
        <v>-2.4100367545435065E-9</v>
      </c>
      <c r="BP151" s="16">
        <f t="shared" si="130"/>
        <v>4</v>
      </c>
      <c r="BQ151" s="17">
        <f>VLOOKUP($A151,Datum!$A:$B,2,0)</f>
        <v>41514</v>
      </c>
      <c r="BR151" s="13">
        <f>VLOOKUP(BQ151,Zeitreihen!$F:$G,2,0)</f>
        <v>7751.32</v>
      </c>
      <c r="BS151" s="13">
        <f>VLOOKUP(BQ151,Zeitreihen!R:S,2,0)</f>
        <v>1.0142</v>
      </c>
      <c r="BT151" s="9">
        <f t="shared" si="131"/>
        <v>3.699107618433257E-3</v>
      </c>
      <c r="BU151" s="9">
        <f t="shared" si="131"/>
        <v>-9.8595021031255744E-5</v>
      </c>
      <c r="BV151" s="9">
        <f t="shared" si="149"/>
        <v>2.2150732353551624E-4</v>
      </c>
      <c r="BW151" s="9">
        <f t="shared" si="108"/>
        <v>1.460364251619108E-9</v>
      </c>
      <c r="BX151" s="9">
        <f t="shared" si="108"/>
        <v>2.795663225353453E-15</v>
      </c>
      <c r="BY151" s="9">
        <f t="shared" si="132"/>
        <v>2.0205659192098531E-12</v>
      </c>
      <c r="CA151" s="16">
        <f t="shared" si="133"/>
        <v>4</v>
      </c>
      <c r="CB151" s="17">
        <f>VLOOKUP($A151,Datum!$A:$B,2,0)</f>
        <v>41514</v>
      </c>
      <c r="CC151" s="13">
        <f>VLOOKUP(CB151,Zeitreihen!$J:$K,2,0)</f>
        <v>0.26663111585121985</v>
      </c>
      <c r="CD151" s="13">
        <f>VLOOKUP(CB151,Zeitreihen!N:O,2,0)</f>
        <v>1.3340000000000001</v>
      </c>
      <c r="CE151" s="9">
        <f t="shared" si="134"/>
        <v>-7.9992534072838569E-5</v>
      </c>
      <c r="CF151" s="9">
        <f t="shared" si="134"/>
        <v>-3.9651419175073636E-3</v>
      </c>
      <c r="CG151" s="9">
        <f t="shared" si="150"/>
        <v>2.2150732353551624E-4</v>
      </c>
      <c r="CH151" s="9">
        <f t="shared" si="109"/>
        <v>1.4136935851363658E-12</v>
      </c>
      <c r="CI151" s="9">
        <f t="shared" si="109"/>
        <v>3.9772797449752373E-9</v>
      </c>
      <c r="CJ151" s="9">
        <f t="shared" si="135"/>
        <v>7.4984364115222674E-11</v>
      </c>
      <c r="CL151" s="16">
        <f t="shared" si="136"/>
        <v>4</v>
      </c>
      <c r="CM151" s="17">
        <f>VLOOKUP($A151,Datum!$A:$B,2,0)</f>
        <v>41514</v>
      </c>
      <c r="CN151" s="13">
        <f>VLOOKUP(CM151,Zeitreihen!$J:$K,2,0)</f>
        <v>0.26663111585121985</v>
      </c>
      <c r="CO151" s="13">
        <f>VLOOKUP(CM151,Zeitreihen!R:S,2,0)</f>
        <v>1.0142</v>
      </c>
      <c r="CP151" s="9">
        <f t="shared" si="137"/>
        <v>-7.9992534072838569E-5</v>
      </c>
      <c r="CQ151" s="9">
        <f t="shared" si="137"/>
        <v>-9.8595021031255744E-5</v>
      </c>
      <c r="CR151" s="9">
        <f t="shared" si="151"/>
        <v>2.2150732353551624E-4</v>
      </c>
      <c r="CS151" s="9">
        <f t="shared" si="110"/>
        <v>1.4136935851363658E-12</v>
      </c>
      <c r="CT151" s="9">
        <f t="shared" si="110"/>
        <v>2.795663225353453E-15</v>
      </c>
      <c r="CU151" s="9">
        <f t="shared" si="138"/>
        <v>-6.286661409590801E-14</v>
      </c>
      <c r="CW151" s="16">
        <f t="shared" si="139"/>
        <v>4</v>
      </c>
      <c r="CX151" s="17">
        <f>VLOOKUP($A151,Datum!$A:$B,2,0)</f>
        <v>41514</v>
      </c>
      <c r="CY151" s="13">
        <f>VLOOKUP(CX151,Zeitreihen!N:O,2,0)</f>
        <v>1.3340000000000001</v>
      </c>
      <c r="CZ151" s="13">
        <f>VLOOKUP(CX151,Zeitreihen!R:S,2,0)</f>
        <v>1.0142</v>
      </c>
      <c r="DA151" s="9">
        <f t="shared" si="140"/>
        <v>-3.9651419175073636E-3</v>
      </c>
      <c r="DB151" s="9">
        <f t="shared" si="140"/>
        <v>-9.8595021031255744E-5</v>
      </c>
      <c r="DC151" s="9">
        <f t="shared" si="152"/>
        <v>2.2150732353551624E-4</v>
      </c>
      <c r="DD151" s="9">
        <f t="shared" si="111"/>
        <v>3.9772797449752373E-9</v>
      </c>
      <c r="DE151" s="9">
        <f t="shared" si="111"/>
        <v>2.795663225353453E-15</v>
      </c>
      <c r="DF151" s="9">
        <f t="shared" si="141"/>
        <v>-3.3345366574638867E-12</v>
      </c>
    </row>
    <row r="152" spans="1:110" ht="15" x14ac:dyDescent="0.2">
      <c r="A152" s="9">
        <f t="shared" si="142"/>
        <v>139</v>
      </c>
      <c r="B152" s="16">
        <f t="shared" si="112"/>
        <v>3</v>
      </c>
      <c r="C152" s="17">
        <f>VLOOKUP($A152,Datum!$A:$B,2,0)</f>
        <v>41513</v>
      </c>
      <c r="D152" s="13">
        <f>VLOOKUP(C152,Zeitreihen!$B:$C,2,0)</f>
        <v>580.74</v>
      </c>
      <c r="E152" s="13">
        <f>VLOOKUP(C152,Zeitreihen!F:G,2,0)</f>
        <v>7722.7</v>
      </c>
      <c r="F152" s="9">
        <f t="shared" si="113"/>
        <v>-1.7918873954819795E-2</v>
      </c>
      <c r="G152" s="9">
        <f t="shared" si="113"/>
        <v>-4.2085520588178667E-2</v>
      </c>
      <c r="H152" s="9">
        <f t="shared" si="143"/>
        <v>2.0821688412338526E-4</v>
      </c>
      <c r="I152" s="9">
        <f t="shared" si="102"/>
        <v>7.3143450563775362E-8</v>
      </c>
      <c r="J152" s="9">
        <f t="shared" si="102"/>
        <v>3.8888809731310781E-7</v>
      </c>
      <c r="K152" s="9">
        <f t="shared" si="114"/>
        <v>1.6865532105647295E-7</v>
      </c>
      <c r="M152" s="16">
        <f t="shared" si="115"/>
        <v>3</v>
      </c>
      <c r="N152" s="17">
        <f>VLOOKUP($A152,Datum!$A:$B,2,0)</f>
        <v>41513</v>
      </c>
      <c r="O152" s="13">
        <f>VLOOKUP(N152,Zeitreihen!$B:$C,2,0)</f>
        <v>580.74</v>
      </c>
      <c r="P152" s="13">
        <f>VLOOKUP(N152,Zeitreihen!$J:$K,2,0)</f>
        <v>0.26665244520292253</v>
      </c>
      <c r="Q152" s="9">
        <f t="shared" si="116"/>
        <v>-1.7918873954819795E-2</v>
      </c>
      <c r="R152" s="9">
        <f t="shared" si="116"/>
        <v>7.9992534072813239E-5</v>
      </c>
      <c r="S152" s="9">
        <f t="shared" si="144"/>
        <v>2.0821688412338526E-4</v>
      </c>
      <c r="T152" s="9">
        <f t="shared" si="103"/>
        <v>7.3143450563775362E-8</v>
      </c>
      <c r="U152" s="9">
        <f t="shared" si="103"/>
        <v>1.3358112374455663E-12</v>
      </c>
      <c r="V152" s="9">
        <f t="shared" si="117"/>
        <v>-3.125793390623177E-10</v>
      </c>
      <c r="X152" s="16">
        <f t="shared" si="118"/>
        <v>3</v>
      </c>
      <c r="Y152" s="17">
        <f>VLOOKUP($A152,Datum!$A:$B,2,0)</f>
        <v>41513</v>
      </c>
      <c r="Z152" s="13">
        <f>VLOOKUP(Y152,Zeitreihen!$B:$C,2,0)</f>
        <v>580.74</v>
      </c>
      <c r="AA152" s="13">
        <f>VLOOKUP(Y152,Zeitreihen!N:O,2,0)</f>
        <v>1.3392999999999999</v>
      </c>
      <c r="AB152" s="9">
        <f t="shared" si="119"/>
        <v>-1.7918873954819795E-2</v>
      </c>
      <c r="AC152" s="9">
        <f t="shared" si="119"/>
        <v>1.8683911118924218E-3</v>
      </c>
      <c r="AD152" s="9">
        <f t="shared" si="145"/>
        <v>2.0821688412338526E-4</v>
      </c>
      <c r="AE152" s="9">
        <f t="shared" si="104"/>
        <v>7.3143450563775362E-8</v>
      </c>
      <c r="AF152" s="9">
        <f t="shared" si="104"/>
        <v>5.3046463668025768E-10</v>
      </c>
      <c r="AG152" s="9">
        <f t="shared" si="120"/>
        <v>-6.2289657190302062E-9</v>
      </c>
      <c r="AI152" s="16">
        <f t="shared" si="121"/>
        <v>3</v>
      </c>
      <c r="AJ152" s="17">
        <f>VLOOKUP($A152,Datum!$A:$B,2,0)</f>
        <v>41513</v>
      </c>
      <c r="AK152" s="13">
        <f>VLOOKUP(AJ152,Zeitreihen!$B:$C,2,0)</f>
        <v>580.74</v>
      </c>
      <c r="AL152" s="13">
        <f>VLOOKUP(AJ152,Zeitreihen!$R:$S,2,0)</f>
        <v>1.0143</v>
      </c>
      <c r="AM152" s="9">
        <f t="shared" si="122"/>
        <v>-1.7918873954819795E-2</v>
      </c>
      <c r="AN152" s="9">
        <f t="shared" si="122"/>
        <v>-9.8585301011449103E-5</v>
      </c>
      <c r="AO152" s="9">
        <f t="shared" si="146"/>
        <v>2.0821688412338526E-4</v>
      </c>
      <c r="AP152" s="9">
        <f t="shared" si="105"/>
        <v>7.3052355599690514E-8</v>
      </c>
      <c r="AQ152" s="9">
        <f t="shared" si="105"/>
        <v>2.7837821094642752E-15</v>
      </c>
      <c r="AR152" s="9">
        <f t="shared" si="123"/>
        <v>-1.4260499310074693E-11</v>
      </c>
      <c r="AT152" s="16">
        <f t="shared" si="124"/>
        <v>3</v>
      </c>
      <c r="AU152" s="17">
        <f>VLOOKUP($A152,Datum!$A:$B,2,0)</f>
        <v>41513</v>
      </c>
      <c r="AV152" s="13">
        <f>VLOOKUP(AU152,Zeitreihen!$F:$G,2,0)</f>
        <v>7722.7</v>
      </c>
      <c r="AW152" s="13">
        <f>VLOOKUP(AU152,Zeitreihen!$J:$K,2,0)</f>
        <v>0.26665244520292253</v>
      </c>
      <c r="AX152" s="9">
        <f t="shared" si="125"/>
        <v>-4.2085520588178667E-2</v>
      </c>
      <c r="AY152" s="9">
        <f t="shared" si="125"/>
        <v>7.9992534072813239E-5</v>
      </c>
      <c r="AZ152" s="9">
        <f t="shared" si="147"/>
        <v>2.0821688412338526E-4</v>
      </c>
      <c r="BA152" s="9">
        <f t="shared" si="106"/>
        <v>3.8888809731310781E-7</v>
      </c>
      <c r="BB152" s="9">
        <f t="shared" si="106"/>
        <v>1.3358112374455663E-12</v>
      </c>
      <c r="BC152" s="9">
        <f t="shared" si="126"/>
        <v>-7.207503662848007E-10</v>
      </c>
      <c r="BE152" s="16">
        <f t="shared" si="127"/>
        <v>3</v>
      </c>
      <c r="BF152" s="17">
        <f>VLOOKUP($A152,Datum!$A:$B,2,0)</f>
        <v>41513</v>
      </c>
      <c r="BG152" s="13">
        <f>VLOOKUP(BF152,Zeitreihen!$F:$G,2,0)</f>
        <v>7722.7</v>
      </c>
      <c r="BH152" s="13">
        <f>VLOOKUP(BF152,Zeitreihen!N:O,2,0)</f>
        <v>1.3392999999999999</v>
      </c>
      <c r="BI152" s="9">
        <f t="shared" si="128"/>
        <v>-4.2085520588178667E-2</v>
      </c>
      <c r="BJ152" s="9">
        <f t="shared" si="128"/>
        <v>1.8683911118924218E-3</v>
      </c>
      <c r="BK152" s="9">
        <f t="shared" si="148"/>
        <v>2.0821688412338526E-4</v>
      </c>
      <c r="BL152" s="9">
        <f t="shared" si="107"/>
        <v>3.8888809731310781E-7</v>
      </c>
      <c r="BM152" s="9">
        <f t="shared" si="107"/>
        <v>5.3046463668025768E-10</v>
      </c>
      <c r="BN152" s="9">
        <f t="shared" si="129"/>
        <v>-1.4362847323928305E-8</v>
      </c>
      <c r="BP152" s="16">
        <f t="shared" si="130"/>
        <v>3</v>
      </c>
      <c r="BQ152" s="17">
        <f>VLOOKUP($A152,Datum!$A:$B,2,0)</f>
        <v>41513</v>
      </c>
      <c r="BR152" s="13">
        <f>VLOOKUP(BQ152,Zeitreihen!$F:$G,2,0)</f>
        <v>7722.7</v>
      </c>
      <c r="BS152" s="13">
        <f>VLOOKUP(BQ152,Zeitreihen!R:S,2,0)</f>
        <v>1.0143</v>
      </c>
      <c r="BT152" s="9">
        <f t="shared" si="131"/>
        <v>-4.2085520588178667E-2</v>
      </c>
      <c r="BU152" s="9">
        <f t="shared" si="131"/>
        <v>-9.8585301011449103E-5</v>
      </c>
      <c r="BV152" s="9">
        <f t="shared" si="149"/>
        <v>2.0821688412338526E-4</v>
      </c>
      <c r="BW152" s="9">
        <f t="shared" si="108"/>
        <v>3.8888809731310781E-7</v>
      </c>
      <c r="BX152" s="9">
        <f t="shared" si="108"/>
        <v>2.6423231894946685E-15</v>
      </c>
      <c r="BY152" s="9">
        <f t="shared" si="132"/>
        <v>-3.2055702108187932E-11</v>
      </c>
      <c r="CA152" s="16">
        <f t="shared" si="133"/>
        <v>3</v>
      </c>
      <c r="CB152" s="17">
        <f>VLOOKUP($A152,Datum!$A:$B,2,0)</f>
        <v>41513</v>
      </c>
      <c r="CC152" s="13">
        <f>VLOOKUP(CB152,Zeitreihen!$J:$K,2,0)</f>
        <v>0.26665244520292253</v>
      </c>
      <c r="CD152" s="13">
        <f>VLOOKUP(CB152,Zeitreihen!N:O,2,0)</f>
        <v>1.3392999999999999</v>
      </c>
      <c r="CE152" s="9">
        <f t="shared" si="134"/>
        <v>7.9992534072813239E-5</v>
      </c>
      <c r="CF152" s="9">
        <f t="shared" si="134"/>
        <v>1.8683911118924218E-3</v>
      </c>
      <c r="CG152" s="9">
        <f t="shared" si="150"/>
        <v>2.0821688412338526E-4</v>
      </c>
      <c r="CH152" s="9">
        <f t="shared" si="109"/>
        <v>1.3358112374455663E-12</v>
      </c>
      <c r="CI152" s="9">
        <f t="shared" si="109"/>
        <v>5.3046463668025768E-10</v>
      </c>
      <c r="CJ152" s="9">
        <f t="shared" si="135"/>
        <v>2.6619553391162814E-11</v>
      </c>
      <c r="CL152" s="16">
        <f t="shared" si="136"/>
        <v>3</v>
      </c>
      <c r="CM152" s="17">
        <f>VLOOKUP($A152,Datum!$A:$B,2,0)</f>
        <v>41513</v>
      </c>
      <c r="CN152" s="13">
        <f>VLOOKUP(CM152,Zeitreihen!$J:$K,2,0)</f>
        <v>0.26665244520292253</v>
      </c>
      <c r="CO152" s="13">
        <f>VLOOKUP(CM152,Zeitreihen!R:S,2,0)</f>
        <v>1.0143</v>
      </c>
      <c r="CP152" s="9">
        <f t="shared" si="137"/>
        <v>7.9992534072813239E-5</v>
      </c>
      <c r="CQ152" s="9">
        <f t="shared" si="137"/>
        <v>-9.8585301011449103E-5</v>
      </c>
      <c r="CR152" s="9">
        <f t="shared" si="151"/>
        <v>2.0821688412338526E-4</v>
      </c>
      <c r="CS152" s="9">
        <f t="shared" si="110"/>
        <v>1.3358112374455663E-12</v>
      </c>
      <c r="CT152" s="9">
        <f t="shared" si="110"/>
        <v>2.6423231894946685E-15</v>
      </c>
      <c r="CU152" s="9">
        <f t="shared" si="138"/>
        <v>5.941081559354313E-14</v>
      </c>
      <c r="CW152" s="16">
        <f t="shared" si="139"/>
        <v>3</v>
      </c>
      <c r="CX152" s="17">
        <f>VLOOKUP($A152,Datum!$A:$B,2,0)</f>
        <v>41513</v>
      </c>
      <c r="CY152" s="13">
        <f>VLOOKUP(CX152,Zeitreihen!N:O,2,0)</f>
        <v>1.3392999999999999</v>
      </c>
      <c r="CZ152" s="13">
        <f>VLOOKUP(CX152,Zeitreihen!R:S,2,0)</f>
        <v>1.0143</v>
      </c>
      <c r="DA152" s="9">
        <f t="shared" si="140"/>
        <v>1.8683911118924218E-3</v>
      </c>
      <c r="DB152" s="9">
        <f t="shared" si="140"/>
        <v>-9.8585301011449103E-5</v>
      </c>
      <c r="DC152" s="9">
        <f t="shared" si="152"/>
        <v>2.0821688412338526E-4</v>
      </c>
      <c r="DD152" s="9">
        <f t="shared" si="111"/>
        <v>5.3046463668025768E-10</v>
      </c>
      <c r="DE152" s="9">
        <f t="shared" si="111"/>
        <v>2.6423231894946685E-15</v>
      </c>
      <c r="DF152" s="9">
        <f t="shared" si="141"/>
        <v>1.183916809031407E-12</v>
      </c>
    </row>
    <row r="153" spans="1:110" ht="15" x14ac:dyDescent="0.2">
      <c r="A153" s="9">
        <f t="shared" si="142"/>
        <v>140</v>
      </c>
      <c r="B153" s="16">
        <f t="shared" si="112"/>
        <v>2</v>
      </c>
      <c r="C153" s="17">
        <f>VLOOKUP($A153,Datum!$A:$B,2,0)</f>
        <v>41512</v>
      </c>
      <c r="D153" s="13">
        <f>VLOOKUP(C153,Zeitreihen!$B:$C,2,0)</f>
        <v>591.24</v>
      </c>
      <c r="E153" s="13">
        <f>VLOOKUP(C153,Zeitreihen!F:G,2,0)</f>
        <v>8054.65</v>
      </c>
      <c r="F153" s="9">
        <f t="shared" si="113"/>
        <v>-5.1285624252800383E-3</v>
      </c>
      <c r="G153" s="9">
        <f t="shared" si="113"/>
        <v>-1.6956110173427307E-2</v>
      </c>
      <c r="H153" s="9">
        <f t="shared" si="143"/>
        <v>1.9572387107598215E-4</v>
      </c>
      <c r="I153" s="9">
        <f t="shared" si="102"/>
        <v>6.9344368290092122E-9</v>
      </c>
      <c r="J153" s="9">
        <f t="shared" si="102"/>
        <v>6.4033012458853079E-8</v>
      </c>
      <c r="K153" s="9">
        <f t="shared" si="114"/>
        <v>2.1072087695980115E-8</v>
      </c>
      <c r="M153" s="16">
        <f t="shared" si="115"/>
        <v>2</v>
      </c>
      <c r="N153" s="17">
        <f>VLOOKUP($A153,Datum!$A:$B,2,0)</f>
        <v>41512</v>
      </c>
      <c r="O153" s="13">
        <f>VLOOKUP(N153,Zeitreihen!$B:$C,2,0)</f>
        <v>591.24</v>
      </c>
      <c r="P153" s="13">
        <f>VLOOKUP(N153,Zeitreihen!$J:$K,2,0)</f>
        <v>0.26663111585121985</v>
      </c>
      <c r="Q153" s="9">
        <f t="shared" si="116"/>
        <v>-5.1285624252800383E-3</v>
      </c>
      <c r="R153" s="9">
        <f t="shared" si="116"/>
        <v>-7.9992534072838569E-5</v>
      </c>
      <c r="S153" s="9">
        <f t="shared" si="144"/>
        <v>1.9572387107598215E-4</v>
      </c>
      <c r="T153" s="9">
        <f t="shared" si="103"/>
        <v>6.9344368290092122E-9</v>
      </c>
      <c r="U153" s="9">
        <f t="shared" si="103"/>
        <v>1.2491396518264928E-12</v>
      </c>
      <c r="V153" s="9">
        <f t="shared" si="117"/>
        <v>9.3070296046597899E-11</v>
      </c>
      <c r="X153" s="16">
        <f t="shared" si="118"/>
        <v>2</v>
      </c>
      <c r="Y153" s="17">
        <f>VLOOKUP($A153,Datum!$A:$B,2,0)</f>
        <v>41512</v>
      </c>
      <c r="Z153" s="13">
        <f>VLOOKUP(Y153,Zeitreihen!$B:$C,2,0)</f>
        <v>591.24</v>
      </c>
      <c r="AA153" s="13">
        <f>VLOOKUP(Y153,Zeitreihen!N:O,2,0)</f>
        <v>1.3368</v>
      </c>
      <c r="AB153" s="9">
        <f t="shared" si="119"/>
        <v>-5.1285624252800383E-3</v>
      </c>
      <c r="AC153" s="9">
        <f t="shared" si="119"/>
        <v>-1.1214535211448147E-3</v>
      </c>
      <c r="AD153" s="9">
        <f t="shared" si="145"/>
        <v>1.9572387107598215E-4</v>
      </c>
      <c r="AE153" s="9">
        <f t="shared" si="104"/>
        <v>6.9344368290092122E-9</v>
      </c>
      <c r="AF153" s="9">
        <f t="shared" si="104"/>
        <v>3.8017798665422846E-10</v>
      </c>
      <c r="AG153" s="9">
        <f t="shared" si="120"/>
        <v>1.6236749158109372E-9</v>
      </c>
      <c r="AI153" s="16">
        <f t="shared" si="121"/>
        <v>2</v>
      </c>
      <c r="AJ153" s="17">
        <f>VLOOKUP($A153,Datum!$A:$B,2,0)</f>
        <v>41512</v>
      </c>
      <c r="AK153" s="13">
        <f>VLOOKUP(AJ153,Zeitreihen!$B:$C,2,0)</f>
        <v>591.24</v>
      </c>
      <c r="AL153" s="13">
        <f>VLOOKUP(AJ153,Zeitreihen!$R:$S,2,0)</f>
        <v>1.0144</v>
      </c>
      <c r="AM153" s="9">
        <f t="shared" si="122"/>
        <v>-5.1285624252800383E-3</v>
      </c>
      <c r="AN153" s="9">
        <f t="shared" si="122"/>
        <v>-9.8575582907948727E-5</v>
      </c>
      <c r="AO153" s="9">
        <f t="shared" si="146"/>
        <v>1.9572387107598215E-4</v>
      </c>
      <c r="AP153" s="9">
        <f t="shared" si="105"/>
        <v>6.9072608417695205E-9</v>
      </c>
      <c r="AQ153" s="9">
        <f t="shared" si="105"/>
        <v>2.630683277593817E-15</v>
      </c>
      <c r="AR153" s="9">
        <f t="shared" si="123"/>
        <v>-4.2627239636670906E-12</v>
      </c>
      <c r="AT153" s="16">
        <f t="shared" si="124"/>
        <v>2</v>
      </c>
      <c r="AU153" s="17">
        <f>VLOOKUP($A153,Datum!$A:$B,2,0)</f>
        <v>41512</v>
      </c>
      <c r="AV153" s="13">
        <f>VLOOKUP(AU153,Zeitreihen!$F:$G,2,0)</f>
        <v>8054.65</v>
      </c>
      <c r="AW153" s="13">
        <f>VLOOKUP(AU153,Zeitreihen!$J:$K,2,0)</f>
        <v>0.26663111585121985</v>
      </c>
      <c r="AX153" s="9">
        <f t="shared" si="125"/>
        <v>-1.6956110173427307E-2</v>
      </c>
      <c r="AY153" s="9">
        <f t="shared" si="125"/>
        <v>-7.9992534072838569E-5</v>
      </c>
      <c r="AZ153" s="9">
        <f t="shared" si="147"/>
        <v>1.9572387107598215E-4</v>
      </c>
      <c r="BA153" s="9">
        <f t="shared" si="106"/>
        <v>6.4033012458853079E-8</v>
      </c>
      <c r="BB153" s="9">
        <f t="shared" si="106"/>
        <v>1.2491396518264928E-12</v>
      </c>
      <c r="BC153" s="9">
        <f t="shared" si="126"/>
        <v>2.8281827184298618E-10</v>
      </c>
      <c r="BE153" s="16">
        <f t="shared" si="127"/>
        <v>2</v>
      </c>
      <c r="BF153" s="17">
        <f>VLOOKUP($A153,Datum!$A:$B,2,0)</f>
        <v>41512</v>
      </c>
      <c r="BG153" s="13">
        <f>VLOOKUP(BF153,Zeitreihen!$F:$G,2,0)</f>
        <v>8054.65</v>
      </c>
      <c r="BH153" s="13">
        <f>VLOOKUP(BF153,Zeitreihen!N:O,2,0)</f>
        <v>1.3368</v>
      </c>
      <c r="BI153" s="9">
        <f t="shared" si="128"/>
        <v>-1.6956110173427307E-2</v>
      </c>
      <c r="BJ153" s="9">
        <f t="shared" si="128"/>
        <v>-1.1214535211448147E-3</v>
      </c>
      <c r="BK153" s="9">
        <f t="shared" si="148"/>
        <v>1.9572387107598215E-4</v>
      </c>
      <c r="BL153" s="9">
        <f t="shared" si="107"/>
        <v>6.4033012458853079E-8</v>
      </c>
      <c r="BM153" s="9">
        <f t="shared" si="107"/>
        <v>3.8017798665422846E-10</v>
      </c>
      <c r="BN153" s="9">
        <f t="shared" si="129"/>
        <v>4.9339580213062092E-9</v>
      </c>
      <c r="BP153" s="16">
        <f t="shared" si="130"/>
        <v>2</v>
      </c>
      <c r="BQ153" s="17">
        <f>VLOOKUP($A153,Datum!$A:$B,2,0)</f>
        <v>41512</v>
      </c>
      <c r="BR153" s="13">
        <f>VLOOKUP(BQ153,Zeitreihen!$F:$G,2,0)</f>
        <v>8054.65</v>
      </c>
      <c r="BS153" s="13">
        <f>VLOOKUP(BQ153,Zeitreihen!R:S,2,0)</f>
        <v>1.0144</v>
      </c>
      <c r="BT153" s="9">
        <f t="shared" si="131"/>
        <v>-1.6956110173427307E-2</v>
      </c>
      <c r="BU153" s="9">
        <f t="shared" si="131"/>
        <v>-9.8575582907948727E-5</v>
      </c>
      <c r="BV153" s="9">
        <f t="shared" si="149"/>
        <v>1.9572387107598215E-4</v>
      </c>
      <c r="BW153" s="9">
        <f t="shared" si="108"/>
        <v>6.4033012458853079E-8</v>
      </c>
      <c r="BX153" s="9">
        <f t="shared" si="108"/>
        <v>2.4973538743149346E-15</v>
      </c>
      <c r="BY153" s="9">
        <f t="shared" si="132"/>
        <v>-1.2645674823755876E-11</v>
      </c>
      <c r="CA153" s="16">
        <f t="shared" si="133"/>
        <v>2</v>
      </c>
      <c r="CB153" s="17">
        <f>VLOOKUP($A153,Datum!$A:$B,2,0)</f>
        <v>41512</v>
      </c>
      <c r="CC153" s="13">
        <f>VLOOKUP(CB153,Zeitreihen!$J:$K,2,0)</f>
        <v>0.26663111585121985</v>
      </c>
      <c r="CD153" s="13">
        <f>VLOOKUP(CB153,Zeitreihen!N:O,2,0)</f>
        <v>1.3368</v>
      </c>
      <c r="CE153" s="9">
        <f t="shared" si="134"/>
        <v>-7.9992534072838569E-5</v>
      </c>
      <c r="CF153" s="9">
        <f t="shared" si="134"/>
        <v>-1.1214535211448147E-3</v>
      </c>
      <c r="CG153" s="9">
        <f t="shared" si="150"/>
        <v>1.9572387107598215E-4</v>
      </c>
      <c r="CH153" s="9">
        <f t="shared" si="109"/>
        <v>1.2491396518264928E-12</v>
      </c>
      <c r="CI153" s="9">
        <f t="shared" si="109"/>
        <v>3.8017798665422846E-10</v>
      </c>
      <c r="CJ153" s="9">
        <f t="shared" si="135"/>
        <v>2.1792094848393075E-11</v>
      </c>
      <c r="CL153" s="16">
        <f t="shared" si="136"/>
        <v>2</v>
      </c>
      <c r="CM153" s="17">
        <f>VLOOKUP($A153,Datum!$A:$B,2,0)</f>
        <v>41512</v>
      </c>
      <c r="CN153" s="13">
        <f>VLOOKUP(CM153,Zeitreihen!$J:$K,2,0)</f>
        <v>0.26663111585121985</v>
      </c>
      <c r="CO153" s="13">
        <f>VLOOKUP(CM153,Zeitreihen!R:S,2,0)</f>
        <v>1.0144</v>
      </c>
      <c r="CP153" s="9">
        <f t="shared" si="137"/>
        <v>-7.9992534072838569E-5</v>
      </c>
      <c r="CQ153" s="9">
        <f t="shared" si="137"/>
        <v>-9.8575582907948727E-5</v>
      </c>
      <c r="CR153" s="9">
        <f t="shared" si="151"/>
        <v>1.9572387107598215E-4</v>
      </c>
      <c r="CS153" s="9">
        <f t="shared" si="110"/>
        <v>1.2491396518264928E-12</v>
      </c>
      <c r="CT153" s="9">
        <f t="shared" si="110"/>
        <v>2.4973538743149346E-15</v>
      </c>
      <c r="CU153" s="9">
        <f t="shared" si="138"/>
        <v>-5.5852875924604817E-14</v>
      </c>
      <c r="CW153" s="16">
        <f t="shared" si="139"/>
        <v>2</v>
      </c>
      <c r="CX153" s="17">
        <f>VLOOKUP($A153,Datum!$A:$B,2,0)</f>
        <v>41512</v>
      </c>
      <c r="CY153" s="13">
        <f>VLOOKUP(CX153,Zeitreihen!N:O,2,0)</f>
        <v>1.3368</v>
      </c>
      <c r="CZ153" s="13">
        <f>VLOOKUP(CX153,Zeitreihen!R:S,2,0)</f>
        <v>1.0144</v>
      </c>
      <c r="DA153" s="9">
        <f t="shared" si="140"/>
        <v>-1.1214535211448147E-3</v>
      </c>
      <c r="DB153" s="9">
        <f t="shared" si="140"/>
        <v>-9.8575582907948727E-5</v>
      </c>
      <c r="DC153" s="9">
        <f t="shared" si="152"/>
        <v>1.9572387107598215E-4</v>
      </c>
      <c r="DD153" s="9">
        <f t="shared" si="111"/>
        <v>3.8017798665422846E-10</v>
      </c>
      <c r="DE153" s="9">
        <f t="shared" si="111"/>
        <v>2.4973538743149346E-15</v>
      </c>
      <c r="DF153" s="9">
        <f t="shared" si="141"/>
        <v>-9.743915885824286E-13</v>
      </c>
    </row>
    <row r="154" spans="1:110" ht="15" x14ac:dyDescent="0.2">
      <c r="A154" s="9">
        <f t="shared" si="142"/>
        <v>141</v>
      </c>
      <c r="B154" s="16">
        <f t="shared" si="112"/>
        <v>6</v>
      </c>
      <c r="C154" s="17">
        <f>VLOOKUP($A154,Datum!$A:$B,2,0)</f>
        <v>41509</v>
      </c>
      <c r="D154" s="13">
        <f>VLOOKUP(C154,Zeitreihen!$B:$C,2,0)</f>
        <v>594.28</v>
      </c>
      <c r="E154" s="13">
        <f>VLOOKUP(C154,Zeitreihen!F:G,2,0)</f>
        <v>8192.39</v>
      </c>
      <c r="F154" s="9">
        <f t="shared" si="113"/>
        <v>8.5854977707515423E-4</v>
      </c>
      <c r="G154" s="9">
        <f t="shared" si="113"/>
        <v>0</v>
      </c>
      <c r="H154" s="9">
        <f t="shared" si="143"/>
        <v>1.8398043881142322E-4</v>
      </c>
      <c r="I154" s="9">
        <f t="shared" si="102"/>
        <v>2.2315923771898473E-13</v>
      </c>
      <c r="J154" s="9">
        <f t="shared" si="102"/>
        <v>2.355292935720783E-10</v>
      </c>
      <c r="K154" s="9">
        <f t="shared" si="114"/>
        <v>-7.2498646617737603E-12</v>
      </c>
      <c r="M154" s="16">
        <f t="shared" si="115"/>
        <v>6</v>
      </c>
      <c r="N154" s="17">
        <f>VLOOKUP($A154,Datum!$A:$B,2,0)</f>
        <v>41509</v>
      </c>
      <c r="O154" s="13">
        <f>VLOOKUP(N154,Zeitreihen!$B:$C,2,0)</f>
        <v>594.28</v>
      </c>
      <c r="P154" s="13">
        <f>VLOOKUP(N154,Zeitreihen!$J:$K,2,0)</f>
        <v>0.26665244520292253</v>
      </c>
      <c r="Q154" s="9">
        <f t="shared" si="116"/>
        <v>8.5854977707515423E-4</v>
      </c>
      <c r="R154" s="9">
        <f t="shared" si="116"/>
        <v>0</v>
      </c>
      <c r="S154" s="9">
        <f t="shared" si="144"/>
        <v>1.8398043881142322E-4</v>
      </c>
      <c r="T154" s="9">
        <f t="shared" si="103"/>
        <v>2.2315923771898473E-13</v>
      </c>
      <c r="U154" s="9">
        <f t="shared" si="103"/>
        <v>1.9959429323440895E-18</v>
      </c>
      <c r="V154" s="9">
        <f t="shared" si="117"/>
        <v>6.673927654031786E-16</v>
      </c>
      <c r="X154" s="16">
        <f t="shared" si="118"/>
        <v>6</v>
      </c>
      <c r="Y154" s="17">
        <f>VLOOKUP($A154,Datum!$A:$B,2,0)</f>
        <v>41509</v>
      </c>
      <c r="Z154" s="13">
        <f>VLOOKUP(Y154,Zeitreihen!$B:$C,2,0)</f>
        <v>594.28</v>
      </c>
      <c r="AA154" s="13">
        <f>VLOOKUP(Y154,Zeitreihen!N:O,2,0)</f>
        <v>1.3383</v>
      </c>
      <c r="AB154" s="9">
        <f t="shared" si="119"/>
        <v>8.5854977707515423E-4</v>
      </c>
      <c r="AC154" s="9">
        <f t="shared" si="119"/>
        <v>2.0195227328294336E-3</v>
      </c>
      <c r="AD154" s="9">
        <f t="shared" si="145"/>
        <v>1.8398043881142322E-4</v>
      </c>
      <c r="AE154" s="9">
        <f t="shared" si="104"/>
        <v>2.2315923771898473E-13</v>
      </c>
      <c r="AF154" s="9">
        <f t="shared" si="104"/>
        <v>5.6168283875849724E-10</v>
      </c>
      <c r="AG154" s="9">
        <f t="shared" si="120"/>
        <v>1.1195745358714695E-11</v>
      </c>
      <c r="AI154" s="16">
        <f t="shared" si="121"/>
        <v>6</v>
      </c>
      <c r="AJ154" s="17">
        <f>VLOOKUP($A154,Datum!$A:$B,2,0)</f>
        <v>41509</v>
      </c>
      <c r="AK154" s="13">
        <f>VLOOKUP(AJ154,Zeitreihen!$B:$C,2,0)</f>
        <v>594.28</v>
      </c>
      <c r="AL154" s="13">
        <f>VLOOKUP(AJ154,Zeitreihen!$R:$S,2,0)</f>
        <v>1.0145</v>
      </c>
      <c r="AM154" s="9">
        <f t="shared" si="122"/>
        <v>8.5854977707515423E-4</v>
      </c>
      <c r="AN154" s="9">
        <f t="shared" si="122"/>
        <v>-9.8565866720199384E-5</v>
      </c>
      <c r="AO154" s="9">
        <f t="shared" si="146"/>
        <v>1.8398043881142322E-4</v>
      </c>
      <c r="AP154" s="9">
        <f t="shared" si="105"/>
        <v>3.9785218576334422E-13</v>
      </c>
      <c r="AQ154" s="9">
        <f t="shared" si="105"/>
        <v>2.4859668495337377E-15</v>
      </c>
      <c r="AR154" s="9">
        <f t="shared" si="123"/>
        <v>3.1449123116904429E-14</v>
      </c>
      <c r="AT154" s="16">
        <f t="shared" si="124"/>
        <v>6</v>
      </c>
      <c r="AU154" s="17">
        <f>VLOOKUP($A154,Datum!$A:$B,2,0)</f>
        <v>41509</v>
      </c>
      <c r="AV154" s="13">
        <f>VLOOKUP(AU154,Zeitreihen!$F:$G,2,0)</f>
        <v>8192.39</v>
      </c>
      <c r="AW154" s="13">
        <f>VLOOKUP(AU154,Zeitreihen!$J:$K,2,0)</f>
        <v>0.26665244520292253</v>
      </c>
      <c r="AX154" s="9">
        <f t="shared" si="125"/>
        <v>0</v>
      </c>
      <c r="AY154" s="9">
        <f t="shared" si="125"/>
        <v>0</v>
      </c>
      <c r="AZ154" s="9">
        <f t="shared" si="147"/>
        <v>1.8398043881142322E-4</v>
      </c>
      <c r="BA154" s="9">
        <f t="shared" si="106"/>
        <v>2.355292935720783E-10</v>
      </c>
      <c r="BB154" s="9">
        <f t="shared" si="106"/>
        <v>1.9959429323440895E-18</v>
      </c>
      <c r="BC154" s="9">
        <f t="shared" si="126"/>
        <v>-2.1681859442058607E-14</v>
      </c>
      <c r="BE154" s="16">
        <f t="shared" si="127"/>
        <v>6</v>
      </c>
      <c r="BF154" s="17">
        <f>VLOOKUP($A154,Datum!$A:$B,2,0)</f>
        <v>41509</v>
      </c>
      <c r="BG154" s="13">
        <f>VLOOKUP(BF154,Zeitreihen!$F:$G,2,0)</f>
        <v>8192.39</v>
      </c>
      <c r="BH154" s="13">
        <f>VLOOKUP(BF154,Zeitreihen!N:O,2,0)</f>
        <v>1.3383</v>
      </c>
      <c r="BI154" s="9">
        <f t="shared" si="128"/>
        <v>0</v>
      </c>
      <c r="BJ154" s="9">
        <f t="shared" si="128"/>
        <v>2.0195227328294336E-3</v>
      </c>
      <c r="BK154" s="9">
        <f t="shared" si="148"/>
        <v>1.8398043881142322E-4</v>
      </c>
      <c r="BL154" s="9">
        <f t="shared" si="107"/>
        <v>2.355292935720783E-10</v>
      </c>
      <c r="BM154" s="9">
        <f t="shared" si="107"/>
        <v>5.6168283875849724E-10</v>
      </c>
      <c r="BN154" s="9">
        <f t="shared" si="129"/>
        <v>-3.6372072009214488E-10</v>
      </c>
      <c r="BP154" s="16">
        <f t="shared" si="130"/>
        <v>6</v>
      </c>
      <c r="BQ154" s="17">
        <f>VLOOKUP($A154,Datum!$A:$B,2,0)</f>
        <v>41509</v>
      </c>
      <c r="BR154" s="13">
        <f>VLOOKUP(BQ154,Zeitreihen!$F:$G,2,0)</f>
        <v>8192.39</v>
      </c>
      <c r="BS154" s="13">
        <f>VLOOKUP(BQ154,Zeitreihen!R:S,2,0)</f>
        <v>1.0145</v>
      </c>
      <c r="BT154" s="9">
        <f t="shared" si="131"/>
        <v>0</v>
      </c>
      <c r="BU154" s="9">
        <f t="shared" si="131"/>
        <v>-9.8565866720199384E-5</v>
      </c>
      <c r="BV154" s="9">
        <f t="shared" si="149"/>
        <v>1.8398043881142322E-4</v>
      </c>
      <c r="BW154" s="9">
        <f t="shared" si="108"/>
        <v>2.355292935720783E-10</v>
      </c>
      <c r="BX154" s="9">
        <f t="shared" si="108"/>
        <v>2.3603007393969379E-15</v>
      </c>
      <c r="BY154" s="9">
        <f t="shared" si="132"/>
        <v>-7.45600406228306E-13</v>
      </c>
      <c r="CA154" s="16">
        <f t="shared" si="133"/>
        <v>6</v>
      </c>
      <c r="CB154" s="17">
        <f>VLOOKUP($A154,Datum!$A:$B,2,0)</f>
        <v>41509</v>
      </c>
      <c r="CC154" s="13">
        <f>VLOOKUP(CB154,Zeitreihen!$J:$K,2,0)</f>
        <v>0.26665244520292253</v>
      </c>
      <c r="CD154" s="13">
        <f>VLOOKUP(CB154,Zeitreihen!N:O,2,0)</f>
        <v>1.3383</v>
      </c>
      <c r="CE154" s="9">
        <f t="shared" si="134"/>
        <v>0</v>
      </c>
      <c r="CF154" s="9">
        <f t="shared" si="134"/>
        <v>2.0195227328294336E-3</v>
      </c>
      <c r="CG154" s="9">
        <f t="shared" si="150"/>
        <v>1.8398043881142322E-4</v>
      </c>
      <c r="CH154" s="9">
        <f t="shared" si="109"/>
        <v>1.9959429323440895E-18</v>
      </c>
      <c r="CI154" s="9">
        <f t="shared" si="109"/>
        <v>5.6168283875849724E-10</v>
      </c>
      <c r="CJ154" s="9">
        <f t="shared" si="135"/>
        <v>3.3482635682380017E-14</v>
      </c>
      <c r="CL154" s="16">
        <f t="shared" si="136"/>
        <v>6</v>
      </c>
      <c r="CM154" s="17">
        <f>VLOOKUP($A154,Datum!$A:$B,2,0)</f>
        <v>41509</v>
      </c>
      <c r="CN154" s="13">
        <f>VLOOKUP(CM154,Zeitreihen!$J:$K,2,0)</f>
        <v>0.26665244520292253</v>
      </c>
      <c r="CO154" s="13">
        <f>VLOOKUP(CM154,Zeitreihen!R:S,2,0)</f>
        <v>1.0145</v>
      </c>
      <c r="CP154" s="9">
        <f t="shared" si="137"/>
        <v>0</v>
      </c>
      <c r="CQ154" s="9">
        <f t="shared" si="137"/>
        <v>-9.8565866720199384E-5</v>
      </c>
      <c r="CR154" s="9">
        <f t="shared" si="151"/>
        <v>1.8398043881142322E-4</v>
      </c>
      <c r="CS154" s="9">
        <f t="shared" si="110"/>
        <v>1.9959429323440895E-18</v>
      </c>
      <c r="CT154" s="9">
        <f t="shared" si="110"/>
        <v>2.3603007393969379E-15</v>
      </c>
      <c r="CU154" s="9">
        <f t="shared" si="138"/>
        <v>6.8636911199483967E-17</v>
      </c>
      <c r="CW154" s="16">
        <f t="shared" si="139"/>
        <v>6</v>
      </c>
      <c r="CX154" s="17">
        <f>VLOOKUP($A154,Datum!$A:$B,2,0)</f>
        <v>41509</v>
      </c>
      <c r="CY154" s="13">
        <f>VLOOKUP(CX154,Zeitreihen!N:O,2,0)</f>
        <v>1.3383</v>
      </c>
      <c r="CZ154" s="13">
        <f>VLOOKUP(CX154,Zeitreihen!R:S,2,0)</f>
        <v>1.0145</v>
      </c>
      <c r="DA154" s="9">
        <f t="shared" si="140"/>
        <v>2.0195227328294336E-3</v>
      </c>
      <c r="DB154" s="9">
        <f t="shared" si="140"/>
        <v>-9.8565866720199384E-5</v>
      </c>
      <c r="DC154" s="9">
        <f t="shared" si="152"/>
        <v>1.8398043881142322E-4</v>
      </c>
      <c r="DD154" s="9">
        <f t="shared" si="111"/>
        <v>5.6168283875849724E-10</v>
      </c>
      <c r="DE154" s="9">
        <f t="shared" si="111"/>
        <v>2.3603007393969379E-15</v>
      </c>
      <c r="DF154" s="9">
        <f t="shared" si="141"/>
        <v>1.1514080161386111E-12</v>
      </c>
    </row>
    <row r="155" spans="1:110" ht="15" x14ac:dyDescent="0.2">
      <c r="A155" s="9">
        <f t="shared" si="142"/>
        <v>142</v>
      </c>
      <c r="B155" s="16">
        <f t="shared" si="112"/>
        <v>5</v>
      </c>
      <c r="C155" s="17">
        <f>VLOOKUP($A155,Datum!$A:$B,2,0)</f>
        <v>41508</v>
      </c>
      <c r="D155" s="13">
        <f>VLOOKUP(C155,Zeitreihen!$B:$C,2,0)</f>
        <v>593.77</v>
      </c>
      <c r="E155" s="13">
        <f>VLOOKUP(C155,Zeitreihen!F:G,2,0)</f>
        <v>8192.39</v>
      </c>
      <c r="F155" s="9">
        <f t="shared" si="113"/>
        <v>3.5936971889078259E-3</v>
      </c>
      <c r="G155" s="9">
        <f t="shared" si="113"/>
        <v>-2.7378174548975654E-3</v>
      </c>
      <c r="H155" s="9">
        <f t="shared" si="143"/>
        <v>1.7294161248273781E-4</v>
      </c>
      <c r="I155" s="9">
        <f t="shared" si="102"/>
        <v>1.3269396085159601E-9</v>
      </c>
      <c r="J155" s="9">
        <f t="shared" si="102"/>
        <v>2.5891532051164021E-9</v>
      </c>
      <c r="K155" s="9">
        <f t="shared" si="114"/>
        <v>-1.8535506306505366E-9</v>
      </c>
      <c r="M155" s="16">
        <f t="shared" si="115"/>
        <v>5</v>
      </c>
      <c r="N155" s="17">
        <f>VLOOKUP($A155,Datum!$A:$B,2,0)</f>
        <v>41508</v>
      </c>
      <c r="O155" s="13">
        <f>VLOOKUP(N155,Zeitreihen!$B:$C,2,0)</f>
        <v>593.77</v>
      </c>
      <c r="P155" s="13">
        <f>VLOOKUP(N155,Zeitreihen!$J:$K,2,0)</f>
        <v>0.26665244520292253</v>
      </c>
      <c r="Q155" s="9">
        <f t="shared" si="116"/>
        <v>3.5936971889078259E-3</v>
      </c>
      <c r="R155" s="9">
        <f t="shared" si="116"/>
        <v>2.6664889008905866E-5</v>
      </c>
      <c r="S155" s="9">
        <f t="shared" si="144"/>
        <v>1.7294161248273781E-4</v>
      </c>
      <c r="T155" s="9">
        <f t="shared" si="103"/>
        <v>1.3269396085159601E-9</v>
      </c>
      <c r="U155" s="9">
        <f t="shared" si="103"/>
        <v>1.2392681565174724E-13</v>
      </c>
      <c r="V155" s="9">
        <f t="shared" si="117"/>
        <v>1.2823548660396583E-11</v>
      </c>
      <c r="X155" s="16">
        <f t="shared" si="118"/>
        <v>5</v>
      </c>
      <c r="Y155" s="17">
        <f>VLOOKUP($A155,Datum!$A:$B,2,0)</f>
        <v>41508</v>
      </c>
      <c r="Z155" s="13">
        <f>VLOOKUP(Y155,Zeitreihen!$B:$C,2,0)</f>
        <v>593.77</v>
      </c>
      <c r="AA155" s="13">
        <f>VLOOKUP(Y155,Zeitreihen!N:O,2,0)</f>
        <v>1.3355999999999999</v>
      </c>
      <c r="AB155" s="9">
        <f t="shared" si="119"/>
        <v>3.5936971889078259E-3</v>
      </c>
      <c r="AC155" s="9">
        <f t="shared" si="119"/>
        <v>7.4875519483673625E-5</v>
      </c>
      <c r="AD155" s="9">
        <f t="shared" si="145"/>
        <v>1.7294161248273781E-4</v>
      </c>
      <c r="AE155" s="9">
        <f t="shared" si="104"/>
        <v>1.3269396085159601E-9</v>
      </c>
      <c r="AF155" s="9">
        <f t="shared" si="104"/>
        <v>6.7374921926627317E-12</v>
      </c>
      <c r="AG155" s="9">
        <f t="shared" si="120"/>
        <v>-9.4552870144227898E-11</v>
      </c>
      <c r="AI155" s="16">
        <f t="shared" si="121"/>
        <v>5</v>
      </c>
      <c r="AJ155" s="17">
        <f>VLOOKUP($A155,Datum!$A:$B,2,0)</f>
        <v>41508</v>
      </c>
      <c r="AK155" s="13">
        <f>VLOOKUP(AJ155,Zeitreihen!$B:$C,2,0)</f>
        <v>593.77</v>
      </c>
      <c r="AL155" s="13">
        <f>VLOOKUP(AJ155,Zeitreihen!$R:$S,2,0)</f>
        <v>1.0145999999999999</v>
      </c>
      <c r="AM155" s="9">
        <f t="shared" si="122"/>
        <v>3.5936971889078259E-3</v>
      </c>
      <c r="AN155" s="9">
        <f t="shared" si="122"/>
        <v>-9.8556152447534817E-5</v>
      </c>
      <c r="AO155" s="9">
        <f t="shared" si="146"/>
        <v>1.7294161248273781E-4</v>
      </c>
      <c r="AP155" s="9">
        <f t="shared" si="105"/>
        <v>1.3381487812453075E-9</v>
      </c>
      <c r="AQ155" s="9">
        <f t="shared" si="105"/>
        <v>2.3491761445814591E-15</v>
      </c>
      <c r="AR155" s="9">
        <f t="shared" si="123"/>
        <v>1.7730051310704743E-12</v>
      </c>
      <c r="AT155" s="16">
        <f t="shared" si="124"/>
        <v>5</v>
      </c>
      <c r="AU155" s="17">
        <f>VLOOKUP($A155,Datum!$A:$B,2,0)</f>
        <v>41508</v>
      </c>
      <c r="AV155" s="13">
        <f>VLOOKUP(AU155,Zeitreihen!$F:$G,2,0)</f>
        <v>8192.39</v>
      </c>
      <c r="AW155" s="13">
        <f>VLOOKUP(AU155,Zeitreihen!$J:$K,2,0)</f>
        <v>0.26665244520292253</v>
      </c>
      <c r="AX155" s="9">
        <f t="shared" si="125"/>
        <v>-2.7378174548975654E-3</v>
      </c>
      <c r="AY155" s="9">
        <f t="shared" si="125"/>
        <v>2.6664889008905866E-5</v>
      </c>
      <c r="AZ155" s="9">
        <f t="shared" si="147"/>
        <v>1.7294161248273781E-4</v>
      </c>
      <c r="BA155" s="9">
        <f t="shared" si="106"/>
        <v>2.5891532051164021E-9</v>
      </c>
      <c r="BB155" s="9">
        <f t="shared" si="106"/>
        <v>1.2392681565174724E-13</v>
      </c>
      <c r="BC155" s="9">
        <f t="shared" si="126"/>
        <v>-1.791271927833937E-11</v>
      </c>
      <c r="BE155" s="16">
        <f t="shared" si="127"/>
        <v>5</v>
      </c>
      <c r="BF155" s="17">
        <f>VLOOKUP($A155,Datum!$A:$B,2,0)</f>
        <v>41508</v>
      </c>
      <c r="BG155" s="13">
        <f>VLOOKUP(BF155,Zeitreihen!$F:$G,2,0)</f>
        <v>8192.39</v>
      </c>
      <c r="BH155" s="13">
        <f>VLOOKUP(BF155,Zeitreihen!N:O,2,0)</f>
        <v>1.3355999999999999</v>
      </c>
      <c r="BI155" s="9">
        <f t="shared" si="128"/>
        <v>-2.7378174548975654E-3</v>
      </c>
      <c r="BJ155" s="9">
        <f t="shared" si="128"/>
        <v>7.4875519483673625E-5</v>
      </c>
      <c r="BK155" s="9">
        <f t="shared" si="148"/>
        <v>1.7294161248273781E-4</v>
      </c>
      <c r="BL155" s="9">
        <f t="shared" si="107"/>
        <v>2.5891532051164021E-9</v>
      </c>
      <c r="BM155" s="9">
        <f t="shared" si="107"/>
        <v>6.7374921926627317E-12</v>
      </c>
      <c r="BN155" s="9">
        <f t="shared" si="129"/>
        <v>1.3207724824919487E-10</v>
      </c>
      <c r="BP155" s="16">
        <f t="shared" si="130"/>
        <v>5</v>
      </c>
      <c r="BQ155" s="17">
        <f>VLOOKUP($A155,Datum!$A:$B,2,0)</f>
        <v>41508</v>
      </c>
      <c r="BR155" s="13">
        <f>VLOOKUP(BQ155,Zeitreihen!$F:$G,2,0)</f>
        <v>8192.39</v>
      </c>
      <c r="BS155" s="13">
        <f>VLOOKUP(BQ155,Zeitreihen!R:S,2,0)</f>
        <v>1.0145999999999999</v>
      </c>
      <c r="BT155" s="9">
        <f t="shared" si="131"/>
        <v>-2.7378174548975654E-3</v>
      </c>
      <c r="BU155" s="9">
        <f t="shared" si="131"/>
        <v>-9.8556152447534817E-5</v>
      </c>
      <c r="BV155" s="9">
        <f t="shared" si="149"/>
        <v>1.7294161248273781E-4</v>
      </c>
      <c r="BW155" s="9">
        <f t="shared" si="108"/>
        <v>2.5891532051164021E-9</v>
      </c>
      <c r="BX155" s="9">
        <f t="shared" si="108"/>
        <v>2.2307337806016212E-15</v>
      </c>
      <c r="BY155" s="9">
        <f t="shared" si="132"/>
        <v>-2.4032710038208582E-12</v>
      </c>
      <c r="CA155" s="16">
        <f t="shared" si="133"/>
        <v>5</v>
      </c>
      <c r="CB155" s="17">
        <f>VLOOKUP($A155,Datum!$A:$B,2,0)</f>
        <v>41508</v>
      </c>
      <c r="CC155" s="13">
        <f>VLOOKUP(CB155,Zeitreihen!$J:$K,2,0)</f>
        <v>0.26665244520292253</v>
      </c>
      <c r="CD155" s="13">
        <f>VLOOKUP(CB155,Zeitreihen!N:O,2,0)</f>
        <v>1.3355999999999999</v>
      </c>
      <c r="CE155" s="9">
        <f t="shared" si="134"/>
        <v>2.6664889008905866E-5</v>
      </c>
      <c r="CF155" s="9">
        <f t="shared" si="134"/>
        <v>7.4875519483673625E-5</v>
      </c>
      <c r="CG155" s="9">
        <f t="shared" si="150"/>
        <v>1.7294161248273781E-4</v>
      </c>
      <c r="CH155" s="9">
        <f t="shared" si="109"/>
        <v>1.2392681565174724E-13</v>
      </c>
      <c r="CI155" s="9">
        <f t="shared" si="109"/>
        <v>6.7374921926627317E-12</v>
      </c>
      <c r="CJ155" s="9">
        <f t="shared" si="135"/>
        <v>-9.1375924231451721E-13</v>
      </c>
      <c r="CL155" s="16">
        <f t="shared" si="136"/>
        <v>5</v>
      </c>
      <c r="CM155" s="17">
        <f>VLOOKUP($A155,Datum!$A:$B,2,0)</f>
        <v>41508</v>
      </c>
      <c r="CN155" s="13">
        <f>VLOOKUP(CM155,Zeitreihen!$J:$K,2,0)</f>
        <v>0.26665244520292253</v>
      </c>
      <c r="CO155" s="13">
        <f>VLOOKUP(CM155,Zeitreihen!R:S,2,0)</f>
        <v>1.0145999999999999</v>
      </c>
      <c r="CP155" s="9">
        <f t="shared" si="137"/>
        <v>2.6664889008905866E-5</v>
      </c>
      <c r="CQ155" s="9">
        <f t="shared" si="137"/>
        <v>-9.8556152447534817E-5</v>
      </c>
      <c r="CR155" s="9">
        <f t="shared" si="151"/>
        <v>1.7294161248273781E-4</v>
      </c>
      <c r="CS155" s="9">
        <f t="shared" si="110"/>
        <v>1.2392681565174724E-13</v>
      </c>
      <c r="CT155" s="9">
        <f t="shared" si="110"/>
        <v>2.2307337806016212E-15</v>
      </c>
      <c r="CU155" s="9">
        <f t="shared" si="138"/>
        <v>1.6626717475098396E-14</v>
      </c>
      <c r="CW155" s="16">
        <f t="shared" si="139"/>
        <v>5</v>
      </c>
      <c r="CX155" s="17">
        <f>VLOOKUP($A155,Datum!$A:$B,2,0)</f>
        <v>41508</v>
      </c>
      <c r="CY155" s="13">
        <f>VLOOKUP(CX155,Zeitreihen!N:O,2,0)</f>
        <v>1.3355999999999999</v>
      </c>
      <c r="CZ155" s="13">
        <f>VLOOKUP(CX155,Zeitreihen!R:S,2,0)</f>
        <v>1.0145999999999999</v>
      </c>
      <c r="DA155" s="9">
        <f t="shared" si="140"/>
        <v>7.4875519483673625E-5</v>
      </c>
      <c r="DB155" s="9">
        <f t="shared" si="140"/>
        <v>-9.8556152447534817E-5</v>
      </c>
      <c r="DC155" s="9">
        <f t="shared" si="152"/>
        <v>1.7294161248273781E-4</v>
      </c>
      <c r="DD155" s="9">
        <f t="shared" si="111"/>
        <v>6.7374921926627317E-12</v>
      </c>
      <c r="DE155" s="9">
        <f t="shared" si="111"/>
        <v>2.2307337806016212E-15</v>
      </c>
      <c r="DF155" s="9">
        <f t="shared" si="141"/>
        <v>-1.2259507098865127E-13</v>
      </c>
    </row>
    <row r="156" spans="1:110" ht="15" x14ac:dyDescent="0.2">
      <c r="A156" s="9">
        <f t="shared" si="142"/>
        <v>143</v>
      </c>
      <c r="B156" s="16">
        <f t="shared" si="112"/>
        <v>4</v>
      </c>
      <c r="C156" s="17">
        <f>VLOOKUP($A156,Datum!$A:$B,2,0)</f>
        <v>41507</v>
      </c>
      <c r="D156" s="13">
        <f>VLOOKUP(C156,Zeitreihen!$B:$C,2,0)</f>
        <v>591.64</v>
      </c>
      <c r="E156" s="13">
        <f>VLOOKUP(C156,Zeitreihen!F:G,2,0)</f>
        <v>8214.85</v>
      </c>
      <c r="F156" s="9">
        <f t="shared" si="113"/>
        <v>1.3361637181445512E-3</v>
      </c>
      <c r="G156" s="9">
        <f t="shared" si="113"/>
        <v>4.2635664396720773E-3</v>
      </c>
      <c r="H156" s="9">
        <f t="shared" si="143"/>
        <v>1.6256511573377354E-4</v>
      </c>
      <c r="I156" s="9">
        <f t="shared" si="102"/>
        <v>4.2688977368132629E-11</v>
      </c>
      <c r="J156" s="9">
        <f t="shared" si="102"/>
        <v>1.5947853446814942E-9</v>
      </c>
      <c r="K156" s="9">
        <f t="shared" si="114"/>
        <v>2.60920975557999E-10</v>
      </c>
      <c r="M156" s="16">
        <f t="shared" si="115"/>
        <v>4</v>
      </c>
      <c r="N156" s="17">
        <f>VLOOKUP($A156,Datum!$A:$B,2,0)</f>
        <v>41507</v>
      </c>
      <c r="O156" s="13">
        <f>VLOOKUP(N156,Zeitreihen!$B:$C,2,0)</f>
        <v>591.64</v>
      </c>
      <c r="P156" s="13">
        <f>VLOOKUP(N156,Zeitreihen!$J:$K,2,0)</f>
        <v>0.26664533503986348</v>
      </c>
      <c r="Q156" s="9">
        <f t="shared" si="116"/>
        <v>1.3361637181445512E-3</v>
      </c>
      <c r="R156" s="9">
        <f t="shared" si="116"/>
        <v>-2.6664889008965887E-5</v>
      </c>
      <c r="S156" s="9">
        <f t="shared" si="144"/>
        <v>1.6256511573377354E-4</v>
      </c>
      <c r="T156" s="9">
        <f t="shared" si="103"/>
        <v>4.2688977368132629E-11</v>
      </c>
      <c r="U156" s="9">
        <f t="shared" si="103"/>
        <v>1.1468521661880003E-13</v>
      </c>
      <c r="V156" s="9">
        <f t="shared" si="117"/>
        <v>-2.2126442589578973E-12</v>
      </c>
      <c r="X156" s="16">
        <f t="shared" si="118"/>
        <v>4</v>
      </c>
      <c r="Y156" s="17">
        <f>VLOOKUP($A156,Datum!$A:$B,2,0)</f>
        <v>41507</v>
      </c>
      <c r="Z156" s="13">
        <f>VLOOKUP(Y156,Zeitreihen!$B:$C,2,0)</f>
        <v>591.64</v>
      </c>
      <c r="AA156" s="13">
        <f>VLOOKUP(Y156,Zeitreihen!N:O,2,0)</f>
        <v>1.3355000000000001</v>
      </c>
      <c r="AB156" s="9">
        <f t="shared" si="119"/>
        <v>1.3361637181445512E-3</v>
      </c>
      <c r="AC156" s="9">
        <f t="shared" si="119"/>
        <v>-4.6317130464102298E-3</v>
      </c>
      <c r="AD156" s="9">
        <f t="shared" si="145"/>
        <v>1.6256511573377354E-4</v>
      </c>
      <c r="AE156" s="9">
        <f t="shared" si="104"/>
        <v>4.2688977368132629E-11</v>
      </c>
      <c r="AF156" s="9">
        <f t="shared" si="104"/>
        <v>3.9095107387278372E-9</v>
      </c>
      <c r="AG156" s="9">
        <f t="shared" si="120"/>
        <v>-4.085254159119407E-10</v>
      </c>
      <c r="AI156" s="16">
        <f t="shared" si="121"/>
        <v>4</v>
      </c>
      <c r="AJ156" s="17">
        <f>VLOOKUP($A156,Datum!$A:$B,2,0)</f>
        <v>41507</v>
      </c>
      <c r="AK156" s="13">
        <f>VLOOKUP(AJ156,Zeitreihen!$B:$C,2,0)</f>
        <v>591.64</v>
      </c>
      <c r="AL156" s="13">
        <f>VLOOKUP(AJ156,Zeitreihen!$R:$S,2,0)</f>
        <v>1.0146999999999999</v>
      </c>
      <c r="AM156" s="9">
        <f t="shared" si="122"/>
        <v>1.3361637181445512E-3</v>
      </c>
      <c r="AN156" s="9">
        <f t="shared" si="122"/>
        <v>-9.8546440089621878E-5</v>
      </c>
      <c r="AO156" s="9">
        <f t="shared" si="146"/>
        <v>1.6256511573377354E-4</v>
      </c>
      <c r="AP156" s="9">
        <f t="shared" si="105"/>
        <v>4.4656296429981321E-11</v>
      </c>
      <c r="AQ156" s="9">
        <f t="shared" si="105"/>
        <v>2.2198792246670974E-15</v>
      </c>
      <c r="AR156" s="9">
        <f t="shared" si="123"/>
        <v>3.1485168682332166E-13</v>
      </c>
      <c r="AT156" s="16">
        <f t="shared" si="124"/>
        <v>4</v>
      </c>
      <c r="AU156" s="17">
        <f>VLOOKUP($A156,Datum!$A:$B,2,0)</f>
        <v>41507</v>
      </c>
      <c r="AV156" s="13">
        <f>VLOOKUP(AU156,Zeitreihen!$F:$G,2,0)</f>
        <v>8214.85</v>
      </c>
      <c r="AW156" s="13">
        <f>VLOOKUP(AU156,Zeitreihen!$J:$K,2,0)</f>
        <v>0.26664533503986348</v>
      </c>
      <c r="AX156" s="9">
        <f t="shared" si="125"/>
        <v>4.2635664396720773E-3</v>
      </c>
      <c r="AY156" s="9">
        <f t="shared" si="125"/>
        <v>-2.6664889008965887E-5</v>
      </c>
      <c r="AZ156" s="9">
        <f t="shared" si="147"/>
        <v>1.6256511573377354E-4</v>
      </c>
      <c r="BA156" s="9">
        <f t="shared" si="106"/>
        <v>1.5947853446814942E-9</v>
      </c>
      <c r="BB156" s="9">
        <f t="shared" si="106"/>
        <v>1.1468521661880003E-13</v>
      </c>
      <c r="BC156" s="9">
        <f t="shared" si="126"/>
        <v>-1.3523989896302231E-11</v>
      </c>
      <c r="BE156" s="16">
        <f t="shared" si="127"/>
        <v>4</v>
      </c>
      <c r="BF156" s="17">
        <f>VLOOKUP($A156,Datum!$A:$B,2,0)</f>
        <v>41507</v>
      </c>
      <c r="BG156" s="13">
        <f>VLOOKUP(BF156,Zeitreihen!$F:$G,2,0)</f>
        <v>8214.85</v>
      </c>
      <c r="BH156" s="13">
        <f>VLOOKUP(BF156,Zeitreihen!N:O,2,0)</f>
        <v>1.3355000000000001</v>
      </c>
      <c r="BI156" s="9">
        <f t="shared" si="128"/>
        <v>4.2635664396720773E-3</v>
      </c>
      <c r="BJ156" s="9">
        <f t="shared" si="128"/>
        <v>-4.6317130464102298E-3</v>
      </c>
      <c r="BK156" s="9">
        <f t="shared" si="148"/>
        <v>1.6256511573377354E-4</v>
      </c>
      <c r="BL156" s="9">
        <f t="shared" si="107"/>
        <v>1.5947853446814942E-9</v>
      </c>
      <c r="BM156" s="9">
        <f t="shared" si="107"/>
        <v>3.9095107387278372E-9</v>
      </c>
      <c r="BN156" s="9">
        <f t="shared" si="129"/>
        <v>-2.4969642430355464E-9</v>
      </c>
      <c r="BP156" s="16">
        <f t="shared" si="130"/>
        <v>4</v>
      </c>
      <c r="BQ156" s="17">
        <f>VLOOKUP($A156,Datum!$A:$B,2,0)</f>
        <v>41507</v>
      </c>
      <c r="BR156" s="13">
        <f>VLOOKUP(BQ156,Zeitreihen!$F:$G,2,0)</f>
        <v>8214.85</v>
      </c>
      <c r="BS156" s="13">
        <f>VLOOKUP(BQ156,Zeitreihen!R:S,2,0)</f>
        <v>1.0146999999999999</v>
      </c>
      <c r="BT156" s="9">
        <f t="shared" si="131"/>
        <v>4.2635664396720773E-3</v>
      </c>
      <c r="BU156" s="9">
        <f t="shared" si="131"/>
        <v>-9.8546440089621878E-5</v>
      </c>
      <c r="BV156" s="9">
        <f t="shared" si="149"/>
        <v>1.6256511573377354E-4</v>
      </c>
      <c r="BW156" s="9">
        <f t="shared" si="108"/>
        <v>1.5947853446814942E-9</v>
      </c>
      <c r="BX156" s="9">
        <f t="shared" si="108"/>
        <v>2.1082462138914021E-15</v>
      </c>
      <c r="BY156" s="9">
        <f t="shared" si="132"/>
        <v>1.833630323945984E-12</v>
      </c>
      <c r="CA156" s="16">
        <f t="shared" si="133"/>
        <v>4</v>
      </c>
      <c r="CB156" s="17">
        <f>VLOOKUP($A156,Datum!$A:$B,2,0)</f>
        <v>41507</v>
      </c>
      <c r="CC156" s="13">
        <f>VLOOKUP(CB156,Zeitreihen!$J:$K,2,0)</f>
        <v>0.26664533503986348</v>
      </c>
      <c r="CD156" s="13">
        <f>VLOOKUP(CB156,Zeitreihen!N:O,2,0)</f>
        <v>1.3355000000000001</v>
      </c>
      <c r="CE156" s="9">
        <f t="shared" si="134"/>
        <v>-2.6664889008965887E-5</v>
      </c>
      <c r="CF156" s="9">
        <f t="shared" si="134"/>
        <v>-4.6317130464102298E-3</v>
      </c>
      <c r="CG156" s="9">
        <f t="shared" si="150"/>
        <v>1.6256511573377354E-4</v>
      </c>
      <c r="CH156" s="9">
        <f t="shared" si="109"/>
        <v>1.1468521661880003E-13</v>
      </c>
      <c r="CI156" s="9">
        <f t="shared" si="109"/>
        <v>3.9095107387278372E-9</v>
      </c>
      <c r="CJ156" s="9">
        <f t="shared" si="135"/>
        <v>2.1174585850602296E-11</v>
      </c>
      <c r="CL156" s="16">
        <f t="shared" si="136"/>
        <v>4</v>
      </c>
      <c r="CM156" s="17">
        <f>VLOOKUP($A156,Datum!$A:$B,2,0)</f>
        <v>41507</v>
      </c>
      <c r="CN156" s="13">
        <f>VLOOKUP(CM156,Zeitreihen!$J:$K,2,0)</f>
        <v>0.26664533503986348</v>
      </c>
      <c r="CO156" s="13">
        <f>VLOOKUP(CM156,Zeitreihen!R:S,2,0)</f>
        <v>1.0146999999999999</v>
      </c>
      <c r="CP156" s="9">
        <f t="shared" si="137"/>
        <v>-2.6664889008965887E-5</v>
      </c>
      <c r="CQ156" s="9">
        <f t="shared" si="137"/>
        <v>-9.8546440089621878E-5</v>
      </c>
      <c r="CR156" s="9">
        <f t="shared" si="151"/>
        <v>1.6256511573377354E-4</v>
      </c>
      <c r="CS156" s="9">
        <f t="shared" si="110"/>
        <v>1.1468521661880003E-13</v>
      </c>
      <c r="CT156" s="9">
        <f t="shared" si="110"/>
        <v>2.1082462138914021E-15</v>
      </c>
      <c r="CU156" s="9">
        <f t="shared" si="138"/>
        <v>-1.5549426797342094E-14</v>
      </c>
      <c r="CW156" s="16">
        <f t="shared" si="139"/>
        <v>4</v>
      </c>
      <c r="CX156" s="17">
        <f>VLOOKUP($A156,Datum!$A:$B,2,0)</f>
        <v>41507</v>
      </c>
      <c r="CY156" s="13">
        <f>VLOOKUP(CX156,Zeitreihen!N:O,2,0)</f>
        <v>1.3355000000000001</v>
      </c>
      <c r="CZ156" s="13">
        <f>VLOOKUP(CX156,Zeitreihen!R:S,2,0)</f>
        <v>1.0146999999999999</v>
      </c>
      <c r="DA156" s="9">
        <f t="shared" si="140"/>
        <v>-4.6317130464102298E-3</v>
      </c>
      <c r="DB156" s="9">
        <f t="shared" si="140"/>
        <v>-9.8546440089621878E-5</v>
      </c>
      <c r="DC156" s="9">
        <f t="shared" si="152"/>
        <v>1.6256511573377354E-4</v>
      </c>
      <c r="DD156" s="9">
        <f t="shared" si="111"/>
        <v>3.9095107387278372E-9</v>
      </c>
      <c r="DE156" s="9">
        <f t="shared" si="111"/>
        <v>2.1082462138914021E-15</v>
      </c>
      <c r="DF156" s="9">
        <f t="shared" si="141"/>
        <v>-2.8709251493361409E-12</v>
      </c>
    </row>
    <row r="157" spans="1:110" ht="15" x14ac:dyDescent="0.2">
      <c r="A157" s="9">
        <f t="shared" si="142"/>
        <v>144</v>
      </c>
      <c r="B157" s="16">
        <f t="shared" si="112"/>
        <v>3</v>
      </c>
      <c r="C157" s="17">
        <f>VLOOKUP($A157,Datum!$A:$B,2,0)</f>
        <v>41506</v>
      </c>
      <c r="D157" s="13">
        <f>VLOOKUP(C157,Zeitreihen!$B:$C,2,0)</f>
        <v>590.85</v>
      </c>
      <c r="E157" s="13">
        <f>VLOOKUP(C157,Zeitreihen!F:G,2,0)</f>
        <v>8179.9</v>
      </c>
      <c r="F157" s="9">
        <f t="shared" si="113"/>
        <v>7.4496727282600715E-4</v>
      </c>
      <c r="G157" s="9">
        <f t="shared" si="113"/>
        <v>-2.8443964462440503E-3</v>
      </c>
      <c r="H157" s="9">
        <f t="shared" si="143"/>
        <v>1.5281120878974711E-4</v>
      </c>
      <c r="I157" s="9">
        <f t="shared" si="102"/>
        <v>9.4779004156364529E-13</v>
      </c>
      <c r="J157" s="9">
        <f t="shared" si="102"/>
        <v>2.4155450490951563E-9</v>
      </c>
      <c r="K157" s="9">
        <f t="shared" si="114"/>
        <v>4.7847983682499673E-11</v>
      </c>
      <c r="M157" s="16">
        <f t="shared" si="115"/>
        <v>3</v>
      </c>
      <c r="N157" s="17">
        <f>VLOOKUP($A157,Datum!$A:$B,2,0)</f>
        <v>41506</v>
      </c>
      <c r="O157" s="13">
        <f>VLOOKUP(N157,Zeitreihen!$B:$C,2,0)</f>
        <v>590.85</v>
      </c>
      <c r="P157" s="13">
        <f>VLOOKUP(N157,Zeitreihen!$J:$K,2,0)</f>
        <v>0.26665244520292253</v>
      </c>
      <c r="Q157" s="9">
        <f t="shared" si="116"/>
        <v>7.4496727282600715E-4</v>
      </c>
      <c r="R157" s="9">
        <f t="shared" si="116"/>
        <v>2.6664889008905866E-5</v>
      </c>
      <c r="S157" s="9">
        <f t="shared" si="144"/>
        <v>1.5281120878974711E-4</v>
      </c>
      <c r="T157" s="9">
        <f t="shared" si="103"/>
        <v>9.4779004156364529E-13</v>
      </c>
      <c r="U157" s="9">
        <f t="shared" si="103"/>
        <v>1.0950173430988385E-13</v>
      </c>
      <c r="V157" s="9">
        <f t="shared" si="117"/>
        <v>-3.221562560510909E-13</v>
      </c>
      <c r="X157" s="16">
        <f t="shared" si="118"/>
        <v>3</v>
      </c>
      <c r="Y157" s="17">
        <f>VLOOKUP($A157,Datum!$A:$B,2,0)</f>
        <v>41506</v>
      </c>
      <c r="Z157" s="13">
        <f>VLOOKUP(Y157,Zeitreihen!$B:$C,2,0)</f>
        <v>590.85</v>
      </c>
      <c r="AA157" s="13">
        <f>VLOOKUP(Y157,Zeitreihen!N:O,2,0)</f>
        <v>1.3416999999999999</v>
      </c>
      <c r="AB157" s="9">
        <f t="shared" si="119"/>
        <v>7.4496727282600715E-4</v>
      </c>
      <c r="AC157" s="9">
        <f t="shared" si="119"/>
        <v>6.1304019743570982E-3</v>
      </c>
      <c r="AD157" s="9">
        <f t="shared" si="145"/>
        <v>1.5281120878974711E-4</v>
      </c>
      <c r="AE157" s="9">
        <f t="shared" si="104"/>
        <v>9.4779004156364529E-13</v>
      </c>
      <c r="AF157" s="9">
        <f t="shared" si="104"/>
        <v>5.2441597673993919E-9</v>
      </c>
      <c r="AG157" s="9">
        <f t="shared" si="120"/>
        <v>-7.0500797186342974E-11</v>
      </c>
      <c r="AI157" s="16">
        <f t="shared" si="121"/>
        <v>3</v>
      </c>
      <c r="AJ157" s="17">
        <f>VLOOKUP($A157,Datum!$A:$B,2,0)</f>
        <v>41506</v>
      </c>
      <c r="AK157" s="13">
        <f>VLOOKUP(AJ157,Zeitreihen!$B:$C,2,0)</f>
        <v>590.85</v>
      </c>
      <c r="AL157" s="13">
        <f>VLOOKUP(AJ157,Zeitreihen!$R:$S,2,0)</f>
        <v>1.0147999999999999</v>
      </c>
      <c r="AM157" s="9">
        <f t="shared" si="122"/>
        <v>7.4496727282600715E-4</v>
      </c>
      <c r="AN157" s="9">
        <f t="shared" si="122"/>
        <v>-9.8536729645683262E-5</v>
      </c>
      <c r="AO157" s="9">
        <f t="shared" si="146"/>
        <v>1.5281120878974711E-4</v>
      </c>
      <c r="AP157" s="9">
        <f t="shared" si="105"/>
        <v>6.8761146680271735E-13</v>
      </c>
      <c r="AQ157" s="9">
        <f t="shared" si="105"/>
        <v>2.0976675630872301E-15</v>
      </c>
      <c r="AR157" s="9">
        <f t="shared" si="123"/>
        <v>-3.797868178226954E-14</v>
      </c>
      <c r="AT157" s="16">
        <f t="shared" si="124"/>
        <v>3</v>
      </c>
      <c r="AU157" s="17">
        <f>VLOOKUP($A157,Datum!$A:$B,2,0)</f>
        <v>41506</v>
      </c>
      <c r="AV157" s="13">
        <f>VLOOKUP(AU157,Zeitreihen!$F:$G,2,0)</f>
        <v>8179.9</v>
      </c>
      <c r="AW157" s="13">
        <f>VLOOKUP(AU157,Zeitreihen!$J:$K,2,0)</f>
        <v>0.26665244520292253</v>
      </c>
      <c r="AX157" s="9">
        <f t="shared" si="125"/>
        <v>-2.8443964462440503E-3</v>
      </c>
      <c r="AY157" s="9">
        <f t="shared" si="125"/>
        <v>2.6664889008905866E-5</v>
      </c>
      <c r="AZ157" s="9">
        <f t="shared" si="147"/>
        <v>1.5281120878974711E-4</v>
      </c>
      <c r="BA157" s="9">
        <f t="shared" si="106"/>
        <v>2.4155450490951563E-9</v>
      </c>
      <c r="BB157" s="9">
        <f t="shared" si="106"/>
        <v>1.0950173430988385E-13</v>
      </c>
      <c r="BC157" s="9">
        <f t="shared" si="126"/>
        <v>-1.6263651870953619E-11</v>
      </c>
      <c r="BE157" s="16">
        <f t="shared" si="127"/>
        <v>3</v>
      </c>
      <c r="BF157" s="17">
        <f>VLOOKUP($A157,Datum!$A:$B,2,0)</f>
        <v>41506</v>
      </c>
      <c r="BG157" s="13">
        <f>VLOOKUP(BF157,Zeitreihen!$F:$G,2,0)</f>
        <v>8179.9</v>
      </c>
      <c r="BH157" s="13">
        <f>VLOOKUP(BF157,Zeitreihen!N:O,2,0)</f>
        <v>1.3416999999999999</v>
      </c>
      <c r="BI157" s="9">
        <f t="shared" si="128"/>
        <v>-2.8443964462440503E-3</v>
      </c>
      <c r="BJ157" s="9">
        <f t="shared" si="128"/>
        <v>6.1304019743570982E-3</v>
      </c>
      <c r="BK157" s="9">
        <f t="shared" si="148"/>
        <v>1.5281120878974711E-4</v>
      </c>
      <c r="BL157" s="9">
        <f t="shared" si="107"/>
        <v>2.4155450490951563E-9</v>
      </c>
      <c r="BM157" s="9">
        <f t="shared" si="107"/>
        <v>5.2441597673993919E-9</v>
      </c>
      <c r="BN157" s="9">
        <f t="shared" si="129"/>
        <v>-3.5591437401158172E-9</v>
      </c>
      <c r="BP157" s="16">
        <f t="shared" si="130"/>
        <v>3</v>
      </c>
      <c r="BQ157" s="17">
        <f>VLOOKUP($A157,Datum!$A:$B,2,0)</f>
        <v>41506</v>
      </c>
      <c r="BR157" s="13">
        <f>VLOOKUP(BQ157,Zeitreihen!$F:$G,2,0)</f>
        <v>8179.9</v>
      </c>
      <c r="BS157" s="13">
        <f>VLOOKUP(BQ157,Zeitreihen!R:S,2,0)</f>
        <v>1.0147999999999999</v>
      </c>
      <c r="BT157" s="9">
        <f t="shared" si="131"/>
        <v>-2.8443964462440503E-3</v>
      </c>
      <c r="BU157" s="9">
        <f t="shared" si="131"/>
        <v>-9.8536729645683262E-5</v>
      </c>
      <c r="BV157" s="9">
        <f t="shared" si="149"/>
        <v>1.5281120878974711E-4</v>
      </c>
      <c r="BW157" s="9">
        <f t="shared" si="108"/>
        <v>2.4155450490951563E-9</v>
      </c>
      <c r="BX157" s="9">
        <f t="shared" si="108"/>
        <v>1.9924532306933015E-15</v>
      </c>
      <c r="BY157" s="9">
        <f t="shared" si="132"/>
        <v>-2.193823269307456E-12</v>
      </c>
      <c r="CA157" s="16">
        <f t="shared" si="133"/>
        <v>3</v>
      </c>
      <c r="CB157" s="17">
        <f>VLOOKUP($A157,Datum!$A:$B,2,0)</f>
        <v>41506</v>
      </c>
      <c r="CC157" s="13">
        <f>VLOOKUP(CB157,Zeitreihen!$J:$K,2,0)</f>
        <v>0.26665244520292253</v>
      </c>
      <c r="CD157" s="13">
        <f>VLOOKUP(CB157,Zeitreihen!N:O,2,0)</f>
        <v>1.3416999999999999</v>
      </c>
      <c r="CE157" s="9">
        <f t="shared" si="134"/>
        <v>2.6664889008905866E-5</v>
      </c>
      <c r="CF157" s="9">
        <f t="shared" si="134"/>
        <v>6.1304019743570982E-3</v>
      </c>
      <c r="CG157" s="9">
        <f t="shared" si="150"/>
        <v>1.5281120878974711E-4</v>
      </c>
      <c r="CH157" s="9">
        <f t="shared" si="109"/>
        <v>1.0950173430988385E-13</v>
      </c>
      <c r="CI157" s="9">
        <f t="shared" si="109"/>
        <v>5.2441597673993919E-9</v>
      </c>
      <c r="CJ157" s="9">
        <f t="shared" si="135"/>
        <v>2.3963401042597238E-11</v>
      </c>
      <c r="CL157" s="16">
        <f t="shared" si="136"/>
        <v>3</v>
      </c>
      <c r="CM157" s="17">
        <f>VLOOKUP($A157,Datum!$A:$B,2,0)</f>
        <v>41506</v>
      </c>
      <c r="CN157" s="13">
        <f>VLOOKUP(CM157,Zeitreihen!$J:$K,2,0)</f>
        <v>0.26665244520292253</v>
      </c>
      <c r="CO157" s="13">
        <f>VLOOKUP(CM157,Zeitreihen!R:S,2,0)</f>
        <v>1.0147999999999999</v>
      </c>
      <c r="CP157" s="9">
        <f t="shared" si="137"/>
        <v>2.6664889008905866E-5</v>
      </c>
      <c r="CQ157" s="9">
        <f t="shared" si="137"/>
        <v>-9.8536729645683262E-5</v>
      </c>
      <c r="CR157" s="9">
        <f t="shared" si="151"/>
        <v>1.5281120878974711E-4</v>
      </c>
      <c r="CS157" s="9">
        <f t="shared" si="110"/>
        <v>1.0950173430988385E-13</v>
      </c>
      <c r="CT157" s="9">
        <f t="shared" si="110"/>
        <v>1.9924532306933015E-15</v>
      </c>
      <c r="CU157" s="9">
        <f t="shared" si="138"/>
        <v>1.4770818673731245E-14</v>
      </c>
      <c r="CW157" s="16">
        <f t="shared" si="139"/>
        <v>3</v>
      </c>
      <c r="CX157" s="17">
        <f>VLOOKUP($A157,Datum!$A:$B,2,0)</f>
        <v>41506</v>
      </c>
      <c r="CY157" s="13">
        <f>VLOOKUP(CX157,Zeitreihen!N:O,2,0)</f>
        <v>1.3416999999999999</v>
      </c>
      <c r="CZ157" s="13">
        <f>VLOOKUP(CX157,Zeitreihen!R:S,2,0)</f>
        <v>1.0147999999999999</v>
      </c>
      <c r="DA157" s="9">
        <f t="shared" si="140"/>
        <v>6.1304019743570982E-3</v>
      </c>
      <c r="DB157" s="9">
        <f t="shared" si="140"/>
        <v>-9.8536729645683262E-5</v>
      </c>
      <c r="DC157" s="9">
        <f t="shared" si="152"/>
        <v>1.5281120878974711E-4</v>
      </c>
      <c r="DD157" s="9">
        <f t="shared" si="111"/>
        <v>5.2441597673993919E-9</v>
      </c>
      <c r="DE157" s="9">
        <f t="shared" si="111"/>
        <v>1.9924532306933015E-15</v>
      </c>
      <c r="DF157" s="9">
        <f t="shared" si="141"/>
        <v>3.2324515573828407E-12</v>
      </c>
    </row>
    <row r="158" spans="1:110" ht="15" x14ac:dyDescent="0.2">
      <c r="A158" s="9">
        <f t="shared" si="142"/>
        <v>145</v>
      </c>
      <c r="B158" s="16">
        <f t="shared" si="112"/>
        <v>2</v>
      </c>
      <c r="C158" s="17">
        <f>VLOOKUP($A158,Datum!$A:$B,2,0)</f>
        <v>41505</v>
      </c>
      <c r="D158" s="13">
        <f>VLOOKUP(C158,Zeitreihen!$B:$C,2,0)</f>
        <v>590.41</v>
      </c>
      <c r="E158" s="13">
        <f>VLOOKUP(C158,Zeitreihen!F:G,2,0)</f>
        <v>8203.2000000000007</v>
      </c>
      <c r="F158" s="9">
        <f t="shared" si="113"/>
        <v>2.8325507638244079E-3</v>
      </c>
      <c r="G158" s="9">
        <f t="shared" si="113"/>
        <v>8.820727238792259E-3</v>
      </c>
      <c r="H158" s="9">
        <f t="shared" si="143"/>
        <v>1.4364253626236227E-4</v>
      </c>
      <c r="I158" s="9">
        <f t="shared" si="102"/>
        <v>5.7965389377340679E-10</v>
      </c>
      <c r="J158" s="9">
        <f t="shared" si="102"/>
        <v>8.4928553985694116E-9</v>
      </c>
      <c r="K158" s="9">
        <f t="shared" si="114"/>
        <v>2.2187646790579795E-9</v>
      </c>
      <c r="M158" s="16">
        <f t="shared" si="115"/>
        <v>2</v>
      </c>
      <c r="N158" s="17">
        <f>VLOOKUP($A158,Datum!$A:$B,2,0)</f>
        <v>41505</v>
      </c>
      <c r="O158" s="13">
        <f>VLOOKUP(N158,Zeitreihen!$B:$C,2,0)</f>
        <v>590.41</v>
      </c>
      <c r="P158" s="13">
        <f>VLOOKUP(N158,Zeitreihen!$J:$K,2,0)</f>
        <v>0.26664533503986348</v>
      </c>
      <c r="Q158" s="9">
        <f t="shared" si="116"/>
        <v>2.8325507638244079E-3</v>
      </c>
      <c r="R158" s="9">
        <f t="shared" si="116"/>
        <v>2.6664178011729669E-5</v>
      </c>
      <c r="S158" s="9">
        <f t="shared" si="144"/>
        <v>1.4364253626236227E-4</v>
      </c>
      <c r="T158" s="9">
        <f t="shared" si="103"/>
        <v>5.7965389377340679E-10</v>
      </c>
      <c r="U158" s="9">
        <f t="shared" si="103"/>
        <v>1.0292616250868433E-13</v>
      </c>
      <c r="V158" s="9">
        <f t="shared" si="117"/>
        <v>7.724088999313337E-12</v>
      </c>
      <c r="X158" s="16">
        <f t="shared" si="118"/>
        <v>2</v>
      </c>
      <c r="Y158" s="17">
        <f>VLOOKUP($A158,Datum!$A:$B,2,0)</f>
        <v>41505</v>
      </c>
      <c r="Z158" s="13">
        <f>VLOOKUP(Y158,Zeitreihen!$B:$C,2,0)</f>
        <v>590.41</v>
      </c>
      <c r="AA158" s="13">
        <f>VLOOKUP(Y158,Zeitreihen!N:O,2,0)</f>
        <v>1.3334999999999999</v>
      </c>
      <c r="AB158" s="9">
        <f t="shared" si="119"/>
        <v>2.8325507638244079E-3</v>
      </c>
      <c r="AC158" s="9">
        <f t="shared" si="119"/>
        <v>4.5004501209635933E-4</v>
      </c>
      <c r="AD158" s="9">
        <f t="shared" si="145"/>
        <v>1.4364253626236227E-4</v>
      </c>
      <c r="AE158" s="9">
        <f t="shared" si="104"/>
        <v>5.7965389377340679E-10</v>
      </c>
      <c r="AF158" s="9">
        <f t="shared" si="104"/>
        <v>4.5404990845331315E-12</v>
      </c>
      <c r="AG158" s="9">
        <f t="shared" si="120"/>
        <v>5.130222192092871E-11</v>
      </c>
      <c r="AI158" s="16">
        <f t="shared" si="121"/>
        <v>2</v>
      </c>
      <c r="AJ158" s="17">
        <f>VLOOKUP($A158,Datum!$A:$B,2,0)</f>
        <v>41505</v>
      </c>
      <c r="AK158" s="13">
        <f>VLOOKUP(AJ158,Zeitreihen!$B:$C,2,0)</f>
        <v>590.41</v>
      </c>
      <c r="AL158" s="13">
        <f>VLOOKUP(AJ158,Zeitreihen!$R:$S,2,0)</f>
        <v>1.0148999999999999</v>
      </c>
      <c r="AM158" s="9">
        <f t="shared" si="122"/>
        <v>2.8325507638244079E-3</v>
      </c>
      <c r="AN158" s="9">
        <f t="shared" si="122"/>
        <v>-9.8527021115163776E-5</v>
      </c>
      <c r="AO158" s="9">
        <f t="shared" si="146"/>
        <v>1.4364253626236227E-4</v>
      </c>
      <c r="AP158" s="9">
        <f t="shared" si="105"/>
        <v>5.8641114487536836E-10</v>
      </c>
      <c r="AQ158" s="9">
        <f t="shared" si="105"/>
        <v>1.9821547826039435E-15</v>
      </c>
      <c r="AR158" s="9">
        <f t="shared" si="123"/>
        <v>1.0781269198878976E-12</v>
      </c>
      <c r="AT158" s="16">
        <f t="shared" si="124"/>
        <v>2</v>
      </c>
      <c r="AU158" s="17">
        <f>VLOOKUP($A158,Datum!$A:$B,2,0)</f>
        <v>41505</v>
      </c>
      <c r="AV158" s="13">
        <f>VLOOKUP(AU158,Zeitreihen!$F:$G,2,0)</f>
        <v>8203.2000000000007</v>
      </c>
      <c r="AW158" s="13">
        <f>VLOOKUP(AU158,Zeitreihen!$J:$K,2,0)</f>
        <v>0.26664533503986348</v>
      </c>
      <c r="AX158" s="9">
        <f t="shared" si="125"/>
        <v>8.820727238792259E-3</v>
      </c>
      <c r="AY158" s="9">
        <f t="shared" si="125"/>
        <v>2.6664178011729669E-5</v>
      </c>
      <c r="AZ158" s="9">
        <f t="shared" si="147"/>
        <v>1.4364253626236227E-4</v>
      </c>
      <c r="BA158" s="9">
        <f t="shared" si="106"/>
        <v>8.4928553985694116E-9</v>
      </c>
      <c r="BB158" s="9">
        <f t="shared" si="106"/>
        <v>1.0292616250868433E-13</v>
      </c>
      <c r="BC158" s="9">
        <f t="shared" si="126"/>
        <v>2.9565808206709183E-11</v>
      </c>
      <c r="BE158" s="16">
        <f t="shared" si="127"/>
        <v>2</v>
      </c>
      <c r="BF158" s="17">
        <f>VLOOKUP($A158,Datum!$A:$B,2,0)</f>
        <v>41505</v>
      </c>
      <c r="BG158" s="13">
        <f>VLOOKUP(BF158,Zeitreihen!$F:$G,2,0)</f>
        <v>8203.2000000000007</v>
      </c>
      <c r="BH158" s="13">
        <f>VLOOKUP(BF158,Zeitreihen!N:O,2,0)</f>
        <v>1.3334999999999999</v>
      </c>
      <c r="BI158" s="9">
        <f t="shared" si="128"/>
        <v>8.820727238792259E-3</v>
      </c>
      <c r="BJ158" s="9">
        <f t="shared" si="128"/>
        <v>4.5004501209635933E-4</v>
      </c>
      <c r="BK158" s="9">
        <f t="shared" si="148"/>
        <v>1.4364253626236227E-4</v>
      </c>
      <c r="BL158" s="9">
        <f t="shared" si="107"/>
        <v>8.4928553985694116E-9</v>
      </c>
      <c r="BM158" s="9">
        <f t="shared" si="107"/>
        <v>4.5404990845331315E-12</v>
      </c>
      <c r="BN158" s="9">
        <f t="shared" si="129"/>
        <v>1.9637159204497138E-10</v>
      </c>
      <c r="BP158" s="16">
        <f t="shared" si="130"/>
        <v>2</v>
      </c>
      <c r="BQ158" s="17">
        <f>VLOOKUP($A158,Datum!$A:$B,2,0)</f>
        <v>41505</v>
      </c>
      <c r="BR158" s="13">
        <f>VLOOKUP(BQ158,Zeitreihen!$F:$G,2,0)</f>
        <v>8203.2000000000007</v>
      </c>
      <c r="BS158" s="13">
        <f>VLOOKUP(BQ158,Zeitreihen!R:S,2,0)</f>
        <v>1.0148999999999999</v>
      </c>
      <c r="BT158" s="9">
        <f t="shared" si="131"/>
        <v>8.820727238792259E-3</v>
      </c>
      <c r="BU158" s="9">
        <f t="shared" si="131"/>
        <v>-9.8527021115163776E-5</v>
      </c>
      <c r="BV158" s="9">
        <f t="shared" si="149"/>
        <v>1.4364253626236227E-4</v>
      </c>
      <c r="BW158" s="9">
        <f t="shared" si="108"/>
        <v>8.4928553985694116E-9</v>
      </c>
      <c r="BX158" s="9">
        <f t="shared" si="108"/>
        <v>1.8829908177584384E-15</v>
      </c>
      <c r="BY158" s="9">
        <f t="shared" si="132"/>
        <v>3.9989959654963874E-12</v>
      </c>
      <c r="CA158" s="16">
        <f t="shared" si="133"/>
        <v>2</v>
      </c>
      <c r="CB158" s="17">
        <f>VLOOKUP($A158,Datum!$A:$B,2,0)</f>
        <v>41505</v>
      </c>
      <c r="CC158" s="13">
        <f>VLOOKUP(CB158,Zeitreihen!$J:$K,2,0)</f>
        <v>0.26664533503986348</v>
      </c>
      <c r="CD158" s="13">
        <f>VLOOKUP(CB158,Zeitreihen!N:O,2,0)</f>
        <v>1.3334999999999999</v>
      </c>
      <c r="CE158" s="9">
        <f t="shared" si="134"/>
        <v>2.6664178011729669E-5</v>
      </c>
      <c r="CF158" s="9">
        <f t="shared" si="134"/>
        <v>4.5004501209635933E-4</v>
      </c>
      <c r="CG158" s="9">
        <f t="shared" si="150"/>
        <v>1.4364253626236227E-4</v>
      </c>
      <c r="CH158" s="9">
        <f t="shared" si="109"/>
        <v>1.0292616250868433E-13</v>
      </c>
      <c r="CI158" s="9">
        <f t="shared" si="109"/>
        <v>4.5404990845331315E-12</v>
      </c>
      <c r="CJ158" s="9">
        <f t="shared" si="135"/>
        <v>6.836198846180452E-13</v>
      </c>
      <c r="CL158" s="16">
        <f t="shared" si="136"/>
        <v>2</v>
      </c>
      <c r="CM158" s="17">
        <f>VLOOKUP($A158,Datum!$A:$B,2,0)</f>
        <v>41505</v>
      </c>
      <c r="CN158" s="13">
        <f>VLOOKUP(CM158,Zeitreihen!$J:$K,2,0)</f>
        <v>0.26664533503986348</v>
      </c>
      <c r="CO158" s="13">
        <f>VLOOKUP(CM158,Zeitreihen!R:S,2,0)</f>
        <v>1.0148999999999999</v>
      </c>
      <c r="CP158" s="9">
        <f t="shared" si="137"/>
        <v>2.6664178011729669E-5</v>
      </c>
      <c r="CQ158" s="9">
        <f t="shared" si="137"/>
        <v>-9.8527021115163776E-5</v>
      </c>
      <c r="CR158" s="9">
        <f t="shared" si="151"/>
        <v>1.4364253626236227E-4</v>
      </c>
      <c r="CS158" s="9">
        <f t="shared" si="110"/>
        <v>1.0292616250868433E-13</v>
      </c>
      <c r="CT158" s="9">
        <f t="shared" si="110"/>
        <v>1.8829908177584384E-15</v>
      </c>
      <c r="CU158" s="9">
        <f t="shared" si="138"/>
        <v>1.3921530767518541E-14</v>
      </c>
      <c r="CW158" s="16">
        <f t="shared" si="139"/>
        <v>2</v>
      </c>
      <c r="CX158" s="17">
        <f>VLOOKUP($A158,Datum!$A:$B,2,0)</f>
        <v>41505</v>
      </c>
      <c r="CY158" s="13">
        <f>VLOOKUP(CX158,Zeitreihen!N:O,2,0)</f>
        <v>1.3334999999999999</v>
      </c>
      <c r="CZ158" s="13">
        <f>VLOOKUP(CX158,Zeitreihen!R:S,2,0)</f>
        <v>1.0148999999999999</v>
      </c>
      <c r="DA158" s="9">
        <f t="shared" si="140"/>
        <v>4.5004501209635933E-4</v>
      </c>
      <c r="DB158" s="9">
        <f t="shared" si="140"/>
        <v>-9.8527021115163776E-5</v>
      </c>
      <c r="DC158" s="9">
        <f t="shared" si="152"/>
        <v>1.4364253626236227E-4</v>
      </c>
      <c r="DD158" s="9">
        <f t="shared" si="111"/>
        <v>4.5404990845331315E-12</v>
      </c>
      <c r="DE158" s="9">
        <f t="shared" si="111"/>
        <v>1.8829908177584384E-15</v>
      </c>
      <c r="DF158" s="9">
        <f t="shared" si="141"/>
        <v>9.246468560600031E-14</v>
      </c>
    </row>
    <row r="159" spans="1:110" ht="15" x14ac:dyDescent="0.2">
      <c r="A159" s="9">
        <f t="shared" si="142"/>
        <v>146</v>
      </c>
      <c r="B159" s="16">
        <f t="shared" si="112"/>
        <v>6</v>
      </c>
      <c r="C159" s="17">
        <f>VLOOKUP($A159,Datum!$A:$B,2,0)</f>
        <v>41502</v>
      </c>
      <c r="D159" s="13">
        <f>VLOOKUP(C159,Zeitreihen!$B:$C,2,0)</f>
        <v>588.74</v>
      </c>
      <c r="E159" s="13">
        <f>VLOOKUP(C159,Zeitreihen!F:G,2,0)</f>
        <v>8131.16</v>
      </c>
      <c r="F159" s="9">
        <f t="shared" si="113"/>
        <v>3.5675758700624637E-4</v>
      </c>
      <c r="G159" s="9">
        <f t="shared" si="113"/>
        <v>0</v>
      </c>
      <c r="H159" s="9">
        <f t="shared" si="143"/>
        <v>1.3502398408662053E-4</v>
      </c>
      <c r="I159" s="9">
        <f t="shared" si="102"/>
        <v>2.9442799805968688E-11</v>
      </c>
      <c r="J159" s="9">
        <f t="shared" si="102"/>
        <v>1.7285589594557864E-10</v>
      </c>
      <c r="K159" s="9">
        <f t="shared" si="114"/>
        <v>7.1339761280838526E-11</v>
      </c>
      <c r="M159" s="16">
        <f t="shared" si="115"/>
        <v>6</v>
      </c>
      <c r="N159" s="17">
        <f>VLOOKUP($A159,Datum!$A:$B,2,0)</f>
        <v>41502</v>
      </c>
      <c r="O159" s="13">
        <f>VLOOKUP(N159,Zeitreihen!$B:$C,2,0)</f>
        <v>588.74</v>
      </c>
      <c r="P159" s="13">
        <f>VLOOKUP(N159,Zeitreihen!$J:$K,2,0)</f>
        <v>0.26663822525597269</v>
      </c>
      <c r="Q159" s="9">
        <f t="shared" si="116"/>
        <v>3.5675758700624637E-4</v>
      </c>
      <c r="R159" s="9">
        <f t="shared" si="116"/>
        <v>-2.6664178011620453E-5</v>
      </c>
      <c r="S159" s="9">
        <f t="shared" si="144"/>
        <v>1.3502398408662053E-4</v>
      </c>
      <c r="T159" s="9">
        <f t="shared" si="103"/>
        <v>2.9442799805968688E-11</v>
      </c>
      <c r="U159" s="9">
        <f t="shared" si="103"/>
        <v>9.5250606277808768E-14</v>
      </c>
      <c r="V159" s="9">
        <f t="shared" si="117"/>
        <v>1.6746475844292341E-12</v>
      </c>
      <c r="X159" s="16">
        <f t="shared" si="118"/>
        <v>6</v>
      </c>
      <c r="Y159" s="17">
        <f>VLOOKUP($A159,Datum!$A:$B,2,0)</f>
        <v>41502</v>
      </c>
      <c r="Z159" s="13">
        <f>VLOOKUP(Y159,Zeitreihen!$B:$C,2,0)</f>
        <v>588.74</v>
      </c>
      <c r="AA159" s="13">
        <f>VLOOKUP(Y159,Zeitreihen!N:O,2,0)</f>
        <v>1.3329</v>
      </c>
      <c r="AB159" s="9">
        <f t="shared" si="119"/>
        <v>3.5675758700624637E-4</v>
      </c>
      <c r="AC159" s="9">
        <f t="shared" si="119"/>
        <v>-1.3495278701333038E-3</v>
      </c>
      <c r="AD159" s="9">
        <f t="shared" si="145"/>
        <v>1.3502398408662053E-4</v>
      </c>
      <c r="AE159" s="9">
        <f t="shared" si="104"/>
        <v>2.9442799805968688E-11</v>
      </c>
      <c r="AF159" s="9">
        <f t="shared" si="104"/>
        <v>3.5513681824273479E-10</v>
      </c>
      <c r="AG159" s="9">
        <f t="shared" si="120"/>
        <v>1.0225567095887411E-10</v>
      </c>
      <c r="AI159" s="16">
        <f t="shared" si="121"/>
        <v>6</v>
      </c>
      <c r="AJ159" s="17">
        <f>VLOOKUP($A159,Datum!$A:$B,2,0)</f>
        <v>41502</v>
      </c>
      <c r="AK159" s="13">
        <f>VLOOKUP(AJ159,Zeitreihen!$B:$C,2,0)</f>
        <v>588.74</v>
      </c>
      <c r="AL159" s="13">
        <f>VLOOKUP(AJ159,Zeitreihen!$R:$S,2,0)</f>
        <v>1.0149999999999999</v>
      </c>
      <c r="AM159" s="9">
        <f t="shared" si="122"/>
        <v>3.5675758700624637E-4</v>
      </c>
      <c r="AN159" s="9">
        <f t="shared" si="122"/>
        <v>-9.8517314497730246E-5</v>
      </c>
      <c r="AO159" s="9">
        <f t="shared" si="146"/>
        <v>1.3502398408662053E-4</v>
      </c>
      <c r="AP159" s="9">
        <f t="shared" si="105"/>
        <v>2.7988962872451565E-11</v>
      </c>
      <c r="AQ159" s="9">
        <f t="shared" si="105"/>
        <v>1.8729754619378588E-15</v>
      </c>
      <c r="AR159" s="9">
        <f t="shared" si="123"/>
        <v>-2.2895991060705701E-13</v>
      </c>
      <c r="AT159" s="16">
        <f t="shared" si="124"/>
        <v>6</v>
      </c>
      <c r="AU159" s="17">
        <f>VLOOKUP($A159,Datum!$A:$B,2,0)</f>
        <v>41502</v>
      </c>
      <c r="AV159" s="13">
        <f>VLOOKUP(AU159,Zeitreihen!$F:$G,2,0)</f>
        <v>8131.16</v>
      </c>
      <c r="AW159" s="13">
        <f>VLOOKUP(AU159,Zeitreihen!$J:$K,2,0)</f>
        <v>0.26663822525597269</v>
      </c>
      <c r="AX159" s="9">
        <f t="shared" si="125"/>
        <v>0</v>
      </c>
      <c r="AY159" s="9">
        <f t="shared" si="125"/>
        <v>-2.6664178011620453E-5</v>
      </c>
      <c r="AZ159" s="9">
        <f t="shared" si="147"/>
        <v>1.3502398408662053E-4</v>
      </c>
      <c r="BA159" s="9">
        <f t="shared" si="106"/>
        <v>1.7285589594557864E-10</v>
      </c>
      <c r="BB159" s="9">
        <f t="shared" si="106"/>
        <v>9.5250606277808768E-14</v>
      </c>
      <c r="BC159" s="9">
        <f t="shared" si="126"/>
        <v>4.0576629834807864E-12</v>
      </c>
      <c r="BE159" s="16">
        <f t="shared" si="127"/>
        <v>6</v>
      </c>
      <c r="BF159" s="17">
        <f>VLOOKUP($A159,Datum!$A:$B,2,0)</f>
        <v>41502</v>
      </c>
      <c r="BG159" s="13">
        <f>VLOOKUP(BF159,Zeitreihen!$F:$G,2,0)</f>
        <v>8131.16</v>
      </c>
      <c r="BH159" s="13">
        <f>VLOOKUP(BF159,Zeitreihen!N:O,2,0)</f>
        <v>1.3329</v>
      </c>
      <c r="BI159" s="9">
        <f t="shared" si="128"/>
        <v>0</v>
      </c>
      <c r="BJ159" s="9">
        <f t="shared" si="128"/>
        <v>-1.3495278701333038E-3</v>
      </c>
      <c r="BK159" s="9">
        <f t="shared" si="148"/>
        <v>1.3502398408662053E-4</v>
      </c>
      <c r="BL159" s="9">
        <f t="shared" si="107"/>
        <v>1.7285589594557864E-10</v>
      </c>
      <c r="BM159" s="9">
        <f t="shared" si="107"/>
        <v>3.5513681824273479E-10</v>
      </c>
      <c r="BN159" s="9">
        <f t="shared" si="129"/>
        <v>2.4776499530928511E-10</v>
      </c>
      <c r="BP159" s="16">
        <f t="shared" si="130"/>
        <v>6</v>
      </c>
      <c r="BQ159" s="17">
        <f>VLOOKUP($A159,Datum!$A:$B,2,0)</f>
        <v>41502</v>
      </c>
      <c r="BR159" s="13">
        <f>VLOOKUP(BQ159,Zeitreihen!$F:$G,2,0)</f>
        <v>8131.16</v>
      </c>
      <c r="BS159" s="13">
        <f>VLOOKUP(BQ159,Zeitreihen!R:S,2,0)</f>
        <v>1.0149999999999999</v>
      </c>
      <c r="BT159" s="9">
        <f t="shared" si="131"/>
        <v>0</v>
      </c>
      <c r="BU159" s="9">
        <f t="shared" si="131"/>
        <v>-9.8517314497730246E-5</v>
      </c>
      <c r="BV159" s="9">
        <f t="shared" si="149"/>
        <v>1.3502398408662053E-4</v>
      </c>
      <c r="BW159" s="9">
        <f t="shared" si="108"/>
        <v>1.7285589594557864E-10</v>
      </c>
      <c r="BX159" s="9">
        <f t="shared" si="108"/>
        <v>1.779514640752772E-15</v>
      </c>
      <c r="BY159" s="9">
        <f t="shared" si="132"/>
        <v>-5.5461662215948327E-13</v>
      </c>
      <c r="CA159" s="16">
        <f t="shared" si="133"/>
        <v>6</v>
      </c>
      <c r="CB159" s="17">
        <f>VLOOKUP($A159,Datum!$A:$B,2,0)</f>
        <v>41502</v>
      </c>
      <c r="CC159" s="13">
        <f>VLOOKUP(CB159,Zeitreihen!$J:$K,2,0)</f>
        <v>0.26663822525597269</v>
      </c>
      <c r="CD159" s="13">
        <f>VLOOKUP(CB159,Zeitreihen!N:O,2,0)</f>
        <v>1.3329</v>
      </c>
      <c r="CE159" s="9">
        <f t="shared" si="134"/>
        <v>-2.6664178011620453E-5</v>
      </c>
      <c r="CF159" s="9">
        <f t="shared" si="134"/>
        <v>-1.3495278701333038E-3</v>
      </c>
      <c r="CG159" s="9">
        <f t="shared" si="150"/>
        <v>1.3502398408662053E-4</v>
      </c>
      <c r="CH159" s="9">
        <f t="shared" si="109"/>
        <v>9.5250606277808768E-14</v>
      </c>
      <c r="CI159" s="9">
        <f t="shared" si="109"/>
        <v>3.5513681824273479E-10</v>
      </c>
      <c r="CJ159" s="9">
        <f t="shared" si="135"/>
        <v>5.8160981120672706E-12</v>
      </c>
      <c r="CL159" s="16">
        <f t="shared" si="136"/>
        <v>6</v>
      </c>
      <c r="CM159" s="17">
        <f>VLOOKUP($A159,Datum!$A:$B,2,0)</f>
        <v>41502</v>
      </c>
      <c r="CN159" s="13">
        <f>VLOOKUP(CM159,Zeitreihen!$J:$K,2,0)</f>
        <v>0.26663822525597269</v>
      </c>
      <c r="CO159" s="13">
        <f>VLOOKUP(CM159,Zeitreihen!R:S,2,0)</f>
        <v>1.0149999999999999</v>
      </c>
      <c r="CP159" s="9">
        <f t="shared" si="137"/>
        <v>-2.6664178011620453E-5</v>
      </c>
      <c r="CQ159" s="9">
        <f t="shared" si="137"/>
        <v>-9.8517314497730246E-5</v>
      </c>
      <c r="CR159" s="9">
        <f t="shared" si="151"/>
        <v>1.3502398408662053E-4</v>
      </c>
      <c r="CS159" s="9">
        <f t="shared" si="110"/>
        <v>9.5250606277808768E-14</v>
      </c>
      <c r="CT159" s="9">
        <f t="shared" si="110"/>
        <v>1.779514640752772E-15</v>
      </c>
      <c r="CU159" s="9">
        <f t="shared" si="138"/>
        <v>-1.301921074458581E-14</v>
      </c>
      <c r="CW159" s="16">
        <f t="shared" si="139"/>
        <v>6</v>
      </c>
      <c r="CX159" s="17">
        <f>VLOOKUP($A159,Datum!$A:$B,2,0)</f>
        <v>41502</v>
      </c>
      <c r="CY159" s="13">
        <f>VLOOKUP(CX159,Zeitreihen!N:O,2,0)</f>
        <v>1.3329</v>
      </c>
      <c r="CZ159" s="13">
        <f>VLOOKUP(CX159,Zeitreihen!R:S,2,0)</f>
        <v>1.0149999999999999</v>
      </c>
      <c r="DA159" s="9">
        <f t="shared" si="140"/>
        <v>-1.3495278701333038E-3</v>
      </c>
      <c r="DB159" s="9">
        <f t="shared" si="140"/>
        <v>-9.8517314497730246E-5</v>
      </c>
      <c r="DC159" s="9">
        <f t="shared" si="152"/>
        <v>1.3502398408662053E-4</v>
      </c>
      <c r="DD159" s="9">
        <f t="shared" si="111"/>
        <v>3.5513681824273479E-10</v>
      </c>
      <c r="DE159" s="9">
        <f t="shared" si="111"/>
        <v>1.779514640752772E-15</v>
      </c>
      <c r="DF159" s="9">
        <f t="shared" si="141"/>
        <v>-7.9496614238173865E-13</v>
      </c>
    </row>
    <row r="160" spans="1:110" ht="15" x14ac:dyDescent="0.2">
      <c r="A160" s="9">
        <f t="shared" si="142"/>
        <v>147</v>
      </c>
      <c r="B160" s="16">
        <f t="shared" si="112"/>
        <v>5</v>
      </c>
      <c r="C160" s="17">
        <f>VLOOKUP($A160,Datum!$A:$B,2,0)</f>
        <v>41501</v>
      </c>
      <c r="D160" s="13">
        <f>VLOOKUP(C160,Zeitreihen!$B:$C,2,0)</f>
        <v>588.53</v>
      </c>
      <c r="E160" s="13">
        <f>VLOOKUP(C160,Zeitreihen!F:G,2,0)</f>
        <v>8131.16</v>
      </c>
      <c r="F160" s="9">
        <f t="shared" si="113"/>
        <v>-2.9352153344805862E-3</v>
      </c>
      <c r="G160" s="9">
        <f t="shared" si="113"/>
        <v>5.6312607726454258E-3</v>
      </c>
      <c r="H160" s="9">
        <f t="shared" si="143"/>
        <v>1.2692254504142328E-4</v>
      </c>
      <c r="I160" s="9">
        <f t="shared" si="102"/>
        <v>1.7933663642808287E-9</v>
      </c>
      <c r="J160" s="9">
        <f t="shared" si="102"/>
        <v>2.5699615989970441E-9</v>
      </c>
      <c r="K160" s="9">
        <f t="shared" si="114"/>
        <v>-2.1468308478160719E-9</v>
      </c>
      <c r="M160" s="16">
        <f t="shared" si="115"/>
        <v>5</v>
      </c>
      <c r="N160" s="17">
        <f>VLOOKUP($A160,Datum!$A:$B,2,0)</f>
        <v>41501</v>
      </c>
      <c r="O160" s="13">
        <f>VLOOKUP(N160,Zeitreihen!$B:$C,2,0)</f>
        <v>588.53</v>
      </c>
      <c r="P160" s="13">
        <f>VLOOKUP(N160,Zeitreihen!$J:$K,2,0)</f>
        <v>0.26664533503986348</v>
      </c>
      <c r="Q160" s="9">
        <f t="shared" si="116"/>
        <v>-2.9352153344805862E-3</v>
      </c>
      <c r="R160" s="9">
        <f t="shared" si="116"/>
        <v>0</v>
      </c>
      <c r="S160" s="9">
        <f t="shared" si="144"/>
        <v>1.2692254504142328E-4</v>
      </c>
      <c r="T160" s="9">
        <f t="shared" si="103"/>
        <v>1.7933663642808287E-9</v>
      </c>
      <c r="U160" s="9">
        <f t="shared" si="103"/>
        <v>1.376940713736487E-18</v>
      </c>
      <c r="V160" s="9">
        <f t="shared" si="117"/>
        <v>-4.9692646957310026E-14</v>
      </c>
      <c r="X160" s="16">
        <f t="shared" si="118"/>
        <v>5</v>
      </c>
      <c r="Y160" s="17">
        <f>VLOOKUP($A160,Datum!$A:$B,2,0)</f>
        <v>41501</v>
      </c>
      <c r="Z160" s="13">
        <f>VLOOKUP(Y160,Zeitreihen!$B:$C,2,0)</f>
        <v>588.53</v>
      </c>
      <c r="AA160" s="13">
        <f>VLOOKUP(Y160,Zeitreihen!N:O,2,0)</f>
        <v>1.3347</v>
      </c>
      <c r="AB160" s="9">
        <f t="shared" si="119"/>
        <v>-2.9352153344805862E-3</v>
      </c>
      <c r="AC160" s="9">
        <f t="shared" si="119"/>
        <v>6.9168007510256998E-3</v>
      </c>
      <c r="AD160" s="9">
        <f t="shared" si="145"/>
        <v>1.2692254504142328E-4</v>
      </c>
      <c r="AE160" s="9">
        <f t="shared" si="104"/>
        <v>1.7933663642808287E-9</v>
      </c>
      <c r="AF160" s="9">
        <f t="shared" si="104"/>
        <v>5.6036308760873888E-9</v>
      </c>
      <c r="AG160" s="9">
        <f t="shared" si="120"/>
        <v>-3.1700730482152355E-9</v>
      </c>
      <c r="AI160" s="16">
        <f t="shared" si="121"/>
        <v>5</v>
      </c>
      <c r="AJ160" s="17">
        <f>VLOOKUP($A160,Datum!$A:$B,2,0)</f>
        <v>41501</v>
      </c>
      <c r="AK160" s="13">
        <f>VLOOKUP(AJ160,Zeitreihen!$B:$C,2,0)</f>
        <v>588.53</v>
      </c>
      <c r="AL160" s="13">
        <f>VLOOKUP(AJ160,Zeitreihen!$R:$S,2,0)</f>
        <v>1.0150999999999999</v>
      </c>
      <c r="AM160" s="9">
        <f t="shared" si="122"/>
        <v>-2.9352153344805862E-3</v>
      </c>
      <c r="AN160" s="9">
        <f t="shared" si="122"/>
        <v>-9.8507609792716414E-5</v>
      </c>
      <c r="AO160" s="9">
        <f t="shared" si="146"/>
        <v>1.2692254504142328E-4</v>
      </c>
      <c r="AP160" s="9">
        <f t="shared" si="105"/>
        <v>1.7822435959649929E-9</v>
      </c>
      <c r="AQ160" s="9">
        <f t="shared" si="105"/>
        <v>1.7697840066476111E-15</v>
      </c>
      <c r="AR160" s="9">
        <f t="shared" si="123"/>
        <v>-1.7760028750227212E-12</v>
      </c>
      <c r="AT160" s="16">
        <f t="shared" si="124"/>
        <v>5</v>
      </c>
      <c r="AU160" s="17">
        <f>VLOOKUP($A160,Datum!$A:$B,2,0)</f>
        <v>41501</v>
      </c>
      <c r="AV160" s="13">
        <f>VLOOKUP(AU160,Zeitreihen!$F:$G,2,0)</f>
        <v>8131.16</v>
      </c>
      <c r="AW160" s="13">
        <f>VLOOKUP(AU160,Zeitreihen!$J:$K,2,0)</f>
        <v>0.26664533503986348</v>
      </c>
      <c r="AX160" s="9">
        <f t="shared" si="125"/>
        <v>5.6312607726454258E-3</v>
      </c>
      <c r="AY160" s="9">
        <f t="shared" si="125"/>
        <v>0</v>
      </c>
      <c r="AZ160" s="9">
        <f t="shared" si="147"/>
        <v>1.2692254504142328E-4</v>
      </c>
      <c r="BA160" s="9">
        <f t="shared" si="106"/>
        <v>2.5699615989970441E-9</v>
      </c>
      <c r="BB160" s="9">
        <f t="shared" si="106"/>
        <v>1.376940713736487E-18</v>
      </c>
      <c r="BC160" s="9">
        <f t="shared" si="126"/>
        <v>5.9486845255050747E-14</v>
      </c>
      <c r="BE160" s="16">
        <f t="shared" si="127"/>
        <v>5</v>
      </c>
      <c r="BF160" s="17">
        <f>VLOOKUP($A160,Datum!$A:$B,2,0)</f>
        <v>41501</v>
      </c>
      <c r="BG160" s="13">
        <f>VLOOKUP(BF160,Zeitreihen!$F:$G,2,0)</f>
        <v>8131.16</v>
      </c>
      <c r="BH160" s="13">
        <f>VLOOKUP(BF160,Zeitreihen!N:O,2,0)</f>
        <v>1.3347</v>
      </c>
      <c r="BI160" s="9">
        <f t="shared" si="128"/>
        <v>5.6312607726454258E-3</v>
      </c>
      <c r="BJ160" s="9">
        <f t="shared" si="128"/>
        <v>6.9168007510256998E-3</v>
      </c>
      <c r="BK160" s="9">
        <f t="shared" si="148"/>
        <v>1.2692254504142328E-4</v>
      </c>
      <c r="BL160" s="9">
        <f t="shared" si="107"/>
        <v>2.5699615989970441E-9</v>
      </c>
      <c r="BM160" s="9">
        <f t="shared" si="107"/>
        <v>5.6036308760873888E-9</v>
      </c>
      <c r="BN160" s="9">
        <f t="shared" si="129"/>
        <v>3.7948802572016355E-9</v>
      </c>
      <c r="BP160" s="16">
        <f t="shared" si="130"/>
        <v>5</v>
      </c>
      <c r="BQ160" s="17">
        <f>VLOOKUP($A160,Datum!$A:$B,2,0)</f>
        <v>41501</v>
      </c>
      <c r="BR160" s="13">
        <f>VLOOKUP(BQ160,Zeitreihen!$F:$G,2,0)</f>
        <v>8131.16</v>
      </c>
      <c r="BS160" s="13">
        <f>VLOOKUP(BQ160,Zeitreihen!R:S,2,0)</f>
        <v>1.0150999999999999</v>
      </c>
      <c r="BT160" s="9">
        <f t="shared" si="131"/>
        <v>5.6312607726454258E-3</v>
      </c>
      <c r="BU160" s="9">
        <f t="shared" si="131"/>
        <v>-9.8507609792716414E-5</v>
      </c>
      <c r="BV160" s="9">
        <f t="shared" si="149"/>
        <v>1.2692254504142328E-4</v>
      </c>
      <c r="BW160" s="9">
        <f t="shared" si="108"/>
        <v>2.5699615989970441E-9</v>
      </c>
      <c r="BX160" s="9">
        <f t="shared" si="108"/>
        <v>1.6816989878451358E-15</v>
      </c>
      <c r="BY160" s="9">
        <f t="shared" si="132"/>
        <v>2.0789184254881659E-12</v>
      </c>
      <c r="CA160" s="16">
        <f t="shared" si="133"/>
        <v>5</v>
      </c>
      <c r="CB160" s="17">
        <f>VLOOKUP($A160,Datum!$A:$B,2,0)</f>
        <v>41501</v>
      </c>
      <c r="CC160" s="13">
        <f>VLOOKUP(CB160,Zeitreihen!$J:$K,2,0)</f>
        <v>0.26664533503986348</v>
      </c>
      <c r="CD160" s="13">
        <f>VLOOKUP(CB160,Zeitreihen!N:O,2,0)</f>
        <v>1.3347</v>
      </c>
      <c r="CE160" s="9">
        <f t="shared" si="134"/>
        <v>0</v>
      </c>
      <c r="CF160" s="9">
        <f t="shared" si="134"/>
        <v>6.9168007510256998E-3</v>
      </c>
      <c r="CG160" s="9">
        <f t="shared" si="150"/>
        <v>1.2692254504142328E-4</v>
      </c>
      <c r="CH160" s="9">
        <f t="shared" si="109"/>
        <v>1.376940713736487E-18</v>
      </c>
      <c r="CI160" s="9">
        <f t="shared" si="109"/>
        <v>5.6036308760873888E-9</v>
      </c>
      <c r="CJ160" s="9">
        <f t="shared" si="135"/>
        <v>8.7840010803935954E-14</v>
      </c>
      <c r="CL160" s="16">
        <f t="shared" si="136"/>
        <v>5</v>
      </c>
      <c r="CM160" s="17">
        <f>VLOOKUP($A160,Datum!$A:$B,2,0)</f>
        <v>41501</v>
      </c>
      <c r="CN160" s="13">
        <f>VLOOKUP(CM160,Zeitreihen!$J:$K,2,0)</f>
        <v>0.26664533503986348</v>
      </c>
      <c r="CO160" s="13">
        <f>VLOOKUP(CM160,Zeitreihen!R:S,2,0)</f>
        <v>1.0150999999999999</v>
      </c>
      <c r="CP160" s="9">
        <f t="shared" si="137"/>
        <v>0</v>
      </c>
      <c r="CQ160" s="9">
        <f t="shared" si="137"/>
        <v>-9.8507609792716414E-5</v>
      </c>
      <c r="CR160" s="9">
        <f t="shared" si="151"/>
        <v>1.2692254504142328E-4</v>
      </c>
      <c r="CS160" s="9">
        <f t="shared" si="110"/>
        <v>1.376940713736487E-18</v>
      </c>
      <c r="CT160" s="9">
        <f t="shared" si="110"/>
        <v>1.6816989878451358E-15</v>
      </c>
      <c r="CU160" s="9">
        <f t="shared" si="138"/>
        <v>4.8120679594259779E-17</v>
      </c>
      <c r="CW160" s="16">
        <f t="shared" si="139"/>
        <v>5</v>
      </c>
      <c r="CX160" s="17">
        <f>VLOOKUP($A160,Datum!$A:$B,2,0)</f>
        <v>41501</v>
      </c>
      <c r="CY160" s="13">
        <f>VLOOKUP(CX160,Zeitreihen!N:O,2,0)</f>
        <v>1.3347</v>
      </c>
      <c r="CZ160" s="13">
        <f>VLOOKUP(CX160,Zeitreihen!R:S,2,0)</f>
        <v>1.0150999999999999</v>
      </c>
      <c r="DA160" s="9">
        <f t="shared" si="140"/>
        <v>6.9168007510256998E-3</v>
      </c>
      <c r="DB160" s="9">
        <f t="shared" si="140"/>
        <v>-9.8507609792716414E-5</v>
      </c>
      <c r="DC160" s="9">
        <f t="shared" si="152"/>
        <v>1.2692254504142328E-4</v>
      </c>
      <c r="DD160" s="9">
        <f t="shared" si="111"/>
        <v>5.6036308760873888E-9</v>
      </c>
      <c r="DE160" s="9">
        <f t="shared" si="111"/>
        <v>1.6816989878451358E-15</v>
      </c>
      <c r="DF160" s="9">
        <f t="shared" si="141"/>
        <v>3.0697915845499857E-12</v>
      </c>
    </row>
    <row r="161" spans="1:110" ht="15" x14ac:dyDescent="0.2">
      <c r="A161" s="9">
        <f t="shared" si="142"/>
        <v>148</v>
      </c>
      <c r="B161" s="16">
        <f t="shared" si="112"/>
        <v>4</v>
      </c>
      <c r="C161" s="17">
        <f>VLOOKUP($A161,Datum!$A:$B,2,0)</f>
        <v>41500</v>
      </c>
      <c r="D161" s="13">
        <f>VLOOKUP(C161,Zeitreihen!$B:$C,2,0)</f>
        <v>590.26</v>
      </c>
      <c r="E161" s="13">
        <f>VLOOKUP(C161,Zeitreihen!F:G,2,0)</f>
        <v>8085.5</v>
      </c>
      <c r="F161" s="9">
        <f t="shared" si="113"/>
        <v>5.7618331001422433E-4</v>
      </c>
      <c r="G161" s="9">
        <f t="shared" si="113"/>
        <v>-3.6110593088850272E-3</v>
      </c>
      <c r="H161" s="9">
        <f t="shared" si="143"/>
        <v>1.1930719233893787E-4</v>
      </c>
      <c r="I161" s="9">
        <f t="shared" si="102"/>
        <v>7.310615937139379E-12</v>
      </c>
      <c r="J161" s="9">
        <f t="shared" si="102"/>
        <v>2.6833888873883621E-9</v>
      </c>
      <c r="K161" s="9">
        <f t="shared" si="114"/>
        <v>1.4006150636661049E-10</v>
      </c>
      <c r="M161" s="16">
        <f t="shared" si="115"/>
        <v>4</v>
      </c>
      <c r="N161" s="17">
        <f>VLOOKUP($A161,Datum!$A:$B,2,0)</f>
        <v>41500</v>
      </c>
      <c r="O161" s="13">
        <f>VLOOKUP(N161,Zeitreihen!$B:$C,2,0)</f>
        <v>590.26</v>
      </c>
      <c r="P161" s="13">
        <f>VLOOKUP(N161,Zeitreihen!$J:$K,2,0)</f>
        <v>0.26664533503986348</v>
      </c>
      <c r="Q161" s="9">
        <f t="shared" si="116"/>
        <v>5.7618331001422433E-4</v>
      </c>
      <c r="R161" s="9">
        <f t="shared" si="116"/>
        <v>0</v>
      </c>
      <c r="S161" s="9">
        <f t="shared" si="144"/>
        <v>1.1930719233893787E-4</v>
      </c>
      <c r="T161" s="9">
        <f t="shared" si="103"/>
        <v>7.310615937139379E-12</v>
      </c>
      <c r="U161" s="9">
        <f t="shared" si="103"/>
        <v>1.2943242709122978E-18</v>
      </c>
      <c r="V161" s="9">
        <f t="shared" si="117"/>
        <v>-3.0760864166596088E-15</v>
      </c>
      <c r="X161" s="16">
        <f t="shared" si="118"/>
        <v>4</v>
      </c>
      <c r="Y161" s="17">
        <f>VLOOKUP($A161,Datum!$A:$B,2,0)</f>
        <v>41500</v>
      </c>
      <c r="Z161" s="13">
        <f>VLOOKUP(Y161,Zeitreihen!$B:$C,2,0)</f>
        <v>590.26</v>
      </c>
      <c r="AA161" s="13">
        <f>VLOOKUP(Y161,Zeitreihen!N:O,2,0)</f>
        <v>1.3254999999999999</v>
      </c>
      <c r="AB161" s="9">
        <f t="shared" si="119"/>
        <v>5.7618331001422433E-4</v>
      </c>
      <c r="AC161" s="9">
        <f t="shared" si="119"/>
        <v>-6.0336377122713477E-4</v>
      </c>
      <c r="AD161" s="9">
        <f t="shared" si="145"/>
        <v>1.1930719233893787E-4</v>
      </c>
      <c r="AE161" s="9">
        <f t="shared" si="104"/>
        <v>7.310615937139379E-12</v>
      </c>
      <c r="AF161" s="9">
        <f t="shared" si="104"/>
        <v>9.1473558145722063E-11</v>
      </c>
      <c r="AG161" s="9">
        <f t="shared" si="120"/>
        <v>2.5859776719975008E-11</v>
      </c>
      <c r="AI161" s="16">
        <f t="shared" si="121"/>
        <v>4</v>
      </c>
      <c r="AJ161" s="17">
        <f>VLOOKUP($A161,Datum!$A:$B,2,0)</f>
        <v>41500</v>
      </c>
      <c r="AK161" s="13">
        <f>VLOOKUP(AJ161,Zeitreihen!$B:$C,2,0)</f>
        <v>590.26</v>
      </c>
      <c r="AL161" s="13">
        <f>VLOOKUP(AJ161,Zeitreihen!$R:$S,2,0)</f>
        <v>1.0152000000000001</v>
      </c>
      <c r="AM161" s="9">
        <f t="shared" si="122"/>
        <v>5.7618331001422433E-4</v>
      </c>
      <c r="AN161" s="9">
        <f t="shared" si="122"/>
        <v>-9.8497906999122931E-5</v>
      </c>
      <c r="AO161" s="9">
        <f t="shared" si="146"/>
        <v>1.1930719233893787E-4</v>
      </c>
      <c r="AP161" s="9">
        <f t="shared" si="105"/>
        <v>6.6372827175260719E-12</v>
      </c>
      <c r="AQ161" s="9">
        <f t="shared" si="105"/>
        <v>1.6722535798027868E-15</v>
      </c>
      <c r="AR161" s="9">
        <f t="shared" si="123"/>
        <v>-1.0535283472477683E-13</v>
      </c>
      <c r="AT161" s="16">
        <f t="shared" si="124"/>
        <v>4</v>
      </c>
      <c r="AU161" s="17">
        <f>VLOOKUP($A161,Datum!$A:$B,2,0)</f>
        <v>41500</v>
      </c>
      <c r="AV161" s="13">
        <f>VLOOKUP(AU161,Zeitreihen!$F:$G,2,0)</f>
        <v>8085.5</v>
      </c>
      <c r="AW161" s="13">
        <f>VLOOKUP(AU161,Zeitreihen!$J:$K,2,0)</f>
        <v>0.26664533503986348</v>
      </c>
      <c r="AX161" s="9">
        <f t="shared" si="125"/>
        <v>-3.6110593088850272E-3</v>
      </c>
      <c r="AY161" s="9">
        <f t="shared" si="125"/>
        <v>0</v>
      </c>
      <c r="AZ161" s="9">
        <f t="shared" si="147"/>
        <v>1.1930719233893787E-4</v>
      </c>
      <c r="BA161" s="9">
        <f t="shared" si="106"/>
        <v>2.6833888873883621E-9</v>
      </c>
      <c r="BB161" s="9">
        <f t="shared" si="106"/>
        <v>1.2943242709122978E-18</v>
      </c>
      <c r="BC161" s="9">
        <f t="shared" si="126"/>
        <v>-5.8933652230649202E-14</v>
      </c>
      <c r="BE161" s="16">
        <f t="shared" si="127"/>
        <v>4</v>
      </c>
      <c r="BF161" s="17">
        <f>VLOOKUP($A161,Datum!$A:$B,2,0)</f>
        <v>41500</v>
      </c>
      <c r="BG161" s="13">
        <f>VLOOKUP(BF161,Zeitreihen!$F:$G,2,0)</f>
        <v>8085.5</v>
      </c>
      <c r="BH161" s="13">
        <f>VLOOKUP(BF161,Zeitreihen!N:O,2,0)</f>
        <v>1.3254999999999999</v>
      </c>
      <c r="BI161" s="9">
        <f t="shared" si="128"/>
        <v>-3.6110593088850272E-3</v>
      </c>
      <c r="BJ161" s="9">
        <f t="shared" si="128"/>
        <v>-6.0336377122713477E-4</v>
      </c>
      <c r="BK161" s="9">
        <f t="shared" si="148"/>
        <v>1.1930719233893787E-4</v>
      </c>
      <c r="BL161" s="9">
        <f t="shared" si="107"/>
        <v>2.6833888873883621E-9</v>
      </c>
      <c r="BM161" s="9">
        <f t="shared" si="107"/>
        <v>9.1473558145722063E-11</v>
      </c>
      <c r="BN161" s="9">
        <f t="shared" si="129"/>
        <v>4.9543832049822687E-10</v>
      </c>
      <c r="BP161" s="16">
        <f t="shared" si="130"/>
        <v>4</v>
      </c>
      <c r="BQ161" s="17">
        <f>VLOOKUP($A161,Datum!$A:$B,2,0)</f>
        <v>41500</v>
      </c>
      <c r="BR161" s="13">
        <f>VLOOKUP(BQ161,Zeitreihen!$F:$G,2,0)</f>
        <v>8085.5</v>
      </c>
      <c r="BS161" s="13">
        <f>VLOOKUP(BQ161,Zeitreihen!R:S,2,0)</f>
        <v>1.0152000000000001</v>
      </c>
      <c r="BT161" s="9">
        <f t="shared" si="131"/>
        <v>-3.6110593088850272E-3</v>
      </c>
      <c r="BU161" s="9">
        <f t="shared" si="131"/>
        <v>-9.8497906999122931E-5</v>
      </c>
      <c r="BV161" s="9">
        <f t="shared" si="149"/>
        <v>1.1930719233893787E-4</v>
      </c>
      <c r="BW161" s="9">
        <f t="shared" si="108"/>
        <v>2.6833888873883621E-9</v>
      </c>
      <c r="BX161" s="9">
        <f t="shared" si="108"/>
        <v>1.589235768977553E-15</v>
      </c>
      <c r="BY161" s="9">
        <f t="shared" si="132"/>
        <v>-2.0650756891490599E-12</v>
      </c>
      <c r="CA161" s="16">
        <f t="shared" si="133"/>
        <v>4</v>
      </c>
      <c r="CB161" s="17">
        <f>VLOOKUP($A161,Datum!$A:$B,2,0)</f>
        <v>41500</v>
      </c>
      <c r="CC161" s="13">
        <f>VLOOKUP(CB161,Zeitreihen!$J:$K,2,0)</f>
        <v>0.26664533503986348</v>
      </c>
      <c r="CD161" s="13">
        <f>VLOOKUP(CB161,Zeitreihen!N:O,2,0)</f>
        <v>1.3254999999999999</v>
      </c>
      <c r="CE161" s="9">
        <f t="shared" si="134"/>
        <v>0</v>
      </c>
      <c r="CF161" s="9">
        <f t="shared" si="134"/>
        <v>-6.0336377122713477E-4</v>
      </c>
      <c r="CG161" s="9">
        <f t="shared" si="150"/>
        <v>1.1930719233893787E-4</v>
      </c>
      <c r="CH161" s="9">
        <f t="shared" si="109"/>
        <v>1.2943242709122978E-18</v>
      </c>
      <c r="CI161" s="9">
        <f t="shared" si="109"/>
        <v>9.1473558145722063E-11</v>
      </c>
      <c r="CJ161" s="9">
        <f t="shared" si="135"/>
        <v>-1.0881013117109793E-14</v>
      </c>
      <c r="CL161" s="16">
        <f t="shared" si="136"/>
        <v>4</v>
      </c>
      <c r="CM161" s="17">
        <f>VLOOKUP($A161,Datum!$A:$B,2,0)</f>
        <v>41500</v>
      </c>
      <c r="CN161" s="13">
        <f>VLOOKUP(CM161,Zeitreihen!$J:$K,2,0)</f>
        <v>0.26664533503986348</v>
      </c>
      <c r="CO161" s="13">
        <f>VLOOKUP(CM161,Zeitreihen!R:S,2,0)</f>
        <v>1.0152000000000001</v>
      </c>
      <c r="CP161" s="9">
        <f t="shared" si="137"/>
        <v>0</v>
      </c>
      <c r="CQ161" s="9">
        <f t="shared" si="137"/>
        <v>-9.8497906999122931E-5</v>
      </c>
      <c r="CR161" s="9">
        <f t="shared" si="151"/>
        <v>1.1930719233893787E-4</v>
      </c>
      <c r="CS161" s="9">
        <f t="shared" si="110"/>
        <v>1.2943242709122978E-18</v>
      </c>
      <c r="CT161" s="9">
        <f t="shared" si="110"/>
        <v>1.589235768977553E-15</v>
      </c>
      <c r="CU161" s="9">
        <f t="shared" si="138"/>
        <v>4.5354012259001032E-17</v>
      </c>
      <c r="CW161" s="16">
        <f t="shared" si="139"/>
        <v>4</v>
      </c>
      <c r="CX161" s="17">
        <f>VLOOKUP($A161,Datum!$A:$B,2,0)</f>
        <v>41500</v>
      </c>
      <c r="CY161" s="13">
        <f>VLOOKUP(CX161,Zeitreihen!N:O,2,0)</f>
        <v>1.3254999999999999</v>
      </c>
      <c r="CZ161" s="13">
        <f>VLOOKUP(CX161,Zeitreihen!R:S,2,0)</f>
        <v>1.0152000000000001</v>
      </c>
      <c r="DA161" s="9">
        <f t="shared" si="140"/>
        <v>-6.0336377122713477E-4</v>
      </c>
      <c r="DB161" s="9">
        <f t="shared" si="140"/>
        <v>-9.8497906999122931E-5</v>
      </c>
      <c r="DC161" s="9">
        <f t="shared" si="152"/>
        <v>1.1930719233893787E-4</v>
      </c>
      <c r="DD161" s="9">
        <f t="shared" si="111"/>
        <v>9.1473558145722063E-11</v>
      </c>
      <c r="DE161" s="9">
        <f t="shared" si="111"/>
        <v>1.589235768977553E-15</v>
      </c>
      <c r="DF161" s="9">
        <f t="shared" si="141"/>
        <v>-3.8127817996946734E-13</v>
      </c>
    </row>
    <row r="162" spans="1:110" ht="15" x14ac:dyDescent="0.2">
      <c r="A162" s="9">
        <f t="shared" si="142"/>
        <v>149</v>
      </c>
      <c r="B162" s="16">
        <f t="shared" si="112"/>
        <v>3</v>
      </c>
      <c r="C162" s="17">
        <f>VLOOKUP($A162,Datum!$A:$B,2,0)</f>
        <v>41499</v>
      </c>
      <c r="D162" s="13">
        <f>VLOOKUP(C162,Zeitreihen!$B:$C,2,0)</f>
        <v>589.91999999999996</v>
      </c>
      <c r="E162" s="13">
        <f>VLOOKUP(C162,Zeitreihen!F:G,2,0)</f>
        <v>8114.75</v>
      </c>
      <c r="F162" s="9">
        <f t="shared" si="113"/>
        <v>2.4270002833155402E-3</v>
      </c>
      <c r="G162" s="9">
        <f t="shared" si="113"/>
        <v>5.244945473652775E-3</v>
      </c>
      <c r="H162" s="9">
        <f t="shared" si="143"/>
        <v>1.1214876079860159E-4</v>
      </c>
      <c r="I162" s="9">
        <f t="shared" si="102"/>
        <v>2.8827841065980378E-10</v>
      </c>
      <c r="J162" s="9">
        <f t="shared" si="102"/>
        <v>1.8976487402678214E-9</v>
      </c>
      <c r="K162" s="9">
        <f t="shared" si="114"/>
        <v>7.3962907111266675E-10</v>
      </c>
      <c r="M162" s="16">
        <f t="shared" si="115"/>
        <v>3</v>
      </c>
      <c r="N162" s="17">
        <f>VLOOKUP($A162,Datum!$A:$B,2,0)</f>
        <v>41499</v>
      </c>
      <c r="O162" s="13">
        <f>VLOOKUP(N162,Zeitreihen!$B:$C,2,0)</f>
        <v>589.91999999999996</v>
      </c>
      <c r="P162" s="13">
        <f>VLOOKUP(N162,Zeitreihen!$J:$K,2,0)</f>
        <v>0.26664533503986348</v>
      </c>
      <c r="Q162" s="9">
        <f t="shared" si="116"/>
        <v>2.4270002833155402E-3</v>
      </c>
      <c r="R162" s="9">
        <f t="shared" si="116"/>
        <v>0</v>
      </c>
      <c r="S162" s="9">
        <f t="shared" si="144"/>
        <v>1.1214876079860159E-4</v>
      </c>
      <c r="T162" s="9">
        <f t="shared" si="103"/>
        <v>2.8827841065980378E-10</v>
      </c>
      <c r="U162" s="9">
        <f t="shared" si="103"/>
        <v>1.2166648146575598E-18</v>
      </c>
      <c r="V162" s="9">
        <f t="shared" si="117"/>
        <v>1.8728005742074785E-14</v>
      </c>
      <c r="X162" s="16">
        <f t="shared" si="118"/>
        <v>3</v>
      </c>
      <c r="Y162" s="17">
        <f>VLOOKUP($A162,Datum!$A:$B,2,0)</f>
        <v>41499</v>
      </c>
      <c r="Z162" s="13">
        <f>VLOOKUP(Y162,Zeitreihen!$B:$C,2,0)</f>
        <v>589.91999999999996</v>
      </c>
      <c r="AA162" s="13">
        <f>VLOOKUP(Y162,Zeitreihen!N:O,2,0)</f>
        <v>1.3263</v>
      </c>
      <c r="AB162" s="9">
        <f t="shared" si="119"/>
        <v>2.4270002833155402E-3</v>
      </c>
      <c r="AC162" s="9">
        <f t="shared" si="119"/>
        <v>-2.7858317154922994E-3</v>
      </c>
      <c r="AD162" s="9">
        <f t="shared" si="145"/>
        <v>1.1214876079860159E-4</v>
      </c>
      <c r="AE162" s="9">
        <f t="shared" si="104"/>
        <v>2.8827841065980378E-10</v>
      </c>
      <c r="AF162" s="9">
        <f t="shared" si="104"/>
        <v>1.0488025479862947E-9</v>
      </c>
      <c r="AG162" s="9">
        <f t="shared" si="120"/>
        <v>-5.4986101119232094E-10</v>
      </c>
      <c r="AI162" s="16">
        <f t="shared" si="121"/>
        <v>3</v>
      </c>
      <c r="AJ162" s="17">
        <f>VLOOKUP($A162,Datum!$A:$B,2,0)</f>
        <v>41499</v>
      </c>
      <c r="AK162" s="13">
        <f>VLOOKUP(AJ162,Zeitreihen!$B:$C,2,0)</f>
        <v>589.91999999999996</v>
      </c>
      <c r="AL162" s="13">
        <f>VLOOKUP(AJ162,Zeitreihen!$R:$S,2,0)</f>
        <v>1.0153000000000001</v>
      </c>
      <c r="AM162" s="9">
        <f t="shared" si="122"/>
        <v>2.4270002833155402E-3</v>
      </c>
      <c r="AN162" s="9">
        <f t="shared" si="122"/>
        <v>-9.848820611694973E-5</v>
      </c>
      <c r="AO162" s="9">
        <f t="shared" si="146"/>
        <v>1.1214876079860159E-4</v>
      </c>
      <c r="AP162" s="9">
        <f t="shared" si="105"/>
        <v>2.9249213026237282E-10</v>
      </c>
      <c r="AQ162" s="9">
        <f t="shared" si="105"/>
        <v>1.5800750888210787E-15</v>
      </c>
      <c r="AR162" s="9">
        <f t="shared" si="123"/>
        <v>6.7982315987599683E-13</v>
      </c>
      <c r="AT162" s="16">
        <f t="shared" si="124"/>
        <v>3</v>
      </c>
      <c r="AU162" s="17">
        <f>VLOOKUP($A162,Datum!$A:$B,2,0)</f>
        <v>41499</v>
      </c>
      <c r="AV162" s="13">
        <f>VLOOKUP(AU162,Zeitreihen!$F:$G,2,0)</f>
        <v>8114.75</v>
      </c>
      <c r="AW162" s="13">
        <f>VLOOKUP(AU162,Zeitreihen!$J:$K,2,0)</f>
        <v>0.26664533503986348</v>
      </c>
      <c r="AX162" s="9">
        <f t="shared" si="125"/>
        <v>5.244945473652775E-3</v>
      </c>
      <c r="AY162" s="9">
        <f t="shared" si="125"/>
        <v>0</v>
      </c>
      <c r="AZ162" s="9">
        <f t="shared" si="147"/>
        <v>1.1214876079860159E-4</v>
      </c>
      <c r="BA162" s="9">
        <f t="shared" si="106"/>
        <v>1.8976487402678214E-9</v>
      </c>
      <c r="BB162" s="9">
        <f t="shared" si="106"/>
        <v>1.2166648146575598E-18</v>
      </c>
      <c r="BC162" s="9">
        <f t="shared" si="126"/>
        <v>4.8049999509501569E-14</v>
      </c>
      <c r="BE162" s="16">
        <f t="shared" si="127"/>
        <v>3</v>
      </c>
      <c r="BF162" s="17">
        <f>VLOOKUP($A162,Datum!$A:$B,2,0)</f>
        <v>41499</v>
      </c>
      <c r="BG162" s="13">
        <f>VLOOKUP(BF162,Zeitreihen!$F:$G,2,0)</f>
        <v>8114.75</v>
      </c>
      <c r="BH162" s="13">
        <f>VLOOKUP(BF162,Zeitreihen!N:O,2,0)</f>
        <v>1.3263</v>
      </c>
      <c r="BI162" s="9">
        <f t="shared" si="128"/>
        <v>5.244945473652775E-3</v>
      </c>
      <c r="BJ162" s="9">
        <f t="shared" si="128"/>
        <v>-2.7858317154922994E-3</v>
      </c>
      <c r="BK162" s="9">
        <f t="shared" si="148"/>
        <v>1.1214876079860159E-4</v>
      </c>
      <c r="BL162" s="9">
        <f t="shared" si="107"/>
        <v>1.8976487402678214E-9</v>
      </c>
      <c r="BM162" s="9">
        <f t="shared" si="107"/>
        <v>1.0488025479862947E-9</v>
      </c>
      <c r="BN162" s="9">
        <f t="shared" si="129"/>
        <v>-1.410765336254004E-9</v>
      </c>
      <c r="BP162" s="16">
        <f t="shared" si="130"/>
        <v>3</v>
      </c>
      <c r="BQ162" s="17">
        <f>VLOOKUP($A162,Datum!$A:$B,2,0)</f>
        <v>41499</v>
      </c>
      <c r="BR162" s="13">
        <f>VLOOKUP(BQ162,Zeitreihen!$F:$G,2,0)</f>
        <v>8114.75</v>
      </c>
      <c r="BS162" s="13">
        <f>VLOOKUP(BQ162,Zeitreihen!R:S,2,0)</f>
        <v>1.0153000000000001</v>
      </c>
      <c r="BT162" s="9">
        <f t="shared" si="131"/>
        <v>5.244945473652775E-3</v>
      </c>
      <c r="BU162" s="9">
        <f t="shared" si="131"/>
        <v>-9.848820611694973E-5</v>
      </c>
      <c r="BV162" s="9">
        <f t="shared" si="149"/>
        <v>1.1214876079860159E-4</v>
      </c>
      <c r="BW162" s="9">
        <f t="shared" si="108"/>
        <v>1.8976487402678214E-9</v>
      </c>
      <c r="BX162" s="9">
        <f t="shared" si="108"/>
        <v>1.5018335674323253E-15</v>
      </c>
      <c r="BY162" s="9">
        <f t="shared" si="132"/>
        <v>1.6881802561722728E-12</v>
      </c>
      <c r="CA162" s="16">
        <f t="shared" si="133"/>
        <v>3</v>
      </c>
      <c r="CB162" s="17">
        <f>VLOOKUP($A162,Datum!$A:$B,2,0)</f>
        <v>41499</v>
      </c>
      <c r="CC162" s="13">
        <f>VLOOKUP(CB162,Zeitreihen!$J:$K,2,0)</f>
        <v>0.26664533503986348</v>
      </c>
      <c r="CD162" s="13">
        <f>VLOOKUP(CB162,Zeitreihen!N:O,2,0)</f>
        <v>1.3263</v>
      </c>
      <c r="CE162" s="9">
        <f t="shared" si="134"/>
        <v>0</v>
      </c>
      <c r="CF162" s="9">
        <f t="shared" si="134"/>
        <v>-2.7858317154922994E-3</v>
      </c>
      <c r="CG162" s="9">
        <f t="shared" si="150"/>
        <v>1.1214876079860159E-4</v>
      </c>
      <c r="CH162" s="9">
        <f t="shared" si="109"/>
        <v>1.2166648146575598E-18</v>
      </c>
      <c r="CI162" s="9">
        <f t="shared" si="109"/>
        <v>1.0488025479862947E-9</v>
      </c>
      <c r="CJ162" s="9">
        <f t="shared" si="135"/>
        <v>-3.5721718290951817E-14</v>
      </c>
      <c r="CL162" s="16">
        <f t="shared" si="136"/>
        <v>3</v>
      </c>
      <c r="CM162" s="17">
        <f>VLOOKUP($A162,Datum!$A:$B,2,0)</f>
        <v>41499</v>
      </c>
      <c r="CN162" s="13">
        <f>VLOOKUP(CM162,Zeitreihen!$J:$K,2,0)</f>
        <v>0.26664533503986348</v>
      </c>
      <c r="CO162" s="13">
        <f>VLOOKUP(CM162,Zeitreihen!R:S,2,0)</f>
        <v>1.0153000000000001</v>
      </c>
      <c r="CP162" s="9">
        <f t="shared" si="137"/>
        <v>0</v>
      </c>
      <c r="CQ162" s="9">
        <f t="shared" si="137"/>
        <v>-9.848820611694973E-5</v>
      </c>
      <c r="CR162" s="9">
        <f t="shared" si="151"/>
        <v>1.1214876079860159E-4</v>
      </c>
      <c r="CS162" s="9">
        <f t="shared" si="110"/>
        <v>1.2166648146575598E-18</v>
      </c>
      <c r="CT162" s="9">
        <f t="shared" si="110"/>
        <v>1.5018335674323253E-15</v>
      </c>
      <c r="CU162" s="9">
        <f t="shared" si="138"/>
        <v>4.2746088229995408E-17</v>
      </c>
      <c r="CW162" s="16">
        <f t="shared" si="139"/>
        <v>3</v>
      </c>
      <c r="CX162" s="17">
        <f>VLOOKUP($A162,Datum!$A:$B,2,0)</f>
        <v>41499</v>
      </c>
      <c r="CY162" s="13">
        <f>VLOOKUP(CX162,Zeitreihen!N:O,2,0)</f>
        <v>1.3263</v>
      </c>
      <c r="CZ162" s="13">
        <f>VLOOKUP(CX162,Zeitreihen!R:S,2,0)</f>
        <v>1.0153000000000001</v>
      </c>
      <c r="DA162" s="9">
        <f t="shared" si="140"/>
        <v>-2.7858317154922994E-3</v>
      </c>
      <c r="DB162" s="9">
        <f t="shared" si="140"/>
        <v>-9.848820611694973E-5</v>
      </c>
      <c r="DC162" s="9">
        <f t="shared" si="152"/>
        <v>1.1214876079860159E-4</v>
      </c>
      <c r="DD162" s="9">
        <f t="shared" si="111"/>
        <v>1.0488025479862947E-9</v>
      </c>
      <c r="DE162" s="9">
        <f t="shared" si="111"/>
        <v>1.5018335674323253E-15</v>
      </c>
      <c r="DF162" s="9">
        <f t="shared" si="141"/>
        <v>-1.2550405858673931E-12</v>
      </c>
    </row>
    <row r="163" spans="1:110" ht="15" x14ac:dyDescent="0.2">
      <c r="A163" s="9">
        <f t="shared" si="142"/>
        <v>150</v>
      </c>
      <c r="B163" s="16">
        <f t="shared" si="112"/>
        <v>2</v>
      </c>
      <c r="C163" s="17">
        <f>VLOOKUP($A163,Datum!$A:$B,2,0)</f>
        <v>41498</v>
      </c>
      <c r="D163" s="13">
        <f>VLOOKUP(C163,Zeitreihen!$B:$C,2,0)</f>
        <v>588.49</v>
      </c>
      <c r="E163" s="13">
        <f>VLOOKUP(C163,Zeitreihen!F:G,2,0)</f>
        <v>8072.3</v>
      </c>
      <c r="F163" s="9">
        <f t="shared" si="113"/>
        <v>-5.6594972803761072E-3</v>
      </c>
      <c r="G163" s="9">
        <f t="shared" si="113"/>
        <v>0</v>
      </c>
      <c r="H163" s="9">
        <f t="shared" si="143"/>
        <v>1.0541983515068549E-4</v>
      </c>
      <c r="I163" s="9">
        <f t="shared" si="102"/>
        <v>4.4310209060374235E-9</v>
      </c>
      <c r="J163" s="9">
        <f t="shared" si="102"/>
        <v>1.3495706098937871E-10</v>
      </c>
      <c r="K163" s="9">
        <f t="shared" si="114"/>
        <v>7.7330301865523895E-10</v>
      </c>
      <c r="M163" s="16">
        <f t="shared" si="115"/>
        <v>2</v>
      </c>
      <c r="N163" s="17">
        <f>VLOOKUP($A163,Datum!$A:$B,2,0)</f>
        <v>41498</v>
      </c>
      <c r="O163" s="13">
        <f>VLOOKUP(N163,Zeitreihen!$B:$C,2,0)</f>
        <v>588.49</v>
      </c>
      <c r="P163" s="13">
        <f>VLOOKUP(N163,Zeitreihen!$J:$K,2,0)</f>
        <v>0.26664533503986348</v>
      </c>
      <c r="Q163" s="9">
        <f t="shared" si="116"/>
        <v>-5.6594972803761072E-3</v>
      </c>
      <c r="R163" s="9">
        <f t="shared" si="116"/>
        <v>2.6664178011729669E-5</v>
      </c>
      <c r="S163" s="9">
        <f t="shared" si="144"/>
        <v>1.0541983515068549E-4</v>
      </c>
      <c r="T163" s="9">
        <f t="shared" si="103"/>
        <v>4.4310209060374235E-9</v>
      </c>
      <c r="U163" s="9">
        <f t="shared" si="103"/>
        <v>7.5537924675319468E-14</v>
      </c>
      <c r="V163" s="9">
        <f t="shared" si="117"/>
        <v>-1.829508467963515E-11</v>
      </c>
      <c r="X163" s="16">
        <f t="shared" si="118"/>
        <v>2</v>
      </c>
      <c r="Y163" s="17">
        <f>VLOOKUP($A163,Datum!$A:$B,2,0)</f>
        <v>41498</v>
      </c>
      <c r="Z163" s="13">
        <f>VLOOKUP(Y163,Zeitreihen!$B:$C,2,0)</f>
        <v>588.49</v>
      </c>
      <c r="AA163" s="13">
        <f>VLOOKUP(Y163,Zeitreihen!N:O,2,0)</f>
        <v>1.33</v>
      </c>
      <c r="AB163" s="9">
        <f t="shared" si="119"/>
        <v>-5.6594972803761072E-3</v>
      </c>
      <c r="AC163" s="9">
        <f t="shared" si="119"/>
        <v>-3.1529190596155305E-3</v>
      </c>
      <c r="AD163" s="9">
        <f t="shared" si="145"/>
        <v>1.0541983515068549E-4</v>
      </c>
      <c r="AE163" s="9">
        <f t="shared" si="104"/>
        <v>4.4310209060374235E-9</v>
      </c>
      <c r="AF163" s="9">
        <f t="shared" si="104"/>
        <v>1.2367653912218161E-9</v>
      </c>
      <c r="AG163" s="9">
        <f t="shared" si="120"/>
        <v>2.3409684543725532E-9</v>
      </c>
      <c r="AI163" s="16">
        <f t="shared" si="121"/>
        <v>2</v>
      </c>
      <c r="AJ163" s="17">
        <f>VLOOKUP($A163,Datum!$A:$B,2,0)</f>
        <v>41498</v>
      </c>
      <c r="AK163" s="13">
        <f>VLOOKUP(AJ163,Zeitreihen!$B:$C,2,0)</f>
        <v>588.49</v>
      </c>
      <c r="AL163" s="13">
        <f>VLOOKUP(AJ163,Zeitreihen!$R:$S,2,0)</f>
        <v>1.0154000000000001</v>
      </c>
      <c r="AM163" s="9">
        <f t="shared" si="122"/>
        <v>-5.6594972803761072E-3</v>
      </c>
      <c r="AN163" s="9">
        <f t="shared" si="122"/>
        <v>-9.8478507145419546E-5</v>
      </c>
      <c r="AO163" s="9">
        <f t="shared" si="146"/>
        <v>1.0541983515068549E-4</v>
      </c>
      <c r="AP163" s="9">
        <f t="shared" si="105"/>
        <v>4.4150765930089728E-9</v>
      </c>
      <c r="AQ163" s="9">
        <f t="shared" si="105"/>
        <v>1.492956229399867E-15</v>
      </c>
      <c r="AR163" s="9">
        <f t="shared" si="123"/>
        <v>-2.567394808518995E-12</v>
      </c>
      <c r="AT163" s="16">
        <f t="shared" si="124"/>
        <v>2</v>
      </c>
      <c r="AU163" s="17">
        <f>VLOOKUP($A163,Datum!$A:$B,2,0)</f>
        <v>41498</v>
      </c>
      <c r="AV163" s="13">
        <f>VLOOKUP(AU163,Zeitreihen!$F:$G,2,0)</f>
        <v>8072.3</v>
      </c>
      <c r="AW163" s="13">
        <f>VLOOKUP(AU163,Zeitreihen!$J:$K,2,0)</f>
        <v>0.26664533503986348</v>
      </c>
      <c r="AX163" s="9">
        <f t="shared" si="125"/>
        <v>0</v>
      </c>
      <c r="AY163" s="9">
        <f t="shared" si="125"/>
        <v>2.6664178011729669E-5</v>
      </c>
      <c r="AZ163" s="9">
        <f t="shared" si="147"/>
        <v>1.0541983515068549E-4</v>
      </c>
      <c r="BA163" s="9">
        <f t="shared" si="106"/>
        <v>1.3495706098937871E-10</v>
      </c>
      <c r="BB163" s="9">
        <f t="shared" si="106"/>
        <v>7.5537924675319468E-14</v>
      </c>
      <c r="BC163" s="9">
        <f t="shared" si="126"/>
        <v>-3.19286333992205E-12</v>
      </c>
      <c r="BE163" s="16">
        <f t="shared" si="127"/>
        <v>2</v>
      </c>
      <c r="BF163" s="17">
        <f>VLOOKUP($A163,Datum!$A:$B,2,0)</f>
        <v>41498</v>
      </c>
      <c r="BG163" s="13">
        <f>VLOOKUP(BF163,Zeitreihen!$F:$G,2,0)</f>
        <v>8072.3</v>
      </c>
      <c r="BH163" s="13">
        <f>VLOOKUP(BF163,Zeitreihen!N:O,2,0)</f>
        <v>1.33</v>
      </c>
      <c r="BI163" s="9">
        <f t="shared" si="128"/>
        <v>0</v>
      </c>
      <c r="BJ163" s="9">
        <f t="shared" si="128"/>
        <v>-3.1529190596155305E-3</v>
      </c>
      <c r="BK163" s="9">
        <f t="shared" si="148"/>
        <v>1.0541983515068549E-4</v>
      </c>
      <c r="BL163" s="9">
        <f t="shared" si="107"/>
        <v>1.3495706098937871E-10</v>
      </c>
      <c r="BM163" s="9">
        <f t="shared" si="107"/>
        <v>1.2367653912218161E-9</v>
      </c>
      <c r="BN163" s="9">
        <f t="shared" si="129"/>
        <v>4.0854647511963122E-10</v>
      </c>
      <c r="BP163" s="16">
        <f t="shared" si="130"/>
        <v>2</v>
      </c>
      <c r="BQ163" s="17">
        <f>VLOOKUP($A163,Datum!$A:$B,2,0)</f>
        <v>41498</v>
      </c>
      <c r="BR163" s="13">
        <f>VLOOKUP(BQ163,Zeitreihen!$F:$G,2,0)</f>
        <v>8072.3</v>
      </c>
      <c r="BS163" s="13">
        <f>VLOOKUP(BQ163,Zeitreihen!R:S,2,0)</f>
        <v>1.0154000000000001</v>
      </c>
      <c r="BT163" s="9">
        <f t="shared" si="131"/>
        <v>0</v>
      </c>
      <c r="BU163" s="9">
        <f t="shared" si="131"/>
        <v>-9.8478507145419546E-5</v>
      </c>
      <c r="BV163" s="9">
        <f t="shared" si="149"/>
        <v>1.0541983515068549E-4</v>
      </c>
      <c r="BW163" s="9">
        <f t="shared" si="108"/>
        <v>1.3495706098937871E-10</v>
      </c>
      <c r="BX163" s="9">
        <f t="shared" si="108"/>
        <v>1.4192167447466546E-15</v>
      </c>
      <c r="BY163" s="9">
        <f t="shared" si="132"/>
        <v>-4.3764519965140917E-13</v>
      </c>
      <c r="CA163" s="16">
        <f t="shared" si="133"/>
        <v>2</v>
      </c>
      <c r="CB163" s="17">
        <f>VLOOKUP($A163,Datum!$A:$B,2,0)</f>
        <v>41498</v>
      </c>
      <c r="CC163" s="13">
        <f>VLOOKUP(CB163,Zeitreihen!$J:$K,2,0)</f>
        <v>0.26664533503986348</v>
      </c>
      <c r="CD163" s="13">
        <f>VLOOKUP(CB163,Zeitreihen!N:O,2,0)</f>
        <v>1.33</v>
      </c>
      <c r="CE163" s="9">
        <f t="shared" si="134"/>
        <v>2.6664178011729669E-5</v>
      </c>
      <c r="CF163" s="9">
        <f t="shared" si="134"/>
        <v>-3.1529190596155305E-3</v>
      </c>
      <c r="CG163" s="9">
        <f t="shared" si="150"/>
        <v>1.0541983515068549E-4</v>
      </c>
      <c r="CH163" s="9">
        <f t="shared" si="109"/>
        <v>7.5537924675319468E-14</v>
      </c>
      <c r="CI163" s="9">
        <f t="shared" si="109"/>
        <v>1.2367653912218161E-9</v>
      </c>
      <c r="CJ163" s="9">
        <f t="shared" si="135"/>
        <v>-9.6655414211080567E-12</v>
      </c>
      <c r="CL163" s="16">
        <f t="shared" si="136"/>
        <v>2</v>
      </c>
      <c r="CM163" s="17">
        <f>VLOOKUP($A163,Datum!$A:$B,2,0)</f>
        <v>41498</v>
      </c>
      <c r="CN163" s="13">
        <f>VLOOKUP(CM163,Zeitreihen!$J:$K,2,0)</f>
        <v>0.26664533503986348</v>
      </c>
      <c r="CO163" s="13">
        <f>VLOOKUP(CM163,Zeitreihen!R:S,2,0)</f>
        <v>1.0154000000000001</v>
      </c>
      <c r="CP163" s="9">
        <f t="shared" si="137"/>
        <v>2.6664178011729669E-5</v>
      </c>
      <c r="CQ163" s="9">
        <f t="shared" si="137"/>
        <v>-9.8478507145419546E-5</v>
      </c>
      <c r="CR163" s="9">
        <f t="shared" si="151"/>
        <v>1.0541983515068549E-4</v>
      </c>
      <c r="CS163" s="9">
        <f t="shared" si="110"/>
        <v>7.5537924675319468E-14</v>
      </c>
      <c r="CT163" s="9">
        <f t="shared" si="110"/>
        <v>1.4192167447466546E-15</v>
      </c>
      <c r="CU163" s="9">
        <f t="shared" si="138"/>
        <v>1.0353969652390569E-14</v>
      </c>
      <c r="CW163" s="16">
        <f t="shared" si="139"/>
        <v>2</v>
      </c>
      <c r="CX163" s="17">
        <f>VLOOKUP($A163,Datum!$A:$B,2,0)</f>
        <v>41498</v>
      </c>
      <c r="CY163" s="13">
        <f>VLOOKUP(CX163,Zeitreihen!N:O,2,0)</f>
        <v>1.33</v>
      </c>
      <c r="CZ163" s="13">
        <f>VLOOKUP(CX163,Zeitreihen!R:S,2,0)</f>
        <v>1.0154000000000001</v>
      </c>
      <c r="DA163" s="9">
        <f t="shared" si="140"/>
        <v>-3.1529190596155305E-3</v>
      </c>
      <c r="DB163" s="9">
        <f t="shared" si="140"/>
        <v>-9.8478507145419546E-5</v>
      </c>
      <c r="DC163" s="9">
        <f t="shared" si="152"/>
        <v>1.0541983515068549E-4</v>
      </c>
      <c r="DD163" s="9">
        <f t="shared" si="111"/>
        <v>1.2367653912218161E-9</v>
      </c>
      <c r="DE163" s="9">
        <f t="shared" si="111"/>
        <v>1.4192167447466546E-15</v>
      </c>
      <c r="DF163" s="9">
        <f t="shared" si="141"/>
        <v>-1.3248540117858829E-12</v>
      </c>
    </row>
    <row r="164" spans="1:110" ht="15" x14ac:dyDescent="0.2">
      <c r="A164" s="9">
        <f t="shared" si="142"/>
        <v>151</v>
      </c>
      <c r="B164" s="16">
        <f t="shared" si="112"/>
        <v>6</v>
      </c>
      <c r="C164" s="17">
        <f>VLOOKUP($A164,Datum!$A:$B,2,0)</f>
        <v>41495</v>
      </c>
      <c r="D164" s="13">
        <f>VLOOKUP(C164,Zeitreihen!$B:$C,2,0)</f>
        <v>591.83000000000004</v>
      </c>
      <c r="E164" s="13">
        <f>VLOOKUP(C164,Zeitreihen!F:G,2,0)</f>
        <v>8072.3</v>
      </c>
      <c r="F164" s="9">
        <f t="shared" si="113"/>
        <v>-2.0274037475047954E-4</v>
      </c>
      <c r="G164" s="9">
        <f t="shared" si="113"/>
        <v>0</v>
      </c>
      <c r="H164" s="9">
        <f t="shared" si="143"/>
        <v>9.9094645041644363E-5</v>
      </c>
      <c r="I164" s="9">
        <f t="shared" si="102"/>
        <v>1.0440866370049894E-10</v>
      </c>
      <c r="J164" s="9">
        <f t="shared" si="102"/>
        <v>1.2685963733001599E-10</v>
      </c>
      <c r="K164" s="9">
        <f t="shared" si="114"/>
        <v>1.1508798899605858E-10</v>
      </c>
      <c r="M164" s="16">
        <f t="shared" si="115"/>
        <v>6</v>
      </c>
      <c r="N164" s="17">
        <f>VLOOKUP($A164,Datum!$A:$B,2,0)</f>
        <v>41495</v>
      </c>
      <c r="O164" s="13">
        <f>VLOOKUP(N164,Zeitreihen!$B:$C,2,0)</f>
        <v>591.83000000000004</v>
      </c>
      <c r="P164" s="13">
        <f>VLOOKUP(N164,Zeitreihen!$J:$K,2,0)</f>
        <v>0.26663822525597269</v>
      </c>
      <c r="Q164" s="9">
        <f t="shared" si="116"/>
        <v>-2.0274037475047954E-4</v>
      </c>
      <c r="R164" s="9">
        <f t="shared" si="116"/>
        <v>5.3326223182857399E-5</v>
      </c>
      <c r="S164" s="9">
        <f t="shared" si="144"/>
        <v>9.9094645041644363E-5</v>
      </c>
      <c r="T164" s="9">
        <f t="shared" si="103"/>
        <v>1.0440866370049894E-10</v>
      </c>
      <c r="U164" s="9">
        <f t="shared" si="103"/>
        <v>2.828959397313596E-13</v>
      </c>
      <c r="V164" s="9">
        <f t="shared" si="117"/>
        <v>-5.4347757114390782E-12</v>
      </c>
      <c r="X164" s="16">
        <f t="shared" si="118"/>
        <v>6</v>
      </c>
      <c r="Y164" s="17">
        <f>VLOOKUP($A164,Datum!$A:$B,2,0)</f>
        <v>41495</v>
      </c>
      <c r="Z164" s="13">
        <f>VLOOKUP(Y164,Zeitreihen!$B:$C,2,0)</f>
        <v>591.83000000000004</v>
      </c>
      <c r="AA164" s="13">
        <f>VLOOKUP(Y164,Zeitreihen!N:O,2,0)</f>
        <v>1.3342000000000001</v>
      </c>
      <c r="AB164" s="9">
        <f t="shared" si="119"/>
        <v>-2.0274037475047954E-4</v>
      </c>
      <c r="AC164" s="9">
        <f t="shared" si="119"/>
        <v>-2.9188360355280646E-3</v>
      </c>
      <c r="AD164" s="9">
        <f t="shared" si="145"/>
        <v>9.9094645041644363E-5</v>
      </c>
      <c r="AE164" s="9">
        <f t="shared" si="104"/>
        <v>1.0440866370049894E-10</v>
      </c>
      <c r="AF164" s="9">
        <f t="shared" si="104"/>
        <v>1.0090861620729143E-9</v>
      </c>
      <c r="AG164" s="9">
        <f t="shared" si="120"/>
        <v>3.2458795070165201E-10</v>
      </c>
      <c r="AI164" s="16">
        <f t="shared" si="121"/>
        <v>6</v>
      </c>
      <c r="AJ164" s="17">
        <f>VLOOKUP($A164,Datum!$A:$B,2,0)</f>
        <v>41495</v>
      </c>
      <c r="AK164" s="13">
        <f>VLOOKUP(AJ164,Zeitreihen!$B:$C,2,0)</f>
        <v>591.83000000000004</v>
      </c>
      <c r="AL164" s="13">
        <f>VLOOKUP(AJ164,Zeitreihen!$R:$S,2,0)</f>
        <v>1.0155000000000001</v>
      </c>
      <c r="AM164" s="9">
        <f t="shared" si="122"/>
        <v>-2.0274037475047954E-4</v>
      </c>
      <c r="AN164" s="9">
        <f t="shared" si="122"/>
        <v>-9.8468810083977146E-5</v>
      </c>
      <c r="AO164" s="9">
        <f t="shared" si="146"/>
        <v>9.9094645041644363E-5</v>
      </c>
      <c r="AP164" s="9">
        <f t="shared" si="105"/>
        <v>1.0204709571638496E-10</v>
      </c>
      <c r="AQ164" s="9">
        <f t="shared" si="105"/>
        <v>1.4106205781847077E-15</v>
      </c>
      <c r="AR164" s="9">
        <f t="shared" si="123"/>
        <v>-3.7940708106401646E-13</v>
      </c>
      <c r="AT164" s="16">
        <f t="shared" si="124"/>
        <v>6</v>
      </c>
      <c r="AU164" s="17">
        <f>VLOOKUP($A164,Datum!$A:$B,2,0)</f>
        <v>41495</v>
      </c>
      <c r="AV164" s="13">
        <f>VLOOKUP(AU164,Zeitreihen!$F:$G,2,0)</f>
        <v>8072.3</v>
      </c>
      <c r="AW164" s="13">
        <f>VLOOKUP(AU164,Zeitreihen!$J:$K,2,0)</f>
        <v>0.26663822525597269</v>
      </c>
      <c r="AX164" s="9">
        <f t="shared" si="125"/>
        <v>0</v>
      </c>
      <c r="AY164" s="9">
        <f t="shared" si="125"/>
        <v>5.3326223182857399E-5</v>
      </c>
      <c r="AZ164" s="9">
        <f t="shared" si="147"/>
        <v>9.9094645041644363E-5</v>
      </c>
      <c r="BA164" s="9">
        <f t="shared" si="106"/>
        <v>1.2685963733001599E-10</v>
      </c>
      <c r="BB164" s="9">
        <f t="shared" si="106"/>
        <v>2.828959397313596E-13</v>
      </c>
      <c r="BC164" s="9">
        <f t="shared" si="126"/>
        <v>-5.9906657657103812E-12</v>
      </c>
      <c r="BE164" s="16">
        <f t="shared" si="127"/>
        <v>6</v>
      </c>
      <c r="BF164" s="17">
        <f>VLOOKUP($A164,Datum!$A:$B,2,0)</f>
        <v>41495</v>
      </c>
      <c r="BG164" s="13">
        <f>VLOOKUP(BF164,Zeitreihen!$F:$G,2,0)</f>
        <v>8072.3</v>
      </c>
      <c r="BH164" s="13">
        <f>VLOOKUP(BF164,Zeitreihen!N:O,2,0)</f>
        <v>1.3342000000000001</v>
      </c>
      <c r="BI164" s="9">
        <f t="shared" si="128"/>
        <v>0</v>
      </c>
      <c r="BJ164" s="9">
        <f t="shared" si="128"/>
        <v>-2.9188360355280646E-3</v>
      </c>
      <c r="BK164" s="9">
        <f t="shared" si="148"/>
        <v>9.9094645041644363E-5</v>
      </c>
      <c r="BL164" s="9">
        <f t="shared" si="107"/>
        <v>1.2685963733001599E-10</v>
      </c>
      <c r="BM164" s="9">
        <f t="shared" si="107"/>
        <v>1.0090861620729143E-9</v>
      </c>
      <c r="BN164" s="9">
        <f t="shared" si="129"/>
        <v>3.5778807212553586E-10</v>
      </c>
      <c r="BP164" s="16">
        <f t="shared" si="130"/>
        <v>6</v>
      </c>
      <c r="BQ164" s="17">
        <f>VLOOKUP($A164,Datum!$A:$B,2,0)</f>
        <v>41495</v>
      </c>
      <c r="BR164" s="13">
        <f>VLOOKUP(BQ164,Zeitreihen!$F:$G,2,0)</f>
        <v>8072.3</v>
      </c>
      <c r="BS164" s="13">
        <f>VLOOKUP(BQ164,Zeitreihen!R:S,2,0)</f>
        <v>1.0155000000000001</v>
      </c>
      <c r="BT164" s="9">
        <f t="shared" si="131"/>
        <v>0</v>
      </c>
      <c r="BU164" s="9">
        <f t="shared" si="131"/>
        <v>-9.8468810083977146E-5</v>
      </c>
      <c r="BV164" s="9">
        <f t="shared" si="149"/>
        <v>9.9094645041644363E-5</v>
      </c>
      <c r="BW164" s="9">
        <f t="shared" si="108"/>
        <v>1.2685963733001599E-10</v>
      </c>
      <c r="BX164" s="9">
        <f t="shared" si="108"/>
        <v>1.3411245909631334E-15</v>
      </c>
      <c r="BY164" s="9">
        <f t="shared" si="132"/>
        <v>-4.1247373155626422E-13</v>
      </c>
      <c r="CA164" s="16">
        <f t="shared" si="133"/>
        <v>6</v>
      </c>
      <c r="CB164" s="17">
        <f>VLOOKUP($A164,Datum!$A:$B,2,0)</f>
        <v>41495</v>
      </c>
      <c r="CC164" s="13">
        <f>VLOOKUP(CB164,Zeitreihen!$J:$K,2,0)</f>
        <v>0.26663822525597269</v>
      </c>
      <c r="CD164" s="13">
        <f>VLOOKUP(CB164,Zeitreihen!N:O,2,0)</f>
        <v>1.3342000000000001</v>
      </c>
      <c r="CE164" s="9">
        <f t="shared" si="134"/>
        <v>5.3326223182857399E-5</v>
      </c>
      <c r="CF164" s="9">
        <f t="shared" si="134"/>
        <v>-2.9188360355280646E-3</v>
      </c>
      <c r="CG164" s="9">
        <f t="shared" si="150"/>
        <v>9.9094645041644363E-5</v>
      </c>
      <c r="CH164" s="9">
        <f t="shared" si="109"/>
        <v>2.828959397313596E-13</v>
      </c>
      <c r="CI164" s="9">
        <f t="shared" si="109"/>
        <v>1.0090861620729143E-9</v>
      </c>
      <c r="CJ164" s="9">
        <f t="shared" si="135"/>
        <v>-1.6895750296732256E-11</v>
      </c>
      <c r="CL164" s="16">
        <f t="shared" si="136"/>
        <v>6</v>
      </c>
      <c r="CM164" s="17">
        <f>VLOOKUP($A164,Datum!$A:$B,2,0)</f>
        <v>41495</v>
      </c>
      <c r="CN164" s="13">
        <f>VLOOKUP(CM164,Zeitreihen!$J:$K,2,0)</f>
        <v>0.26663822525597269</v>
      </c>
      <c r="CO164" s="13">
        <f>VLOOKUP(CM164,Zeitreihen!R:S,2,0)</f>
        <v>1.0155000000000001</v>
      </c>
      <c r="CP164" s="9">
        <f t="shared" si="137"/>
        <v>5.3326223182857399E-5</v>
      </c>
      <c r="CQ164" s="9">
        <f t="shared" si="137"/>
        <v>-9.8468810083977146E-5</v>
      </c>
      <c r="CR164" s="9">
        <f t="shared" si="151"/>
        <v>9.9094645041644363E-5</v>
      </c>
      <c r="CS164" s="9">
        <f t="shared" si="110"/>
        <v>2.828959397313596E-13</v>
      </c>
      <c r="CT164" s="9">
        <f t="shared" si="110"/>
        <v>1.3411245909631334E-15</v>
      </c>
      <c r="CU164" s="9">
        <f t="shared" si="138"/>
        <v>1.947815960139332E-14</v>
      </c>
      <c r="CW164" s="16">
        <f t="shared" si="139"/>
        <v>6</v>
      </c>
      <c r="CX164" s="17">
        <f>VLOOKUP($A164,Datum!$A:$B,2,0)</f>
        <v>41495</v>
      </c>
      <c r="CY164" s="13">
        <f>VLOOKUP(CX164,Zeitreihen!N:O,2,0)</f>
        <v>1.3342000000000001</v>
      </c>
      <c r="CZ164" s="13">
        <f>VLOOKUP(CX164,Zeitreihen!R:S,2,0)</f>
        <v>1.0155000000000001</v>
      </c>
      <c r="DA164" s="9">
        <f t="shared" si="140"/>
        <v>-2.9188360355280646E-3</v>
      </c>
      <c r="DB164" s="9">
        <f t="shared" si="140"/>
        <v>-9.8468810083977146E-5</v>
      </c>
      <c r="DC164" s="9">
        <f t="shared" si="152"/>
        <v>9.9094645041644363E-5</v>
      </c>
      <c r="DD164" s="9">
        <f t="shared" si="111"/>
        <v>1.0090861620729143E-9</v>
      </c>
      <c r="DE164" s="9">
        <f t="shared" si="111"/>
        <v>1.3411245909631334E-15</v>
      </c>
      <c r="DF164" s="9">
        <f t="shared" si="141"/>
        <v>-1.1633186435180154E-12</v>
      </c>
    </row>
    <row r="165" spans="1:110" ht="15" x14ac:dyDescent="0.2">
      <c r="A165" s="9">
        <f t="shared" si="142"/>
        <v>152</v>
      </c>
      <c r="B165" s="16">
        <f t="shared" si="112"/>
        <v>5</v>
      </c>
      <c r="C165" s="17">
        <f>VLOOKUP($A165,Datum!$A:$B,2,0)</f>
        <v>41494</v>
      </c>
      <c r="D165" s="13">
        <f>VLOOKUP(C165,Zeitreihen!$B:$C,2,0)</f>
        <v>591.95000000000005</v>
      </c>
      <c r="E165" s="13">
        <f>VLOOKUP(C165,Zeitreihen!F:G,2,0)</f>
        <v>8072.3</v>
      </c>
      <c r="F165" s="9">
        <f t="shared" si="113"/>
        <v>2.8722766368825776E-4</v>
      </c>
      <c r="G165" s="9">
        <f t="shared" si="113"/>
        <v>0</v>
      </c>
      <c r="H165" s="9">
        <f t="shared" si="143"/>
        <v>9.3148966339145689E-5</v>
      </c>
      <c r="I165" s="9">
        <f t="shared" si="102"/>
        <v>2.6810743725601384E-11</v>
      </c>
      <c r="J165" s="9">
        <f t="shared" si="102"/>
        <v>1.1924805909021501E-10</v>
      </c>
      <c r="K165" s="9">
        <f t="shared" si="114"/>
        <v>5.6543161850422955E-11</v>
      </c>
      <c r="M165" s="16">
        <f t="shared" si="115"/>
        <v>5</v>
      </c>
      <c r="N165" s="17">
        <f>VLOOKUP($A165,Datum!$A:$B,2,0)</f>
        <v>41494</v>
      </c>
      <c r="O165" s="13">
        <f>VLOOKUP(N165,Zeitreihen!$B:$C,2,0)</f>
        <v>591.95000000000005</v>
      </c>
      <c r="P165" s="13">
        <f>VLOOKUP(N165,Zeitreihen!$J:$K,2,0)</f>
        <v>0.26662400682557458</v>
      </c>
      <c r="Q165" s="9">
        <f t="shared" si="116"/>
        <v>2.8722766368825776E-4</v>
      </c>
      <c r="R165" s="9">
        <f t="shared" si="116"/>
        <v>-2.6662756130731995E-5</v>
      </c>
      <c r="S165" s="9">
        <f t="shared" si="144"/>
        <v>9.3148966339145689E-5</v>
      </c>
      <c r="T165" s="9">
        <f t="shared" si="103"/>
        <v>2.6810743725601384E-11</v>
      </c>
      <c r="U165" s="9">
        <f t="shared" si="103"/>
        <v>6.5703479510502221E-14</v>
      </c>
      <c r="V165" s="9">
        <f t="shared" si="117"/>
        <v>1.3272374132145223E-12</v>
      </c>
      <c r="X165" s="16">
        <f t="shared" si="118"/>
        <v>5</v>
      </c>
      <c r="Y165" s="17">
        <f>VLOOKUP($A165,Datum!$A:$B,2,0)</f>
        <v>41494</v>
      </c>
      <c r="Z165" s="13">
        <f>VLOOKUP(Y165,Zeitreihen!$B:$C,2,0)</f>
        <v>591.95000000000005</v>
      </c>
      <c r="AA165" s="13">
        <f>VLOOKUP(Y165,Zeitreihen!N:O,2,0)</f>
        <v>1.3381000000000001</v>
      </c>
      <c r="AB165" s="9">
        <f t="shared" si="119"/>
        <v>2.8722766368825776E-4</v>
      </c>
      <c r="AC165" s="9">
        <f t="shared" si="119"/>
        <v>3.3686448743588033E-3</v>
      </c>
      <c r="AD165" s="9">
        <f t="shared" si="145"/>
        <v>9.3148966339145689E-5</v>
      </c>
      <c r="AE165" s="9">
        <f t="shared" si="104"/>
        <v>2.6810743725601384E-11</v>
      </c>
      <c r="AF165" s="9">
        <f t="shared" si="104"/>
        <v>8.930785336704887E-10</v>
      </c>
      <c r="AG165" s="9">
        <f t="shared" si="120"/>
        <v>-1.5473881120480195E-10</v>
      </c>
      <c r="AI165" s="16">
        <f t="shared" si="121"/>
        <v>5</v>
      </c>
      <c r="AJ165" s="17">
        <f>VLOOKUP($A165,Datum!$A:$B,2,0)</f>
        <v>41494</v>
      </c>
      <c r="AK165" s="13">
        <f>VLOOKUP(AJ165,Zeitreihen!$B:$C,2,0)</f>
        <v>591.95000000000005</v>
      </c>
      <c r="AL165" s="13">
        <f>VLOOKUP(AJ165,Zeitreihen!$R:$S,2,0)</f>
        <v>1.0156000000000001</v>
      </c>
      <c r="AM165" s="9">
        <f t="shared" si="122"/>
        <v>2.8722766368825776E-4</v>
      </c>
      <c r="AN165" s="9">
        <f t="shared" si="122"/>
        <v>-9.8459114932067309E-5</v>
      </c>
      <c r="AO165" s="9">
        <f t="shared" si="146"/>
        <v>9.3148966339145689E-5</v>
      </c>
      <c r="AP165" s="9">
        <f t="shared" si="105"/>
        <v>2.5656557022049215E-11</v>
      </c>
      <c r="AQ165" s="9">
        <f t="shared" si="105"/>
        <v>1.3328067352003731E-15</v>
      </c>
      <c r="AR165" s="9">
        <f t="shared" si="123"/>
        <v>-1.8491952844694261E-13</v>
      </c>
      <c r="AT165" s="16">
        <f t="shared" si="124"/>
        <v>5</v>
      </c>
      <c r="AU165" s="17">
        <f>VLOOKUP($A165,Datum!$A:$B,2,0)</f>
        <v>41494</v>
      </c>
      <c r="AV165" s="13">
        <f>VLOOKUP(AU165,Zeitreihen!$F:$G,2,0)</f>
        <v>8072.3</v>
      </c>
      <c r="AW165" s="13">
        <f>VLOOKUP(AU165,Zeitreihen!$J:$K,2,0)</f>
        <v>0.26662400682557458</v>
      </c>
      <c r="AX165" s="9">
        <f t="shared" si="125"/>
        <v>0</v>
      </c>
      <c r="AY165" s="9">
        <f t="shared" si="125"/>
        <v>-2.6662756130731995E-5</v>
      </c>
      <c r="AZ165" s="9">
        <f t="shared" si="147"/>
        <v>9.3148966339145689E-5</v>
      </c>
      <c r="BA165" s="9">
        <f t="shared" si="106"/>
        <v>1.1924805909021501E-10</v>
      </c>
      <c r="BB165" s="9">
        <f t="shared" si="106"/>
        <v>6.5703479510502221E-14</v>
      </c>
      <c r="BC165" s="9">
        <f t="shared" si="126"/>
        <v>2.7991092167154002E-12</v>
      </c>
      <c r="BE165" s="16">
        <f t="shared" si="127"/>
        <v>5</v>
      </c>
      <c r="BF165" s="17">
        <f>VLOOKUP($A165,Datum!$A:$B,2,0)</f>
        <v>41494</v>
      </c>
      <c r="BG165" s="13">
        <f>VLOOKUP(BF165,Zeitreihen!$F:$G,2,0)</f>
        <v>8072.3</v>
      </c>
      <c r="BH165" s="13">
        <f>VLOOKUP(BF165,Zeitreihen!N:O,2,0)</f>
        <v>1.3381000000000001</v>
      </c>
      <c r="BI165" s="9">
        <f t="shared" si="128"/>
        <v>0</v>
      </c>
      <c r="BJ165" s="9">
        <f t="shared" si="128"/>
        <v>3.3686448743588033E-3</v>
      </c>
      <c r="BK165" s="9">
        <f t="shared" si="148"/>
        <v>9.3148966339145689E-5</v>
      </c>
      <c r="BL165" s="9">
        <f t="shared" si="107"/>
        <v>1.1924805909021501E-10</v>
      </c>
      <c r="BM165" s="9">
        <f t="shared" si="107"/>
        <v>8.930785336704887E-10</v>
      </c>
      <c r="BN165" s="9">
        <f t="shared" si="129"/>
        <v>-3.2634013200239565E-10</v>
      </c>
      <c r="BP165" s="16">
        <f t="shared" si="130"/>
        <v>5</v>
      </c>
      <c r="BQ165" s="17">
        <f>VLOOKUP($A165,Datum!$A:$B,2,0)</f>
        <v>41494</v>
      </c>
      <c r="BR165" s="13">
        <f>VLOOKUP(BQ165,Zeitreihen!$F:$G,2,0)</f>
        <v>8072.3</v>
      </c>
      <c r="BS165" s="13">
        <f>VLOOKUP(BQ165,Zeitreihen!R:S,2,0)</f>
        <v>1.0156000000000001</v>
      </c>
      <c r="BT165" s="9">
        <f t="shared" si="131"/>
        <v>0</v>
      </c>
      <c r="BU165" s="9">
        <f t="shared" si="131"/>
        <v>-9.8459114932067309E-5</v>
      </c>
      <c r="BV165" s="9">
        <f t="shared" si="149"/>
        <v>9.3148966339145689E-5</v>
      </c>
      <c r="BW165" s="9">
        <f t="shared" si="108"/>
        <v>1.1924805909021501E-10</v>
      </c>
      <c r="BX165" s="9">
        <f t="shared" si="108"/>
        <v>1.2673105213433778E-15</v>
      </c>
      <c r="BY165" s="9">
        <f t="shared" si="132"/>
        <v>-3.887471156610764E-13</v>
      </c>
      <c r="CA165" s="16">
        <f t="shared" si="133"/>
        <v>5</v>
      </c>
      <c r="CB165" s="17">
        <f>VLOOKUP($A165,Datum!$A:$B,2,0)</f>
        <v>41494</v>
      </c>
      <c r="CC165" s="13">
        <f>VLOOKUP(CB165,Zeitreihen!$J:$K,2,0)</f>
        <v>0.26662400682557458</v>
      </c>
      <c r="CD165" s="13">
        <f>VLOOKUP(CB165,Zeitreihen!N:O,2,0)</f>
        <v>1.3381000000000001</v>
      </c>
      <c r="CE165" s="9">
        <f t="shared" si="134"/>
        <v>-2.6662756130731995E-5</v>
      </c>
      <c r="CF165" s="9">
        <f t="shared" si="134"/>
        <v>3.3686448743588033E-3</v>
      </c>
      <c r="CG165" s="9">
        <f t="shared" si="150"/>
        <v>9.3148966339145689E-5</v>
      </c>
      <c r="CH165" s="9">
        <f t="shared" si="109"/>
        <v>6.5703479510502221E-14</v>
      </c>
      <c r="CI165" s="9">
        <f t="shared" si="109"/>
        <v>8.930785336704887E-10</v>
      </c>
      <c r="CJ165" s="9">
        <f t="shared" si="135"/>
        <v>-7.6601806204741872E-12</v>
      </c>
      <c r="CL165" s="16">
        <f t="shared" si="136"/>
        <v>5</v>
      </c>
      <c r="CM165" s="17">
        <f>VLOOKUP($A165,Datum!$A:$B,2,0)</f>
        <v>41494</v>
      </c>
      <c r="CN165" s="13">
        <f>VLOOKUP(CM165,Zeitreihen!$J:$K,2,0)</f>
        <v>0.26662400682557458</v>
      </c>
      <c r="CO165" s="13">
        <f>VLOOKUP(CM165,Zeitreihen!R:S,2,0)</f>
        <v>1.0156000000000001</v>
      </c>
      <c r="CP165" s="9">
        <f t="shared" si="137"/>
        <v>-2.6662756130731995E-5</v>
      </c>
      <c r="CQ165" s="9">
        <f t="shared" si="137"/>
        <v>-9.8459114932067309E-5</v>
      </c>
      <c r="CR165" s="9">
        <f t="shared" si="151"/>
        <v>9.3148966339145689E-5</v>
      </c>
      <c r="CS165" s="9">
        <f t="shared" si="110"/>
        <v>6.5703479510502221E-14</v>
      </c>
      <c r="CT165" s="9">
        <f t="shared" si="110"/>
        <v>1.2673105213433778E-15</v>
      </c>
      <c r="CU165" s="9">
        <f t="shared" si="138"/>
        <v>-9.1250594996705915E-15</v>
      </c>
      <c r="CW165" s="16">
        <f t="shared" si="139"/>
        <v>5</v>
      </c>
      <c r="CX165" s="17">
        <f>VLOOKUP($A165,Datum!$A:$B,2,0)</f>
        <v>41494</v>
      </c>
      <c r="CY165" s="13">
        <f>VLOOKUP(CX165,Zeitreihen!N:O,2,0)</f>
        <v>1.3381000000000001</v>
      </c>
      <c r="CZ165" s="13">
        <f>VLOOKUP(CX165,Zeitreihen!R:S,2,0)</f>
        <v>1.0156000000000001</v>
      </c>
      <c r="DA165" s="9">
        <f t="shared" si="140"/>
        <v>3.3686448743588033E-3</v>
      </c>
      <c r="DB165" s="9">
        <f t="shared" si="140"/>
        <v>-9.8459114932067309E-5</v>
      </c>
      <c r="DC165" s="9">
        <f t="shared" si="152"/>
        <v>9.3148966339145689E-5</v>
      </c>
      <c r="DD165" s="9">
        <f t="shared" si="111"/>
        <v>8.930785336704887E-10</v>
      </c>
      <c r="DE165" s="9">
        <f t="shared" si="111"/>
        <v>1.2673105213433778E-15</v>
      </c>
      <c r="DF165" s="9">
        <f t="shared" si="141"/>
        <v>1.0638645694384819E-12</v>
      </c>
    </row>
    <row r="166" spans="1:110" ht="15" x14ac:dyDescent="0.2">
      <c r="A166" s="9">
        <f t="shared" si="142"/>
        <v>153</v>
      </c>
      <c r="B166" s="16">
        <f t="shared" si="112"/>
        <v>4</v>
      </c>
      <c r="C166" s="17">
        <f>VLOOKUP($A166,Datum!$A:$B,2,0)</f>
        <v>41493</v>
      </c>
      <c r="D166" s="13">
        <f>VLOOKUP(C166,Zeitreihen!$B:$C,2,0)</f>
        <v>591.78</v>
      </c>
      <c r="E166" s="13">
        <f>VLOOKUP(C166,Zeitreihen!F:G,2,0)</f>
        <v>8072.3</v>
      </c>
      <c r="F166" s="9">
        <f t="shared" si="113"/>
        <v>1.3020064572352003E-3</v>
      </c>
      <c r="G166" s="9">
        <f t="shared" si="113"/>
        <v>0</v>
      </c>
      <c r="H166" s="9">
        <f t="shared" si="143"/>
        <v>8.7560028358796941E-5</v>
      </c>
      <c r="I166" s="9">
        <f t="shared" si="102"/>
        <v>2.0029855925105088E-11</v>
      </c>
      <c r="J166" s="9">
        <f t="shared" si="102"/>
        <v>1.120931755448021E-10</v>
      </c>
      <c r="K166" s="9">
        <f t="shared" si="114"/>
        <v>-4.738364861795574E-11</v>
      </c>
      <c r="M166" s="16">
        <f t="shared" si="115"/>
        <v>4</v>
      </c>
      <c r="N166" s="17">
        <f>VLOOKUP($A166,Datum!$A:$B,2,0)</f>
        <v>41493</v>
      </c>
      <c r="O166" s="13">
        <f>VLOOKUP(N166,Zeitreihen!$B:$C,2,0)</f>
        <v>591.78</v>
      </c>
      <c r="P166" s="13">
        <f>VLOOKUP(N166,Zeitreihen!$J:$K,2,0)</f>
        <v>0.26663111585121985</v>
      </c>
      <c r="Q166" s="9">
        <f t="shared" si="116"/>
        <v>1.3020064572352003E-3</v>
      </c>
      <c r="R166" s="9">
        <f t="shared" si="116"/>
        <v>-5.332764506381323E-5</v>
      </c>
      <c r="S166" s="9">
        <f t="shared" si="144"/>
        <v>8.7560028358796941E-5</v>
      </c>
      <c r="T166" s="9">
        <f t="shared" si="103"/>
        <v>2.0029855925105088E-11</v>
      </c>
      <c r="U166" s="9">
        <f t="shared" si="103"/>
        <v>2.480347673701313E-13</v>
      </c>
      <c r="V166" s="9">
        <f t="shared" si="117"/>
        <v>-2.2289236538833458E-12</v>
      </c>
      <c r="X166" s="16">
        <f t="shared" si="118"/>
        <v>4</v>
      </c>
      <c r="Y166" s="17">
        <f>VLOOKUP($A166,Datum!$A:$B,2,0)</f>
        <v>41493</v>
      </c>
      <c r="Z166" s="13">
        <f>VLOOKUP(Y166,Zeitreihen!$B:$C,2,0)</f>
        <v>591.78</v>
      </c>
      <c r="AA166" s="13">
        <f>VLOOKUP(Y166,Zeitreihen!N:O,2,0)</f>
        <v>1.3336000000000001</v>
      </c>
      <c r="AB166" s="9">
        <f t="shared" si="119"/>
        <v>1.3020064572352003E-3</v>
      </c>
      <c r="AC166" s="9">
        <f t="shared" si="119"/>
        <v>2.3272410188403454E-3</v>
      </c>
      <c r="AD166" s="9">
        <f t="shared" si="145"/>
        <v>8.7560028358796941E-5</v>
      </c>
      <c r="AE166" s="9">
        <f t="shared" si="104"/>
        <v>2.0029855925105088E-11</v>
      </c>
      <c r="AF166" s="9">
        <f t="shared" si="104"/>
        <v>3.697635852312351E-10</v>
      </c>
      <c r="AG166" s="9">
        <f t="shared" si="120"/>
        <v>8.6059928762066462E-11</v>
      </c>
      <c r="AI166" s="16">
        <f t="shared" si="121"/>
        <v>4</v>
      </c>
      <c r="AJ166" s="17">
        <f>VLOOKUP($A166,Datum!$A:$B,2,0)</f>
        <v>41493</v>
      </c>
      <c r="AK166" s="13">
        <f>VLOOKUP(AJ166,Zeitreihen!$B:$C,2,0)</f>
        <v>591.78</v>
      </c>
      <c r="AL166" s="13">
        <f>VLOOKUP(AJ166,Zeitreihen!$R:$S,2,0)</f>
        <v>1.0157</v>
      </c>
      <c r="AM166" s="9">
        <f t="shared" si="122"/>
        <v>1.3020064572352003E-3</v>
      </c>
      <c r="AN166" s="9">
        <f t="shared" si="122"/>
        <v>-9.8449421689134802E-5</v>
      </c>
      <c r="AO166" s="9">
        <f t="shared" si="146"/>
        <v>8.7560028358796941E-5</v>
      </c>
      <c r="AP166" s="9">
        <f t="shared" si="105"/>
        <v>2.1019648745906927E-11</v>
      </c>
      <c r="AQ166" s="9">
        <f t="shared" si="105"/>
        <v>1.2592675120955235E-15</v>
      </c>
      <c r="AR166" s="9">
        <f t="shared" si="123"/>
        <v>1.6269407113161806E-13</v>
      </c>
      <c r="AT166" s="16">
        <f t="shared" si="124"/>
        <v>4</v>
      </c>
      <c r="AU166" s="17">
        <f>VLOOKUP($A166,Datum!$A:$B,2,0)</f>
        <v>41493</v>
      </c>
      <c r="AV166" s="13">
        <f>VLOOKUP(AU166,Zeitreihen!$F:$G,2,0)</f>
        <v>8072.3</v>
      </c>
      <c r="AW166" s="13">
        <f>VLOOKUP(AU166,Zeitreihen!$J:$K,2,0)</f>
        <v>0.26663111585121985</v>
      </c>
      <c r="AX166" s="9">
        <f t="shared" si="125"/>
        <v>0</v>
      </c>
      <c r="AY166" s="9">
        <f t="shared" si="125"/>
        <v>-5.332764506381323E-5</v>
      </c>
      <c r="AZ166" s="9">
        <f t="shared" si="147"/>
        <v>8.7560028358796941E-5</v>
      </c>
      <c r="BA166" s="9">
        <f t="shared" si="106"/>
        <v>1.120931755448021E-10</v>
      </c>
      <c r="BB166" s="9">
        <f t="shared" si="106"/>
        <v>2.480347673701313E-13</v>
      </c>
      <c r="BC166" s="9">
        <f t="shared" si="126"/>
        <v>5.2728554617051925E-12</v>
      </c>
      <c r="BE166" s="16">
        <f t="shared" si="127"/>
        <v>4</v>
      </c>
      <c r="BF166" s="17">
        <f>VLOOKUP($A166,Datum!$A:$B,2,0)</f>
        <v>41493</v>
      </c>
      <c r="BG166" s="13">
        <f>VLOOKUP(BF166,Zeitreihen!$F:$G,2,0)</f>
        <v>8072.3</v>
      </c>
      <c r="BH166" s="13">
        <f>VLOOKUP(BF166,Zeitreihen!N:O,2,0)</f>
        <v>1.3336000000000001</v>
      </c>
      <c r="BI166" s="9">
        <f t="shared" si="128"/>
        <v>0</v>
      </c>
      <c r="BJ166" s="9">
        <f t="shared" si="128"/>
        <v>2.3272410188403454E-3</v>
      </c>
      <c r="BK166" s="9">
        <f t="shared" si="148"/>
        <v>8.7560028358796941E-5</v>
      </c>
      <c r="BL166" s="9">
        <f t="shared" si="107"/>
        <v>1.120931755448021E-10</v>
      </c>
      <c r="BM166" s="9">
        <f t="shared" si="107"/>
        <v>3.697635852312351E-10</v>
      </c>
      <c r="BN166" s="9">
        <f t="shared" si="129"/>
        <v>-2.0358775618735089E-10</v>
      </c>
      <c r="BP166" s="16">
        <f t="shared" si="130"/>
        <v>4</v>
      </c>
      <c r="BQ166" s="17">
        <f>VLOOKUP($A166,Datum!$A:$B,2,0)</f>
        <v>41493</v>
      </c>
      <c r="BR166" s="13">
        <f>VLOOKUP(BQ166,Zeitreihen!$F:$G,2,0)</f>
        <v>8072.3</v>
      </c>
      <c r="BS166" s="13">
        <f>VLOOKUP(BQ166,Zeitreihen!R:S,2,0)</f>
        <v>1.0157</v>
      </c>
      <c r="BT166" s="9">
        <f t="shared" si="131"/>
        <v>0</v>
      </c>
      <c r="BU166" s="9">
        <f t="shared" si="131"/>
        <v>-9.8449421689134802E-5</v>
      </c>
      <c r="BV166" s="9">
        <f t="shared" si="149"/>
        <v>8.7560028358796941E-5</v>
      </c>
      <c r="BW166" s="9">
        <f t="shared" si="108"/>
        <v>1.120931755448021E-10</v>
      </c>
      <c r="BX166" s="9">
        <f t="shared" si="108"/>
        <v>1.1975413158153916E-15</v>
      </c>
      <c r="BY166" s="9">
        <f t="shared" si="132"/>
        <v>-3.6638259911716331E-13</v>
      </c>
      <c r="CA166" s="16">
        <f t="shared" si="133"/>
        <v>4</v>
      </c>
      <c r="CB166" s="17">
        <f>VLOOKUP($A166,Datum!$A:$B,2,0)</f>
        <v>41493</v>
      </c>
      <c r="CC166" s="13">
        <f>VLOOKUP(CB166,Zeitreihen!$J:$K,2,0)</f>
        <v>0.26663111585121985</v>
      </c>
      <c r="CD166" s="13">
        <f>VLOOKUP(CB166,Zeitreihen!N:O,2,0)</f>
        <v>1.3336000000000001</v>
      </c>
      <c r="CE166" s="9">
        <f t="shared" si="134"/>
        <v>-5.332764506381323E-5</v>
      </c>
      <c r="CF166" s="9">
        <f t="shared" si="134"/>
        <v>2.3272410188403454E-3</v>
      </c>
      <c r="CG166" s="9">
        <f t="shared" si="150"/>
        <v>8.7560028358796941E-5</v>
      </c>
      <c r="CH166" s="9">
        <f t="shared" si="109"/>
        <v>2.480347673701313E-13</v>
      </c>
      <c r="CI166" s="9">
        <f t="shared" si="109"/>
        <v>3.697635852312351E-10</v>
      </c>
      <c r="CJ166" s="9">
        <f t="shared" si="135"/>
        <v>-9.5767544003579379E-12</v>
      </c>
      <c r="CL166" s="16">
        <f t="shared" si="136"/>
        <v>4</v>
      </c>
      <c r="CM166" s="17">
        <f>VLOOKUP($A166,Datum!$A:$B,2,0)</f>
        <v>41493</v>
      </c>
      <c r="CN166" s="13">
        <f>VLOOKUP(CM166,Zeitreihen!$J:$K,2,0)</f>
        <v>0.26663111585121985</v>
      </c>
      <c r="CO166" s="13">
        <f>VLOOKUP(CM166,Zeitreihen!R:S,2,0)</f>
        <v>1.0157</v>
      </c>
      <c r="CP166" s="9">
        <f t="shared" si="137"/>
        <v>-5.332764506381323E-5</v>
      </c>
      <c r="CQ166" s="9">
        <f t="shared" si="137"/>
        <v>-9.8449421689134802E-5</v>
      </c>
      <c r="CR166" s="9">
        <f t="shared" si="151"/>
        <v>8.7560028358796941E-5</v>
      </c>
      <c r="CS166" s="9">
        <f t="shared" si="110"/>
        <v>2.480347673701313E-13</v>
      </c>
      <c r="CT166" s="9">
        <f t="shared" si="110"/>
        <v>1.1975413158153916E-15</v>
      </c>
      <c r="CU166" s="9">
        <f t="shared" si="138"/>
        <v>-1.7234612896273347E-14</v>
      </c>
      <c r="CW166" s="16">
        <f t="shared" si="139"/>
        <v>4</v>
      </c>
      <c r="CX166" s="17">
        <f>VLOOKUP($A166,Datum!$A:$B,2,0)</f>
        <v>41493</v>
      </c>
      <c r="CY166" s="13">
        <f>VLOOKUP(CX166,Zeitreihen!N:O,2,0)</f>
        <v>1.3336000000000001</v>
      </c>
      <c r="CZ166" s="13">
        <f>VLOOKUP(CX166,Zeitreihen!R:S,2,0)</f>
        <v>1.0157</v>
      </c>
      <c r="DA166" s="9">
        <f t="shared" si="140"/>
        <v>2.3272410188403454E-3</v>
      </c>
      <c r="DB166" s="9">
        <f t="shared" si="140"/>
        <v>-9.8449421689134802E-5</v>
      </c>
      <c r="DC166" s="9">
        <f t="shared" si="152"/>
        <v>8.7560028358796941E-5</v>
      </c>
      <c r="DD166" s="9">
        <f t="shared" si="111"/>
        <v>3.697635852312351E-10</v>
      </c>
      <c r="DE166" s="9">
        <f t="shared" si="111"/>
        <v>1.1975413158153916E-15</v>
      </c>
      <c r="DF166" s="9">
        <f t="shared" si="141"/>
        <v>6.6543757813819769E-13</v>
      </c>
    </row>
    <row r="167" spans="1:110" ht="15" x14ac:dyDescent="0.2">
      <c r="A167" s="9">
        <f t="shared" si="142"/>
        <v>154</v>
      </c>
      <c r="B167" s="16">
        <f t="shared" si="112"/>
        <v>3</v>
      </c>
      <c r="C167" s="17">
        <f>VLOOKUP($A167,Datum!$A:$B,2,0)</f>
        <v>41492</v>
      </c>
      <c r="D167" s="13">
        <f>VLOOKUP(C167,Zeitreihen!$B:$C,2,0)</f>
        <v>591.01</v>
      </c>
      <c r="E167" s="13">
        <f>VLOOKUP(C167,Zeitreihen!F:G,2,0)</f>
        <v>8072.3</v>
      </c>
      <c r="F167" s="9">
        <f t="shared" si="113"/>
        <v>-4.9056509006224292E-4</v>
      </c>
      <c r="G167" s="9">
        <f t="shared" si="113"/>
        <v>0</v>
      </c>
      <c r="H167" s="9">
        <f t="shared" si="143"/>
        <v>8.230642665726912E-5</v>
      </c>
      <c r="I167" s="9">
        <f t="shared" si="102"/>
        <v>1.4217212371633185E-10</v>
      </c>
      <c r="J167" s="9">
        <f t="shared" si="102"/>
        <v>1.0536758501211397E-10</v>
      </c>
      <c r="K167" s="9">
        <f t="shared" si="114"/>
        <v>1.2239417196922974E-10</v>
      </c>
      <c r="M167" s="16">
        <f t="shared" si="115"/>
        <v>3</v>
      </c>
      <c r="N167" s="17">
        <f>VLOOKUP($A167,Datum!$A:$B,2,0)</f>
        <v>41492</v>
      </c>
      <c r="O167" s="13">
        <f>VLOOKUP(N167,Zeitreihen!$B:$C,2,0)</f>
        <v>591.01</v>
      </c>
      <c r="P167" s="13">
        <f>VLOOKUP(N167,Zeitreihen!$J:$K,2,0)</f>
        <v>0.26664533503986348</v>
      </c>
      <c r="Q167" s="9">
        <f t="shared" si="116"/>
        <v>-4.9056509006224292E-4</v>
      </c>
      <c r="R167" s="9">
        <f t="shared" si="116"/>
        <v>0</v>
      </c>
      <c r="S167" s="9">
        <f t="shared" si="144"/>
        <v>8.230642665726912E-5</v>
      </c>
      <c r="T167" s="9">
        <f t="shared" si="103"/>
        <v>1.4217212371633185E-10</v>
      </c>
      <c r="U167" s="9">
        <f t="shared" si="103"/>
        <v>8.9291520138973346E-19</v>
      </c>
      <c r="V167" s="9">
        <f t="shared" si="117"/>
        <v>-1.1267104795828188E-14</v>
      </c>
      <c r="X167" s="16">
        <f t="shared" si="118"/>
        <v>3</v>
      </c>
      <c r="Y167" s="17">
        <f>VLOOKUP($A167,Datum!$A:$B,2,0)</f>
        <v>41492</v>
      </c>
      <c r="Z167" s="13">
        <f>VLOOKUP(Y167,Zeitreihen!$B:$C,2,0)</f>
        <v>591.01</v>
      </c>
      <c r="AA167" s="13">
        <f>VLOOKUP(Y167,Zeitreihen!N:O,2,0)</f>
        <v>1.3305</v>
      </c>
      <c r="AB167" s="9">
        <f t="shared" si="119"/>
        <v>-4.9056509006224292E-4</v>
      </c>
      <c r="AC167" s="9">
        <f t="shared" si="119"/>
        <v>3.5387606104525437E-3</v>
      </c>
      <c r="AD167" s="9">
        <f t="shared" si="145"/>
        <v>8.230642665726912E-5</v>
      </c>
      <c r="AE167" s="9">
        <f t="shared" si="104"/>
        <v>1.4217212371633185E-10</v>
      </c>
      <c r="AF167" s="9">
        <f t="shared" si="104"/>
        <v>8.782150598643244E-10</v>
      </c>
      <c r="AG167" s="9">
        <f t="shared" si="120"/>
        <v>-3.5335209089600207E-10</v>
      </c>
      <c r="AI167" s="16">
        <f t="shared" si="121"/>
        <v>3</v>
      </c>
      <c r="AJ167" s="17">
        <f>VLOOKUP($A167,Datum!$A:$B,2,0)</f>
        <v>41492</v>
      </c>
      <c r="AK167" s="13">
        <f>VLOOKUP(AJ167,Zeitreihen!$B:$C,2,0)</f>
        <v>591.01</v>
      </c>
      <c r="AL167" s="13">
        <f>VLOOKUP(AJ167,Zeitreihen!$R:$S,2,0)</f>
        <v>1.0158</v>
      </c>
      <c r="AM167" s="9">
        <f t="shared" si="122"/>
        <v>-4.9056509006224292E-4</v>
      </c>
      <c r="AN167" s="9">
        <f t="shared" si="122"/>
        <v>-9.8439730354624419E-5</v>
      </c>
      <c r="AO167" s="9">
        <f t="shared" si="146"/>
        <v>8.230642665726912E-5</v>
      </c>
      <c r="AP167" s="9">
        <f t="shared" si="105"/>
        <v>1.3965748947420042E-10</v>
      </c>
      <c r="AQ167" s="9">
        <f t="shared" si="105"/>
        <v>1.1897691639605986E-15</v>
      </c>
      <c r="AR167" s="9">
        <f t="shared" si="123"/>
        <v>-4.076274947701093E-13</v>
      </c>
      <c r="AT167" s="16">
        <f t="shared" si="124"/>
        <v>3</v>
      </c>
      <c r="AU167" s="17">
        <f>VLOOKUP($A167,Datum!$A:$B,2,0)</f>
        <v>41492</v>
      </c>
      <c r="AV167" s="13">
        <f>VLOOKUP(AU167,Zeitreihen!$F:$G,2,0)</f>
        <v>8072.3</v>
      </c>
      <c r="AW167" s="13">
        <f>VLOOKUP(AU167,Zeitreihen!$J:$K,2,0)</f>
        <v>0.26664533503986348</v>
      </c>
      <c r="AX167" s="9">
        <f t="shared" si="125"/>
        <v>0</v>
      </c>
      <c r="AY167" s="9">
        <f t="shared" si="125"/>
        <v>0</v>
      </c>
      <c r="AZ167" s="9">
        <f t="shared" si="147"/>
        <v>8.230642665726912E-5</v>
      </c>
      <c r="BA167" s="9">
        <f t="shared" si="106"/>
        <v>1.0536758501211397E-10</v>
      </c>
      <c r="BB167" s="9">
        <f t="shared" si="106"/>
        <v>8.9291520138973346E-19</v>
      </c>
      <c r="BC167" s="9">
        <f t="shared" si="126"/>
        <v>-9.6997071291375397E-15</v>
      </c>
      <c r="BE167" s="16">
        <f t="shared" si="127"/>
        <v>3</v>
      </c>
      <c r="BF167" s="17">
        <f>VLOOKUP($A167,Datum!$A:$B,2,0)</f>
        <v>41492</v>
      </c>
      <c r="BG167" s="13">
        <f>VLOOKUP(BF167,Zeitreihen!$F:$G,2,0)</f>
        <v>8072.3</v>
      </c>
      <c r="BH167" s="13">
        <f>VLOOKUP(BF167,Zeitreihen!N:O,2,0)</f>
        <v>1.3305</v>
      </c>
      <c r="BI167" s="9">
        <f t="shared" si="128"/>
        <v>0</v>
      </c>
      <c r="BJ167" s="9">
        <f t="shared" si="128"/>
        <v>3.5387606104525437E-3</v>
      </c>
      <c r="BK167" s="9">
        <f t="shared" si="148"/>
        <v>8.230642665726912E-5</v>
      </c>
      <c r="BL167" s="9">
        <f t="shared" si="107"/>
        <v>1.0536758501211397E-10</v>
      </c>
      <c r="BM167" s="9">
        <f t="shared" si="107"/>
        <v>8.782150598643244E-10</v>
      </c>
      <c r="BN167" s="9">
        <f t="shared" si="129"/>
        <v>-3.0419631815518901E-10</v>
      </c>
      <c r="BP167" s="16">
        <f t="shared" si="130"/>
        <v>3</v>
      </c>
      <c r="BQ167" s="17">
        <f>VLOOKUP($A167,Datum!$A:$B,2,0)</f>
        <v>41492</v>
      </c>
      <c r="BR167" s="13">
        <f>VLOOKUP(BQ167,Zeitreihen!$F:$G,2,0)</f>
        <v>8072.3</v>
      </c>
      <c r="BS167" s="13">
        <f>VLOOKUP(BQ167,Zeitreihen!R:S,2,0)</f>
        <v>1.0158</v>
      </c>
      <c r="BT167" s="9">
        <f t="shared" si="131"/>
        <v>0</v>
      </c>
      <c r="BU167" s="9">
        <f t="shared" si="131"/>
        <v>-9.8439730354624419E-5</v>
      </c>
      <c r="BV167" s="9">
        <f t="shared" si="149"/>
        <v>8.230642665726912E-5</v>
      </c>
      <c r="BW167" s="9">
        <f t="shared" si="108"/>
        <v>1.0536758501211397E-10</v>
      </c>
      <c r="BX167" s="9">
        <f t="shared" si="108"/>
        <v>1.1315963990837045E-15</v>
      </c>
      <c r="BY167" s="9">
        <f t="shared" si="132"/>
        <v>-3.4530215721865145E-13</v>
      </c>
      <c r="CA167" s="16">
        <f t="shared" si="133"/>
        <v>3</v>
      </c>
      <c r="CB167" s="17">
        <f>VLOOKUP($A167,Datum!$A:$B,2,0)</f>
        <v>41492</v>
      </c>
      <c r="CC167" s="13">
        <f>VLOOKUP(CB167,Zeitreihen!$J:$K,2,0)</f>
        <v>0.26664533503986348</v>
      </c>
      <c r="CD167" s="13">
        <f>VLOOKUP(CB167,Zeitreihen!N:O,2,0)</f>
        <v>1.3305</v>
      </c>
      <c r="CE167" s="9">
        <f t="shared" si="134"/>
        <v>0</v>
      </c>
      <c r="CF167" s="9">
        <f t="shared" si="134"/>
        <v>3.5387606104525437E-3</v>
      </c>
      <c r="CG167" s="9">
        <f t="shared" si="150"/>
        <v>8.230642665726912E-5</v>
      </c>
      <c r="CH167" s="9">
        <f t="shared" si="109"/>
        <v>8.9291520138973346E-19</v>
      </c>
      <c r="CI167" s="9">
        <f t="shared" si="109"/>
        <v>8.782150598643244E-10</v>
      </c>
      <c r="CJ167" s="9">
        <f t="shared" si="135"/>
        <v>2.8003063708141828E-14</v>
      </c>
      <c r="CL167" s="16">
        <f t="shared" si="136"/>
        <v>3</v>
      </c>
      <c r="CM167" s="17">
        <f>VLOOKUP($A167,Datum!$A:$B,2,0)</f>
        <v>41492</v>
      </c>
      <c r="CN167" s="13">
        <f>VLOOKUP(CM167,Zeitreihen!$J:$K,2,0)</f>
        <v>0.26664533503986348</v>
      </c>
      <c r="CO167" s="13">
        <f>VLOOKUP(CM167,Zeitreihen!R:S,2,0)</f>
        <v>1.0158</v>
      </c>
      <c r="CP167" s="9">
        <f t="shared" si="137"/>
        <v>0</v>
      </c>
      <c r="CQ167" s="9">
        <f t="shared" si="137"/>
        <v>-9.8439730354624419E-5</v>
      </c>
      <c r="CR167" s="9">
        <f t="shared" si="151"/>
        <v>8.230642665726912E-5</v>
      </c>
      <c r="CS167" s="9">
        <f t="shared" si="110"/>
        <v>8.9291520138973346E-19</v>
      </c>
      <c r="CT167" s="9">
        <f t="shared" si="110"/>
        <v>1.1315963990837045E-15</v>
      </c>
      <c r="CU167" s="9">
        <f t="shared" si="138"/>
        <v>3.1787098429704513E-17</v>
      </c>
      <c r="CW167" s="16">
        <f t="shared" si="139"/>
        <v>3</v>
      </c>
      <c r="CX167" s="17">
        <f>VLOOKUP($A167,Datum!$A:$B,2,0)</f>
        <v>41492</v>
      </c>
      <c r="CY167" s="13">
        <f>VLOOKUP(CX167,Zeitreihen!N:O,2,0)</f>
        <v>1.3305</v>
      </c>
      <c r="CZ167" s="13">
        <f>VLOOKUP(CX167,Zeitreihen!R:S,2,0)</f>
        <v>1.0158</v>
      </c>
      <c r="DA167" s="9">
        <f t="shared" si="140"/>
        <v>3.5387606104525437E-3</v>
      </c>
      <c r="DB167" s="9">
        <f t="shared" si="140"/>
        <v>-9.8439730354624419E-5</v>
      </c>
      <c r="DC167" s="9">
        <f t="shared" si="152"/>
        <v>8.230642665726912E-5</v>
      </c>
      <c r="DD167" s="9">
        <f t="shared" si="111"/>
        <v>8.782150598643244E-10</v>
      </c>
      <c r="DE167" s="9">
        <f t="shared" si="111"/>
        <v>1.1315963990837045E-15</v>
      </c>
      <c r="DF167" s="9">
        <f t="shared" si="141"/>
        <v>9.9688765634024656E-13</v>
      </c>
    </row>
    <row r="168" spans="1:110" ht="15" x14ac:dyDescent="0.2">
      <c r="A168" s="9">
        <f t="shared" si="142"/>
        <v>155</v>
      </c>
      <c r="B168" s="16">
        <f t="shared" si="112"/>
        <v>2</v>
      </c>
      <c r="C168" s="17">
        <f>VLOOKUP($A168,Datum!$A:$B,2,0)</f>
        <v>41491</v>
      </c>
      <c r="D168" s="13">
        <f>VLOOKUP(C168,Zeitreihen!$B:$C,2,0)</f>
        <v>591.29999999999995</v>
      </c>
      <c r="E168" s="13">
        <f>VLOOKUP(C168,Zeitreihen!F:G,2,0)</f>
        <v>8072.3</v>
      </c>
      <c r="F168" s="9">
        <f t="shared" si="113"/>
        <v>7.2816473686670288E-3</v>
      </c>
      <c r="G168" s="9">
        <f t="shared" si="113"/>
        <v>2.0227230887136169E-2</v>
      </c>
      <c r="H168" s="9">
        <f t="shared" si="143"/>
        <v>7.7368041057832964E-5</v>
      </c>
      <c r="I168" s="9">
        <f t="shared" si="102"/>
        <v>3.2266183516301886E-9</v>
      </c>
      <c r="J168" s="9">
        <f t="shared" si="102"/>
        <v>2.8212157221690544E-8</v>
      </c>
      <c r="K168" s="9">
        <f t="shared" si="114"/>
        <v>9.5409571967692464E-9</v>
      </c>
      <c r="M168" s="16">
        <f t="shared" si="115"/>
        <v>2</v>
      </c>
      <c r="N168" s="17">
        <f>VLOOKUP($A168,Datum!$A:$B,2,0)</f>
        <v>41491</v>
      </c>
      <c r="O168" s="13">
        <f>VLOOKUP(N168,Zeitreihen!$B:$C,2,0)</f>
        <v>591.29999999999995</v>
      </c>
      <c r="P168" s="13">
        <f>VLOOKUP(N168,Zeitreihen!$J:$K,2,0)</f>
        <v>0.26664533503986348</v>
      </c>
      <c r="Q168" s="9">
        <f t="shared" si="116"/>
        <v>7.2816473686670288E-3</v>
      </c>
      <c r="R168" s="9">
        <f t="shared" si="116"/>
        <v>5.332764506380537E-5</v>
      </c>
      <c r="S168" s="9">
        <f t="shared" si="144"/>
        <v>7.7368041057832964E-5</v>
      </c>
      <c r="T168" s="9">
        <f t="shared" si="103"/>
        <v>3.2266183516301886E-9</v>
      </c>
      <c r="U168" s="9">
        <f t="shared" si="103"/>
        <v>2.2088246644375553E-13</v>
      </c>
      <c r="V168" s="9">
        <f t="shared" si="117"/>
        <v>2.6696505759757412E-11</v>
      </c>
      <c r="X168" s="16">
        <f t="shared" si="118"/>
        <v>2</v>
      </c>
      <c r="Y168" s="17">
        <f>VLOOKUP($A168,Datum!$A:$B,2,0)</f>
        <v>41491</v>
      </c>
      <c r="Z168" s="13">
        <f>VLOOKUP(Y168,Zeitreihen!$B:$C,2,0)</f>
        <v>591.29999999999995</v>
      </c>
      <c r="AA168" s="13">
        <f>VLOOKUP(Y168,Zeitreihen!N:O,2,0)</f>
        <v>1.3258000000000001</v>
      </c>
      <c r="AB168" s="9">
        <f t="shared" si="119"/>
        <v>7.2816473686670288E-3</v>
      </c>
      <c r="AC168" s="9">
        <f t="shared" si="119"/>
        <v>-1.3567500385282384E-3</v>
      </c>
      <c r="AD168" s="9">
        <f t="shared" si="145"/>
        <v>7.7368041057832964E-5</v>
      </c>
      <c r="AE168" s="9">
        <f t="shared" si="104"/>
        <v>3.2266183516301886E-9</v>
      </c>
      <c r="AF168" s="9">
        <f t="shared" si="104"/>
        <v>2.0530797617811686E-10</v>
      </c>
      <c r="AG168" s="9">
        <f t="shared" si="120"/>
        <v>-8.139106115983288E-10</v>
      </c>
      <c r="AI168" s="16">
        <f t="shared" si="121"/>
        <v>2</v>
      </c>
      <c r="AJ168" s="17">
        <f>VLOOKUP($A168,Datum!$A:$B,2,0)</f>
        <v>41491</v>
      </c>
      <c r="AK168" s="13">
        <f>VLOOKUP(AJ168,Zeitreihen!$B:$C,2,0)</f>
        <v>591.29999999999995</v>
      </c>
      <c r="AL168" s="13">
        <f>VLOOKUP(AJ168,Zeitreihen!$R:$S,2,0)</f>
        <v>1.0159</v>
      </c>
      <c r="AM168" s="9">
        <f t="shared" si="122"/>
        <v>7.2816473686670288E-3</v>
      </c>
      <c r="AN168" s="9">
        <f t="shared" si="122"/>
        <v>-9.8430040927980925E-5</v>
      </c>
      <c r="AO168" s="9">
        <f t="shared" si="146"/>
        <v>7.7368041057832964E-5</v>
      </c>
      <c r="AP168" s="9">
        <f t="shared" si="105"/>
        <v>3.2382953427584523E-9</v>
      </c>
      <c r="AQ168" s="9">
        <f t="shared" si="105"/>
        <v>1.1240906623976184E-15</v>
      </c>
      <c r="AR168" s="9">
        <f t="shared" si="123"/>
        <v>1.9079144521913115E-12</v>
      </c>
      <c r="AT168" s="16">
        <f t="shared" si="124"/>
        <v>2</v>
      </c>
      <c r="AU168" s="17">
        <f>VLOOKUP($A168,Datum!$A:$B,2,0)</f>
        <v>41491</v>
      </c>
      <c r="AV168" s="13">
        <f>VLOOKUP(AU168,Zeitreihen!$F:$G,2,0)</f>
        <v>8072.3</v>
      </c>
      <c r="AW168" s="13">
        <f>VLOOKUP(AU168,Zeitreihen!$J:$K,2,0)</f>
        <v>0.26664533503986348</v>
      </c>
      <c r="AX168" s="9">
        <f t="shared" si="125"/>
        <v>2.0227230887136169E-2</v>
      </c>
      <c r="AY168" s="9">
        <f t="shared" si="125"/>
        <v>5.332764506380537E-5</v>
      </c>
      <c r="AZ168" s="9">
        <f t="shared" si="147"/>
        <v>7.7368041057832964E-5</v>
      </c>
      <c r="BA168" s="9">
        <f t="shared" si="106"/>
        <v>2.8212157221690544E-8</v>
      </c>
      <c r="BB168" s="9">
        <f t="shared" si="106"/>
        <v>2.2088246644375553E-13</v>
      </c>
      <c r="BC168" s="9">
        <f t="shared" si="126"/>
        <v>7.8940299409275201E-11</v>
      </c>
      <c r="BE168" s="16">
        <f t="shared" si="127"/>
        <v>2</v>
      </c>
      <c r="BF168" s="17">
        <f>VLOOKUP($A168,Datum!$A:$B,2,0)</f>
        <v>41491</v>
      </c>
      <c r="BG168" s="13">
        <f>VLOOKUP(BF168,Zeitreihen!$F:$G,2,0)</f>
        <v>8072.3</v>
      </c>
      <c r="BH168" s="13">
        <f>VLOOKUP(BF168,Zeitreihen!N:O,2,0)</f>
        <v>1.3258000000000001</v>
      </c>
      <c r="BI168" s="9">
        <f t="shared" si="128"/>
        <v>2.0227230887136169E-2</v>
      </c>
      <c r="BJ168" s="9">
        <f t="shared" si="128"/>
        <v>-1.3567500385282384E-3</v>
      </c>
      <c r="BK168" s="9">
        <f t="shared" si="148"/>
        <v>7.7368041057832964E-5</v>
      </c>
      <c r="BL168" s="9">
        <f t="shared" si="107"/>
        <v>2.8212157221690544E-8</v>
      </c>
      <c r="BM168" s="9">
        <f t="shared" si="107"/>
        <v>2.0530797617811686E-10</v>
      </c>
      <c r="BN168" s="9">
        <f t="shared" si="129"/>
        <v>-2.4066950165744165E-9</v>
      </c>
      <c r="BP168" s="16">
        <f t="shared" si="130"/>
        <v>2</v>
      </c>
      <c r="BQ168" s="17">
        <f>VLOOKUP($A168,Datum!$A:$B,2,0)</f>
        <v>41491</v>
      </c>
      <c r="BR168" s="13">
        <f>VLOOKUP(BQ168,Zeitreihen!$F:$G,2,0)</f>
        <v>8072.3</v>
      </c>
      <c r="BS168" s="13">
        <f>VLOOKUP(BQ168,Zeitreihen!R:S,2,0)</f>
        <v>1.0159</v>
      </c>
      <c r="BT168" s="9">
        <f t="shared" si="131"/>
        <v>2.0227230887136169E-2</v>
      </c>
      <c r="BU168" s="9">
        <f t="shared" si="131"/>
        <v>-9.8430040927980925E-5</v>
      </c>
      <c r="BV168" s="9">
        <f t="shared" si="149"/>
        <v>7.7368041057832964E-5</v>
      </c>
      <c r="BW168" s="9">
        <f t="shared" si="108"/>
        <v>2.8212157221690544E-8</v>
      </c>
      <c r="BX168" s="9">
        <f t="shared" si="108"/>
        <v>1.0692671592458662E-15</v>
      </c>
      <c r="BY168" s="9">
        <f t="shared" si="132"/>
        <v>5.4923886614691421E-12</v>
      </c>
      <c r="CA168" s="16">
        <f t="shared" si="133"/>
        <v>2</v>
      </c>
      <c r="CB168" s="17">
        <f>VLOOKUP($A168,Datum!$A:$B,2,0)</f>
        <v>41491</v>
      </c>
      <c r="CC168" s="13">
        <f>VLOOKUP(CB168,Zeitreihen!$J:$K,2,0)</f>
        <v>0.26664533503986348</v>
      </c>
      <c r="CD168" s="13">
        <f>VLOOKUP(CB168,Zeitreihen!N:O,2,0)</f>
        <v>1.3258000000000001</v>
      </c>
      <c r="CE168" s="9">
        <f t="shared" si="134"/>
        <v>5.332764506380537E-5</v>
      </c>
      <c r="CF168" s="9">
        <f t="shared" si="134"/>
        <v>-1.3567500385282384E-3</v>
      </c>
      <c r="CG168" s="9">
        <f t="shared" si="150"/>
        <v>7.7368041057832964E-5</v>
      </c>
      <c r="CH168" s="9">
        <f t="shared" si="109"/>
        <v>2.2088246644375553E-13</v>
      </c>
      <c r="CI168" s="9">
        <f t="shared" si="109"/>
        <v>2.0530797617811686E-10</v>
      </c>
      <c r="CJ168" s="9">
        <f t="shared" si="135"/>
        <v>-6.7341615780138695E-12</v>
      </c>
      <c r="CL168" s="16">
        <f t="shared" si="136"/>
        <v>2</v>
      </c>
      <c r="CM168" s="17">
        <f>VLOOKUP($A168,Datum!$A:$B,2,0)</f>
        <v>41491</v>
      </c>
      <c r="CN168" s="13">
        <f>VLOOKUP(CM168,Zeitreihen!$J:$K,2,0)</f>
        <v>0.26664533503986348</v>
      </c>
      <c r="CO168" s="13">
        <f>VLOOKUP(CM168,Zeitreihen!R:S,2,0)</f>
        <v>1.0159</v>
      </c>
      <c r="CP168" s="9">
        <f t="shared" si="137"/>
        <v>5.332764506380537E-5</v>
      </c>
      <c r="CQ168" s="9">
        <f t="shared" si="137"/>
        <v>-9.8430040927980925E-5</v>
      </c>
      <c r="CR168" s="9">
        <f t="shared" si="151"/>
        <v>7.7368041057832964E-5</v>
      </c>
      <c r="CS168" s="9">
        <f t="shared" si="110"/>
        <v>2.2088246644375553E-13</v>
      </c>
      <c r="CT168" s="9">
        <f t="shared" si="110"/>
        <v>1.0692671592458662E-15</v>
      </c>
      <c r="CU168" s="9">
        <f t="shared" si="138"/>
        <v>1.5368225903517126E-14</v>
      </c>
      <c r="CW168" s="16">
        <f t="shared" si="139"/>
        <v>2</v>
      </c>
      <c r="CX168" s="17">
        <f>VLOOKUP($A168,Datum!$A:$B,2,0)</f>
        <v>41491</v>
      </c>
      <c r="CY168" s="13">
        <f>VLOOKUP(CX168,Zeitreihen!N:O,2,0)</f>
        <v>1.3258000000000001</v>
      </c>
      <c r="CZ168" s="13">
        <f>VLOOKUP(CX168,Zeitreihen!R:S,2,0)</f>
        <v>1.0159</v>
      </c>
      <c r="DA168" s="9">
        <f t="shared" si="140"/>
        <v>-1.3567500385282384E-3</v>
      </c>
      <c r="DB168" s="9">
        <f t="shared" si="140"/>
        <v>-9.8430040927980925E-5</v>
      </c>
      <c r="DC168" s="9">
        <f t="shared" si="152"/>
        <v>7.7368041057832964E-5</v>
      </c>
      <c r="DD168" s="9">
        <f t="shared" si="111"/>
        <v>2.0530797617811686E-10</v>
      </c>
      <c r="DE168" s="9">
        <f t="shared" si="111"/>
        <v>1.0692671592458662E-15</v>
      </c>
      <c r="DF168" s="9">
        <f t="shared" si="141"/>
        <v>-4.6853930086866025E-13</v>
      </c>
    </row>
    <row r="169" spans="1:110" ht="15" x14ac:dyDescent="0.2">
      <c r="A169" s="9">
        <f t="shared" si="142"/>
        <v>156</v>
      </c>
      <c r="B169" s="16">
        <f t="shared" si="112"/>
        <v>6</v>
      </c>
      <c r="C169" s="17">
        <f>VLOOKUP($A169,Datum!$A:$B,2,0)</f>
        <v>41488</v>
      </c>
      <c r="D169" s="13">
        <f>VLOOKUP(C169,Zeitreihen!$B:$C,2,0)</f>
        <v>587.01</v>
      </c>
      <c r="E169" s="13">
        <f>VLOOKUP(C169,Zeitreihen!F:G,2,0)</f>
        <v>7910.66</v>
      </c>
      <c r="F169" s="9">
        <f t="shared" si="113"/>
        <v>1.1420293566617027E-3</v>
      </c>
      <c r="G169" s="9">
        <f t="shared" si="113"/>
        <v>0</v>
      </c>
      <c r="H169" s="9">
        <f t="shared" si="143"/>
        <v>7.2725958594362978E-5</v>
      </c>
      <c r="I169" s="9">
        <f t="shared" si="102"/>
        <v>7.3685476976157468E-12</v>
      </c>
      <c r="J169" s="9">
        <f t="shared" si="102"/>
        <v>9.3102798116703882E-11</v>
      </c>
      <c r="K169" s="9">
        <f t="shared" si="114"/>
        <v>-2.6192220385152956E-11</v>
      </c>
      <c r="M169" s="16">
        <f t="shared" si="115"/>
        <v>6</v>
      </c>
      <c r="N169" s="17">
        <f>VLOOKUP($A169,Datum!$A:$B,2,0)</f>
        <v>41488</v>
      </c>
      <c r="O169" s="13">
        <f>VLOOKUP(N169,Zeitreihen!$B:$C,2,0)</f>
        <v>587.01</v>
      </c>
      <c r="P169" s="13">
        <f>VLOOKUP(N169,Zeitreihen!$J:$K,2,0)</f>
        <v>0.26663111585121985</v>
      </c>
      <c r="Q169" s="9">
        <f t="shared" si="116"/>
        <v>1.1420293566617027E-3</v>
      </c>
      <c r="R169" s="9">
        <f t="shared" si="116"/>
        <v>-5.332764506381323E-5</v>
      </c>
      <c r="S169" s="9">
        <f t="shared" si="144"/>
        <v>7.2725958594362978E-5</v>
      </c>
      <c r="T169" s="9">
        <f t="shared" si="103"/>
        <v>7.3685476976157468E-12</v>
      </c>
      <c r="U169" s="9">
        <f t="shared" si="103"/>
        <v>2.0601370922135306E-13</v>
      </c>
      <c r="V169" s="9">
        <f t="shared" si="117"/>
        <v>-1.2320802907117219E-12</v>
      </c>
      <c r="X169" s="16">
        <f t="shared" si="118"/>
        <v>6</v>
      </c>
      <c r="Y169" s="17">
        <f>VLOOKUP($A169,Datum!$A:$B,2,0)</f>
        <v>41488</v>
      </c>
      <c r="Z169" s="13">
        <f>VLOOKUP(Y169,Zeitreihen!$B:$C,2,0)</f>
        <v>587.01</v>
      </c>
      <c r="AA169" s="13">
        <f>VLOOKUP(Y169,Zeitreihen!N:O,2,0)</f>
        <v>1.3275999999999999</v>
      </c>
      <c r="AB169" s="9">
        <f t="shared" si="119"/>
        <v>1.1420293566617027E-3</v>
      </c>
      <c r="AC169" s="9">
        <f t="shared" si="119"/>
        <v>5.2109017960607898E-3</v>
      </c>
      <c r="AD169" s="9">
        <f t="shared" si="145"/>
        <v>7.2725958594362978E-5</v>
      </c>
      <c r="AE169" s="9">
        <f t="shared" si="104"/>
        <v>7.3685476976157468E-12</v>
      </c>
      <c r="AF169" s="9">
        <f t="shared" si="104"/>
        <v>1.7738038694443529E-9</v>
      </c>
      <c r="AG169" s="9">
        <f t="shared" si="120"/>
        <v>1.1432566823865972E-10</v>
      </c>
      <c r="AI169" s="16">
        <f t="shared" si="121"/>
        <v>6</v>
      </c>
      <c r="AJ169" s="17">
        <f>VLOOKUP($A169,Datum!$A:$B,2,0)</f>
        <v>41488</v>
      </c>
      <c r="AK169" s="13">
        <f>VLOOKUP(AJ169,Zeitreihen!$B:$C,2,0)</f>
        <v>587.01</v>
      </c>
      <c r="AL169" s="13">
        <f>VLOOKUP(AJ169,Zeitreihen!$R:$S,2,0)</f>
        <v>1.016</v>
      </c>
      <c r="AM169" s="9">
        <f t="shared" si="122"/>
        <v>1.1420293566617027E-3</v>
      </c>
      <c r="AN169" s="9">
        <f t="shared" si="122"/>
        <v>-9.842035340853808E-5</v>
      </c>
      <c r="AO169" s="9">
        <f t="shared" si="146"/>
        <v>7.2725958594362978E-5</v>
      </c>
      <c r="AP169" s="9">
        <f t="shared" si="105"/>
        <v>7.9189903134683395E-12</v>
      </c>
      <c r="AQ169" s="9">
        <f t="shared" si="105"/>
        <v>1.0620230077046626E-15</v>
      </c>
      <c r="AR169" s="9">
        <f t="shared" si="123"/>
        <v>9.1706869484754178E-14</v>
      </c>
      <c r="AT169" s="16">
        <f t="shared" si="124"/>
        <v>6</v>
      </c>
      <c r="AU169" s="17">
        <f>VLOOKUP($A169,Datum!$A:$B,2,0)</f>
        <v>41488</v>
      </c>
      <c r="AV169" s="13">
        <f>VLOOKUP(AU169,Zeitreihen!$F:$G,2,0)</f>
        <v>7910.66</v>
      </c>
      <c r="AW169" s="13">
        <f>VLOOKUP(AU169,Zeitreihen!$J:$K,2,0)</f>
        <v>0.26663111585121985</v>
      </c>
      <c r="AX169" s="9">
        <f t="shared" si="125"/>
        <v>0</v>
      </c>
      <c r="AY169" s="9">
        <f t="shared" si="125"/>
        <v>-5.332764506381323E-5</v>
      </c>
      <c r="AZ169" s="9">
        <f t="shared" si="147"/>
        <v>7.2725958594362978E-5</v>
      </c>
      <c r="BA169" s="9">
        <f t="shared" si="106"/>
        <v>9.3102798116703882E-11</v>
      </c>
      <c r="BB169" s="9">
        <f t="shared" si="106"/>
        <v>2.0601370922135306E-13</v>
      </c>
      <c r="BC169" s="9">
        <f t="shared" si="126"/>
        <v>4.3795493808049446E-12</v>
      </c>
      <c r="BE169" s="16">
        <f t="shared" si="127"/>
        <v>6</v>
      </c>
      <c r="BF169" s="17">
        <f>VLOOKUP($A169,Datum!$A:$B,2,0)</f>
        <v>41488</v>
      </c>
      <c r="BG169" s="13">
        <f>VLOOKUP(BF169,Zeitreihen!$F:$G,2,0)</f>
        <v>7910.66</v>
      </c>
      <c r="BH169" s="13">
        <f>VLOOKUP(BF169,Zeitreihen!N:O,2,0)</f>
        <v>1.3275999999999999</v>
      </c>
      <c r="BI169" s="9">
        <f t="shared" si="128"/>
        <v>0</v>
      </c>
      <c r="BJ169" s="9">
        <f t="shared" si="128"/>
        <v>5.2109017960607898E-3</v>
      </c>
      <c r="BK169" s="9">
        <f t="shared" si="148"/>
        <v>7.2725958594362978E-5</v>
      </c>
      <c r="BL169" s="9">
        <f t="shared" si="107"/>
        <v>9.3102798116703882E-11</v>
      </c>
      <c r="BM169" s="9">
        <f t="shared" si="107"/>
        <v>1.7738038694443529E-9</v>
      </c>
      <c r="BN169" s="9">
        <f t="shared" si="129"/>
        <v>-4.0638172148302359E-10</v>
      </c>
      <c r="BP169" s="16">
        <f t="shared" si="130"/>
        <v>6</v>
      </c>
      <c r="BQ169" s="17">
        <f>VLOOKUP($A169,Datum!$A:$B,2,0)</f>
        <v>41488</v>
      </c>
      <c r="BR169" s="13">
        <f>VLOOKUP(BQ169,Zeitreihen!$F:$G,2,0)</f>
        <v>7910.66</v>
      </c>
      <c r="BS169" s="13">
        <f>VLOOKUP(BQ169,Zeitreihen!R:S,2,0)</f>
        <v>1.016</v>
      </c>
      <c r="BT169" s="9">
        <f t="shared" si="131"/>
        <v>0</v>
      </c>
      <c r="BU169" s="9">
        <f t="shared" si="131"/>
        <v>-9.842035340853808E-5</v>
      </c>
      <c r="BV169" s="9">
        <f t="shared" si="149"/>
        <v>7.2725958594362978E-5</v>
      </c>
      <c r="BW169" s="9">
        <f t="shared" si="108"/>
        <v>9.3102798116703882E-11</v>
      </c>
      <c r="BX169" s="9">
        <f t="shared" si="108"/>
        <v>1.0103563029321348E-15</v>
      </c>
      <c r="BY169" s="9">
        <f t="shared" si="132"/>
        <v>-3.0670343802740439E-13</v>
      </c>
      <c r="CA169" s="16">
        <f t="shared" si="133"/>
        <v>6</v>
      </c>
      <c r="CB169" s="17">
        <f>VLOOKUP($A169,Datum!$A:$B,2,0)</f>
        <v>41488</v>
      </c>
      <c r="CC169" s="13">
        <f>VLOOKUP(CB169,Zeitreihen!$J:$K,2,0)</f>
        <v>0.26663111585121985</v>
      </c>
      <c r="CD169" s="13">
        <f>VLOOKUP(CB169,Zeitreihen!N:O,2,0)</f>
        <v>1.3275999999999999</v>
      </c>
      <c r="CE169" s="9">
        <f t="shared" si="134"/>
        <v>-5.332764506381323E-5</v>
      </c>
      <c r="CF169" s="9">
        <f t="shared" si="134"/>
        <v>5.2109017960607898E-3</v>
      </c>
      <c r="CG169" s="9">
        <f t="shared" si="150"/>
        <v>7.2725958594362978E-5</v>
      </c>
      <c r="CH169" s="9">
        <f t="shared" si="109"/>
        <v>2.0601370922135306E-13</v>
      </c>
      <c r="CI169" s="9">
        <f t="shared" si="109"/>
        <v>1.7738038694443529E-9</v>
      </c>
      <c r="CJ169" s="9">
        <f t="shared" si="135"/>
        <v>-1.911616893039554E-11</v>
      </c>
      <c r="CL169" s="16">
        <f t="shared" si="136"/>
        <v>6</v>
      </c>
      <c r="CM169" s="17">
        <f>VLOOKUP($A169,Datum!$A:$B,2,0)</f>
        <v>41488</v>
      </c>
      <c r="CN169" s="13">
        <f>VLOOKUP(CM169,Zeitreihen!$J:$K,2,0)</f>
        <v>0.26663111585121985</v>
      </c>
      <c r="CO169" s="13">
        <f>VLOOKUP(CM169,Zeitreihen!R:S,2,0)</f>
        <v>1.016</v>
      </c>
      <c r="CP169" s="9">
        <f t="shared" si="137"/>
        <v>-5.332764506381323E-5</v>
      </c>
      <c r="CQ169" s="9">
        <f t="shared" si="137"/>
        <v>-9.842035340853808E-5</v>
      </c>
      <c r="CR169" s="9">
        <f t="shared" si="151"/>
        <v>7.2725958594362978E-5</v>
      </c>
      <c r="CS169" s="9">
        <f t="shared" si="110"/>
        <v>2.0601370922135306E-13</v>
      </c>
      <c r="CT169" s="9">
        <f t="shared" si="110"/>
        <v>1.0103563029321348E-15</v>
      </c>
      <c r="CU169" s="9">
        <f t="shared" si="138"/>
        <v>-1.4427309160138704E-14</v>
      </c>
      <c r="CW169" s="16">
        <f t="shared" si="139"/>
        <v>6</v>
      </c>
      <c r="CX169" s="17">
        <f>VLOOKUP($A169,Datum!$A:$B,2,0)</f>
        <v>41488</v>
      </c>
      <c r="CY169" s="13">
        <f>VLOOKUP(CX169,Zeitreihen!N:O,2,0)</f>
        <v>1.3275999999999999</v>
      </c>
      <c r="CZ169" s="13">
        <f>VLOOKUP(CX169,Zeitreihen!R:S,2,0)</f>
        <v>1.016</v>
      </c>
      <c r="DA169" s="9">
        <f t="shared" si="140"/>
        <v>5.2109017960607898E-3</v>
      </c>
      <c r="DB169" s="9">
        <f t="shared" si="140"/>
        <v>-9.842035340853808E-5</v>
      </c>
      <c r="DC169" s="9">
        <f t="shared" si="152"/>
        <v>7.2725958594362978E-5</v>
      </c>
      <c r="DD169" s="9">
        <f t="shared" si="111"/>
        <v>1.7738038694443529E-9</v>
      </c>
      <c r="DE169" s="9">
        <f t="shared" si="111"/>
        <v>1.0103563029321348E-15</v>
      </c>
      <c r="DF169" s="9">
        <f t="shared" si="141"/>
        <v>1.3387210014258055E-12</v>
      </c>
    </row>
    <row r="170" spans="1:110" ht="15" x14ac:dyDescent="0.2">
      <c r="A170" s="9">
        <f t="shared" si="142"/>
        <v>157</v>
      </c>
      <c r="B170" s="16">
        <f t="shared" si="112"/>
        <v>5</v>
      </c>
      <c r="C170" s="17">
        <f>VLOOKUP($A170,Datum!$A:$B,2,0)</f>
        <v>41487</v>
      </c>
      <c r="D170" s="13">
        <f>VLOOKUP(C170,Zeitreihen!$B:$C,2,0)</f>
        <v>586.34</v>
      </c>
      <c r="E170" s="13">
        <f>VLOOKUP(C170,Zeitreihen!F:G,2,0)</f>
        <v>7910.66</v>
      </c>
      <c r="F170" s="9">
        <f t="shared" si="113"/>
        <v>2.7496238727962169E-3</v>
      </c>
      <c r="G170" s="9">
        <f t="shared" si="113"/>
        <v>-5.6237391511201244E-4</v>
      </c>
      <c r="H170" s="9">
        <f t="shared" si="143"/>
        <v>6.8362401078701196E-5</v>
      </c>
      <c r="I170" s="9">
        <f t="shared" si="102"/>
        <v>2.5356275917237472E-10</v>
      </c>
      <c r="J170" s="9">
        <f t="shared" si="102"/>
        <v>1.9613519389940446E-10</v>
      </c>
      <c r="K170" s="9">
        <f t="shared" si="114"/>
        <v>-2.2300802885981869E-10</v>
      </c>
      <c r="M170" s="16">
        <f t="shared" si="115"/>
        <v>5</v>
      </c>
      <c r="N170" s="17">
        <f>VLOOKUP($A170,Datum!$A:$B,2,0)</f>
        <v>41487</v>
      </c>
      <c r="O170" s="13">
        <f>VLOOKUP(N170,Zeitreihen!$B:$C,2,0)</f>
        <v>586.34</v>
      </c>
      <c r="P170" s="13">
        <f>VLOOKUP(N170,Zeitreihen!$J:$K,2,0)</f>
        <v>0.26664533503986348</v>
      </c>
      <c r="Q170" s="9">
        <f t="shared" si="116"/>
        <v>2.7496238727962169E-3</v>
      </c>
      <c r="R170" s="9">
        <f t="shared" si="116"/>
        <v>0</v>
      </c>
      <c r="S170" s="9">
        <f t="shared" si="144"/>
        <v>6.8362401078701196E-5</v>
      </c>
      <c r="T170" s="9">
        <f t="shared" si="103"/>
        <v>2.5356275917237472E-10</v>
      </c>
      <c r="U170" s="9">
        <f t="shared" si="103"/>
        <v>7.4164107963109009E-19</v>
      </c>
      <c r="V170" s="9">
        <f t="shared" si="117"/>
        <v>1.3713225676945526E-14</v>
      </c>
      <c r="X170" s="16">
        <f t="shared" si="118"/>
        <v>5</v>
      </c>
      <c r="Y170" s="17">
        <f>VLOOKUP($A170,Datum!$A:$B,2,0)</f>
        <v>41487</v>
      </c>
      <c r="Z170" s="13">
        <f>VLOOKUP(Y170,Zeitreihen!$B:$C,2,0)</f>
        <v>586.34</v>
      </c>
      <c r="AA170" s="13">
        <f>VLOOKUP(Y170,Zeitreihen!N:O,2,0)</f>
        <v>1.3207</v>
      </c>
      <c r="AB170" s="9">
        <f t="shared" si="119"/>
        <v>2.7496238727962169E-3</v>
      </c>
      <c r="AC170" s="9">
        <f t="shared" si="119"/>
        <v>-7.1674078005621866E-3</v>
      </c>
      <c r="AD170" s="9">
        <f t="shared" si="145"/>
        <v>6.8362401078701196E-5</v>
      </c>
      <c r="AE170" s="9">
        <f t="shared" si="104"/>
        <v>2.5356275917237472E-10</v>
      </c>
      <c r="AF170" s="9">
        <f t="shared" si="104"/>
        <v>3.7837607924703991E-9</v>
      </c>
      <c r="AG170" s="9">
        <f t="shared" si="120"/>
        <v>-9.7950029432718675E-10</v>
      </c>
      <c r="AI170" s="16">
        <f t="shared" si="121"/>
        <v>5</v>
      </c>
      <c r="AJ170" s="17">
        <f>VLOOKUP($A170,Datum!$A:$B,2,0)</f>
        <v>41487</v>
      </c>
      <c r="AK170" s="13">
        <f>VLOOKUP(AJ170,Zeitreihen!$B:$C,2,0)</f>
        <v>586.34</v>
      </c>
      <c r="AL170" s="13">
        <f>VLOOKUP(AJ170,Zeitreihen!$R:$S,2,0)</f>
        <v>1.0161</v>
      </c>
      <c r="AM170" s="9">
        <f t="shared" si="122"/>
        <v>2.7496238727962169E-3</v>
      </c>
      <c r="AN170" s="9">
        <f t="shared" si="122"/>
        <v>-9.841066779574065E-5</v>
      </c>
      <c r="AO170" s="9">
        <f t="shared" si="146"/>
        <v>6.8362401078701196E-5</v>
      </c>
      <c r="AP170" s="9">
        <f t="shared" si="105"/>
        <v>2.5664630008556041E-10</v>
      </c>
      <c r="AQ170" s="9">
        <f t="shared" si="105"/>
        <v>1.0033685778350253E-15</v>
      </c>
      <c r="AR170" s="9">
        <f t="shared" si="123"/>
        <v>5.0745525233607531E-13</v>
      </c>
      <c r="AT170" s="16">
        <f t="shared" si="124"/>
        <v>5</v>
      </c>
      <c r="AU170" s="17">
        <f>VLOOKUP($A170,Datum!$A:$B,2,0)</f>
        <v>41487</v>
      </c>
      <c r="AV170" s="13">
        <f>VLOOKUP(AU170,Zeitreihen!$F:$G,2,0)</f>
        <v>7910.66</v>
      </c>
      <c r="AW170" s="13">
        <f>VLOOKUP(AU170,Zeitreihen!$J:$K,2,0)</f>
        <v>0.26664533503986348</v>
      </c>
      <c r="AX170" s="9">
        <f t="shared" si="125"/>
        <v>-5.6237391511201244E-4</v>
      </c>
      <c r="AY170" s="9">
        <f t="shared" si="125"/>
        <v>0</v>
      </c>
      <c r="AZ170" s="9">
        <f t="shared" si="147"/>
        <v>6.8362401078701196E-5</v>
      </c>
      <c r="BA170" s="9">
        <f t="shared" si="106"/>
        <v>1.9613519389940446E-10</v>
      </c>
      <c r="BB170" s="9">
        <f t="shared" si="106"/>
        <v>7.4164107963109009E-19</v>
      </c>
      <c r="BC170" s="9">
        <f t="shared" si="126"/>
        <v>-1.206075938559457E-14</v>
      </c>
      <c r="BE170" s="16">
        <f t="shared" si="127"/>
        <v>5</v>
      </c>
      <c r="BF170" s="17">
        <f>VLOOKUP($A170,Datum!$A:$B,2,0)</f>
        <v>41487</v>
      </c>
      <c r="BG170" s="13">
        <f>VLOOKUP(BF170,Zeitreihen!$F:$G,2,0)</f>
        <v>7910.66</v>
      </c>
      <c r="BH170" s="13">
        <f>VLOOKUP(BF170,Zeitreihen!N:O,2,0)</f>
        <v>1.3207</v>
      </c>
      <c r="BI170" s="9">
        <f t="shared" si="128"/>
        <v>-5.6237391511201244E-4</v>
      </c>
      <c r="BJ170" s="9">
        <f t="shared" si="128"/>
        <v>-7.1674078005621866E-3</v>
      </c>
      <c r="BK170" s="9">
        <f t="shared" si="148"/>
        <v>6.8362401078701196E-5</v>
      </c>
      <c r="BL170" s="9">
        <f t="shared" si="107"/>
        <v>1.9613519389940446E-10</v>
      </c>
      <c r="BM170" s="9">
        <f t="shared" si="107"/>
        <v>3.7837607924703991E-9</v>
      </c>
      <c r="BN170" s="9">
        <f t="shared" si="129"/>
        <v>8.6146889479548007E-10</v>
      </c>
      <c r="BP170" s="16">
        <f t="shared" si="130"/>
        <v>5</v>
      </c>
      <c r="BQ170" s="17">
        <f>VLOOKUP($A170,Datum!$A:$B,2,0)</f>
        <v>41487</v>
      </c>
      <c r="BR170" s="13">
        <f>VLOOKUP(BQ170,Zeitreihen!$F:$G,2,0)</f>
        <v>7910.66</v>
      </c>
      <c r="BS170" s="13">
        <f>VLOOKUP(BQ170,Zeitreihen!R:S,2,0)</f>
        <v>1.0161</v>
      </c>
      <c r="BT170" s="9">
        <f t="shared" si="131"/>
        <v>-5.6237391511201244E-4</v>
      </c>
      <c r="BU170" s="9">
        <f t="shared" si="131"/>
        <v>-9.841066779574065E-5</v>
      </c>
      <c r="BV170" s="9">
        <f t="shared" si="149"/>
        <v>6.8362401078701196E-5</v>
      </c>
      <c r="BW170" s="9">
        <f t="shared" si="108"/>
        <v>1.9613519389940446E-10</v>
      </c>
      <c r="BX170" s="9">
        <f t="shared" si="108"/>
        <v>9.5467724478150709E-16</v>
      </c>
      <c r="BY170" s="9">
        <f t="shared" si="132"/>
        <v>-4.3271908499229628E-13</v>
      </c>
      <c r="CA170" s="16">
        <f t="shared" si="133"/>
        <v>5</v>
      </c>
      <c r="CB170" s="17">
        <f>VLOOKUP($A170,Datum!$A:$B,2,0)</f>
        <v>41487</v>
      </c>
      <c r="CC170" s="13">
        <f>VLOOKUP(CB170,Zeitreihen!$J:$K,2,0)</f>
        <v>0.26664533503986348</v>
      </c>
      <c r="CD170" s="13">
        <f>VLOOKUP(CB170,Zeitreihen!N:O,2,0)</f>
        <v>1.3207</v>
      </c>
      <c r="CE170" s="9">
        <f t="shared" si="134"/>
        <v>0</v>
      </c>
      <c r="CF170" s="9">
        <f t="shared" si="134"/>
        <v>-7.1674078005621866E-3</v>
      </c>
      <c r="CG170" s="9">
        <f t="shared" si="150"/>
        <v>6.8362401078701196E-5</v>
      </c>
      <c r="CH170" s="9">
        <f t="shared" si="109"/>
        <v>7.4164107963109009E-19</v>
      </c>
      <c r="CI170" s="9">
        <f t="shared" si="109"/>
        <v>3.7837607924703991E-9</v>
      </c>
      <c r="CJ170" s="9">
        <f t="shared" si="135"/>
        <v>-5.2973506955774937E-14</v>
      </c>
      <c r="CL170" s="16">
        <f t="shared" si="136"/>
        <v>5</v>
      </c>
      <c r="CM170" s="17">
        <f>VLOOKUP($A170,Datum!$A:$B,2,0)</f>
        <v>41487</v>
      </c>
      <c r="CN170" s="13">
        <f>VLOOKUP(CM170,Zeitreihen!$J:$K,2,0)</f>
        <v>0.26664533503986348</v>
      </c>
      <c r="CO170" s="13">
        <f>VLOOKUP(CM170,Zeitreihen!R:S,2,0)</f>
        <v>1.0161</v>
      </c>
      <c r="CP170" s="9">
        <f t="shared" si="137"/>
        <v>0</v>
      </c>
      <c r="CQ170" s="9">
        <f t="shared" si="137"/>
        <v>-9.841066779574065E-5</v>
      </c>
      <c r="CR170" s="9">
        <f t="shared" si="151"/>
        <v>6.8362401078701196E-5</v>
      </c>
      <c r="CS170" s="9">
        <f t="shared" si="110"/>
        <v>7.4164107963109009E-19</v>
      </c>
      <c r="CT170" s="9">
        <f t="shared" si="110"/>
        <v>9.5467724478150709E-16</v>
      </c>
      <c r="CU170" s="9">
        <f t="shared" si="138"/>
        <v>2.6608792954942384E-17</v>
      </c>
      <c r="CW170" s="16">
        <f t="shared" si="139"/>
        <v>5</v>
      </c>
      <c r="CX170" s="17">
        <f>VLOOKUP($A170,Datum!$A:$B,2,0)</f>
        <v>41487</v>
      </c>
      <c r="CY170" s="13">
        <f>VLOOKUP(CX170,Zeitreihen!N:O,2,0)</f>
        <v>1.3207</v>
      </c>
      <c r="CZ170" s="13">
        <f>VLOOKUP(CX170,Zeitreihen!R:S,2,0)</f>
        <v>1.0161</v>
      </c>
      <c r="DA170" s="9">
        <f t="shared" si="140"/>
        <v>-7.1674078005621866E-3</v>
      </c>
      <c r="DB170" s="9">
        <f t="shared" si="140"/>
        <v>-9.841066779574065E-5</v>
      </c>
      <c r="DC170" s="9">
        <f t="shared" si="152"/>
        <v>6.8362401078701196E-5</v>
      </c>
      <c r="DD170" s="9">
        <f t="shared" si="111"/>
        <v>3.7837607924703991E-9</v>
      </c>
      <c r="DE170" s="9">
        <f t="shared" si="111"/>
        <v>9.5467724478150709E-16</v>
      </c>
      <c r="DF170" s="9">
        <f t="shared" si="141"/>
        <v>-1.9005973609020748E-12</v>
      </c>
    </row>
    <row r="171" spans="1:110" ht="15" x14ac:dyDescent="0.2">
      <c r="A171" s="9">
        <f t="shared" si="142"/>
        <v>158</v>
      </c>
      <c r="B171" s="16">
        <f t="shared" si="112"/>
        <v>4</v>
      </c>
      <c r="C171" s="17">
        <f>VLOOKUP($A171,Datum!$A:$B,2,0)</f>
        <v>41486</v>
      </c>
      <c r="D171" s="13">
        <f>VLOOKUP(C171,Zeitreihen!$B:$C,2,0)</f>
        <v>584.73</v>
      </c>
      <c r="E171" s="13">
        <f>VLOOKUP(C171,Zeitreihen!F:G,2,0)</f>
        <v>7915.11</v>
      </c>
      <c r="F171" s="9">
        <f t="shared" si="113"/>
        <v>7.5276731070043716E-4</v>
      </c>
      <c r="G171" s="9">
        <f t="shared" si="113"/>
        <v>6.4998257853224233E-3</v>
      </c>
      <c r="H171" s="9">
        <f t="shared" si="143"/>
        <v>6.4260657013979122E-5</v>
      </c>
      <c r="I171" s="9">
        <f t="shared" si="102"/>
        <v>3.2352767555762051E-13</v>
      </c>
      <c r="J171" s="9">
        <f t="shared" si="102"/>
        <v>1.8519550547978992E-9</v>
      </c>
      <c r="K171" s="9">
        <f t="shared" si="114"/>
        <v>-2.4477718727772612E-11</v>
      </c>
      <c r="M171" s="16">
        <f t="shared" si="115"/>
        <v>4</v>
      </c>
      <c r="N171" s="17">
        <f>VLOOKUP($A171,Datum!$A:$B,2,0)</f>
        <v>41486</v>
      </c>
      <c r="O171" s="13">
        <f>VLOOKUP(N171,Zeitreihen!$B:$C,2,0)</f>
        <v>584.73</v>
      </c>
      <c r="P171" s="13">
        <f>VLOOKUP(N171,Zeitreihen!$J:$K,2,0)</f>
        <v>0.26664533503986348</v>
      </c>
      <c r="Q171" s="9">
        <f t="shared" si="116"/>
        <v>7.5276731070043716E-4</v>
      </c>
      <c r="R171" s="9">
        <f t="shared" si="116"/>
        <v>0</v>
      </c>
      <c r="S171" s="9">
        <f t="shared" si="144"/>
        <v>6.4260657013979122E-5</v>
      </c>
      <c r="T171" s="9">
        <f t="shared" si="103"/>
        <v>3.2352767555762051E-13</v>
      </c>
      <c r="U171" s="9">
        <f t="shared" si="103"/>
        <v>6.9714261485322463E-19</v>
      </c>
      <c r="V171" s="9">
        <f t="shared" si="117"/>
        <v>-4.7491570801103782E-16</v>
      </c>
      <c r="X171" s="16">
        <f t="shared" si="118"/>
        <v>4</v>
      </c>
      <c r="Y171" s="17">
        <f>VLOOKUP($A171,Datum!$A:$B,2,0)</f>
        <v>41486</v>
      </c>
      <c r="Z171" s="13">
        <f>VLOOKUP(Y171,Zeitreihen!$B:$C,2,0)</f>
        <v>584.73</v>
      </c>
      <c r="AA171" s="13">
        <f>VLOOKUP(Y171,Zeitreihen!N:O,2,0)</f>
        <v>1.3302</v>
      </c>
      <c r="AB171" s="9">
        <f t="shared" si="119"/>
        <v>7.5276731070043716E-4</v>
      </c>
      <c r="AC171" s="9">
        <f t="shared" si="119"/>
        <v>2.9361963500136182E-3</v>
      </c>
      <c r="AD171" s="9">
        <f t="shared" si="145"/>
        <v>6.4260657013979122E-5</v>
      </c>
      <c r="AE171" s="9">
        <f t="shared" si="104"/>
        <v>3.2352767555762051E-13</v>
      </c>
      <c r="AF171" s="9">
        <f t="shared" si="104"/>
        <v>4.5603152638845429E-10</v>
      </c>
      <c r="AG171" s="9">
        <f t="shared" si="120"/>
        <v>-1.2146555878661666E-11</v>
      </c>
      <c r="AI171" s="16">
        <f t="shared" si="121"/>
        <v>4</v>
      </c>
      <c r="AJ171" s="17">
        <f>VLOOKUP($A171,Datum!$A:$B,2,0)</f>
        <v>41486</v>
      </c>
      <c r="AK171" s="13">
        <f>VLOOKUP(AJ171,Zeitreihen!$B:$C,2,0)</f>
        <v>584.73</v>
      </c>
      <c r="AL171" s="13">
        <f>VLOOKUP(AJ171,Zeitreihen!$R:$S,2,0)</f>
        <v>1.0162</v>
      </c>
      <c r="AM171" s="9">
        <f t="shared" si="122"/>
        <v>7.5276731070043716E-4</v>
      </c>
      <c r="AN171" s="9">
        <f t="shared" si="122"/>
        <v>-9.8400984089255472E-5</v>
      </c>
      <c r="AO171" s="9">
        <f t="shared" si="146"/>
        <v>6.4260657013979122E-5</v>
      </c>
      <c r="AP171" s="9">
        <f t="shared" si="105"/>
        <v>2.2582032272882571E-13</v>
      </c>
      <c r="AQ171" s="9">
        <f t="shared" si="105"/>
        <v>9.4794051245234993E-16</v>
      </c>
      <c r="AR171" s="9">
        <f t="shared" si="123"/>
        <v>-1.4630934093547073E-14</v>
      </c>
      <c r="AT171" s="16">
        <f t="shared" si="124"/>
        <v>4</v>
      </c>
      <c r="AU171" s="17">
        <f>VLOOKUP($A171,Datum!$A:$B,2,0)</f>
        <v>41486</v>
      </c>
      <c r="AV171" s="13">
        <f>VLOOKUP(AU171,Zeitreihen!$F:$G,2,0)</f>
        <v>7915.11</v>
      </c>
      <c r="AW171" s="13">
        <f>VLOOKUP(AU171,Zeitreihen!$J:$K,2,0)</f>
        <v>0.26664533503986348</v>
      </c>
      <c r="AX171" s="9">
        <f t="shared" si="125"/>
        <v>6.4998257853224233E-3</v>
      </c>
      <c r="AY171" s="9">
        <f t="shared" si="125"/>
        <v>0</v>
      </c>
      <c r="AZ171" s="9">
        <f t="shared" si="147"/>
        <v>6.4260657013979122E-5</v>
      </c>
      <c r="BA171" s="9">
        <f t="shared" si="106"/>
        <v>1.8519550547978992E-9</v>
      </c>
      <c r="BB171" s="9">
        <f t="shared" si="106"/>
        <v>6.9714261485322463E-19</v>
      </c>
      <c r="BC171" s="9">
        <f t="shared" si="126"/>
        <v>3.5931557014586141E-14</v>
      </c>
      <c r="BE171" s="16">
        <f t="shared" si="127"/>
        <v>4</v>
      </c>
      <c r="BF171" s="17">
        <f>VLOOKUP($A171,Datum!$A:$B,2,0)</f>
        <v>41486</v>
      </c>
      <c r="BG171" s="13">
        <f>VLOOKUP(BF171,Zeitreihen!$F:$G,2,0)</f>
        <v>7915.11</v>
      </c>
      <c r="BH171" s="13">
        <f>VLOOKUP(BF171,Zeitreihen!N:O,2,0)</f>
        <v>1.3302</v>
      </c>
      <c r="BI171" s="9">
        <f t="shared" si="128"/>
        <v>6.4998257853224233E-3</v>
      </c>
      <c r="BJ171" s="9">
        <f t="shared" si="128"/>
        <v>2.9361963500136182E-3</v>
      </c>
      <c r="BK171" s="9">
        <f t="shared" si="148"/>
        <v>6.4260657013979122E-5</v>
      </c>
      <c r="BL171" s="9">
        <f t="shared" si="107"/>
        <v>1.8519550547978992E-9</v>
      </c>
      <c r="BM171" s="9">
        <f t="shared" si="107"/>
        <v>4.5603152638845429E-10</v>
      </c>
      <c r="BN171" s="9">
        <f t="shared" si="129"/>
        <v>9.1899395560705378E-10</v>
      </c>
      <c r="BP171" s="16">
        <f t="shared" si="130"/>
        <v>4</v>
      </c>
      <c r="BQ171" s="17">
        <f>VLOOKUP($A171,Datum!$A:$B,2,0)</f>
        <v>41486</v>
      </c>
      <c r="BR171" s="13">
        <f>VLOOKUP(BQ171,Zeitreihen!$F:$G,2,0)</f>
        <v>7915.11</v>
      </c>
      <c r="BS171" s="13">
        <f>VLOOKUP(BQ171,Zeitreihen!R:S,2,0)</f>
        <v>1.0162</v>
      </c>
      <c r="BT171" s="9">
        <f t="shared" si="131"/>
        <v>6.4998257853224233E-3</v>
      </c>
      <c r="BU171" s="9">
        <f t="shared" si="131"/>
        <v>-9.8400984089255472E-5</v>
      </c>
      <c r="BV171" s="9">
        <f t="shared" si="149"/>
        <v>6.4260657013979122E-5</v>
      </c>
      <c r="BW171" s="9">
        <f t="shared" si="108"/>
        <v>1.8519550547978992E-9</v>
      </c>
      <c r="BX171" s="9">
        <f t="shared" si="108"/>
        <v>9.0205352970662035E-16</v>
      </c>
      <c r="BY171" s="9">
        <f t="shared" si="132"/>
        <v>1.2925024541711564E-12</v>
      </c>
      <c r="CA171" s="16">
        <f t="shared" si="133"/>
        <v>4</v>
      </c>
      <c r="CB171" s="17">
        <f>VLOOKUP($A171,Datum!$A:$B,2,0)</f>
        <v>41486</v>
      </c>
      <c r="CC171" s="13">
        <f>VLOOKUP(CB171,Zeitreihen!$J:$K,2,0)</f>
        <v>0.26664533503986348</v>
      </c>
      <c r="CD171" s="13">
        <f>VLOOKUP(CB171,Zeitreihen!N:O,2,0)</f>
        <v>1.3302</v>
      </c>
      <c r="CE171" s="9">
        <f t="shared" si="134"/>
        <v>0</v>
      </c>
      <c r="CF171" s="9">
        <f t="shared" si="134"/>
        <v>2.9361963500136182E-3</v>
      </c>
      <c r="CG171" s="9">
        <f t="shared" si="150"/>
        <v>6.4260657013979122E-5</v>
      </c>
      <c r="CH171" s="9">
        <f t="shared" si="109"/>
        <v>6.9714261485322463E-19</v>
      </c>
      <c r="CI171" s="9">
        <f t="shared" si="109"/>
        <v>4.5603152638845429E-10</v>
      </c>
      <c r="CJ171" s="9">
        <f t="shared" si="135"/>
        <v>1.7830283530049499E-14</v>
      </c>
      <c r="CL171" s="16">
        <f t="shared" si="136"/>
        <v>4</v>
      </c>
      <c r="CM171" s="17">
        <f>VLOOKUP($A171,Datum!$A:$B,2,0)</f>
        <v>41486</v>
      </c>
      <c r="CN171" s="13">
        <f>VLOOKUP(CM171,Zeitreihen!$J:$K,2,0)</f>
        <v>0.26664533503986348</v>
      </c>
      <c r="CO171" s="13">
        <f>VLOOKUP(CM171,Zeitreihen!R:S,2,0)</f>
        <v>1.0162</v>
      </c>
      <c r="CP171" s="9">
        <f t="shared" si="137"/>
        <v>0</v>
      </c>
      <c r="CQ171" s="9">
        <f t="shared" si="137"/>
        <v>-9.8400984089255472E-5</v>
      </c>
      <c r="CR171" s="9">
        <f t="shared" si="151"/>
        <v>6.4260657013979122E-5</v>
      </c>
      <c r="CS171" s="9">
        <f t="shared" si="110"/>
        <v>6.9714261485322463E-19</v>
      </c>
      <c r="CT171" s="9">
        <f t="shared" si="110"/>
        <v>9.0205352970662035E-16</v>
      </c>
      <c r="CU171" s="9">
        <f t="shared" si="138"/>
        <v>2.5077080301288155E-17</v>
      </c>
      <c r="CW171" s="16">
        <f t="shared" si="139"/>
        <v>4</v>
      </c>
      <c r="CX171" s="17">
        <f>VLOOKUP($A171,Datum!$A:$B,2,0)</f>
        <v>41486</v>
      </c>
      <c r="CY171" s="13">
        <f>VLOOKUP(CX171,Zeitreihen!N:O,2,0)</f>
        <v>1.3302</v>
      </c>
      <c r="CZ171" s="13">
        <f>VLOOKUP(CX171,Zeitreihen!R:S,2,0)</f>
        <v>1.0162</v>
      </c>
      <c r="DA171" s="9">
        <f t="shared" si="140"/>
        <v>2.9361963500136182E-3</v>
      </c>
      <c r="DB171" s="9">
        <f t="shared" si="140"/>
        <v>-9.8400984089255472E-5</v>
      </c>
      <c r="DC171" s="9">
        <f t="shared" si="152"/>
        <v>6.4260657013979122E-5</v>
      </c>
      <c r="DD171" s="9">
        <f t="shared" si="111"/>
        <v>4.5603152638845429E-10</v>
      </c>
      <c r="DE171" s="9">
        <f t="shared" si="111"/>
        <v>9.0205352970662035E-16</v>
      </c>
      <c r="DF171" s="9">
        <f t="shared" si="141"/>
        <v>6.4137730552008389E-13</v>
      </c>
    </row>
    <row r="172" spans="1:110" ht="15" x14ac:dyDescent="0.2">
      <c r="A172" s="9">
        <f t="shared" si="142"/>
        <v>159</v>
      </c>
      <c r="B172" s="16">
        <f t="shared" si="112"/>
        <v>3</v>
      </c>
      <c r="C172" s="17">
        <f>VLOOKUP($A172,Datum!$A:$B,2,0)</f>
        <v>41485</v>
      </c>
      <c r="D172" s="13">
        <f>VLOOKUP(C172,Zeitreihen!$B:$C,2,0)</f>
        <v>584.29</v>
      </c>
      <c r="E172" s="13">
        <f>VLOOKUP(C172,Zeitreihen!F:G,2,0)</f>
        <v>7863.83</v>
      </c>
      <c r="F172" s="9">
        <f t="shared" si="113"/>
        <v>4.7864629592393251E-3</v>
      </c>
      <c r="G172" s="9">
        <f t="shared" si="113"/>
        <v>8.9221242769911176E-3</v>
      </c>
      <c r="H172" s="9">
        <f t="shared" si="143"/>
        <v>6.0405017593140373E-5</v>
      </c>
      <c r="I172" s="9">
        <f t="shared" si="102"/>
        <v>9.485589146236836E-10</v>
      </c>
      <c r="J172" s="9">
        <f t="shared" si="102"/>
        <v>3.6662556035625126E-9</v>
      </c>
      <c r="K172" s="9">
        <f t="shared" si="114"/>
        <v>1.8648483681115349E-9</v>
      </c>
      <c r="M172" s="16">
        <f t="shared" si="115"/>
        <v>3</v>
      </c>
      <c r="N172" s="17">
        <f>VLOOKUP($A172,Datum!$A:$B,2,0)</f>
        <v>41485</v>
      </c>
      <c r="O172" s="13">
        <f>VLOOKUP(N172,Zeitreihen!$B:$C,2,0)</f>
        <v>584.29</v>
      </c>
      <c r="P172" s="13">
        <f>VLOOKUP(N172,Zeitreihen!$J:$K,2,0)</f>
        <v>0.26664533503986348</v>
      </c>
      <c r="Q172" s="9">
        <f t="shared" si="116"/>
        <v>4.7864629592393251E-3</v>
      </c>
      <c r="R172" s="9">
        <f t="shared" si="116"/>
        <v>-2.6664889008965887E-5</v>
      </c>
      <c r="S172" s="9">
        <f t="shared" si="144"/>
        <v>6.0405017593140373E-5</v>
      </c>
      <c r="T172" s="9">
        <f t="shared" si="103"/>
        <v>9.485589146236836E-10</v>
      </c>
      <c r="U172" s="9">
        <f t="shared" si="103"/>
        <v>4.2614078034285812E-14</v>
      </c>
      <c r="V172" s="9">
        <f t="shared" si="117"/>
        <v>-6.3578269564286753E-12</v>
      </c>
      <c r="X172" s="16">
        <f t="shared" si="118"/>
        <v>3</v>
      </c>
      <c r="Y172" s="17">
        <f>VLOOKUP($A172,Datum!$A:$B,2,0)</f>
        <v>41485</v>
      </c>
      <c r="Z172" s="13">
        <f>VLOOKUP(Y172,Zeitreihen!$B:$C,2,0)</f>
        <v>584.29</v>
      </c>
      <c r="AA172" s="13">
        <f>VLOOKUP(Y172,Zeitreihen!N:O,2,0)</f>
        <v>1.3263</v>
      </c>
      <c r="AB172" s="9">
        <f t="shared" si="119"/>
        <v>4.7864629592393251E-3</v>
      </c>
      <c r="AC172" s="9">
        <f t="shared" si="119"/>
        <v>7.5400565539887737E-5</v>
      </c>
      <c r="AD172" s="9">
        <f t="shared" si="145"/>
        <v>6.0405017593140373E-5</v>
      </c>
      <c r="AE172" s="9">
        <f t="shared" si="104"/>
        <v>9.485589146236836E-10</v>
      </c>
      <c r="AF172" s="9">
        <f t="shared" si="104"/>
        <v>2.3407669331793123E-12</v>
      </c>
      <c r="AG172" s="9">
        <f t="shared" si="120"/>
        <v>-4.7120646658588815E-11</v>
      </c>
      <c r="AI172" s="16">
        <f t="shared" si="121"/>
        <v>3</v>
      </c>
      <c r="AJ172" s="17">
        <f>VLOOKUP($A172,Datum!$A:$B,2,0)</f>
        <v>41485</v>
      </c>
      <c r="AK172" s="13">
        <f>VLOOKUP(AJ172,Zeitreihen!$B:$C,2,0)</f>
        <v>584.29</v>
      </c>
      <c r="AL172" s="13">
        <f>VLOOKUP(AJ172,Zeitreihen!$R:$S,2,0)</f>
        <v>1.0163</v>
      </c>
      <c r="AM172" s="9">
        <f t="shared" si="122"/>
        <v>4.7864629592393251E-3</v>
      </c>
      <c r="AN172" s="9">
        <f t="shared" si="122"/>
        <v>-9.8391302288305295E-5</v>
      </c>
      <c r="AO172" s="9">
        <f t="shared" si="146"/>
        <v>6.0405017593140373E-5</v>
      </c>
      <c r="AP172" s="9">
        <f t="shared" si="105"/>
        <v>9.5415638629497448E-10</v>
      </c>
      <c r="AQ172" s="9">
        <f t="shared" si="105"/>
        <v>8.9556213049294627E-16</v>
      </c>
      <c r="AR172" s="9">
        <f t="shared" si="123"/>
        <v>9.243951136466365E-13</v>
      </c>
      <c r="AT172" s="16">
        <f t="shared" si="124"/>
        <v>3</v>
      </c>
      <c r="AU172" s="17">
        <f>VLOOKUP($A172,Datum!$A:$B,2,0)</f>
        <v>41485</v>
      </c>
      <c r="AV172" s="13">
        <f>VLOOKUP(AU172,Zeitreihen!$F:$G,2,0)</f>
        <v>7863.83</v>
      </c>
      <c r="AW172" s="13">
        <f>VLOOKUP(AU172,Zeitreihen!$J:$K,2,0)</f>
        <v>0.26664533503986348</v>
      </c>
      <c r="AX172" s="9">
        <f t="shared" si="125"/>
        <v>8.9221242769911176E-3</v>
      </c>
      <c r="AY172" s="9">
        <f t="shared" si="125"/>
        <v>-2.6664889008965887E-5</v>
      </c>
      <c r="AZ172" s="9">
        <f t="shared" si="147"/>
        <v>6.0405017593140373E-5</v>
      </c>
      <c r="BA172" s="9">
        <f t="shared" si="106"/>
        <v>3.6662556035625126E-9</v>
      </c>
      <c r="BB172" s="9">
        <f t="shared" si="106"/>
        <v>4.2614078034285812E-14</v>
      </c>
      <c r="BC172" s="9">
        <f t="shared" si="126"/>
        <v>-1.249936407917821E-11</v>
      </c>
      <c r="BE172" s="16">
        <f t="shared" si="127"/>
        <v>3</v>
      </c>
      <c r="BF172" s="17">
        <f>VLOOKUP($A172,Datum!$A:$B,2,0)</f>
        <v>41485</v>
      </c>
      <c r="BG172" s="13">
        <f>VLOOKUP(BF172,Zeitreihen!$F:$G,2,0)</f>
        <v>7863.83</v>
      </c>
      <c r="BH172" s="13">
        <f>VLOOKUP(BF172,Zeitreihen!N:O,2,0)</f>
        <v>1.3263</v>
      </c>
      <c r="BI172" s="9">
        <f t="shared" si="128"/>
        <v>8.9221242769911176E-3</v>
      </c>
      <c r="BJ172" s="9">
        <f t="shared" si="128"/>
        <v>7.5400565539887737E-5</v>
      </c>
      <c r="BK172" s="9">
        <f t="shared" si="148"/>
        <v>6.0405017593140373E-5</v>
      </c>
      <c r="BL172" s="9">
        <f t="shared" si="107"/>
        <v>3.6662556035625126E-9</v>
      </c>
      <c r="BM172" s="9">
        <f t="shared" si="107"/>
        <v>2.3407669331793123E-12</v>
      </c>
      <c r="BN172" s="9">
        <f t="shared" si="129"/>
        <v>-9.2638274408596851E-11</v>
      </c>
      <c r="BP172" s="16">
        <f t="shared" si="130"/>
        <v>3</v>
      </c>
      <c r="BQ172" s="17">
        <f>VLOOKUP($A172,Datum!$A:$B,2,0)</f>
        <v>41485</v>
      </c>
      <c r="BR172" s="13">
        <f>VLOOKUP(BQ172,Zeitreihen!$F:$G,2,0)</f>
        <v>7863.83</v>
      </c>
      <c r="BS172" s="13">
        <f>VLOOKUP(BQ172,Zeitreihen!R:S,2,0)</f>
        <v>1.0163</v>
      </c>
      <c r="BT172" s="9">
        <f t="shared" si="131"/>
        <v>8.9221242769911176E-3</v>
      </c>
      <c r="BU172" s="9">
        <f t="shared" si="131"/>
        <v>-9.8391302288305295E-5</v>
      </c>
      <c r="BV172" s="9">
        <f t="shared" si="149"/>
        <v>6.0405017593140373E-5</v>
      </c>
      <c r="BW172" s="9">
        <f t="shared" si="108"/>
        <v>3.6662556035625126E-9</v>
      </c>
      <c r="BX172" s="9">
        <f t="shared" si="108"/>
        <v>8.5231828648263304E-16</v>
      </c>
      <c r="BY172" s="9">
        <f t="shared" si="132"/>
        <v>1.7677151053933301E-12</v>
      </c>
      <c r="CA172" s="16">
        <f t="shared" si="133"/>
        <v>3</v>
      </c>
      <c r="CB172" s="17">
        <f>VLOOKUP($A172,Datum!$A:$B,2,0)</f>
        <v>41485</v>
      </c>
      <c r="CC172" s="13">
        <f>VLOOKUP(CB172,Zeitreihen!$J:$K,2,0)</f>
        <v>0.26664533503986348</v>
      </c>
      <c r="CD172" s="13">
        <f>VLOOKUP(CB172,Zeitreihen!N:O,2,0)</f>
        <v>1.3263</v>
      </c>
      <c r="CE172" s="9">
        <f t="shared" si="134"/>
        <v>-2.6664889008965887E-5</v>
      </c>
      <c r="CF172" s="9">
        <f t="shared" si="134"/>
        <v>7.5400565539887737E-5</v>
      </c>
      <c r="CG172" s="9">
        <f t="shared" si="150"/>
        <v>6.0405017593140373E-5</v>
      </c>
      <c r="CH172" s="9">
        <f t="shared" si="109"/>
        <v>4.2614078034285812E-14</v>
      </c>
      <c r="CI172" s="9">
        <f t="shared" si="109"/>
        <v>2.3407669331793123E-12</v>
      </c>
      <c r="CJ172" s="9">
        <f t="shared" si="135"/>
        <v>3.1583163988204082E-13</v>
      </c>
      <c r="CL172" s="16">
        <f t="shared" si="136"/>
        <v>3</v>
      </c>
      <c r="CM172" s="17">
        <f>VLOOKUP($A172,Datum!$A:$B,2,0)</f>
        <v>41485</v>
      </c>
      <c r="CN172" s="13">
        <f>VLOOKUP(CM172,Zeitreihen!$J:$K,2,0)</f>
        <v>0.26664533503986348</v>
      </c>
      <c r="CO172" s="13">
        <f>VLOOKUP(CM172,Zeitreihen!R:S,2,0)</f>
        <v>1.0163</v>
      </c>
      <c r="CP172" s="9">
        <f t="shared" si="137"/>
        <v>-2.6664889008965887E-5</v>
      </c>
      <c r="CQ172" s="9">
        <f t="shared" si="137"/>
        <v>-9.8391302288305295E-5</v>
      </c>
      <c r="CR172" s="9">
        <f t="shared" si="151"/>
        <v>6.0405017593140373E-5</v>
      </c>
      <c r="CS172" s="9">
        <f t="shared" si="110"/>
        <v>4.2614078034285812E-14</v>
      </c>
      <c r="CT172" s="9">
        <f t="shared" si="110"/>
        <v>8.5231828648263304E-16</v>
      </c>
      <c r="CU172" s="9">
        <f t="shared" si="138"/>
        <v>-6.0266705543126959E-15</v>
      </c>
      <c r="CW172" s="16">
        <f t="shared" si="139"/>
        <v>3</v>
      </c>
      <c r="CX172" s="17">
        <f>VLOOKUP($A172,Datum!$A:$B,2,0)</f>
        <v>41485</v>
      </c>
      <c r="CY172" s="13">
        <f>VLOOKUP(CX172,Zeitreihen!N:O,2,0)</f>
        <v>1.3263</v>
      </c>
      <c r="CZ172" s="13">
        <f>VLOOKUP(CX172,Zeitreihen!R:S,2,0)</f>
        <v>1.0163</v>
      </c>
      <c r="DA172" s="9">
        <f t="shared" si="140"/>
        <v>7.5400565539887737E-5</v>
      </c>
      <c r="DB172" s="9">
        <f t="shared" si="140"/>
        <v>-9.8391302288305295E-5</v>
      </c>
      <c r="DC172" s="9">
        <f t="shared" si="152"/>
        <v>6.0405017593140373E-5</v>
      </c>
      <c r="DD172" s="9">
        <f t="shared" si="111"/>
        <v>2.3407669331793123E-12</v>
      </c>
      <c r="DE172" s="9">
        <f t="shared" si="111"/>
        <v>8.5231828648263304E-16</v>
      </c>
      <c r="DF172" s="9">
        <f t="shared" si="141"/>
        <v>-4.4666301184926872E-14</v>
      </c>
    </row>
    <row r="173" spans="1:110" ht="15" x14ac:dyDescent="0.2">
      <c r="A173" s="9">
        <f t="shared" si="142"/>
        <v>160</v>
      </c>
      <c r="B173" s="16">
        <f t="shared" si="112"/>
        <v>2</v>
      </c>
      <c r="C173" s="17">
        <f>VLOOKUP($A173,Datum!$A:$B,2,0)</f>
        <v>41484</v>
      </c>
      <c r="D173" s="13">
        <f>VLOOKUP(C173,Zeitreihen!$B:$C,2,0)</f>
        <v>581.5</v>
      </c>
      <c r="E173" s="13">
        <f>VLOOKUP(C173,Zeitreihen!F:G,2,0)</f>
        <v>7793.98</v>
      </c>
      <c r="F173" s="9">
        <f t="shared" si="113"/>
        <v>-6.5477342655066743E-3</v>
      </c>
      <c r="G173" s="9">
        <f t="shared" si="113"/>
        <v>3.0235630762970775E-3</v>
      </c>
      <c r="H173" s="9">
        <f t="shared" si="143"/>
        <v>5.6780716537551951E-5</v>
      </c>
      <c r="I173" s="9">
        <f t="shared" si="102"/>
        <v>3.0853717190311042E-9</v>
      </c>
      <c r="J173" s="9">
        <f t="shared" si="102"/>
        <v>2.0327947047784467E-10</v>
      </c>
      <c r="K173" s="9">
        <f t="shared" si="114"/>
        <v>-7.9195500457536115E-10</v>
      </c>
      <c r="M173" s="16">
        <f t="shared" si="115"/>
        <v>2</v>
      </c>
      <c r="N173" s="17">
        <f>VLOOKUP($A173,Datum!$A:$B,2,0)</f>
        <v>41484</v>
      </c>
      <c r="O173" s="13">
        <f>VLOOKUP(N173,Zeitreihen!$B:$C,2,0)</f>
        <v>581.5</v>
      </c>
      <c r="P173" s="13">
        <f>VLOOKUP(N173,Zeitreihen!$J:$K,2,0)</f>
        <v>0.26665244520292253</v>
      </c>
      <c r="Q173" s="9">
        <f t="shared" si="116"/>
        <v>-6.5477342655066743E-3</v>
      </c>
      <c r="R173" s="9">
        <f t="shared" si="116"/>
        <v>2.6664889008905866E-5</v>
      </c>
      <c r="S173" s="9">
        <f t="shared" si="144"/>
        <v>5.6780716537551951E-5</v>
      </c>
      <c r="T173" s="9">
        <f t="shared" si="103"/>
        <v>3.0853717190311042E-9</v>
      </c>
      <c r="U173" s="9">
        <f t="shared" si="103"/>
        <v>4.0688029271299189E-14</v>
      </c>
      <c r="V173" s="9">
        <f t="shared" si="117"/>
        <v>-1.1204360526900955E-11</v>
      </c>
      <c r="X173" s="16">
        <f t="shared" si="118"/>
        <v>2</v>
      </c>
      <c r="Y173" s="17">
        <f>VLOOKUP($A173,Datum!$A:$B,2,0)</f>
        <v>41484</v>
      </c>
      <c r="Z173" s="13">
        <f>VLOOKUP(Y173,Zeitreihen!$B:$C,2,0)</f>
        <v>581.5</v>
      </c>
      <c r="AA173" s="13">
        <f>VLOOKUP(Y173,Zeitreihen!N:O,2,0)</f>
        <v>1.3262</v>
      </c>
      <c r="AB173" s="9">
        <f t="shared" si="119"/>
        <v>-6.5477342655066743E-3</v>
      </c>
      <c r="AC173" s="9">
        <f t="shared" si="119"/>
        <v>-1.2810370615146192E-3</v>
      </c>
      <c r="AD173" s="9">
        <f t="shared" si="145"/>
        <v>5.6780716537551951E-5</v>
      </c>
      <c r="AE173" s="9">
        <f t="shared" si="104"/>
        <v>3.0853717190311042E-9</v>
      </c>
      <c r="AF173" s="9">
        <f t="shared" si="104"/>
        <v>1.3699554651904458E-10</v>
      </c>
      <c r="AG173" s="9">
        <f t="shared" si="120"/>
        <v>6.5014012709805122E-10</v>
      </c>
      <c r="AI173" s="16">
        <f t="shared" si="121"/>
        <v>2</v>
      </c>
      <c r="AJ173" s="17">
        <f>VLOOKUP($A173,Datum!$A:$B,2,0)</f>
        <v>41484</v>
      </c>
      <c r="AK173" s="13">
        <f>VLOOKUP(AJ173,Zeitreihen!$B:$C,2,0)</f>
        <v>581.5</v>
      </c>
      <c r="AL173" s="13">
        <f>VLOOKUP(AJ173,Zeitreihen!$R:$S,2,0)</f>
        <v>1.0164</v>
      </c>
      <c r="AM173" s="9">
        <f t="shared" si="122"/>
        <v>-6.5477342655066743E-3</v>
      </c>
      <c r="AN173" s="9">
        <f t="shared" si="122"/>
        <v>-9.838162239233486E-5</v>
      </c>
      <c r="AO173" s="9">
        <f t="shared" si="146"/>
        <v>5.6780716537551951E-5</v>
      </c>
      <c r="AP173" s="9">
        <f t="shared" si="105"/>
        <v>3.075606227980725E-9</v>
      </c>
      <c r="AQ173" s="9">
        <f t="shared" si="105"/>
        <v>8.4606637839206296E-16</v>
      </c>
      <c r="AR173" s="9">
        <f t="shared" si="123"/>
        <v>-1.6131233749058767E-12</v>
      </c>
      <c r="AT173" s="16">
        <f t="shared" si="124"/>
        <v>2</v>
      </c>
      <c r="AU173" s="17">
        <f>VLOOKUP($A173,Datum!$A:$B,2,0)</f>
        <v>41484</v>
      </c>
      <c r="AV173" s="13">
        <f>VLOOKUP(AU173,Zeitreihen!$F:$G,2,0)</f>
        <v>7793.98</v>
      </c>
      <c r="AW173" s="13">
        <f>VLOOKUP(AU173,Zeitreihen!$J:$K,2,0)</f>
        <v>0.26665244520292253</v>
      </c>
      <c r="AX173" s="9">
        <f t="shared" si="125"/>
        <v>3.0235630762970775E-3</v>
      </c>
      <c r="AY173" s="9">
        <f t="shared" si="125"/>
        <v>2.6664889008905866E-5</v>
      </c>
      <c r="AZ173" s="9">
        <f t="shared" si="147"/>
        <v>5.6780716537551951E-5</v>
      </c>
      <c r="BA173" s="9">
        <f t="shared" si="106"/>
        <v>2.0327947047784467E-10</v>
      </c>
      <c r="BB173" s="9">
        <f t="shared" si="106"/>
        <v>4.0688029271299189E-14</v>
      </c>
      <c r="BC173" s="9">
        <f t="shared" si="126"/>
        <v>2.875941766631714E-12</v>
      </c>
      <c r="BE173" s="16">
        <f t="shared" si="127"/>
        <v>2</v>
      </c>
      <c r="BF173" s="17">
        <f>VLOOKUP($A173,Datum!$A:$B,2,0)</f>
        <v>41484</v>
      </c>
      <c r="BG173" s="13">
        <f>VLOOKUP(BF173,Zeitreihen!$F:$G,2,0)</f>
        <v>7793.98</v>
      </c>
      <c r="BH173" s="13">
        <f>VLOOKUP(BF173,Zeitreihen!N:O,2,0)</f>
        <v>1.3262</v>
      </c>
      <c r="BI173" s="9">
        <f t="shared" si="128"/>
        <v>3.0235630762970775E-3</v>
      </c>
      <c r="BJ173" s="9">
        <f t="shared" si="128"/>
        <v>-1.2810370615146192E-3</v>
      </c>
      <c r="BK173" s="9">
        <f t="shared" si="148"/>
        <v>5.6780716537551951E-5</v>
      </c>
      <c r="BL173" s="9">
        <f t="shared" si="107"/>
        <v>2.0327947047784467E-10</v>
      </c>
      <c r="BM173" s="9">
        <f t="shared" si="107"/>
        <v>1.3699554651904458E-10</v>
      </c>
      <c r="BN173" s="9">
        <f t="shared" si="129"/>
        <v>-1.6687834537235297E-10</v>
      </c>
      <c r="BP173" s="16">
        <f t="shared" si="130"/>
        <v>2</v>
      </c>
      <c r="BQ173" s="17">
        <f>VLOOKUP($A173,Datum!$A:$B,2,0)</f>
        <v>41484</v>
      </c>
      <c r="BR173" s="13">
        <f>VLOOKUP(BQ173,Zeitreihen!$F:$G,2,0)</f>
        <v>7793.98</v>
      </c>
      <c r="BS173" s="13">
        <f>VLOOKUP(BQ173,Zeitreihen!R:S,2,0)</f>
        <v>1.0164</v>
      </c>
      <c r="BT173" s="9">
        <f t="shared" si="131"/>
        <v>3.0235630762970775E-3</v>
      </c>
      <c r="BU173" s="9">
        <f t="shared" si="131"/>
        <v>-9.838162239233486E-5</v>
      </c>
      <c r="BV173" s="9">
        <f t="shared" si="149"/>
        <v>5.6780716537551951E-5</v>
      </c>
      <c r="BW173" s="9">
        <f t="shared" si="108"/>
        <v>2.0327947047784467E-10</v>
      </c>
      <c r="BX173" s="9">
        <f t="shared" si="108"/>
        <v>8.053137099665014E-16</v>
      </c>
      <c r="BY173" s="9">
        <f t="shared" si="132"/>
        <v>4.0460319392033846E-13</v>
      </c>
      <c r="CA173" s="16">
        <f t="shared" si="133"/>
        <v>2</v>
      </c>
      <c r="CB173" s="17">
        <f>VLOOKUP($A173,Datum!$A:$B,2,0)</f>
        <v>41484</v>
      </c>
      <c r="CC173" s="13">
        <f>VLOOKUP(CB173,Zeitreihen!$J:$K,2,0)</f>
        <v>0.26665244520292253</v>
      </c>
      <c r="CD173" s="13">
        <f>VLOOKUP(CB173,Zeitreihen!N:O,2,0)</f>
        <v>1.3262</v>
      </c>
      <c r="CE173" s="9">
        <f t="shared" si="134"/>
        <v>2.6664889008905866E-5</v>
      </c>
      <c r="CF173" s="9">
        <f t="shared" si="134"/>
        <v>-1.2810370615146192E-3</v>
      </c>
      <c r="CG173" s="9">
        <f t="shared" si="150"/>
        <v>5.6780716537551951E-5</v>
      </c>
      <c r="CH173" s="9">
        <f t="shared" si="109"/>
        <v>4.0688029271299189E-14</v>
      </c>
      <c r="CI173" s="9">
        <f t="shared" si="109"/>
        <v>1.3699554651904458E-10</v>
      </c>
      <c r="CJ173" s="9">
        <f t="shared" si="135"/>
        <v>-2.3609487090583979E-12</v>
      </c>
      <c r="CL173" s="16">
        <f t="shared" si="136"/>
        <v>2</v>
      </c>
      <c r="CM173" s="17">
        <f>VLOOKUP($A173,Datum!$A:$B,2,0)</f>
        <v>41484</v>
      </c>
      <c r="CN173" s="13">
        <f>VLOOKUP(CM173,Zeitreihen!$J:$K,2,0)</f>
        <v>0.26665244520292253</v>
      </c>
      <c r="CO173" s="13">
        <f>VLOOKUP(CM173,Zeitreihen!R:S,2,0)</f>
        <v>1.0164</v>
      </c>
      <c r="CP173" s="9">
        <f t="shared" si="137"/>
        <v>2.6664889008905866E-5</v>
      </c>
      <c r="CQ173" s="9">
        <f t="shared" si="137"/>
        <v>-9.838162239233486E-5</v>
      </c>
      <c r="CR173" s="9">
        <f t="shared" si="151"/>
        <v>5.6780716537551951E-5</v>
      </c>
      <c r="CS173" s="9">
        <f t="shared" si="110"/>
        <v>4.0688029271299189E-14</v>
      </c>
      <c r="CT173" s="9">
        <f t="shared" si="110"/>
        <v>8.053137099665014E-16</v>
      </c>
      <c r="CU173" s="9">
        <f t="shared" si="138"/>
        <v>5.724214164729999E-15</v>
      </c>
      <c r="CW173" s="16">
        <f t="shared" si="139"/>
        <v>2</v>
      </c>
      <c r="CX173" s="17">
        <f>VLOOKUP($A173,Datum!$A:$B,2,0)</f>
        <v>41484</v>
      </c>
      <c r="CY173" s="13">
        <f>VLOOKUP(CX173,Zeitreihen!N:O,2,0)</f>
        <v>1.3262</v>
      </c>
      <c r="CZ173" s="13">
        <f>VLOOKUP(CX173,Zeitreihen!R:S,2,0)</f>
        <v>1.0164</v>
      </c>
      <c r="DA173" s="9">
        <f t="shared" si="140"/>
        <v>-1.2810370615146192E-3</v>
      </c>
      <c r="DB173" s="9">
        <f t="shared" si="140"/>
        <v>-9.838162239233486E-5</v>
      </c>
      <c r="DC173" s="9">
        <f t="shared" si="152"/>
        <v>5.6780716537551951E-5</v>
      </c>
      <c r="DD173" s="9">
        <f t="shared" si="111"/>
        <v>1.3699554651904458E-10</v>
      </c>
      <c r="DE173" s="9">
        <f t="shared" si="111"/>
        <v>8.053137099665014E-16</v>
      </c>
      <c r="DF173" s="9">
        <f t="shared" si="141"/>
        <v>-3.3215115808339465E-13</v>
      </c>
    </row>
    <row r="174" spans="1:110" ht="15" x14ac:dyDescent="0.2">
      <c r="A174" s="9">
        <f t="shared" si="142"/>
        <v>161</v>
      </c>
      <c r="B174" s="16">
        <f t="shared" si="112"/>
        <v>6</v>
      </c>
      <c r="C174" s="17">
        <f>VLOOKUP($A174,Datum!$A:$B,2,0)</f>
        <v>41481</v>
      </c>
      <c r="D174" s="13">
        <f>VLOOKUP(C174,Zeitreihen!$B:$C,2,0)</f>
        <v>585.32000000000005</v>
      </c>
      <c r="E174" s="13">
        <f>VLOOKUP(C174,Zeitreihen!F:G,2,0)</f>
        <v>7770.45</v>
      </c>
      <c r="F174" s="9">
        <f t="shared" si="113"/>
        <v>3.5884248054722528E-4</v>
      </c>
      <c r="G174" s="9">
        <f t="shared" si="113"/>
        <v>0</v>
      </c>
      <c r="H174" s="9">
        <f t="shared" si="143"/>
        <v>5.3373873545298832E-5</v>
      </c>
      <c r="I174" s="9">
        <f t="shared" si="102"/>
        <v>1.1534802706028372E-11</v>
      </c>
      <c r="J174" s="9">
        <f t="shared" si="102"/>
        <v>6.8328518034544118E-11</v>
      </c>
      <c r="K174" s="9">
        <f t="shared" si="114"/>
        <v>2.8074115742508576E-11</v>
      </c>
      <c r="M174" s="16">
        <f t="shared" si="115"/>
        <v>6</v>
      </c>
      <c r="N174" s="17">
        <f>VLOOKUP($A174,Datum!$A:$B,2,0)</f>
        <v>41481</v>
      </c>
      <c r="O174" s="13">
        <f>VLOOKUP(N174,Zeitreihen!$B:$C,2,0)</f>
        <v>585.32000000000005</v>
      </c>
      <c r="P174" s="13">
        <f>VLOOKUP(N174,Zeitreihen!$J:$K,2,0)</f>
        <v>0.26664533503986348</v>
      </c>
      <c r="Q174" s="9">
        <f t="shared" si="116"/>
        <v>3.5884248054722528E-4</v>
      </c>
      <c r="R174" s="9">
        <f t="shared" si="116"/>
        <v>5.332764506380537E-5</v>
      </c>
      <c r="S174" s="9">
        <f t="shared" si="144"/>
        <v>5.3373873545298832E-5</v>
      </c>
      <c r="T174" s="9">
        <f t="shared" si="103"/>
        <v>1.1534802706028372E-11</v>
      </c>
      <c r="U174" s="9">
        <f t="shared" si="103"/>
        <v>1.5238013876466286E-13</v>
      </c>
      <c r="V174" s="9">
        <f t="shared" si="117"/>
        <v>-1.3257732977276363E-12</v>
      </c>
      <c r="X174" s="16">
        <f t="shared" si="118"/>
        <v>6</v>
      </c>
      <c r="Y174" s="17">
        <f>VLOOKUP($A174,Datum!$A:$B,2,0)</f>
        <v>41481</v>
      </c>
      <c r="Z174" s="13">
        <f>VLOOKUP(Y174,Zeitreihen!$B:$C,2,0)</f>
        <v>585.32000000000005</v>
      </c>
      <c r="AA174" s="13">
        <f>VLOOKUP(Y174,Zeitreihen!N:O,2,0)</f>
        <v>1.3279000000000001</v>
      </c>
      <c r="AB174" s="9">
        <f t="shared" si="119"/>
        <v>3.5884248054722528E-4</v>
      </c>
      <c r="AC174" s="9">
        <f t="shared" si="119"/>
        <v>1.5062509442540273E-4</v>
      </c>
      <c r="AD174" s="9">
        <f t="shared" si="145"/>
        <v>5.3373873545298832E-5</v>
      </c>
      <c r="AE174" s="9">
        <f t="shared" si="104"/>
        <v>1.1534802706028372E-11</v>
      </c>
      <c r="AF174" s="9">
        <f t="shared" si="104"/>
        <v>7.8958878410506475E-13</v>
      </c>
      <c r="AG174" s="9">
        <f t="shared" si="120"/>
        <v>3.0179050421682842E-12</v>
      </c>
      <c r="AI174" s="16">
        <f t="shared" si="121"/>
        <v>6</v>
      </c>
      <c r="AJ174" s="17">
        <f>VLOOKUP($A174,Datum!$A:$B,2,0)</f>
        <v>41481</v>
      </c>
      <c r="AK174" s="13">
        <f>VLOOKUP(AJ174,Zeitreihen!$B:$C,2,0)</f>
        <v>585.32000000000005</v>
      </c>
      <c r="AL174" s="13">
        <f>VLOOKUP(AJ174,Zeitreihen!$R:$S,2,0)</f>
        <v>1.0165</v>
      </c>
      <c r="AM174" s="9">
        <f t="shared" si="122"/>
        <v>3.5884248054722528E-4</v>
      </c>
      <c r="AN174" s="9">
        <f t="shared" si="122"/>
        <v>-9.837194440078896E-5</v>
      </c>
      <c r="AO174" s="9">
        <f t="shared" si="146"/>
        <v>5.3373873545298832E-5</v>
      </c>
      <c r="AP174" s="9">
        <f t="shared" si="105"/>
        <v>1.0962711232982387E-11</v>
      </c>
      <c r="AQ174" s="9">
        <f t="shared" si="105"/>
        <v>7.992953084737027E-16</v>
      </c>
      <c r="AR174" s="9">
        <f t="shared" si="123"/>
        <v>-9.3607925180909679E-14</v>
      </c>
      <c r="AT174" s="16">
        <f t="shared" si="124"/>
        <v>6</v>
      </c>
      <c r="AU174" s="17">
        <f>VLOOKUP($A174,Datum!$A:$B,2,0)</f>
        <v>41481</v>
      </c>
      <c r="AV174" s="13">
        <f>VLOOKUP(AU174,Zeitreihen!$F:$G,2,0)</f>
        <v>7770.45</v>
      </c>
      <c r="AW174" s="13">
        <f>VLOOKUP(AU174,Zeitreihen!$J:$K,2,0)</f>
        <v>0.26664533503986348</v>
      </c>
      <c r="AX174" s="9">
        <f t="shared" si="125"/>
        <v>0</v>
      </c>
      <c r="AY174" s="9">
        <f t="shared" si="125"/>
        <v>5.332764506380537E-5</v>
      </c>
      <c r="AZ174" s="9">
        <f t="shared" si="147"/>
        <v>5.3373873545298832E-5</v>
      </c>
      <c r="BA174" s="9">
        <f t="shared" si="106"/>
        <v>6.8328518034544118E-11</v>
      </c>
      <c r="BB174" s="9">
        <f t="shared" si="106"/>
        <v>1.5238013876466286E-13</v>
      </c>
      <c r="BC174" s="9">
        <f t="shared" si="126"/>
        <v>-3.2267489923586561E-12</v>
      </c>
      <c r="BE174" s="16">
        <f t="shared" si="127"/>
        <v>6</v>
      </c>
      <c r="BF174" s="17">
        <f>VLOOKUP($A174,Datum!$A:$B,2,0)</f>
        <v>41481</v>
      </c>
      <c r="BG174" s="13">
        <f>VLOOKUP(BF174,Zeitreihen!$F:$G,2,0)</f>
        <v>7770.45</v>
      </c>
      <c r="BH174" s="13">
        <f>VLOOKUP(BF174,Zeitreihen!N:O,2,0)</f>
        <v>1.3279000000000001</v>
      </c>
      <c r="BI174" s="9">
        <f t="shared" si="128"/>
        <v>0</v>
      </c>
      <c r="BJ174" s="9">
        <f t="shared" si="128"/>
        <v>1.5062509442540273E-4</v>
      </c>
      <c r="BK174" s="9">
        <f t="shared" si="148"/>
        <v>5.3373873545298832E-5</v>
      </c>
      <c r="BL174" s="9">
        <f t="shared" si="107"/>
        <v>6.8328518034544118E-11</v>
      </c>
      <c r="BM174" s="9">
        <f t="shared" si="107"/>
        <v>7.8958878410506475E-13</v>
      </c>
      <c r="BN174" s="9">
        <f t="shared" si="129"/>
        <v>7.3451638153683606E-12</v>
      </c>
      <c r="BP174" s="16">
        <f t="shared" si="130"/>
        <v>6</v>
      </c>
      <c r="BQ174" s="17">
        <f>VLOOKUP($A174,Datum!$A:$B,2,0)</f>
        <v>41481</v>
      </c>
      <c r="BR174" s="13">
        <f>VLOOKUP(BQ174,Zeitreihen!$F:$G,2,0)</f>
        <v>7770.45</v>
      </c>
      <c r="BS174" s="13">
        <f>VLOOKUP(BQ174,Zeitreihen!R:S,2,0)</f>
        <v>1.0165</v>
      </c>
      <c r="BT174" s="9">
        <f t="shared" si="131"/>
        <v>0</v>
      </c>
      <c r="BU174" s="9">
        <f t="shared" si="131"/>
        <v>-9.837194440078896E-5</v>
      </c>
      <c r="BV174" s="9">
        <f t="shared" si="149"/>
        <v>5.3373873545298832E-5</v>
      </c>
      <c r="BW174" s="9">
        <f t="shared" si="108"/>
        <v>6.8328518034544118E-11</v>
      </c>
      <c r="BX174" s="9">
        <f t="shared" si="108"/>
        <v>7.6089057153370083E-16</v>
      </c>
      <c r="BY174" s="9">
        <f t="shared" si="132"/>
        <v>-2.2801430906711768E-13</v>
      </c>
      <c r="CA174" s="16">
        <f t="shared" si="133"/>
        <v>6</v>
      </c>
      <c r="CB174" s="17">
        <f>VLOOKUP($A174,Datum!$A:$B,2,0)</f>
        <v>41481</v>
      </c>
      <c r="CC174" s="13">
        <f>VLOOKUP(CB174,Zeitreihen!$J:$K,2,0)</f>
        <v>0.26664533503986348</v>
      </c>
      <c r="CD174" s="13">
        <f>VLOOKUP(CB174,Zeitreihen!N:O,2,0)</f>
        <v>1.3279000000000001</v>
      </c>
      <c r="CE174" s="9">
        <f t="shared" si="134"/>
        <v>5.332764506380537E-5</v>
      </c>
      <c r="CF174" s="9">
        <f t="shared" si="134"/>
        <v>1.5062509442540273E-4</v>
      </c>
      <c r="CG174" s="9">
        <f t="shared" si="150"/>
        <v>5.3373873545298832E-5</v>
      </c>
      <c r="CH174" s="9">
        <f t="shared" si="109"/>
        <v>1.5238013876466286E-13</v>
      </c>
      <c r="CI174" s="9">
        <f t="shared" si="109"/>
        <v>7.8958878410506475E-13</v>
      </c>
      <c r="CJ174" s="9">
        <f t="shared" si="135"/>
        <v>-3.4686834460491082E-13</v>
      </c>
      <c r="CL174" s="16">
        <f t="shared" si="136"/>
        <v>6</v>
      </c>
      <c r="CM174" s="17">
        <f>VLOOKUP($A174,Datum!$A:$B,2,0)</f>
        <v>41481</v>
      </c>
      <c r="CN174" s="13">
        <f>VLOOKUP(CM174,Zeitreihen!$J:$K,2,0)</f>
        <v>0.26664533503986348</v>
      </c>
      <c r="CO174" s="13">
        <f>VLOOKUP(CM174,Zeitreihen!R:S,2,0)</f>
        <v>1.0165</v>
      </c>
      <c r="CP174" s="9">
        <f t="shared" si="137"/>
        <v>5.332764506380537E-5</v>
      </c>
      <c r="CQ174" s="9">
        <f t="shared" si="137"/>
        <v>-9.837194440078896E-5</v>
      </c>
      <c r="CR174" s="9">
        <f t="shared" si="151"/>
        <v>5.3373873545298832E-5</v>
      </c>
      <c r="CS174" s="9">
        <f t="shared" si="110"/>
        <v>1.5238013876466286E-13</v>
      </c>
      <c r="CT174" s="9">
        <f t="shared" si="110"/>
        <v>7.6089057153370083E-16</v>
      </c>
      <c r="CU174" s="9">
        <f t="shared" si="138"/>
        <v>1.0767757931669385E-14</v>
      </c>
      <c r="CW174" s="16">
        <f t="shared" si="139"/>
        <v>6</v>
      </c>
      <c r="CX174" s="17">
        <f>VLOOKUP($A174,Datum!$A:$B,2,0)</f>
        <v>41481</v>
      </c>
      <c r="CY174" s="13">
        <f>VLOOKUP(CX174,Zeitreihen!N:O,2,0)</f>
        <v>1.3279000000000001</v>
      </c>
      <c r="CZ174" s="13">
        <f>VLOOKUP(CX174,Zeitreihen!R:S,2,0)</f>
        <v>1.0165</v>
      </c>
      <c r="DA174" s="9">
        <f t="shared" si="140"/>
        <v>1.5062509442540273E-4</v>
      </c>
      <c r="DB174" s="9">
        <f t="shared" si="140"/>
        <v>-9.837194440078896E-5</v>
      </c>
      <c r="DC174" s="9">
        <f t="shared" si="152"/>
        <v>5.3373873545298832E-5</v>
      </c>
      <c r="DD174" s="9">
        <f t="shared" si="111"/>
        <v>7.8958878410506475E-13</v>
      </c>
      <c r="DE174" s="9">
        <f t="shared" si="111"/>
        <v>7.6089057153370083E-16</v>
      </c>
      <c r="DF174" s="9">
        <f t="shared" si="141"/>
        <v>-2.4511031418818398E-14</v>
      </c>
    </row>
    <row r="175" spans="1:110" ht="15" x14ac:dyDescent="0.2">
      <c r="A175" s="9">
        <f t="shared" si="142"/>
        <v>162</v>
      </c>
      <c r="B175" s="16">
        <f t="shared" si="112"/>
        <v>5</v>
      </c>
      <c r="C175" s="17">
        <f>VLOOKUP($A175,Datum!$A:$B,2,0)</f>
        <v>41480</v>
      </c>
      <c r="D175" s="13">
        <f>VLOOKUP(C175,Zeitreihen!$B:$C,2,0)</f>
        <v>585.11</v>
      </c>
      <c r="E175" s="13">
        <f>VLOOKUP(C175,Zeitreihen!F:G,2,0)</f>
        <v>7770.45</v>
      </c>
      <c r="F175" s="9">
        <f t="shared" si="113"/>
        <v>5.0030088077690988E-3</v>
      </c>
      <c r="G175" s="9">
        <f t="shared" si="113"/>
        <v>-5.2235581079869864E-4</v>
      </c>
      <c r="H175" s="9">
        <f t="shared" si="143"/>
        <v>5.0171441132580901E-5</v>
      </c>
      <c r="I175" s="9">
        <f t="shared" si="102"/>
        <v>8.7631623758238602E-10</v>
      </c>
      <c r="J175" s="9">
        <f t="shared" si="102"/>
        <v>1.3722313739518762E-10</v>
      </c>
      <c r="K175" s="9">
        <f t="shared" si="114"/>
        <v>-3.4677206270315609E-10</v>
      </c>
      <c r="M175" s="16">
        <f t="shared" si="115"/>
        <v>5</v>
      </c>
      <c r="N175" s="17">
        <f>VLOOKUP($A175,Datum!$A:$B,2,0)</f>
        <v>41480</v>
      </c>
      <c r="O175" s="13">
        <f>VLOOKUP(N175,Zeitreihen!$B:$C,2,0)</f>
        <v>585.11</v>
      </c>
      <c r="P175" s="13">
        <f>VLOOKUP(N175,Zeitreihen!$J:$K,2,0)</f>
        <v>0.26663111585121985</v>
      </c>
      <c r="Q175" s="9">
        <f t="shared" si="116"/>
        <v>5.0030088077690988E-3</v>
      </c>
      <c r="R175" s="9">
        <f t="shared" si="116"/>
        <v>2.6662756130615487E-5</v>
      </c>
      <c r="S175" s="9">
        <f t="shared" si="144"/>
        <v>5.0171441132580901E-5</v>
      </c>
      <c r="T175" s="9">
        <f t="shared" si="103"/>
        <v>8.7631623758238602E-10</v>
      </c>
      <c r="U175" s="9">
        <f t="shared" si="103"/>
        <v>3.594621380375833E-14</v>
      </c>
      <c r="V175" s="9">
        <f t="shared" si="117"/>
        <v>5.6125084263492675E-12</v>
      </c>
      <c r="X175" s="16">
        <f t="shared" si="118"/>
        <v>5</v>
      </c>
      <c r="Y175" s="17">
        <f>VLOOKUP($A175,Datum!$A:$B,2,0)</f>
        <v>41480</v>
      </c>
      <c r="Z175" s="13">
        <f>VLOOKUP(Y175,Zeitreihen!$B:$C,2,0)</f>
        <v>585.11</v>
      </c>
      <c r="AA175" s="13">
        <f>VLOOKUP(Y175,Zeitreihen!N:O,2,0)</f>
        <v>1.3277000000000001</v>
      </c>
      <c r="AB175" s="9">
        <f t="shared" si="119"/>
        <v>5.0030088077690988E-3</v>
      </c>
      <c r="AC175" s="9">
        <f t="shared" si="119"/>
        <v>5.7406306151424197E-3</v>
      </c>
      <c r="AD175" s="9">
        <f t="shared" si="145"/>
        <v>5.0171441132580901E-5</v>
      </c>
      <c r="AE175" s="9">
        <f t="shared" si="104"/>
        <v>8.7631623758238602E-10</v>
      </c>
      <c r="AF175" s="9">
        <f t="shared" si="104"/>
        <v>1.5002838726187593E-9</v>
      </c>
      <c r="AG175" s="9">
        <f t="shared" si="120"/>
        <v>1.1466137617169972E-9</v>
      </c>
      <c r="AI175" s="16">
        <f t="shared" si="121"/>
        <v>5</v>
      </c>
      <c r="AJ175" s="17">
        <f>VLOOKUP($A175,Datum!$A:$B,2,0)</f>
        <v>41480</v>
      </c>
      <c r="AK175" s="13">
        <f>VLOOKUP(AJ175,Zeitreihen!$B:$C,2,0)</f>
        <v>585.11</v>
      </c>
      <c r="AL175" s="13">
        <f>VLOOKUP(AJ175,Zeitreihen!$R:$S,2,0)</f>
        <v>1.0165999999999999</v>
      </c>
      <c r="AM175" s="9">
        <f t="shared" si="122"/>
        <v>5.0030088077690988E-3</v>
      </c>
      <c r="AN175" s="9">
        <f t="shared" si="122"/>
        <v>-9.8362268313223396E-5</v>
      </c>
      <c r="AO175" s="9">
        <f t="shared" si="146"/>
        <v>5.0171441132580901E-5</v>
      </c>
      <c r="AP175" s="9">
        <f t="shared" si="105"/>
        <v>8.8121909042771975E-10</v>
      </c>
      <c r="AQ175" s="9">
        <f t="shared" si="105"/>
        <v>7.5509958527217097E-16</v>
      </c>
      <c r="AR175" s="9">
        <f t="shared" si="123"/>
        <v>8.1572554803431953E-13</v>
      </c>
      <c r="AT175" s="16">
        <f t="shared" si="124"/>
        <v>5</v>
      </c>
      <c r="AU175" s="17">
        <f>VLOOKUP($A175,Datum!$A:$B,2,0)</f>
        <v>41480</v>
      </c>
      <c r="AV175" s="13">
        <f>VLOOKUP(AU175,Zeitreihen!$F:$G,2,0)</f>
        <v>7770.45</v>
      </c>
      <c r="AW175" s="13">
        <f>VLOOKUP(AU175,Zeitreihen!$J:$K,2,0)</f>
        <v>0.26663111585121985</v>
      </c>
      <c r="AX175" s="9">
        <f t="shared" si="125"/>
        <v>-5.2235581079869864E-4</v>
      </c>
      <c r="AY175" s="9">
        <f t="shared" si="125"/>
        <v>2.6662756130615487E-5</v>
      </c>
      <c r="AZ175" s="9">
        <f t="shared" si="147"/>
        <v>5.0171441132580901E-5</v>
      </c>
      <c r="BA175" s="9">
        <f t="shared" si="106"/>
        <v>1.3722313739518762E-10</v>
      </c>
      <c r="BB175" s="9">
        <f t="shared" si="106"/>
        <v>3.594621380375833E-14</v>
      </c>
      <c r="BC175" s="9">
        <f t="shared" si="126"/>
        <v>-2.2209575042377372E-12</v>
      </c>
      <c r="BE175" s="16">
        <f t="shared" si="127"/>
        <v>5</v>
      </c>
      <c r="BF175" s="17">
        <f>VLOOKUP($A175,Datum!$A:$B,2,0)</f>
        <v>41480</v>
      </c>
      <c r="BG175" s="13">
        <f>VLOOKUP(BF175,Zeitreihen!$F:$G,2,0)</f>
        <v>7770.45</v>
      </c>
      <c r="BH175" s="13">
        <f>VLOOKUP(BF175,Zeitreihen!N:O,2,0)</f>
        <v>1.3277000000000001</v>
      </c>
      <c r="BI175" s="9">
        <f t="shared" si="128"/>
        <v>-5.2235581079869864E-4</v>
      </c>
      <c r="BJ175" s="9">
        <f t="shared" si="128"/>
        <v>5.7406306151424197E-3</v>
      </c>
      <c r="BK175" s="9">
        <f t="shared" si="148"/>
        <v>5.0171441132580901E-5</v>
      </c>
      <c r="BL175" s="9">
        <f t="shared" si="107"/>
        <v>1.3722313739518762E-10</v>
      </c>
      <c r="BM175" s="9">
        <f t="shared" si="107"/>
        <v>1.5002838726187593E-9</v>
      </c>
      <c r="BN175" s="9">
        <f t="shared" si="129"/>
        <v>-4.5373302721330322E-10</v>
      </c>
      <c r="BP175" s="16">
        <f t="shared" si="130"/>
        <v>5</v>
      </c>
      <c r="BQ175" s="17">
        <f>VLOOKUP($A175,Datum!$A:$B,2,0)</f>
        <v>41480</v>
      </c>
      <c r="BR175" s="13">
        <f>VLOOKUP(BQ175,Zeitreihen!$F:$G,2,0)</f>
        <v>7770.45</v>
      </c>
      <c r="BS175" s="13">
        <f>VLOOKUP(BQ175,Zeitreihen!R:S,2,0)</f>
        <v>1.0165999999999999</v>
      </c>
      <c r="BT175" s="9">
        <f t="shared" si="131"/>
        <v>-5.2235581079869864E-4</v>
      </c>
      <c r="BU175" s="9">
        <f t="shared" si="131"/>
        <v>-9.8362268313223396E-5</v>
      </c>
      <c r="BV175" s="9">
        <f t="shared" si="149"/>
        <v>5.0171441132580901E-5</v>
      </c>
      <c r="BW175" s="9">
        <f t="shared" si="108"/>
        <v>1.3722313739518762E-10</v>
      </c>
      <c r="BX175" s="9">
        <f t="shared" si="108"/>
        <v>7.1890775562618713E-16</v>
      </c>
      <c r="BY175" s="9">
        <f t="shared" si="132"/>
        <v>-3.1408721356457386E-13</v>
      </c>
      <c r="CA175" s="16">
        <f t="shared" si="133"/>
        <v>5</v>
      </c>
      <c r="CB175" s="17">
        <f>VLOOKUP($A175,Datum!$A:$B,2,0)</f>
        <v>41480</v>
      </c>
      <c r="CC175" s="13">
        <f>VLOOKUP(CB175,Zeitreihen!$J:$K,2,0)</f>
        <v>0.26663111585121985</v>
      </c>
      <c r="CD175" s="13">
        <f>VLOOKUP(CB175,Zeitreihen!N:O,2,0)</f>
        <v>1.3277000000000001</v>
      </c>
      <c r="CE175" s="9">
        <f t="shared" si="134"/>
        <v>2.6662756130615487E-5</v>
      </c>
      <c r="CF175" s="9">
        <f t="shared" si="134"/>
        <v>5.7406306151424197E-3</v>
      </c>
      <c r="CG175" s="9">
        <f t="shared" si="150"/>
        <v>5.0171441132580901E-5</v>
      </c>
      <c r="CH175" s="9">
        <f t="shared" si="109"/>
        <v>3.594621380375833E-14</v>
      </c>
      <c r="CI175" s="9">
        <f t="shared" si="109"/>
        <v>1.5002838726187593E-9</v>
      </c>
      <c r="CJ175" s="9">
        <f t="shared" si="135"/>
        <v>7.3436724362872043E-12</v>
      </c>
      <c r="CL175" s="16">
        <f t="shared" si="136"/>
        <v>5</v>
      </c>
      <c r="CM175" s="17">
        <f>VLOOKUP($A175,Datum!$A:$B,2,0)</f>
        <v>41480</v>
      </c>
      <c r="CN175" s="13">
        <f>VLOOKUP(CM175,Zeitreihen!$J:$K,2,0)</f>
        <v>0.26663111585121985</v>
      </c>
      <c r="CO175" s="13">
        <f>VLOOKUP(CM175,Zeitreihen!R:S,2,0)</f>
        <v>1.0165999999999999</v>
      </c>
      <c r="CP175" s="9">
        <f t="shared" si="137"/>
        <v>2.6662756130615487E-5</v>
      </c>
      <c r="CQ175" s="9">
        <f t="shared" si="137"/>
        <v>-9.8362268313223396E-5</v>
      </c>
      <c r="CR175" s="9">
        <f t="shared" si="151"/>
        <v>5.0171441132580901E-5</v>
      </c>
      <c r="CS175" s="9">
        <f t="shared" si="110"/>
        <v>3.594621380375833E-14</v>
      </c>
      <c r="CT175" s="9">
        <f t="shared" si="110"/>
        <v>7.1890775562618713E-16</v>
      </c>
      <c r="CU175" s="9">
        <f t="shared" si="138"/>
        <v>5.0835038987807381E-15</v>
      </c>
      <c r="CW175" s="16">
        <f t="shared" si="139"/>
        <v>5</v>
      </c>
      <c r="CX175" s="17">
        <f>VLOOKUP($A175,Datum!$A:$B,2,0)</f>
        <v>41480</v>
      </c>
      <c r="CY175" s="13">
        <f>VLOOKUP(CX175,Zeitreihen!N:O,2,0)</f>
        <v>1.3277000000000001</v>
      </c>
      <c r="CZ175" s="13">
        <f>VLOOKUP(CX175,Zeitreihen!R:S,2,0)</f>
        <v>1.0165999999999999</v>
      </c>
      <c r="DA175" s="9">
        <f t="shared" si="140"/>
        <v>5.7406306151424197E-3</v>
      </c>
      <c r="DB175" s="9">
        <f t="shared" si="140"/>
        <v>-9.8362268313223396E-5</v>
      </c>
      <c r="DC175" s="9">
        <f t="shared" si="152"/>
        <v>5.0171441132580901E-5</v>
      </c>
      <c r="DD175" s="9">
        <f t="shared" si="111"/>
        <v>1.5002838726187593E-9</v>
      </c>
      <c r="DE175" s="9">
        <f t="shared" si="111"/>
        <v>7.1890775562618713E-16</v>
      </c>
      <c r="DF175" s="9">
        <f t="shared" si="141"/>
        <v>1.0385401829811481E-12</v>
      </c>
    </row>
    <row r="176" spans="1:110" ht="15" x14ac:dyDescent="0.2">
      <c r="A176" s="9">
        <f t="shared" si="142"/>
        <v>163</v>
      </c>
      <c r="B176" s="16">
        <f t="shared" si="112"/>
        <v>4</v>
      </c>
      <c r="C176" s="17">
        <f>VLOOKUP($A176,Datum!$A:$B,2,0)</f>
        <v>41479</v>
      </c>
      <c r="D176" s="13">
        <f>VLOOKUP(C176,Zeitreihen!$B:$C,2,0)</f>
        <v>582.19000000000005</v>
      </c>
      <c r="E176" s="13">
        <f>VLOOKUP(C176,Zeitreihen!F:G,2,0)</f>
        <v>7774.51</v>
      </c>
      <c r="F176" s="9">
        <f t="shared" si="113"/>
        <v>-4.6953270166848254E-3</v>
      </c>
      <c r="G176" s="9">
        <f t="shared" si="113"/>
        <v>-3.3912418868340408E-3</v>
      </c>
      <c r="H176" s="9">
        <f t="shared" si="143"/>
        <v>4.7161154664626048E-5</v>
      </c>
      <c r="I176" s="9">
        <f t="shared" si="102"/>
        <v>1.4365243246841705E-9</v>
      </c>
      <c r="J176" s="9">
        <f t="shared" si="102"/>
        <v>9.6467066108536207E-10</v>
      </c>
      <c r="K176" s="9">
        <f t="shared" si="114"/>
        <v>1.1771885447787376E-9</v>
      </c>
      <c r="M176" s="16">
        <f t="shared" si="115"/>
        <v>4</v>
      </c>
      <c r="N176" s="17">
        <f>VLOOKUP($A176,Datum!$A:$B,2,0)</f>
        <v>41479</v>
      </c>
      <c r="O176" s="13">
        <f>VLOOKUP(N176,Zeitreihen!$B:$C,2,0)</f>
        <v>582.19000000000005</v>
      </c>
      <c r="P176" s="13">
        <f>VLOOKUP(N176,Zeitreihen!$J:$K,2,0)</f>
        <v>0.26662400682557458</v>
      </c>
      <c r="Q176" s="9">
        <f t="shared" si="116"/>
        <v>-4.6953270166848254E-3</v>
      </c>
      <c r="R176" s="9">
        <f t="shared" si="116"/>
        <v>-5.3326223182872618E-5</v>
      </c>
      <c r="S176" s="9">
        <f t="shared" si="144"/>
        <v>4.7161154664626048E-5</v>
      </c>
      <c r="T176" s="9">
        <f t="shared" si="103"/>
        <v>1.4365243246841705E-9</v>
      </c>
      <c r="U176" s="9">
        <f t="shared" si="103"/>
        <v>1.3358813654880573E-13</v>
      </c>
      <c r="V176" s="9">
        <f t="shared" si="117"/>
        <v>1.3852891670751993E-11</v>
      </c>
      <c r="X176" s="16">
        <f t="shared" si="118"/>
        <v>4</v>
      </c>
      <c r="Y176" s="17">
        <f>VLOOKUP($A176,Datum!$A:$B,2,0)</f>
        <v>41479</v>
      </c>
      <c r="Z176" s="13">
        <f>VLOOKUP(Y176,Zeitreihen!$B:$C,2,0)</f>
        <v>582.19000000000005</v>
      </c>
      <c r="AA176" s="13">
        <f>VLOOKUP(Y176,Zeitreihen!N:O,2,0)</f>
        <v>1.3201000000000001</v>
      </c>
      <c r="AB176" s="9">
        <f t="shared" si="119"/>
        <v>-4.6953270166848254E-3</v>
      </c>
      <c r="AC176" s="9">
        <f t="shared" si="119"/>
        <v>-1.66515327606322E-3</v>
      </c>
      <c r="AD176" s="9">
        <f t="shared" si="145"/>
        <v>4.7161154664626048E-5</v>
      </c>
      <c r="AE176" s="9">
        <f t="shared" si="104"/>
        <v>1.4365243246841705E-9</v>
      </c>
      <c r="AF176" s="9">
        <f t="shared" si="104"/>
        <v>1.7702157387286047E-10</v>
      </c>
      <c r="AG176" s="9">
        <f t="shared" si="120"/>
        <v>5.0427749985721143E-10</v>
      </c>
      <c r="AI176" s="16">
        <f t="shared" si="121"/>
        <v>4</v>
      </c>
      <c r="AJ176" s="17">
        <f>VLOOKUP($A176,Datum!$A:$B,2,0)</f>
        <v>41479</v>
      </c>
      <c r="AK176" s="13">
        <f>VLOOKUP(AJ176,Zeitreihen!$B:$C,2,0)</f>
        <v>582.19000000000005</v>
      </c>
      <c r="AL176" s="13">
        <f>VLOOKUP(AJ176,Zeitreihen!$R:$S,2,0)</f>
        <v>1.0166999999999999</v>
      </c>
      <c r="AM176" s="9">
        <f t="shared" si="122"/>
        <v>-4.6953270166848254E-3</v>
      </c>
      <c r="AN176" s="9">
        <f t="shared" si="122"/>
        <v>-9.8352594128971928E-5</v>
      </c>
      <c r="AO176" s="9">
        <f t="shared" si="146"/>
        <v>4.7161154664626048E-5</v>
      </c>
      <c r="AP176" s="9">
        <f t="shared" si="105"/>
        <v>1.4304531451950997E-9</v>
      </c>
      <c r="AQ176" s="9">
        <f t="shared" si="105"/>
        <v>7.1333801862710191E-16</v>
      </c>
      <c r="AR176" s="9">
        <f t="shared" si="123"/>
        <v>-1.0101468271159291E-12</v>
      </c>
      <c r="AT176" s="16">
        <f t="shared" si="124"/>
        <v>4</v>
      </c>
      <c r="AU176" s="17">
        <f>VLOOKUP($A176,Datum!$A:$B,2,0)</f>
        <v>41479</v>
      </c>
      <c r="AV176" s="13">
        <f>VLOOKUP(AU176,Zeitreihen!$F:$G,2,0)</f>
        <v>7774.51</v>
      </c>
      <c r="AW176" s="13">
        <f>VLOOKUP(AU176,Zeitreihen!$J:$K,2,0)</f>
        <v>0.26662400682557458</v>
      </c>
      <c r="AX176" s="9">
        <f t="shared" si="125"/>
        <v>-3.3912418868340408E-3</v>
      </c>
      <c r="AY176" s="9">
        <f t="shared" si="125"/>
        <v>-5.3326223182872618E-5</v>
      </c>
      <c r="AZ176" s="9">
        <f t="shared" si="147"/>
        <v>4.7161154664626048E-5</v>
      </c>
      <c r="BA176" s="9">
        <f t="shared" si="106"/>
        <v>9.6467066108536207E-10</v>
      </c>
      <c r="BB176" s="9">
        <f t="shared" si="106"/>
        <v>1.3358813654880573E-13</v>
      </c>
      <c r="BC176" s="9">
        <f t="shared" si="126"/>
        <v>1.1352028717268912E-11</v>
      </c>
      <c r="BE176" s="16">
        <f t="shared" si="127"/>
        <v>4</v>
      </c>
      <c r="BF176" s="17">
        <f>VLOOKUP($A176,Datum!$A:$B,2,0)</f>
        <v>41479</v>
      </c>
      <c r="BG176" s="13">
        <f>VLOOKUP(BF176,Zeitreihen!$F:$G,2,0)</f>
        <v>7774.51</v>
      </c>
      <c r="BH176" s="13">
        <f>VLOOKUP(BF176,Zeitreihen!N:O,2,0)</f>
        <v>1.3201000000000001</v>
      </c>
      <c r="BI176" s="9">
        <f t="shared" si="128"/>
        <v>-3.3912418868340408E-3</v>
      </c>
      <c r="BJ176" s="9">
        <f t="shared" si="128"/>
        <v>-1.66515327606322E-3</v>
      </c>
      <c r="BK176" s="9">
        <f t="shared" si="148"/>
        <v>4.7161154664626048E-5</v>
      </c>
      <c r="BL176" s="9">
        <f t="shared" si="107"/>
        <v>9.6467066108536207E-10</v>
      </c>
      <c r="BM176" s="9">
        <f t="shared" si="107"/>
        <v>1.7702157387286047E-10</v>
      </c>
      <c r="BN176" s="9">
        <f t="shared" si="129"/>
        <v>4.1324026751310617E-10</v>
      </c>
      <c r="BP176" s="16">
        <f t="shared" si="130"/>
        <v>4</v>
      </c>
      <c r="BQ176" s="17">
        <f>VLOOKUP($A176,Datum!$A:$B,2,0)</f>
        <v>41479</v>
      </c>
      <c r="BR176" s="13">
        <f>VLOOKUP(BQ176,Zeitreihen!$F:$G,2,0)</f>
        <v>7774.51</v>
      </c>
      <c r="BS176" s="13">
        <f>VLOOKUP(BQ176,Zeitreihen!R:S,2,0)</f>
        <v>1.0166999999999999</v>
      </c>
      <c r="BT176" s="9">
        <f t="shared" si="131"/>
        <v>-3.3912418868340408E-3</v>
      </c>
      <c r="BU176" s="9">
        <f t="shared" si="131"/>
        <v>-9.8352594128971928E-5</v>
      </c>
      <c r="BV176" s="9">
        <f t="shared" si="149"/>
        <v>4.7161154664626048E-5</v>
      </c>
      <c r="BW176" s="9">
        <f t="shared" si="108"/>
        <v>9.6467066108536207E-10</v>
      </c>
      <c r="BX176" s="9">
        <f t="shared" si="108"/>
        <v>6.7923182134849388E-16</v>
      </c>
      <c r="BY176" s="9">
        <f t="shared" si="132"/>
        <v>-8.0946587953444097E-13</v>
      </c>
      <c r="CA176" s="16">
        <f t="shared" si="133"/>
        <v>4</v>
      </c>
      <c r="CB176" s="17">
        <f>VLOOKUP($A176,Datum!$A:$B,2,0)</f>
        <v>41479</v>
      </c>
      <c r="CC176" s="13">
        <f>VLOOKUP(CB176,Zeitreihen!$J:$K,2,0)</f>
        <v>0.26662400682557458</v>
      </c>
      <c r="CD176" s="13">
        <f>VLOOKUP(CB176,Zeitreihen!N:O,2,0)</f>
        <v>1.3201000000000001</v>
      </c>
      <c r="CE176" s="9">
        <f t="shared" si="134"/>
        <v>-5.3326223182872618E-5</v>
      </c>
      <c r="CF176" s="9">
        <f t="shared" si="134"/>
        <v>-1.66515327606322E-3</v>
      </c>
      <c r="CG176" s="9">
        <f t="shared" si="150"/>
        <v>4.7161154664626048E-5</v>
      </c>
      <c r="CH176" s="9">
        <f t="shared" si="109"/>
        <v>1.3358813654880573E-13</v>
      </c>
      <c r="CI176" s="9">
        <f t="shared" si="109"/>
        <v>1.7702157387286047E-10</v>
      </c>
      <c r="CJ176" s="9">
        <f t="shared" si="135"/>
        <v>4.8629191009734251E-12</v>
      </c>
      <c r="CL176" s="16">
        <f t="shared" si="136"/>
        <v>4</v>
      </c>
      <c r="CM176" s="17">
        <f>VLOOKUP($A176,Datum!$A:$B,2,0)</f>
        <v>41479</v>
      </c>
      <c r="CN176" s="13">
        <f>VLOOKUP(CM176,Zeitreihen!$J:$K,2,0)</f>
        <v>0.26662400682557458</v>
      </c>
      <c r="CO176" s="13">
        <f>VLOOKUP(CM176,Zeitreihen!R:S,2,0)</f>
        <v>1.0166999999999999</v>
      </c>
      <c r="CP176" s="9">
        <f t="shared" si="137"/>
        <v>-5.3326223182872618E-5</v>
      </c>
      <c r="CQ176" s="9">
        <f t="shared" si="137"/>
        <v>-9.8352594128971928E-5</v>
      </c>
      <c r="CR176" s="9">
        <f t="shared" si="151"/>
        <v>4.7161154664626048E-5</v>
      </c>
      <c r="CS176" s="9">
        <f t="shared" si="110"/>
        <v>1.3358813654880573E-13</v>
      </c>
      <c r="CT176" s="9">
        <f t="shared" si="110"/>
        <v>6.7923182134849388E-16</v>
      </c>
      <c r="CU176" s="9">
        <f t="shared" si="138"/>
        <v>-9.5256135392213256E-15</v>
      </c>
      <c r="CW176" s="16">
        <f t="shared" si="139"/>
        <v>4</v>
      </c>
      <c r="CX176" s="17">
        <f>VLOOKUP($A176,Datum!$A:$B,2,0)</f>
        <v>41479</v>
      </c>
      <c r="CY176" s="13">
        <f>VLOOKUP(CX176,Zeitreihen!N:O,2,0)</f>
        <v>1.3201000000000001</v>
      </c>
      <c r="CZ176" s="13">
        <f>VLOOKUP(CX176,Zeitreihen!R:S,2,0)</f>
        <v>1.0166999999999999</v>
      </c>
      <c r="DA176" s="9">
        <f t="shared" si="140"/>
        <v>-1.66515327606322E-3</v>
      </c>
      <c r="DB176" s="9">
        <f t="shared" si="140"/>
        <v>-9.8352594128971928E-5</v>
      </c>
      <c r="DC176" s="9">
        <f t="shared" si="152"/>
        <v>4.7161154664626048E-5</v>
      </c>
      <c r="DD176" s="9">
        <f t="shared" si="111"/>
        <v>1.7702157387286047E-10</v>
      </c>
      <c r="DE176" s="9">
        <f t="shared" si="111"/>
        <v>6.7923182134849388E-16</v>
      </c>
      <c r="DF176" s="9">
        <f t="shared" si="141"/>
        <v>-3.4675450399330067E-13</v>
      </c>
    </row>
    <row r="177" spans="1:110" ht="15" x14ac:dyDescent="0.2">
      <c r="A177" s="9">
        <f t="shared" si="142"/>
        <v>164</v>
      </c>
      <c r="B177" s="16">
        <f t="shared" si="112"/>
        <v>3</v>
      </c>
      <c r="C177" s="17">
        <f>VLOOKUP($A177,Datum!$A:$B,2,0)</f>
        <v>41478</v>
      </c>
      <c r="D177" s="13">
        <f>VLOOKUP(C177,Zeitreihen!$B:$C,2,0)</f>
        <v>584.92999999999995</v>
      </c>
      <c r="E177" s="13">
        <f>VLOOKUP(C177,Zeitreihen!F:G,2,0)</f>
        <v>7800.92</v>
      </c>
      <c r="F177" s="9">
        <f t="shared" si="113"/>
        <v>-8.5476660649967044E-5</v>
      </c>
      <c r="G177" s="9">
        <f t="shared" si="113"/>
        <v>-6.5483649048686901E-4</v>
      </c>
      <c r="H177" s="9">
        <f t="shared" si="143"/>
        <v>4.433148538474848E-5</v>
      </c>
      <c r="I177" s="9">
        <f t="shared" si="102"/>
        <v>3.6646303614007544E-11</v>
      </c>
      <c r="J177" s="9">
        <f t="shared" si="102"/>
        <v>1.4145428992849421E-10</v>
      </c>
      <c r="K177" s="9">
        <f t="shared" si="114"/>
        <v>7.199845037376463E-11</v>
      </c>
      <c r="M177" s="16">
        <f t="shared" si="115"/>
        <v>3</v>
      </c>
      <c r="N177" s="17">
        <f>VLOOKUP($A177,Datum!$A:$B,2,0)</f>
        <v>41478</v>
      </c>
      <c r="O177" s="13">
        <f>VLOOKUP(N177,Zeitreihen!$B:$C,2,0)</f>
        <v>584.92999999999995</v>
      </c>
      <c r="P177" s="13">
        <f>VLOOKUP(N177,Zeitreihen!$J:$K,2,0)</f>
        <v>0.26663822525597269</v>
      </c>
      <c r="Q177" s="9">
        <f t="shared" si="116"/>
        <v>-8.5476660649967044E-5</v>
      </c>
      <c r="R177" s="9">
        <f t="shared" si="116"/>
        <v>0</v>
      </c>
      <c r="S177" s="9">
        <f t="shared" si="144"/>
        <v>4.433148538474848E-5</v>
      </c>
      <c r="T177" s="9">
        <f t="shared" si="103"/>
        <v>3.6646303614007544E-11</v>
      </c>
      <c r="U177" s="9">
        <f t="shared" si="103"/>
        <v>4.8093762307360138E-19</v>
      </c>
      <c r="V177" s="9">
        <f t="shared" si="117"/>
        <v>-4.1981646173720151E-15</v>
      </c>
      <c r="X177" s="16">
        <f t="shared" si="118"/>
        <v>3</v>
      </c>
      <c r="Y177" s="17">
        <f>VLOOKUP($A177,Datum!$A:$B,2,0)</f>
        <v>41478</v>
      </c>
      <c r="Z177" s="13">
        <f>VLOOKUP(Y177,Zeitreihen!$B:$C,2,0)</f>
        <v>584.92999999999995</v>
      </c>
      <c r="AA177" s="13">
        <f>VLOOKUP(Y177,Zeitreihen!N:O,2,0)</f>
        <v>1.3223</v>
      </c>
      <c r="AB177" s="9">
        <f t="shared" si="119"/>
        <v>-8.5476660649967044E-5</v>
      </c>
      <c r="AC177" s="9">
        <f t="shared" si="119"/>
        <v>2.8020768835780203E-3</v>
      </c>
      <c r="AD177" s="9">
        <f t="shared" si="145"/>
        <v>4.433148538474848E-5</v>
      </c>
      <c r="AE177" s="9">
        <f t="shared" si="104"/>
        <v>3.6646303614007544E-11</v>
      </c>
      <c r="AF177" s="9">
        <f t="shared" si="104"/>
        <v>2.8372171829844387E-10</v>
      </c>
      <c r="AG177" s="9">
        <f t="shared" si="120"/>
        <v>-1.0196740768820542E-10</v>
      </c>
      <c r="AI177" s="16">
        <f t="shared" si="121"/>
        <v>3</v>
      </c>
      <c r="AJ177" s="17">
        <f>VLOOKUP($A177,Datum!$A:$B,2,0)</f>
        <v>41478</v>
      </c>
      <c r="AK177" s="13">
        <f>VLOOKUP(AJ177,Zeitreihen!$B:$C,2,0)</f>
        <v>584.92999999999995</v>
      </c>
      <c r="AL177" s="13">
        <f>VLOOKUP(AJ177,Zeitreihen!$R:$S,2,0)</f>
        <v>1.0167999999999999</v>
      </c>
      <c r="AM177" s="9">
        <f t="shared" si="122"/>
        <v>-8.5476660649967044E-5</v>
      </c>
      <c r="AN177" s="9">
        <f t="shared" si="122"/>
        <v>-9.8342921847479334E-5</v>
      </c>
      <c r="AO177" s="9">
        <f t="shared" si="146"/>
        <v>4.433148538474848E-5</v>
      </c>
      <c r="AP177" s="9">
        <f t="shared" si="105"/>
        <v>3.5711204091056322E-11</v>
      </c>
      <c r="AQ177" s="9">
        <f t="shared" si="105"/>
        <v>6.7387712167655123E-16</v>
      </c>
      <c r="AR177" s="9">
        <f t="shared" si="123"/>
        <v>-1.5512886070775133E-13</v>
      </c>
      <c r="AT177" s="16">
        <f t="shared" si="124"/>
        <v>3</v>
      </c>
      <c r="AU177" s="17">
        <f>VLOOKUP($A177,Datum!$A:$B,2,0)</f>
        <v>41478</v>
      </c>
      <c r="AV177" s="13">
        <f>VLOOKUP(AU177,Zeitreihen!$F:$G,2,0)</f>
        <v>7800.92</v>
      </c>
      <c r="AW177" s="13">
        <f>VLOOKUP(AU177,Zeitreihen!$J:$K,2,0)</f>
        <v>0.26663822525597269</v>
      </c>
      <c r="AX177" s="9">
        <f t="shared" si="125"/>
        <v>-6.5483649048686901E-4</v>
      </c>
      <c r="AY177" s="9">
        <f t="shared" si="125"/>
        <v>0</v>
      </c>
      <c r="AZ177" s="9">
        <f t="shared" si="147"/>
        <v>4.433148538474848E-5</v>
      </c>
      <c r="BA177" s="9">
        <f t="shared" si="106"/>
        <v>1.4145428992849421E-10</v>
      </c>
      <c r="BB177" s="9">
        <f t="shared" si="106"/>
        <v>4.8093762307360138E-19</v>
      </c>
      <c r="BC177" s="9">
        <f t="shared" si="126"/>
        <v>-8.2480718941928537E-15</v>
      </c>
      <c r="BE177" s="16">
        <f t="shared" si="127"/>
        <v>3</v>
      </c>
      <c r="BF177" s="17">
        <f>VLOOKUP($A177,Datum!$A:$B,2,0)</f>
        <v>41478</v>
      </c>
      <c r="BG177" s="13">
        <f>VLOOKUP(BF177,Zeitreihen!$F:$G,2,0)</f>
        <v>7800.92</v>
      </c>
      <c r="BH177" s="13">
        <f>VLOOKUP(BF177,Zeitreihen!N:O,2,0)</f>
        <v>1.3223</v>
      </c>
      <c r="BI177" s="9">
        <f t="shared" si="128"/>
        <v>-6.5483649048686901E-4</v>
      </c>
      <c r="BJ177" s="9">
        <f t="shared" si="128"/>
        <v>2.8020768835780203E-3</v>
      </c>
      <c r="BK177" s="9">
        <f t="shared" si="148"/>
        <v>4.433148538474848E-5</v>
      </c>
      <c r="BL177" s="9">
        <f t="shared" si="107"/>
        <v>1.4145428992849421E-10</v>
      </c>
      <c r="BM177" s="9">
        <f t="shared" si="107"/>
        <v>2.8372171829844387E-10</v>
      </c>
      <c r="BN177" s="9">
        <f t="shared" si="129"/>
        <v>-2.0033385684701087E-10</v>
      </c>
      <c r="BP177" s="16">
        <f t="shared" si="130"/>
        <v>3</v>
      </c>
      <c r="BQ177" s="17">
        <f>VLOOKUP($A177,Datum!$A:$B,2,0)</f>
        <v>41478</v>
      </c>
      <c r="BR177" s="13">
        <f>VLOOKUP(BQ177,Zeitreihen!$F:$G,2,0)</f>
        <v>7800.92</v>
      </c>
      <c r="BS177" s="13">
        <f>VLOOKUP(BQ177,Zeitreihen!R:S,2,0)</f>
        <v>1.0167999999999999</v>
      </c>
      <c r="BT177" s="9">
        <f t="shared" si="131"/>
        <v>-6.5483649048686901E-4</v>
      </c>
      <c r="BU177" s="9">
        <f t="shared" si="131"/>
        <v>-9.8342921847479334E-5</v>
      </c>
      <c r="BV177" s="9">
        <f t="shared" si="149"/>
        <v>4.433148538474848E-5</v>
      </c>
      <c r="BW177" s="9">
        <f t="shared" si="108"/>
        <v>1.4145428992849421E-10</v>
      </c>
      <c r="BX177" s="9">
        <f t="shared" si="108"/>
        <v>6.4173658734524282E-16</v>
      </c>
      <c r="BY177" s="9">
        <f t="shared" si="132"/>
        <v>-3.0129121010088634E-13</v>
      </c>
      <c r="CA177" s="16">
        <f t="shared" si="133"/>
        <v>3</v>
      </c>
      <c r="CB177" s="17">
        <f>VLOOKUP($A177,Datum!$A:$B,2,0)</f>
        <v>41478</v>
      </c>
      <c r="CC177" s="13">
        <f>VLOOKUP(CB177,Zeitreihen!$J:$K,2,0)</f>
        <v>0.26663822525597269</v>
      </c>
      <c r="CD177" s="13">
        <f>VLOOKUP(CB177,Zeitreihen!N:O,2,0)</f>
        <v>1.3223</v>
      </c>
      <c r="CE177" s="9">
        <f t="shared" si="134"/>
        <v>0</v>
      </c>
      <c r="CF177" s="9">
        <f t="shared" si="134"/>
        <v>2.8020768835780203E-3</v>
      </c>
      <c r="CG177" s="9">
        <f t="shared" si="150"/>
        <v>4.433148538474848E-5</v>
      </c>
      <c r="CH177" s="9">
        <f t="shared" si="109"/>
        <v>4.8093762307360138E-19</v>
      </c>
      <c r="CI177" s="9">
        <f t="shared" si="109"/>
        <v>2.8372171829844387E-10</v>
      </c>
      <c r="CJ177" s="9">
        <f t="shared" si="135"/>
        <v>1.1681286265339598E-14</v>
      </c>
      <c r="CL177" s="16">
        <f t="shared" si="136"/>
        <v>3</v>
      </c>
      <c r="CM177" s="17">
        <f>VLOOKUP($A177,Datum!$A:$B,2,0)</f>
        <v>41478</v>
      </c>
      <c r="CN177" s="13">
        <f>VLOOKUP(CM177,Zeitreihen!$J:$K,2,0)</f>
        <v>0.26663822525597269</v>
      </c>
      <c r="CO177" s="13">
        <f>VLOOKUP(CM177,Zeitreihen!R:S,2,0)</f>
        <v>1.0167999999999999</v>
      </c>
      <c r="CP177" s="9">
        <f t="shared" si="137"/>
        <v>0</v>
      </c>
      <c r="CQ177" s="9">
        <f t="shared" si="137"/>
        <v>-9.8342921847479334E-5</v>
      </c>
      <c r="CR177" s="9">
        <f t="shared" si="151"/>
        <v>4.433148538474848E-5</v>
      </c>
      <c r="CS177" s="9">
        <f t="shared" si="110"/>
        <v>4.8093762307360138E-19</v>
      </c>
      <c r="CT177" s="9">
        <f t="shared" si="110"/>
        <v>6.4173658734524282E-16</v>
      </c>
      <c r="CU177" s="9">
        <f t="shared" si="138"/>
        <v>1.7568018356012318E-17</v>
      </c>
      <c r="CW177" s="16">
        <f t="shared" si="139"/>
        <v>3</v>
      </c>
      <c r="CX177" s="17">
        <f>VLOOKUP($A177,Datum!$A:$B,2,0)</f>
        <v>41478</v>
      </c>
      <c r="CY177" s="13">
        <f>VLOOKUP(CX177,Zeitreihen!N:O,2,0)</f>
        <v>1.3223</v>
      </c>
      <c r="CZ177" s="13">
        <f>VLOOKUP(CX177,Zeitreihen!R:S,2,0)</f>
        <v>1.0167999999999999</v>
      </c>
      <c r="DA177" s="9">
        <f t="shared" si="140"/>
        <v>2.8020768835780203E-3</v>
      </c>
      <c r="DB177" s="9">
        <f t="shared" si="140"/>
        <v>-9.8342921847479334E-5</v>
      </c>
      <c r="DC177" s="9">
        <f t="shared" si="152"/>
        <v>4.433148538474848E-5</v>
      </c>
      <c r="DD177" s="9">
        <f t="shared" si="111"/>
        <v>2.8372171829844387E-10</v>
      </c>
      <c r="DE177" s="9">
        <f t="shared" si="111"/>
        <v>6.4173658734524282E-16</v>
      </c>
      <c r="DF177" s="9">
        <f t="shared" si="141"/>
        <v>4.26702012248093E-13</v>
      </c>
    </row>
    <row r="178" spans="1:110" ht="15" x14ac:dyDescent="0.2">
      <c r="A178" s="9">
        <f t="shared" si="142"/>
        <v>165</v>
      </c>
      <c r="B178" s="16">
        <f t="shared" si="112"/>
        <v>2</v>
      </c>
      <c r="C178" s="17">
        <f>VLOOKUP($A178,Datum!$A:$B,2,0)</f>
        <v>41477</v>
      </c>
      <c r="D178" s="13">
        <f>VLOOKUP(C178,Zeitreihen!$B:$C,2,0)</f>
        <v>584.98</v>
      </c>
      <c r="E178" s="13">
        <f>VLOOKUP(C178,Zeitreihen!F:G,2,0)</f>
        <v>7806.03</v>
      </c>
      <c r="F178" s="9">
        <f t="shared" si="113"/>
        <v>6.5687595235273269E-3</v>
      </c>
      <c r="G178" s="9">
        <f t="shared" si="113"/>
        <v>1.7961977375675241E-2</v>
      </c>
      <c r="H178" s="9">
        <f t="shared" si="143"/>
        <v>4.1671596261663566E-5</v>
      </c>
      <c r="I178" s="9">
        <f t="shared" si="102"/>
        <v>1.3753898837627888E-9</v>
      </c>
      <c r="J178" s="9">
        <f t="shared" si="102"/>
        <v>1.1804168894501196E-8</v>
      </c>
      <c r="K178" s="9">
        <f t="shared" si="114"/>
        <v>4.0293094301287322E-9</v>
      </c>
      <c r="M178" s="16">
        <f t="shared" si="115"/>
        <v>2</v>
      </c>
      <c r="N178" s="17">
        <f>VLOOKUP($A178,Datum!$A:$B,2,0)</f>
        <v>41477</v>
      </c>
      <c r="O178" s="13">
        <f>VLOOKUP(N178,Zeitreihen!$B:$C,2,0)</f>
        <v>584.98</v>
      </c>
      <c r="P178" s="13">
        <f>VLOOKUP(N178,Zeitreihen!$J:$K,2,0)</f>
        <v>0.26663822525597269</v>
      </c>
      <c r="Q178" s="9">
        <f t="shared" si="116"/>
        <v>6.5687595235273269E-3</v>
      </c>
      <c r="R178" s="9">
        <f t="shared" si="116"/>
        <v>2.6663467052077506E-5</v>
      </c>
      <c r="S178" s="9">
        <f t="shared" si="144"/>
        <v>4.1671596261663566E-5</v>
      </c>
      <c r="T178" s="9">
        <f t="shared" si="103"/>
        <v>1.3753898837627888E-9</v>
      </c>
      <c r="U178" s="9">
        <f t="shared" si="103"/>
        <v>2.9857936019069057E-14</v>
      </c>
      <c r="V178" s="9">
        <f t="shared" si="117"/>
        <v>6.4082995521951203E-12</v>
      </c>
      <c r="X178" s="16">
        <f t="shared" si="118"/>
        <v>2</v>
      </c>
      <c r="Y178" s="17">
        <f>VLOOKUP($A178,Datum!$A:$B,2,0)</f>
        <v>41477</v>
      </c>
      <c r="Z178" s="13">
        <f>VLOOKUP(Y178,Zeitreihen!$B:$C,2,0)</f>
        <v>584.98</v>
      </c>
      <c r="AA178" s="13">
        <f>VLOOKUP(Y178,Zeitreihen!N:O,2,0)</f>
        <v>1.3186</v>
      </c>
      <c r="AB178" s="9">
        <f t="shared" si="119"/>
        <v>6.5687595235273269E-3</v>
      </c>
      <c r="AC178" s="9">
        <f t="shared" si="119"/>
        <v>3.2663631912368683E-3</v>
      </c>
      <c r="AD178" s="9">
        <f t="shared" si="145"/>
        <v>4.1671596261663566E-5</v>
      </c>
      <c r="AE178" s="9">
        <f t="shared" si="104"/>
        <v>1.3753898837627888E-9</v>
      </c>
      <c r="AF178" s="9">
        <f t="shared" si="104"/>
        <v>3.7357298315886728E-10</v>
      </c>
      <c r="AG178" s="9">
        <f t="shared" si="120"/>
        <v>7.1680436793018542E-10</v>
      </c>
      <c r="AI178" s="16">
        <f t="shared" si="121"/>
        <v>2</v>
      </c>
      <c r="AJ178" s="17">
        <f>VLOOKUP($A178,Datum!$A:$B,2,0)</f>
        <v>41477</v>
      </c>
      <c r="AK178" s="13">
        <f>VLOOKUP(AJ178,Zeitreihen!$B:$C,2,0)</f>
        <v>584.98</v>
      </c>
      <c r="AL178" s="13">
        <f>VLOOKUP(AJ178,Zeitreihen!$R:$S,2,0)</f>
        <v>1.0168999999999999</v>
      </c>
      <c r="AM178" s="9">
        <f t="shared" si="122"/>
        <v>6.5687595235273269E-3</v>
      </c>
      <c r="AN178" s="9">
        <f t="shared" si="122"/>
        <v>-9.8333251468190382E-5</v>
      </c>
      <c r="AO178" s="9">
        <f t="shared" si="146"/>
        <v>4.1671596261663566E-5</v>
      </c>
      <c r="AP178" s="9">
        <f t="shared" si="105"/>
        <v>1.3809856298211085E-9</v>
      </c>
      <c r="AQ178" s="9">
        <f t="shared" si="105"/>
        <v>6.3659069286416978E-16</v>
      </c>
      <c r="AR178" s="9">
        <f t="shared" si="123"/>
        <v>9.3761537899251703E-13</v>
      </c>
      <c r="AT178" s="16">
        <f t="shared" si="124"/>
        <v>2</v>
      </c>
      <c r="AU178" s="17">
        <f>VLOOKUP($A178,Datum!$A:$B,2,0)</f>
        <v>41477</v>
      </c>
      <c r="AV178" s="13">
        <f>VLOOKUP(AU178,Zeitreihen!$F:$G,2,0)</f>
        <v>7806.03</v>
      </c>
      <c r="AW178" s="13">
        <f>VLOOKUP(AU178,Zeitreihen!$J:$K,2,0)</f>
        <v>0.26663822525597269</v>
      </c>
      <c r="AX178" s="9">
        <f t="shared" si="125"/>
        <v>1.7961977375675241E-2</v>
      </c>
      <c r="AY178" s="9">
        <f t="shared" si="125"/>
        <v>2.6663467052077506E-5</v>
      </c>
      <c r="AZ178" s="9">
        <f t="shared" si="147"/>
        <v>4.1671596261663566E-5</v>
      </c>
      <c r="BA178" s="9">
        <f t="shared" si="106"/>
        <v>1.1804168894501196E-8</v>
      </c>
      <c r="BB178" s="9">
        <f t="shared" si="106"/>
        <v>2.9857936019069057E-14</v>
      </c>
      <c r="BC178" s="9">
        <f t="shared" si="126"/>
        <v>1.877360166857446E-11</v>
      </c>
      <c r="BE178" s="16">
        <f t="shared" si="127"/>
        <v>2</v>
      </c>
      <c r="BF178" s="17">
        <f>VLOOKUP($A178,Datum!$A:$B,2,0)</f>
        <v>41477</v>
      </c>
      <c r="BG178" s="13">
        <f>VLOOKUP(BF178,Zeitreihen!$F:$G,2,0)</f>
        <v>7806.03</v>
      </c>
      <c r="BH178" s="13">
        <f>VLOOKUP(BF178,Zeitreihen!N:O,2,0)</f>
        <v>1.3186</v>
      </c>
      <c r="BI178" s="9">
        <f t="shared" si="128"/>
        <v>1.7961977375675241E-2</v>
      </c>
      <c r="BJ178" s="9">
        <f t="shared" si="128"/>
        <v>3.2663631912368683E-3</v>
      </c>
      <c r="BK178" s="9">
        <f t="shared" si="148"/>
        <v>4.1671596261663566E-5</v>
      </c>
      <c r="BL178" s="9">
        <f t="shared" si="107"/>
        <v>1.1804168894501196E-8</v>
      </c>
      <c r="BM178" s="9">
        <f t="shared" si="107"/>
        <v>3.7357298315886728E-10</v>
      </c>
      <c r="BN178" s="9">
        <f t="shared" si="129"/>
        <v>2.0999329959858053E-9</v>
      </c>
      <c r="BP178" s="16">
        <f t="shared" si="130"/>
        <v>2</v>
      </c>
      <c r="BQ178" s="17">
        <f>VLOOKUP($A178,Datum!$A:$B,2,0)</f>
        <v>41477</v>
      </c>
      <c r="BR178" s="13">
        <f>VLOOKUP(BQ178,Zeitreihen!$F:$G,2,0)</f>
        <v>7806.03</v>
      </c>
      <c r="BS178" s="13">
        <f>VLOOKUP(BQ178,Zeitreihen!R:S,2,0)</f>
        <v>1.0168999999999999</v>
      </c>
      <c r="BT178" s="9">
        <f t="shared" si="131"/>
        <v>1.7961977375675241E-2</v>
      </c>
      <c r="BU178" s="9">
        <f t="shared" si="131"/>
        <v>-9.8333251468190382E-5</v>
      </c>
      <c r="BV178" s="9">
        <f t="shared" si="149"/>
        <v>4.1671596261663566E-5</v>
      </c>
      <c r="BW178" s="9">
        <f t="shared" si="108"/>
        <v>1.1804168894501196E-8</v>
      </c>
      <c r="BX178" s="9">
        <f t="shared" si="108"/>
        <v>6.0630273915697956E-16</v>
      </c>
      <c r="BY178" s="9">
        <f t="shared" si="132"/>
        <v>2.6752382948454689E-12</v>
      </c>
      <c r="CA178" s="16">
        <f t="shared" si="133"/>
        <v>2</v>
      </c>
      <c r="CB178" s="17">
        <f>VLOOKUP($A178,Datum!$A:$B,2,0)</f>
        <v>41477</v>
      </c>
      <c r="CC178" s="13">
        <f>VLOOKUP(CB178,Zeitreihen!$J:$K,2,0)</f>
        <v>0.26663822525597269</v>
      </c>
      <c r="CD178" s="13">
        <f>VLOOKUP(CB178,Zeitreihen!N:O,2,0)</f>
        <v>1.3186</v>
      </c>
      <c r="CE178" s="9">
        <f t="shared" si="134"/>
        <v>2.6663467052077506E-5</v>
      </c>
      <c r="CF178" s="9">
        <f t="shared" si="134"/>
        <v>3.2663631912368683E-3</v>
      </c>
      <c r="CG178" s="9">
        <f t="shared" si="150"/>
        <v>4.1671596261663566E-5</v>
      </c>
      <c r="CH178" s="9">
        <f t="shared" si="109"/>
        <v>2.9857936019069057E-14</v>
      </c>
      <c r="CI178" s="9">
        <f t="shared" si="109"/>
        <v>3.7357298315886728E-10</v>
      </c>
      <c r="CJ178" s="9">
        <f t="shared" si="135"/>
        <v>3.3397781707188608E-12</v>
      </c>
      <c r="CL178" s="16">
        <f t="shared" si="136"/>
        <v>2</v>
      </c>
      <c r="CM178" s="17">
        <f>VLOOKUP($A178,Datum!$A:$B,2,0)</f>
        <v>41477</v>
      </c>
      <c r="CN178" s="13">
        <f>VLOOKUP(CM178,Zeitreihen!$J:$K,2,0)</f>
        <v>0.26663822525597269</v>
      </c>
      <c r="CO178" s="13">
        <f>VLOOKUP(CM178,Zeitreihen!R:S,2,0)</f>
        <v>1.0168999999999999</v>
      </c>
      <c r="CP178" s="9">
        <f t="shared" si="137"/>
        <v>2.6663467052077506E-5</v>
      </c>
      <c r="CQ178" s="9">
        <f t="shared" si="137"/>
        <v>-9.8333251468190382E-5</v>
      </c>
      <c r="CR178" s="9">
        <f t="shared" si="151"/>
        <v>4.1671596261663566E-5</v>
      </c>
      <c r="CS178" s="9">
        <f t="shared" si="110"/>
        <v>2.9857936019069057E-14</v>
      </c>
      <c r="CT178" s="9">
        <f t="shared" si="110"/>
        <v>6.0630273915697956E-16</v>
      </c>
      <c r="CU178" s="9">
        <f t="shared" si="138"/>
        <v>4.2547559734884223E-15</v>
      </c>
      <c r="CW178" s="16">
        <f t="shared" si="139"/>
        <v>2</v>
      </c>
      <c r="CX178" s="17">
        <f>VLOOKUP($A178,Datum!$A:$B,2,0)</f>
        <v>41477</v>
      </c>
      <c r="CY178" s="13">
        <f>VLOOKUP(CX178,Zeitreihen!N:O,2,0)</f>
        <v>1.3186</v>
      </c>
      <c r="CZ178" s="13">
        <f>VLOOKUP(CX178,Zeitreihen!R:S,2,0)</f>
        <v>1.0168999999999999</v>
      </c>
      <c r="DA178" s="9">
        <f t="shared" si="140"/>
        <v>3.2663631912368683E-3</v>
      </c>
      <c r="DB178" s="9">
        <f t="shared" si="140"/>
        <v>-9.8333251468190382E-5</v>
      </c>
      <c r="DC178" s="9">
        <f t="shared" si="152"/>
        <v>4.1671596261663566E-5</v>
      </c>
      <c r="DD178" s="9">
        <f t="shared" si="111"/>
        <v>3.7357298315886728E-10</v>
      </c>
      <c r="DE178" s="9">
        <f t="shared" si="111"/>
        <v>6.0630273915697956E-16</v>
      </c>
      <c r="DF178" s="9">
        <f t="shared" si="141"/>
        <v>4.7591839948069399E-13</v>
      </c>
    </row>
    <row r="179" spans="1:110" ht="15" x14ac:dyDescent="0.2">
      <c r="A179" s="9">
        <f t="shared" si="142"/>
        <v>166</v>
      </c>
      <c r="B179" s="16">
        <f t="shared" si="112"/>
        <v>6</v>
      </c>
      <c r="C179" s="17">
        <f>VLOOKUP($A179,Datum!$A:$B,2,0)</f>
        <v>41474</v>
      </c>
      <c r="D179" s="13">
        <f>VLOOKUP(C179,Zeitreihen!$B:$C,2,0)</f>
        <v>581.15</v>
      </c>
      <c r="E179" s="13">
        <f>VLOOKUP(C179,Zeitreihen!F:G,2,0)</f>
        <v>7667.07</v>
      </c>
      <c r="F179" s="9">
        <f t="shared" si="113"/>
        <v>7.2296625863896074E-4</v>
      </c>
      <c r="G179" s="9">
        <f t="shared" si="113"/>
        <v>0</v>
      </c>
      <c r="H179" s="9">
        <f t="shared" si="143"/>
        <v>3.9171300485963749E-5</v>
      </c>
      <c r="I179" s="9">
        <f t="shared" si="102"/>
        <v>3.9765867651797577E-13</v>
      </c>
      <c r="J179" s="9">
        <f t="shared" si="102"/>
        <v>5.0146574230182854E-11</v>
      </c>
      <c r="K179" s="9">
        <f t="shared" si="114"/>
        <v>4.4655593535731834E-12</v>
      </c>
      <c r="M179" s="16">
        <f t="shared" si="115"/>
        <v>6</v>
      </c>
      <c r="N179" s="17">
        <f>VLOOKUP($A179,Datum!$A:$B,2,0)</f>
        <v>41474</v>
      </c>
      <c r="O179" s="13">
        <f>VLOOKUP(N179,Zeitreihen!$B:$C,2,0)</f>
        <v>581.15</v>
      </c>
      <c r="P179" s="13">
        <f>VLOOKUP(N179,Zeitreihen!$J:$K,2,0)</f>
        <v>0.26663111585121985</v>
      </c>
      <c r="Q179" s="9">
        <f t="shared" si="116"/>
        <v>7.2296625863896074E-4</v>
      </c>
      <c r="R179" s="9">
        <f t="shared" si="116"/>
        <v>-2.6663467052135138E-5</v>
      </c>
      <c r="S179" s="9">
        <f t="shared" si="144"/>
        <v>3.9171300485963749E-5</v>
      </c>
      <c r="T179" s="9">
        <f t="shared" si="103"/>
        <v>3.9765867651797577E-13</v>
      </c>
      <c r="U179" s="9">
        <f t="shared" si="103"/>
        <v>2.7631316021464745E-14</v>
      </c>
      <c r="V179" s="9">
        <f t="shared" si="117"/>
        <v>1.048228627711799E-13</v>
      </c>
      <c r="X179" s="16">
        <f t="shared" si="118"/>
        <v>6</v>
      </c>
      <c r="Y179" s="17">
        <f>VLOOKUP($A179,Datum!$A:$B,2,0)</f>
        <v>41474</v>
      </c>
      <c r="Z179" s="13">
        <f>VLOOKUP(Y179,Zeitreihen!$B:$C,2,0)</f>
        <v>581.15</v>
      </c>
      <c r="AA179" s="13">
        <f>VLOOKUP(Y179,Zeitreihen!N:O,2,0)</f>
        <v>1.3143</v>
      </c>
      <c r="AB179" s="9">
        <f t="shared" si="119"/>
        <v>7.2296625863896074E-4</v>
      </c>
      <c r="AC179" s="9">
        <f t="shared" si="119"/>
        <v>2.5902802841989794E-3</v>
      </c>
      <c r="AD179" s="9">
        <f t="shared" si="145"/>
        <v>3.9171300485963749E-5</v>
      </c>
      <c r="AE179" s="9">
        <f t="shared" si="104"/>
        <v>3.9765867651797577E-13</v>
      </c>
      <c r="AF179" s="9">
        <f t="shared" si="104"/>
        <v>2.1047706226042564E-10</v>
      </c>
      <c r="AG179" s="9">
        <f t="shared" si="120"/>
        <v>-9.1486627446787252E-12</v>
      </c>
      <c r="AI179" s="16">
        <f t="shared" si="121"/>
        <v>6</v>
      </c>
      <c r="AJ179" s="17">
        <f>VLOOKUP($A179,Datum!$A:$B,2,0)</f>
        <v>41474</v>
      </c>
      <c r="AK179" s="13">
        <f>VLOOKUP(AJ179,Zeitreihen!$B:$C,2,0)</f>
        <v>581.15</v>
      </c>
      <c r="AL179" s="13">
        <f>VLOOKUP(AJ179,Zeitreihen!$R:$S,2,0)</f>
        <v>1.0169999999999999</v>
      </c>
      <c r="AM179" s="9">
        <f t="shared" si="122"/>
        <v>7.2296625863896074E-4</v>
      </c>
      <c r="AN179" s="9">
        <f t="shared" si="122"/>
        <v>-9.8323582990549865E-5</v>
      </c>
      <c r="AO179" s="9">
        <f t="shared" si="146"/>
        <v>3.9171300485963749E-5</v>
      </c>
      <c r="AP179" s="9">
        <f t="shared" si="105"/>
        <v>3.1084196451460751E-13</v>
      </c>
      <c r="AQ179" s="9">
        <f t="shared" si="105"/>
        <v>6.0135942044721183E-16</v>
      </c>
      <c r="AR179" s="9">
        <f t="shared" si="123"/>
        <v>-1.3672152121417358E-14</v>
      </c>
      <c r="AT179" s="16">
        <f t="shared" si="124"/>
        <v>6</v>
      </c>
      <c r="AU179" s="17">
        <f>VLOOKUP($A179,Datum!$A:$B,2,0)</f>
        <v>41474</v>
      </c>
      <c r="AV179" s="13">
        <f>VLOOKUP(AU179,Zeitreihen!$F:$G,2,0)</f>
        <v>7667.07</v>
      </c>
      <c r="AW179" s="13">
        <f>VLOOKUP(AU179,Zeitreihen!$J:$K,2,0)</f>
        <v>0.26663111585121985</v>
      </c>
      <c r="AX179" s="9">
        <f t="shared" si="125"/>
        <v>0</v>
      </c>
      <c r="AY179" s="9">
        <f t="shared" si="125"/>
        <v>-2.6663467052135138E-5</v>
      </c>
      <c r="AZ179" s="9">
        <f t="shared" si="147"/>
        <v>3.9171300485963749E-5</v>
      </c>
      <c r="BA179" s="9">
        <f t="shared" si="106"/>
        <v>5.0146574230182854E-11</v>
      </c>
      <c r="BB179" s="9">
        <f t="shared" si="106"/>
        <v>2.7631316021464745E-14</v>
      </c>
      <c r="BC179" s="9">
        <f t="shared" si="126"/>
        <v>1.1771218458375593E-12</v>
      </c>
      <c r="BE179" s="16">
        <f t="shared" si="127"/>
        <v>6</v>
      </c>
      <c r="BF179" s="17">
        <f>VLOOKUP($A179,Datum!$A:$B,2,0)</f>
        <v>41474</v>
      </c>
      <c r="BG179" s="13">
        <f>VLOOKUP(BF179,Zeitreihen!$F:$G,2,0)</f>
        <v>7667.07</v>
      </c>
      <c r="BH179" s="13">
        <f>VLOOKUP(BF179,Zeitreihen!N:O,2,0)</f>
        <v>1.3143</v>
      </c>
      <c r="BI179" s="9">
        <f t="shared" si="128"/>
        <v>0</v>
      </c>
      <c r="BJ179" s="9">
        <f t="shared" si="128"/>
        <v>2.5902802841989794E-3</v>
      </c>
      <c r="BK179" s="9">
        <f t="shared" si="148"/>
        <v>3.9171300485963749E-5</v>
      </c>
      <c r="BL179" s="9">
        <f t="shared" si="107"/>
        <v>5.0146574230182854E-11</v>
      </c>
      <c r="BM179" s="9">
        <f t="shared" si="107"/>
        <v>2.1047706226042564E-10</v>
      </c>
      <c r="BN179" s="9">
        <f t="shared" si="129"/>
        <v>-1.0273608726437489E-10</v>
      </c>
      <c r="BP179" s="16">
        <f t="shared" si="130"/>
        <v>6</v>
      </c>
      <c r="BQ179" s="17">
        <f>VLOOKUP($A179,Datum!$A:$B,2,0)</f>
        <v>41474</v>
      </c>
      <c r="BR179" s="13">
        <f>VLOOKUP(BQ179,Zeitreihen!$F:$G,2,0)</f>
        <v>7667.07</v>
      </c>
      <c r="BS179" s="13">
        <f>VLOOKUP(BQ179,Zeitreihen!R:S,2,0)</f>
        <v>1.0169999999999999</v>
      </c>
      <c r="BT179" s="9">
        <f t="shared" si="131"/>
        <v>0</v>
      </c>
      <c r="BU179" s="9">
        <f t="shared" si="131"/>
        <v>-9.8323582990549865E-5</v>
      </c>
      <c r="BV179" s="9">
        <f t="shared" si="149"/>
        <v>3.9171300485963749E-5</v>
      </c>
      <c r="BW179" s="9">
        <f t="shared" si="108"/>
        <v>5.0146574230182854E-11</v>
      </c>
      <c r="BX179" s="9">
        <f t="shared" si="108"/>
        <v>5.7281745763381888E-16</v>
      </c>
      <c r="BY179" s="9">
        <f t="shared" si="132"/>
        <v>-1.6948402036646086E-13</v>
      </c>
      <c r="CA179" s="16">
        <f t="shared" si="133"/>
        <v>6</v>
      </c>
      <c r="CB179" s="17">
        <f>VLOOKUP($A179,Datum!$A:$B,2,0)</f>
        <v>41474</v>
      </c>
      <c r="CC179" s="13">
        <f>VLOOKUP(CB179,Zeitreihen!$J:$K,2,0)</f>
        <v>0.26663111585121985</v>
      </c>
      <c r="CD179" s="13">
        <f>VLOOKUP(CB179,Zeitreihen!N:O,2,0)</f>
        <v>1.3143</v>
      </c>
      <c r="CE179" s="9">
        <f t="shared" si="134"/>
        <v>-2.6663467052135138E-5</v>
      </c>
      <c r="CF179" s="9">
        <f t="shared" si="134"/>
        <v>2.5902802841989794E-3</v>
      </c>
      <c r="CG179" s="9">
        <f t="shared" si="150"/>
        <v>3.9171300485963749E-5</v>
      </c>
      <c r="CH179" s="9">
        <f t="shared" si="109"/>
        <v>2.7631316021464745E-14</v>
      </c>
      <c r="CI179" s="9">
        <f t="shared" si="109"/>
        <v>2.1047706226042564E-10</v>
      </c>
      <c r="CJ179" s="9">
        <f t="shared" si="135"/>
        <v>-2.4115883194665152E-12</v>
      </c>
      <c r="CL179" s="16">
        <f t="shared" si="136"/>
        <v>6</v>
      </c>
      <c r="CM179" s="17">
        <f>VLOOKUP($A179,Datum!$A:$B,2,0)</f>
        <v>41474</v>
      </c>
      <c r="CN179" s="13">
        <f>VLOOKUP(CM179,Zeitreihen!$J:$K,2,0)</f>
        <v>0.26663111585121985</v>
      </c>
      <c r="CO179" s="13">
        <f>VLOOKUP(CM179,Zeitreihen!R:S,2,0)</f>
        <v>1.0169999999999999</v>
      </c>
      <c r="CP179" s="9">
        <f t="shared" si="137"/>
        <v>-2.6663467052135138E-5</v>
      </c>
      <c r="CQ179" s="9">
        <f t="shared" si="137"/>
        <v>-9.8323582990549865E-5</v>
      </c>
      <c r="CR179" s="9">
        <f t="shared" si="151"/>
        <v>3.9171300485963749E-5</v>
      </c>
      <c r="CS179" s="9">
        <f t="shared" si="110"/>
        <v>2.7631316021464745E-14</v>
      </c>
      <c r="CT179" s="9">
        <f t="shared" si="110"/>
        <v>5.7281745763381888E-16</v>
      </c>
      <c r="CU179" s="9">
        <f t="shared" si="138"/>
        <v>-3.9784042271358055E-15</v>
      </c>
      <c r="CW179" s="16">
        <f t="shared" si="139"/>
        <v>6</v>
      </c>
      <c r="CX179" s="17">
        <f>VLOOKUP($A179,Datum!$A:$B,2,0)</f>
        <v>41474</v>
      </c>
      <c r="CY179" s="13">
        <f>VLOOKUP(CX179,Zeitreihen!N:O,2,0)</f>
        <v>1.3143</v>
      </c>
      <c r="CZ179" s="13">
        <f>VLOOKUP(CX179,Zeitreihen!R:S,2,0)</f>
        <v>1.0169999999999999</v>
      </c>
      <c r="DA179" s="9">
        <f t="shared" si="140"/>
        <v>2.5902802841989794E-3</v>
      </c>
      <c r="DB179" s="9">
        <f t="shared" si="140"/>
        <v>-9.8323582990549865E-5</v>
      </c>
      <c r="DC179" s="9">
        <f t="shared" si="152"/>
        <v>3.9171300485963749E-5</v>
      </c>
      <c r="DD179" s="9">
        <f t="shared" si="111"/>
        <v>2.1047706226042564E-10</v>
      </c>
      <c r="DE179" s="9">
        <f t="shared" si="111"/>
        <v>5.7281745763381888E-16</v>
      </c>
      <c r="DF179" s="9">
        <f t="shared" si="141"/>
        <v>3.4722461850256531E-13</v>
      </c>
    </row>
    <row r="180" spans="1:110" ht="15" x14ac:dyDescent="0.2">
      <c r="A180" s="9">
        <f t="shared" si="142"/>
        <v>167</v>
      </c>
      <c r="B180" s="16">
        <f t="shared" si="112"/>
        <v>5</v>
      </c>
      <c r="C180" s="17">
        <f>VLOOKUP($A180,Datum!$A:$B,2,0)</f>
        <v>41473</v>
      </c>
      <c r="D180" s="13">
        <f>VLOOKUP(C180,Zeitreihen!$B:$C,2,0)</f>
        <v>580.73</v>
      </c>
      <c r="E180" s="13">
        <f>VLOOKUP(C180,Zeitreihen!F:G,2,0)</f>
        <v>7667.07</v>
      </c>
      <c r="F180" s="9">
        <f t="shared" si="113"/>
        <v>2.5862975208055558E-3</v>
      </c>
      <c r="G180" s="9">
        <f t="shared" si="113"/>
        <v>-4.1883869453912511E-3</v>
      </c>
      <c r="H180" s="9">
        <f t="shared" si="143"/>
        <v>3.6821022456805924E-5</v>
      </c>
      <c r="I180" s="9">
        <f t="shared" si="102"/>
        <v>1.1439081349492675E-10</v>
      </c>
      <c r="J180" s="9">
        <f t="shared" si="102"/>
        <v>1.0420607252067435E-9</v>
      </c>
      <c r="K180" s="9">
        <f t="shared" si="114"/>
        <v>-3.4525667852702392E-10</v>
      </c>
      <c r="M180" s="16">
        <f t="shared" si="115"/>
        <v>5</v>
      </c>
      <c r="N180" s="17">
        <f>VLOOKUP($A180,Datum!$A:$B,2,0)</f>
        <v>41473</v>
      </c>
      <c r="O180" s="13">
        <f>VLOOKUP(N180,Zeitreihen!$B:$C,2,0)</f>
        <v>580.73</v>
      </c>
      <c r="P180" s="13">
        <f>VLOOKUP(N180,Zeitreihen!$J:$K,2,0)</f>
        <v>0.26663822525597269</v>
      </c>
      <c r="Q180" s="9">
        <f t="shared" si="116"/>
        <v>2.5862975208055558E-3</v>
      </c>
      <c r="R180" s="9">
        <f t="shared" si="116"/>
        <v>2.1328783273766332E-4</v>
      </c>
      <c r="S180" s="9">
        <f t="shared" si="144"/>
        <v>3.6821022456805924E-5</v>
      </c>
      <c r="T180" s="9">
        <f t="shared" si="103"/>
        <v>1.1439081349492675E-10</v>
      </c>
      <c r="U180" s="9">
        <f t="shared" si="103"/>
        <v>1.6766872799631859E-12</v>
      </c>
      <c r="V180" s="9">
        <f t="shared" si="117"/>
        <v>1.384910184566439E-11</v>
      </c>
      <c r="X180" s="16">
        <f t="shared" si="118"/>
        <v>5</v>
      </c>
      <c r="Y180" s="17">
        <f>VLOOKUP($A180,Datum!$A:$B,2,0)</f>
        <v>41473</v>
      </c>
      <c r="Z180" s="13">
        <f>VLOOKUP(Y180,Zeitreihen!$B:$C,2,0)</f>
        <v>580.73</v>
      </c>
      <c r="AA180" s="13">
        <f>VLOOKUP(Y180,Zeitreihen!N:O,2,0)</f>
        <v>1.3109</v>
      </c>
      <c r="AB180" s="9">
        <f t="shared" si="119"/>
        <v>2.5862975208055558E-3</v>
      </c>
      <c r="AC180" s="9">
        <f t="shared" si="119"/>
        <v>-1.2197912620153224E-3</v>
      </c>
      <c r="AD180" s="9">
        <f t="shared" si="145"/>
        <v>3.6821022456805924E-5</v>
      </c>
      <c r="AE180" s="9">
        <f t="shared" si="104"/>
        <v>1.1439081349492675E-10</v>
      </c>
      <c r="AF180" s="9">
        <f t="shared" si="104"/>
        <v>8.1970904960467308E-11</v>
      </c>
      <c r="AG180" s="9">
        <f t="shared" si="120"/>
        <v>-9.6833457551319422E-11</v>
      </c>
      <c r="AI180" s="16">
        <f t="shared" si="121"/>
        <v>5</v>
      </c>
      <c r="AJ180" s="17">
        <f>VLOOKUP($A180,Datum!$A:$B,2,0)</f>
        <v>41473</v>
      </c>
      <c r="AK180" s="13">
        <f>VLOOKUP(AJ180,Zeitreihen!$B:$C,2,0)</f>
        <v>580.73</v>
      </c>
      <c r="AL180" s="13">
        <f>VLOOKUP(AJ180,Zeitreihen!$R:$S,2,0)</f>
        <v>1.0170999999999999</v>
      </c>
      <c r="AM180" s="9">
        <f t="shared" si="122"/>
        <v>2.5862975208055558E-3</v>
      </c>
      <c r="AN180" s="9">
        <f t="shared" si="122"/>
        <v>-9.8313916414224622E-5</v>
      </c>
      <c r="AO180" s="9">
        <f t="shared" si="146"/>
        <v>3.6821022456805924E-5</v>
      </c>
      <c r="AP180" s="9">
        <f t="shared" si="105"/>
        <v>1.1591123294126776E-10</v>
      </c>
      <c r="AQ180" s="9">
        <f t="shared" si="105"/>
        <v>5.6807050828180325E-16</v>
      </c>
      <c r="AR180" s="9">
        <f t="shared" si="123"/>
        <v>2.566042731766493E-13</v>
      </c>
      <c r="AT180" s="16">
        <f t="shared" si="124"/>
        <v>5</v>
      </c>
      <c r="AU180" s="17">
        <f>VLOOKUP($A180,Datum!$A:$B,2,0)</f>
        <v>41473</v>
      </c>
      <c r="AV180" s="13">
        <f>VLOOKUP(AU180,Zeitreihen!$F:$G,2,0)</f>
        <v>7667.07</v>
      </c>
      <c r="AW180" s="13">
        <f>VLOOKUP(AU180,Zeitreihen!$J:$K,2,0)</f>
        <v>0.26663822525597269</v>
      </c>
      <c r="AX180" s="9">
        <f t="shared" si="125"/>
        <v>-4.1883869453912511E-3</v>
      </c>
      <c r="AY180" s="9">
        <f t="shared" si="125"/>
        <v>2.1328783273766332E-4</v>
      </c>
      <c r="AZ180" s="9">
        <f t="shared" si="147"/>
        <v>3.6821022456805924E-5</v>
      </c>
      <c r="BA180" s="9">
        <f t="shared" si="106"/>
        <v>1.0420607252067435E-9</v>
      </c>
      <c r="BB180" s="9">
        <f t="shared" si="106"/>
        <v>1.6766872799631859E-12</v>
      </c>
      <c r="BC180" s="9">
        <f t="shared" si="126"/>
        <v>-4.1799640703041456E-11</v>
      </c>
      <c r="BE180" s="16">
        <f t="shared" si="127"/>
        <v>5</v>
      </c>
      <c r="BF180" s="17">
        <f>VLOOKUP($A180,Datum!$A:$B,2,0)</f>
        <v>41473</v>
      </c>
      <c r="BG180" s="13">
        <f>VLOOKUP(BF180,Zeitreihen!$F:$G,2,0)</f>
        <v>7667.07</v>
      </c>
      <c r="BH180" s="13">
        <f>VLOOKUP(BF180,Zeitreihen!N:O,2,0)</f>
        <v>1.3109</v>
      </c>
      <c r="BI180" s="9">
        <f t="shared" si="128"/>
        <v>-4.1883869453912511E-3</v>
      </c>
      <c r="BJ180" s="9">
        <f t="shared" si="128"/>
        <v>-1.2197912620153224E-3</v>
      </c>
      <c r="BK180" s="9">
        <f t="shared" si="148"/>
        <v>3.6821022456805924E-5</v>
      </c>
      <c r="BL180" s="9">
        <f t="shared" si="107"/>
        <v>1.0420607252067435E-9</v>
      </c>
      <c r="BM180" s="9">
        <f t="shared" si="107"/>
        <v>8.1970904960467308E-11</v>
      </c>
      <c r="BN180" s="9">
        <f t="shared" si="129"/>
        <v>2.9226470992741772E-10</v>
      </c>
      <c r="BP180" s="16">
        <f t="shared" si="130"/>
        <v>5</v>
      </c>
      <c r="BQ180" s="17">
        <f>VLOOKUP($A180,Datum!$A:$B,2,0)</f>
        <v>41473</v>
      </c>
      <c r="BR180" s="13">
        <f>VLOOKUP(BQ180,Zeitreihen!$F:$G,2,0)</f>
        <v>7667.07</v>
      </c>
      <c r="BS180" s="13">
        <f>VLOOKUP(BQ180,Zeitreihen!R:S,2,0)</f>
        <v>1.0170999999999999</v>
      </c>
      <c r="BT180" s="9">
        <f t="shared" si="131"/>
        <v>-4.1883869453912511E-3</v>
      </c>
      <c r="BU180" s="9">
        <f t="shared" si="131"/>
        <v>-9.8313916414224622E-5</v>
      </c>
      <c r="BV180" s="9">
        <f t="shared" si="149"/>
        <v>3.6821022456805924E-5</v>
      </c>
      <c r="BW180" s="9">
        <f t="shared" si="108"/>
        <v>1.0420607252067435E-9</v>
      </c>
      <c r="BX180" s="9">
        <f t="shared" si="108"/>
        <v>5.4117406726571012E-16</v>
      </c>
      <c r="BY180" s="9">
        <f t="shared" si="132"/>
        <v>-7.5095688358120073E-13</v>
      </c>
      <c r="CA180" s="16">
        <f t="shared" si="133"/>
        <v>5</v>
      </c>
      <c r="CB180" s="17">
        <f>VLOOKUP($A180,Datum!$A:$B,2,0)</f>
        <v>41473</v>
      </c>
      <c r="CC180" s="13">
        <f>VLOOKUP(CB180,Zeitreihen!$J:$K,2,0)</f>
        <v>0.26663822525597269</v>
      </c>
      <c r="CD180" s="13">
        <f>VLOOKUP(CB180,Zeitreihen!N:O,2,0)</f>
        <v>1.3109</v>
      </c>
      <c r="CE180" s="9">
        <f t="shared" si="134"/>
        <v>2.1328783273766332E-4</v>
      </c>
      <c r="CF180" s="9">
        <f t="shared" si="134"/>
        <v>-1.2197912620153224E-3</v>
      </c>
      <c r="CG180" s="9">
        <f t="shared" si="150"/>
        <v>3.6821022456805924E-5</v>
      </c>
      <c r="CH180" s="9">
        <f t="shared" si="109"/>
        <v>1.6766872799631859E-12</v>
      </c>
      <c r="CI180" s="9">
        <f t="shared" si="109"/>
        <v>8.1970904960467308E-11</v>
      </c>
      <c r="CJ180" s="9">
        <f t="shared" si="135"/>
        <v>-1.1723462529231146E-11</v>
      </c>
      <c r="CL180" s="16">
        <f t="shared" si="136"/>
        <v>5</v>
      </c>
      <c r="CM180" s="17">
        <f>VLOOKUP($A180,Datum!$A:$B,2,0)</f>
        <v>41473</v>
      </c>
      <c r="CN180" s="13">
        <f>VLOOKUP(CM180,Zeitreihen!$J:$K,2,0)</f>
        <v>0.26663822525597269</v>
      </c>
      <c r="CO180" s="13">
        <f>VLOOKUP(CM180,Zeitreihen!R:S,2,0)</f>
        <v>1.0170999999999999</v>
      </c>
      <c r="CP180" s="9">
        <f t="shared" si="137"/>
        <v>2.1328783273766332E-4</v>
      </c>
      <c r="CQ180" s="9">
        <f t="shared" si="137"/>
        <v>-9.8313916414224622E-5</v>
      </c>
      <c r="CR180" s="9">
        <f t="shared" si="151"/>
        <v>3.6821022456805924E-5</v>
      </c>
      <c r="CS180" s="9">
        <f t="shared" si="110"/>
        <v>1.6766872799631859E-12</v>
      </c>
      <c r="CT180" s="9">
        <f t="shared" si="110"/>
        <v>5.4117406726571012E-16</v>
      </c>
      <c r="CU180" s="9">
        <f t="shared" si="138"/>
        <v>3.0122743481136604E-14</v>
      </c>
      <c r="CW180" s="16">
        <f t="shared" si="139"/>
        <v>5</v>
      </c>
      <c r="CX180" s="17">
        <f>VLOOKUP($A180,Datum!$A:$B,2,0)</f>
        <v>41473</v>
      </c>
      <c r="CY180" s="13">
        <f>VLOOKUP(CX180,Zeitreihen!N:O,2,0)</f>
        <v>1.3109</v>
      </c>
      <c r="CZ180" s="13">
        <f>VLOOKUP(CX180,Zeitreihen!R:S,2,0)</f>
        <v>1.0170999999999999</v>
      </c>
      <c r="DA180" s="9">
        <f t="shared" si="140"/>
        <v>-1.2197912620153224E-3</v>
      </c>
      <c r="DB180" s="9">
        <f t="shared" si="140"/>
        <v>-9.8313916414224622E-5</v>
      </c>
      <c r="DC180" s="9">
        <f t="shared" si="152"/>
        <v>3.6821022456805924E-5</v>
      </c>
      <c r="DD180" s="9">
        <f t="shared" si="111"/>
        <v>8.1970904960467308E-11</v>
      </c>
      <c r="DE180" s="9">
        <f t="shared" si="111"/>
        <v>5.4117406726571012E-16</v>
      </c>
      <c r="DF180" s="9">
        <f t="shared" si="141"/>
        <v>-2.1061939140285034E-13</v>
      </c>
    </row>
    <row r="181" spans="1:110" ht="15" x14ac:dyDescent="0.2">
      <c r="A181" s="9">
        <f t="shared" si="142"/>
        <v>168</v>
      </c>
      <c r="B181" s="16">
        <f t="shared" si="112"/>
        <v>4</v>
      </c>
      <c r="C181" s="17">
        <f>VLOOKUP($A181,Datum!$A:$B,2,0)</f>
        <v>41472</v>
      </c>
      <c r="D181" s="13">
        <f>VLOOKUP(C181,Zeitreihen!$B:$C,2,0)</f>
        <v>579.23</v>
      </c>
      <c r="E181" s="13">
        <f>VLOOKUP(C181,Zeitreihen!F:G,2,0)</f>
        <v>7699.25</v>
      </c>
      <c r="F181" s="9">
        <f t="shared" si="113"/>
        <v>4.4814803303540821E-3</v>
      </c>
      <c r="G181" s="9">
        <f t="shared" si="113"/>
        <v>-5.1939621359179972E-4</v>
      </c>
      <c r="H181" s="9">
        <f t="shared" si="143"/>
        <v>3.4611761109397564E-5</v>
      </c>
      <c r="I181" s="9">
        <f t="shared" si="102"/>
        <v>4.6307745170492655E-10</v>
      </c>
      <c r="J181" s="9">
        <f t="shared" si="102"/>
        <v>9.4327576856488638E-11</v>
      </c>
      <c r="K181" s="9">
        <f t="shared" si="114"/>
        <v>-2.0899993759856333E-10</v>
      </c>
      <c r="M181" s="16">
        <f t="shared" si="115"/>
        <v>4</v>
      </c>
      <c r="N181" s="17">
        <f>VLOOKUP($A181,Datum!$A:$B,2,0)</f>
        <v>41472</v>
      </c>
      <c r="O181" s="13">
        <f>VLOOKUP(N181,Zeitreihen!$B:$C,2,0)</f>
        <v>579.23</v>
      </c>
      <c r="P181" s="13">
        <f>VLOOKUP(N181,Zeitreihen!$J:$K,2,0)</f>
        <v>0.2665813606312647</v>
      </c>
      <c r="Q181" s="9">
        <f t="shared" si="116"/>
        <v>4.4814803303540821E-3</v>
      </c>
      <c r="R181" s="9">
        <f t="shared" si="116"/>
        <v>-1.5996160955471426E-4</v>
      </c>
      <c r="S181" s="9">
        <f t="shared" si="144"/>
        <v>3.4611761109397564E-5</v>
      </c>
      <c r="T181" s="9">
        <f t="shared" si="103"/>
        <v>4.6307745170492655E-10</v>
      </c>
      <c r="U181" s="9">
        <f t="shared" si="103"/>
        <v>8.8448296650899403E-13</v>
      </c>
      <c r="V181" s="9">
        <f t="shared" si="117"/>
        <v>-2.0238184656915223E-11</v>
      </c>
      <c r="X181" s="16">
        <f t="shared" si="118"/>
        <v>4</v>
      </c>
      <c r="Y181" s="17">
        <f>VLOOKUP($A181,Datum!$A:$B,2,0)</f>
        <v>41472</v>
      </c>
      <c r="Z181" s="13">
        <f>VLOOKUP(Y181,Zeitreihen!$B:$C,2,0)</f>
        <v>579.23</v>
      </c>
      <c r="AA181" s="13">
        <f>VLOOKUP(Y181,Zeitreihen!N:O,2,0)</f>
        <v>1.3125</v>
      </c>
      <c r="AB181" s="9">
        <f t="shared" si="119"/>
        <v>4.4814803303540821E-3</v>
      </c>
      <c r="AC181" s="9">
        <f t="shared" si="119"/>
        <v>-2.8150815562400138E-3</v>
      </c>
      <c r="AD181" s="9">
        <f t="shared" si="145"/>
        <v>3.4611761109397564E-5</v>
      </c>
      <c r="AE181" s="9">
        <f t="shared" si="104"/>
        <v>4.6307745170492655E-10</v>
      </c>
      <c r="AF181" s="9">
        <f t="shared" si="104"/>
        <v>3.2990683523624528E-10</v>
      </c>
      <c r="AG181" s="9">
        <f t="shared" si="120"/>
        <v>-3.9086112183387788E-10</v>
      </c>
      <c r="AI181" s="16">
        <f t="shared" si="121"/>
        <v>4</v>
      </c>
      <c r="AJ181" s="17">
        <f>VLOOKUP($A181,Datum!$A:$B,2,0)</f>
        <v>41472</v>
      </c>
      <c r="AK181" s="13">
        <f>VLOOKUP(AJ181,Zeitreihen!$B:$C,2,0)</f>
        <v>579.23</v>
      </c>
      <c r="AL181" s="13">
        <f>VLOOKUP(AJ181,Zeitreihen!$R:$S,2,0)</f>
        <v>1.0172000000000001</v>
      </c>
      <c r="AM181" s="9">
        <f t="shared" si="122"/>
        <v>4.4814803303540821E-3</v>
      </c>
      <c r="AN181" s="9">
        <f t="shared" si="122"/>
        <v>-9.8304251737993216E-5</v>
      </c>
      <c r="AO181" s="9">
        <f t="shared" si="146"/>
        <v>3.4611761109397564E-5</v>
      </c>
      <c r="AP181" s="9">
        <f t="shared" si="105"/>
        <v>4.6603829326812909E-10</v>
      </c>
      <c r="AQ181" s="9">
        <f t="shared" si="105"/>
        <v>5.3661732219121235E-16</v>
      </c>
      <c r="AR181" s="9">
        <f t="shared" si="123"/>
        <v>5.0008421388012877E-13</v>
      </c>
      <c r="AT181" s="16">
        <f t="shared" si="124"/>
        <v>4</v>
      </c>
      <c r="AU181" s="17">
        <f>VLOOKUP($A181,Datum!$A:$B,2,0)</f>
        <v>41472</v>
      </c>
      <c r="AV181" s="13">
        <f>VLOOKUP(AU181,Zeitreihen!$F:$G,2,0)</f>
        <v>7699.25</v>
      </c>
      <c r="AW181" s="13">
        <f>VLOOKUP(AU181,Zeitreihen!$J:$K,2,0)</f>
        <v>0.2665813606312647</v>
      </c>
      <c r="AX181" s="9">
        <f t="shared" si="125"/>
        <v>-5.1939621359179972E-4</v>
      </c>
      <c r="AY181" s="9">
        <f t="shared" si="125"/>
        <v>-1.5996160955471426E-4</v>
      </c>
      <c r="AZ181" s="9">
        <f t="shared" si="147"/>
        <v>3.4611761109397564E-5</v>
      </c>
      <c r="BA181" s="9">
        <f t="shared" si="106"/>
        <v>9.4327576856488638E-11</v>
      </c>
      <c r="BB181" s="9">
        <f t="shared" si="106"/>
        <v>8.8448296650899403E-13</v>
      </c>
      <c r="BC181" s="9">
        <f t="shared" si="126"/>
        <v>9.1340645389460758E-12</v>
      </c>
      <c r="BE181" s="16">
        <f t="shared" si="127"/>
        <v>4</v>
      </c>
      <c r="BF181" s="17">
        <f>VLOOKUP($A181,Datum!$A:$B,2,0)</f>
        <v>41472</v>
      </c>
      <c r="BG181" s="13">
        <f>VLOOKUP(BF181,Zeitreihen!$F:$G,2,0)</f>
        <v>7699.25</v>
      </c>
      <c r="BH181" s="13">
        <f>VLOOKUP(BF181,Zeitreihen!N:O,2,0)</f>
        <v>1.3125</v>
      </c>
      <c r="BI181" s="9">
        <f t="shared" si="128"/>
        <v>-5.1939621359179972E-4</v>
      </c>
      <c r="BJ181" s="9">
        <f t="shared" si="128"/>
        <v>-2.8150815562400138E-3</v>
      </c>
      <c r="BK181" s="9">
        <f t="shared" si="148"/>
        <v>3.4611761109397564E-5</v>
      </c>
      <c r="BL181" s="9">
        <f t="shared" si="107"/>
        <v>9.4327576856488638E-11</v>
      </c>
      <c r="BM181" s="9">
        <f t="shared" si="107"/>
        <v>3.2990683523624528E-10</v>
      </c>
      <c r="BN181" s="9">
        <f t="shared" si="129"/>
        <v>1.7640666755037311E-10</v>
      </c>
      <c r="BP181" s="16">
        <f t="shared" si="130"/>
        <v>4</v>
      </c>
      <c r="BQ181" s="17">
        <f>VLOOKUP($A181,Datum!$A:$B,2,0)</f>
        <v>41472</v>
      </c>
      <c r="BR181" s="13">
        <f>VLOOKUP(BQ181,Zeitreihen!$F:$G,2,0)</f>
        <v>7699.25</v>
      </c>
      <c r="BS181" s="13">
        <f>VLOOKUP(BQ181,Zeitreihen!R:S,2,0)</f>
        <v>1.0172000000000001</v>
      </c>
      <c r="BT181" s="9">
        <f t="shared" si="131"/>
        <v>-5.1939621359179972E-4</v>
      </c>
      <c r="BU181" s="9">
        <f t="shared" si="131"/>
        <v>-9.8304251737993216E-5</v>
      </c>
      <c r="BV181" s="9">
        <f t="shared" si="149"/>
        <v>3.4611761109397564E-5</v>
      </c>
      <c r="BW181" s="9">
        <f t="shared" si="108"/>
        <v>9.4327576856488638E-11</v>
      </c>
      <c r="BX181" s="9">
        <f t="shared" si="108"/>
        <v>5.1127170380168154E-16</v>
      </c>
      <c r="BY181" s="9">
        <f t="shared" si="132"/>
        <v>-2.196065138717452E-13</v>
      </c>
      <c r="CA181" s="16">
        <f t="shared" si="133"/>
        <v>4</v>
      </c>
      <c r="CB181" s="17">
        <f>VLOOKUP($A181,Datum!$A:$B,2,0)</f>
        <v>41472</v>
      </c>
      <c r="CC181" s="13">
        <f>VLOOKUP(CB181,Zeitreihen!$J:$K,2,0)</f>
        <v>0.2665813606312647</v>
      </c>
      <c r="CD181" s="13">
        <f>VLOOKUP(CB181,Zeitreihen!N:O,2,0)</f>
        <v>1.3125</v>
      </c>
      <c r="CE181" s="9">
        <f t="shared" si="134"/>
        <v>-1.5996160955471426E-4</v>
      </c>
      <c r="CF181" s="9">
        <f t="shared" si="134"/>
        <v>-2.8150815562400138E-3</v>
      </c>
      <c r="CG181" s="9">
        <f t="shared" si="150"/>
        <v>3.4611761109397564E-5</v>
      </c>
      <c r="CH181" s="9">
        <f t="shared" si="109"/>
        <v>8.8448296650899403E-13</v>
      </c>
      <c r="CI181" s="9">
        <f t="shared" si="109"/>
        <v>3.2990683523624528E-10</v>
      </c>
      <c r="CJ181" s="9">
        <f t="shared" si="135"/>
        <v>1.708206592603331E-11</v>
      </c>
      <c r="CL181" s="16">
        <f t="shared" si="136"/>
        <v>4</v>
      </c>
      <c r="CM181" s="17">
        <f>VLOOKUP($A181,Datum!$A:$B,2,0)</f>
        <v>41472</v>
      </c>
      <c r="CN181" s="13">
        <f>VLOOKUP(CM181,Zeitreihen!$J:$K,2,0)</f>
        <v>0.2665813606312647</v>
      </c>
      <c r="CO181" s="13">
        <f>VLOOKUP(CM181,Zeitreihen!R:S,2,0)</f>
        <v>1.0172000000000001</v>
      </c>
      <c r="CP181" s="9">
        <f t="shared" si="137"/>
        <v>-1.5996160955471426E-4</v>
      </c>
      <c r="CQ181" s="9">
        <f t="shared" si="137"/>
        <v>-9.8304251737993216E-5</v>
      </c>
      <c r="CR181" s="9">
        <f t="shared" si="151"/>
        <v>3.4611761109397564E-5</v>
      </c>
      <c r="CS181" s="9">
        <f t="shared" si="110"/>
        <v>8.8448296650899403E-13</v>
      </c>
      <c r="CT181" s="9">
        <f t="shared" si="110"/>
        <v>5.1127170380168154E-16</v>
      </c>
      <c r="CU181" s="9">
        <f t="shared" si="138"/>
        <v>-2.1265256012346029E-14</v>
      </c>
      <c r="CW181" s="16">
        <f t="shared" si="139"/>
        <v>4</v>
      </c>
      <c r="CX181" s="17">
        <f>VLOOKUP($A181,Datum!$A:$B,2,0)</f>
        <v>41472</v>
      </c>
      <c r="CY181" s="13">
        <f>VLOOKUP(CX181,Zeitreihen!N:O,2,0)</f>
        <v>1.3125</v>
      </c>
      <c r="CZ181" s="13">
        <f>VLOOKUP(CX181,Zeitreihen!R:S,2,0)</f>
        <v>1.0172000000000001</v>
      </c>
      <c r="DA181" s="9">
        <f t="shared" si="140"/>
        <v>-2.8150815562400138E-3</v>
      </c>
      <c r="DB181" s="9">
        <f t="shared" si="140"/>
        <v>-9.8304251737993216E-5</v>
      </c>
      <c r="DC181" s="9">
        <f t="shared" si="152"/>
        <v>3.4611761109397564E-5</v>
      </c>
      <c r="DD181" s="9">
        <f t="shared" si="111"/>
        <v>3.2990683523624528E-10</v>
      </c>
      <c r="DE181" s="9">
        <f t="shared" si="111"/>
        <v>5.1127170380168154E-16</v>
      </c>
      <c r="DF181" s="9">
        <f t="shared" si="141"/>
        <v>-4.1069700479435659E-13</v>
      </c>
    </row>
    <row r="182" spans="1:110" ht="15" x14ac:dyDescent="0.2">
      <c r="A182" s="9">
        <f t="shared" si="142"/>
        <v>169</v>
      </c>
      <c r="B182" s="16">
        <f t="shared" si="112"/>
        <v>3</v>
      </c>
      <c r="C182" s="17">
        <f>VLOOKUP($A182,Datum!$A:$B,2,0)</f>
        <v>41471</v>
      </c>
      <c r="D182" s="13">
        <f>VLOOKUP(C182,Zeitreihen!$B:$C,2,0)</f>
        <v>576.64</v>
      </c>
      <c r="E182" s="13">
        <f>VLOOKUP(C182,Zeitreihen!F:G,2,0)</f>
        <v>7703.25</v>
      </c>
      <c r="F182" s="9">
        <f t="shared" si="113"/>
        <v>5.0766825539059306E-3</v>
      </c>
      <c r="G182" s="9">
        <f t="shared" si="113"/>
        <v>5.492696993816082E-4</v>
      </c>
      <c r="H182" s="9">
        <f t="shared" si="143"/>
        <v>3.2535055442833707E-5</v>
      </c>
      <c r="I182" s="9">
        <f t="shared" si="102"/>
        <v>5.8848336725543452E-10</v>
      </c>
      <c r="J182" s="9">
        <f t="shared" si="102"/>
        <v>1.102735892460482E-11</v>
      </c>
      <c r="K182" s="9">
        <f t="shared" si="114"/>
        <v>-8.0556919702069754E-11</v>
      </c>
      <c r="M182" s="16">
        <f t="shared" si="115"/>
        <v>3</v>
      </c>
      <c r="N182" s="17">
        <f>VLOOKUP($A182,Datum!$A:$B,2,0)</f>
        <v>41471</v>
      </c>
      <c r="O182" s="13">
        <f>VLOOKUP(N182,Zeitreihen!$B:$C,2,0)</f>
        <v>576.64</v>
      </c>
      <c r="P182" s="13">
        <f>VLOOKUP(N182,Zeitreihen!$J:$K,2,0)</f>
        <v>0.26662400682557458</v>
      </c>
      <c r="Q182" s="9">
        <f t="shared" si="116"/>
        <v>5.0766825539059306E-3</v>
      </c>
      <c r="R182" s="9">
        <f t="shared" si="116"/>
        <v>0</v>
      </c>
      <c r="S182" s="9">
        <f t="shared" si="144"/>
        <v>3.2535055442833707E-5</v>
      </c>
      <c r="T182" s="9">
        <f t="shared" si="103"/>
        <v>5.8848336725543452E-10</v>
      </c>
      <c r="U182" s="9">
        <f t="shared" si="103"/>
        <v>3.5296205609721095E-19</v>
      </c>
      <c r="V182" s="9">
        <f t="shared" si="117"/>
        <v>1.4412227422764612E-14</v>
      </c>
      <c r="X182" s="16">
        <f t="shared" si="118"/>
        <v>3</v>
      </c>
      <c r="Y182" s="17">
        <f>VLOOKUP($A182,Datum!$A:$B,2,0)</f>
        <v>41471</v>
      </c>
      <c r="Z182" s="13">
        <f>VLOOKUP(Y182,Zeitreihen!$B:$C,2,0)</f>
        <v>576.64</v>
      </c>
      <c r="AA182" s="13">
        <f>VLOOKUP(Y182,Zeitreihen!N:O,2,0)</f>
        <v>1.3162</v>
      </c>
      <c r="AB182" s="9">
        <f t="shared" si="119"/>
        <v>5.0766825539059306E-3</v>
      </c>
      <c r="AC182" s="9">
        <f t="shared" si="119"/>
        <v>7.6266385534619697E-3</v>
      </c>
      <c r="AD182" s="9">
        <f t="shared" si="145"/>
        <v>3.2535055442833707E-5</v>
      </c>
      <c r="AE182" s="9">
        <f t="shared" si="104"/>
        <v>5.8848336725543452E-10</v>
      </c>
      <c r="AF182" s="9">
        <f t="shared" si="104"/>
        <v>1.7597227284044709E-9</v>
      </c>
      <c r="AG182" s="9">
        <f t="shared" si="120"/>
        <v>1.0176283981136649E-9</v>
      </c>
      <c r="AI182" s="16">
        <f t="shared" si="121"/>
        <v>3</v>
      </c>
      <c r="AJ182" s="17">
        <f>VLOOKUP($A182,Datum!$A:$B,2,0)</f>
        <v>41471</v>
      </c>
      <c r="AK182" s="13">
        <f>VLOOKUP(AJ182,Zeitreihen!$B:$C,2,0)</f>
        <v>576.64</v>
      </c>
      <c r="AL182" s="13">
        <f>VLOOKUP(AJ182,Zeitreihen!$R:$S,2,0)</f>
        <v>1.0173000000000001</v>
      </c>
      <c r="AM182" s="9">
        <f t="shared" si="122"/>
        <v>5.0766825539059306E-3</v>
      </c>
      <c r="AN182" s="9">
        <f t="shared" si="122"/>
        <v>-9.8294588961966658E-5</v>
      </c>
      <c r="AO182" s="9">
        <f t="shared" si="146"/>
        <v>3.2535055442833707E-5</v>
      </c>
      <c r="AP182" s="9">
        <f t="shared" si="105"/>
        <v>5.9171872656553816E-10</v>
      </c>
      <c r="AQ182" s="9">
        <f t="shared" si="105"/>
        <v>5.0689905448522811E-16</v>
      </c>
      <c r="AR182" s="9">
        <f t="shared" si="123"/>
        <v>5.4766930078038375E-13</v>
      </c>
      <c r="AT182" s="16">
        <f t="shared" si="124"/>
        <v>3</v>
      </c>
      <c r="AU182" s="17">
        <f>VLOOKUP($A182,Datum!$A:$B,2,0)</f>
        <v>41471</v>
      </c>
      <c r="AV182" s="13">
        <f>VLOOKUP(AU182,Zeitreihen!$F:$G,2,0)</f>
        <v>7703.25</v>
      </c>
      <c r="AW182" s="13">
        <f>VLOOKUP(AU182,Zeitreihen!$J:$K,2,0)</f>
        <v>0.26662400682557458</v>
      </c>
      <c r="AX182" s="9">
        <f t="shared" si="125"/>
        <v>5.492696993816082E-4</v>
      </c>
      <c r="AY182" s="9">
        <f t="shared" si="125"/>
        <v>0</v>
      </c>
      <c r="AZ182" s="9">
        <f t="shared" si="147"/>
        <v>3.2535055442833707E-5</v>
      </c>
      <c r="BA182" s="9">
        <f t="shared" si="106"/>
        <v>1.102735892460482E-11</v>
      </c>
      <c r="BB182" s="9">
        <f t="shared" si="106"/>
        <v>3.5296205609721095E-19</v>
      </c>
      <c r="BC182" s="9">
        <f t="shared" si="126"/>
        <v>-1.9728758905086877E-15</v>
      </c>
      <c r="BE182" s="16">
        <f t="shared" si="127"/>
        <v>3</v>
      </c>
      <c r="BF182" s="17">
        <f>VLOOKUP($A182,Datum!$A:$B,2,0)</f>
        <v>41471</v>
      </c>
      <c r="BG182" s="13">
        <f>VLOOKUP(BF182,Zeitreihen!$F:$G,2,0)</f>
        <v>7703.25</v>
      </c>
      <c r="BH182" s="13">
        <f>VLOOKUP(BF182,Zeitreihen!N:O,2,0)</f>
        <v>1.3162</v>
      </c>
      <c r="BI182" s="9">
        <f t="shared" si="128"/>
        <v>5.492696993816082E-4</v>
      </c>
      <c r="BJ182" s="9">
        <f t="shared" si="128"/>
        <v>7.6266385534619697E-3</v>
      </c>
      <c r="BK182" s="9">
        <f t="shared" si="148"/>
        <v>3.2535055442833707E-5</v>
      </c>
      <c r="BL182" s="9">
        <f t="shared" si="107"/>
        <v>1.102735892460482E-11</v>
      </c>
      <c r="BM182" s="9">
        <f t="shared" si="107"/>
        <v>1.7597227284044709E-9</v>
      </c>
      <c r="BN182" s="9">
        <f t="shared" si="129"/>
        <v>-1.393021684465141E-10</v>
      </c>
      <c r="BP182" s="16">
        <f t="shared" si="130"/>
        <v>3</v>
      </c>
      <c r="BQ182" s="17">
        <f>VLOOKUP($A182,Datum!$A:$B,2,0)</f>
        <v>41471</v>
      </c>
      <c r="BR182" s="13">
        <f>VLOOKUP(BQ182,Zeitreihen!$F:$G,2,0)</f>
        <v>7703.25</v>
      </c>
      <c r="BS182" s="13">
        <f>VLOOKUP(BQ182,Zeitreihen!R:S,2,0)</f>
        <v>1.0173000000000001</v>
      </c>
      <c r="BT182" s="9">
        <f t="shared" si="131"/>
        <v>5.492696993816082E-4</v>
      </c>
      <c r="BU182" s="9">
        <f t="shared" si="131"/>
        <v>-9.8294588961966658E-5</v>
      </c>
      <c r="BV182" s="9">
        <f t="shared" si="149"/>
        <v>3.2535055442833707E-5</v>
      </c>
      <c r="BW182" s="9">
        <f t="shared" si="108"/>
        <v>1.102735892460482E-11</v>
      </c>
      <c r="BX182" s="9">
        <f t="shared" si="108"/>
        <v>4.8301499883149162E-16</v>
      </c>
      <c r="BY182" s="9">
        <f t="shared" si="132"/>
        <v>-7.2982050930913391E-14</v>
      </c>
      <c r="CA182" s="16">
        <f t="shared" si="133"/>
        <v>3</v>
      </c>
      <c r="CB182" s="17">
        <f>VLOOKUP($A182,Datum!$A:$B,2,0)</f>
        <v>41471</v>
      </c>
      <c r="CC182" s="13">
        <f>VLOOKUP(CB182,Zeitreihen!$J:$K,2,0)</f>
        <v>0.26662400682557458</v>
      </c>
      <c r="CD182" s="13">
        <f>VLOOKUP(CB182,Zeitreihen!N:O,2,0)</f>
        <v>1.3162</v>
      </c>
      <c r="CE182" s="9">
        <f t="shared" si="134"/>
        <v>0</v>
      </c>
      <c r="CF182" s="9">
        <f t="shared" si="134"/>
        <v>7.6266385534619697E-3</v>
      </c>
      <c r="CG182" s="9">
        <f t="shared" si="150"/>
        <v>3.2535055442833707E-5</v>
      </c>
      <c r="CH182" s="9">
        <f t="shared" si="109"/>
        <v>3.5296205609721095E-19</v>
      </c>
      <c r="CI182" s="9">
        <f t="shared" si="109"/>
        <v>1.7597227284044709E-9</v>
      </c>
      <c r="CJ182" s="9">
        <f t="shared" si="135"/>
        <v>2.4922185947035942E-14</v>
      </c>
      <c r="CL182" s="16">
        <f t="shared" si="136"/>
        <v>3</v>
      </c>
      <c r="CM182" s="17">
        <f>VLOOKUP($A182,Datum!$A:$B,2,0)</f>
        <v>41471</v>
      </c>
      <c r="CN182" s="13">
        <f>VLOOKUP(CM182,Zeitreihen!$J:$K,2,0)</f>
        <v>0.26662400682557458</v>
      </c>
      <c r="CO182" s="13">
        <f>VLOOKUP(CM182,Zeitreihen!R:S,2,0)</f>
        <v>1.0173000000000001</v>
      </c>
      <c r="CP182" s="9">
        <f t="shared" si="137"/>
        <v>0</v>
      </c>
      <c r="CQ182" s="9">
        <f t="shared" si="137"/>
        <v>-9.8294588961966658E-5</v>
      </c>
      <c r="CR182" s="9">
        <f t="shared" si="151"/>
        <v>3.2535055442833707E-5</v>
      </c>
      <c r="CS182" s="9">
        <f t="shared" si="110"/>
        <v>3.5296205609721095E-19</v>
      </c>
      <c r="CT182" s="9">
        <f t="shared" si="110"/>
        <v>4.8301499883149162E-16</v>
      </c>
      <c r="CU182" s="9">
        <f t="shared" si="138"/>
        <v>1.3057027499142185E-17</v>
      </c>
      <c r="CW182" s="16">
        <f t="shared" si="139"/>
        <v>3</v>
      </c>
      <c r="CX182" s="17">
        <f>VLOOKUP($A182,Datum!$A:$B,2,0)</f>
        <v>41471</v>
      </c>
      <c r="CY182" s="13">
        <f>VLOOKUP(CX182,Zeitreihen!N:O,2,0)</f>
        <v>1.3162</v>
      </c>
      <c r="CZ182" s="13">
        <f>VLOOKUP(CX182,Zeitreihen!R:S,2,0)</f>
        <v>1.0173000000000001</v>
      </c>
      <c r="DA182" s="9">
        <f t="shared" si="140"/>
        <v>7.6266385534619697E-3</v>
      </c>
      <c r="DB182" s="9">
        <f t="shared" si="140"/>
        <v>-9.8294588961966658E-5</v>
      </c>
      <c r="DC182" s="9">
        <f t="shared" si="152"/>
        <v>3.2535055442833707E-5</v>
      </c>
      <c r="DD182" s="9">
        <f t="shared" si="111"/>
        <v>1.7597227284044709E-9</v>
      </c>
      <c r="DE182" s="9">
        <f t="shared" si="111"/>
        <v>4.8301499883149162E-16</v>
      </c>
      <c r="DF182" s="9">
        <f t="shared" si="141"/>
        <v>9.2193951623956049E-13</v>
      </c>
    </row>
    <row r="183" spans="1:110" ht="15" x14ac:dyDescent="0.2">
      <c r="A183" s="9">
        <f t="shared" si="142"/>
        <v>170</v>
      </c>
      <c r="B183" s="16">
        <f t="shared" si="112"/>
        <v>2</v>
      </c>
      <c r="C183" s="17">
        <f>VLOOKUP($A183,Datum!$A:$B,2,0)</f>
        <v>41470</v>
      </c>
      <c r="D183" s="13">
        <f>VLOOKUP(C183,Zeitreihen!$B:$C,2,0)</f>
        <v>573.72</v>
      </c>
      <c r="E183" s="13">
        <f>VLOOKUP(C183,Zeitreihen!F:G,2,0)</f>
        <v>7699.02</v>
      </c>
      <c r="F183" s="9">
        <f t="shared" si="113"/>
        <v>6.8385004986543808E-3</v>
      </c>
      <c r="G183" s="9">
        <f t="shared" si="113"/>
        <v>1.1228509113770169E-3</v>
      </c>
      <c r="H183" s="9">
        <f t="shared" si="143"/>
        <v>3.0582952116263685E-5</v>
      </c>
      <c r="I183" s="9">
        <f t="shared" si="102"/>
        <v>1.106416474689992E-9</v>
      </c>
      <c r="J183" s="9">
        <f t="shared" si="102"/>
        <v>2.2631801947704421E-15</v>
      </c>
      <c r="K183" s="9">
        <f t="shared" si="114"/>
        <v>-1.5824095085299893E-12</v>
      </c>
      <c r="M183" s="16">
        <f t="shared" si="115"/>
        <v>2</v>
      </c>
      <c r="N183" s="17">
        <f>VLOOKUP($A183,Datum!$A:$B,2,0)</f>
        <v>41470</v>
      </c>
      <c r="O183" s="13">
        <f>VLOOKUP(N183,Zeitreihen!$B:$C,2,0)</f>
        <v>573.72</v>
      </c>
      <c r="P183" s="13">
        <f>VLOOKUP(N183,Zeitreihen!$J:$K,2,0)</f>
        <v>0.26662400682557458</v>
      </c>
      <c r="Q183" s="9">
        <f t="shared" si="116"/>
        <v>6.8385004986543808E-3</v>
      </c>
      <c r="R183" s="9">
        <f t="shared" si="116"/>
        <v>-2.6662756130731995E-5</v>
      </c>
      <c r="S183" s="9">
        <f t="shared" si="144"/>
        <v>3.0582952116263685E-5</v>
      </c>
      <c r="T183" s="9">
        <f t="shared" si="103"/>
        <v>1.106416474689992E-9</v>
      </c>
      <c r="U183" s="9">
        <f t="shared" si="103"/>
        <v>2.1571966353610002E-14</v>
      </c>
      <c r="V183" s="9">
        <f t="shared" si="117"/>
        <v>-4.8854456260501258E-12</v>
      </c>
      <c r="X183" s="16">
        <f t="shared" si="118"/>
        <v>2</v>
      </c>
      <c r="Y183" s="17">
        <f>VLOOKUP($A183,Datum!$A:$B,2,0)</f>
        <v>41470</v>
      </c>
      <c r="Z183" s="13">
        <f>VLOOKUP(Y183,Zeitreihen!$B:$C,2,0)</f>
        <v>573.72</v>
      </c>
      <c r="AA183" s="13">
        <f>VLOOKUP(Y183,Zeitreihen!N:O,2,0)</f>
        <v>1.3062</v>
      </c>
      <c r="AB183" s="9">
        <f t="shared" si="119"/>
        <v>6.8385004986543808E-3</v>
      </c>
      <c r="AC183" s="9">
        <f t="shared" si="119"/>
        <v>-3.8271652654364138E-4</v>
      </c>
      <c r="AD183" s="9">
        <f t="shared" si="145"/>
        <v>3.0582952116263685E-5</v>
      </c>
      <c r="AE183" s="9">
        <f t="shared" si="104"/>
        <v>1.106416474689992E-9</v>
      </c>
      <c r="AF183" s="9">
        <f t="shared" si="104"/>
        <v>1.3119662672535731E-11</v>
      </c>
      <c r="AG183" s="9">
        <f t="shared" si="120"/>
        <v>-1.2048157918648339E-10</v>
      </c>
      <c r="AI183" s="16">
        <f t="shared" si="121"/>
        <v>2</v>
      </c>
      <c r="AJ183" s="17">
        <f>VLOOKUP($A183,Datum!$A:$B,2,0)</f>
        <v>41470</v>
      </c>
      <c r="AK183" s="13">
        <f>VLOOKUP(AJ183,Zeitreihen!$B:$C,2,0)</f>
        <v>573.72</v>
      </c>
      <c r="AL183" s="13">
        <f>VLOOKUP(AJ183,Zeitreihen!$R:$S,2,0)</f>
        <v>1.0174000000000001</v>
      </c>
      <c r="AM183" s="9">
        <f t="shared" si="122"/>
        <v>6.8385004986543808E-3</v>
      </c>
      <c r="AN183" s="9">
        <f t="shared" si="122"/>
        <v>-9.8284928085367627E-5</v>
      </c>
      <c r="AO183" s="9">
        <f t="shared" si="146"/>
        <v>3.0582952116263685E-5</v>
      </c>
      <c r="AP183" s="9">
        <f t="shared" si="105"/>
        <v>1.1107158391816753E-9</v>
      </c>
      <c r="AQ183" s="9">
        <f t="shared" si="105"/>
        <v>4.7882040785349151E-16</v>
      </c>
      <c r="AR183" s="9">
        <f t="shared" si="123"/>
        <v>7.2926909376875612E-13</v>
      </c>
      <c r="AT183" s="16">
        <f t="shared" si="124"/>
        <v>2</v>
      </c>
      <c r="AU183" s="17">
        <f>VLOOKUP($A183,Datum!$A:$B,2,0)</f>
        <v>41470</v>
      </c>
      <c r="AV183" s="13">
        <f>VLOOKUP(AU183,Zeitreihen!$F:$G,2,0)</f>
        <v>7699.02</v>
      </c>
      <c r="AW183" s="13">
        <f>VLOOKUP(AU183,Zeitreihen!$J:$K,2,0)</f>
        <v>0.26662400682557458</v>
      </c>
      <c r="AX183" s="9">
        <f t="shared" si="125"/>
        <v>1.1228509113770169E-3</v>
      </c>
      <c r="AY183" s="9">
        <f t="shared" si="125"/>
        <v>-2.6662756130731995E-5</v>
      </c>
      <c r="AZ183" s="9">
        <f t="shared" si="147"/>
        <v>3.0582952116263685E-5</v>
      </c>
      <c r="BA183" s="9">
        <f t="shared" si="106"/>
        <v>2.2631801947704421E-15</v>
      </c>
      <c r="BB183" s="9">
        <f t="shared" si="106"/>
        <v>2.1571966353610002E-14</v>
      </c>
      <c r="BC183" s="9">
        <f t="shared" si="126"/>
        <v>6.9872202637203673E-15</v>
      </c>
      <c r="BE183" s="16">
        <f t="shared" si="127"/>
        <v>2</v>
      </c>
      <c r="BF183" s="17">
        <f>VLOOKUP($A183,Datum!$A:$B,2,0)</f>
        <v>41470</v>
      </c>
      <c r="BG183" s="13">
        <f>VLOOKUP(BF183,Zeitreihen!$F:$G,2,0)</f>
        <v>7699.02</v>
      </c>
      <c r="BH183" s="13">
        <f>VLOOKUP(BF183,Zeitreihen!N:O,2,0)</f>
        <v>1.3062</v>
      </c>
      <c r="BI183" s="9">
        <f t="shared" si="128"/>
        <v>1.1228509113770169E-3</v>
      </c>
      <c r="BJ183" s="9">
        <f t="shared" si="128"/>
        <v>-3.8271652654364138E-4</v>
      </c>
      <c r="BK183" s="9">
        <f t="shared" si="148"/>
        <v>3.0582952116263685E-5</v>
      </c>
      <c r="BL183" s="9">
        <f t="shared" si="107"/>
        <v>2.2631801947704421E-15</v>
      </c>
      <c r="BM183" s="9">
        <f t="shared" si="107"/>
        <v>1.3119662672535731E-11</v>
      </c>
      <c r="BN183" s="9">
        <f t="shared" si="129"/>
        <v>1.7231413384441777E-13</v>
      </c>
      <c r="BP183" s="16">
        <f t="shared" si="130"/>
        <v>2</v>
      </c>
      <c r="BQ183" s="17">
        <f>VLOOKUP($A183,Datum!$A:$B,2,0)</f>
        <v>41470</v>
      </c>
      <c r="BR183" s="13">
        <f>VLOOKUP(BQ183,Zeitreihen!$F:$G,2,0)</f>
        <v>7699.02</v>
      </c>
      <c r="BS183" s="13">
        <f>VLOOKUP(BQ183,Zeitreihen!R:S,2,0)</f>
        <v>1.0174000000000001</v>
      </c>
      <c r="BT183" s="9">
        <f t="shared" si="131"/>
        <v>1.1228509113770169E-3</v>
      </c>
      <c r="BU183" s="9">
        <f t="shared" si="131"/>
        <v>-9.8284928085367627E-5</v>
      </c>
      <c r="BV183" s="9">
        <f t="shared" si="149"/>
        <v>3.0582952116263685E-5</v>
      </c>
      <c r="BW183" s="9">
        <f t="shared" si="108"/>
        <v>2.2631801947704421E-15</v>
      </c>
      <c r="BX183" s="9">
        <f t="shared" si="108"/>
        <v>4.5631378256753756E-16</v>
      </c>
      <c r="BY183" s="9">
        <f t="shared" si="132"/>
        <v>-1.0162284759381803E-15</v>
      </c>
      <c r="CA183" s="16">
        <f t="shared" si="133"/>
        <v>2</v>
      </c>
      <c r="CB183" s="17">
        <f>VLOOKUP($A183,Datum!$A:$B,2,0)</f>
        <v>41470</v>
      </c>
      <c r="CC183" s="13">
        <f>VLOOKUP(CB183,Zeitreihen!$J:$K,2,0)</f>
        <v>0.26662400682557458</v>
      </c>
      <c r="CD183" s="13">
        <f>VLOOKUP(CB183,Zeitreihen!N:O,2,0)</f>
        <v>1.3062</v>
      </c>
      <c r="CE183" s="9">
        <f t="shared" si="134"/>
        <v>-2.6662756130731995E-5</v>
      </c>
      <c r="CF183" s="9">
        <f t="shared" si="134"/>
        <v>-3.8271652654364138E-4</v>
      </c>
      <c r="CG183" s="9">
        <f t="shared" si="150"/>
        <v>3.0582952116263685E-5</v>
      </c>
      <c r="CH183" s="9">
        <f t="shared" si="109"/>
        <v>2.1571966353610002E-14</v>
      </c>
      <c r="CI183" s="9">
        <f t="shared" si="109"/>
        <v>1.3119662672535731E-11</v>
      </c>
      <c r="CJ183" s="9">
        <f t="shared" si="135"/>
        <v>5.319933474609E-13</v>
      </c>
      <c r="CL183" s="16">
        <f t="shared" si="136"/>
        <v>2</v>
      </c>
      <c r="CM183" s="17">
        <f>VLOOKUP($A183,Datum!$A:$B,2,0)</f>
        <v>41470</v>
      </c>
      <c r="CN183" s="13">
        <f>VLOOKUP(CM183,Zeitreihen!$J:$K,2,0)</f>
        <v>0.26662400682557458</v>
      </c>
      <c r="CO183" s="13">
        <f>VLOOKUP(CM183,Zeitreihen!R:S,2,0)</f>
        <v>1.0174000000000001</v>
      </c>
      <c r="CP183" s="9">
        <f t="shared" si="137"/>
        <v>-2.6662756130731995E-5</v>
      </c>
      <c r="CQ183" s="9">
        <f t="shared" si="137"/>
        <v>-9.8284928085367627E-5</v>
      </c>
      <c r="CR183" s="9">
        <f t="shared" si="151"/>
        <v>3.0582952116263685E-5</v>
      </c>
      <c r="CS183" s="9">
        <f t="shared" si="110"/>
        <v>2.1571966353610002E-14</v>
      </c>
      <c r="CT183" s="9">
        <f t="shared" si="110"/>
        <v>4.5631378256753756E-16</v>
      </c>
      <c r="CU183" s="9">
        <f t="shared" si="138"/>
        <v>-3.1374488942826512E-15</v>
      </c>
      <c r="CW183" s="16">
        <f t="shared" si="139"/>
        <v>2</v>
      </c>
      <c r="CX183" s="17">
        <f>VLOOKUP($A183,Datum!$A:$B,2,0)</f>
        <v>41470</v>
      </c>
      <c r="CY183" s="13">
        <f>VLOOKUP(CX183,Zeitreihen!N:O,2,0)</f>
        <v>1.3062</v>
      </c>
      <c r="CZ183" s="13">
        <f>VLOOKUP(CX183,Zeitreihen!R:S,2,0)</f>
        <v>1.0174000000000001</v>
      </c>
      <c r="DA183" s="9">
        <f t="shared" si="140"/>
        <v>-3.8271652654364138E-4</v>
      </c>
      <c r="DB183" s="9">
        <f t="shared" si="140"/>
        <v>-9.8284928085367627E-5</v>
      </c>
      <c r="DC183" s="9">
        <f t="shared" si="152"/>
        <v>3.0582952116263685E-5</v>
      </c>
      <c r="DD183" s="9">
        <f t="shared" si="111"/>
        <v>1.3119662672535731E-11</v>
      </c>
      <c r="DE183" s="9">
        <f t="shared" si="111"/>
        <v>4.5631378256753756E-16</v>
      </c>
      <c r="DF183" s="9">
        <f t="shared" si="141"/>
        <v>-7.7373657662766002E-14</v>
      </c>
    </row>
    <row r="184" spans="1:110" ht="15" x14ac:dyDescent="0.2">
      <c r="A184" s="9">
        <f t="shared" si="142"/>
        <v>171</v>
      </c>
      <c r="B184" s="16">
        <f t="shared" si="112"/>
        <v>6</v>
      </c>
      <c r="C184" s="17">
        <f>VLOOKUP($A184,Datum!$A:$B,2,0)</f>
        <v>41467</v>
      </c>
      <c r="D184" s="13">
        <f>VLOOKUP(C184,Zeitreihen!$B:$C,2,0)</f>
        <v>569.80999999999995</v>
      </c>
      <c r="E184" s="13">
        <f>VLOOKUP(C184,Zeitreihen!F:G,2,0)</f>
        <v>7690.38</v>
      </c>
      <c r="F184" s="9">
        <f t="shared" si="113"/>
        <v>4.9151264001435818E-4</v>
      </c>
      <c r="G184" s="9">
        <f t="shared" si="113"/>
        <v>0</v>
      </c>
      <c r="H184" s="9">
        <f t="shared" si="143"/>
        <v>2.8747974989287864E-5</v>
      </c>
      <c r="I184" s="9">
        <f t="shared" si="102"/>
        <v>3.1727208073636845E-12</v>
      </c>
      <c r="J184" s="9">
        <f t="shared" si="102"/>
        <v>3.6802772537111373E-11</v>
      </c>
      <c r="K184" s="9">
        <f t="shared" si="114"/>
        <v>1.0805781887358547E-11</v>
      </c>
      <c r="M184" s="16">
        <f t="shared" si="115"/>
        <v>6</v>
      </c>
      <c r="N184" s="17">
        <f>VLOOKUP($A184,Datum!$A:$B,2,0)</f>
        <v>41467</v>
      </c>
      <c r="O184" s="13">
        <f>VLOOKUP(N184,Zeitreihen!$B:$C,2,0)</f>
        <v>569.80999999999995</v>
      </c>
      <c r="P184" s="13">
        <f>VLOOKUP(N184,Zeitreihen!$J:$K,2,0)</f>
        <v>0.26663111585121985</v>
      </c>
      <c r="Q184" s="9">
        <f t="shared" si="116"/>
        <v>4.9151264001435818E-4</v>
      </c>
      <c r="R184" s="9">
        <f t="shared" si="116"/>
        <v>2.6662756130615487E-5</v>
      </c>
      <c r="S184" s="9">
        <f t="shared" si="144"/>
        <v>2.8747974989287864E-5</v>
      </c>
      <c r="T184" s="9">
        <f t="shared" si="103"/>
        <v>3.1727208073636845E-12</v>
      </c>
      <c r="U184" s="9">
        <f t="shared" si="103"/>
        <v>2.0596993669352063E-14</v>
      </c>
      <c r="V184" s="9">
        <f t="shared" si="117"/>
        <v>-2.5563354706276598E-13</v>
      </c>
      <c r="X184" s="16">
        <f t="shared" si="118"/>
        <v>6</v>
      </c>
      <c r="Y184" s="17">
        <f>VLOOKUP($A184,Datum!$A:$B,2,0)</f>
        <v>41467</v>
      </c>
      <c r="Z184" s="13">
        <f>VLOOKUP(Y184,Zeitreihen!$B:$C,2,0)</f>
        <v>569.80999999999995</v>
      </c>
      <c r="AA184" s="13">
        <f>VLOOKUP(Y184,Zeitreihen!N:O,2,0)</f>
        <v>1.3067</v>
      </c>
      <c r="AB184" s="9">
        <f t="shared" si="119"/>
        <v>4.9151264001435818E-4</v>
      </c>
      <c r="AC184" s="9">
        <f t="shared" si="119"/>
        <v>-2.2932283402566601E-3</v>
      </c>
      <c r="AD184" s="9">
        <f t="shared" si="145"/>
        <v>2.8747974989287864E-5</v>
      </c>
      <c r="AE184" s="9">
        <f t="shared" si="104"/>
        <v>3.1727208073636845E-12</v>
      </c>
      <c r="AF184" s="9">
        <f t="shared" si="104"/>
        <v>1.8921050870935085E-10</v>
      </c>
      <c r="AG184" s="9">
        <f t="shared" si="120"/>
        <v>2.450126768055125E-11</v>
      </c>
      <c r="AI184" s="16">
        <f t="shared" si="121"/>
        <v>6</v>
      </c>
      <c r="AJ184" s="17">
        <f>VLOOKUP($A184,Datum!$A:$B,2,0)</f>
        <v>41467</v>
      </c>
      <c r="AK184" s="13">
        <f>VLOOKUP(AJ184,Zeitreihen!$B:$C,2,0)</f>
        <v>569.80999999999995</v>
      </c>
      <c r="AL184" s="13">
        <f>VLOOKUP(AJ184,Zeitreihen!$R:$S,2,0)</f>
        <v>1.0175000000000001</v>
      </c>
      <c r="AM184" s="9">
        <f t="shared" si="122"/>
        <v>4.9151264001435818E-4</v>
      </c>
      <c r="AN184" s="9">
        <f t="shared" si="122"/>
        <v>-9.8275269107640919E-5</v>
      </c>
      <c r="AO184" s="9">
        <f t="shared" si="146"/>
        <v>2.8747974989287864E-5</v>
      </c>
      <c r="AP184" s="9">
        <f t="shared" si="105"/>
        <v>2.9536399566142447E-12</v>
      </c>
      <c r="AQ184" s="9">
        <f t="shared" si="105"/>
        <v>4.5229129541371254E-16</v>
      </c>
      <c r="AR184" s="9">
        <f t="shared" si="123"/>
        <v>-3.6550042984417382E-14</v>
      </c>
      <c r="AT184" s="16">
        <f t="shared" si="124"/>
        <v>6</v>
      </c>
      <c r="AU184" s="17">
        <f>VLOOKUP($A184,Datum!$A:$B,2,0)</f>
        <v>41467</v>
      </c>
      <c r="AV184" s="13">
        <f>VLOOKUP(AU184,Zeitreihen!$F:$G,2,0)</f>
        <v>7690.38</v>
      </c>
      <c r="AW184" s="13">
        <f>VLOOKUP(AU184,Zeitreihen!$J:$K,2,0)</f>
        <v>0.26663111585121985</v>
      </c>
      <c r="AX184" s="9">
        <f t="shared" si="125"/>
        <v>0</v>
      </c>
      <c r="AY184" s="9">
        <f t="shared" si="125"/>
        <v>2.6662756130615487E-5</v>
      </c>
      <c r="AZ184" s="9">
        <f t="shared" si="147"/>
        <v>2.8747974989287864E-5</v>
      </c>
      <c r="BA184" s="9">
        <f t="shared" si="106"/>
        <v>3.6802772537111373E-11</v>
      </c>
      <c r="BB184" s="9">
        <f t="shared" si="106"/>
        <v>2.0596993669352063E-14</v>
      </c>
      <c r="BC184" s="9">
        <f t="shared" si="126"/>
        <v>-8.7064715755665729E-13</v>
      </c>
      <c r="BE184" s="16">
        <f t="shared" si="127"/>
        <v>6</v>
      </c>
      <c r="BF184" s="17">
        <f>VLOOKUP($A184,Datum!$A:$B,2,0)</f>
        <v>41467</v>
      </c>
      <c r="BG184" s="13">
        <f>VLOOKUP(BF184,Zeitreihen!$F:$G,2,0)</f>
        <v>7690.38</v>
      </c>
      <c r="BH184" s="13">
        <f>VLOOKUP(BF184,Zeitreihen!N:O,2,0)</f>
        <v>1.3067</v>
      </c>
      <c r="BI184" s="9">
        <f t="shared" si="128"/>
        <v>0</v>
      </c>
      <c r="BJ184" s="9">
        <f t="shared" si="128"/>
        <v>-2.2932283402566601E-3</v>
      </c>
      <c r="BK184" s="9">
        <f t="shared" si="148"/>
        <v>2.8747974989287864E-5</v>
      </c>
      <c r="BL184" s="9">
        <f t="shared" si="107"/>
        <v>3.6802772537111373E-11</v>
      </c>
      <c r="BM184" s="9">
        <f t="shared" si="107"/>
        <v>1.8921050870935085E-10</v>
      </c>
      <c r="BN184" s="9">
        <f t="shared" si="129"/>
        <v>8.3447416458877671E-11</v>
      </c>
      <c r="BP184" s="16">
        <f t="shared" si="130"/>
        <v>6</v>
      </c>
      <c r="BQ184" s="17">
        <f>VLOOKUP($A184,Datum!$A:$B,2,0)</f>
        <v>41467</v>
      </c>
      <c r="BR184" s="13">
        <f>VLOOKUP(BQ184,Zeitreihen!$F:$G,2,0)</f>
        <v>7690.38</v>
      </c>
      <c r="BS184" s="13">
        <f>VLOOKUP(BQ184,Zeitreihen!R:S,2,0)</f>
        <v>1.0175000000000001</v>
      </c>
      <c r="BT184" s="9">
        <f t="shared" si="131"/>
        <v>0</v>
      </c>
      <c r="BU184" s="9">
        <f t="shared" si="131"/>
        <v>-9.8275269107640919E-5</v>
      </c>
      <c r="BV184" s="9">
        <f t="shared" si="149"/>
        <v>2.8747974989287864E-5</v>
      </c>
      <c r="BW184" s="9">
        <f t="shared" si="108"/>
        <v>3.6802772537111373E-11</v>
      </c>
      <c r="BX184" s="9">
        <f t="shared" si="108"/>
        <v>4.3108280172679264E-16</v>
      </c>
      <c r="BY184" s="9">
        <f t="shared" si="132"/>
        <v>-1.2595650954441312E-13</v>
      </c>
      <c r="CA184" s="16">
        <f t="shared" si="133"/>
        <v>6</v>
      </c>
      <c r="CB184" s="17">
        <f>VLOOKUP($A184,Datum!$A:$B,2,0)</f>
        <v>41467</v>
      </c>
      <c r="CC184" s="13">
        <f>VLOOKUP(CB184,Zeitreihen!$J:$K,2,0)</f>
        <v>0.26663111585121985</v>
      </c>
      <c r="CD184" s="13">
        <f>VLOOKUP(CB184,Zeitreihen!N:O,2,0)</f>
        <v>1.3067</v>
      </c>
      <c r="CE184" s="9">
        <f t="shared" si="134"/>
        <v>2.6662756130615487E-5</v>
      </c>
      <c r="CF184" s="9">
        <f t="shared" si="134"/>
        <v>-2.2932283402566601E-3</v>
      </c>
      <c r="CG184" s="9">
        <f t="shared" si="150"/>
        <v>2.8747974989287864E-5</v>
      </c>
      <c r="CH184" s="9">
        <f t="shared" si="109"/>
        <v>2.0596993669352063E-14</v>
      </c>
      <c r="CI184" s="9">
        <f t="shared" si="109"/>
        <v>1.8921050870935085E-10</v>
      </c>
      <c r="CJ184" s="9">
        <f t="shared" si="135"/>
        <v>-1.9741245274960198E-12</v>
      </c>
      <c r="CL184" s="16">
        <f t="shared" si="136"/>
        <v>6</v>
      </c>
      <c r="CM184" s="17">
        <f>VLOOKUP($A184,Datum!$A:$B,2,0)</f>
        <v>41467</v>
      </c>
      <c r="CN184" s="13">
        <f>VLOOKUP(CM184,Zeitreihen!$J:$K,2,0)</f>
        <v>0.26663111585121985</v>
      </c>
      <c r="CO184" s="13">
        <f>VLOOKUP(CM184,Zeitreihen!R:S,2,0)</f>
        <v>1.0175000000000001</v>
      </c>
      <c r="CP184" s="9">
        <f t="shared" si="137"/>
        <v>2.6662756130615487E-5</v>
      </c>
      <c r="CQ184" s="9">
        <f t="shared" si="137"/>
        <v>-9.8275269107640919E-5</v>
      </c>
      <c r="CR184" s="9">
        <f t="shared" si="151"/>
        <v>2.8747974989287864E-5</v>
      </c>
      <c r="CS184" s="9">
        <f t="shared" si="110"/>
        <v>2.0596993669352063E-14</v>
      </c>
      <c r="CT184" s="9">
        <f t="shared" si="110"/>
        <v>4.3108280172679264E-16</v>
      </c>
      <c r="CU184" s="9">
        <f t="shared" si="138"/>
        <v>2.9797667254557527E-15</v>
      </c>
      <c r="CW184" s="16">
        <f t="shared" si="139"/>
        <v>6</v>
      </c>
      <c r="CX184" s="17">
        <f>VLOOKUP($A184,Datum!$A:$B,2,0)</f>
        <v>41467</v>
      </c>
      <c r="CY184" s="13">
        <f>VLOOKUP(CX184,Zeitreihen!N:O,2,0)</f>
        <v>1.3067</v>
      </c>
      <c r="CZ184" s="13">
        <f>VLOOKUP(CX184,Zeitreihen!R:S,2,0)</f>
        <v>1.0175000000000001</v>
      </c>
      <c r="DA184" s="9">
        <f t="shared" si="140"/>
        <v>-2.2932283402566601E-3</v>
      </c>
      <c r="DB184" s="9">
        <f t="shared" si="140"/>
        <v>-9.8275269107640919E-5</v>
      </c>
      <c r="DC184" s="9">
        <f t="shared" si="152"/>
        <v>2.8747974989287864E-5</v>
      </c>
      <c r="DD184" s="9">
        <f t="shared" si="111"/>
        <v>1.8921050870935085E-10</v>
      </c>
      <c r="DE184" s="9">
        <f t="shared" si="111"/>
        <v>4.3108280172679264E-16</v>
      </c>
      <c r="DF184" s="9">
        <f t="shared" si="141"/>
        <v>-2.8559656197261662E-13</v>
      </c>
    </row>
    <row r="185" spans="1:110" ht="15" x14ac:dyDescent="0.2">
      <c r="A185" s="9">
        <f t="shared" si="142"/>
        <v>172</v>
      </c>
      <c r="B185" s="16">
        <f t="shared" si="112"/>
        <v>5</v>
      </c>
      <c r="C185" s="17">
        <f>VLOOKUP($A185,Datum!$A:$B,2,0)</f>
        <v>41466</v>
      </c>
      <c r="D185" s="13">
        <f>VLOOKUP(C185,Zeitreihen!$B:$C,2,0)</f>
        <v>569.53</v>
      </c>
      <c r="E185" s="13">
        <f>VLOOKUP(C185,Zeitreihen!F:G,2,0)</f>
        <v>7690.38</v>
      </c>
      <c r="F185" s="9">
        <f t="shared" si="113"/>
        <v>4.9990422882853457E-3</v>
      </c>
      <c r="G185" s="9">
        <f t="shared" si="113"/>
        <v>-2.0303467721077342E-3</v>
      </c>
      <c r="H185" s="9">
        <f t="shared" si="143"/>
        <v>2.702309648993059E-5</v>
      </c>
      <c r="I185" s="9">
        <f t="shared" si="102"/>
        <v>4.7110165975271984E-10</v>
      </c>
      <c r="J185" s="9">
        <f t="shared" si="102"/>
        <v>2.7014934966107825E-10</v>
      </c>
      <c r="K185" s="9">
        <f t="shared" si="114"/>
        <v>-3.567461380399959E-10</v>
      </c>
      <c r="M185" s="16">
        <f t="shared" si="115"/>
        <v>5</v>
      </c>
      <c r="N185" s="17">
        <f>VLOOKUP($A185,Datum!$A:$B,2,0)</f>
        <v>41466</v>
      </c>
      <c r="O185" s="13">
        <f>VLOOKUP(N185,Zeitreihen!$B:$C,2,0)</f>
        <v>569.53</v>
      </c>
      <c r="P185" s="13">
        <f>VLOOKUP(N185,Zeitreihen!$J:$K,2,0)</f>
        <v>0.26662400682557458</v>
      </c>
      <c r="Q185" s="9">
        <f t="shared" si="116"/>
        <v>4.9990422882853457E-3</v>
      </c>
      <c r="R185" s="9">
        <f t="shared" si="116"/>
        <v>-1.0665529020358702E-4</v>
      </c>
      <c r="S185" s="9">
        <f t="shared" si="144"/>
        <v>2.702309648993059E-5</v>
      </c>
      <c r="T185" s="9">
        <f t="shared" si="103"/>
        <v>4.7110165975271984E-10</v>
      </c>
      <c r="U185" s="9">
        <f t="shared" si="103"/>
        <v>3.0679710573856086E-13</v>
      </c>
      <c r="V185" s="9">
        <f t="shared" si="117"/>
        <v>-1.202217225466208E-11</v>
      </c>
      <c r="X185" s="16">
        <f t="shared" si="118"/>
        <v>5</v>
      </c>
      <c r="Y185" s="17">
        <f>VLOOKUP($A185,Datum!$A:$B,2,0)</f>
        <v>41466</v>
      </c>
      <c r="Z185" s="13">
        <f>VLOOKUP(Y185,Zeitreihen!$B:$C,2,0)</f>
        <v>569.53</v>
      </c>
      <c r="AA185" s="13">
        <f>VLOOKUP(Y185,Zeitreihen!N:O,2,0)</f>
        <v>1.3096999999999999</v>
      </c>
      <c r="AB185" s="9">
        <f t="shared" si="119"/>
        <v>4.9990422882853457E-3</v>
      </c>
      <c r="AC185" s="9">
        <f t="shared" si="119"/>
        <v>9.1275801482890266E-3</v>
      </c>
      <c r="AD185" s="9">
        <f t="shared" si="145"/>
        <v>2.702309648993059E-5</v>
      </c>
      <c r="AE185" s="9">
        <f t="shared" si="104"/>
        <v>4.7110165975271984E-10</v>
      </c>
      <c r="AF185" s="9">
        <f t="shared" si="104"/>
        <v>2.1190648755046218E-9</v>
      </c>
      <c r="AG185" s="9">
        <f t="shared" si="120"/>
        <v>9.9914712629017668E-10</v>
      </c>
      <c r="AI185" s="16">
        <f t="shared" si="121"/>
        <v>5</v>
      </c>
      <c r="AJ185" s="17">
        <f>VLOOKUP($A185,Datum!$A:$B,2,0)</f>
        <v>41466</v>
      </c>
      <c r="AK185" s="13">
        <f>VLOOKUP(AJ185,Zeitreihen!$B:$C,2,0)</f>
        <v>569.53</v>
      </c>
      <c r="AL185" s="13">
        <f>VLOOKUP(AJ185,Zeitreihen!$R:$S,2,0)</f>
        <v>1.0176000000000001</v>
      </c>
      <c r="AM185" s="9">
        <f t="shared" si="122"/>
        <v>4.9990422882853457E-3</v>
      </c>
      <c r="AN185" s="9">
        <f t="shared" si="122"/>
        <v>-9.8265612028120277E-5</v>
      </c>
      <c r="AO185" s="9">
        <f t="shared" si="146"/>
        <v>2.702309648993059E-5</v>
      </c>
      <c r="AP185" s="9">
        <f t="shared" si="105"/>
        <v>4.7373990758289654E-10</v>
      </c>
      <c r="AQ185" s="9">
        <f t="shared" si="105"/>
        <v>4.272265573685573E-16</v>
      </c>
      <c r="AR185" s="9">
        <f t="shared" si="123"/>
        <v>4.4988250666672887E-13</v>
      </c>
      <c r="AT185" s="16">
        <f t="shared" si="124"/>
        <v>5</v>
      </c>
      <c r="AU185" s="17">
        <f>VLOOKUP($A185,Datum!$A:$B,2,0)</f>
        <v>41466</v>
      </c>
      <c r="AV185" s="13">
        <f>VLOOKUP(AU185,Zeitreihen!$F:$G,2,0)</f>
        <v>7690.38</v>
      </c>
      <c r="AW185" s="13">
        <f>VLOOKUP(AU185,Zeitreihen!$J:$K,2,0)</f>
        <v>0.26662400682557458</v>
      </c>
      <c r="AX185" s="9">
        <f t="shared" si="125"/>
        <v>-2.0303467721077342E-3</v>
      </c>
      <c r="AY185" s="9">
        <f t="shared" si="125"/>
        <v>-1.0665529020358702E-4</v>
      </c>
      <c r="AZ185" s="9">
        <f t="shared" si="147"/>
        <v>2.702309648993059E-5</v>
      </c>
      <c r="BA185" s="9">
        <f t="shared" si="106"/>
        <v>2.7014934966107825E-10</v>
      </c>
      <c r="BB185" s="9">
        <f t="shared" si="106"/>
        <v>3.0679710573856086E-13</v>
      </c>
      <c r="BC185" s="9">
        <f t="shared" si="126"/>
        <v>9.1039023826693837E-12</v>
      </c>
      <c r="BE185" s="16">
        <f t="shared" si="127"/>
        <v>5</v>
      </c>
      <c r="BF185" s="17">
        <f>VLOOKUP($A185,Datum!$A:$B,2,0)</f>
        <v>41466</v>
      </c>
      <c r="BG185" s="13">
        <f>VLOOKUP(BF185,Zeitreihen!$F:$G,2,0)</f>
        <v>7690.38</v>
      </c>
      <c r="BH185" s="13">
        <f>VLOOKUP(BF185,Zeitreihen!N:O,2,0)</f>
        <v>1.3096999999999999</v>
      </c>
      <c r="BI185" s="9">
        <f t="shared" si="128"/>
        <v>-2.0303467721077342E-3</v>
      </c>
      <c r="BJ185" s="9">
        <f t="shared" si="128"/>
        <v>9.1275801482890266E-3</v>
      </c>
      <c r="BK185" s="9">
        <f t="shared" si="148"/>
        <v>2.702309648993059E-5</v>
      </c>
      <c r="BL185" s="9">
        <f t="shared" si="107"/>
        <v>2.7014934966107825E-10</v>
      </c>
      <c r="BM185" s="9">
        <f t="shared" si="107"/>
        <v>2.1190648755046218E-9</v>
      </c>
      <c r="BN185" s="9">
        <f t="shared" si="129"/>
        <v>-7.5661350636055095E-10</v>
      </c>
      <c r="BP185" s="16">
        <f t="shared" si="130"/>
        <v>5</v>
      </c>
      <c r="BQ185" s="17">
        <f>VLOOKUP($A185,Datum!$A:$B,2,0)</f>
        <v>41466</v>
      </c>
      <c r="BR185" s="13">
        <f>VLOOKUP(BQ185,Zeitreihen!$F:$G,2,0)</f>
        <v>7690.38</v>
      </c>
      <c r="BS185" s="13">
        <f>VLOOKUP(BQ185,Zeitreihen!R:S,2,0)</f>
        <v>1.0176000000000001</v>
      </c>
      <c r="BT185" s="9">
        <f t="shared" si="131"/>
        <v>-2.0303467721077342E-3</v>
      </c>
      <c r="BU185" s="9">
        <f t="shared" si="131"/>
        <v>-9.8265612028120277E-5</v>
      </c>
      <c r="BV185" s="9">
        <f t="shared" si="149"/>
        <v>2.702309648993059E-5</v>
      </c>
      <c r="BW185" s="9">
        <f t="shared" si="108"/>
        <v>2.7014934966107825E-10</v>
      </c>
      <c r="BX185" s="9">
        <f t="shared" si="108"/>
        <v>4.0724145299495803E-16</v>
      </c>
      <c r="BY185" s="9">
        <f t="shared" si="132"/>
        <v>-3.316866196903645E-13</v>
      </c>
      <c r="CA185" s="16">
        <f t="shared" si="133"/>
        <v>5</v>
      </c>
      <c r="CB185" s="17">
        <f>VLOOKUP($A185,Datum!$A:$B,2,0)</f>
        <v>41466</v>
      </c>
      <c r="CC185" s="13">
        <f>VLOOKUP(CB185,Zeitreihen!$J:$K,2,0)</f>
        <v>0.26662400682557458</v>
      </c>
      <c r="CD185" s="13">
        <f>VLOOKUP(CB185,Zeitreihen!N:O,2,0)</f>
        <v>1.3096999999999999</v>
      </c>
      <c r="CE185" s="9">
        <f t="shared" si="134"/>
        <v>-1.0665529020358702E-4</v>
      </c>
      <c r="CF185" s="9">
        <f t="shared" si="134"/>
        <v>9.1275801482890266E-3</v>
      </c>
      <c r="CG185" s="9">
        <f t="shared" si="150"/>
        <v>2.702309648993059E-5</v>
      </c>
      <c r="CH185" s="9">
        <f t="shared" si="109"/>
        <v>3.0679710573856086E-13</v>
      </c>
      <c r="CI185" s="9">
        <f t="shared" si="109"/>
        <v>2.1190648755046218E-9</v>
      </c>
      <c r="CJ185" s="9">
        <f t="shared" si="135"/>
        <v>-2.5497509107304224E-11</v>
      </c>
      <c r="CL185" s="16">
        <f t="shared" si="136"/>
        <v>5</v>
      </c>
      <c r="CM185" s="17">
        <f>VLOOKUP($A185,Datum!$A:$B,2,0)</f>
        <v>41466</v>
      </c>
      <c r="CN185" s="13">
        <f>VLOOKUP(CM185,Zeitreihen!$J:$K,2,0)</f>
        <v>0.26662400682557458</v>
      </c>
      <c r="CO185" s="13">
        <f>VLOOKUP(CM185,Zeitreihen!R:S,2,0)</f>
        <v>1.0176000000000001</v>
      </c>
      <c r="CP185" s="9">
        <f t="shared" si="137"/>
        <v>-1.0665529020358702E-4</v>
      </c>
      <c r="CQ185" s="9">
        <f t="shared" si="137"/>
        <v>-9.8265612028120277E-5</v>
      </c>
      <c r="CR185" s="9">
        <f t="shared" si="151"/>
        <v>2.702309648993059E-5</v>
      </c>
      <c r="CS185" s="9">
        <f t="shared" si="110"/>
        <v>3.0679710573856086E-13</v>
      </c>
      <c r="CT185" s="9">
        <f t="shared" si="110"/>
        <v>4.0724145299495803E-16</v>
      </c>
      <c r="CU185" s="9">
        <f t="shared" si="138"/>
        <v>-1.1177678610320629E-14</v>
      </c>
      <c r="CW185" s="16">
        <f t="shared" si="139"/>
        <v>5</v>
      </c>
      <c r="CX185" s="17">
        <f>VLOOKUP($A185,Datum!$A:$B,2,0)</f>
        <v>41466</v>
      </c>
      <c r="CY185" s="13">
        <f>VLOOKUP(CX185,Zeitreihen!N:O,2,0)</f>
        <v>1.3096999999999999</v>
      </c>
      <c r="CZ185" s="13">
        <f>VLOOKUP(CX185,Zeitreihen!R:S,2,0)</f>
        <v>1.0176000000000001</v>
      </c>
      <c r="DA185" s="9">
        <f t="shared" si="140"/>
        <v>9.1275801482890266E-3</v>
      </c>
      <c r="DB185" s="9">
        <f t="shared" si="140"/>
        <v>-9.8265612028120277E-5</v>
      </c>
      <c r="DC185" s="9">
        <f t="shared" si="152"/>
        <v>2.702309648993059E-5</v>
      </c>
      <c r="DD185" s="9">
        <f t="shared" si="111"/>
        <v>2.1190648755046218E-9</v>
      </c>
      <c r="DE185" s="9">
        <f t="shared" si="111"/>
        <v>4.0724145299495803E-16</v>
      </c>
      <c r="DF185" s="9">
        <f t="shared" si="141"/>
        <v>9.2896235601400014E-13</v>
      </c>
    </row>
    <row r="186" spans="1:110" ht="15" x14ac:dyDescent="0.2">
      <c r="A186" s="9">
        <f t="shared" si="142"/>
        <v>173</v>
      </c>
      <c r="B186" s="16">
        <f t="shared" si="112"/>
        <v>4</v>
      </c>
      <c r="C186" s="17">
        <f>VLOOKUP($A186,Datum!$A:$B,2,0)</f>
        <v>41465</v>
      </c>
      <c r="D186" s="13">
        <f>VLOOKUP(C186,Zeitreihen!$B:$C,2,0)</f>
        <v>566.69000000000005</v>
      </c>
      <c r="E186" s="13">
        <f>VLOOKUP(C186,Zeitreihen!F:G,2,0)</f>
        <v>7706.01</v>
      </c>
      <c r="F186" s="9">
        <f t="shared" si="113"/>
        <v>6.8844387929917444E-4</v>
      </c>
      <c r="G186" s="9">
        <f t="shared" si="113"/>
        <v>-3.2566676015214621E-4</v>
      </c>
      <c r="H186" s="9">
        <f t="shared" si="143"/>
        <v>2.5401710700534752E-5</v>
      </c>
      <c r="I186" s="9">
        <f t="shared" si="102"/>
        <v>4.6485790790461952E-13</v>
      </c>
      <c r="J186" s="9">
        <f t="shared" si="102"/>
        <v>5.3932884629848586E-11</v>
      </c>
      <c r="K186" s="9">
        <f t="shared" si="114"/>
        <v>5.007107739632993E-12</v>
      </c>
      <c r="M186" s="16">
        <f t="shared" si="115"/>
        <v>4</v>
      </c>
      <c r="N186" s="17">
        <f>VLOOKUP($A186,Datum!$A:$B,2,0)</f>
        <v>41465</v>
      </c>
      <c r="O186" s="13">
        <f>VLOOKUP(N186,Zeitreihen!$B:$C,2,0)</f>
        <v>566.69000000000005</v>
      </c>
      <c r="P186" s="13">
        <f>VLOOKUP(N186,Zeitreihen!$J:$K,2,0)</f>
        <v>0.26665244520292253</v>
      </c>
      <c r="Q186" s="9">
        <f t="shared" si="116"/>
        <v>6.8844387929917444E-4</v>
      </c>
      <c r="R186" s="9">
        <f t="shared" si="116"/>
        <v>2.6664889008905866E-5</v>
      </c>
      <c r="S186" s="9">
        <f t="shared" si="144"/>
        <v>2.5401710700534752E-5</v>
      </c>
      <c r="T186" s="9">
        <f t="shared" si="103"/>
        <v>4.6485790790461952E-13</v>
      </c>
      <c r="U186" s="9">
        <f t="shared" si="103"/>
        <v>1.8202404117970157E-14</v>
      </c>
      <c r="V186" s="9">
        <f t="shared" si="117"/>
        <v>-9.1986583245134384E-14</v>
      </c>
      <c r="X186" s="16">
        <f t="shared" si="118"/>
        <v>4</v>
      </c>
      <c r="Y186" s="17">
        <f>VLOOKUP($A186,Datum!$A:$B,2,0)</f>
        <v>41465</v>
      </c>
      <c r="Z186" s="13">
        <f>VLOOKUP(Y186,Zeitreihen!$B:$C,2,0)</f>
        <v>566.69000000000005</v>
      </c>
      <c r="AA186" s="13">
        <f>VLOOKUP(Y186,Zeitreihen!N:O,2,0)</f>
        <v>1.2978000000000001</v>
      </c>
      <c r="AB186" s="9">
        <f t="shared" si="119"/>
        <v>6.8844387929917444E-4</v>
      </c>
      <c r="AC186" s="9">
        <f t="shared" si="119"/>
        <v>1.5295923049399524E-2</v>
      </c>
      <c r="AD186" s="9">
        <f t="shared" si="145"/>
        <v>2.5401710700534752E-5</v>
      </c>
      <c r="AE186" s="9">
        <f t="shared" si="104"/>
        <v>4.6485790790461952E-13</v>
      </c>
      <c r="AF186" s="9">
        <f t="shared" si="104"/>
        <v>5.7334363128689203E-9</v>
      </c>
      <c r="AG186" s="9">
        <f t="shared" si="120"/>
        <v>-5.1625896694436422E-11</v>
      </c>
      <c r="AI186" s="16">
        <f t="shared" si="121"/>
        <v>4</v>
      </c>
      <c r="AJ186" s="17">
        <f>VLOOKUP($A186,Datum!$A:$B,2,0)</f>
        <v>41465</v>
      </c>
      <c r="AK186" s="13">
        <f>VLOOKUP(AJ186,Zeitreihen!$B:$C,2,0)</f>
        <v>566.69000000000005</v>
      </c>
      <c r="AL186" s="13">
        <f>VLOOKUP(AJ186,Zeitreihen!$R:$S,2,0)</f>
        <v>1.0177</v>
      </c>
      <c r="AM186" s="9">
        <f t="shared" si="122"/>
        <v>6.8844387929917444E-4</v>
      </c>
      <c r="AN186" s="9">
        <f t="shared" si="122"/>
        <v>-9.8255956846361517E-5</v>
      </c>
      <c r="AO186" s="9">
        <f t="shared" si="146"/>
        <v>2.5401710700534752E-5</v>
      </c>
      <c r="AP186" s="9">
        <f t="shared" si="105"/>
        <v>3.8808309636275146E-13</v>
      </c>
      <c r="AQ186" s="9">
        <f t="shared" si="105"/>
        <v>4.0354569282933869E-16</v>
      </c>
      <c r="AR186" s="9">
        <f t="shared" si="123"/>
        <v>-1.2514362228937659E-14</v>
      </c>
      <c r="AT186" s="16">
        <f t="shared" si="124"/>
        <v>4</v>
      </c>
      <c r="AU186" s="17">
        <f>VLOOKUP($A186,Datum!$A:$B,2,0)</f>
        <v>41465</v>
      </c>
      <c r="AV186" s="13">
        <f>VLOOKUP(AU186,Zeitreihen!$F:$G,2,0)</f>
        <v>7706.01</v>
      </c>
      <c r="AW186" s="13">
        <f>VLOOKUP(AU186,Zeitreihen!$J:$K,2,0)</f>
        <v>0.26665244520292253</v>
      </c>
      <c r="AX186" s="9">
        <f t="shared" si="125"/>
        <v>-3.2566676015214621E-4</v>
      </c>
      <c r="AY186" s="9">
        <f t="shared" si="125"/>
        <v>2.6664889008905866E-5</v>
      </c>
      <c r="AZ186" s="9">
        <f t="shared" si="147"/>
        <v>2.5401710700534752E-5</v>
      </c>
      <c r="BA186" s="9">
        <f t="shared" si="106"/>
        <v>5.3932884629848586E-11</v>
      </c>
      <c r="BB186" s="9">
        <f t="shared" si="106"/>
        <v>1.8202404117970157E-14</v>
      </c>
      <c r="BC186" s="9">
        <f t="shared" si="126"/>
        <v>-9.9081186977163588E-13</v>
      </c>
      <c r="BE186" s="16">
        <f t="shared" si="127"/>
        <v>4</v>
      </c>
      <c r="BF186" s="17">
        <f>VLOOKUP($A186,Datum!$A:$B,2,0)</f>
        <v>41465</v>
      </c>
      <c r="BG186" s="13">
        <f>VLOOKUP(BF186,Zeitreihen!$F:$G,2,0)</f>
        <v>7706.01</v>
      </c>
      <c r="BH186" s="13">
        <f>VLOOKUP(BF186,Zeitreihen!N:O,2,0)</f>
        <v>1.2978000000000001</v>
      </c>
      <c r="BI186" s="9">
        <f t="shared" si="128"/>
        <v>-3.2566676015214621E-4</v>
      </c>
      <c r="BJ186" s="9">
        <f t="shared" si="128"/>
        <v>1.5295923049399524E-2</v>
      </c>
      <c r="BK186" s="9">
        <f t="shared" si="148"/>
        <v>2.5401710700534752E-5</v>
      </c>
      <c r="BL186" s="9">
        <f t="shared" si="107"/>
        <v>5.3932884629848586E-11</v>
      </c>
      <c r="BM186" s="9">
        <f t="shared" si="107"/>
        <v>5.7334363128689203E-9</v>
      </c>
      <c r="BN186" s="9">
        <f t="shared" si="129"/>
        <v>-5.5607621707329284E-10</v>
      </c>
      <c r="BP186" s="16">
        <f t="shared" si="130"/>
        <v>4</v>
      </c>
      <c r="BQ186" s="17">
        <f>VLOOKUP($A186,Datum!$A:$B,2,0)</f>
        <v>41465</v>
      </c>
      <c r="BR186" s="13">
        <f>VLOOKUP(BQ186,Zeitreihen!$F:$G,2,0)</f>
        <v>7706.01</v>
      </c>
      <c r="BS186" s="13">
        <f>VLOOKUP(BQ186,Zeitreihen!R:S,2,0)</f>
        <v>1.0177</v>
      </c>
      <c r="BT186" s="9">
        <f t="shared" si="131"/>
        <v>-3.2566676015214621E-4</v>
      </c>
      <c r="BU186" s="9">
        <f t="shared" si="131"/>
        <v>-9.8255956846361517E-5</v>
      </c>
      <c r="BV186" s="9">
        <f t="shared" si="149"/>
        <v>2.5401710700534752E-5</v>
      </c>
      <c r="BW186" s="9">
        <f t="shared" si="108"/>
        <v>5.3932884629848586E-11</v>
      </c>
      <c r="BX186" s="9">
        <f t="shared" si="108"/>
        <v>3.8471353070244351E-16</v>
      </c>
      <c r="BY186" s="9">
        <f t="shared" si="132"/>
        <v>-1.4404412680465871E-13</v>
      </c>
      <c r="CA186" s="16">
        <f t="shared" si="133"/>
        <v>4</v>
      </c>
      <c r="CB186" s="17">
        <f>VLOOKUP($A186,Datum!$A:$B,2,0)</f>
        <v>41465</v>
      </c>
      <c r="CC186" s="13">
        <f>VLOOKUP(CB186,Zeitreihen!$J:$K,2,0)</f>
        <v>0.26665244520292253</v>
      </c>
      <c r="CD186" s="13">
        <f>VLOOKUP(CB186,Zeitreihen!N:O,2,0)</f>
        <v>1.2978000000000001</v>
      </c>
      <c r="CE186" s="9">
        <f t="shared" si="134"/>
        <v>2.6664889008905866E-5</v>
      </c>
      <c r="CF186" s="9">
        <f t="shared" si="134"/>
        <v>1.5295923049399524E-2</v>
      </c>
      <c r="CG186" s="9">
        <f t="shared" si="150"/>
        <v>2.5401710700534752E-5</v>
      </c>
      <c r="CH186" s="9">
        <f t="shared" si="109"/>
        <v>1.8202404117970157E-14</v>
      </c>
      <c r="CI186" s="9">
        <f t="shared" si="109"/>
        <v>5.7334363128689203E-9</v>
      </c>
      <c r="CJ186" s="9">
        <f t="shared" si="135"/>
        <v>1.0215788014220189E-11</v>
      </c>
      <c r="CL186" s="16">
        <f t="shared" si="136"/>
        <v>4</v>
      </c>
      <c r="CM186" s="17">
        <f>VLOOKUP($A186,Datum!$A:$B,2,0)</f>
        <v>41465</v>
      </c>
      <c r="CN186" s="13">
        <f>VLOOKUP(CM186,Zeitreihen!$J:$K,2,0)</f>
        <v>0.26665244520292253</v>
      </c>
      <c r="CO186" s="13">
        <f>VLOOKUP(CM186,Zeitreihen!R:S,2,0)</f>
        <v>1.0177</v>
      </c>
      <c r="CP186" s="9">
        <f t="shared" si="137"/>
        <v>2.6664889008905866E-5</v>
      </c>
      <c r="CQ186" s="9">
        <f t="shared" si="137"/>
        <v>-9.8255956846361517E-5</v>
      </c>
      <c r="CR186" s="9">
        <f t="shared" si="151"/>
        <v>2.5401710700534752E-5</v>
      </c>
      <c r="CS186" s="9">
        <f t="shared" si="110"/>
        <v>1.8202404117970157E-14</v>
      </c>
      <c r="CT186" s="9">
        <f t="shared" si="110"/>
        <v>3.8471353070244351E-16</v>
      </c>
      <c r="CU186" s="9">
        <f t="shared" si="138"/>
        <v>2.646263621693235E-15</v>
      </c>
      <c r="CW186" s="16">
        <f t="shared" si="139"/>
        <v>4</v>
      </c>
      <c r="CX186" s="17">
        <f>VLOOKUP($A186,Datum!$A:$B,2,0)</f>
        <v>41465</v>
      </c>
      <c r="CY186" s="13">
        <f>VLOOKUP(CX186,Zeitreihen!N:O,2,0)</f>
        <v>1.2978000000000001</v>
      </c>
      <c r="CZ186" s="13">
        <f>VLOOKUP(CX186,Zeitreihen!R:S,2,0)</f>
        <v>1.0177</v>
      </c>
      <c r="DA186" s="9">
        <f t="shared" si="140"/>
        <v>1.5295923049399524E-2</v>
      </c>
      <c r="DB186" s="9">
        <f t="shared" si="140"/>
        <v>-9.8255956846361517E-5</v>
      </c>
      <c r="DC186" s="9">
        <f t="shared" si="152"/>
        <v>2.5401710700534752E-5</v>
      </c>
      <c r="DD186" s="9">
        <f t="shared" si="111"/>
        <v>5.7334363128689203E-9</v>
      </c>
      <c r="DE186" s="9">
        <f t="shared" si="111"/>
        <v>3.8471353070244351E-16</v>
      </c>
      <c r="DF186" s="9">
        <f t="shared" si="141"/>
        <v>1.4851702013511453E-12</v>
      </c>
    </row>
    <row r="187" spans="1:110" ht="15" x14ac:dyDescent="0.2">
      <c r="A187" s="9">
        <f t="shared" si="142"/>
        <v>174</v>
      </c>
      <c r="B187" s="16">
        <f t="shared" si="112"/>
        <v>3</v>
      </c>
      <c r="C187" s="17">
        <f>VLOOKUP($A187,Datum!$A:$B,2,0)</f>
        <v>41464</v>
      </c>
      <c r="D187" s="13">
        <f>VLOOKUP(C187,Zeitreihen!$B:$C,2,0)</f>
        <v>566.29999999999995</v>
      </c>
      <c r="E187" s="13">
        <f>VLOOKUP(C187,Zeitreihen!F:G,2,0)</f>
        <v>7708.52</v>
      </c>
      <c r="F187" s="9">
        <f t="shared" si="113"/>
        <v>5.2583710480195757E-3</v>
      </c>
      <c r="G187" s="9">
        <f t="shared" si="113"/>
        <v>1.7229552613092485E-3</v>
      </c>
      <c r="H187" s="9">
        <f t="shared" si="143"/>
        <v>2.3877608058502667E-5</v>
      </c>
      <c r="I187" s="9">
        <f t="shared" si="102"/>
        <v>4.6957964822582646E-10</v>
      </c>
      <c r="J187" s="9">
        <f t="shared" si="102"/>
        <v>8.3541674065907997E-12</v>
      </c>
      <c r="K187" s="9">
        <f t="shared" si="114"/>
        <v>6.2633433500061072E-11</v>
      </c>
      <c r="M187" s="16">
        <f t="shared" si="115"/>
        <v>3</v>
      </c>
      <c r="N187" s="17">
        <f>VLOOKUP($A187,Datum!$A:$B,2,0)</f>
        <v>41464</v>
      </c>
      <c r="O187" s="13">
        <f>VLOOKUP(N187,Zeitreihen!$B:$C,2,0)</f>
        <v>566.29999999999995</v>
      </c>
      <c r="P187" s="13">
        <f>VLOOKUP(N187,Zeitreihen!$J:$K,2,0)</f>
        <v>0.26664533503986348</v>
      </c>
      <c r="Q187" s="9">
        <f t="shared" si="116"/>
        <v>5.2583710480195757E-3</v>
      </c>
      <c r="R187" s="9">
        <f t="shared" si="116"/>
        <v>2.6664178011729669E-5</v>
      </c>
      <c r="S187" s="9">
        <f t="shared" si="144"/>
        <v>2.3877608058502667E-5</v>
      </c>
      <c r="T187" s="9">
        <f t="shared" si="103"/>
        <v>4.6957964822582646E-10</v>
      </c>
      <c r="U187" s="9">
        <f t="shared" si="103"/>
        <v>1.7109350971492649E-14</v>
      </c>
      <c r="V187" s="9">
        <f t="shared" si="117"/>
        <v>2.8344669711544919E-12</v>
      </c>
      <c r="X187" s="16">
        <f t="shared" si="118"/>
        <v>3</v>
      </c>
      <c r="Y187" s="17">
        <f>VLOOKUP($A187,Datum!$A:$B,2,0)</f>
        <v>41464</v>
      </c>
      <c r="Z187" s="13">
        <f>VLOOKUP(Y187,Zeitreihen!$B:$C,2,0)</f>
        <v>566.29999999999995</v>
      </c>
      <c r="AA187" s="13">
        <f>VLOOKUP(Y187,Zeitreihen!N:O,2,0)</f>
        <v>1.2781</v>
      </c>
      <c r="AB187" s="9">
        <f t="shared" si="119"/>
        <v>5.2583710480195757E-3</v>
      </c>
      <c r="AC187" s="9">
        <f t="shared" si="119"/>
        <v>-6.9393284584578913E-3</v>
      </c>
      <c r="AD187" s="9">
        <f t="shared" si="145"/>
        <v>2.3877608058502667E-5</v>
      </c>
      <c r="AE187" s="9">
        <f t="shared" si="104"/>
        <v>4.6957964822582646E-10</v>
      </c>
      <c r="AF187" s="9">
        <f t="shared" si="104"/>
        <v>1.2418008241392979E-9</v>
      </c>
      <c r="AG187" s="9">
        <f t="shared" si="120"/>
        <v>-7.6362582078258252E-10</v>
      </c>
      <c r="AI187" s="16">
        <f t="shared" si="121"/>
        <v>3</v>
      </c>
      <c r="AJ187" s="17">
        <f>VLOOKUP($A187,Datum!$A:$B,2,0)</f>
        <v>41464</v>
      </c>
      <c r="AK187" s="13">
        <f>VLOOKUP(AJ187,Zeitreihen!$B:$C,2,0)</f>
        <v>566.29999999999995</v>
      </c>
      <c r="AL187" s="13">
        <f>VLOOKUP(AJ187,Zeitreihen!$R:$S,2,0)</f>
        <v>1.0178</v>
      </c>
      <c r="AM187" s="9">
        <f t="shared" si="122"/>
        <v>5.2583710480195757E-3</v>
      </c>
      <c r="AN187" s="9">
        <f t="shared" si="122"/>
        <v>-9.8246303561809418E-5</v>
      </c>
      <c r="AO187" s="9">
        <f t="shared" si="146"/>
        <v>2.3877608058502667E-5</v>
      </c>
      <c r="AP187" s="9">
        <f t="shared" si="105"/>
        <v>4.7205538974827752E-10</v>
      </c>
      <c r="AQ187" s="9">
        <f t="shared" si="105"/>
        <v>3.8117260629691411E-16</v>
      </c>
      <c r="AR187" s="9">
        <f t="shared" si="123"/>
        <v>4.2418696729962897E-13</v>
      </c>
      <c r="AT187" s="16">
        <f t="shared" si="124"/>
        <v>3</v>
      </c>
      <c r="AU187" s="17">
        <f>VLOOKUP($A187,Datum!$A:$B,2,0)</f>
        <v>41464</v>
      </c>
      <c r="AV187" s="13">
        <f>VLOOKUP(AU187,Zeitreihen!$F:$G,2,0)</f>
        <v>7708.52</v>
      </c>
      <c r="AW187" s="13">
        <f>VLOOKUP(AU187,Zeitreihen!$J:$K,2,0)</f>
        <v>0.26664533503986348</v>
      </c>
      <c r="AX187" s="9">
        <f t="shared" si="125"/>
        <v>1.7229552613092485E-3</v>
      </c>
      <c r="AY187" s="9">
        <f t="shared" si="125"/>
        <v>2.6664178011729669E-5</v>
      </c>
      <c r="AZ187" s="9">
        <f t="shared" si="147"/>
        <v>2.3877608058502667E-5</v>
      </c>
      <c r="BA187" s="9">
        <f t="shared" si="106"/>
        <v>8.3541674065907997E-12</v>
      </c>
      <c r="BB187" s="9">
        <f t="shared" si="106"/>
        <v>1.7109350971492649E-14</v>
      </c>
      <c r="BC187" s="9">
        <f t="shared" si="126"/>
        <v>3.7806663729290708E-13</v>
      </c>
      <c r="BE187" s="16">
        <f t="shared" si="127"/>
        <v>3</v>
      </c>
      <c r="BF187" s="17">
        <f>VLOOKUP($A187,Datum!$A:$B,2,0)</f>
        <v>41464</v>
      </c>
      <c r="BG187" s="13">
        <f>VLOOKUP(BF187,Zeitreihen!$F:$G,2,0)</f>
        <v>7708.52</v>
      </c>
      <c r="BH187" s="13">
        <f>VLOOKUP(BF187,Zeitreihen!N:O,2,0)</f>
        <v>1.2781</v>
      </c>
      <c r="BI187" s="9">
        <f t="shared" si="128"/>
        <v>1.7229552613092485E-3</v>
      </c>
      <c r="BJ187" s="9">
        <f t="shared" si="128"/>
        <v>-6.9393284584578913E-3</v>
      </c>
      <c r="BK187" s="9">
        <f t="shared" si="148"/>
        <v>2.3877608058502667E-5</v>
      </c>
      <c r="BL187" s="9">
        <f t="shared" si="107"/>
        <v>8.3541674065907997E-12</v>
      </c>
      <c r="BM187" s="9">
        <f t="shared" si="107"/>
        <v>1.2418008241392979E-9</v>
      </c>
      <c r="BN187" s="9">
        <f t="shared" si="129"/>
        <v>-1.0185387557919491E-10</v>
      </c>
      <c r="BP187" s="16">
        <f t="shared" si="130"/>
        <v>3</v>
      </c>
      <c r="BQ187" s="17">
        <f>VLOOKUP($A187,Datum!$A:$B,2,0)</f>
        <v>41464</v>
      </c>
      <c r="BR187" s="13">
        <f>VLOOKUP(BQ187,Zeitreihen!$F:$G,2,0)</f>
        <v>7708.52</v>
      </c>
      <c r="BS187" s="13">
        <f>VLOOKUP(BQ187,Zeitreihen!R:S,2,0)</f>
        <v>1.0178</v>
      </c>
      <c r="BT187" s="9">
        <f t="shared" si="131"/>
        <v>1.7229552613092485E-3</v>
      </c>
      <c r="BU187" s="9">
        <f t="shared" si="131"/>
        <v>-9.8246303561809418E-5</v>
      </c>
      <c r="BV187" s="9">
        <f t="shared" si="149"/>
        <v>2.3877608058502667E-5</v>
      </c>
      <c r="BW187" s="9">
        <f t="shared" si="108"/>
        <v>8.3541674065907997E-12</v>
      </c>
      <c r="BX187" s="9">
        <f t="shared" si="108"/>
        <v>3.6342698824965444E-16</v>
      </c>
      <c r="BY187" s="9">
        <f t="shared" si="132"/>
        <v>5.5101088010226452E-14</v>
      </c>
      <c r="CA187" s="16">
        <f t="shared" si="133"/>
        <v>3</v>
      </c>
      <c r="CB187" s="17">
        <f>VLOOKUP($A187,Datum!$A:$B,2,0)</f>
        <v>41464</v>
      </c>
      <c r="CC187" s="13">
        <f>VLOOKUP(CB187,Zeitreihen!$J:$K,2,0)</f>
        <v>0.26664533503986348</v>
      </c>
      <c r="CD187" s="13">
        <f>VLOOKUP(CB187,Zeitreihen!N:O,2,0)</f>
        <v>1.2781</v>
      </c>
      <c r="CE187" s="9">
        <f t="shared" si="134"/>
        <v>2.6664178011729669E-5</v>
      </c>
      <c r="CF187" s="9">
        <f t="shared" si="134"/>
        <v>-6.9393284584578913E-3</v>
      </c>
      <c r="CG187" s="9">
        <f t="shared" si="150"/>
        <v>2.3877608058502667E-5</v>
      </c>
      <c r="CH187" s="9">
        <f t="shared" si="109"/>
        <v>1.7109350971492649E-14</v>
      </c>
      <c r="CI187" s="9">
        <f t="shared" si="109"/>
        <v>1.2418008241392979E-9</v>
      </c>
      <c r="CJ187" s="9">
        <f t="shared" si="135"/>
        <v>-4.6093824029785236E-12</v>
      </c>
      <c r="CL187" s="16">
        <f t="shared" si="136"/>
        <v>3</v>
      </c>
      <c r="CM187" s="17">
        <f>VLOOKUP($A187,Datum!$A:$B,2,0)</f>
        <v>41464</v>
      </c>
      <c r="CN187" s="13">
        <f>VLOOKUP(CM187,Zeitreihen!$J:$K,2,0)</f>
        <v>0.26664533503986348</v>
      </c>
      <c r="CO187" s="13">
        <f>VLOOKUP(CM187,Zeitreihen!R:S,2,0)</f>
        <v>1.0178</v>
      </c>
      <c r="CP187" s="9">
        <f t="shared" si="137"/>
        <v>2.6664178011729669E-5</v>
      </c>
      <c r="CQ187" s="9">
        <f t="shared" si="137"/>
        <v>-9.8246303561809418E-5</v>
      </c>
      <c r="CR187" s="9">
        <f t="shared" si="151"/>
        <v>2.3877608058502667E-5</v>
      </c>
      <c r="CS187" s="9">
        <f t="shared" si="110"/>
        <v>1.7109350971492649E-14</v>
      </c>
      <c r="CT187" s="9">
        <f t="shared" si="110"/>
        <v>3.6342698824965444E-16</v>
      </c>
      <c r="CU187" s="9">
        <f t="shared" si="138"/>
        <v>2.4935917658020673E-15</v>
      </c>
      <c r="CW187" s="16">
        <f t="shared" si="139"/>
        <v>3</v>
      </c>
      <c r="CX187" s="17">
        <f>VLOOKUP($A187,Datum!$A:$B,2,0)</f>
        <v>41464</v>
      </c>
      <c r="CY187" s="13">
        <f>VLOOKUP(CX187,Zeitreihen!N:O,2,0)</f>
        <v>1.2781</v>
      </c>
      <c r="CZ187" s="13">
        <f>VLOOKUP(CX187,Zeitreihen!R:S,2,0)</f>
        <v>1.0178</v>
      </c>
      <c r="DA187" s="9">
        <f t="shared" si="140"/>
        <v>-6.9393284584578913E-3</v>
      </c>
      <c r="DB187" s="9">
        <f t="shared" si="140"/>
        <v>-9.8246303561809418E-5</v>
      </c>
      <c r="DC187" s="9">
        <f t="shared" si="152"/>
        <v>2.3877608058502667E-5</v>
      </c>
      <c r="DD187" s="9">
        <f t="shared" si="111"/>
        <v>1.2418008241392979E-9</v>
      </c>
      <c r="DE187" s="9">
        <f t="shared" si="111"/>
        <v>3.6342698824965444E-16</v>
      </c>
      <c r="DF187" s="9">
        <f t="shared" si="141"/>
        <v>-6.7179158488543437E-13</v>
      </c>
    </row>
    <row r="188" spans="1:110" ht="15" x14ac:dyDescent="0.2">
      <c r="A188" s="9">
        <f t="shared" si="142"/>
        <v>175</v>
      </c>
      <c r="B188" s="16">
        <f t="shared" si="112"/>
        <v>2</v>
      </c>
      <c r="C188" s="17">
        <f>VLOOKUP($A188,Datum!$A:$B,2,0)</f>
        <v>41463</v>
      </c>
      <c r="D188" s="13">
        <f>VLOOKUP(C188,Zeitreihen!$B:$C,2,0)</f>
        <v>563.33000000000004</v>
      </c>
      <c r="E188" s="13">
        <f>VLOOKUP(C188,Zeitreihen!F:G,2,0)</f>
        <v>7695.25</v>
      </c>
      <c r="F188" s="9">
        <f t="shared" si="113"/>
        <v>-1.9684871178202801E-3</v>
      </c>
      <c r="G188" s="9">
        <f t="shared" si="113"/>
        <v>3.4717940498657446E-3</v>
      </c>
      <c r="H188" s="9">
        <f t="shared" si="143"/>
        <v>2.2444951574992506E-5</v>
      </c>
      <c r="I188" s="9">
        <f t="shared" si="102"/>
        <v>1.7499057493724882E-10</v>
      </c>
      <c r="J188" s="9">
        <f t="shared" si="102"/>
        <v>1.2293537094715057E-10</v>
      </c>
      <c r="K188" s="9">
        <f t="shared" si="114"/>
        <v>-1.4667150794263292E-10</v>
      </c>
      <c r="M188" s="16">
        <f t="shared" si="115"/>
        <v>2</v>
      </c>
      <c r="N188" s="17">
        <f>VLOOKUP($A188,Datum!$A:$B,2,0)</f>
        <v>41463</v>
      </c>
      <c r="O188" s="13">
        <f>VLOOKUP(N188,Zeitreihen!$B:$C,2,0)</f>
        <v>563.33000000000004</v>
      </c>
      <c r="P188" s="13">
        <f>VLOOKUP(N188,Zeitreihen!$J:$K,2,0)</f>
        <v>0.26663822525597269</v>
      </c>
      <c r="Q188" s="9">
        <f t="shared" si="116"/>
        <v>-1.9684871178202801E-3</v>
      </c>
      <c r="R188" s="9">
        <f t="shared" si="116"/>
        <v>2.6663467052077506E-5</v>
      </c>
      <c r="S188" s="9">
        <f t="shared" si="144"/>
        <v>2.2444951574992506E-5</v>
      </c>
      <c r="T188" s="9">
        <f t="shared" si="103"/>
        <v>1.7499057493724882E-10</v>
      </c>
      <c r="U188" s="9">
        <f t="shared" si="103"/>
        <v>1.6081935615549087E-14</v>
      </c>
      <c r="V188" s="9">
        <f t="shared" si="117"/>
        <v>-1.6775539214787563E-12</v>
      </c>
      <c r="X188" s="16">
        <f t="shared" si="118"/>
        <v>2</v>
      </c>
      <c r="Y188" s="17">
        <f>VLOOKUP($A188,Datum!$A:$B,2,0)</f>
        <v>41463</v>
      </c>
      <c r="Z188" s="13">
        <f>VLOOKUP(Y188,Zeitreihen!$B:$C,2,0)</f>
        <v>563.33000000000004</v>
      </c>
      <c r="AA188" s="13">
        <f>VLOOKUP(Y188,Zeitreihen!N:O,2,0)</f>
        <v>1.2869999999999999</v>
      </c>
      <c r="AB188" s="9">
        <f t="shared" si="119"/>
        <v>-1.9684871178202801E-3</v>
      </c>
      <c r="AC188" s="9">
        <f t="shared" si="119"/>
        <v>3.1907883408321767E-3</v>
      </c>
      <c r="AD188" s="9">
        <f t="shared" si="145"/>
        <v>2.2444951574992506E-5</v>
      </c>
      <c r="AE188" s="9">
        <f t="shared" si="104"/>
        <v>1.7499057493724882E-10</v>
      </c>
      <c r="AF188" s="9">
        <f t="shared" si="104"/>
        <v>1.9118259165287715E-10</v>
      </c>
      <c r="AG188" s="9">
        <f t="shared" si="120"/>
        <v>-1.8290749473799659E-10</v>
      </c>
      <c r="AI188" s="16">
        <f t="shared" si="121"/>
        <v>2</v>
      </c>
      <c r="AJ188" s="17">
        <f>VLOOKUP($A188,Datum!$A:$B,2,0)</f>
        <v>41463</v>
      </c>
      <c r="AK188" s="13">
        <f>VLOOKUP(AJ188,Zeitreihen!$B:$C,2,0)</f>
        <v>563.33000000000004</v>
      </c>
      <c r="AL188" s="13">
        <f>VLOOKUP(AJ188,Zeitreihen!$R:$S,2,0)</f>
        <v>1.0179</v>
      </c>
      <c r="AM188" s="9">
        <f t="shared" si="122"/>
        <v>-1.9684871178202801E-3</v>
      </c>
      <c r="AN188" s="9">
        <f t="shared" si="122"/>
        <v>-9.8236652173908749E-5</v>
      </c>
      <c r="AO188" s="9">
        <f t="shared" si="146"/>
        <v>2.2444951574992506E-5</v>
      </c>
      <c r="AP188" s="9">
        <f t="shared" si="105"/>
        <v>1.7353027614007691E-10</v>
      </c>
      <c r="AQ188" s="9">
        <f t="shared" si="105"/>
        <v>3.6003536776413886E-16</v>
      </c>
      <c r="AR188" s="9">
        <f t="shared" si="123"/>
        <v>-2.499540693573624E-13</v>
      </c>
      <c r="AT188" s="16">
        <f t="shared" si="124"/>
        <v>2</v>
      </c>
      <c r="AU188" s="17">
        <f>VLOOKUP($A188,Datum!$A:$B,2,0)</f>
        <v>41463</v>
      </c>
      <c r="AV188" s="13">
        <f>VLOOKUP(AU188,Zeitreihen!$F:$G,2,0)</f>
        <v>7695.25</v>
      </c>
      <c r="AW188" s="13">
        <f>VLOOKUP(AU188,Zeitreihen!$J:$K,2,0)</f>
        <v>0.26663822525597269</v>
      </c>
      <c r="AX188" s="9">
        <f t="shared" si="125"/>
        <v>3.4717940498657446E-3</v>
      </c>
      <c r="AY188" s="9">
        <f t="shared" si="125"/>
        <v>2.6663467052077506E-5</v>
      </c>
      <c r="AZ188" s="9">
        <f t="shared" si="147"/>
        <v>2.2444951574992506E-5</v>
      </c>
      <c r="BA188" s="9">
        <f t="shared" si="106"/>
        <v>1.2293537094715057E-10</v>
      </c>
      <c r="BB188" s="9">
        <f t="shared" si="106"/>
        <v>1.6081935615549087E-14</v>
      </c>
      <c r="BC188" s="9">
        <f t="shared" si="126"/>
        <v>1.4060720893488067E-12</v>
      </c>
      <c r="BE188" s="16">
        <f t="shared" si="127"/>
        <v>2</v>
      </c>
      <c r="BF188" s="17">
        <f>VLOOKUP($A188,Datum!$A:$B,2,0)</f>
        <v>41463</v>
      </c>
      <c r="BG188" s="13">
        <f>VLOOKUP(BF188,Zeitreihen!$F:$G,2,0)</f>
        <v>7695.25</v>
      </c>
      <c r="BH188" s="13">
        <f>VLOOKUP(BF188,Zeitreihen!N:O,2,0)</f>
        <v>1.2869999999999999</v>
      </c>
      <c r="BI188" s="9">
        <f t="shared" si="128"/>
        <v>3.4717940498657446E-3</v>
      </c>
      <c r="BJ188" s="9">
        <f t="shared" si="128"/>
        <v>3.1907883408321767E-3</v>
      </c>
      <c r="BK188" s="9">
        <f t="shared" si="148"/>
        <v>2.2444951574992506E-5</v>
      </c>
      <c r="BL188" s="9">
        <f t="shared" si="107"/>
        <v>1.2293537094715057E-10</v>
      </c>
      <c r="BM188" s="9">
        <f t="shared" si="107"/>
        <v>1.9118259165287715E-10</v>
      </c>
      <c r="BN188" s="9">
        <f t="shared" si="129"/>
        <v>1.5330721712784451E-10</v>
      </c>
      <c r="BP188" s="16">
        <f t="shared" si="130"/>
        <v>2</v>
      </c>
      <c r="BQ188" s="17">
        <f>VLOOKUP($A188,Datum!$A:$B,2,0)</f>
        <v>41463</v>
      </c>
      <c r="BR188" s="13">
        <f>VLOOKUP(BQ188,Zeitreihen!$F:$G,2,0)</f>
        <v>7695.25</v>
      </c>
      <c r="BS188" s="13">
        <f>VLOOKUP(BQ188,Zeitreihen!R:S,2,0)</f>
        <v>1.0179</v>
      </c>
      <c r="BT188" s="9">
        <f t="shared" si="131"/>
        <v>3.4717940498657446E-3</v>
      </c>
      <c r="BU188" s="9">
        <f t="shared" si="131"/>
        <v>-9.8236652173908749E-5</v>
      </c>
      <c r="BV188" s="9">
        <f t="shared" si="149"/>
        <v>2.2444951574992506E-5</v>
      </c>
      <c r="BW188" s="9">
        <f t="shared" si="108"/>
        <v>1.2293537094715057E-10</v>
      </c>
      <c r="BX188" s="9">
        <f t="shared" si="108"/>
        <v>3.4331371230345316E-16</v>
      </c>
      <c r="BY188" s="9">
        <f t="shared" si="132"/>
        <v>2.0543952534327065E-13</v>
      </c>
      <c r="CA188" s="16">
        <f t="shared" si="133"/>
        <v>2</v>
      </c>
      <c r="CB188" s="17">
        <f>VLOOKUP($A188,Datum!$A:$B,2,0)</f>
        <v>41463</v>
      </c>
      <c r="CC188" s="13">
        <f>VLOOKUP(CB188,Zeitreihen!$J:$K,2,0)</f>
        <v>0.26663822525597269</v>
      </c>
      <c r="CD188" s="13">
        <f>VLOOKUP(CB188,Zeitreihen!N:O,2,0)</f>
        <v>1.2869999999999999</v>
      </c>
      <c r="CE188" s="9">
        <f t="shared" si="134"/>
        <v>2.6663467052077506E-5</v>
      </c>
      <c r="CF188" s="9">
        <f t="shared" si="134"/>
        <v>3.1907883408321767E-3</v>
      </c>
      <c r="CG188" s="9">
        <f t="shared" si="150"/>
        <v>2.2444951574992506E-5</v>
      </c>
      <c r="CH188" s="9">
        <f t="shared" si="109"/>
        <v>1.6081935615549087E-14</v>
      </c>
      <c r="CI188" s="9">
        <f t="shared" si="109"/>
        <v>1.9118259165287715E-10</v>
      </c>
      <c r="CJ188" s="9">
        <f t="shared" si="135"/>
        <v>1.7534497796559166E-12</v>
      </c>
      <c r="CL188" s="16">
        <f t="shared" si="136"/>
        <v>2</v>
      </c>
      <c r="CM188" s="17">
        <f>VLOOKUP($A188,Datum!$A:$B,2,0)</f>
        <v>41463</v>
      </c>
      <c r="CN188" s="13">
        <f>VLOOKUP(CM188,Zeitreihen!$J:$K,2,0)</f>
        <v>0.26663822525597269</v>
      </c>
      <c r="CO188" s="13">
        <f>VLOOKUP(CM188,Zeitreihen!R:S,2,0)</f>
        <v>1.0179</v>
      </c>
      <c r="CP188" s="9">
        <f t="shared" si="137"/>
        <v>2.6663467052077506E-5</v>
      </c>
      <c r="CQ188" s="9">
        <f t="shared" si="137"/>
        <v>-9.8236652173908749E-5</v>
      </c>
      <c r="CR188" s="9">
        <f t="shared" si="151"/>
        <v>2.2444951574992506E-5</v>
      </c>
      <c r="CS188" s="9">
        <f t="shared" si="110"/>
        <v>1.6081935615549087E-14</v>
      </c>
      <c r="CT188" s="9">
        <f t="shared" si="110"/>
        <v>3.4331371230345316E-16</v>
      </c>
      <c r="CU188" s="9">
        <f t="shared" si="138"/>
        <v>2.3497125392692774E-15</v>
      </c>
      <c r="CW188" s="16">
        <f t="shared" si="139"/>
        <v>2</v>
      </c>
      <c r="CX188" s="17">
        <f>VLOOKUP($A188,Datum!$A:$B,2,0)</f>
        <v>41463</v>
      </c>
      <c r="CY188" s="13">
        <f>VLOOKUP(CX188,Zeitreihen!N:O,2,0)</f>
        <v>1.2869999999999999</v>
      </c>
      <c r="CZ188" s="13">
        <f>VLOOKUP(CX188,Zeitreihen!R:S,2,0)</f>
        <v>1.0179</v>
      </c>
      <c r="DA188" s="9">
        <f t="shared" si="140"/>
        <v>3.1907883408321767E-3</v>
      </c>
      <c r="DB188" s="9">
        <f t="shared" si="140"/>
        <v>-9.8236652173908749E-5</v>
      </c>
      <c r="DC188" s="9">
        <f t="shared" si="152"/>
        <v>2.2444951574992506E-5</v>
      </c>
      <c r="DD188" s="9">
        <f t="shared" si="111"/>
        <v>1.9118259165287715E-10</v>
      </c>
      <c r="DE188" s="9">
        <f t="shared" si="111"/>
        <v>3.4331371230345316E-16</v>
      </c>
      <c r="DF188" s="9">
        <f t="shared" si="141"/>
        <v>2.5619446767669367E-13</v>
      </c>
    </row>
    <row r="189" spans="1:110" ht="15" x14ac:dyDescent="0.2">
      <c r="A189" s="9">
        <f t="shared" si="142"/>
        <v>176</v>
      </c>
      <c r="B189" s="16">
        <f t="shared" si="112"/>
        <v>6</v>
      </c>
      <c r="C189" s="17">
        <f>VLOOKUP($A189,Datum!$A:$B,2,0)</f>
        <v>41460</v>
      </c>
      <c r="D189" s="13">
        <f>VLOOKUP(C189,Zeitreihen!$B:$C,2,0)</f>
        <v>564.44000000000005</v>
      </c>
      <c r="E189" s="13">
        <f>VLOOKUP(C189,Zeitreihen!F:G,2,0)</f>
        <v>7668.58</v>
      </c>
      <c r="F189" s="9">
        <f t="shared" si="113"/>
        <v>-1.5578533103901096E-3</v>
      </c>
      <c r="G189" s="9">
        <f t="shared" si="113"/>
        <v>0</v>
      </c>
      <c r="H189" s="9">
        <f t="shared" si="143"/>
        <v>2.1098254480492953E-5</v>
      </c>
      <c r="I189" s="9">
        <f t="shared" si="102"/>
        <v>1.1966724323919019E-10</v>
      </c>
      <c r="J189" s="9">
        <f t="shared" si="102"/>
        <v>2.7009702800458279E-11</v>
      </c>
      <c r="K189" s="9">
        <f t="shared" si="114"/>
        <v>5.6852235442774609E-11</v>
      </c>
      <c r="M189" s="16">
        <f t="shared" si="115"/>
        <v>6</v>
      </c>
      <c r="N189" s="17">
        <f>VLOOKUP($A189,Datum!$A:$B,2,0)</f>
        <v>41460</v>
      </c>
      <c r="O189" s="13">
        <f>VLOOKUP(N189,Zeitreihen!$B:$C,2,0)</f>
        <v>564.44000000000005</v>
      </c>
      <c r="P189" s="13">
        <f>VLOOKUP(N189,Zeitreihen!$J:$K,2,0)</f>
        <v>0.26663111585121985</v>
      </c>
      <c r="Q189" s="9">
        <f t="shared" si="116"/>
        <v>-1.5578533103901096E-3</v>
      </c>
      <c r="R189" s="9">
        <f t="shared" si="116"/>
        <v>-7.9992534072838569E-5</v>
      </c>
      <c r="S189" s="9">
        <f t="shared" si="144"/>
        <v>2.1098254480492953E-5</v>
      </c>
      <c r="T189" s="9">
        <f t="shared" si="103"/>
        <v>1.1966724323919019E-10</v>
      </c>
      <c r="U189" s="9">
        <f t="shared" si="103"/>
        <v>1.346522839090922E-13</v>
      </c>
      <c r="V189" s="9">
        <f t="shared" si="117"/>
        <v>4.0141583938930255E-12</v>
      </c>
      <c r="X189" s="16">
        <f t="shared" si="118"/>
        <v>6</v>
      </c>
      <c r="Y189" s="17">
        <f>VLOOKUP($A189,Datum!$A:$B,2,0)</f>
        <v>41460</v>
      </c>
      <c r="Z189" s="13">
        <f>VLOOKUP(Y189,Zeitreihen!$B:$C,2,0)</f>
        <v>564.44000000000005</v>
      </c>
      <c r="AA189" s="13">
        <f>VLOOKUP(Y189,Zeitreihen!N:O,2,0)</f>
        <v>1.2828999999999999</v>
      </c>
      <c r="AB189" s="9">
        <f t="shared" si="119"/>
        <v>-1.5578533103901096E-3</v>
      </c>
      <c r="AC189" s="9">
        <f t="shared" si="119"/>
        <v>-6.6037609370719896E-3</v>
      </c>
      <c r="AD189" s="9">
        <f t="shared" si="145"/>
        <v>2.1098254480492953E-5</v>
      </c>
      <c r="AE189" s="9">
        <f t="shared" si="104"/>
        <v>1.1966724323919019E-10</v>
      </c>
      <c r="AF189" s="9">
        <f t="shared" si="104"/>
        <v>9.9751658558951577E-10</v>
      </c>
      <c r="AG189" s="9">
        <f t="shared" si="120"/>
        <v>3.4549972486655768E-10</v>
      </c>
      <c r="AI189" s="16">
        <f t="shared" si="121"/>
        <v>6</v>
      </c>
      <c r="AJ189" s="17">
        <f>VLOOKUP($A189,Datum!$A:$B,2,0)</f>
        <v>41460</v>
      </c>
      <c r="AK189" s="13">
        <f>VLOOKUP(AJ189,Zeitreihen!$B:$C,2,0)</f>
        <v>564.44000000000005</v>
      </c>
      <c r="AL189" s="13">
        <f>VLOOKUP(AJ189,Zeitreihen!$R:$S,2,0)</f>
        <v>1.018</v>
      </c>
      <c r="AM189" s="9">
        <f t="shared" si="122"/>
        <v>-1.5578533103901096E-3</v>
      </c>
      <c r="AN189" s="9">
        <f t="shared" si="122"/>
        <v>-9.8227002681993265E-5</v>
      </c>
      <c r="AO189" s="9">
        <f t="shared" si="146"/>
        <v>2.1098254480492953E-5</v>
      </c>
      <c r="AP189" s="9">
        <f t="shared" si="105"/>
        <v>1.1849685738783383E-10</v>
      </c>
      <c r="AQ189" s="9">
        <f t="shared" si="105"/>
        <v>3.4006598585158048E-16</v>
      </c>
      <c r="AR189" s="9">
        <f t="shared" si="123"/>
        <v>-2.0074050569804748E-13</v>
      </c>
      <c r="AT189" s="16">
        <f t="shared" si="124"/>
        <v>6</v>
      </c>
      <c r="AU189" s="17">
        <f>VLOOKUP($A189,Datum!$A:$B,2,0)</f>
        <v>41460</v>
      </c>
      <c r="AV189" s="13">
        <f>VLOOKUP(AU189,Zeitreihen!$F:$G,2,0)</f>
        <v>7668.58</v>
      </c>
      <c r="AW189" s="13">
        <f>VLOOKUP(AU189,Zeitreihen!$J:$K,2,0)</f>
        <v>0.26663111585121985</v>
      </c>
      <c r="AX189" s="9">
        <f t="shared" si="125"/>
        <v>0</v>
      </c>
      <c r="AY189" s="9">
        <f t="shared" si="125"/>
        <v>-7.9992534072838569E-5</v>
      </c>
      <c r="AZ189" s="9">
        <f t="shared" si="147"/>
        <v>2.1098254480492953E-5</v>
      </c>
      <c r="BA189" s="9">
        <f t="shared" si="106"/>
        <v>2.7009702800458279E-11</v>
      </c>
      <c r="BB189" s="9">
        <f t="shared" si="106"/>
        <v>1.346522839090922E-13</v>
      </c>
      <c r="BC189" s="9">
        <f t="shared" si="126"/>
        <v>1.9070705728387485E-12</v>
      </c>
      <c r="BE189" s="16">
        <f t="shared" si="127"/>
        <v>6</v>
      </c>
      <c r="BF189" s="17">
        <f>VLOOKUP($A189,Datum!$A:$B,2,0)</f>
        <v>41460</v>
      </c>
      <c r="BG189" s="13">
        <f>VLOOKUP(BF189,Zeitreihen!$F:$G,2,0)</f>
        <v>7668.58</v>
      </c>
      <c r="BH189" s="13">
        <f>VLOOKUP(BF189,Zeitreihen!N:O,2,0)</f>
        <v>1.2828999999999999</v>
      </c>
      <c r="BI189" s="9">
        <f t="shared" si="128"/>
        <v>0</v>
      </c>
      <c r="BJ189" s="9">
        <f t="shared" si="128"/>
        <v>-6.6037609370719896E-3</v>
      </c>
      <c r="BK189" s="9">
        <f t="shared" si="148"/>
        <v>2.1098254480492953E-5</v>
      </c>
      <c r="BL189" s="9">
        <f t="shared" si="107"/>
        <v>2.7009702800458279E-11</v>
      </c>
      <c r="BM189" s="9">
        <f t="shared" si="107"/>
        <v>9.9751658558951577E-10</v>
      </c>
      <c r="BN189" s="9">
        <f t="shared" si="129"/>
        <v>1.6414209245437544E-10</v>
      </c>
      <c r="BP189" s="16">
        <f t="shared" si="130"/>
        <v>6</v>
      </c>
      <c r="BQ189" s="17">
        <f>VLOOKUP($A189,Datum!$A:$B,2,0)</f>
        <v>41460</v>
      </c>
      <c r="BR189" s="13">
        <f>VLOOKUP(BQ189,Zeitreihen!$F:$G,2,0)</f>
        <v>7668.58</v>
      </c>
      <c r="BS189" s="13">
        <f>VLOOKUP(BQ189,Zeitreihen!R:S,2,0)</f>
        <v>1.018</v>
      </c>
      <c r="BT189" s="9">
        <f t="shared" si="131"/>
        <v>0</v>
      </c>
      <c r="BU189" s="9">
        <f t="shared" si="131"/>
        <v>-9.8227002681993265E-5</v>
      </c>
      <c r="BV189" s="9">
        <f t="shared" si="149"/>
        <v>2.1098254480492953E-5</v>
      </c>
      <c r="BW189" s="9">
        <f t="shared" si="108"/>
        <v>2.7009702800458279E-11</v>
      </c>
      <c r="BX189" s="9">
        <f t="shared" si="108"/>
        <v>3.2430930922147186E-16</v>
      </c>
      <c r="BY189" s="9">
        <f t="shared" si="132"/>
        <v>-9.359219015224443E-14</v>
      </c>
      <c r="CA189" s="16">
        <f t="shared" si="133"/>
        <v>6</v>
      </c>
      <c r="CB189" s="17">
        <f>VLOOKUP($A189,Datum!$A:$B,2,0)</f>
        <v>41460</v>
      </c>
      <c r="CC189" s="13">
        <f>VLOOKUP(CB189,Zeitreihen!$J:$K,2,0)</f>
        <v>0.26663111585121985</v>
      </c>
      <c r="CD189" s="13">
        <f>VLOOKUP(CB189,Zeitreihen!N:O,2,0)</f>
        <v>1.2828999999999999</v>
      </c>
      <c r="CE189" s="9">
        <f t="shared" si="134"/>
        <v>-7.9992534072838569E-5</v>
      </c>
      <c r="CF189" s="9">
        <f t="shared" si="134"/>
        <v>-6.6037609370719896E-3</v>
      </c>
      <c r="CG189" s="9">
        <f t="shared" si="150"/>
        <v>2.1098254480492953E-5</v>
      </c>
      <c r="CH189" s="9">
        <f t="shared" si="109"/>
        <v>1.346522839090922E-13</v>
      </c>
      <c r="CI189" s="9">
        <f t="shared" si="109"/>
        <v>9.9751658558951577E-10</v>
      </c>
      <c r="CJ189" s="9">
        <f t="shared" si="135"/>
        <v>1.1589559374144807E-11</v>
      </c>
      <c r="CL189" s="16">
        <f t="shared" si="136"/>
        <v>6</v>
      </c>
      <c r="CM189" s="17">
        <f>VLOOKUP($A189,Datum!$A:$B,2,0)</f>
        <v>41460</v>
      </c>
      <c r="CN189" s="13">
        <f>VLOOKUP(CM189,Zeitreihen!$J:$K,2,0)</f>
        <v>0.26663111585121985</v>
      </c>
      <c r="CO189" s="13">
        <f>VLOOKUP(CM189,Zeitreihen!R:S,2,0)</f>
        <v>1.018</v>
      </c>
      <c r="CP189" s="9">
        <f t="shared" si="137"/>
        <v>-7.9992534072838569E-5</v>
      </c>
      <c r="CQ189" s="9">
        <f t="shared" si="137"/>
        <v>-9.8227002681993265E-5</v>
      </c>
      <c r="CR189" s="9">
        <f t="shared" si="151"/>
        <v>2.1098254480492953E-5</v>
      </c>
      <c r="CS189" s="9">
        <f t="shared" si="110"/>
        <v>1.346522839090922E-13</v>
      </c>
      <c r="CT189" s="9">
        <f t="shared" si="110"/>
        <v>3.2430930922147186E-16</v>
      </c>
      <c r="CU189" s="9">
        <f t="shared" si="138"/>
        <v>-6.6082515977867558E-15</v>
      </c>
      <c r="CW189" s="16">
        <f t="shared" si="139"/>
        <v>6</v>
      </c>
      <c r="CX189" s="17">
        <f>VLOOKUP($A189,Datum!$A:$B,2,0)</f>
        <v>41460</v>
      </c>
      <c r="CY189" s="13">
        <f>VLOOKUP(CX189,Zeitreihen!N:O,2,0)</f>
        <v>1.2828999999999999</v>
      </c>
      <c r="CZ189" s="13">
        <f>VLOOKUP(CX189,Zeitreihen!R:S,2,0)</f>
        <v>1.018</v>
      </c>
      <c r="DA189" s="9">
        <f t="shared" si="140"/>
        <v>-6.6037609370719896E-3</v>
      </c>
      <c r="DB189" s="9">
        <f t="shared" si="140"/>
        <v>-9.8227002681993265E-5</v>
      </c>
      <c r="DC189" s="9">
        <f t="shared" si="152"/>
        <v>2.1098254480492953E-5</v>
      </c>
      <c r="DD189" s="9">
        <f t="shared" si="111"/>
        <v>9.9751658558951577E-10</v>
      </c>
      <c r="DE189" s="9">
        <f t="shared" si="111"/>
        <v>3.2430930922147186E-16</v>
      </c>
      <c r="DF189" s="9">
        <f t="shared" si="141"/>
        <v>-5.6877404547807655E-13</v>
      </c>
    </row>
    <row r="190" spans="1:110" ht="15" x14ac:dyDescent="0.2">
      <c r="A190" s="9">
        <f t="shared" si="142"/>
        <v>177</v>
      </c>
      <c r="B190" s="16">
        <f t="shared" si="112"/>
        <v>5</v>
      </c>
      <c r="C190" s="17">
        <f>VLOOKUP($A190,Datum!$A:$B,2,0)</f>
        <v>41459</v>
      </c>
      <c r="D190" s="13">
        <f>VLOOKUP(C190,Zeitreihen!$B:$C,2,0)</f>
        <v>565.32000000000005</v>
      </c>
      <c r="E190" s="13">
        <f>VLOOKUP(C190,Zeitreihen!F:G,2,0)</f>
        <v>7668.58</v>
      </c>
      <c r="F190" s="9">
        <f t="shared" si="113"/>
        <v>6.3528331060890885E-3</v>
      </c>
      <c r="G190" s="9">
        <f t="shared" si="113"/>
        <v>1.078615415958971E-2</v>
      </c>
      <c r="H190" s="9">
        <f t="shared" si="143"/>
        <v>1.9832359211663374E-5</v>
      </c>
      <c r="I190" s="9">
        <f t="shared" si="102"/>
        <v>6.0629636133137592E-10</v>
      </c>
      <c r="J190" s="9">
        <f t="shared" si="102"/>
        <v>1.848638625154655E-9</v>
      </c>
      <c r="K190" s="9">
        <f t="shared" si="114"/>
        <v>1.0586892234494052E-9</v>
      </c>
      <c r="M190" s="16">
        <f t="shared" si="115"/>
        <v>5</v>
      </c>
      <c r="N190" s="17">
        <f>VLOOKUP($A190,Datum!$A:$B,2,0)</f>
        <v>41459</v>
      </c>
      <c r="O190" s="13">
        <f>VLOOKUP(N190,Zeitreihen!$B:$C,2,0)</f>
        <v>565.32000000000005</v>
      </c>
      <c r="P190" s="13">
        <f>VLOOKUP(N190,Zeitreihen!$J:$K,2,0)</f>
        <v>0.26665244520292253</v>
      </c>
      <c r="Q190" s="9">
        <f t="shared" si="116"/>
        <v>6.3528331060890885E-3</v>
      </c>
      <c r="R190" s="9">
        <f t="shared" si="116"/>
        <v>1.599786698519314E-4</v>
      </c>
      <c r="S190" s="9">
        <f t="shared" si="144"/>
        <v>1.9832359211663374E-5</v>
      </c>
      <c r="T190" s="9">
        <f t="shared" si="103"/>
        <v>6.0629636133137592E-10</v>
      </c>
      <c r="U190" s="9">
        <f t="shared" si="103"/>
        <v>5.0823418012890374E-13</v>
      </c>
      <c r="V190" s="9">
        <f t="shared" si="117"/>
        <v>1.7553932155400094E-11</v>
      </c>
      <c r="X190" s="16">
        <f t="shared" si="118"/>
        <v>5</v>
      </c>
      <c r="Y190" s="17">
        <f>VLOOKUP($A190,Datum!$A:$B,2,0)</f>
        <v>41459</v>
      </c>
      <c r="Z190" s="13">
        <f>VLOOKUP(Y190,Zeitreihen!$B:$C,2,0)</f>
        <v>565.32000000000005</v>
      </c>
      <c r="AA190" s="13">
        <f>VLOOKUP(Y190,Zeitreihen!N:O,2,0)</f>
        <v>1.2913999999999999</v>
      </c>
      <c r="AB190" s="9">
        <f t="shared" si="119"/>
        <v>6.3528331060890885E-3</v>
      </c>
      <c r="AC190" s="9">
        <f t="shared" si="119"/>
        <v>-7.3294314151468127E-3</v>
      </c>
      <c r="AD190" s="9">
        <f t="shared" si="145"/>
        <v>1.9832359211663374E-5</v>
      </c>
      <c r="AE190" s="9">
        <f t="shared" si="104"/>
        <v>6.0629636133137592E-10</v>
      </c>
      <c r="AF190" s="9">
        <f t="shared" si="104"/>
        <v>1.146025138951315E-9</v>
      </c>
      <c r="AG190" s="9">
        <f t="shared" si="120"/>
        <v>-8.3356515746548975E-10</v>
      </c>
      <c r="AI190" s="16">
        <f t="shared" si="121"/>
        <v>5</v>
      </c>
      <c r="AJ190" s="17">
        <f>VLOOKUP($A190,Datum!$A:$B,2,0)</f>
        <v>41459</v>
      </c>
      <c r="AK190" s="13">
        <f>VLOOKUP(AJ190,Zeitreihen!$B:$C,2,0)</f>
        <v>565.32000000000005</v>
      </c>
      <c r="AL190" s="13">
        <f>VLOOKUP(AJ190,Zeitreihen!$R:$S,2,0)</f>
        <v>1.0181</v>
      </c>
      <c r="AM190" s="9">
        <f t="shared" si="122"/>
        <v>6.3528331060890885E-3</v>
      </c>
      <c r="AN190" s="9">
        <f t="shared" si="122"/>
        <v>-9.8217355085618784E-5</v>
      </c>
      <c r="AO190" s="9">
        <f t="shared" si="146"/>
        <v>1.9832359211663374E-5</v>
      </c>
      <c r="AP190" s="9">
        <f t="shared" si="105"/>
        <v>6.0885949881882181E-10</v>
      </c>
      <c r="AQ190" s="9">
        <f t="shared" si="105"/>
        <v>3.2120019315466441E-16</v>
      </c>
      <c r="AR190" s="9">
        <f t="shared" si="123"/>
        <v>4.4222820876178598E-13</v>
      </c>
      <c r="AT190" s="16">
        <f t="shared" si="124"/>
        <v>5</v>
      </c>
      <c r="AU190" s="17">
        <f>VLOOKUP($A190,Datum!$A:$B,2,0)</f>
        <v>41459</v>
      </c>
      <c r="AV190" s="13">
        <f>VLOOKUP(AU190,Zeitreihen!$F:$G,2,0)</f>
        <v>7668.58</v>
      </c>
      <c r="AW190" s="13">
        <f>VLOOKUP(AU190,Zeitreihen!$J:$K,2,0)</f>
        <v>0.26665244520292253</v>
      </c>
      <c r="AX190" s="9">
        <f t="shared" si="125"/>
        <v>1.078615415958971E-2</v>
      </c>
      <c r="AY190" s="9">
        <f t="shared" si="125"/>
        <v>1.599786698519314E-4</v>
      </c>
      <c r="AZ190" s="9">
        <f t="shared" si="147"/>
        <v>1.9832359211663374E-5</v>
      </c>
      <c r="BA190" s="9">
        <f t="shared" si="106"/>
        <v>1.848638625154655E-9</v>
      </c>
      <c r="BB190" s="9">
        <f t="shared" si="106"/>
        <v>5.0823418012890374E-13</v>
      </c>
      <c r="BC190" s="9">
        <f t="shared" si="126"/>
        <v>3.0651938535924606E-11</v>
      </c>
      <c r="BE190" s="16">
        <f t="shared" si="127"/>
        <v>5</v>
      </c>
      <c r="BF190" s="17">
        <f>VLOOKUP($A190,Datum!$A:$B,2,0)</f>
        <v>41459</v>
      </c>
      <c r="BG190" s="13">
        <f>VLOOKUP(BF190,Zeitreihen!$F:$G,2,0)</f>
        <v>7668.58</v>
      </c>
      <c r="BH190" s="13">
        <f>VLOOKUP(BF190,Zeitreihen!N:O,2,0)</f>
        <v>1.2913999999999999</v>
      </c>
      <c r="BI190" s="9">
        <f t="shared" si="128"/>
        <v>1.078615415958971E-2</v>
      </c>
      <c r="BJ190" s="9">
        <f t="shared" si="128"/>
        <v>-7.3294314151468127E-3</v>
      </c>
      <c r="BK190" s="9">
        <f t="shared" si="148"/>
        <v>1.9832359211663374E-5</v>
      </c>
      <c r="BL190" s="9">
        <f t="shared" si="107"/>
        <v>1.848638625154655E-9</v>
      </c>
      <c r="BM190" s="9">
        <f t="shared" si="107"/>
        <v>1.146025138951315E-9</v>
      </c>
      <c r="BN190" s="9">
        <f t="shared" si="129"/>
        <v>-1.4555364431245381E-9</v>
      </c>
      <c r="BP190" s="16">
        <f t="shared" si="130"/>
        <v>5</v>
      </c>
      <c r="BQ190" s="17">
        <f>VLOOKUP($A190,Datum!$A:$B,2,0)</f>
        <v>41459</v>
      </c>
      <c r="BR190" s="13">
        <f>VLOOKUP(BQ190,Zeitreihen!$F:$G,2,0)</f>
        <v>7668.58</v>
      </c>
      <c r="BS190" s="13">
        <f>VLOOKUP(BQ190,Zeitreihen!R:S,2,0)</f>
        <v>1.0181</v>
      </c>
      <c r="BT190" s="9">
        <f t="shared" si="131"/>
        <v>1.078615415958971E-2</v>
      </c>
      <c r="BU190" s="9">
        <f t="shared" si="131"/>
        <v>-9.8217355085618784E-5</v>
      </c>
      <c r="BV190" s="9">
        <f t="shared" si="149"/>
        <v>1.9832359211663374E-5</v>
      </c>
      <c r="BW190" s="9">
        <f t="shared" si="108"/>
        <v>1.848638625154655E-9</v>
      </c>
      <c r="BX190" s="9">
        <f t="shared" si="108"/>
        <v>3.0635290293112043E-16</v>
      </c>
      <c r="BY190" s="9">
        <f t="shared" si="132"/>
        <v>7.5255286145673773E-13</v>
      </c>
      <c r="CA190" s="16">
        <f t="shared" si="133"/>
        <v>5</v>
      </c>
      <c r="CB190" s="17">
        <f>VLOOKUP($A190,Datum!$A:$B,2,0)</f>
        <v>41459</v>
      </c>
      <c r="CC190" s="13">
        <f>VLOOKUP(CB190,Zeitreihen!$J:$K,2,0)</f>
        <v>0.26665244520292253</v>
      </c>
      <c r="CD190" s="13">
        <f>VLOOKUP(CB190,Zeitreihen!N:O,2,0)</f>
        <v>1.2913999999999999</v>
      </c>
      <c r="CE190" s="9">
        <f t="shared" si="134"/>
        <v>1.599786698519314E-4</v>
      </c>
      <c r="CF190" s="9">
        <f t="shared" si="134"/>
        <v>-7.3294314151468127E-3</v>
      </c>
      <c r="CG190" s="9">
        <f t="shared" si="150"/>
        <v>1.9832359211663374E-5</v>
      </c>
      <c r="CH190" s="9">
        <f t="shared" si="109"/>
        <v>5.0823418012890374E-13</v>
      </c>
      <c r="CI190" s="9">
        <f t="shared" si="109"/>
        <v>1.146025138951315E-9</v>
      </c>
      <c r="CJ190" s="9">
        <f t="shared" si="135"/>
        <v>-2.413398323737784E-11</v>
      </c>
      <c r="CL190" s="16">
        <f t="shared" si="136"/>
        <v>5</v>
      </c>
      <c r="CM190" s="17">
        <f>VLOOKUP($A190,Datum!$A:$B,2,0)</f>
        <v>41459</v>
      </c>
      <c r="CN190" s="13">
        <f>VLOOKUP(CM190,Zeitreihen!$J:$K,2,0)</f>
        <v>0.26665244520292253</v>
      </c>
      <c r="CO190" s="13">
        <f>VLOOKUP(CM190,Zeitreihen!R:S,2,0)</f>
        <v>1.0181</v>
      </c>
      <c r="CP190" s="9">
        <f t="shared" si="137"/>
        <v>1.599786698519314E-4</v>
      </c>
      <c r="CQ190" s="9">
        <f t="shared" si="137"/>
        <v>-9.8217355085618784E-5</v>
      </c>
      <c r="CR190" s="9">
        <f t="shared" si="151"/>
        <v>1.9832359211663374E-5</v>
      </c>
      <c r="CS190" s="9">
        <f t="shared" si="110"/>
        <v>5.0823418012890374E-13</v>
      </c>
      <c r="CT190" s="9">
        <f t="shared" si="110"/>
        <v>3.0635290293112043E-16</v>
      </c>
      <c r="CU190" s="9">
        <f t="shared" si="138"/>
        <v>1.2477941194416153E-14</v>
      </c>
      <c r="CW190" s="16">
        <f t="shared" si="139"/>
        <v>5</v>
      </c>
      <c r="CX190" s="17">
        <f>VLOOKUP($A190,Datum!$A:$B,2,0)</f>
        <v>41459</v>
      </c>
      <c r="CY190" s="13">
        <f>VLOOKUP(CX190,Zeitreihen!N:O,2,0)</f>
        <v>1.2913999999999999</v>
      </c>
      <c r="CZ190" s="13">
        <f>VLOOKUP(CX190,Zeitreihen!R:S,2,0)</f>
        <v>1.0181</v>
      </c>
      <c r="DA190" s="9">
        <f t="shared" si="140"/>
        <v>-7.3294314151468127E-3</v>
      </c>
      <c r="DB190" s="9">
        <f t="shared" si="140"/>
        <v>-9.8217355085618784E-5</v>
      </c>
      <c r="DC190" s="9">
        <f t="shared" si="152"/>
        <v>1.9832359211663374E-5</v>
      </c>
      <c r="DD190" s="9">
        <f t="shared" si="111"/>
        <v>1.146025138951315E-9</v>
      </c>
      <c r="DE190" s="9">
        <f t="shared" si="111"/>
        <v>3.0635290293112043E-16</v>
      </c>
      <c r="DF190" s="9">
        <f t="shared" si="141"/>
        <v>-5.9252690078153919E-13</v>
      </c>
    </row>
    <row r="191" spans="1:110" ht="15" x14ac:dyDescent="0.2">
      <c r="A191" s="9">
        <f t="shared" si="142"/>
        <v>178</v>
      </c>
      <c r="B191" s="16">
        <f t="shared" si="112"/>
        <v>4</v>
      </c>
      <c r="C191" s="17">
        <f>VLOOKUP($A191,Datum!$A:$B,2,0)</f>
        <v>41458</v>
      </c>
      <c r="D191" s="13">
        <f>VLOOKUP(C191,Zeitreihen!$B:$C,2,0)</f>
        <v>561.74</v>
      </c>
      <c r="E191" s="13">
        <f>VLOOKUP(C191,Zeitreihen!F:G,2,0)</f>
        <v>7586.31</v>
      </c>
      <c r="F191" s="9">
        <f t="shared" si="113"/>
        <v>-7.8297391714422587E-4</v>
      </c>
      <c r="G191" s="9">
        <f t="shared" si="113"/>
        <v>-4.5399804686708442E-3</v>
      </c>
      <c r="H191" s="9">
        <f t="shared" si="143"/>
        <v>1.8642417658963572E-5</v>
      </c>
      <c r="I191" s="9">
        <f t="shared" si="102"/>
        <v>4.8124894834320188E-11</v>
      </c>
      <c r="J191" s="9">
        <f t="shared" si="102"/>
        <v>5.9963636866513591E-10</v>
      </c>
      <c r="K191" s="9">
        <f t="shared" si="114"/>
        <v>1.698747691119647E-10</v>
      </c>
      <c r="M191" s="16">
        <f t="shared" si="115"/>
        <v>4</v>
      </c>
      <c r="N191" s="17">
        <f>VLOOKUP($A191,Datum!$A:$B,2,0)</f>
        <v>41458</v>
      </c>
      <c r="O191" s="13">
        <f>VLOOKUP(N191,Zeitreihen!$B:$C,2,0)</f>
        <v>561.74</v>
      </c>
      <c r="P191" s="13">
        <f>VLOOKUP(N191,Zeitreihen!$J:$K,2,0)</f>
        <v>0.26660978991148554</v>
      </c>
      <c r="Q191" s="9">
        <f t="shared" si="116"/>
        <v>-7.8297391714422587E-4</v>
      </c>
      <c r="R191" s="9">
        <f t="shared" si="116"/>
        <v>-1.066496028313222E-4</v>
      </c>
      <c r="S191" s="9">
        <f t="shared" si="144"/>
        <v>1.8642417658963572E-5</v>
      </c>
      <c r="T191" s="9">
        <f t="shared" si="103"/>
        <v>4.8124894834320188E-11</v>
      </c>
      <c r="U191" s="9">
        <f t="shared" si="103"/>
        <v>2.1162745830791199E-13</v>
      </c>
      <c r="V191" s="9">
        <f t="shared" si="117"/>
        <v>3.1913240473387759E-12</v>
      </c>
      <c r="X191" s="16">
        <f t="shared" si="118"/>
        <v>4</v>
      </c>
      <c r="Y191" s="17">
        <f>VLOOKUP($A191,Datum!$A:$B,2,0)</f>
        <v>41458</v>
      </c>
      <c r="Z191" s="13">
        <f>VLOOKUP(Y191,Zeitreihen!$B:$C,2,0)</f>
        <v>561.74</v>
      </c>
      <c r="AA191" s="13">
        <f>VLOOKUP(Y191,Zeitreihen!N:O,2,0)</f>
        <v>1.3008999999999999</v>
      </c>
      <c r="AB191" s="9">
        <f t="shared" si="119"/>
        <v>-7.8297391714422587E-4</v>
      </c>
      <c r="AC191" s="9">
        <f t="shared" si="119"/>
        <v>2.3087589137999651E-3</v>
      </c>
      <c r="AD191" s="9">
        <f t="shared" si="145"/>
        <v>1.8642417658963572E-5</v>
      </c>
      <c r="AE191" s="9">
        <f t="shared" si="104"/>
        <v>4.8124894834320188E-11</v>
      </c>
      <c r="AF191" s="9">
        <f t="shared" si="104"/>
        <v>7.7316687432588155E-11</v>
      </c>
      <c r="AG191" s="9">
        <f t="shared" si="120"/>
        <v>-6.0998831559557854E-11</v>
      </c>
      <c r="AI191" s="16">
        <f t="shared" si="121"/>
        <v>4</v>
      </c>
      <c r="AJ191" s="17">
        <f>VLOOKUP($A191,Datum!$A:$B,2,0)</f>
        <v>41458</v>
      </c>
      <c r="AK191" s="13">
        <f>VLOOKUP(AJ191,Zeitreihen!$B:$C,2,0)</f>
        <v>561.74</v>
      </c>
      <c r="AL191" s="13">
        <f>VLOOKUP(AJ191,Zeitreihen!$R:$S,2,0)</f>
        <v>1.0182</v>
      </c>
      <c r="AM191" s="9">
        <f t="shared" si="122"/>
        <v>-7.8297391714422587E-4</v>
      </c>
      <c r="AN191" s="9">
        <f t="shared" si="122"/>
        <v>-9.8207709384119036E-5</v>
      </c>
      <c r="AO191" s="9">
        <f t="shared" si="146"/>
        <v>1.8642417658963572E-5</v>
      </c>
      <c r="AP191" s="9">
        <f t="shared" si="105"/>
        <v>4.7428044974031783E-11</v>
      </c>
      <c r="AQ191" s="9">
        <f t="shared" si="105"/>
        <v>3.033772433544765E-16</v>
      </c>
      <c r="AR191" s="9">
        <f t="shared" si="123"/>
        <v>-1.1995244700260973E-13</v>
      </c>
      <c r="AT191" s="16">
        <f t="shared" si="124"/>
        <v>4</v>
      </c>
      <c r="AU191" s="17">
        <f>VLOOKUP($A191,Datum!$A:$B,2,0)</f>
        <v>41458</v>
      </c>
      <c r="AV191" s="13">
        <f>VLOOKUP(AU191,Zeitreihen!$F:$G,2,0)</f>
        <v>7586.31</v>
      </c>
      <c r="AW191" s="13">
        <f>VLOOKUP(AU191,Zeitreihen!$J:$K,2,0)</f>
        <v>0.26660978991148554</v>
      </c>
      <c r="AX191" s="9">
        <f t="shared" si="125"/>
        <v>-4.5399804686708442E-3</v>
      </c>
      <c r="AY191" s="9">
        <f t="shared" si="125"/>
        <v>-1.066496028313222E-4</v>
      </c>
      <c r="AZ191" s="9">
        <f t="shared" si="147"/>
        <v>1.8642417658963572E-5</v>
      </c>
      <c r="BA191" s="9">
        <f t="shared" si="106"/>
        <v>5.9963636866513591E-10</v>
      </c>
      <c r="BB191" s="9">
        <f t="shared" si="106"/>
        <v>2.1162745830791199E-13</v>
      </c>
      <c r="BC191" s="9">
        <f t="shared" si="126"/>
        <v>1.126496873540219E-11</v>
      </c>
      <c r="BE191" s="16">
        <f t="shared" si="127"/>
        <v>4</v>
      </c>
      <c r="BF191" s="17">
        <f>VLOOKUP($A191,Datum!$A:$B,2,0)</f>
        <v>41458</v>
      </c>
      <c r="BG191" s="13">
        <f>VLOOKUP(BF191,Zeitreihen!$F:$G,2,0)</f>
        <v>7586.31</v>
      </c>
      <c r="BH191" s="13">
        <f>VLOOKUP(BF191,Zeitreihen!N:O,2,0)</f>
        <v>1.3008999999999999</v>
      </c>
      <c r="BI191" s="9">
        <f t="shared" si="128"/>
        <v>-4.5399804686708442E-3</v>
      </c>
      <c r="BJ191" s="9">
        <f t="shared" si="128"/>
        <v>2.3087589137999651E-3</v>
      </c>
      <c r="BK191" s="9">
        <f t="shared" si="148"/>
        <v>1.8642417658963572E-5</v>
      </c>
      <c r="BL191" s="9">
        <f t="shared" si="107"/>
        <v>5.9963636866513591E-10</v>
      </c>
      <c r="BM191" s="9">
        <f t="shared" si="107"/>
        <v>7.7316687432588155E-11</v>
      </c>
      <c r="BN191" s="9">
        <f t="shared" si="129"/>
        <v>-2.1531813135287636E-10</v>
      </c>
      <c r="BP191" s="16">
        <f t="shared" si="130"/>
        <v>4</v>
      </c>
      <c r="BQ191" s="17">
        <f>VLOOKUP($A191,Datum!$A:$B,2,0)</f>
        <v>41458</v>
      </c>
      <c r="BR191" s="13">
        <f>VLOOKUP(BQ191,Zeitreihen!$F:$G,2,0)</f>
        <v>7586.31</v>
      </c>
      <c r="BS191" s="13">
        <f>VLOOKUP(BQ191,Zeitreihen!R:S,2,0)</f>
        <v>1.0182</v>
      </c>
      <c r="BT191" s="9">
        <f t="shared" si="131"/>
        <v>-4.5399804686708442E-3</v>
      </c>
      <c r="BU191" s="9">
        <f t="shared" si="131"/>
        <v>-9.8207709384119036E-5</v>
      </c>
      <c r="BV191" s="9">
        <f t="shared" si="149"/>
        <v>1.8642417658963572E-5</v>
      </c>
      <c r="BW191" s="9">
        <f t="shared" si="108"/>
        <v>5.9963636866513591E-10</v>
      </c>
      <c r="BX191" s="9">
        <f t="shared" si="108"/>
        <v>2.8938694385367828E-16</v>
      </c>
      <c r="BY191" s="9">
        <f t="shared" si="132"/>
        <v>-4.1656564446857738E-13</v>
      </c>
      <c r="CA191" s="16">
        <f t="shared" si="133"/>
        <v>4</v>
      </c>
      <c r="CB191" s="17">
        <f>VLOOKUP($A191,Datum!$A:$B,2,0)</f>
        <v>41458</v>
      </c>
      <c r="CC191" s="13">
        <f>VLOOKUP(CB191,Zeitreihen!$J:$K,2,0)</f>
        <v>0.26660978991148554</v>
      </c>
      <c r="CD191" s="13">
        <f>VLOOKUP(CB191,Zeitreihen!N:O,2,0)</f>
        <v>1.3008999999999999</v>
      </c>
      <c r="CE191" s="9">
        <f t="shared" si="134"/>
        <v>-1.066496028313222E-4</v>
      </c>
      <c r="CF191" s="9">
        <f t="shared" si="134"/>
        <v>2.3087589137999651E-3</v>
      </c>
      <c r="CG191" s="9">
        <f t="shared" si="150"/>
        <v>1.8642417658963572E-5</v>
      </c>
      <c r="CH191" s="9">
        <f t="shared" si="109"/>
        <v>2.1162745830791199E-13</v>
      </c>
      <c r="CI191" s="9">
        <f t="shared" si="109"/>
        <v>7.7316687432588155E-11</v>
      </c>
      <c r="CJ191" s="9">
        <f t="shared" si="135"/>
        <v>-4.045038200826528E-12</v>
      </c>
      <c r="CL191" s="16">
        <f t="shared" si="136"/>
        <v>4</v>
      </c>
      <c r="CM191" s="17">
        <f>VLOOKUP($A191,Datum!$A:$B,2,0)</f>
        <v>41458</v>
      </c>
      <c r="CN191" s="13">
        <f>VLOOKUP(CM191,Zeitreihen!$J:$K,2,0)</f>
        <v>0.26660978991148554</v>
      </c>
      <c r="CO191" s="13">
        <f>VLOOKUP(CM191,Zeitreihen!R:S,2,0)</f>
        <v>1.0182</v>
      </c>
      <c r="CP191" s="9">
        <f t="shared" si="137"/>
        <v>-1.066496028313222E-4</v>
      </c>
      <c r="CQ191" s="9">
        <f t="shared" si="137"/>
        <v>-9.8207709384119036E-5</v>
      </c>
      <c r="CR191" s="9">
        <f t="shared" si="151"/>
        <v>1.8642417658963572E-5</v>
      </c>
      <c r="CS191" s="9">
        <f t="shared" si="110"/>
        <v>2.1162745830791199E-13</v>
      </c>
      <c r="CT191" s="9">
        <f t="shared" si="110"/>
        <v>2.8938694385367828E-16</v>
      </c>
      <c r="CU191" s="9">
        <f t="shared" si="138"/>
        <v>-7.825741076425182E-15</v>
      </c>
      <c r="CW191" s="16">
        <f t="shared" si="139"/>
        <v>4</v>
      </c>
      <c r="CX191" s="17">
        <f>VLOOKUP($A191,Datum!$A:$B,2,0)</f>
        <v>41458</v>
      </c>
      <c r="CY191" s="13">
        <f>VLOOKUP(CX191,Zeitreihen!N:O,2,0)</f>
        <v>1.3008999999999999</v>
      </c>
      <c r="CZ191" s="13">
        <f>VLOOKUP(CX191,Zeitreihen!R:S,2,0)</f>
        <v>1.0182</v>
      </c>
      <c r="DA191" s="9">
        <f t="shared" si="140"/>
        <v>2.3087589137999651E-3</v>
      </c>
      <c r="DB191" s="9">
        <f t="shared" si="140"/>
        <v>-9.8207709384119036E-5</v>
      </c>
      <c r="DC191" s="9">
        <f t="shared" si="152"/>
        <v>1.8642417658963572E-5</v>
      </c>
      <c r="DD191" s="9">
        <f t="shared" si="111"/>
        <v>7.7316687432588155E-11</v>
      </c>
      <c r="DE191" s="9">
        <f t="shared" si="111"/>
        <v>2.8938694385367828E-16</v>
      </c>
      <c r="DF191" s="9">
        <f t="shared" si="141"/>
        <v>1.4958088074686144E-13</v>
      </c>
    </row>
    <row r="192" spans="1:110" ht="15" x14ac:dyDescent="0.2">
      <c r="A192" s="9">
        <f t="shared" si="142"/>
        <v>179</v>
      </c>
      <c r="B192" s="16">
        <f t="shared" si="112"/>
        <v>3</v>
      </c>
      <c r="C192" s="17">
        <f>VLOOKUP($A192,Datum!$A:$B,2,0)</f>
        <v>41457</v>
      </c>
      <c r="D192" s="13">
        <f>VLOOKUP(C192,Zeitreihen!$B:$C,2,0)</f>
        <v>562.17999999999995</v>
      </c>
      <c r="E192" s="13">
        <f>VLOOKUP(C192,Zeitreihen!F:G,2,0)</f>
        <v>7620.83</v>
      </c>
      <c r="F192" s="9">
        <f t="shared" si="113"/>
        <v>5.8515170353529017E-3</v>
      </c>
      <c r="G192" s="9">
        <f t="shared" si="113"/>
        <v>7.0317758629294186E-3</v>
      </c>
      <c r="H192" s="9">
        <f t="shared" si="143"/>
        <v>1.7523872599425755E-5</v>
      </c>
      <c r="I192" s="9">
        <f t="shared" si="102"/>
        <v>4.4298106128765657E-10</v>
      </c>
      <c r="J192" s="9">
        <f t="shared" si="102"/>
        <v>6.1007270381700341E-10</v>
      </c>
      <c r="K192" s="9">
        <f t="shared" si="114"/>
        <v>5.198563780502134E-10</v>
      </c>
      <c r="M192" s="16">
        <f t="shared" si="115"/>
        <v>3</v>
      </c>
      <c r="N192" s="17">
        <f>VLOOKUP($A192,Datum!$A:$B,2,0)</f>
        <v>41457</v>
      </c>
      <c r="O192" s="13">
        <f>VLOOKUP(N192,Zeitreihen!$B:$C,2,0)</f>
        <v>562.17999999999995</v>
      </c>
      <c r="P192" s="13">
        <f>VLOOKUP(N192,Zeitreihen!$J:$K,2,0)</f>
        <v>0.26663822525597269</v>
      </c>
      <c r="Q192" s="9">
        <f t="shared" si="116"/>
        <v>5.8515170353529017E-3</v>
      </c>
      <c r="R192" s="9">
        <f t="shared" si="116"/>
        <v>-5.3329067020699168E-5</v>
      </c>
      <c r="S192" s="9">
        <f t="shared" si="144"/>
        <v>1.7523872599425755E-5</v>
      </c>
      <c r="T192" s="9">
        <f t="shared" si="103"/>
        <v>4.4298106128765657E-10</v>
      </c>
      <c r="U192" s="9">
        <f t="shared" si="103"/>
        <v>4.9643221892546351E-14</v>
      </c>
      <c r="V192" s="9">
        <f t="shared" si="117"/>
        <v>-4.6894570175766417E-12</v>
      </c>
      <c r="X192" s="16">
        <f t="shared" si="118"/>
        <v>3</v>
      </c>
      <c r="Y192" s="17">
        <f>VLOOKUP($A192,Datum!$A:$B,2,0)</f>
        <v>41457</v>
      </c>
      <c r="Z192" s="13">
        <f>VLOOKUP(Y192,Zeitreihen!$B:$C,2,0)</f>
        <v>562.17999999999995</v>
      </c>
      <c r="AA192" s="13">
        <f>VLOOKUP(Y192,Zeitreihen!N:O,2,0)</f>
        <v>1.2979000000000001</v>
      </c>
      <c r="AB192" s="9">
        <f t="shared" si="119"/>
        <v>5.8515170353529017E-3</v>
      </c>
      <c r="AC192" s="9">
        <f t="shared" si="119"/>
        <v>-6.5276889625420368E-3</v>
      </c>
      <c r="AD192" s="9">
        <f t="shared" si="145"/>
        <v>1.7523872599425755E-5</v>
      </c>
      <c r="AE192" s="9">
        <f t="shared" si="104"/>
        <v>4.4298106128765657E-10</v>
      </c>
      <c r="AF192" s="9">
        <f t="shared" si="104"/>
        <v>8.1029023058261401E-10</v>
      </c>
      <c r="AG192" s="9">
        <f t="shared" si="120"/>
        <v>-5.9911870801578741E-10</v>
      </c>
      <c r="AI192" s="16">
        <f t="shared" si="121"/>
        <v>3</v>
      </c>
      <c r="AJ192" s="17">
        <f>VLOOKUP($A192,Datum!$A:$B,2,0)</f>
        <v>41457</v>
      </c>
      <c r="AK192" s="13">
        <f>VLOOKUP(AJ192,Zeitreihen!$B:$C,2,0)</f>
        <v>562.17999999999995</v>
      </c>
      <c r="AL192" s="13">
        <f>VLOOKUP(AJ192,Zeitreihen!$R:$S,2,0)</f>
        <v>1.0183</v>
      </c>
      <c r="AM192" s="9">
        <f t="shared" si="122"/>
        <v>5.8515170353529017E-3</v>
      </c>
      <c r="AN192" s="9">
        <f t="shared" si="122"/>
        <v>-9.8198065577049837E-5</v>
      </c>
      <c r="AO192" s="9">
        <f t="shared" si="146"/>
        <v>1.7523872599425755E-5</v>
      </c>
      <c r="AP192" s="9">
        <f t="shared" si="105"/>
        <v>4.4504072122790278E-10</v>
      </c>
      <c r="AQ192" s="9">
        <f t="shared" si="105"/>
        <v>2.8653971917899451E-16</v>
      </c>
      <c r="AR192" s="9">
        <f t="shared" si="123"/>
        <v>3.5710200683258623E-13</v>
      </c>
      <c r="AT192" s="16">
        <f t="shared" si="124"/>
        <v>3</v>
      </c>
      <c r="AU192" s="17">
        <f>VLOOKUP($A192,Datum!$A:$B,2,0)</f>
        <v>41457</v>
      </c>
      <c r="AV192" s="13">
        <f>VLOOKUP(AU192,Zeitreihen!$F:$G,2,0)</f>
        <v>7620.83</v>
      </c>
      <c r="AW192" s="13">
        <f>VLOOKUP(AU192,Zeitreihen!$J:$K,2,0)</f>
        <v>0.26663822525597269</v>
      </c>
      <c r="AX192" s="9">
        <f t="shared" si="125"/>
        <v>7.0317758629294186E-3</v>
      </c>
      <c r="AY192" s="9">
        <f t="shared" si="125"/>
        <v>-5.3329067020699168E-5</v>
      </c>
      <c r="AZ192" s="9">
        <f t="shared" si="147"/>
        <v>1.7523872599425755E-5</v>
      </c>
      <c r="BA192" s="9">
        <f t="shared" si="106"/>
        <v>6.1007270381700341E-10</v>
      </c>
      <c r="BB192" s="9">
        <f t="shared" si="106"/>
        <v>4.9643221892546351E-14</v>
      </c>
      <c r="BC192" s="9">
        <f t="shared" si="126"/>
        <v>-5.5032694469899624E-12</v>
      </c>
      <c r="BE192" s="16">
        <f t="shared" si="127"/>
        <v>3</v>
      </c>
      <c r="BF192" s="17">
        <f>VLOOKUP($A192,Datum!$A:$B,2,0)</f>
        <v>41457</v>
      </c>
      <c r="BG192" s="13">
        <f>VLOOKUP(BF192,Zeitreihen!$F:$G,2,0)</f>
        <v>7620.83</v>
      </c>
      <c r="BH192" s="13">
        <f>VLOOKUP(BF192,Zeitreihen!N:O,2,0)</f>
        <v>1.2979000000000001</v>
      </c>
      <c r="BI192" s="9">
        <f t="shared" si="128"/>
        <v>7.0317758629294186E-3</v>
      </c>
      <c r="BJ192" s="9">
        <f t="shared" si="128"/>
        <v>-6.5276889625420368E-3</v>
      </c>
      <c r="BK192" s="9">
        <f t="shared" si="148"/>
        <v>1.7523872599425755E-5</v>
      </c>
      <c r="BL192" s="9">
        <f t="shared" si="107"/>
        <v>6.1007270381700341E-10</v>
      </c>
      <c r="BM192" s="9">
        <f t="shared" si="107"/>
        <v>8.1029023058261401E-10</v>
      </c>
      <c r="BN192" s="9">
        <f t="shared" si="129"/>
        <v>-7.0309028712395003E-10</v>
      </c>
      <c r="BP192" s="16">
        <f t="shared" si="130"/>
        <v>3</v>
      </c>
      <c r="BQ192" s="17">
        <f>VLOOKUP($A192,Datum!$A:$B,2,0)</f>
        <v>41457</v>
      </c>
      <c r="BR192" s="13">
        <f>VLOOKUP(BQ192,Zeitreihen!$F:$G,2,0)</f>
        <v>7620.83</v>
      </c>
      <c r="BS192" s="13">
        <f>VLOOKUP(BQ192,Zeitreihen!R:S,2,0)</f>
        <v>1.0183</v>
      </c>
      <c r="BT192" s="9">
        <f t="shared" si="131"/>
        <v>7.0317758629294186E-3</v>
      </c>
      <c r="BU192" s="9">
        <f t="shared" si="131"/>
        <v>-9.8198065577049837E-5</v>
      </c>
      <c r="BV192" s="9">
        <f t="shared" si="149"/>
        <v>1.7523872599425755E-5</v>
      </c>
      <c r="BW192" s="9">
        <f t="shared" si="108"/>
        <v>6.1007270381700341E-10</v>
      </c>
      <c r="BX192" s="9">
        <f t="shared" si="108"/>
        <v>2.7335702800770675E-16</v>
      </c>
      <c r="BY192" s="9">
        <f t="shared" si="132"/>
        <v>4.0837196424833329E-13</v>
      </c>
      <c r="CA192" s="16">
        <f t="shared" si="133"/>
        <v>3</v>
      </c>
      <c r="CB192" s="17">
        <f>VLOOKUP($A192,Datum!$A:$B,2,0)</f>
        <v>41457</v>
      </c>
      <c r="CC192" s="13">
        <f>VLOOKUP(CB192,Zeitreihen!$J:$K,2,0)</f>
        <v>0.26663822525597269</v>
      </c>
      <c r="CD192" s="13">
        <f>VLOOKUP(CB192,Zeitreihen!N:O,2,0)</f>
        <v>1.2979000000000001</v>
      </c>
      <c r="CE192" s="9">
        <f t="shared" si="134"/>
        <v>-5.3329067020699168E-5</v>
      </c>
      <c r="CF192" s="9">
        <f t="shared" si="134"/>
        <v>-6.5276889625420368E-3</v>
      </c>
      <c r="CG192" s="9">
        <f t="shared" si="150"/>
        <v>1.7523872599425755E-5</v>
      </c>
      <c r="CH192" s="9">
        <f t="shared" si="109"/>
        <v>4.9643221892546351E-14</v>
      </c>
      <c r="CI192" s="9">
        <f t="shared" si="109"/>
        <v>8.1029023058261401E-10</v>
      </c>
      <c r="CJ192" s="9">
        <f t="shared" si="135"/>
        <v>6.342351118802494E-12</v>
      </c>
      <c r="CL192" s="16">
        <f t="shared" si="136"/>
        <v>3</v>
      </c>
      <c r="CM192" s="17">
        <f>VLOOKUP($A192,Datum!$A:$B,2,0)</f>
        <v>41457</v>
      </c>
      <c r="CN192" s="13">
        <f>VLOOKUP(CM192,Zeitreihen!$J:$K,2,0)</f>
        <v>0.26663822525597269</v>
      </c>
      <c r="CO192" s="13">
        <f>VLOOKUP(CM192,Zeitreihen!R:S,2,0)</f>
        <v>1.0183</v>
      </c>
      <c r="CP192" s="9">
        <f t="shared" si="137"/>
        <v>-5.3329067020699168E-5</v>
      </c>
      <c r="CQ192" s="9">
        <f t="shared" si="137"/>
        <v>-9.8198065577049837E-5</v>
      </c>
      <c r="CR192" s="9">
        <f t="shared" si="151"/>
        <v>1.7523872599425755E-5</v>
      </c>
      <c r="CS192" s="9">
        <f t="shared" si="110"/>
        <v>4.9643221892546351E-14</v>
      </c>
      <c r="CT192" s="9">
        <f t="shared" si="110"/>
        <v>2.7335702800770675E-16</v>
      </c>
      <c r="CU192" s="9">
        <f t="shared" si="138"/>
        <v>-3.6837920133028134E-15</v>
      </c>
      <c r="CW192" s="16">
        <f t="shared" si="139"/>
        <v>3</v>
      </c>
      <c r="CX192" s="17">
        <f>VLOOKUP($A192,Datum!$A:$B,2,0)</f>
        <v>41457</v>
      </c>
      <c r="CY192" s="13">
        <f>VLOOKUP(CX192,Zeitreihen!N:O,2,0)</f>
        <v>1.2979000000000001</v>
      </c>
      <c r="CZ192" s="13">
        <f>VLOOKUP(CX192,Zeitreihen!R:S,2,0)</f>
        <v>1.0183</v>
      </c>
      <c r="DA192" s="9">
        <f t="shared" si="140"/>
        <v>-6.5276889625420368E-3</v>
      </c>
      <c r="DB192" s="9">
        <f t="shared" si="140"/>
        <v>-9.8198065577049837E-5</v>
      </c>
      <c r="DC192" s="9">
        <f t="shared" si="152"/>
        <v>1.7523872599425755E-5</v>
      </c>
      <c r="DD192" s="9">
        <f t="shared" si="111"/>
        <v>8.1029023058261401E-10</v>
      </c>
      <c r="DE192" s="9">
        <f t="shared" si="111"/>
        <v>2.7335702800770675E-16</v>
      </c>
      <c r="DF192" s="9">
        <f t="shared" si="141"/>
        <v>-4.7063630252642304E-13</v>
      </c>
    </row>
    <row r="193" spans="1:110" ht="15" x14ac:dyDescent="0.2">
      <c r="A193" s="9">
        <f t="shared" si="142"/>
        <v>180</v>
      </c>
      <c r="B193" s="16">
        <f t="shared" si="112"/>
        <v>2</v>
      </c>
      <c r="C193" s="17">
        <f>VLOOKUP($A193,Datum!$A:$B,2,0)</f>
        <v>41456</v>
      </c>
      <c r="D193" s="13">
        <f>VLOOKUP(C193,Zeitreihen!$B:$C,2,0)</f>
        <v>558.9</v>
      </c>
      <c r="E193" s="13">
        <f>VLOOKUP(C193,Zeitreihen!F:G,2,0)</f>
        <v>7567.43</v>
      </c>
      <c r="F193" s="9">
        <f t="shared" si="113"/>
        <v>4.7347554287062964E-3</v>
      </c>
      <c r="G193" s="9">
        <f t="shared" si="113"/>
        <v>8.366661707736426E-3</v>
      </c>
      <c r="H193" s="9">
        <f t="shared" si="143"/>
        <v>1.6472440243460208E-5</v>
      </c>
      <c r="I193" s="9">
        <f t="shared" si="102"/>
        <v>2.5196540901709094E-10</v>
      </c>
      <c r="J193" s="9">
        <f t="shared" si="102"/>
        <v>8.6230326303043496E-10</v>
      </c>
      <c r="K193" s="9">
        <f t="shared" si="114"/>
        <v>4.6612293911181379E-10</v>
      </c>
      <c r="M193" s="16">
        <f t="shared" si="115"/>
        <v>2</v>
      </c>
      <c r="N193" s="17">
        <f>VLOOKUP($A193,Datum!$A:$B,2,0)</f>
        <v>41456</v>
      </c>
      <c r="O193" s="13">
        <f>VLOOKUP(N193,Zeitreihen!$B:$C,2,0)</f>
        <v>558.9</v>
      </c>
      <c r="P193" s="13">
        <f>VLOOKUP(N193,Zeitreihen!$J:$K,2,0)</f>
        <v>0.26665244520292253</v>
      </c>
      <c r="Q193" s="9">
        <f t="shared" si="116"/>
        <v>4.7347554287062964E-3</v>
      </c>
      <c r="R193" s="9">
        <f t="shared" si="116"/>
        <v>2.6664889008905866E-5</v>
      </c>
      <c r="S193" s="9">
        <f t="shared" si="144"/>
        <v>1.6472440243460208E-5</v>
      </c>
      <c r="T193" s="9">
        <f t="shared" si="103"/>
        <v>2.5196540901709094E-10</v>
      </c>
      <c r="U193" s="9">
        <f t="shared" si="103"/>
        <v>1.1803851230943484E-14</v>
      </c>
      <c r="V193" s="9">
        <f t="shared" si="117"/>
        <v>1.7245759488586079E-12</v>
      </c>
      <c r="X193" s="16">
        <f t="shared" si="118"/>
        <v>2</v>
      </c>
      <c r="Y193" s="17">
        <f>VLOOKUP($A193,Datum!$A:$B,2,0)</f>
        <v>41456</v>
      </c>
      <c r="Z193" s="13">
        <f>VLOOKUP(Y193,Zeitreihen!$B:$C,2,0)</f>
        <v>558.9</v>
      </c>
      <c r="AA193" s="13">
        <f>VLOOKUP(Y193,Zeitreihen!N:O,2,0)</f>
        <v>1.3064</v>
      </c>
      <c r="AB193" s="9">
        <f t="shared" si="119"/>
        <v>4.7347554287062964E-3</v>
      </c>
      <c r="AC193" s="9">
        <f t="shared" si="119"/>
        <v>4.1420631437502214E-3</v>
      </c>
      <c r="AD193" s="9">
        <f t="shared" si="145"/>
        <v>1.6472440243460208E-5</v>
      </c>
      <c r="AE193" s="9">
        <f t="shared" si="104"/>
        <v>2.5196540901709094E-10</v>
      </c>
      <c r="AF193" s="9">
        <f t="shared" si="104"/>
        <v>2.4668178143603992E-10</v>
      </c>
      <c r="AG193" s="9">
        <f t="shared" si="120"/>
        <v>2.4930959860502045E-10</v>
      </c>
      <c r="AI193" s="16">
        <f t="shared" si="121"/>
        <v>2</v>
      </c>
      <c r="AJ193" s="17">
        <f>VLOOKUP($A193,Datum!$A:$B,2,0)</f>
        <v>41456</v>
      </c>
      <c r="AK193" s="13">
        <f>VLOOKUP(AJ193,Zeitreihen!$B:$C,2,0)</f>
        <v>558.9</v>
      </c>
      <c r="AL193" s="13">
        <f>VLOOKUP(AJ193,Zeitreihen!$R:$S,2,0)</f>
        <v>1.0184</v>
      </c>
      <c r="AM193" s="9">
        <f t="shared" si="122"/>
        <v>4.7347554287062964E-3</v>
      </c>
      <c r="AN193" s="9">
        <f t="shared" si="122"/>
        <v>-9.8188423663744944E-5</v>
      </c>
      <c r="AO193" s="9">
        <f t="shared" si="146"/>
        <v>1.6472440243460208E-5</v>
      </c>
      <c r="AP193" s="9">
        <f t="shared" si="105"/>
        <v>2.5347195058551251E-10</v>
      </c>
      <c r="AQ193" s="9">
        <f t="shared" si="105"/>
        <v>2.7063335091519788E-16</v>
      </c>
      <c r="AR193" s="9">
        <f t="shared" si="123"/>
        <v>2.619121290623416E-13</v>
      </c>
      <c r="AT193" s="16">
        <f t="shared" si="124"/>
        <v>2</v>
      </c>
      <c r="AU193" s="17">
        <f>VLOOKUP($A193,Datum!$A:$B,2,0)</f>
        <v>41456</v>
      </c>
      <c r="AV193" s="13">
        <f>VLOOKUP(AU193,Zeitreihen!$F:$G,2,0)</f>
        <v>7567.43</v>
      </c>
      <c r="AW193" s="13">
        <f>VLOOKUP(AU193,Zeitreihen!$J:$K,2,0)</f>
        <v>0.26665244520292253</v>
      </c>
      <c r="AX193" s="9">
        <f t="shared" si="125"/>
        <v>8.366661707736426E-3</v>
      </c>
      <c r="AY193" s="9">
        <f t="shared" si="125"/>
        <v>2.6664889008905866E-5</v>
      </c>
      <c r="AZ193" s="9">
        <f t="shared" si="147"/>
        <v>1.6472440243460208E-5</v>
      </c>
      <c r="BA193" s="9">
        <f t="shared" si="106"/>
        <v>8.6230326303043496E-10</v>
      </c>
      <c r="BB193" s="9">
        <f t="shared" si="106"/>
        <v>1.1803851230943484E-14</v>
      </c>
      <c r="BC193" s="9">
        <f t="shared" si="126"/>
        <v>3.1903760644739649E-12</v>
      </c>
      <c r="BE193" s="16">
        <f t="shared" si="127"/>
        <v>2</v>
      </c>
      <c r="BF193" s="17">
        <f>VLOOKUP($A193,Datum!$A:$B,2,0)</f>
        <v>41456</v>
      </c>
      <c r="BG193" s="13">
        <f>VLOOKUP(BF193,Zeitreihen!$F:$G,2,0)</f>
        <v>7567.43</v>
      </c>
      <c r="BH193" s="13">
        <f>VLOOKUP(BF193,Zeitreihen!N:O,2,0)</f>
        <v>1.3064</v>
      </c>
      <c r="BI193" s="9">
        <f t="shared" si="128"/>
        <v>8.366661707736426E-3</v>
      </c>
      <c r="BJ193" s="9">
        <f t="shared" si="128"/>
        <v>4.1420631437502214E-3</v>
      </c>
      <c r="BK193" s="9">
        <f t="shared" si="148"/>
        <v>1.6472440243460208E-5</v>
      </c>
      <c r="BL193" s="9">
        <f t="shared" si="107"/>
        <v>8.6230326303043496E-10</v>
      </c>
      <c r="BM193" s="9">
        <f t="shared" si="107"/>
        <v>2.4668178143603992E-10</v>
      </c>
      <c r="BN193" s="9">
        <f t="shared" si="129"/>
        <v>4.612098275865962E-10</v>
      </c>
      <c r="BP193" s="16">
        <f t="shared" si="130"/>
        <v>2</v>
      </c>
      <c r="BQ193" s="17">
        <f>VLOOKUP($A193,Datum!$A:$B,2,0)</f>
        <v>41456</v>
      </c>
      <c r="BR193" s="13">
        <f>VLOOKUP(BQ193,Zeitreihen!$F:$G,2,0)</f>
        <v>7567.43</v>
      </c>
      <c r="BS193" s="13">
        <f>VLOOKUP(BQ193,Zeitreihen!R:S,2,0)</f>
        <v>1.0184</v>
      </c>
      <c r="BT193" s="9">
        <f t="shared" si="131"/>
        <v>8.366661707736426E-3</v>
      </c>
      <c r="BU193" s="9">
        <f t="shared" si="131"/>
        <v>-9.8188423663744944E-5</v>
      </c>
      <c r="BV193" s="9">
        <f t="shared" si="149"/>
        <v>1.6472440243460208E-5</v>
      </c>
      <c r="BW193" s="9">
        <f t="shared" si="108"/>
        <v>8.6230326303043496E-10</v>
      </c>
      <c r="BX193" s="9">
        <f t="shared" si="108"/>
        <v>2.5821172602378447E-16</v>
      </c>
      <c r="BY193" s="9">
        <f t="shared" si="132"/>
        <v>4.7186524973029113E-13</v>
      </c>
      <c r="CA193" s="16">
        <f t="shared" si="133"/>
        <v>2</v>
      </c>
      <c r="CB193" s="17">
        <f>VLOOKUP($A193,Datum!$A:$B,2,0)</f>
        <v>41456</v>
      </c>
      <c r="CC193" s="13">
        <f>VLOOKUP(CB193,Zeitreihen!$J:$K,2,0)</f>
        <v>0.26665244520292253</v>
      </c>
      <c r="CD193" s="13">
        <f>VLOOKUP(CB193,Zeitreihen!N:O,2,0)</f>
        <v>1.3064</v>
      </c>
      <c r="CE193" s="9">
        <f t="shared" si="134"/>
        <v>2.6664889008905866E-5</v>
      </c>
      <c r="CF193" s="9">
        <f t="shared" si="134"/>
        <v>4.1420631437502214E-3</v>
      </c>
      <c r="CG193" s="9">
        <f t="shared" si="150"/>
        <v>1.6472440243460208E-5</v>
      </c>
      <c r="CH193" s="9">
        <f t="shared" si="109"/>
        <v>1.1803851230943484E-14</v>
      </c>
      <c r="CI193" s="9">
        <f t="shared" si="109"/>
        <v>2.4668178143603992E-10</v>
      </c>
      <c r="CJ193" s="9">
        <f t="shared" si="135"/>
        <v>1.7063982681235735E-12</v>
      </c>
      <c r="CL193" s="16">
        <f t="shared" si="136"/>
        <v>2</v>
      </c>
      <c r="CM193" s="17">
        <f>VLOOKUP($A193,Datum!$A:$B,2,0)</f>
        <v>41456</v>
      </c>
      <c r="CN193" s="13">
        <f>VLOOKUP(CM193,Zeitreihen!$J:$K,2,0)</f>
        <v>0.26665244520292253</v>
      </c>
      <c r="CO193" s="13">
        <f>VLOOKUP(CM193,Zeitreihen!R:S,2,0)</f>
        <v>1.0184</v>
      </c>
      <c r="CP193" s="9">
        <f t="shared" si="137"/>
        <v>2.6664889008905866E-5</v>
      </c>
      <c r="CQ193" s="9">
        <f t="shared" si="137"/>
        <v>-9.8188423663744944E-5</v>
      </c>
      <c r="CR193" s="9">
        <f t="shared" si="151"/>
        <v>1.6472440243460208E-5</v>
      </c>
      <c r="CS193" s="9">
        <f t="shared" si="110"/>
        <v>1.1803851230943484E-14</v>
      </c>
      <c r="CT193" s="9">
        <f t="shared" si="110"/>
        <v>2.5821172602378447E-16</v>
      </c>
      <c r="CU193" s="9">
        <f t="shared" si="138"/>
        <v>1.7458215258352985E-15</v>
      </c>
      <c r="CW193" s="16">
        <f t="shared" si="139"/>
        <v>2</v>
      </c>
      <c r="CX193" s="17">
        <f>VLOOKUP($A193,Datum!$A:$B,2,0)</f>
        <v>41456</v>
      </c>
      <c r="CY193" s="13">
        <f>VLOOKUP(CX193,Zeitreihen!N:O,2,0)</f>
        <v>1.3064</v>
      </c>
      <c r="CZ193" s="13">
        <f>VLOOKUP(CX193,Zeitreihen!R:S,2,0)</f>
        <v>1.0184</v>
      </c>
      <c r="DA193" s="9">
        <f t="shared" si="140"/>
        <v>4.1420631437502214E-3</v>
      </c>
      <c r="DB193" s="9">
        <f t="shared" si="140"/>
        <v>-9.8188423663744944E-5</v>
      </c>
      <c r="DC193" s="9">
        <f t="shared" si="152"/>
        <v>1.6472440243460208E-5</v>
      </c>
      <c r="DD193" s="9">
        <f t="shared" si="111"/>
        <v>2.4668178143603992E-10</v>
      </c>
      <c r="DE193" s="9">
        <f t="shared" si="111"/>
        <v>2.5821172602378447E-16</v>
      </c>
      <c r="DF193" s="9">
        <f t="shared" si="141"/>
        <v>2.523809195704418E-13</v>
      </c>
    </row>
    <row r="194" spans="1:110" ht="15" x14ac:dyDescent="0.2">
      <c r="A194" s="9">
        <f t="shared" si="142"/>
        <v>181</v>
      </c>
      <c r="B194" s="16">
        <f t="shared" si="112"/>
        <v>6</v>
      </c>
      <c r="C194" s="17">
        <f>VLOOKUP($A194,Datum!$A:$B,2,0)</f>
        <v>41453</v>
      </c>
      <c r="D194" s="13">
        <f>VLOOKUP(C194,Zeitreihen!$B:$C,2,0)</f>
        <v>556.26</v>
      </c>
      <c r="E194" s="13">
        <f>VLOOKUP(C194,Zeitreihen!F:G,2,0)</f>
        <v>7504.38</v>
      </c>
      <c r="F194" s="9">
        <f t="shared" si="113"/>
        <v>-7.0086532777019202E-4</v>
      </c>
      <c r="G194" s="9">
        <f t="shared" si="113"/>
        <v>0</v>
      </c>
      <c r="H194" s="9">
        <f t="shared" si="143"/>
        <v>1.5484093828852595E-5</v>
      </c>
      <c r="I194" s="9">
        <f t="shared" si="102"/>
        <v>3.5990724988010193E-11</v>
      </c>
      <c r="J194" s="9">
        <f t="shared" si="102"/>
        <v>1.9822529529084868E-11</v>
      </c>
      <c r="K194" s="9">
        <f t="shared" si="114"/>
        <v>2.6710058196267653E-11</v>
      </c>
      <c r="M194" s="16">
        <f t="shared" si="115"/>
        <v>6</v>
      </c>
      <c r="N194" s="17">
        <f>VLOOKUP($A194,Datum!$A:$B,2,0)</f>
        <v>41453</v>
      </c>
      <c r="O194" s="13">
        <f>VLOOKUP(N194,Zeitreihen!$B:$C,2,0)</f>
        <v>556.26</v>
      </c>
      <c r="P194" s="13">
        <f>VLOOKUP(N194,Zeitreihen!$J:$K,2,0)</f>
        <v>0.26664533503986348</v>
      </c>
      <c r="Q194" s="9">
        <f t="shared" si="116"/>
        <v>-7.0086532777019202E-4</v>
      </c>
      <c r="R194" s="9">
        <f t="shared" si="116"/>
        <v>2.6664178011729669E-5</v>
      </c>
      <c r="S194" s="9">
        <f t="shared" si="144"/>
        <v>1.5484093828852595E-5</v>
      </c>
      <c r="T194" s="9">
        <f t="shared" si="103"/>
        <v>3.5990724988010193E-11</v>
      </c>
      <c r="U194" s="9">
        <f t="shared" si="103"/>
        <v>1.1095030756191054E-14</v>
      </c>
      <c r="V194" s="9">
        <f t="shared" si="117"/>
        <v>-6.3191629246252779E-13</v>
      </c>
      <c r="X194" s="16">
        <f t="shared" si="118"/>
        <v>6</v>
      </c>
      <c r="Y194" s="17">
        <f>VLOOKUP($A194,Datum!$A:$B,2,0)</f>
        <v>41453</v>
      </c>
      <c r="Z194" s="13">
        <f>VLOOKUP(Y194,Zeitreihen!$B:$C,2,0)</f>
        <v>556.26</v>
      </c>
      <c r="AA194" s="13">
        <f>VLOOKUP(Y194,Zeitreihen!N:O,2,0)</f>
        <v>1.3009999999999999</v>
      </c>
      <c r="AB194" s="9">
        <f t="shared" si="119"/>
        <v>-7.0086532777019202E-4</v>
      </c>
      <c r="AC194" s="9">
        <f t="shared" si="119"/>
        <v>-2.1498779779338261E-3</v>
      </c>
      <c r="AD194" s="9">
        <f t="shared" si="145"/>
        <v>1.5484093828852595E-5</v>
      </c>
      <c r="AE194" s="9">
        <f t="shared" si="104"/>
        <v>3.5990724988010193E-11</v>
      </c>
      <c r="AF194" s="9">
        <f t="shared" si="104"/>
        <v>9.084088015668756E-11</v>
      </c>
      <c r="AG194" s="9">
        <f t="shared" si="120"/>
        <v>5.7178922125098991E-11</v>
      </c>
      <c r="AI194" s="16">
        <f t="shared" si="121"/>
        <v>6</v>
      </c>
      <c r="AJ194" s="17">
        <f>VLOOKUP($A194,Datum!$A:$B,2,0)</f>
        <v>41453</v>
      </c>
      <c r="AK194" s="13">
        <f>VLOOKUP(AJ194,Zeitreihen!$B:$C,2,0)</f>
        <v>556.26</v>
      </c>
      <c r="AL194" s="13">
        <f>VLOOKUP(AJ194,Zeitreihen!$R:$S,2,0)</f>
        <v>1.0185</v>
      </c>
      <c r="AM194" s="9">
        <f t="shared" si="122"/>
        <v>-7.0086532777019202E-4</v>
      </c>
      <c r="AN194" s="9">
        <f t="shared" si="122"/>
        <v>-9.8178783643760147E-5</v>
      </c>
      <c r="AO194" s="9">
        <f t="shared" si="146"/>
        <v>1.5484093828852595E-5</v>
      </c>
      <c r="AP194" s="9">
        <f t="shared" si="105"/>
        <v>3.5441619098986494E-11</v>
      </c>
      <c r="AQ194" s="9">
        <f t="shared" si="105"/>
        <v>2.5560684463501383E-16</v>
      </c>
      <c r="AR194" s="9">
        <f t="shared" si="123"/>
        <v>-9.5179411779270733E-14</v>
      </c>
      <c r="AT194" s="16">
        <f t="shared" si="124"/>
        <v>6</v>
      </c>
      <c r="AU194" s="17">
        <f>VLOOKUP($A194,Datum!$A:$B,2,0)</f>
        <v>41453</v>
      </c>
      <c r="AV194" s="13">
        <f>VLOOKUP(AU194,Zeitreihen!$F:$G,2,0)</f>
        <v>7504.38</v>
      </c>
      <c r="AW194" s="13">
        <f>VLOOKUP(AU194,Zeitreihen!$J:$K,2,0)</f>
        <v>0.26664533503986348</v>
      </c>
      <c r="AX194" s="9">
        <f t="shared" si="125"/>
        <v>0</v>
      </c>
      <c r="AY194" s="9">
        <f t="shared" si="125"/>
        <v>2.6664178011729669E-5</v>
      </c>
      <c r="AZ194" s="9">
        <f t="shared" si="147"/>
        <v>1.5484093828852595E-5</v>
      </c>
      <c r="BA194" s="9">
        <f t="shared" si="106"/>
        <v>1.9822529529084868E-11</v>
      </c>
      <c r="BB194" s="9">
        <f t="shared" si="106"/>
        <v>1.1095030756191054E-14</v>
      </c>
      <c r="BC194" s="9">
        <f t="shared" si="126"/>
        <v>-4.6896862879163041E-13</v>
      </c>
      <c r="BE194" s="16">
        <f t="shared" si="127"/>
        <v>6</v>
      </c>
      <c r="BF194" s="17">
        <f>VLOOKUP($A194,Datum!$A:$B,2,0)</f>
        <v>41453</v>
      </c>
      <c r="BG194" s="13">
        <f>VLOOKUP(BF194,Zeitreihen!$F:$G,2,0)</f>
        <v>7504.38</v>
      </c>
      <c r="BH194" s="13">
        <f>VLOOKUP(BF194,Zeitreihen!N:O,2,0)</f>
        <v>1.3009999999999999</v>
      </c>
      <c r="BI194" s="9">
        <f t="shared" si="128"/>
        <v>0</v>
      </c>
      <c r="BJ194" s="9">
        <f t="shared" si="128"/>
        <v>-2.1498779779338261E-3</v>
      </c>
      <c r="BK194" s="9">
        <f t="shared" si="148"/>
        <v>1.5484093828852595E-5</v>
      </c>
      <c r="BL194" s="9">
        <f t="shared" si="107"/>
        <v>1.9822529529084868E-11</v>
      </c>
      <c r="BM194" s="9">
        <f t="shared" si="107"/>
        <v>9.084088015668756E-11</v>
      </c>
      <c r="BN194" s="9">
        <f t="shared" si="129"/>
        <v>4.2434608862978805E-11</v>
      </c>
      <c r="BP194" s="16">
        <f t="shared" si="130"/>
        <v>6</v>
      </c>
      <c r="BQ194" s="17">
        <f>VLOOKUP($A194,Datum!$A:$B,2,0)</f>
        <v>41453</v>
      </c>
      <c r="BR194" s="13">
        <f>VLOOKUP(BQ194,Zeitreihen!$F:$G,2,0)</f>
        <v>7504.38</v>
      </c>
      <c r="BS194" s="13">
        <f>VLOOKUP(BQ194,Zeitreihen!R:S,2,0)</f>
        <v>1.0185</v>
      </c>
      <c r="BT194" s="9">
        <f t="shared" si="131"/>
        <v>0</v>
      </c>
      <c r="BU194" s="9">
        <f t="shared" si="131"/>
        <v>-9.8178783643760147E-5</v>
      </c>
      <c r="BV194" s="9">
        <f t="shared" si="149"/>
        <v>1.5484093828852595E-5</v>
      </c>
      <c r="BW194" s="9">
        <f t="shared" si="108"/>
        <v>1.9822529529084868E-11</v>
      </c>
      <c r="BX194" s="9">
        <f t="shared" si="108"/>
        <v>2.4390242127621201E-16</v>
      </c>
      <c r="BY194" s="9">
        <f t="shared" si="132"/>
        <v>-6.9532459671458561E-14</v>
      </c>
      <c r="CA194" s="16">
        <f t="shared" si="133"/>
        <v>6</v>
      </c>
      <c r="CB194" s="17">
        <f>VLOOKUP($A194,Datum!$A:$B,2,0)</f>
        <v>41453</v>
      </c>
      <c r="CC194" s="13">
        <f>VLOOKUP(CB194,Zeitreihen!$J:$K,2,0)</f>
        <v>0.26664533503986348</v>
      </c>
      <c r="CD194" s="13">
        <f>VLOOKUP(CB194,Zeitreihen!N:O,2,0)</f>
        <v>1.3009999999999999</v>
      </c>
      <c r="CE194" s="9">
        <f t="shared" si="134"/>
        <v>2.6664178011729669E-5</v>
      </c>
      <c r="CF194" s="9">
        <f t="shared" si="134"/>
        <v>-2.1498779779338261E-3</v>
      </c>
      <c r="CG194" s="9">
        <f t="shared" si="150"/>
        <v>1.5484093828852595E-5</v>
      </c>
      <c r="CH194" s="9">
        <f t="shared" si="109"/>
        <v>1.1095030756191054E-14</v>
      </c>
      <c r="CI194" s="9">
        <f t="shared" si="109"/>
        <v>9.084088015668756E-11</v>
      </c>
      <c r="CJ194" s="9">
        <f t="shared" si="135"/>
        <v>-1.0039334436395244E-12</v>
      </c>
      <c r="CL194" s="16">
        <f t="shared" si="136"/>
        <v>6</v>
      </c>
      <c r="CM194" s="17">
        <f>VLOOKUP($A194,Datum!$A:$B,2,0)</f>
        <v>41453</v>
      </c>
      <c r="CN194" s="13">
        <f>VLOOKUP(CM194,Zeitreihen!$J:$K,2,0)</f>
        <v>0.26664533503986348</v>
      </c>
      <c r="CO194" s="13">
        <f>VLOOKUP(CM194,Zeitreihen!R:S,2,0)</f>
        <v>1.0185</v>
      </c>
      <c r="CP194" s="9">
        <f t="shared" si="137"/>
        <v>2.6664178011729669E-5</v>
      </c>
      <c r="CQ194" s="9">
        <f t="shared" si="137"/>
        <v>-9.8178783643760147E-5</v>
      </c>
      <c r="CR194" s="9">
        <f t="shared" si="151"/>
        <v>1.5484093828852595E-5</v>
      </c>
      <c r="CS194" s="9">
        <f t="shared" si="110"/>
        <v>1.1095030756191054E-14</v>
      </c>
      <c r="CT194" s="9">
        <f t="shared" si="110"/>
        <v>2.4390242127621201E-16</v>
      </c>
      <c r="CU194" s="9">
        <f t="shared" si="138"/>
        <v>1.645024275069836E-15</v>
      </c>
      <c r="CW194" s="16">
        <f t="shared" si="139"/>
        <v>6</v>
      </c>
      <c r="CX194" s="17">
        <f>VLOOKUP($A194,Datum!$A:$B,2,0)</f>
        <v>41453</v>
      </c>
      <c r="CY194" s="13">
        <f>VLOOKUP(CX194,Zeitreihen!N:O,2,0)</f>
        <v>1.3009999999999999</v>
      </c>
      <c r="CZ194" s="13">
        <f>VLOOKUP(CX194,Zeitreihen!R:S,2,0)</f>
        <v>1.0185</v>
      </c>
      <c r="DA194" s="9">
        <f t="shared" si="140"/>
        <v>-2.1498779779338261E-3</v>
      </c>
      <c r="DB194" s="9">
        <f t="shared" si="140"/>
        <v>-9.8178783643760147E-5</v>
      </c>
      <c r="DC194" s="9">
        <f t="shared" si="152"/>
        <v>1.5484093828852595E-5</v>
      </c>
      <c r="DD194" s="9">
        <f t="shared" si="111"/>
        <v>9.084088015668756E-11</v>
      </c>
      <c r="DE194" s="9">
        <f t="shared" si="111"/>
        <v>2.4390242127621201E-16</v>
      </c>
      <c r="DF194" s="9">
        <f t="shared" si="141"/>
        <v>-1.4884996009767115E-13</v>
      </c>
    </row>
    <row r="195" spans="1:110" ht="15" x14ac:dyDescent="0.2">
      <c r="A195" s="9">
        <f t="shared" si="142"/>
        <v>182</v>
      </c>
      <c r="B195" s="16">
        <f t="shared" si="112"/>
        <v>5</v>
      </c>
      <c r="C195" s="17">
        <f>VLOOKUP($A195,Datum!$A:$B,2,0)</f>
        <v>41452</v>
      </c>
      <c r="D195" s="13">
        <f>VLOOKUP(C195,Zeitreihen!$B:$C,2,0)</f>
        <v>556.65</v>
      </c>
      <c r="E195" s="13">
        <f>VLOOKUP(C195,Zeitreihen!F:G,2,0)</f>
        <v>7504.38</v>
      </c>
      <c r="F195" s="9">
        <f t="shared" si="113"/>
        <v>3.4912215132707849E-3</v>
      </c>
      <c r="G195" s="9">
        <f t="shared" si="113"/>
        <v>0</v>
      </c>
      <c r="H195" s="9">
        <f t="shared" si="143"/>
        <v>1.4555048199121439E-5</v>
      </c>
      <c r="I195" s="9">
        <f t="shared" si="102"/>
        <v>1.0356720056628337E-10</v>
      </c>
      <c r="J195" s="9">
        <f t="shared" si="102"/>
        <v>1.8633177757339776E-11</v>
      </c>
      <c r="K195" s="9">
        <f t="shared" si="114"/>
        <v>-4.3929330270123847E-11</v>
      </c>
      <c r="M195" s="16">
        <f t="shared" si="115"/>
        <v>5</v>
      </c>
      <c r="N195" s="17">
        <f>VLOOKUP($A195,Datum!$A:$B,2,0)</f>
        <v>41452</v>
      </c>
      <c r="O195" s="13">
        <f>VLOOKUP(N195,Zeitreihen!$B:$C,2,0)</f>
        <v>556.65</v>
      </c>
      <c r="P195" s="13">
        <f>VLOOKUP(N195,Zeitreihen!$J:$K,2,0)</f>
        <v>0.26663822525597269</v>
      </c>
      <c r="Q195" s="9">
        <f t="shared" si="116"/>
        <v>3.4912215132707849E-3</v>
      </c>
      <c r="R195" s="9">
        <f t="shared" si="116"/>
        <v>1.8662934134023538E-4</v>
      </c>
      <c r="S195" s="9">
        <f t="shared" si="144"/>
        <v>1.4555048199121439E-5</v>
      </c>
      <c r="T195" s="9">
        <f t="shared" si="103"/>
        <v>1.0356720056628337E-10</v>
      </c>
      <c r="U195" s="9">
        <f t="shared" si="103"/>
        <v>5.0752578867910118E-13</v>
      </c>
      <c r="V195" s="9">
        <f t="shared" si="117"/>
        <v>7.2500362170605491E-12</v>
      </c>
      <c r="X195" s="16">
        <f t="shared" si="118"/>
        <v>5</v>
      </c>
      <c r="Y195" s="17">
        <f>VLOOKUP($A195,Datum!$A:$B,2,0)</f>
        <v>41452</v>
      </c>
      <c r="Z195" s="13">
        <f>VLOOKUP(Y195,Zeitreihen!$B:$C,2,0)</f>
        <v>556.65</v>
      </c>
      <c r="AA195" s="13">
        <f>VLOOKUP(Y195,Zeitreihen!N:O,2,0)</f>
        <v>1.3038000000000001</v>
      </c>
      <c r="AB195" s="9">
        <f t="shared" si="119"/>
        <v>3.4912215132707849E-3</v>
      </c>
      <c r="AC195" s="9">
        <f t="shared" si="119"/>
        <v>1.9961618912425995E-3</v>
      </c>
      <c r="AD195" s="9">
        <f t="shared" si="145"/>
        <v>1.4555048199121439E-5</v>
      </c>
      <c r="AE195" s="9">
        <f t="shared" si="104"/>
        <v>1.0356720056628337E-10</v>
      </c>
      <c r="AF195" s="9">
        <f t="shared" si="104"/>
        <v>4.3255551991207948E-11</v>
      </c>
      <c r="AG195" s="9">
        <f t="shared" si="120"/>
        <v>6.6931729610691618E-11</v>
      </c>
      <c r="AI195" s="16">
        <f t="shared" si="121"/>
        <v>5</v>
      </c>
      <c r="AJ195" s="17">
        <f>VLOOKUP($A195,Datum!$A:$B,2,0)</f>
        <v>41452</v>
      </c>
      <c r="AK195" s="13">
        <f>VLOOKUP(AJ195,Zeitreihen!$B:$C,2,0)</f>
        <v>556.65</v>
      </c>
      <c r="AL195" s="13">
        <f>VLOOKUP(AJ195,Zeitreihen!$R:$S,2,0)</f>
        <v>1.0185999999999999</v>
      </c>
      <c r="AM195" s="9">
        <f t="shared" si="122"/>
        <v>3.4912215132707849E-3</v>
      </c>
      <c r="AN195" s="9">
        <f t="shared" si="122"/>
        <v>-9.816914551642923E-5</v>
      </c>
      <c r="AO195" s="9">
        <f t="shared" si="146"/>
        <v>1.4555048199121439E-5</v>
      </c>
      <c r="AP195" s="9">
        <f t="shared" si="105"/>
        <v>1.0447575563998855E-10</v>
      </c>
      <c r="AQ195" s="9">
        <f t="shared" si="105"/>
        <v>2.4141171986435961E-16</v>
      </c>
      <c r="AR195" s="9">
        <f t="shared" si="123"/>
        <v>1.5881332391577918E-13</v>
      </c>
      <c r="AT195" s="16">
        <f t="shared" si="124"/>
        <v>5</v>
      </c>
      <c r="AU195" s="17">
        <f>VLOOKUP($A195,Datum!$A:$B,2,0)</f>
        <v>41452</v>
      </c>
      <c r="AV195" s="13">
        <f>VLOOKUP(AU195,Zeitreihen!$F:$G,2,0)</f>
        <v>7504.38</v>
      </c>
      <c r="AW195" s="13">
        <f>VLOOKUP(AU195,Zeitreihen!$J:$K,2,0)</f>
        <v>0.26663822525597269</v>
      </c>
      <c r="AX195" s="9">
        <f t="shared" si="125"/>
        <v>0</v>
      </c>
      <c r="AY195" s="9">
        <f t="shared" si="125"/>
        <v>1.8662934134023538E-4</v>
      </c>
      <c r="AZ195" s="9">
        <f t="shared" si="147"/>
        <v>1.4555048199121439E-5</v>
      </c>
      <c r="BA195" s="9">
        <f t="shared" si="106"/>
        <v>1.8633177757339776E-11</v>
      </c>
      <c r="BB195" s="9">
        <f t="shared" si="106"/>
        <v>5.0752578867910118E-13</v>
      </c>
      <c r="BC195" s="9">
        <f t="shared" si="126"/>
        <v>-3.0751940161381292E-12</v>
      </c>
      <c r="BE195" s="16">
        <f t="shared" si="127"/>
        <v>5</v>
      </c>
      <c r="BF195" s="17">
        <f>VLOOKUP($A195,Datum!$A:$B,2,0)</f>
        <v>41452</v>
      </c>
      <c r="BG195" s="13">
        <f>VLOOKUP(BF195,Zeitreihen!$F:$G,2,0)</f>
        <v>7504.38</v>
      </c>
      <c r="BH195" s="13">
        <f>VLOOKUP(BF195,Zeitreihen!N:O,2,0)</f>
        <v>1.3038000000000001</v>
      </c>
      <c r="BI195" s="9">
        <f t="shared" si="128"/>
        <v>0</v>
      </c>
      <c r="BJ195" s="9">
        <f t="shared" si="128"/>
        <v>1.9961618912425995E-3</v>
      </c>
      <c r="BK195" s="9">
        <f t="shared" si="148"/>
        <v>1.4555048199121439E-5</v>
      </c>
      <c r="BL195" s="9">
        <f t="shared" si="107"/>
        <v>1.8633177757339776E-11</v>
      </c>
      <c r="BM195" s="9">
        <f t="shared" si="107"/>
        <v>4.3255551991207948E-11</v>
      </c>
      <c r="BN195" s="9">
        <f t="shared" si="129"/>
        <v>-2.8389934646702349E-11</v>
      </c>
      <c r="BP195" s="16">
        <f t="shared" si="130"/>
        <v>5</v>
      </c>
      <c r="BQ195" s="17">
        <f>VLOOKUP($A195,Datum!$A:$B,2,0)</f>
        <v>41452</v>
      </c>
      <c r="BR195" s="13">
        <f>VLOOKUP(BQ195,Zeitreihen!$F:$G,2,0)</f>
        <v>7504.38</v>
      </c>
      <c r="BS195" s="13">
        <f>VLOOKUP(BQ195,Zeitreihen!R:S,2,0)</f>
        <v>1.0185999999999999</v>
      </c>
      <c r="BT195" s="9">
        <f t="shared" si="131"/>
        <v>0</v>
      </c>
      <c r="BU195" s="9">
        <f t="shared" si="131"/>
        <v>-9.816914551642923E-5</v>
      </c>
      <c r="BV195" s="9">
        <f t="shared" si="149"/>
        <v>1.4555048199121439E-5</v>
      </c>
      <c r="BW195" s="9">
        <f t="shared" si="108"/>
        <v>1.8633177757339776E-11</v>
      </c>
      <c r="BX195" s="9">
        <f t="shared" si="108"/>
        <v>2.3038315688905901E-16</v>
      </c>
      <c r="BY195" s="9">
        <f t="shared" si="132"/>
        <v>-6.5519236218159124E-14</v>
      </c>
      <c r="CA195" s="16">
        <f t="shared" si="133"/>
        <v>5</v>
      </c>
      <c r="CB195" s="17">
        <f>VLOOKUP($A195,Datum!$A:$B,2,0)</f>
        <v>41452</v>
      </c>
      <c r="CC195" s="13">
        <f>VLOOKUP(CB195,Zeitreihen!$J:$K,2,0)</f>
        <v>0.26663822525597269</v>
      </c>
      <c r="CD195" s="13">
        <f>VLOOKUP(CB195,Zeitreihen!N:O,2,0)</f>
        <v>1.3038000000000001</v>
      </c>
      <c r="CE195" s="9">
        <f t="shared" si="134"/>
        <v>1.8662934134023538E-4</v>
      </c>
      <c r="CF195" s="9">
        <f t="shared" si="134"/>
        <v>1.9961618912425995E-3</v>
      </c>
      <c r="CG195" s="9">
        <f t="shared" si="150"/>
        <v>1.4555048199121439E-5</v>
      </c>
      <c r="CH195" s="9">
        <f t="shared" si="109"/>
        <v>5.0752578867910118E-13</v>
      </c>
      <c r="CI195" s="9">
        <f t="shared" si="109"/>
        <v>4.3255551991207948E-11</v>
      </c>
      <c r="CJ195" s="9">
        <f t="shared" si="135"/>
        <v>4.6854357469810297E-12</v>
      </c>
      <c r="CL195" s="16">
        <f t="shared" si="136"/>
        <v>5</v>
      </c>
      <c r="CM195" s="17">
        <f>VLOOKUP($A195,Datum!$A:$B,2,0)</f>
        <v>41452</v>
      </c>
      <c r="CN195" s="13">
        <f>VLOOKUP(CM195,Zeitreihen!$J:$K,2,0)</f>
        <v>0.26663822525597269</v>
      </c>
      <c r="CO195" s="13">
        <f>VLOOKUP(CM195,Zeitreihen!R:S,2,0)</f>
        <v>1.0185999999999999</v>
      </c>
      <c r="CP195" s="9">
        <f t="shared" si="137"/>
        <v>1.8662934134023538E-4</v>
      </c>
      <c r="CQ195" s="9">
        <f t="shared" si="137"/>
        <v>-9.816914551642923E-5</v>
      </c>
      <c r="CR195" s="9">
        <f t="shared" si="151"/>
        <v>1.4555048199121439E-5</v>
      </c>
      <c r="CS195" s="9">
        <f t="shared" si="110"/>
        <v>5.0752578867910118E-13</v>
      </c>
      <c r="CT195" s="9">
        <f t="shared" si="110"/>
        <v>2.3038315688905901E-16</v>
      </c>
      <c r="CU195" s="9">
        <f t="shared" si="138"/>
        <v>1.081320458506639E-14</v>
      </c>
      <c r="CW195" s="16">
        <f t="shared" si="139"/>
        <v>5</v>
      </c>
      <c r="CX195" s="17">
        <f>VLOOKUP($A195,Datum!$A:$B,2,0)</f>
        <v>41452</v>
      </c>
      <c r="CY195" s="13">
        <f>VLOOKUP(CX195,Zeitreihen!N:O,2,0)</f>
        <v>1.3038000000000001</v>
      </c>
      <c r="CZ195" s="13">
        <f>VLOOKUP(CX195,Zeitreihen!R:S,2,0)</f>
        <v>1.0185999999999999</v>
      </c>
      <c r="DA195" s="9">
        <f t="shared" si="140"/>
        <v>1.9961618912425995E-3</v>
      </c>
      <c r="DB195" s="9">
        <f t="shared" si="140"/>
        <v>-9.816914551642923E-5</v>
      </c>
      <c r="DC195" s="9">
        <f t="shared" si="152"/>
        <v>1.4555048199121439E-5</v>
      </c>
      <c r="DD195" s="9">
        <f t="shared" si="111"/>
        <v>4.3255551991207948E-11</v>
      </c>
      <c r="DE195" s="9">
        <f t="shared" si="111"/>
        <v>2.3038315688905901E-16</v>
      </c>
      <c r="DF195" s="9">
        <f t="shared" si="141"/>
        <v>9.9826602770570675E-14</v>
      </c>
    </row>
    <row r="196" spans="1:110" ht="15" x14ac:dyDescent="0.2">
      <c r="A196" s="9">
        <f t="shared" si="142"/>
        <v>183</v>
      </c>
      <c r="B196" s="16">
        <f t="shared" si="112"/>
        <v>4</v>
      </c>
      <c r="C196" s="17">
        <f>VLOOKUP($A196,Datum!$A:$B,2,0)</f>
        <v>41451</v>
      </c>
      <c r="D196" s="13">
        <f>VLOOKUP(C196,Zeitreihen!$B:$C,2,0)</f>
        <v>554.71</v>
      </c>
      <c r="E196" s="13">
        <f>VLOOKUP(C196,Zeitreihen!F:G,2,0)</f>
        <v>7504.38</v>
      </c>
      <c r="F196" s="9">
        <f t="shared" si="113"/>
        <v>-1.711141748787218E-3</v>
      </c>
      <c r="G196" s="9">
        <f t="shared" si="113"/>
        <v>-1.7281624140007496E-3</v>
      </c>
      <c r="H196" s="9">
        <f t="shared" si="143"/>
        <v>1.3681745307174152E-5</v>
      </c>
      <c r="I196" s="9">
        <f t="shared" si="102"/>
        <v>8.7912545792646105E-11</v>
      </c>
      <c r="J196" s="9">
        <f t="shared" si="102"/>
        <v>1.1188113312241625E-10</v>
      </c>
      <c r="K196" s="9">
        <f t="shared" si="114"/>
        <v>9.9175376172503392E-11</v>
      </c>
      <c r="M196" s="16">
        <f t="shared" si="115"/>
        <v>4</v>
      </c>
      <c r="N196" s="17">
        <f>VLOOKUP($A196,Datum!$A:$B,2,0)</f>
        <v>41451</v>
      </c>
      <c r="O196" s="13">
        <f>VLOOKUP(N196,Zeitreihen!$B:$C,2,0)</f>
        <v>554.71</v>
      </c>
      <c r="P196" s="13">
        <f>VLOOKUP(N196,Zeitreihen!$J:$K,2,0)</f>
        <v>0.26658846738290098</v>
      </c>
      <c r="Q196" s="9">
        <f t="shared" si="116"/>
        <v>-1.711141748787218E-3</v>
      </c>
      <c r="R196" s="9">
        <f t="shared" si="116"/>
        <v>-1.8662934134035464E-4</v>
      </c>
      <c r="S196" s="9">
        <f t="shared" si="144"/>
        <v>1.3681745307174152E-5</v>
      </c>
      <c r="T196" s="9">
        <f t="shared" si="103"/>
        <v>8.7912545792646105E-11</v>
      </c>
      <c r="U196" s="9">
        <f t="shared" si="103"/>
        <v>4.760104176844448E-13</v>
      </c>
      <c r="V196" s="9">
        <f t="shared" si="117"/>
        <v>6.4689479548424533E-12</v>
      </c>
      <c r="X196" s="16">
        <f t="shared" si="118"/>
        <v>4</v>
      </c>
      <c r="Y196" s="17">
        <f>VLOOKUP($A196,Datum!$A:$B,2,0)</f>
        <v>41451</v>
      </c>
      <c r="Z196" s="13">
        <f>VLOOKUP(Y196,Zeitreihen!$B:$C,2,0)</f>
        <v>554.71</v>
      </c>
      <c r="AA196" s="13">
        <f>VLOOKUP(Y196,Zeitreihen!N:O,2,0)</f>
        <v>1.3012000000000001</v>
      </c>
      <c r="AB196" s="9">
        <f t="shared" si="119"/>
        <v>-1.711141748787218E-3</v>
      </c>
      <c r="AC196" s="9">
        <f t="shared" si="119"/>
        <v>-4.9829533132601548E-3</v>
      </c>
      <c r="AD196" s="9">
        <f t="shared" si="145"/>
        <v>1.3681745307174152E-5</v>
      </c>
      <c r="AE196" s="9">
        <f t="shared" si="104"/>
        <v>8.7912545792646105E-11</v>
      </c>
      <c r="AF196" s="9">
        <f t="shared" si="104"/>
        <v>3.7785152275346138E-10</v>
      </c>
      <c r="AG196" s="9">
        <f t="shared" si="120"/>
        <v>1.8225775510766268E-10</v>
      </c>
      <c r="AI196" s="16">
        <f t="shared" si="121"/>
        <v>4</v>
      </c>
      <c r="AJ196" s="17">
        <f>VLOOKUP($A196,Datum!$A:$B,2,0)</f>
        <v>41451</v>
      </c>
      <c r="AK196" s="13">
        <f>VLOOKUP(AJ196,Zeitreihen!$B:$C,2,0)</f>
        <v>554.71</v>
      </c>
      <c r="AL196" s="13">
        <f>VLOOKUP(AJ196,Zeitreihen!$R:$S,2,0)</f>
        <v>1.0186999999999999</v>
      </c>
      <c r="AM196" s="9">
        <f t="shared" si="122"/>
        <v>-1.711141748787218E-3</v>
      </c>
      <c r="AN196" s="9">
        <f t="shared" si="122"/>
        <v>-9.8159509281307969E-5</v>
      </c>
      <c r="AO196" s="9">
        <f t="shared" si="146"/>
        <v>1.3681745307174152E-5</v>
      </c>
      <c r="AP196" s="9">
        <f t="shared" si="105"/>
        <v>8.7104606255144608E-11</v>
      </c>
      <c r="AQ196" s="9">
        <f t="shared" si="105"/>
        <v>2.2800215594770516E-16</v>
      </c>
      <c r="AR196" s="9">
        <f t="shared" si="123"/>
        <v>-1.4092564713049549E-13</v>
      </c>
      <c r="AT196" s="16">
        <f t="shared" si="124"/>
        <v>4</v>
      </c>
      <c r="AU196" s="17">
        <f>VLOOKUP($A196,Datum!$A:$B,2,0)</f>
        <v>41451</v>
      </c>
      <c r="AV196" s="13">
        <f>VLOOKUP(AU196,Zeitreihen!$F:$G,2,0)</f>
        <v>7504.38</v>
      </c>
      <c r="AW196" s="13">
        <f>VLOOKUP(AU196,Zeitreihen!$J:$K,2,0)</f>
        <v>0.26658846738290098</v>
      </c>
      <c r="AX196" s="9">
        <f t="shared" si="125"/>
        <v>-1.7281624140007496E-3</v>
      </c>
      <c r="AY196" s="9">
        <f t="shared" si="125"/>
        <v>-1.8662934134035464E-4</v>
      </c>
      <c r="AZ196" s="9">
        <f t="shared" si="147"/>
        <v>1.3681745307174152E-5</v>
      </c>
      <c r="BA196" s="9">
        <f t="shared" si="106"/>
        <v>1.1188113312241625E-10</v>
      </c>
      <c r="BB196" s="9">
        <f t="shared" si="106"/>
        <v>4.760104176844448E-13</v>
      </c>
      <c r="BC196" s="9">
        <f t="shared" si="126"/>
        <v>7.2977109362189951E-12</v>
      </c>
      <c r="BE196" s="16">
        <f t="shared" si="127"/>
        <v>4</v>
      </c>
      <c r="BF196" s="17">
        <f>VLOOKUP($A196,Datum!$A:$B,2,0)</f>
        <v>41451</v>
      </c>
      <c r="BG196" s="13">
        <f>VLOOKUP(BF196,Zeitreihen!$F:$G,2,0)</f>
        <v>7504.38</v>
      </c>
      <c r="BH196" s="13">
        <f>VLOOKUP(BF196,Zeitreihen!N:O,2,0)</f>
        <v>1.3012000000000001</v>
      </c>
      <c r="BI196" s="9">
        <f t="shared" si="128"/>
        <v>-1.7281624140007496E-3</v>
      </c>
      <c r="BJ196" s="9">
        <f t="shared" si="128"/>
        <v>-4.9829533132601548E-3</v>
      </c>
      <c r="BK196" s="9">
        <f t="shared" si="148"/>
        <v>1.3681745307174152E-5</v>
      </c>
      <c r="BL196" s="9">
        <f t="shared" si="107"/>
        <v>1.1188113312241625E-10</v>
      </c>
      <c r="BM196" s="9">
        <f t="shared" si="107"/>
        <v>3.7785152275346138E-10</v>
      </c>
      <c r="BN196" s="9">
        <f t="shared" si="129"/>
        <v>2.056075303039451E-10</v>
      </c>
      <c r="BP196" s="16">
        <f t="shared" si="130"/>
        <v>4</v>
      </c>
      <c r="BQ196" s="17">
        <f>VLOOKUP($A196,Datum!$A:$B,2,0)</f>
        <v>41451</v>
      </c>
      <c r="BR196" s="13">
        <f>VLOOKUP(BQ196,Zeitreihen!$F:$G,2,0)</f>
        <v>7504.38</v>
      </c>
      <c r="BS196" s="13">
        <f>VLOOKUP(BQ196,Zeitreihen!R:S,2,0)</f>
        <v>1.0186999999999999</v>
      </c>
      <c r="BT196" s="9">
        <f t="shared" si="131"/>
        <v>-1.7281624140007496E-3</v>
      </c>
      <c r="BU196" s="9">
        <f t="shared" si="131"/>
        <v>-9.8159509281307969E-5</v>
      </c>
      <c r="BV196" s="9">
        <f t="shared" si="149"/>
        <v>1.3681745307174152E-5</v>
      </c>
      <c r="BW196" s="9">
        <f t="shared" si="108"/>
        <v>1.1188113312241625E-10</v>
      </c>
      <c r="BX196" s="9">
        <f t="shared" si="108"/>
        <v>2.1761049090691572E-16</v>
      </c>
      <c r="BY196" s="9">
        <f t="shared" si="132"/>
        <v>-1.56033676820073E-13</v>
      </c>
      <c r="CA196" s="16">
        <f t="shared" si="133"/>
        <v>4</v>
      </c>
      <c r="CB196" s="17">
        <f>VLOOKUP($A196,Datum!$A:$B,2,0)</f>
        <v>41451</v>
      </c>
      <c r="CC196" s="13">
        <f>VLOOKUP(CB196,Zeitreihen!$J:$K,2,0)</f>
        <v>0.26658846738290098</v>
      </c>
      <c r="CD196" s="13">
        <f>VLOOKUP(CB196,Zeitreihen!N:O,2,0)</f>
        <v>1.3012000000000001</v>
      </c>
      <c r="CE196" s="9">
        <f t="shared" si="134"/>
        <v>-1.8662934134035464E-4</v>
      </c>
      <c r="CF196" s="9">
        <f t="shared" si="134"/>
        <v>-4.9829533132601548E-3</v>
      </c>
      <c r="CG196" s="9">
        <f t="shared" si="150"/>
        <v>1.3681745307174152E-5</v>
      </c>
      <c r="CH196" s="9">
        <f t="shared" si="109"/>
        <v>4.760104176844448E-13</v>
      </c>
      <c r="CI196" s="9">
        <f t="shared" si="109"/>
        <v>3.7785152275346138E-10</v>
      </c>
      <c r="CJ196" s="9">
        <f t="shared" si="135"/>
        <v>1.3411236377328477E-11</v>
      </c>
      <c r="CL196" s="16">
        <f t="shared" si="136"/>
        <v>4</v>
      </c>
      <c r="CM196" s="17">
        <f>VLOOKUP($A196,Datum!$A:$B,2,0)</f>
        <v>41451</v>
      </c>
      <c r="CN196" s="13">
        <f>VLOOKUP(CM196,Zeitreihen!$J:$K,2,0)</f>
        <v>0.26658846738290098</v>
      </c>
      <c r="CO196" s="13">
        <f>VLOOKUP(CM196,Zeitreihen!R:S,2,0)</f>
        <v>1.0186999999999999</v>
      </c>
      <c r="CP196" s="9">
        <f t="shared" si="137"/>
        <v>-1.8662934134035464E-4</v>
      </c>
      <c r="CQ196" s="9">
        <f t="shared" si="137"/>
        <v>-9.8159509281307969E-5</v>
      </c>
      <c r="CR196" s="9">
        <f t="shared" si="151"/>
        <v>1.3681745307174152E-5</v>
      </c>
      <c r="CS196" s="9">
        <f t="shared" si="110"/>
        <v>4.760104176844448E-13</v>
      </c>
      <c r="CT196" s="9">
        <f t="shared" si="110"/>
        <v>2.1761049090691572E-16</v>
      </c>
      <c r="CU196" s="9">
        <f t="shared" si="138"/>
        <v>-1.017766479449574E-14</v>
      </c>
      <c r="CW196" s="16">
        <f t="shared" si="139"/>
        <v>4</v>
      </c>
      <c r="CX196" s="17">
        <f>VLOOKUP($A196,Datum!$A:$B,2,0)</f>
        <v>41451</v>
      </c>
      <c r="CY196" s="13">
        <f>VLOOKUP(CX196,Zeitreihen!N:O,2,0)</f>
        <v>1.3012000000000001</v>
      </c>
      <c r="CZ196" s="13">
        <f>VLOOKUP(CX196,Zeitreihen!R:S,2,0)</f>
        <v>1.0186999999999999</v>
      </c>
      <c r="DA196" s="9">
        <f t="shared" si="140"/>
        <v>-4.9829533132601548E-3</v>
      </c>
      <c r="DB196" s="9">
        <f t="shared" si="140"/>
        <v>-9.8159509281307969E-5</v>
      </c>
      <c r="DC196" s="9">
        <f t="shared" si="152"/>
        <v>1.3681745307174152E-5</v>
      </c>
      <c r="DD196" s="9">
        <f t="shared" si="111"/>
        <v>3.7785152275346138E-10</v>
      </c>
      <c r="DE196" s="9">
        <f t="shared" si="111"/>
        <v>2.1761049090691572E-16</v>
      </c>
      <c r="DF196" s="9">
        <f t="shared" si="141"/>
        <v>-2.8674806949011244E-13</v>
      </c>
    </row>
    <row r="197" spans="1:110" ht="15" x14ac:dyDescent="0.2">
      <c r="A197" s="9">
        <f t="shared" si="142"/>
        <v>184</v>
      </c>
      <c r="B197" s="16">
        <f t="shared" si="112"/>
        <v>3</v>
      </c>
      <c r="C197" s="17">
        <f>VLOOKUP($A197,Datum!$A:$B,2,0)</f>
        <v>41450</v>
      </c>
      <c r="D197" s="13">
        <f>VLOOKUP(C197,Zeitreihen!$B:$C,2,0)</f>
        <v>555.66</v>
      </c>
      <c r="E197" s="13">
        <f>VLOOKUP(C197,Zeitreihen!F:G,2,0)</f>
        <v>7517.36</v>
      </c>
      <c r="F197" s="9">
        <f t="shared" si="113"/>
        <v>-9.7134538963200318E-4</v>
      </c>
      <c r="G197" s="9">
        <f t="shared" si="113"/>
        <v>2.2199961841045204E-3</v>
      </c>
      <c r="H197" s="9">
        <f t="shared" si="143"/>
        <v>1.2860840588743703E-5</v>
      </c>
      <c r="I197" s="9">
        <f t="shared" si="102"/>
        <v>4.1441076717194641E-11</v>
      </c>
      <c r="J197" s="9">
        <f t="shared" si="102"/>
        <v>1.5239138939505304E-11</v>
      </c>
      <c r="K197" s="9">
        <f t="shared" si="114"/>
        <v>-2.5130187541998719E-11</v>
      </c>
      <c r="M197" s="16">
        <f t="shared" si="115"/>
        <v>3</v>
      </c>
      <c r="N197" s="17">
        <f>VLOOKUP($A197,Datum!$A:$B,2,0)</f>
        <v>41450</v>
      </c>
      <c r="O197" s="13">
        <f>VLOOKUP(N197,Zeitreihen!$B:$C,2,0)</f>
        <v>555.66</v>
      </c>
      <c r="P197" s="13">
        <f>VLOOKUP(N197,Zeitreihen!$J:$K,2,0)</f>
        <v>0.26663822525597269</v>
      </c>
      <c r="Q197" s="9">
        <f t="shared" si="116"/>
        <v>-9.7134538963200318E-4</v>
      </c>
      <c r="R197" s="9">
        <f t="shared" si="116"/>
        <v>2.6663467052077506E-5</v>
      </c>
      <c r="S197" s="9">
        <f t="shared" si="144"/>
        <v>1.2860840588743703E-5</v>
      </c>
      <c r="T197" s="9">
        <f t="shared" si="103"/>
        <v>4.1441076717194641E-11</v>
      </c>
      <c r="U197" s="9">
        <f t="shared" si="103"/>
        <v>9.2148655174848912E-15</v>
      </c>
      <c r="V197" s="9">
        <f t="shared" si="117"/>
        <v>-6.17959504214251E-13</v>
      </c>
      <c r="X197" s="16">
        <f t="shared" si="118"/>
        <v>3</v>
      </c>
      <c r="Y197" s="17">
        <f>VLOOKUP($A197,Datum!$A:$B,2,0)</f>
        <v>41450</v>
      </c>
      <c r="Z197" s="13">
        <f>VLOOKUP(Y197,Zeitreihen!$B:$C,2,0)</f>
        <v>555.66</v>
      </c>
      <c r="AA197" s="13">
        <f>VLOOKUP(Y197,Zeitreihen!N:O,2,0)</f>
        <v>1.3077000000000001</v>
      </c>
      <c r="AB197" s="9">
        <f t="shared" si="119"/>
        <v>-9.7134538963200318E-4</v>
      </c>
      <c r="AC197" s="9">
        <f t="shared" si="119"/>
        <v>-3.2828215915777651E-3</v>
      </c>
      <c r="AD197" s="9">
        <f t="shared" si="145"/>
        <v>1.2860840588743703E-5</v>
      </c>
      <c r="AE197" s="9">
        <f t="shared" si="104"/>
        <v>4.1441076717194641E-11</v>
      </c>
      <c r="AF197" s="9">
        <f t="shared" si="104"/>
        <v>1.625425198115294E-10</v>
      </c>
      <c r="AG197" s="9">
        <f t="shared" si="120"/>
        <v>8.2072754512784081E-11</v>
      </c>
      <c r="AI197" s="16">
        <f t="shared" si="121"/>
        <v>3</v>
      </c>
      <c r="AJ197" s="17">
        <f>VLOOKUP($A197,Datum!$A:$B,2,0)</f>
        <v>41450</v>
      </c>
      <c r="AK197" s="13">
        <f>VLOOKUP(AJ197,Zeitreihen!$B:$C,2,0)</f>
        <v>555.66</v>
      </c>
      <c r="AL197" s="13">
        <f>VLOOKUP(AJ197,Zeitreihen!$R:$S,2,0)</f>
        <v>1.0187999999999999</v>
      </c>
      <c r="AM197" s="9">
        <f t="shared" si="122"/>
        <v>-9.7134538963200318E-4</v>
      </c>
      <c r="AN197" s="9">
        <f t="shared" si="122"/>
        <v>-9.8149874937730121E-5</v>
      </c>
      <c r="AO197" s="9">
        <f t="shared" si="146"/>
        <v>1.2860840588743703E-5</v>
      </c>
      <c r="AP197" s="9">
        <f t="shared" si="105"/>
        <v>4.090377336630829E-11</v>
      </c>
      <c r="AQ197" s="9">
        <f t="shared" si="105"/>
        <v>2.1533484686352425E-16</v>
      </c>
      <c r="AR197" s="9">
        <f t="shared" si="123"/>
        <v>-9.3850987069792169E-14</v>
      </c>
      <c r="AT197" s="16">
        <f t="shared" si="124"/>
        <v>3</v>
      </c>
      <c r="AU197" s="17">
        <f>VLOOKUP($A197,Datum!$A:$B,2,0)</f>
        <v>41450</v>
      </c>
      <c r="AV197" s="13">
        <f>VLOOKUP(AU197,Zeitreihen!$F:$G,2,0)</f>
        <v>7517.36</v>
      </c>
      <c r="AW197" s="13">
        <f>VLOOKUP(AU197,Zeitreihen!$J:$K,2,0)</f>
        <v>0.26663822525597269</v>
      </c>
      <c r="AX197" s="9">
        <f t="shared" si="125"/>
        <v>2.2199961841045204E-3</v>
      </c>
      <c r="AY197" s="9">
        <f t="shared" si="125"/>
        <v>2.6663467052077506E-5</v>
      </c>
      <c r="AZ197" s="9">
        <f t="shared" si="147"/>
        <v>1.2860840588743703E-5</v>
      </c>
      <c r="BA197" s="9">
        <f t="shared" si="106"/>
        <v>1.5239138939505304E-11</v>
      </c>
      <c r="BB197" s="9">
        <f t="shared" si="106"/>
        <v>9.2148655174848912E-15</v>
      </c>
      <c r="BC197" s="9">
        <f t="shared" si="126"/>
        <v>3.7473539455168725E-13</v>
      </c>
      <c r="BE197" s="16">
        <f t="shared" si="127"/>
        <v>3</v>
      </c>
      <c r="BF197" s="17">
        <f>VLOOKUP($A197,Datum!$A:$B,2,0)</f>
        <v>41450</v>
      </c>
      <c r="BG197" s="13">
        <f>VLOOKUP(BF197,Zeitreihen!$F:$G,2,0)</f>
        <v>7517.36</v>
      </c>
      <c r="BH197" s="13">
        <f>VLOOKUP(BF197,Zeitreihen!N:O,2,0)</f>
        <v>1.3077000000000001</v>
      </c>
      <c r="BI197" s="9">
        <f t="shared" si="128"/>
        <v>2.2199961841045204E-3</v>
      </c>
      <c r="BJ197" s="9">
        <f t="shared" si="128"/>
        <v>-3.2828215915777651E-3</v>
      </c>
      <c r="BK197" s="9">
        <f t="shared" si="148"/>
        <v>1.2860840588743703E-5</v>
      </c>
      <c r="BL197" s="9">
        <f t="shared" si="107"/>
        <v>1.5239138939505304E-11</v>
      </c>
      <c r="BM197" s="9">
        <f t="shared" si="107"/>
        <v>1.625425198115294E-10</v>
      </c>
      <c r="BN197" s="9">
        <f t="shared" si="129"/>
        <v>-4.9769549354853411E-11</v>
      </c>
      <c r="BP197" s="16">
        <f t="shared" si="130"/>
        <v>3</v>
      </c>
      <c r="BQ197" s="17">
        <f>VLOOKUP($A197,Datum!$A:$B,2,0)</f>
        <v>41450</v>
      </c>
      <c r="BR197" s="13">
        <f>VLOOKUP(BQ197,Zeitreihen!$F:$G,2,0)</f>
        <v>7517.36</v>
      </c>
      <c r="BS197" s="13">
        <f>VLOOKUP(BQ197,Zeitreihen!R:S,2,0)</f>
        <v>1.0187999999999999</v>
      </c>
      <c r="BT197" s="9">
        <f t="shared" si="131"/>
        <v>2.2199961841045204E-3</v>
      </c>
      <c r="BU197" s="9">
        <f t="shared" si="131"/>
        <v>-9.8149874937730121E-5</v>
      </c>
      <c r="BV197" s="9">
        <f t="shared" si="149"/>
        <v>1.2860840588743703E-5</v>
      </c>
      <c r="BW197" s="9">
        <f t="shared" si="108"/>
        <v>1.5239138939505304E-11</v>
      </c>
      <c r="BX197" s="9">
        <f t="shared" si="108"/>
        <v>2.0554335941076493E-16</v>
      </c>
      <c r="BY197" s="9">
        <f t="shared" si="132"/>
        <v>5.5966988592860001E-14</v>
      </c>
      <c r="CA197" s="16">
        <f t="shared" si="133"/>
        <v>3</v>
      </c>
      <c r="CB197" s="17">
        <f>VLOOKUP($A197,Datum!$A:$B,2,0)</f>
        <v>41450</v>
      </c>
      <c r="CC197" s="13">
        <f>VLOOKUP(CB197,Zeitreihen!$J:$K,2,0)</f>
        <v>0.26663822525597269</v>
      </c>
      <c r="CD197" s="13">
        <f>VLOOKUP(CB197,Zeitreihen!N:O,2,0)</f>
        <v>1.3077000000000001</v>
      </c>
      <c r="CE197" s="9">
        <f t="shared" si="134"/>
        <v>2.6663467052077506E-5</v>
      </c>
      <c r="CF197" s="9">
        <f t="shared" si="134"/>
        <v>-3.2828215915777651E-3</v>
      </c>
      <c r="CG197" s="9">
        <f t="shared" si="150"/>
        <v>1.2860840588743703E-5</v>
      </c>
      <c r="CH197" s="9">
        <f t="shared" si="109"/>
        <v>9.2148655174848912E-15</v>
      </c>
      <c r="CI197" s="9">
        <f t="shared" si="109"/>
        <v>1.625425198115294E-10</v>
      </c>
      <c r="CJ197" s="9">
        <f t="shared" si="135"/>
        <v>-1.2238494437374095E-12</v>
      </c>
      <c r="CL197" s="16">
        <f t="shared" si="136"/>
        <v>3</v>
      </c>
      <c r="CM197" s="17">
        <f>VLOOKUP($A197,Datum!$A:$B,2,0)</f>
        <v>41450</v>
      </c>
      <c r="CN197" s="13">
        <f>VLOOKUP(CM197,Zeitreihen!$J:$K,2,0)</f>
        <v>0.26663822525597269</v>
      </c>
      <c r="CO197" s="13">
        <f>VLOOKUP(CM197,Zeitreihen!R:S,2,0)</f>
        <v>1.0187999999999999</v>
      </c>
      <c r="CP197" s="9">
        <f t="shared" si="137"/>
        <v>2.6663467052077506E-5</v>
      </c>
      <c r="CQ197" s="9">
        <f t="shared" si="137"/>
        <v>-9.8149874937730121E-5</v>
      </c>
      <c r="CR197" s="9">
        <f t="shared" si="151"/>
        <v>1.2860840588743703E-5</v>
      </c>
      <c r="CS197" s="9">
        <f t="shared" si="110"/>
        <v>9.2148655174848912E-15</v>
      </c>
      <c r="CT197" s="9">
        <f t="shared" si="110"/>
        <v>2.0554335941076493E-16</v>
      </c>
      <c r="CU197" s="9">
        <f t="shared" si="138"/>
        <v>1.3762464949936334E-15</v>
      </c>
      <c r="CW197" s="16">
        <f t="shared" si="139"/>
        <v>3</v>
      </c>
      <c r="CX197" s="17">
        <f>VLOOKUP($A197,Datum!$A:$B,2,0)</f>
        <v>41450</v>
      </c>
      <c r="CY197" s="13">
        <f>VLOOKUP(CX197,Zeitreihen!N:O,2,0)</f>
        <v>1.3077000000000001</v>
      </c>
      <c r="CZ197" s="13">
        <f>VLOOKUP(CX197,Zeitreihen!R:S,2,0)</f>
        <v>1.0187999999999999</v>
      </c>
      <c r="DA197" s="9">
        <f t="shared" si="140"/>
        <v>-3.2828215915777651E-3</v>
      </c>
      <c r="DB197" s="9">
        <f t="shared" si="140"/>
        <v>-9.8149874937730121E-5</v>
      </c>
      <c r="DC197" s="9">
        <f t="shared" si="152"/>
        <v>1.2860840588743703E-5</v>
      </c>
      <c r="DD197" s="9">
        <f t="shared" si="111"/>
        <v>1.625425198115294E-10</v>
      </c>
      <c r="DE197" s="9">
        <f t="shared" si="111"/>
        <v>2.0554335941076493E-16</v>
      </c>
      <c r="DF197" s="9">
        <f t="shared" si="141"/>
        <v>-1.827827551197119E-13</v>
      </c>
    </row>
    <row r="198" spans="1:110" ht="15" x14ac:dyDescent="0.2">
      <c r="A198" s="9">
        <f t="shared" si="142"/>
        <v>185</v>
      </c>
      <c r="B198" s="16">
        <f t="shared" si="112"/>
        <v>2</v>
      </c>
      <c r="C198" s="17">
        <f>VLOOKUP($A198,Datum!$A:$B,2,0)</f>
        <v>41449</v>
      </c>
      <c r="D198" s="13">
        <f>VLOOKUP(C198,Zeitreihen!$B:$C,2,0)</f>
        <v>556.20000000000005</v>
      </c>
      <c r="E198" s="13">
        <f>VLOOKUP(C198,Zeitreihen!F:G,2,0)</f>
        <v>7500.69</v>
      </c>
      <c r="F198" s="9">
        <f t="shared" si="113"/>
        <v>-1.6493932517471485E-2</v>
      </c>
      <c r="G198" s="9">
        <f t="shared" si="113"/>
        <v>-3.4032221680566732E-3</v>
      </c>
      <c r="H198" s="9">
        <f t="shared" si="143"/>
        <v>1.208919015341908E-5</v>
      </c>
      <c r="I198" s="9">
        <f t="shared" si="102"/>
        <v>3.6255622653617502E-9</v>
      </c>
      <c r="J198" s="9">
        <f t="shared" si="102"/>
        <v>2.4859342319868282E-10</v>
      </c>
      <c r="K198" s="9">
        <f t="shared" si="114"/>
        <v>9.4936343650166391E-10</v>
      </c>
      <c r="M198" s="16">
        <f t="shared" si="115"/>
        <v>2</v>
      </c>
      <c r="N198" s="17">
        <f>VLOOKUP($A198,Datum!$A:$B,2,0)</f>
        <v>41449</v>
      </c>
      <c r="O198" s="13">
        <f>VLOOKUP(N198,Zeitreihen!$B:$C,2,0)</f>
        <v>556.20000000000005</v>
      </c>
      <c r="P198" s="13">
        <f>VLOOKUP(N198,Zeitreihen!$J:$K,2,0)</f>
        <v>0.26663111585121985</v>
      </c>
      <c r="Q198" s="9">
        <f t="shared" si="116"/>
        <v>-1.6493932517471485E-2</v>
      </c>
      <c r="R198" s="9">
        <f t="shared" si="116"/>
        <v>0</v>
      </c>
      <c r="S198" s="9">
        <f t="shared" si="144"/>
        <v>1.208919015341908E-5</v>
      </c>
      <c r="T198" s="9">
        <f t="shared" si="103"/>
        <v>3.6255622653617502E-9</v>
      </c>
      <c r="U198" s="9">
        <f t="shared" si="103"/>
        <v>1.3115162568566719E-19</v>
      </c>
      <c r="V198" s="9">
        <f t="shared" si="117"/>
        <v>-2.1805925459076571E-14</v>
      </c>
      <c r="X198" s="16">
        <f t="shared" si="118"/>
        <v>2</v>
      </c>
      <c r="Y198" s="17">
        <f>VLOOKUP($A198,Datum!$A:$B,2,0)</f>
        <v>41449</v>
      </c>
      <c r="Z198" s="13">
        <f>VLOOKUP(Y198,Zeitreihen!$B:$C,2,0)</f>
        <v>556.20000000000005</v>
      </c>
      <c r="AA198" s="13">
        <f>VLOOKUP(Y198,Zeitreihen!N:O,2,0)</f>
        <v>1.3120000000000001</v>
      </c>
      <c r="AB198" s="9">
        <f t="shared" si="119"/>
        <v>-1.6493932517471485E-2</v>
      </c>
      <c r="AC198" s="9">
        <f t="shared" si="119"/>
        <v>-1.5242740674273911E-4</v>
      </c>
      <c r="AD198" s="9">
        <f t="shared" si="145"/>
        <v>1.208919015341908E-5</v>
      </c>
      <c r="AE198" s="9">
        <f t="shared" si="104"/>
        <v>3.6255622653617502E-9</v>
      </c>
      <c r="AF198" s="9">
        <f t="shared" si="104"/>
        <v>2.180335453750658E-12</v>
      </c>
      <c r="AG198" s="9">
        <f t="shared" si="120"/>
        <v>8.8909740450350974E-11</v>
      </c>
      <c r="AI198" s="16">
        <f t="shared" si="121"/>
        <v>2</v>
      </c>
      <c r="AJ198" s="17">
        <f>VLOOKUP($A198,Datum!$A:$B,2,0)</f>
        <v>41449</v>
      </c>
      <c r="AK198" s="13">
        <f>VLOOKUP(AJ198,Zeitreihen!$B:$C,2,0)</f>
        <v>556.20000000000005</v>
      </c>
      <c r="AL198" s="13">
        <f>VLOOKUP(AJ198,Zeitreihen!$R:$S,2,0)</f>
        <v>1.0188999999999999</v>
      </c>
      <c r="AM198" s="9">
        <f t="shared" si="122"/>
        <v>-1.6493932517471485E-2</v>
      </c>
      <c r="AN198" s="9">
        <f t="shared" si="122"/>
        <v>-9.814024248514048E-5</v>
      </c>
      <c r="AO198" s="9">
        <f t="shared" si="146"/>
        <v>1.208919015341908E-5</v>
      </c>
      <c r="AP198" s="9">
        <f t="shared" si="105"/>
        <v>3.6206754736324555E-9</v>
      </c>
      <c r="AQ198" s="9">
        <f t="shared" si="105"/>
        <v>2.0336886383397496E-16</v>
      </c>
      <c r="AR198" s="9">
        <f t="shared" si="123"/>
        <v>-8.5809827956019791E-13</v>
      </c>
      <c r="AT198" s="16">
        <f t="shared" si="124"/>
        <v>2</v>
      </c>
      <c r="AU198" s="17">
        <f>VLOOKUP($A198,Datum!$A:$B,2,0)</f>
        <v>41449</v>
      </c>
      <c r="AV198" s="13">
        <f>VLOOKUP(AU198,Zeitreihen!$F:$G,2,0)</f>
        <v>7500.69</v>
      </c>
      <c r="AW198" s="13">
        <f>VLOOKUP(AU198,Zeitreihen!$J:$K,2,0)</f>
        <v>0.26663111585121985</v>
      </c>
      <c r="AX198" s="9">
        <f t="shared" si="125"/>
        <v>-3.4032221680566732E-3</v>
      </c>
      <c r="AY198" s="9">
        <f t="shared" si="125"/>
        <v>0</v>
      </c>
      <c r="AZ198" s="9">
        <f t="shared" si="147"/>
        <v>1.208919015341908E-5</v>
      </c>
      <c r="BA198" s="9">
        <f t="shared" si="106"/>
        <v>2.4859342319868282E-10</v>
      </c>
      <c r="BB198" s="9">
        <f t="shared" si="106"/>
        <v>1.3115162568566719E-19</v>
      </c>
      <c r="BC198" s="9">
        <f t="shared" si="126"/>
        <v>-5.7099414696888366E-15</v>
      </c>
      <c r="BE198" s="16">
        <f t="shared" si="127"/>
        <v>2</v>
      </c>
      <c r="BF198" s="17">
        <f>VLOOKUP($A198,Datum!$A:$B,2,0)</f>
        <v>41449</v>
      </c>
      <c r="BG198" s="13">
        <f>VLOOKUP(BF198,Zeitreihen!$F:$G,2,0)</f>
        <v>7500.69</v>
      </c>
      <c r="BH198" s="13">
        <f>VLOOKUP(BF198,Zeitreihen!N:O,2,0)</f>
        <v>1.3120000000000001</v>
      </c>
      <c r="BI198" s="9">
        <f t="shared" si="128"/>
        <v>-3.4032221680566732E-3</v>
      </c>
      <c r="BJ198" s="9">
        <f t="shared" si="128"/>
        <v>-1.5242740674273911E-4</v>
      </c>
      <c r="BK198" s="9">
        <f t="shared" si="148"/>
        <v>1.208919015341908E-5</v>
      </c>
      <c r="BL198" s="9">
        <f t="shared" si="107"/>
        <v>2.4859342319868282E-10</v>
      </c>
      <c r="BM198" s="9">
        <f t="shared" si="107"/>
        <v>2.180335453750658E-12</v>
      </c>
      <c r="BN198" s="9">
        <f t="shared" si="129"/>
        <v>2.3281259720413098E-11</v>
      </c>
      <c r="BP198" s="16">
        <f t="shared" si="130"/>
        <v>2</v>
      </c>
      <c r="BQ198" s="17">
        <f>VLOOKUP($A198,Datum!$A:$B,2,0)</f>
        <v>41449</v>
      </c>
      <c r="BR198" s="13">
        <f>VLOOKUP(BQ198,Zeitreihen!$F:$G,2,0)</f>
        <v>7500.69</v>
      </c>
      <c r="BS198" s="13">
        <f>VLOOKUP(BQ198,Zeitreihen!R:S,2,0)</f>
        <v>1.0188999999999999</v>
      </c>
      <c r="BT198" s="9">
        <f t="shared" si="131"/>
        <v>-3.4032221680566732E-3</v>
      </c>
      <c r="BU198" s="9">
        <f t="shared" si="131"/>
        <v>-9.814024248514048E-5</v>
      </c>
      <c r="BV198" s="9">
        <f t="shared" si="149"/>
        <v>1.208919015341908E-5</v>
      </c>
      <c r="BW198" s="9">
        <f t="shared" si="108"/>
        <v>2.4859342319868282E-10</v>
      </c>
      <c r="BX198" s="9">
        <f t="shared" si="108"/>
        <v>1.9414294695577787E-16</v>
      </c>
      <c r="BY198" s="9">
        <f t="shared" si="132"/>
        <v>-2.1968764137660799E-13</v>
      </c>
      <c r="CA198" s="16">
        <f t="shared" si="133"/>
        <v>2</v>
      </c>
      <c r="CB198" s="17">
        <f>VLOOKUP($A198,Datum!$A:$B,2,0)</f>
        <v>41449</v>
      </c>
      <c r="CC198" s="13">
        <f>VLOOKUP(CB198,Zeitreihen!$J:$K,2,0)</f>
        <v>0.26663111585121985</v>
      </c>
      <c r="CD198" s="13">
        <f>VLOOKUP(CB198,Zeitreihen!N:O,2,0)</f>
        <v>1.3120000000000001</v>
      </c>
      <c r="CE198" s="9">
        <f t="shared" si="134"/>
        <v>0</v>
      </c>
      <c r="CF198" s="9">
        <f t="shared" si="134"/>
        <v>-1.5242740674273911E-4</v>
      </c>
      <c r="CG198" s="9">
        <f t="shared" si="150"/>
        <v>1.208919015341908E-5</v>
      </c>
      <c r="CH198" s="9">
        <f t="shared" si="109"/>
        <v>1.3115162568566719E-19</v>
      </c>
      <c r="CI198" s="9">
        <f t="shared" si="109"/>
        <v>2.180335453750658E-12</v>
      </c>
      <c r="CJ198" s="9">
        <f t="shared" si="135"/>
        <v>-5.347471732505891E-16</v>
      </c>
      <c r="CL198" s="16">
        <f t="shared" si="136"/>
        <v>2</v>
      </c>
      <c r="CM198" s="17">
        <f>VLOOKUP($A198,Datum!$A:$B,2,0)</f>
        <v>41449</v>
      </c>
      <c r="CN198" s="13">
        <f>VLOOKUP(CM198,Zeitreihen!$J:$K,2,0)</f>
        <v>0.26663111585121985</v>
      </c>
      <c r="CO198" s="13">
        <f>VLOOKUP(CM198,Zeitreihen!R:S,2,0)</f>
        <v>1.0188999999999999</v>
      </c>
      <c r="CP198" s="9">
        <f t="shared" si="137"/>
        <v>0</v>
      </c>
      <c r="CQ198" s="9">
        <f t="shared" si="137"/>
        <v>-9.814024248514048E-5</v>
      </c>
      <c r="CR198" s="9">
        <f t="shared" si="151"/>
        <v>1.208919015341908E-5</v>
      </c>
      <c r="CS198" s="9">
        <f t="shared" si="110"/>
        <v>1.3115162568566719E-19</v>
      </c>
      <c r="CT198" s="9">
        <f t="shared" si="110"/>
        <v>1.9414294695577787E-16</v>
      </c>
      <c r="CU198" s="9">
        <f t="shared" si="138"/>
        <v>5.0460046679186218E-18</v>
      </c>
      <c r="CW198" s="16">
        <f t="shared" si="139"/>
        <v>2</v>
      </c>
      <c r="CX198" s="17">
        <f>VLOOKUP($A198,Datum!$A:$B,2,0)</f>
        <v>41449</v>
      </c>
      <c r="CY198" s="13">
        <f>VLOOKUP(CX198,Zeitreihen!N:O,2,0)</f>
        <v>1.3120000000000001</v>
      </c>
      <c r="CZ198" s="13">
        <f>VLOOKUP(CX198,Zeitreihen!R:S,2,0)</f>
        <v>1.0188999999999999</v>
      </c>
      <c r="DA198" s="9">
        <f t="shared" si="140"/>
        <v>-1.5242740674273911E-4</v>
      </c>
      <c r="DB198" s="9">
        <f t="shared" si="140"/>
        <v>-9.814024248514048E-5</v>
      </c>
      <c r="DC198" s="9">
        <f t="shared" si="152"/>
        <v>1.208919015341908E-5</v>
      </c>
      <c r="DD198" s="9">
        <f t="shared" si="111"/>
        <v>2.180335453750658E-12</v>
      </c>
      <c r="DE198" s="9">
        <f t="shared" si="111"/>
        <v>1.9414294695577787E-16</v>
      </c>
      <c r="DF198" s="9">
        <f t="shared" si="141"/>
        <v>-2.0574176784097971E-14</v>
      </c>
    </row>
    <row r="199" spans="1:110" ht="15" x14ac:dyDescent="0.2">
      <c r="A199" s="9">
        <f t="shared" si="142"/>
        <v>186</v>
      </c>
      <c r="B199" s="16">
        <f t="shared" si="112"/>
        <v>6</v>
      </c>
      <c r="C199" s="17">
        <f>VLOOKUP($A199,Datum!$A:$B,2,0)</f>
        <v>41446</v>
      </c>
      <c r="D199" s="13">
        <f>VLOOKUP(C199,Zeitreihen!$B:$C,2,0)</f>
        <v>565.45000000000005</v>
      </c>
      <c r="E199" s="13">
        <f>VLOOKUP(C199,Zeitreihen!F:G,2,0)</f>
        <v>7526.26</v>
      </c>
      <c r="F199" s="9">
        <f t="shared" si="113"/>
        <v>-5.3041019631071555E-4</v>
      </c>
      <c r="G199" s="9">
        <f t="shared" si="113"/>
        <v>0</v>
      </c>
      <c r="H199" s="9">
        <f t="shared" si="143"/>
        <v>1.1363838744213935E-5</v>
      </c>
      <c r="I199" s="9">
        <f t="shared" si="102"/>
        <v>2.0837585937121024E-11</v>
      </c>
      <c r="J199" s="9">
        <f t="shared" si="102"/>
        <v>1.4547834155538161E-11</v>
      </c>
      <c r="K199" s="9">
        <f t="shared" si="114"/>
        <v>1.7410966211414314E-11</v>
      </c>
      <c r="M199" s="16">
        <f t="shared" si="115"/>
        <v>6</v>
      </c>
      <c r="N199" s="17">
        <f>VLOOKUP($A199,Datum!$A:$B,2,0)</f>
        <v>41446</v>
      </c>
      <c r="O199" s="13">
        <f>VLOOKUP(N199,Zeitreihen!$B:$C,2,0)</f>
        <v>565.45000000000005</v>
      </c>
      <c r="P199" s="13">
        <f>VLOOKUP(N199,Zeitreihen!$J:$K,2,0)</f>
        <v>0.26663111585121985</v>
      </c>
      <c r="Q199" s="9">
        <f t="shared" si="116"/>
        <v>-5.3041019631071555E-4</v>
      </c>
      <c r="R199" s="9">
        <f t="shared" si="116"/>
        <v>-2.6663467052135138E-5</v>
      </c>
      <c r="S199" s="9">
        <f t="shared" si="144"/>
        <v>1.1363838744213935E-5</v>
      </c>
      <c r="T199" s="9">
        <f t="shared" si="103"/>
        <v>2.0837585937121024E-11</v>
      </c>
      <c r="U199" s="9">
        <f t="shared" si="103"/>
        <v>8.0160172285026672E-15</v>
      </c>
      <c r="V199" s="9">
        <f t="shared" si="117"/>
        <v>4.086984803891091E-13</v>
      </c>
      <c r="X199" s="16">
        <f t="shared" si="118"/>
        <v>6</v>
      </c>
      <c r="Y199" s="17">
        <f>VLOOKUP($A199,Datum!$A:$B,2,0)</f>
        <v>41446</v>
      </c>
      <c r="Z199" s="13">
        <f>VLOOKUP(Y199,Zeitreihen!$B:$C,2,0)</f>
        <v>565.45000000000005</v>
      </c>
      <c r="AA199" s="13">
        <f>VLOOKUP(Y199,Zeitreihen!N:O,2,0)</f>
        <v>1.3122</v>
      </c>
      <c r="AB199" s="9">
        <f t="shared" si="119"/>
        <v>-5.3041019631071555E-4</v>
      </c>
      <c r="AC199" s="9">
        <f t="shared" si="119"/>
        <v>-7.4406235008545119E-3</v>
      </c>
      <c r="AD199" s="9">
        <f t="shared" si="145"/>
        <v>1.1363838744213935E-5</v>
      </c>
      <c r="AE199" s="9">
        <f t="shared" si="104"/>
        <v>2.0837585937121024E-11</v>
      </c>
      <c r="AF199" s="9">
        <f t="shared" si="104"/>
        <v>6.7601745326677263E-10</v>
      </c>
      <c r="AG199" s="9">
        <f t="shared" si="120"/>
        <v>1.1868686438456478E-10</v>
      </c>
      <c r="AI199" s="16">
        <f t="shared" si="121"/>
        <v>6</v>
      </c>
      <c r="AJ199" s="17">
        <f>VLOOKUP($A199,Datum!$A:$B,2,0)</f>
        <v>41446</v>
      </c>
      <c r="AK199" s="13">
        <f>VLOOKUP(AJ199,Zeitreihen!$B:$C,2,0)</f>
        <v>565.45000000000005</v>
      </c>
      <c r="AL199" s="13">
        <f>VLOOKUP(AJ199,Zeitreihen!$R:$S,2,0)</f>
        <v>1.0189999999999999</v>
      </c>
      <c r="AM199" s="9">
        <f t="shared" si="122"/>
        <v>-5.3041019631071555E-4</v>
      </c>
      <c r="AN199" s="9">
        <f t="shared" si="122"/>
        <v>-9.8130611923094848E-5</v>
      </c>
      <c r="AO199" s="9">
        <f t="shared" si="146"/>
        <v>1.1363838744213935E-5</v>
      </c>
      <c r="AP199" s="9">
        <f t="shared" si="105"/>
        <v>2.0479824136774138E-11</v>
      </c>
      <c r="AQ199" s="9">
        <f t="shared" si="105"/>
        <v>1.9206552544120843E-16</v>
      </c>
      <c r="AR199" s="9">
        <f t="shared" si="123"/>
        <v>-6.2717367481209441E-14</v>
      </c>
      <c r="AT199" s="16">
        <f t="shared" si="124"/>
        <v>6</v>
      </c>
      <c r="AU199" s="17">
        <f>VLOOKUP($A199,Datum!$A:$B,2,0)</f>
        <v>41446</v>
      </c>
      <c r="AV199" s="13">
        <f>VLOOKUP(AU199,Zeitreihen!$F:$G,2,0)</f>
        <v>7526.26</v>
      </c>
      <c r="AW199" s="13">
        <f>VLOOKUP(AU199,Zeitreihen!$J:$K,2,0)</f>
        <v>0.26663111585121985</v>
      </c>
      <c r="AX199" s="9">
        <f t="shared" si="125"/>
        <v>0</v>
      </c>
      <c r="AY199" s="9">
        <f t="shared" si="125"/>
        <v>-2.6663467052135138E-5</v>
      </c>
      <c r="AZ199" s="9">
        <f t="shared" si="147"/>
        <v>1.1363838744213935E-5</v>
      </c>
      <c r="BA199" s="9">
        <f t="shared" si="106"/>
        <v>1.4547834155538161E-11</v>
      </c>
      <c r="BB199" s="9">
        <f t="shared" si="106"/>
        <v>8.0160172285026672E-15</v>
      </c>
      <c r="BC199" s="9">
        <f t="shared" si="126"/>
        <v>3.4149039404966205E-13</v>
      </c>
      <c r="BE199" s="16">
        <f t="shared" si="127"/>
        <v>6</v>
      </c>
      <c r="BF199" s="17">
        <f>VLOOKUP($A199,Datum!$A:$B,2,0)</f>
        <v>41446</v>
      </c>
      <c r="BG199" s="13">
        <f>VLOOKUP(BF199,Zeitreihen!$F:$G,2,0)</f>
        <v>7526.26</v>
      </c>
      <c r="BH199" s="13">
        <f>VLOOKUP(BF199,Zeitreihen!N:O,2,0)</f>
        <v>1.3122</v>
      </c>
      <c r="BI199" s="9">
        <f t="shared" si="128"/>
        <v>0</v>
      </c>
      <c r="BJ199" s="9">
        <f t="shared" si="128"/>
        <v>-7.4406235008545119E-3</v>
      </c>
      <c r="BK199" s="9">
        <f t="shared" si="148"/>
        <v>1.1363838744213935E-5</v>
      </c>
      <c r="BL199" s="9">
        <f t="shared" si="107"/>
        <v>1.4547834155538161E-11</v>
      </c>
      <c r="BM199" s="9">
        <f t="shared" si="107"/>
        <v>6.7601745326677263E-10</v>
      </c>
      <c r="BN199" s="9">
        <f t="shared" si="129"/>
        <v>9.9169500333390183E-11</v>
      </c>
      <c r="BP199" s="16">
        <f t="shared" si="130"/>
        <v>6</v>
      </c>
      <c r="BQ199" s="17">
        <f>VLOOKUP($A199,Datum!$A:$B,2,0)</f>
        <v>41446</v>
      </c>
      <c r="BR199" s="13">
        <f>VLOOKUP(BQ199,Zeitreihen!$F:$G,2,0)</f>
        <v>7526.26</v>
      </c>
      <c r="BS199" s="13">
        <f>VLOOKUP(BQ199,Zeitreihen!R:S,2,0)</f>
        <v>1.0189999999999999</v>
      </c>
      <c r="BT199" s="9">
        <f t="shared" si="131"/>
        <v>0</v>
      </c>
      <c r="BU199" s="9">
        <f t="shared" si="131"/>
        <v>-9.8130611923094848E-5</v>
      </c>
      <c r="BV199" s="9">
        <f t="shared" si="149"/>
        <v>1.1363838744213935E-5</v>
      </c>
      <c r="BW199" s="9">
        <f t="shared" si="108"/>
        <v>1.4547834155538161E-11</v>
      </c>
      <c r="BX199" s="9">
        <f t="shared" si="108"/>
        <v>1.8337256406727792E-16</v>
      </c>
      <c r="BY199" s="9">
        <f t="shared" si="132"/>
        <v>-5.1649527110386552E-14</v>
      </c>
      <c r="CA199" s="16">
        <f t="shared" si="133"/>
        <v>6</v>
      </c>
      <c r="CB199" s="17">
        <f>VLOOKUP($A199,Datum!$A:$B,2,0)</f>
        <v>41446</v>
      </c>
      <c r="CC199" s="13">
        <f>VLOOKUP(CB199,Zeitreihen!$J:$K,2,0)</f>
        <v>0.26663111585121985</v>
      </c>
      <c r="CD199" s="13">
        <f>VLOOKUP(CB199,Zeitreihen!N:O,2,0)</f>
        <v>1.3122</v>
      </c>
      <c r="CE199" s="9">
        <f t="shared" si="134"/>
        <v>-2.6663467052135138E-5</v>
      </c>
      <c r="CF199" s="9">
        <f t="shared" si="134"/>
        <v>-7.4406235008545119E-3</v>
      </c>
      <c r="CG199" s="9">
        <f t="shared" si="150"/>
        <v>1.1363838744213935E-5</v>
      </c>
      <c r="CH199" s="9">
        <f t="shared" si="109"/>
        <v>8.0160172285026672E-15</v>
      </c>
      <c r="CI199" s="9">
        <f t="shared" si="109"/>
        <v>6.7601745326677263E-10</v>
      </c>
      <c r="CJ199" s="9">
        <f t="shared" si="135"/>
        <v>2.3278675976427324E-12</v>
      </c>
      <c r="CL199" s="16">
        <f t="shared" si="136"/>
        <v>6</v>
      </c>
      <c r="CM199" s="17">
        <f>VLOOKUP($A199,Datum!$A:$B,2,0)</f>
        <v>41446</v>
      </c>
      <c r="CN199" s="13">
        <f>VLOOKUP(CM199,Zeitreihen!$J:$K,2,0)</f>
        <v>0.26663111585121985</v>
      </c>
      <c r="CO199" s="13">
        <f>VLOOKUP(CM199,Zeitreihen!R:S,2,0)</f>
        <v>1.0189999999999999</v>
      </c>
      <c r="CP199" s="9">
        <f t="shared" si="137"/>
        <v>-2.6663467052135138E-5</v>
      </c>
      <c r="CQ199" s="9">
        <f t="shared" si="137"/>
        <v>-9.8130611923094848E-5</v>
      </c>
      <c r="CR199" s="9">
        <f t="shared" si="151"/>
        <v>1.1363838744213935E-5</v>
      </c>
      <c r="CS199" s="9">
        <f t="shared" si="110"/>
        <v>8.0160172285026672E-15</v>
      </c>
      <c r="CT199" s="9">
        <f t="shared" si="110"/>
        <v>1.8337256406727792E-16</v>
      </c>
      <c r="CU199" s="9">
        <f t="shared" si="138"/>
        <v>-1.2124015971607794E-15</v>
      </c>
      <c r="CW199" s="16">
        <f t="shared" si="139"/>
        <v>6</v>
      </c>
      <c r="CX199" s="17">
        <f>VLOOKUP($A199,Datum!$A:$B,2,0)</f>
        <v>41446</v>
      </c>
      <c r="CY199" s="13">
        <f>VLOOKUP(CX199,Zeitreihen!N:O,2,0)</f>
        <v>1.3122</v>
      </c>
      <c r="CZ199" s="13">
        <f>VLOOKUP(CX199,Zeitreihen!R:S,2,0)</f>
        <v>1.0189999999999999</v>
      </c>
      <c r="DA199" s="9">
        <f t="shared" si="140"/>
        <v>-7.4406235008545119E-3</v>
      </c>
      <c r="DB199" s="9">
        <f t="shared" si="140"/>
        <v>-9.8130611923094848E-5</v>
      </c>
      <c r="DC199" s="9">
        <f t="shared" si="152"/>
        <v>1.1363838744213935E-5</v>
      </c>
      <c r="DD199" s="9">
        <f t="shared" si="111"/>
        <v>6.7601745326677263E-10</v>
      </c>
      <c r="DE199" s="9">
        <f t="shared" si="111"/>
        <v>1.8337256406727792E-16</v>
      </c>
      <c r="DF199" s="9">
        <f t="shared" si="141"/>
        <v>-3.5208387318898793E-13</v>
      </c>
    </row>
    <row r="200" spans="1:110" ht="15" x14ac:dyDescent="0.2">
      <c r="A200" s="9">
        <f t="shared" si="142"/>
        <v>187</v>
      </c>
      <c r="B200" s="16">
        <f t="shared" si="112"/>
        <v>5</v>
      </c>
      <c r="C200" s="17">
        <f>VLOOKUP($A200,Datum!$A:$B,2,0)</f>
        <v>41445</v>
      </c>
      <c r="D200" s="13">
        <f>VLOOKUP(C200,Zeitreihen!$B:$C,2,0)</f>
        <v>565.75</v>
      </c>
      <c r="E200" s="13">
        <f>VLOOKUP(C200,Zeitreihen!F:G,2,0)</f>
        <v>7526.26</v>
      </c>
      <c r="F200" s="9">
        <f t="shared" si="113"/>
        <v>-7.4489879800624268E-3</v>
      </c>
      <c r="G200" s="9">
        <f t="shared" si="113"/>
        <v>0</v>
      </c>
      <c r="H200" s="9">
        <f t="shared" si="143"/>
        <v>1.0682008419561098E-5</v>
      </c>
      <c r="I200" s="9">
        <f t="shared" si="102"/>
        <v>7.3105247127025775E-10</v>
      </c>
      <c r="J200" s="9">
        <f t="shared" si="102"/>
        <v>1.367496410620587E-11</v>
      </c>
      <c r="K200" s="9">
        <f t="shared" si="114"/>
        <v>9.9985580482256911E-11</v>
      </c>
      <c r="M200" s="16">
        <f t="shared" si="115"/>
        <v>5</v>
      </c>
      <c r="N200" s="17">
        <f>VLOOKUP($A200,Datum!$A:$B,2,0)</f>
        <v>41445</v>
      </c>
      <c r="O200" s="13">
        <f>VLOOKUP(N200,Zeitreihen!$B:$C,2,0)</f>
        <v>565.75</v>
      </c>
      <c r="P200" s="13">
        <f>VLOOKUP(N200,Zeitreihen!$J:$K,2,0)</f>
        <v>0.26663822525597269</v>
      </c>
      <c r="Q200" s="9">
        <f t="shared" si="116"/>
        <v>-7.4489879800624268E-3</v>
      </c>
      <c r="R200" s="9">
        <f t="shared" si="116"/>
        <v>0</v>
      </c>
      <c r="S200" s="9">
        <f t="shared" si="144"/>
        <v>1.0682008419561098E-5</v>
      </c>
      <c r="T200" s="9">
        <f t="shared" si="103"/>
        <v>7.3105247127025775E-10</v>
      </c>
      <c r="U200" s="9">
        <f t="shared" si="103"/>
        <v>1.1588557645585553E-19</v>
      </c>
      <c r="V200" s="9">
        <f t="shared" si="117"/>
        <v>-9.2042618961343976E-15</v>
      </c>
      <c r="X200" s="16">
        <f t="shared" si="118"/>
        <v>5</v>
      </c>
      <c r="Y200" s="17">
        <f>VLOOKUP($A200,Datum!$A:$B,2,0)</f>
        <v>41445</v>
      </c>
      <c r="Z200" s="13">
        <f>VLOOKUP(Y200,Zeitreihen!$B:$C,2,0)</f>
        <v>565.75</v>
      </c>
      <c r="AA200" s="13">
        <f>VLOOKUP(Y200,Zeitreihen!N:O,2,0)</f>
        <v>1.3220000000000001</v>
      </c>
      <c r="AB200" s="9">
        <f t="shared" si="119"/>
        <v>-7.4489879800624268E-3</v>
      </c>
      <c r="AC200" s="9">
        <f t="shared" si="119"/>
        <v>-5.6571902714427601E-3</v>
      </c>
      <c r="AD200" s="9">
        <f t="shared" si="145"/>
        <v>1.0682008419561098E-5</v>
      </c>
      <c r="AE200" s="9">
        <f t="shared" si="104"/>
        <v>7.3105247127025775E-10</v>
      </c>
      <c r="AF200" s="9">
        <f t="shared" si="104"/>
        <v>3.7556133274846276E-10</v>
      </c>
      <c r="AG200" s="9">
        <f t="shared" si="120"/>
        <v>5.2398000001843133E-10</v>
      </c>
      <c r="AI200" s="16">
        <f t="shared" si="121"/>
        <v>5</v>
      </c>
      <c r="AJ200" s="17">
        <f>VLOOKUP($A200,Datum!$A:$B,2,0)</f>
        <v>41445</v>
      </c>
      <c r="AK200" s="13">
        <f>VLOOKUP(AJ200,Zeitreihen!$B:$C,2,0)</f>
        <v>565.75</v>
      </c>
      <c r="AL200" s="13">
        <f>VLOOKUP(AJ200,Zeitreihen!$R:$S,2,0)</f>
        <v>1.0190999999999999</v>
      </c>
      <c r="AM200" s="9">
        <f t="shared" si="122"/>
        <v>-7.4489879800624268E-3</v>
      </c>
      <c r="AN200" s="9">
        <f t="shared" si="122"/>
        <v>-9.8120983251149028E-5</v>
      </c>
      <c r="AO200" s="9">
        <f t="shared" si="146"/>
        <v>1.0682008419561098E-5</v>
      </c>
      <c r="AP200" s="9">
        <f t="shared" si="105"/>
        <v>7.2899052125538164E-10</v>
      </c>
      <c r="AQ200" s="9">
        <f t="shared" si="105"/>
        <v>1.8138827481258175E-16</v>
      </c>
      <c r="AR200" s="9">
        <f t="shared" si="123"/>
        <v>-3.6363488969739735E-13</v>
      </c>
      <c r="AT200" s="16">
        <f t="shared" si="124"/>
        <v>5</v>
      </c>
      <c r="AU200" s="17">
        <f>VLOOKUP($A200,Datum!$A:$B,2,0)</f>
        <v>41445</v>
      </c>
      <c r="AV200" s="13">
        <f>VLOOKUP(AU200,Zeitreihen!$F:$G,2,0)</f>
        <v>7526.26</v>
      </c>
      <c r="AW200" s="13">
        <f>VLOOKUP(AU200,Zeitreihen!$J:$K,2,0)</f>
        <v>0.26663822525597269</v>
      </c>
      <c r="AX200" s="9">
        <f t="shared" si="125"/>
        <v>0</v>
      </c>
      <c r="AY200" s="9">
        <f t="shared" si="125"/>
        <v>0</v>
      </c>
      <c r="AZ200" s="9">
        <f t="shared" si="147"/>
        <v>1.0682008419561098E-5</v>
      </c>
      <c r="BA200" s="9">
        <f t="shared" si="106"/>
        <v>1.367496410620587E-11</v>
      </c>
      <c r="BB200" s="9">
        <f t="shared" si="106"/>
        <v>1.1588557645585553E-19</v>
      </c>
      <c r="BC200" s="9">
        <f t="shared" si="126"/>
        <v>-1.2588610322274658E-15</v>
      </c>
      <c r="BE200" s="16">
        <f t="shared" si="127"/>
        <v>5</v>
      </c>
      <c r="BF200" s="17">
        <f>VLOOKUP($A200,Datum!$A:$B,2,0)</f>
        <v>41445</v>
      </c>
      <c r="BG200" s="13">
        <f>VLOOKUP(BF200,Zeitreihen!$F:$G,2,0)</f>
        <v>7526.26</v>
      </c>
      <c r="BH200" s="13">
        <f>VLOOKUP(BF200,Zeitreihen!N:O,2,0)</f>
        <v>1.3220000000000001</v>
      </c>
      <c r="BI200" s="9">
        <f t="shared" si="128"/>
        <v>0</v>
      </c>
      <c r="BJ200" s="9">
        <f t="shared" si="128"/>
        <v>-5.6571902714427601E-3</v>
      </c>
      <c r="BK200" s="9">
        <f t="shared" si="148"/>
        <v>1.0682008419561098E-5</v>
      </c>
      <c r="BL200" s="9">
        <f t="shared" si="107"/>
        <v>1.367496410620587E-11</v>
      </c>
      <c r="BM200" s="9">
        <f t="shared" si="107"/>
        <v>3.7556133274846276E-10</v>
      </c>
      <c r="BN200" s="9">
        <f t="shared" si="129"/>
        <v>7.1664410588618313E-11</v>
      </c>
      <c r="BP200" s="16">
        <f t="shared" si="130"/>
        <v>5</v>
      </c>
      <c r="BQ200" s="17">
        <f>VLOOKUP($A200,Datum!$A:$B,2,0)</f>
        <v>41445</v>
      </c>
      <c r="BR200" s="13">
        <f>VLOOKUP(BQ200,Zeitreihen!$F:$G,2,0)</f>
        <v>7526.26</v>
      </c>
      <c r="BS200" s="13">
        <f>VLOOKUP(BQ200,Zeitreihen!R:S,2,0)</f>
        <v>1.0190999999999999</v>
      </c>
      <c r="BT200" s="9">
        <f t="shared" si="131"/>
        <v>0</v>
      </c>
      <c r="BU200" s="9">
        <f t="shared" si="131"/>
        <v>-9.8120983251149028E-5</v>
      </c>
      <c r="BV200" s="9">
        <f t="shared" si="149"/>
        <v>1.0682008419561098E-5</v>
      </c>
      <c r="BW200" s="9">
        <f t="shared" si="108"/>
        <v>1.367496410620587E-11</v>
      </c>
      <c r="BX200" s="9">
        <f t="shared" si="108"/>
        <v>1.7319753138346677E-16</v>
      </c>
      <c r="BY200" s="9">
        <f t="shared" si="132"/>
        <v>-4.866692947939466E-14</v>
      </c>
      <c r="CA200" s="16">
        <f t="shared" si="133"/>
        <v>5</v>
      </c>
      <c r="CB200" s="17">
        <f>VLOOKUP($A200,Datum!$A:$B,2,0)</f>
        <v>41445</v>
      </c>
      <c r="CC200" s="13">
        <f>VLOOKUP(CB200,Zeitreihen!$J:$K,2,0)</f>
        <v>0.26663822525597269</v>
      </c>
      <c r="CD200" s="13">
        <f>VLOOKUP(CB200,Zeitreihen!N:O,2,0)</f>
        <v>1.3220000000000001</v>
      </c>
      <c r="CE200" s="9">
        <f t="shared" si="134"/>
        <v>0</v>
      </c>
      <c r="CF200" s="9">
        <f t="shared" si="134"/>
        <v>-5.6571902714427601E-3</v>
      </c>
      <c r="CG200" s="9">
        <f t="shared" si="150"/>
        <v>1.0682008419561098E-5</v>
      </c>
      <c r="CH200" s="9">
        <f t="shared" si="109"/>
        <v>1.1588557645585553E-19</v>
      </c>
      <c r="CI200" s="9">
        <f t="shared" si="109"/>
        <v>3.7556133274846276E-10</v>
      </c>
      <c r="CJ200" s="9">
        <f t="shared" si="135"/>
        <v>-6.597131311417485E-15</v>
      </c>
      <c r="CL200" s="16">
        <f t="shared" si="136"/>
        <v>5</v>
      </c>
      <c r="CM200" s="17">
        <f>VLOOKUP($A200,Datum!$A:$B,2,0)</f>
        <v>41445</v>
      </c>
      <c r="CN200" s="13">
        <f>VLOOKUP(CM200,Zeitreihen!$J:$K,2,0)</f>
        <v>0.26663822525597269</v>
      </c>
      <c r="CO200" s="13">
        <f>VLOOKUP(CM200,Zeitreihen!R:S,2,0)</f>
        <v>1.0190999999999999</v>
      </c>
      <c r="CP200" s="9">
        <f t="shared" si="137"/>
        <v>0</v>
      </c>
      <c r="CQ200" s="9">
        <f t="shared" si="137"/>
        <v>-9.8120983251149028E-5</v>
      </c>
      <c r="CR200" s="9">
        <f t="shared" si="151"/>
        <v>1.0682008419561098E-5</v>
      </c>
      <c r="CS200" s="9">
        <f t="shared" si="110"/>
        <v>1.1588557645585553E-19</v>
      </c>
      <c r="CT200" s="9">
        <f t="shared" si="110"/>
        <v>1.7319753138346677E-16</v>
      </c>
      <c r="CU200" s="9">
        <f t="shared" si="138"/>
        <v>4.4800776516824098E-18</v>
      </c>
      <c r="CW200" s="16">
        <f t="shared" si="139"/>
        <v>5</v>
      </c>
      <c r="CX200" s="17">
        <f>VLOOKUP($A200,Datum!$A:$B,2,0)</f>
        <v>41445</v>
      </c>
      <c r="CY200" s="13">
        <f>VLOOKUP(CX200,Zeitreihen!N:O,2,0)</f>
        <v>1.3220000000000001</v>
      </c>
      <c r="CZ200" s="13">
        <f>VLOOKUP(CX200,Zeitreihen!R:S,2,0)</f>
        <v>1.0190999999999999</v>
      </c>
      <c r="DA200" s="9">
        <f t="shared" si="140"/>
        <v>-5.6571902714427601E-3</v>
      </c>
      <c r="DB200" s="9">
        <f t="shared" si="140"/>
        <v>-9.8120983251149028E-5</v>
      </c>
      <c r="DC200" s="9">
        <f t="shared" si="152"/>
        <v>1.0682008419561098E-5</v>
      </c>
      <c r="DD200" s="9">
        <f t="shared" si="111"/>
        <v>3.7556133274846276E-10</v>
      </c>
      <c r="DE200" s="9">
        <f t="shared" si="111"/>
        <v>1.7319753138346677E-16</v>
      </c>
      <c r="DF200" s="9">
        <f t="shared" si="141"/>
        <v>-2.5504175288591178E-13</v>
      </c>
    </row>
    <row r="201" spans="1:110" ht="15" x14ac:dyDescent="0.2">
      <c r="A201" s="9">
        <f t="shared" si="142"/>
        <v>188</v>
      </c>
      <c r="B201" s="16">
        <f t="shared" si="112"/>
        <v>4</v>
      </c>
      <c r="C201" s="17">
        <f>VLOOKUP($A201,Datum!$A:$B,2,0)</f>
        <v>41444</v>
      </c>
      <c r="D201" s="13">
        <f>VLOOKUP(C201,Zeitreihen!$B:$C,2,0)</f>
        <v>569.98</v>
      </c>
      <c r="E201" s="13">
        <f>VLOOKUP(C201,Zeitreihen!F:G,2,0)</f>
        <v>7526.26</v>
      </c>
      <c r="F201" s="9">
        <f t="shared" si="113"/>
        <v>-2.105115438270681E-4</v>
      </c>
      <c r="G201" s="9">
        <f t="shared" si="113"/>
        <v>-3.9860355886274502E-6</v>
      </c>
      <c r="H201" s="9">
        <f t="shared" si="143"/>
        <v>1.0041087914387432E-5</v>
      </c>
      <c r="I201" s="9">
        <f t="shared" si="102"/>
        <v>1.0740346374807067E-11</v>
      </c>
      <c r="J201" s="9">
        <f t="shared" si="102"/>
        <v>1.2945196675212763E-11</v>
      </c>
      <c r="K201" s="9">
        <f t="shared" si="114"/>
        <v>1.1791348361480375E-11</v>
      </c>
      <c r="M201" s="16">
        <f t="shared" si="115"/>
        <v>4</v>
      </c>
      <c r="N201" s="17">
        <f>VLOOKUP($A201,Datum!$A:$B,2,0)</f>
        <v>41444</v>
      </c>
      <c r="O201" s="13">
        <f>VLOOKUP(N201,Zeitreihen!$B:$C,2,0)</f>
        <v>569.98</v>
      </c>
      <c r="P201" s="13">
        <f>VLOOKUP(N201,Zeitreihen!$J:$K,2,0)</f>
        <v>0.26663822525597269</v>
      </c>
      <c r="Q201" s="9">
        <f t="shared" si="116"/>
        <v>-2.105115438270681E-4</v>
      </c>
      <c r="R201" s="9">
        <f t="shared" si="116"/>
        <v>5.3326223182857399E-5</v>
      </c>
      <c r="S201" s="9">
        <f t="shared" si="144"/>
        <v>1.0041087914387432E-5</v>
      </c>
      <c r="T201" s="9">
        <f t="shared" si="103"/>
        <v>1.0740346374807067E-11</v>
      </c>
      <c r="U201" s="9">
        <f t="shared" si="103"/>
        <v>2.8665353211286842E-14</v>
      </c>
      <c r="V201" s="9">
        <f t="shared" si="117"/>
        <v>-5.5486558953084191E-13</v>
      </c>
      <c r="X201" s="16">
        <f t="shared" si="118"/>
        <v>4</v>
      </c>
      <c r="Y201" s="17">
        <f>VLOOKUP($A201,Datum!$A:$B,2,0)</f>
        <v>41444</v>
      </c>
      <c r="Z201" s="13">
        <f>VLOOKUP(Y201,Zeitreihen!$B:$C,2,0)</f>
        <v>569.98</v>
      </c>
      <c r="AA201" s="13">
        <f>VLOOKUP(Y201,Zeitreihen!N:O,2,0)</f>
        <v>1.3294999999999999</v>
      </c>
      <c r="AB201" s="9">
        <f t="shared" si="119"/>
        <v>-2.105115438270681E-4</v>
      </c>
      <c r="AC201" s="9">
        <f t="shared" si="119"/>
        <v>-7.2694890521363574E-3</v>
      </c>
      <c r="AD201" s="9">
        <f t="shared" si="145"/>
        <v>1.0041087914387432E-5</v>
      </c>
      <c r="AE201" s="9">
        <f t="shared" si="104"/>
        <v>1.0740346374807067E-11</v>
      </c>
      <c r="AF201" s="9">
        <f t="shared" si="104"/>
        <v>5.7111584782585265E-10</v>
      </c>
      <c r="AG201" s="9">
        <f t="shared" si="120"/>
        <v>7.8319742247987895E-11</v>
      </c>
      <c r="AI201" s="16">
        <f t="shared" si="121"/>
        <v>4</v>
      </c>
      <c r="AJ201" s="17">
        <f>VLOOKUP($A201,Datum!$A:$B,2,0)</f>
        <v>41444</v>
      </c>
      <c r="AK201" s="13">
        <f>VLOOKUP(AJ201,Zeitreihen!$B:$C,2,0)</f>
        <v>569.98</v>
      </c>
      <c r="AL201" s="13">
        <f>VLOOKUP(AJ201,Zeitreihen!$R:$S,2,0)</f>
        <v>1.0192000000000001</v>
      </c>
      <c r="AM201" s="9">
        <f t="shared" si="122"/>
        <v>-2.105115438270681E-4</v>
      </c>
      <c r="AN201" s="9">
        <f t="shared" si="122"/>
        <v>-9.8111356468192634E-5</v>
      </c>
      <c r="AO201" s="9">
        <f t="shared" si="146"/>
        <v>1.0041087914387432E-5</v>
      </c>
      <c r="AP201" s="9">
        <f t="shared" si="105"/>
        <v>1.0499230789744005E-11</v>
      </c>
      <c r="AQ201" s="9">
        <f t="shared" si="105"/>
        <v>1.7130256352627136E-16</v>
      </c>
      <c r="AR201" s="9">
        <f t="shared" si="123"/>
        <v>-4.2409257825822731E-14</v>
      </c>
      <c r="AT201" s="16">
        <f t="shared" si="124"/>
        <v>4</v>
      </c>
      <c r="AU201" s="17">
        <f>VLOOKUP($A201,Datum!$A:$B,2,0)</f>
        <v>41444</v>
      </c>
      <c r="AV201" s="13">
        <f>VLOOKUP(AU201,Zeitreihen!$F:$G,2,0)</f>
        <v>7526.26</v>
      </c>
      <c r="AW201" s="13">
        <f>VLOOKUP(AU201,Zeitreihen!$J:$K,2,0)</f>
        <v>0.26663822525597269</v>
      </c>
      <c r="AX201" s="9">
        <f t="shared" si="125"/>
        <v>-3.9860355886274502E-6</v>
      </c>
      <c r="AY201" s="9">
        <f t="shared" si="125"/>
        <v>5.3326223182857399E-5</v>
      </c>
      <c r="AZ201" s="9">
        <f t="shared" si="147"/>
        <v>1.0041087914387432E-5</v>
      </c>
      <c r="BA201" s="9">
        <f t="shared" si="106"/>
        <v>1.2945196675212763E-11</v>
      </c>
      <c r="BB201" s="9">
        <f t="shared" si="106"/>
        <v>2.8665353211286842E-14</v>
      </c>
      <c r="BC201" s="9">
        <f t="shared" si="126"/>
        <v>-6.0916224036339442E-13</v>
      </c>
      <c r="BE201" s="16">
        <f t="shared" si="127"/>
        <v>4</v>
      </c>
      <c r="BF201" s="17">
        <f>VLOOKUP($A201,Datum!$A:$B,2,0)</f>
        <v>41444</v>
      </c>
      <c r="BG201" s="13">
        <f>VLOOKUP(BF201,Zeitreihen!$F:$G,2,0)</f>
        <v>7526.26</v>
      </c>
      <c r="BH201" s="13">
        <f>VLOOKUP(BF201,Zeitreihen!N:O,2,0)</f>
        <v>1.3294999999999999</v>
      </c>
      <c r="BI201" s="9">
        <f t="shared" si="128"/>
        <v>-3.9860355886274502E-6</v>
      </c>
      <c r="BJ201" s="9">
        <f t="shared" si="128"/>
        <v>-7.2694890521363574E-3</v>
      </c>
      <c r="BK201" s="9">
        <f t="shared" si="148"/>
        <v>1.0041087914387432E-5</v>
      </c>
      <c r="BL201" s="9">
        <f t="shared" si="107"/>
        <v>1.2945196675212763E-11</v>
      </c>
      <c r="BM201" s="9">
        <f t="shared" si="107"/>
        <v>5.7111584782585265E-10</v>
      </c>
      <c r="BN201" s="9">
        <f t="shared" si="129"/>
        <v>8.5983759945913887E-11</v>
      </c>
      <c r="BP201" s="16">
        <f t="shared" si="130"/>
        <v>4</v>
      </c>
      <c r="BQ201" s="17">
        <f>VLOOKUP($A201,Datum!$A:$B,2,0)</f>
        <v>41444</v>
      </c>
      <c r="BR201" s="13">
        <f>VLOOKUP(BQ201,Zeitreihen!$F:$G,2,0)</f>
        <v>7526.26</v>
      </c>
      <c r="BS201" s="13">
        <f>VLOOKUP(BQ201,Zeitreihen!R:S,2,0)</f>
        <v>1.0192000000000001</v>
      </c>
      <c r="BT201" s="9">
        <f t="shared" si="131"/>
        <v>-3.9860355886274502E-6</v>
      </c>
      <c r="BU201" s="9">
        <f t="shared" si="131"/>
        <v>-9.8111356468192634E-5</v>
      </c>
      <c r="BV201" s="9">
        <f t="shared" si="149"/>
        <v>1.0041087914387432E-5</v>
      </c>
      <c r="BW201" s="9">
        <f t="shared" si="108"/>
        <v>1.2945196675212763E-11</v>
      </c>
      <c r="BX201" s="9">
        <f t="shared" si="108"/>
        <v>1.6358507011972302E-16</v>
      </c>
      <c r="BY201" s="9">
        <f t="shared" si="132"/>
        <v>-4.6017832476424669E-14</v>
      </c>
      <c r="CA201" s="16">
        <f t="shared" si="133"/>
        <v>4</v>
      </c>
      <c r="CB201" s="17">
        <f>VLOOKUP($A201,Datum!$A:$B,2,0)</f>
        <v>41444</v>
      </c>
      <c r="CC201" s="13">
        <f>VLOOKUP(CB201,Zeitreihen!$J:$K,2,0)</f>
        <v>0.26663822525597269</v>
      </c>
      <c r="CD201" s="13">
        <f>VLOOKUP(CB201,Zeitreihen!N:O,2,0)</f>
        <v>1.3294999999999999</v>
      </c>
      <c r="CE201" s="9">
        <f t="shared" si="134"/>
        <v>5.3326223182857399E-5</v>
      </c>
      <c r="CF201" s="9">
        <f t="shared" si="134"/>
        <v>-7.2694890521363574E-3</v>
      </c>
      <c r="CG201" s="9">
        <f t="shared" si="150"/>
        <v>1.0041087914387432E-5</v>
      </c>
      <c r="CH201" s="9">
        <f t="shared" si="109"/>
        <v>2.8665353211286842E-14</v>
      </c>
      <c r="CI201" s="9">
        <f t="shared" si="109"/>
        <v>5.7111584782585265E-10</v>
      </c>
      <c r="CJ201" s="9">
        <f t="shared" si="135"/>
        <v>-4.0461385916070171E-12</v>
      </c>
      <c r="CL201" s="16">
        <f t="shared" si="136"/>
        <v>4</v>
      </c>
      <c r="CM201" s="17">
        <f>VLOOKUP($A201,Datum!$A:$B,2,0)</f>
        <v>41444</v>
      </c>
      <c r="CN201" s="13">
        <f>VLOOKUP(CM201,Zeitreihen!$J:$K,2,0)</f>
        <v>0.26663822525597269</v>
      </c>
      <c r="CO201" s="13">
        <f>VLOOKUP(CM201,Zeitreihen!R:S,2,0)</f>
        <v>1.0192000000000001</v>
      </c>
      <c r="CP201" s="9">
        <f t="shared" si="137"/>
        <v>5.3326223182857399E-5</v>
      </c>
      <c r="CQ201" s="9">
        <f t="shared" si="137"/>
        <v>-9.8111356468192634E-5</v>
      </c>
      <c r="CR201" s="9">
        <f t="shared" si="151"/>
        <v>1.0041087914387432E-5</v>
      </c>
      <c r="CS201" s="9">
        <f t="shared" si="110"/>
        <v>2.8665353211286842E-14</v>
      </c>
      <c r="CT201" s="9">
        <f t="shared" si="110"/>
        <v>1.6358507011972302E-16</v>
      </c>
      <c r="CU201" s="9">
        <f t="shared" si="138"/>
        <v>2.165461570906994E-15</v>
      </c>
      <c r="CW201" s="16">
        <f t="shared" si="139"/>
        <v>4</v>
      </c>
      <c r="CX201" s="17">
        <f>VLOOKUP($A201,Datum!$A:$B,2,0)</f>
        <v>41444</v>
      </c>
      <c r="CY201" s="13">
        <f>VLOOKUP(CX201,Zeitreihen!N:O,2,0)</f>
        <v>1.3294999999999999</v>
      </c>
      <c r="CZ201" s="13">
        <f>VLOOKUP(CX201,Zeitreihen!R:S,2,0)</f>
        <v>1.0192000000000001</v>
      </c>
      <c r="DA201" s="9">
        <f t="shared" si="140"/>
        <v>-7.2694890521363574E-3</v>
      </c>
      <c r="DB201" s="9">
        <f t="shared" si="140"/>
        <v>-9.8111356468192634E-5</v>
      </c>
      <c r="DC201" s="9">
        <f t="shared" si="152"/>
        <v>1.0041087914387432E-5</v>
      </c>
      <c r="DD201" s="9">
        <f t="shared" si="111"/>
        <v>5.7111584782585265E-10</v>
      </c>
      <c r="DE201" s="9">
        <f t="shared" si="111"/>
        <v>1.6358507011972302E-16</v>
      </c>
      <c r="DF201" s="9">
        <f t="shared" si="141"/>
        <v>-3.056567126910142E-13</v>
      </c>
    </row>
    <row r="202" spans="1:110" ht="15" x14ac:dyDescent="0.2">
      <c r="A202" s="9">
        <f t="shared" si="142"/>
        <v>189</v>
      </c>
      <c r="B202" s="16">
        <f t="shared" si="112"/>
        <v>3</v>
      </c>
      <c r="C202" s="17">
        <f>VLOOKUP($A202,Datum!$A:$B,2,0)</f>
        <v>41443</v>
      </c>
      <c r="D202" s="13">
        <f>VLOOKUP(C202,Zeitreihen!$B:$C,2,0)</f>
        <v>570.1</v>
      </c>
      <c r="E202" s="13">
        <f>VLOOKUP(C202,Zeitreihen!F:G,2,0)</f>
        <v>7526.29</v>
      </c>
      <c r="F202" s="9">
        <f t="shared" si="113"/>
        <v>3.8840460431170771E-3</v>
      </c>
      <c r="G202" s="9">
        <f t="shared" si="113"/>
        <v>8.3951696761360422E-3</v>
      </c>
      <c r="H202" s="9">
        <f t="shared" si="143"/>
        <v>9.4386226395241866E-6</v>
      </c>
      <c r="I202" s="9">
        <f t="shared" si="102"/>
        <v>8.8398186875117641E-11</v>
      </c>
      <c r="J202" s="9">
        <f t="shared" si="102"/>
        <v>4.9799659969899424E-10</v>
      </c>
      <c r="K202" s="9">
        <f t="shared" si="114"/>
        <v>2.0981419514266627E-10</v>
      </c>
      <c r="M202" s="16">
        <f t="shared" si="115"/>
        <v>3</v>
      </c>
      <c r="N202" s="17">
        <f>VLOOKUP($A202,Datum!$A:$B,2,0)</f>
        <v>41443</v>
      </c>
      <c r="O202" s="13">
        <f>VLOOKUP(N202,Zeitreihen!$B:$C,2,0)</f>
        <v>570.1</v>
      </c>
      <c r="P202" s="13">
        <f>VLOOKUP(N202,Zeitreihen!$J:$K,2,0)</f>
        <v>0.26662400682557458</v>
      </c>
      <c r="Q202" s="9">
        <f t="shared" si="116"/>
        <v>3.8840460431170771E-3</v>
      </c>
      <c r="R202" s="9">
        <f t="shared" si="116"/>
        <v>-5.3326223182872618E-5</v>
      </c>
      <c r="S202" s="9">
        <f t="shared" si="144"/>
        <v>9.4386226395241866E-6</v>
      </c>
      <c r="T202" s="9">
        <f t="shared" si="103"/>
        <v>8.8398186875117641E-11</v>
      </c>
      <c r="U202" s="9">
        <f t="shared" si="103"/>
        <v>2.6735732383311531E-14</v>
      </c>
      <c r="V202" s="9">
        <f t="shared" si="117"/>
        <v>-1.5373321916434023E-12</v>
      </c>
      <c r="X202" s="16">
        <f t="shared" si="118"/>
        <v>3</v>
      </c>
      <c r="Y202" s="17">
        <f>VLOOKUP($A202,Datum!$A:$B,2,0)</f>
        <v>41443</v>
      </c>
      <c r="Z202" s="13">
        <f>VLOOKUP(Y202,Zeitreihen!$B:$C,2,0)</f>
        <v>570.1</v>
      </c>
      <c r="AA202" s="13">
        <f>VLOOKUP(Y202,Zeitreihen!N:O,2,0)</f>
        <v>1.3391999999999999</v>
      </c>
      <c r="AB202" s="9">
        <f t="shared" si="119"/>
        <v>3.8840460431170771E-3</v>
      </c>
      <c r="AC202" s="9">
        <f t="shared" si="119"/>
        <v>1.8685307577835544E-3</v>
      </c>
      <c r="AD202" s="9">
        <f t="shared" si="145"/>
        <v>9.4386226395241866E-6</v>
      </c>
      <c r="AE202" s="9">
        <f t="shared" si="104"/>
        <v>8.8398186875117641E-11</v>
      </c>
      <c r="AF202" s="9">
        <f t="shared" si="104"/>
        <v>2.4050555204558151E-11</v>
      </c>
      <c r="AG202" s="9">
        <f t="shared" si="120"/>
        <v>4.6108843765842405E-11</v>
      </c>
      <c r="AI202" s="16">
        <f t="shared" si="121"/>
        <v>3</v>
      </c>
      <c r="AJ202" s="17">
        <f>VLOOKUP($A202,Datum!$A:$B,2,0)</f>
        <v>41443</v>
      </c>
      <c r="AK202" s="13">
        <f>VLOOKUP(AJ202,Zeitreihen!$B:$C,2,0)</f>
        <v>570.1</v>
      </c>
      <c r="AL202" s="13">
        <f>VLOOKUP(AJ202,Zeitreihen!$R:$S,2,0)</f>
        <v>1.0193000000000001</v>
      </c>
      <c r="AM202" s="9">
        <f t="shared" si="122"/>
        <v>3.8840460431170771E-3</v>
      </c>
      <c r="AN202" s="9">
        <f t="shared" si="122"/>
        <v>-9.8101731574225639E-5</v>
      </c>
      <c r="AO202" s="9">
        <f t="shared" si="146"/>
        <v>9.4386226395241866E-6</v>
      </c>
      <c r="AP202" s="9">
        <f t="shared" si="105"/>
        <v>8.9073939220642985E-11</v>
      </c>
      <c r="AQ202" s="9">
        <f t="shared" si="105"/>
        <v>1.6177574162411437E-16</v>
      </c>
      <c r="AR202" s="9">
        <f t="shared" si="123"/>
        <v>1.2004167016832449E-13</v>
      </c>
      <c r="AT202" s="16">
        <f t="shared" si="124"/>
        <v>3</v>
      </c>
      <c r="AU202" s="17">
        <f>VLOOKUP($A202,Datum!$A:$B,2,0)</f>
        <v>41443</v>
      </c>
      <c r="AV202" s="13">
        <f>VLOOKUP(AU202,Zeitreihen!$F:$G,2,0)</f>
        <v>7526.29</v>
      </c>
      <c r="AW202" s="13">
        <f>VLOOKUP(AU202,Zeitreihen!$J:$K,2,0)</f>
        <v>0.26662400682557458</v>
      </c>
      <c r="AX202" s="9">
        <f t="shared" si="125"/>
        <v>8.3951696761360422E-3</v>
      </c>
      <c r="AY202" s="9">
        <f t="shared" si="125"/>
        <v>-5.3326223182872618E-5</v>
      </c>
      <c r="AZ202" s="9">
        <f t="shared" si="147"/>
        <v>9.4386226395241866E-6</v>
      </c>
      <c r="BA202" s="9">
        <f t="shared" si="106"/>
        <v>4.9799659969899424E-10</v>
      </c>
      <c r="BB202" s="9">
        <f t="shared" si="106"/>
        <v>2.6735732383311531E-14</v>
      </c>
      <c r="BC202" s="9">
        <f t="shared" si="126"/>
        <v>-3.6488770625154571E-12</v>
      </c>
      <c r="BE202" s="16">
        <f t="shared" si="127"/>
        <v>3</v>
      </c>
      <c r="BF202" s="17">
        <f>VLOOKUP($A202,Datum!$A:$B,2,0)</f>
        <v>41443</v>
      </c>
      <c r="BG202" s="13">
        <f>VLOOKUP(BF202,Zeitreihen!$F:$G,2,0)</f>
        <v>7526.29</v>
      </c>
      <c r="BH202" s="13">
        <f>VLOOKUP(BF202,Zeitreihen!N:O,2,0)</f>
        <v>1.3391999999999999</v>
      </c>
      <c r="BI202" s="9">
        <f t="shared" si="128"/>
        <v>8.3951696761360422E-3</v>
      </c>
      <c r="BJ202" s="9">
        <f t="shared" si="128"/>
        <v>1.8685307577835544E-3</v>
      </c>
      <c r="BK202" s="9">
        <f t="shared" si="148"/>
        <v>9.4386226395241866E-6</v>
      </c>
      <c r="BL202" s="9">
        <f t="shared" si="107"/>
        <v>4.9799659969899424E-10</v>
      </c>
      <c r="BM202" s="9">
        <f t="shared" si="107"/>
        <v>2.4050555204558151E-11</v>
      </c>
      <c r="BN202" s="9">
        <f t="shared" si="129"/>
        <v>1.0943991370950046E-10</v>
      </c>
      <c r="BP202" s="16">
        <f t="shared" si="130"/>
        <v>3</v>
      </c>
      <c r="BQ202" s="17">
        <f>VLOOKUP($A202,Datum!$A:$B,2,0)</f>
        <v>41443</v>
      </c>
      <c r="BR202" s="13">
        <f>VLOOKUP(BQ202,Zeitreihen!$F:$G,2,0)</f>
        <v>7526.29</v>
      </c>
      <c r="BS202" s="13">
        <f>VLOOKUP(BQ202,Zeitreihen!R:S,2,0)</f>
        <v>1.0193000000000001</v>
      </c>
      <c r="BT202" s="9">
        <f t="shared" si="131"/>
        <v>8.3951696761360422E-3</v>
      </c>
      <c r="BU202" s="9">
        <f t="shared" si="131"/>
        <v>-9.8101731574225639E-5</v>
      </c>
      <c r="BV202" s="9">
        <f t="shared" si="149"/>
        <v>9.4386226395241866E-6</v>
      </c>
      <c r="BW202" s="9">
        <f t="shared" si="108"/>
        <v>4.9799659969899424E-10</v>
      </c>
      <c r="BX202" s="9">
        <f t="shared" si="108"/>
        <v>1.5450419826974131E-16</v>
      </c>
      <c r="BY202" s="9">
        <f t="shared" si="132"/>
        <v>2.7738522919858296E-13</v>
      </c>
      <c r="CA202" s="16">
        <f t="shared" si="133"/>
        <v>3</v>
      </c>
      <c r="CB202" s="17">
        <f>VLOOKUP($A202,Datum!$A:$B,2,0)</f>
        <v>41443</v>
      </c>
      <c r="CC202" s="13">
        <f>VLOOKUP(CB202,Zeitreihen!$J:$K,2,0)</f>
        <v>0.26662400682557458</v>
      </c>
      <c r="CD202" s="13">
        <f>VLOOKUP(CB202,Zeitreihen!N:O,2,0)</f>
        <v>1.3391999999999999</v>
      </c>
      <c r="CE202" s="9">
        <f t="shared" si="134"/>
        <v>-5.3326223182872618E-5</v>
      </c>
      <c r="CF202" s="9">
        <f t="shared" si="134"/>
        <v>1.8685307577835544E-3</v>
      </c>
      <c r="CG202" s="9">
        <f t="shared" si="150"/>
        <v>9.4386226395241866E-6</v>
      </c>
      <c r="CH202" s="9">
        <f t="shared" si="109"/>
        <v>2.6735732383311531E-14</v>
      </c>
      <c r="CI202" s="9">
        <f t="shared" si="109"/>
        <v>2.4050555204558151E-11</v>
      </c>
      <c r="CJ202" s="9">
        <f t="shared" si="135"/>
        <v>-8.0187854917008913E-13</v>
      </c>
      <c r="CL202" s="16">
        <f t="shared" si="136"/>
        <v>3</v>
      </c>
      <c r="CM202" s="17">
        <f>VLOOKUP($A202,Datum!$A:$B,2,0)</f>
        <v>41443</v>
      </c>
      <c r="CN202" s="13">
        <f>VLOOKUP(CM202,Zeitreihen!$J:$K,2,0)</f>
        <v>0.26662400682557458</v>
      </c>
      <c r="CO202" s="13">
        <f>VLOOKUP(CM202,Zeitreihen!R:S,2,0)</f>
        <v>1.0193000000000001</v>
      </c>
      <c r="CP202" s="9">
        <f t="shared" si="137"/>
        <v>-5.3326223182872618E-5</v>
      </c>
      <c r="CQ202" s="9">
        <f t="shared" si="137"/>
        <v>-9.8101731574225639E-5</v>
      </c>
      <c r="CR202" s="9">
        <f t="shared" si="151"/>
        <v>9.4386226395241866E-6</v>
      </c>
      <c r="CS202" s="9">
        <f t="shared" si="110"/>
        <v>2.6735732383311531E-14</v>
      </c>
      <c r="CT202" s="9">
        <f t="shared" si="110"/>
        <v>1.5450419826974131E-16</v>
      </c>
      <c r="CU202" s="9">
        <f t="shared" si="138"/>
        <v>-2.032432753386421E-15</v>
      </c>
      <c r="CW202" s="16">
        <f t="shared" si="139"/>
        <v>3</v>
      </c>
      <c r="CX202" s="17">
        <f>VLOOKUP($A202,Datum!$A:$B,2,0)</f>
        <v>41443</v>
      </c>
      <c r="CY202" s="13">
        <f>VLOOKUP(CX202,Zeitreihen!N:O,2,0)</f>
        <v>1.3391999999999999</v>
      </c>
      <c r="CZ202" s="13">
        <f>VLOOKUP(CX202,Zeitreihen!R:S,2,0)</f>
        <v>1.0193000000000001</v>
      </c>
      <c r="DA202" s="9">
        <f t="shared" si="140"/>
        <v>1.8685307577835544E-3</v>
      </c>
      <c r="DB202" s="9">
        <f t="shared" si="140"/>
        <v>-9.8101731574225639E-5</v>
      </c>
      <c r="DC202" s="9">
        <f t="shared" si="152"/>
        <v>9.4386226395241866E-6</v>
      </c>
      <c r="DD202" s="9">
        <f t="shared" si="111"/>
        <v>2.4050555204558151E-11</v>
      </c>
      <c r="DE202" s="9">
        <f t="shared" si="111"/>
        <v>1.5450419826974131E-16</v>
      </c>
      <c r="DF202" s="9">
        <f t="shared" si="141"/>
        <v>6.0958278763613488E-14</v>
      </c>
    </row>
    <row r="203" spans="1:110" ht="15" x14ac:dyDescent="0.2">
      <c r="A203" s="9">
        <f t="shared" si="142"/>
        <v>190</v>
      </c>
      <c r="B203" s="16">
        <f t="shared" si="112"/>
        <v>2</v>
      </c>
      <c r="C203" s="17">
        <f>VLOOKUP($A203,Datum!$A:$B,2,0)</f>
        <v>41442</v>
      </c>
      <c r="D203" s="13">
        <f>VLOOKUP(C203,Zeitreihen!$B:$C,2,0)</f>
        <v>567.89</v>
      </c>
      <c r="E203" s="13">
        <f>VLOOKUP(C203,Zeitreihen!F:G,2,0)</f>
        <v>7463.37</v>
      </c>
      <c r="F203" s="9">
        <f t="shared" si="113"/>
        <v>-4.00682398182956E-3</v>
      </c>
      <c r="G203" s="9">
        <f t="shared" si="113"/>
        <v>-2.1279683288060378E-2</v>
      </c>
      <c r="H203" s="9">
        <f t="shared" si="143"/>
        <v>8.8723052811527342E-6</v>
      </c>
      <c r="I203" s="9">
        <f t="shared" si="102"/>
        <v>2.0702794799578434E-10</v>
      </c>
      <c r="J203" s="9">
        <f t="shared" si="102"/>
        <v>4.4561955675626018E-9</v>
      </c>
      <c r="K203" s="9">
        <f t="shared" si="114"/>
        <v>9.6049832077958103E-10</v>
      </c>
      <c r="M203" s="16">
        <f t="shared" si="115"/>
        <v>2</v>
      </c>
      <c r="N203" s="17">
        <f>VLOOKUP($A203,Datum!$A:$B,2,0)</f>
        <v>41442</v>
      </c>
      <c r="O203" s="13">
        <f>VLOOKUP(N203,Zeitreihen!$B:$C,2,0)</f>
        <v>567.89</v>
      </c>
      <c r="P203" s="13">
        <f>VLOOKUP(N203,Zeitreihen!$J:$K,2,0)</f>
        <v>0.26663822525597269</v>
      </c>
      <c r="Q203" s="9">
        <f t="shared" si="116"/>
        <v>-4.00682398182956E-3</v>
      </c>
      <c r="R203" s="9">
        <f t="shared" si="116"/>
        <v>-7.9994667064932446E-5</v>
      </c>
      <c r="S203" s="9">
        <f t="shared" si="144"/>
        <v>8.8723052811527342E-6</v>
      </c>
      <c r="T203" s="9">
        <f t="shared" si="103"/>
        <v>2.0702794799578434E-10</v>
      </c>
      <c r="U203" s="9">
        <f t="shared" si="103"/>
        <v>5.6627431737773215E-14</v>
      </c>
      <c r="V203" s="9">
        <f t="shared" si="117"/>
        <v>3.42395399982864E-12</v>
      </c>
      <c r="X203" s="16">
        <f t="shared" si="118"/>
        <v>2</v>
      </c>
      <c r="Y203" s="17">
        <f>VLOOKUP($A203,Datum!$A:$B,2,0)</f>
        <v>41442</v>
      </c>
      <c r="Z203" s="13">
        <f>VLOOKUP(Y203,Zeitreihen!$B:$C,2,0)</f>
        <v>567.89</v>
      </c>
      <c r="AA203" s="13">
        <f>VLOOKUP(Y203,Zeitreihen!N:O,2,0)</f>
        <v>1.3367</v>
      </c>
      <c r="AB203" s="9">
        <f t="shared" si="119"/>
        <v>-4.00682398182956E-3</v>
      </c>
      <c r="AC203" s="9">
        <f t="shared" si="119"/>
        <v>1.4973424973216023E-3</v>
      </c>
      <c r="AD203" s="9">
        <f t="shared" si="145"/>
        <v>8.8723052811527342E-6</v>
      </c>
      <c r="AE203" s="9">
        <f t="shared" si="104"/>
        <v>2.0702794799578434E-10</v>
      </c>
      <c r="AF203" s="9">
        <f t="shared" si="104"/>
        <v>1.3315930969610099E-11</v>
      </c>
      <c r="AG203" s="9">
        <f t="shared" si="120"/>
        <v>-5.2504950855056451E-11</v>
      </c>
      <c r="AI203" s="16">
        <f t="shared" si="121"/>
        <v>2</v>
      </c>
      <c r="AJ203" s="17">
        <f>VLOOKUP($A203,Datum!$A:$B,2,0)</f>
        <v>41442</v>
      </c>
      <c r="AK203" s="13">
        <f>VLOOKUP(AJ203,Zeitreihen!$B:$C,2,0)</f>
        <v>567.89</v>
      </c>
      <c r="AL203" s="13">
        <f>VLOOKUP(AJ203,Zeitreihen!$R:$S,2,0)</f>
        <v>1.0194000000000001</v>
      </c>
      <c r="AM203" s="9">
        <f t="shared" si="122"/>
        <v>-4.00682398182956E-3</v>
      </c>
      <c r="AN203" s="9">
        <f t="shared" si="122"/>
        <v>-9.8092108568470724E-5</v>
      </c>
      <c r="AO203" s="9">
        <f t="shared" si="146"/>
        <v>8.8723052811527342E-6</v>
      </c>
      <c r="AP203" s="9">
        <f t="shared" si="105"/>
        <v>2.060284278617445E-10</v>
      </c>
      <c r="AQ203" s="9">
        <f t="shared" si="105"/>
        <v>1.5277695392087119E-16</v>
      </c>
      <c r="AR203" s="9">
        <f t="shared" si="123"/>
        <v>-1.7741588325125591E-13</v>
      </c>
      <c r="AT203" s="16">
        <f t="shared" si="124"/>
        <v>2</v>
      </c>
      <c r="AU203" s="17">
        <f>VLOOKUP($A203,Datum!$A:$B,2,0)</f>
        <v>41442</v>
      </c>
      <c r="AV203" s="13">
        <f>VLOOKUP(AU203,Zeitreihen!$F:$G,2,0)</f>
        <v>7463.37</v>
      </c>
      <c r="AW203" s="13">
        <f>VLOOKUP(AU203,Zeitreihen!$J:$K,2,0)</f>
        <v>0.26663822525597269</v>
      </c>
      <c r="AX203" s="9">
        <f t="shared" si="125"/>
        <v>-2.1279683288060378E-2</v>
      </c>
      <c r="AY203" s="9">
        <f t="shared" si="125"/>
        <v>-7.9994667064932446E-5</v>
      </c>
      <c r="AZ203" s="9">
        <f t="shared" si="147"/>
        <v>8.8723052811527342E-6</v>
      </c>
      <c r="BA203" s="9">
        <f t="shared" si="106"/>
        <v>4.4561955675626018E-9</v>
      </c>
      <c r="BB203" s="9">
        <f t="shared" si="106"/>
        <v>5.6627431737773215E-14</v>
      </c>
      <c r="BC203" s="9">
        <f t="shared" si="126"/>
        <v>1.58853048542456E-11</v>
      </c>
      <c r="BE203" s="16">
        <f t="shared" si="127"/>
        <v>2</v>
      </c>
      <c r="BF203" s="17">
        <f>VLOOKUP($A203,Datum!$A:$B,2,0)</f>
        <v>41442</v>
      </c>
      <c r="BG203" s="13">
        <f>VLOOKUP(BF203,Zeitreihen!$F:$G,2,0)</f>
        <v>7463.37</v>
      </c>
      <c r="BH203" s="13">
        <f>VLOOKUP(BF203,Zeitreihen!N:O,2,0)</f>
        <v>1.3367</v>
      </c>
      <c r="BI203" s="9">
        <f t="shared" si="128"/>
        <v>-2.1279683288060378E-2</v>
      </c>
      <c r="BJ203" s="9">
        <f t="shared" si="128"/>
        <v>1.4973424973216023E-3</v>
      </c>
      <c r="BK203" s="9">
        <f t="shared" si="148"/>
        <v>8.8723052811527342E-6</v>
      </c>
      <c r="BL203" s="9">
        <f t="shared" si="107"/>
        <v>4.4561955675626018E-9</v>
      </c>
      <c r="BM203" s="9">
        <f t="shared" si="107"/>
        <v>1.3315930969610099E-11</v>
      </c>
      <c r="BN203" s="9">
        <f t="shared" si="129"/>
        <v>-2.4359473016620474E-10</v>
      </c>
      <c r="BP203" s="16">
        <f t="shared" si="130"/>
        <v>2</v>
      </c>
      <c r="BQ203" s="17">
        <f>VLOOKUP($A203,Datum!$A:$B,2,0)</f>
        <v>41442</v>
      </c>
      <c r="BR203" s="13">
        <f>VLOOKUP(BQ203,Zeitreihen!$F:$G,2,0)</f>
        <v>7463.37</v>
      </c>
      <c r="BS203" s="13">
        <f>VLOOKUP(BQ203,Zeitreihen!R:S,2,0)</f>
        <v>1.0194000000000001</v>
      </c>
      <c r="BT203" s="9">
        <f t="shared" si="131"/>
        <v>-2.1279683288060378E-2</v>
      </c>
      <c r="BU203" s="9">
        <f t="shared" si="131"/>
        <v>-9.8092108568470724E-5</v>
      </c>
      <c r="BV203" s="9">
        <f t="shared" si="149"/>
        <v>8.8723052811527342E-6</v>
      </c>
      <c r="BW203" s="9">
        <f t="shared" si="108"/>
        <v>4.4561955675626018E-9</v>
      </c>
      <c r="BX203" s="9">
        <f t="shared" si="108"/>
        <v>1.459256327419913E-16</v>
      </c>
      <c r="BY203" s="9">
        <f t="shared" si="132"/>
        <v>-8.0639516232342916E-13</v>
      </c>
      <c r="CA203" s="16">
        <f t="shared" si="133"/>
        <v>2</v>
      </c>
      <c r="CB203" s="17">
        <f>VLOOKUP($A203,Datum!$A:$B,2,0)</f>
        <v>41442</v>
      </c>
      <c r="CC203" s="13">
        <f>VLOOKUP(CB203,Zeitreihen!$J:$K,2,0)</f>
        <v>0.26663822525597269</v>
      </c>
      <c r="CD203" s="13">
        <f>VLOOKUP(CB203,Zeitreihen!N:O,2,0)</f>
        <v>1.3367</v>
      </c>
      <c r="CE203" s="9">
        <f t="shared" si="134"/>
        <v>-7.9994667064932446E-5</v>
      </c>
      <c r="CF203" s="9">
        <f t="shared" si="134"/>
        <v>1.4973424973216023E-3</v>
      </c>
      <c r="CG203" s="9">
        <f t="shared" si="150"/>
        <v>8.8723052811527342E-6</v>
      </c>
      <c r="CH203" s="9">
        <f t="shared" si="109"/>
        <v>5.6627431737773215E-14</v>
      </c>
      <c r="CI203" s="9">
        <f t="shared" si="109"/>
        <v>1.3315930969610099E-11</v>
      </c>
      <c r="CJ203" s="9">
        <f t="shared" si="135"/>
        <v>-8.6835878069292087E-13</v>
      </c>
      <c r="CL203" s="16">
        <f t="shared" si="136"/>
        <v>2</v>
      </c>
      <c r="CM203" s="17">
        <f>VLOOKUP($A203,Datum!$A:$B,2,0)</f>
        <v>41442</v>
      </c>
      <c r="CN203" s="13">
        <f>VLOOKUP(CM203,Zeitreihen!$J:$K,2,0)</f>
        <v>0.26663822525597269</v>
      </c>
      <c r="CO203" s="13">
        <f>VLOOKUP(CM203,Zeitreihen!R:S,2,0)</f>
        <v>1.0194000000000001</v>
      </c>
      <c r="CP203" s="9">
        <f t="shared" si="137"/>
        <v>-7.9994667064932446E-5</v>
      </c>
      <c r="CQ203" s="9">
        <f t="shared" si="137"/>
        <v>-9.8092108568470724E-5</v>
      </c>
      <c r="CR203" s="9">
        <f t="shared" si="151"/>
        <v>8.8723052811527342E-6</v>
      </c>
      <c r="CS203" s="9">
        <f t="shared" si="110"/>
        <v>5.6627431737773215E-14</v>
      </c>
      <c r="CT203" s="9">
        <f t="shared" si="110"/>
        <v>1.459256327419913E-16</v>
      </c>
      <c r="CU203" s="9">
        <f t="shared" si="138"/>
        <v>-2.8746119402257547E-15</v>
      </c>
      <c r="CW203" s="16">
        <f t="shared" si="139"/>
        <v>2</v>
      </c>
      <c r="CX203" s="17">
        <f>VLOOKUP($A203,Datum!$A:$B,2,0)</f>
        <v>41442</v>
      </c>
      <c r="CY203" s="13">
        <f>VLOOKUP(CX203,Zeitreihen!N:O,2,0)</f>
        <v>1.3367</v>
      </c>
      <c r="CZ203" s="13">
        <f>VLOOKUP(CX203,Zeitreihen!R:S,2,0)</f>
        <v>1.0194000000000001</v>
      </c>
      <c r="DA203" s="9">
        <f t="shared" si="140"/>
        <v>1.4973424973216023E-3</v>
      </c>
      <c r="DB203" s="9">
        <f t="shared" si="140"/>
        <v>-9.8092108568470724E-5</v>
      </c>
      <c r="DC203" s="9">
        <f t="shared" si="152"/>
        <v>8.8723052811527342E-6</v>
      </c>
      <c r="DD203" s="9">
        <f t="shared" si="111"/>
        <v>1.3315930969610099E-11</v>
      </c>
      <c r="DE203" s="9">
        <f t="shared" si="111"/>
        <v>1.459256327419913E-16</v>
      </c>
      <c r="DF203" s="9">
        <f t="shared" si="141"/>
        <v>4.4081012378222795E-14</v>
      </c>
    </row>
    <row r="204" spans="1:110" ht="15" x14ac:dyDescent="0.2">
      <c r="A204" s="9">
        <f t="shared" si="142"/>
        <v>191</v>
      </c>
      <c r="B204" s="16">
        <f t="shared" si="112"/>
        <v>6</v>
      </c>
      <c r="C204" s="17">
        <f>VLOOKUP($A204,Datum!$A:$B,2,0)</f>
        <v>41439</v>
      </c>
      <c r="D204" s="13">
        <f>VLOOKUP(C204,Zeitreihen!$B:$C,2,0)</f>
        <v>570.16999999999996</v>
      </c>
      <c r="E204" s="13">
        <f>VLOOKUP(C204,Zeitreihen!F:G,2,0)</f>
        <v>7623.89</v>
      </c>
      <c r="F204" s="9">
        <f t="shared" si="113"/>
        <v>-6.1366367897272513E-4</v>
      </c>
      <c r="G204" s="9">
        <f t="shared" si="113"/>
        <v>0</v>
      </c>
      <c r="H204" s="9">
        <f t="shared" si="143"/>
        <v>8.3399669642835695E-6</v>
      </c>
      <c r="I204" s="9">
        <f t="shared" si="102"/>
        <v>1.7231026819659695E-11</v>
      </c>
      <c r="J204" s="9">
        <f t="shared" si="102"/>
        <v>1.067671400395756E-11</v>
      </c>
      <c r="K204" s="9">
        <f t="shared" si="114"/>
        <v>1.3563581582606746E-11</v>
      </c>
      <c r="M204" s="16">
        <f t="shared" si="115"/>
        <v>6</v>
      </c>
      <c r="N204" s="17">
        <f>VLOOKUP($A204,Datum!$A:$B,2,0)</f>
        <v>41439</v>
      </c>
      <c r="O204" s="13">
        <f>VLOOKUP(N204,Zeitreihen!$B:$C,2,0)</f>
        <v>570.16999999999996</v>
      </c>
      <c r="P204" s="13">
        <f>VLOOKUP(N204,Zeitreihen!$J:$K,2,0)</f>
        <v>0.26665955574518013</v>
      </c>
      <c r="Q204" s="9">
        <f t="shared" si="116"/>
        <v>-6.1366367897272513E-4</v>
      </c>
      <c r="R204" s="9">
        <f t="shared" si="116"/>
        <v>5.3330489053278844E-5</v>
      </c>
      <c r="S204" s="9">
        <f t="shared" si="144"/>
        <v>8.3399669642835695E-6</v>
      </c>
      <c r="T204" s="9">
        <f t="shared" si="103"/>
        <v>1.7231026819659695E-11</v>
      </c>
      <c r="U204" s="9">
        <f t="shared" si="103"/>
        <v>2.3812785692016105E-14</v>
      </c>
      <c r="V204" s="9">
        <f t="shared" si="117"/>
        <v>-6.4056127646770697E-13</v>
      </c>
      <c r="X204" s="16">
        <f t="shared" si="118"/>
        <v>6</v>
      </c>
      <c r="Y204" s="17">
        <f>VLOOKUP($A204,Datum!$A:$B,2,0)</f>
        <v>41439</v>
      </c>
      <c r="Z204" s="13">
        <f>VLOOKUP(Y204,Zeitreihen!$B:$C,2,0)</f>
        <v>570.16999999999996</v>
      </c>
      <c r="AA204" s="13">
        <f>VLOOKUP(Y204,Zeitreihen!N:O,2,0)</f>
        <v>1.3347</v>
      </c>
      <c r="AB204" s="9">
        <f t="shared" si="119"/>
        <v>-6.1366367897272513E-4</v>
      </c>
      <c r="AC204" s="9">
        <f t="shared" si="119"/>
        <v>-2.0956522900557107E-3</v>
      </c>
      <c r="AD204" s="9">
        <f t="shared" si="145"/>
        <v>8.3399669642835695E-6</v>
      </c>
      <c r="AE204" s="9">
        <f t="shared" si="104"/>
        <v>1.7231026819659695E-11</v>
      </c>
      <c r="AF204" s="9">
        <f t="shared" si="104"/>
        <v>4.6762022160636982E-11</v>
      </c>
      <c r="AG204" s="9">
        <f t="shared" si="120"/>
        <v>2.8385870745697705E-11</v>
      </c>
      <c r="AI204" s="16">
        <f t="shared" si="121"/>
        <v>6</v>
      </c>
      <c r="AJ204" s="17">
        <f>VLOOKUP($A204,Datum!$A:$B,2,0)</f>
        <v>41439</v>
      </c>
      <c r="AK204" s="13">
        <f>VLOOKUP(AJ204,Zeitreihen!$B:$C,2,0)</f>
        <v>570.16999999999996</v>
      </c>
      <c r="AL204" s="13">
        <f>VLOOKUP(AJ204,Zeitreihen!$R:$S,2,0)</f>
        <v>1.0195000000000001</v>
      </c>
      <c r="AM204" s="9">
        <f t="shared" si="122"/>
        <v>-6.1366367897272513E-4</v>
      </c>
      <c r="AN204" s="9">
        <f t="shared" si="122"/>
        <v>-9.8082487450483718E-5</v>
      </c>
      <c r="AO204" s="9">
        <f t="shared" si="146"/>
        <v>8.3399669642835695E-6</v>
      </c>
      <c r="AP204" s="9">
        <f t="shared" si="105"/>
        <v>1.6952251468808384E-11</v>
      </c>
      <c r="AQ204" s="9">
        <f t="shared" si="105"/>
        <v>1.4427704170513686E-16</v>
      </c>
      <c r="AR204" s="9">
        <f t="shared" si="123"/>
        <v>-4.9455239279182901E-14</v>
      </c>
      <c r="AT204" s="16">
        <f t="shared" si="124"/>
        <v>6</v>
      </c>
      <c r="AU204" s="17">
        <f>VLOOKUP($A204,Datum!$A:$B,2,0)</f>
        <v>41439</v>
      </c>
      <c r="AV204" s="13">
        <f>VLOOKUP(AU204,Zeitreihen!$F:$G,2,0)</f>
        <v>7623.89</v>
      </c>
      <c r="AW204" s="13">
        <f>VLOOKUP(AU204,Zeitreihen!$J:$K,2,0)</f>
        <v>0.26665955574518013</v>
      </c>
      <c r="AX204" s="9">
        <f t="shared" si="125"/>
        <v>0</v>
      </c>
      <c r="AY204" s="9">
        <f t="shared" si="125"/>
        <v>5.3330489053278844E-5</v>
      </c>
      <c r="AZ204" s="9">
        <f t="shared" si="147"/>
        <v>8.3399669642835695E-6</v>
      </c>
      <c r="BA204" s="9">
        <f t="shared" si="106"/>
        <v>1.067671400395756E-11</v>
      </c>
      <c r="BB204" s="9">
        <f t="shared" si="106"/>
        <v>2.3812785692016105E-14</v>
      </c>
      <c r="BC204" s="9">
        <f t="shared" si="126"/>
        <v>-5.042244564389837E-13</v>
      </c>
      <c r="BE204" s="16">
        <f t="shared" si="127"/>
        <v>6</v>
      </c>
      <c r="BF204" s="17">
        <f>VLOOKUP($A204,Datum!$A:$B,2,0)</f>
        <v>41439</v>
      </c>
      <c r="BG204" s="13">
        <f>VLOOKUP(BF204,Zeitreihen!$F:$G,2,0)</f>
        <v>7623.89</v>
      </c>
      <c r="BH204" s="13">
        <f>VLOOKUP(BF204,Zeitreihen!N:O,2,0)</f>
        <v>1.3347</v>
      </c>
      <c r="BI204" s="9">
        <f t="shared" si="128"/>
        <v>0</v>
      </c>
      <c r="BJ204" s="9">
        <f t="shared" si="128"/>
        <v>-2.0956522900557107E-3</v>
      </c>
      <c r="BK204" s="9">
        <f t="shared" si="148"/>
        <v>8.3399669642835695E-6</v>
      </c>
      <c r="BL204" s="9">
        <f t="shared" si="107"/>
        <v>1.067671400395756E-11</v>
      </c>
      <c r="BM204" s="9">
        <f t="shared" si="107"/>
        <v>4.6762022160636982E-11</v>
      </c>
      <c r="BN204" s="9">
        <f t="shared" si="129"/>
        <v>2.2344232742608252E-11</v>
      </c>
      <c r="BP204" s="16">
        <f t="shared" si="130"/>
        <v>6</v>
      </c>
      <c r="BQ204" s="17">
        <f>VLOOKUP($A204,Datum!$A:$B,2,0)</f>
        <v>41439</v>
      </c>
      <c r="BR204" s="13">
        <f>VLOOKUP(BQ204,Zeitreihen!$F:$G,2,0)</f>
        <v>7623.89</v>
      </c>
      <c r="BS204" s="13">
        <f>VLOOKUP(BQ204,Zeitreihen!R:S,2,0)</f>
        <v>1.0195000000000001</v>
      </c>
      <c r="BT204" s="9">
        <f t="shared" si="131"/>
        <v>0</v>
      </c>
      <c r="BU204" s="9">
        <f t="shared" si="131"/>
        <v>-9.8082487450483718E-5</v>
      </c>
      <c r="BV204" s="9">
        <f t="shared" si="149"/>
        <v>8.3399669642835695E-6</v>
      </c>
      <c r="BW204" s="9">
        <f t="shared" si="108"/>
        <v>1.067671400395756E-11</v>
      </c>
      <c r="BX204" s="9">
        <f t="shared" si="108"/>
        <v>1.3782169656018598E-16</v>
      </c>
      <c r="BY204" s="9">
        <f t="shared" si="132"/>
        <v>-3.8359911857475999E-14</v>
      </c>
      <c r="CA204" s="16">
        <f t="shared" si="133"/>
        <v>6</v>
      </c>
      <c r="CB204" s="17">
        <f>VLOOKUP($A204,Datum!$A:$B,2,0)</f>
        <v>41439</v>
      </c>
      <c r="CC204" s="13">
        <f>VLOOKUP(CB204,Zeitreihen!$J:$K,2,0)</f>
        <v>0.26665955574518013</v>
      </c>
      <c r="CD204" s="13">
        <f>VLOOKUP(CB204,Zeitreihen!N:O,2,0)</f>
        <v>1.3347</v>
      </c>
      <c r="CE204" s="9">
        <f t="shared" si="134"/>
        <v>5.3330489053278844E-5</v>
      </c>
      <c r="CF204" s="9">
        <f t="shared" si="134"/>
        <v>-2.0956522900557107E-3</v>
      </c>
      <c r="CG204" s="9">
        <f t="shared" si="150"/>
        <v>8.3399669642835695E-6</v>
      </c>
      <c r="CH204" s="9">
        <f t="shared" si="109"/>
        <v>2.3812785692016105E-14</v>
      </c>
      <c r="CI204" s="9">
        <f t="shared" si="109"/>
        <v>4.6762022160636982E-11</v>
      </c>
      <c r="CJ204" s="9">
        <f t="shared" si="135"/>
        <v>-1.0552412104521679E-12</v>
      </c>
      <c r="CL204" s="16">
        <f t="shared" si="136"/>
        <v>6</v>
      </c>
      <c r="CM204" s="17">
        <f>VLOOKUP($A204,Datum!$A:$B,2,0)</f>
        <v>41439</v>
      </c>
      <c r="CN204" s="13">
        <f>VLOOKUP(CM204,Zeitreihen!$J:$K,2,0)</f>
        <v>0.26665955574518013</v>
      </c>
      <c r="CO204" s="13">
        <f>VLOOKUP(CM204,Zeitreihen!R:S,2,0)</f>
        <v>1.0195000000000001</v>
      </c>
      <c r="CP204" s="9">
        <f t="shared" si="137"/>
        <v>5.3330489053278844E-5</v>
      </c>
      <c r="CQ204" s="9">
        <f t="shared" si="137"/>
        <v>-9.8082487450483718E-5</v>
      </c>
      <c r="CR204" s="9">
        <f t="shared" si="151"/>
        <v>8.3399669642835695E-6</v>
      </c>
      <c r="CS204" s="9">
        <f t="shared" si="110"/>
        <v>2.3812785692016105E-14</v>
      </c>
      <c r="CT204" s="9">
        <f t="shared" si="110"/>
        <v>1.3782169656018598E-16</v>
      </c>
      <c r="CU204" s="9">
        <f t="shared" si="138"/>
        <v>1.8116066140025494E-15</v>
      </c>
      <c r="CW204" s="16">
        <f t="shared" si="139"/>
        <v>6</v>
      </c>
      <c r="CX204" s="17">
        <f>VLOOKUP($A204,Datum!$A:$B,2,0)</f>
        <v>41439</v>
      </c>
      <c r="CY204" s="13">
        <f>VLOOKUP(CX204,Zeitreihen!N:O,2,0)</f>
        <v>1.3347</v>
      </c>
      <c r="CZ204" s="13">
        <f>VLOOKUP(CX204,Zeitreihen!R:S,2,0)</f>
        <v>1.0195000000000001</v>
      </c>
      <c r="DA204" s="9">
        <f t="shared" si="140"/>
        <v>-2.0956522900557107E-3</v>
      </c>
      <c r="DB204" s="9">
        <f t="shared" si="140"/>
        <v>-9.8082487450483718E-5</v>
      </c>
      <c r="DC204" s="9">
        <f t="shared" si="152"/>
        <v>8.3399669642835695E-6</v>
      </c>
      <c r="DD204" s="9">
        <f t="shared" si="111"/>
        <v>4.6762022160636982E-11</v>
      </c>
      <c r="DE204" s="9">
        <f t="shared" si="111"/>
        <v>1.3782169656018598E-16</v>
      </c>
      <c r="DF204" s="9">
        <f t="shared" si="141"/>
        <v>-8.0279643925244222E-14</v>
      </c>
    </row>
    <row r="205" spans="1:110" ht="15" x14ac:dyDescent="0.2">
      <c r="A205" s="9">
        <f t="shared" si="142"/>
        <v>192</v>
      </c>
      <c r="B205" s="16">
        <f t="shared" si="112"/>
        <v>5</v>
      </c>
      <c r="C205" s="17">
        <f>VLOOKUP($A205,Datum!$A:$B,2,0)</f>
        <v>41438</v>
      </c>
      <c r="D205" s="13">
        <f>VLOOKUP(C205,Zeitreihen!$B:$C,2,0)</f>
        <v>570.52</v>
      </c>
      <c r="E205" s="13">
        <f>VLOOKUP(C205,Zeitreihen!F:G,2,0)</f>
        <v>7623.89</v>
      </c>
      <c r="F205" s="9">
        <f t="shared" si="113"/>
        <v>-6.2902080479580492E-3</v>
      </c>
      <c r="G205" s="9">
        <f t="shared" si="113"/>
        <v>0</v>
      </c>
      <c r="H205" s="9">
        <f t="shared" si="143"/>
        <v>7.839568946426554E-6</v>
      </c>
      <c r="I205" s="9">
        <f t="shared" si="102"/>
        <v>3.9674494803191046E-10</v>
      </c>
      <c r="J205" s="9">
        <f t="shared" si="102"/>
        <v>1.0036111163720105E-11</v>
      </c>
      <c r="K205" s="9">
        <f t="shared" si="114"/>
        <v>6.3101318544802289E-11</v>
      </c>
      <c r="M205" s="16">
        <f t="shared" si="115"/>
        <v>5</v>
      </c>
      <c r="N205" s="17">
        <f>VLOOKUP($A205,Datum!$A:$B,2,0)</f>
        <v>41438</v>
      </c>
      <c r="O205" s="13">
        <f>VLOOKUP(N205,Zeitreihen!$B:$C,2,0)</f>
        <v>570.52</v>
      </c>
      <c r="P205" s="13">
        <f>VLOOKUP(N205,Zeitreihen!$J:$K,2,0)</f>
        <v>0.26664533503986348</v>
      </c>
      <c r="Q205" s="9">
        <f t="shared" si="116"/>
        <v>-6.2902080479580492E-3</v>
      </c>
      <c r="R205" s="9">
        <f t="shared" si="116"/>
        <v>-5.3330489053197352E-5</v>
      </c>
      <c r="S205" s="9">
        <f t="shared" si="144"/>
        <v>7.839568946426554E-6</v>
      </c>
      <c r="T205" s="9">
        <f t="shared" si="103"/>
        <v>3.9674494803191046E-10</v>
      </c>
      <c r="U205" s="9">
        <f t="shared" si="103"/>
        <v>2.2209831455419873E-14</v>
      </c>
      <c r="V205" s="9">
        <f t="shared" si="117"/>
        <v>2.9684404030699432E-12</v>
      </c>
      <c r="X205" s="16">
        <f t="shared" si="118"/>
        <v>5</v>
      </c>
      <c r="Y205" s="17">
        <f>VLOOKUP($A205,Datum!$A:$B,2,0)</f>
        <v>41438</v>
      </c>
      <c r="Z205" s="13">
        <f>VLOOKUP(Y205,Zeitreihen!$B:$C,2,0)</f>
        <v>570.52</v>
      </c>
      <c r="AA205" s="13">
        <f>VLOOKUP(Y205,Zeitreihen!N:O,2,0)</f>
        <v>1.3374999999999999</v>
      </c>
      <c r="AB205" s="9">
        <f t="shared" si="119"/>
        <v>-6.2902080479580492E-3</v>
      </c>
      <c r="AC205" s="9">
        <f t="shared" si="119"/>
        <v>2.8451651418128689E-3</v>
      </c>
      <c r="AD205" s="9">
        <f t="shared" si="145"/>
        <v>7.839568946426554E-6</v>
      </c>
      <c r="AE205" s="9">
        <f t="shared" si="104"/>
        <v>3.9674494803191046E-10</v>
      </c>
      <c r="AF205" s="9">
        <f t="shared" si="104"/>
        <v>5.1896948574681804E-11</v>
      </c>
      <c r="AG205" s="9">
        <f t="shared" si="120"/>
        <v>-1.4349164493195018E-10</v>
      </c>
      <c r="AI205" s="16">
        <f t="shared" si="121"/>
        <v>5</v>
      </c>
      <c r="AJ205" s="17">
        <f>VLOOKUP($A205,Datum!$A:$B,2,0)</f>
        <v>41438</v>
      </c>
      <c r="AK205" s="13">
        <f>VLOOKUP(AJ205,Zeitreihen!$B:$C,2,0)</f>
        <v>570.52</v>
      </c>
      <c r="AL205" s="13">
        <f>VLOOKUP(AJ205,Zeitreihen!$R:$S,2,0)</f>
        <v>1.0196000000000001</v>
      </c>
      <c r="AM205" s="9">
        <f t="shared" si="122"/>
        <v>-6.2902080479580492E-3</v>
      </c>
      <c r="AN205" s="9">
        <f t="shared" si="122"/>
        <v>-9.8072868219598367E-5</v>
      </c>
      <c r="AO205" s="9">
        <f t="shared" si="146"/>
        <v>7.839568946426554E-6</v>
      </c>
      <c r="AP205" s="9">
        <f t="shared" si="105"/>
        <v>3.9544379241921782E-10</v>
      </c>
      <c r="AQ205" s="9">
        <f t="shared" si="105"/>
        <v>1.3624844992539945E-16</v>
      </c>
      <c r="AR205" s="9">
        <f t="shared" si="123"/>
        <v>-2.3211765066392486E-13</v>
      </c>
      <c r="AT205" s="16">
        <f t="shared" si="124"/>
        <v>5</v>
      </c>
      <c r="AU205" s="17">
        <f>VLOOKUP($A205,Datum!$A:$B,2,0)</f>
        <v>41438</v>
      </c>
      <c r="AV205" s="13">
        <f>VLOOKUP(AU205,Zeitreihen!$F:$G,2,0)</f>
        <v>7623.89</v>
      </c>
      <c r="AW205" s="13">
        <f>VLOOKUP(AU205,Zeitreihen!$J:$K,2,0)</f>
        <v>0.26664533503986348</v>
      </c>
      <c r="AX205" s="9">
        <f t="shared" si="125"/>
        <v>0</v>
      </c>
      <c r="AY205" s="9">
        <f t="shared" si="125"/>
        <v>-5.3330489053197352E-5</v>
      </c>
      <c r="AZ205" s="9">
        <f t="shared" si="147"/>
        <v>7.839568946426554E-6</v>
      </c>
      <c r="BA205" s="9">
        <f t="shared" si="106"/>
        <v>1.0036111163720105E-11</v>
      </c>
      <c r="BB205" s="9">
        <f t="shared" si="106"/>
        <v>2.2209831455419873E-14</v>
      </c>
      <c r="BC205" s="9">
        <f t="shared" si="126"/>
        <v>4.7212322270153302E-13</v>
      </c>
      <c r="BE205" s="16">
        <f t="shared" si="127"/>
        <v>5</v>
      </c>
      <c r="BF205" s="17">
        <f>VLOOKUP($A205,Datum!$A:$B,2,0)</f>
        <v>41438</v>
      </c>
      <c r="BG205" s="13">
        <f>VLOOKUP(BF205,Zeitreihen!$F:$G,2,0)</f>
        <v>7623.89</v>
      </c>
      <c r="BH205" s="13">
        <f>VLOOKUP(BF205,Zeitreihen!N:O,2,0)</f>
        <v>1.3374999999999999</v>
      </c>
      <c r="BI205" s="9">
        <f t="shared" si="128"/>
        <v>0</v>
      </c>
      <c r="BJ205" s="9">
        <f t="shared" si="128"/>
        <v>2.8451651418128689E-3</v>
      </c>
      <c r="BK205" s="9">
        <f t="shared" si="148"/>
        <v>7.839568946426554E-6</v>
      </c>
      <c r="BL205" s="9">
        <f t="shared" si="107"/>
        <v>1.0036111163720105E-11</v>
      </c>
      <c r="BM205" s="9">
        <f t="shared" si="107"/>
        <v>5.1896948574681804E-11</v>
      </c>
      <c r="BN205" s="9">
        <f t="shared" si="129"/>
        <v>-2.2821996953671085E-11</v>
      </c>
      <c r="BP205" s="16">
        <f t="shared" si="130"/>
        <v>5</v>
      </c>
      <c r="BQ205" s="17">
        <f>VLOOKUP($A205,Datum!$A:$B,2,0)</f>
        <v>41438</v>
      </c>
      <c r="BR205" s="13">
        <f>VLOOKUP(BQ205,Zeitreihen!$F:$G,2,0)</f>
        <v>7623.89</v>
      </c>
      <c r="BS205" s="13">
        <f>VLOOKUP(BQ205,Zeitreihen!R:S,2,0)</f>
        <v>1.0196000000000001</v>
      </c>
      <c r="BT205" s="9">
        <f t="shared" si="131"/>
        <v>0</v>
      </c>
      <c r="BU205" s="9">
        <f t="shared" si="131"/>
        <v>-9.8072868219598367E-5</v>
      </c>
      <c r="BV205" s="9">
        <f t="shared" si="149"/>
        <v>7.839568946426554E-6</v>
      </c>
      <c r="BW205" s="9">
        <f t="shared" si="108"/>
        <v>1.0036111163720105E-11</v>
      </c>
      <c r="BX205" s="9">
        <f t="shared" si="108"/>
        <v>1.301662312311809E-16</v>
      </c>
      <c r="BY205" s="9">
        <f t="shared" si="132"/>
        <v>-3.6143640746314247E-14</v>
      </c>
      <c r="CA205" s="16">
        <f t="shared" si="133"/>
        <v>5</v>
      </c>
      <c r="CB205" s="17">
        <f>VLOOKUP($A205,Datum!$A:$B,2,0)</f>
        <v>41438</v>
      </c>
      <c r="CC205" s="13">
        <f>VLOOKUP(CB205,Zeitreihen!$J:$K,2,0)</f>
        <v>0.26664533503986348</v>
      </c>
      <c r="CD205" s="13">
        <f>VLOOKUP(CB205,Zeitreihen!N:O,2,0)</f>
        <v>1.3374999999999999</v>
      </c>
      <c r="CE205" s="9">
        <f t="shared" si="134"/>
        <v>-5.3330489053197352E-5</v>
      </c>
      <c r="CF205" s="9">
        <f t="shared" si="134"/>
        <v>2.8451651418128689E-3</v>
      </c>
      <c r="CG205" s="9">
        <f t="shared" si="150"/>
        <v>7.839568946426554E-6</v>
      </c>
      <c r="CH205" s="9">
        <f t="shared" si="109"/>
        <v>2.2209831455419873E-14</v>
      </c>
      <c r="CI205" s="9">
        <f t="shared" si="109"/>
        <v>5.1896948574681804E-11</v>
      </c>
      <c r="CJ205" s="9">
        <f t="shared" si="135"/>
        <v>-1.0736025712032715E-12</v>
      </c>
      <c r="CL205" s="16">
        <f t="shared" si="136"/>
        <v>5</v>
      </c>
      <c r="CM205" s="17">
        <f>VLOOKUP($A205,Datum!$A:$B,2,0)</f>
        <v>41438</v>
      </c>
      <c r="CN205" s="13">
        <f>VLOOKUP(CM205,Zeitreihen!$J:$K,2,0)</f>
        <v>0.26664533503986348</v>
      </c>
      <c r="CO205" s="13">
        <f>VLOOKUP(CM205,Zeitreihen!R:S,2,0)</f>
        <v>1.0196000000000001</v>
      </c>
      <c r="CP205" s="9">
        <f t="shared" si="137"/>
        <v>-5.3330489053197352E-5</v>
      </c>
      <c r="CQ205" s="9">
        <f t="shared" si="137"/>
        <v>-9.8072868219598367E-5</v>
      </c>
      <c r="CR205" s="9">
        <f t="shared" si="151"/>
        <v>7.839568946426554E-6</v>
      </c>
      <c r="CS205" s="9">
        <f t="shared" si="110"/>
        <v>2.2209831455419873E-14</v>
      </c>
      <c r="CT205" s="9">
        <f t="shared" si="110"/>
        <v>1.301662312311809E-16</v>
      </c>
      <c r="CU205" s="9">
        <f t="shared" si="138"/>
        <v>-1.7002852868950371E-15</v>
      </c>
      <c r="CW205" s="16">
        <f t="shared" si="139"/>
        <v>5</v>
      </c>
      <c r="CX205" s="17">
        <f>VLOOKUP($A205,Datum!$A:$B,2,0)</f>
        <v>41438</v>
      </c>
      <c r="CY205" s="13">
        <f>VLOOKUP(CX205,Zeitreihen!N:O,2,0)</f>
        <v>1.3374999999999999</v>
      </c>
      <c r="CZ205" s="13">
        <f>VLOOKUP(CX205,Zeitreihen!R:S,2,0)</f>
        <v>1.0196000000000001</v>
      </c>
      <c r="DA205" s="9">
        <f t="shared" si="140"/>
        <v>2.8451651418128689E-3</v>
      </c>
      <c r="DB205" s="9">
        <f t="shared" si="140"/>
        <v>-9.8072868219598367E-5</v>
      </c>
      <c r="DC205" s="9">
        <f t="shared" si="152"/>
        <v>7.839568946426554E-6</v>
      </c>
      <c r="DD205" s="9">
        <f t="shared" si="111"/>
        <v>5.1896948574681804E-11</v>
      </c>
      <c r="DE205" s="9">
        <f t="shared" si="111"/>
        <v>1.301662312311809E-16</v>
      </c>
      <c r="DF205" s="9">
        <f t="shared" si="141"/>
        <v>8.2190207496785984E-14</v>
      </c>
    </row>
    <row r="206" spans="1:110" ht="15" x14ac:dyDescent="0.2">
      <c r="A206" s="9">
        <f t="shared" si="142"/>
        <v>193</v>
      </c>
      <c r="B206" s="16">
        <f t="shared" si="112"/>
        <v>4</v>
      </c>
      <c r="C206" s="17">
        <f>VLOOKUP($A206,Datum!$A:$B,2,0)</f>
        <v>41437</v>
      </c>
      <c r="D206" s="13">
        <f>VLOOKUP(C206,Zeitreihen!$B:$C,2,0)</f>
        <v>574.12</v>
      </c>
      <c r="E206" s="13">
        <f>VLOOKUP(C206,Zeitreihen!F:G,2,0)</f>
        <v>7623.89</v>
      </c>
      <c r="F206" s="9">
        <f t="shared" si="113"/>
        <v>3.9267408810145015E-3</v>
      </c>
      <c r="G206" s="9">
        <f t="shared" si="113"/>
        <v>5.3409143890085602E-3</v>
      </c>
      <c r="H206" s="9">
        <f t="shared" si="143"/>
        <v>7.3691948096409606E-6</v>
      </c>
      <c r="I206" s="9">
        <f t="shared" si="102"/>
        <v>7.0955943751617079E-11</v>
      </c>
      <c r="J206" s="9">
        <f t="shared" si="102"/>
        <v>1.305789081915881E-10</v>
      </c>
      <c r="K206" s="9">
        <f t="shared" si="114"/>
        <v>9.6256686338092341E-11</v>
      </c>
      <c r="M206" s="16">
        <f t="shared" si="115"/>
        <v>4</v>
      </c>
      <c r="N206" s="17">
        <f>VLOOKUP($A206,Datum!$A:$B,2,0)</f>
        <v>41437</v>
      </c>
      <c r="O206" s="13">
        <f>VLOOKUP(N206,Zeitreihen!$B:$C,2,0)</f>
        <v>574.12</v>
      </c>
      <c r="P206" s="13">
        <f>VLOOKUP(N206,Zeitreihen!$J:$K,2,0)</f>
        <v>0.26665955574518013</v>
      </c>
      <c r="Q206" s="9">
        <f t="shared" si="116"/>
        <v>3.9267408810145015E-3</v>
      </c>
      <c r="R206" s="9">
        <f t="shared" si="116"/>
        <v>5.3330489053278844E-5</v>
      </c>
      <c r="S206" s="9">
        <f t="shared" si="144"/>
        <v>7.3691948096409606E-6</v>
      </c>
      <c r="T206" s="9">
        <f t="shared" si="103"/>
        <v>7.0955943751617079E-11</v>
      </c>
      <c r="U206" s="9">
        <f t="shared" si="103"/>
        <v>2.1040977437465426E-14</v>
      </c>
      <c r="V206" s="9">
        <f t="shared" si="117"/>
        <v>1.2218765942319382E-12</v>
      </c>
      <c r="X206" s="16">
        <f t="shared" si="118"/>
        <v>4</v>
      </c>
      <c r="Y206" s="17">
        <f>VLOOKUP($A206,Datum!$A:$B,2,0)</f>
        <v>41437</v>
      </c>
      <c r="Z206" s="13">
        <f>VLOOKUP(Y206,Zeitreihen!$B:$C,2,0)</f>
        <v>574.12</v>
      </c>
      <c r="AA206" s="13">
        <f>VLOOKUP(Y206,Zeitreihen!N:O,2,0)</f>
        <v>1.3336999999999999</v>
      </c>
      <c r="AB206" s="9">
        <f t="shared" si="119"/>
        <v>3.9267408810145015E-3</v>
      </c>
      <c r="AC206" s="9">
        <f t="shared" si="119"/>
        <v>1.8011261904773135E-3</v>
      </c>
      <c r="AD206" s="9">
        <f t="shared" si="145"/>
        <v>7.3691948096409606E-6</v>
      </c>
      <c r="AE206" s="9">
        <f t="shared" si="104"/>
        <v>7.0955943751617079E-11</v>
      </c>
      <c r="AF206" s="9">
        <f t="shared" si="104"/>
        <v>1.7225129954389104E-11</v>
      </c>
      <c r="AG206" s="9">
        <f t="shared" si="120"/>
        <v>3.4960339703125418E-11</v>
      </c>
      <c r="AI206" s="16">
        <f t="shared" si="121"/>
        <v>4</v>
      </c>
      <c r="AJ206" s="17">
        <f>VLOOKUP($A206,Datum!$A:$B,2,0)</f>
        <v>41437</v>
      </c>
      <c r="AK206" s="13">
        <f>VLOOKUP(AJ206,Zeitreihen!$B:$C,2,0)</f>
        <v>574.12</v>
      </c>
      <c r="AL206" s="13">
        <f>VLOOKUP(AJ206,Zeitreihen!$R:$S,2,0)</f>
        <v>1.0197000000000001</v>
      </c>
      <c r="AM206" s="9">
        <f t="shared" si="122"/>
        <v>3.9267408810145015E-3</v>
      </c>
      <c r="AN206" s="9">
        <f t="shared" si="122"/>
        <v>-9.8063250875370472E-5</v>
      </c>
      <c r="AO206" s="9">
        <f t="shared" si="146"/>
        <v>7.3691948096409606E-6</v>
      </c>
      <c r="AP206" s="9">
        <f t="shared" si="105"/>
        <v>7.1490883173702567E-11</v>
      </c>
      <c r="AQ206" s="9">
        <f t="shared" si="105"/>
        <v>1.2866513935780374E-16</v>
      </c>
      <c r="AR206" s="9">
        <f t="shared" si="123"/>
        <v>9.590820844097187E-14</v>
      </c>
      <c r="AT206" s="16">
        <f t="shared" si="124"/>
        <v>4</v>
      </c>
      <c r="AU206" s="17">
        <f>VLOOKUP($A206,Datum!$A:$B,2,0)</f>
        <v>41437</v>
      </c>
      <c r="AV206" s="13">
        <f>VLOOKUP(AU206,Zeitreihen!$F:$G,2,0)</f>
        <v>7623.89</v>
      </c>
      <c r="AW206" s="13">
        <f>VLOOKUP(AU206,Zeitreihen!$J:$K,2,0)</f>
        <v>0.26665955574518013</v>
      </c>
      <c r="AX206" s="9">
        <f t="shared" si="125"/>
        <v>5.3409143890085602E-3</v>
      </c>
      <c r="AY206" s="9">
        <f t="shared" si="125"/>
        <v>5.3330489053278844E-5</v>
      </c>
      <c r="AZ206" s="9">
        <f t="shared" si="147"/>
        <v>7.3691948096409606E-6</v>
      </c>
      <c r="BA206" s="9">
        <f t="shared" si="106"/>
        <v>1.305789081915881E-10</v>
      </c>
      <c r="BB206" s="9">
        <f t="shared" si="106"/>
        <v>2.1040977437465426E-14</v>
      </c>
      <c r="BC206" s="9">
        <f t="shared" si="126"/>
        <v>1.6575608167026857E-12</v>
      </c>
      <c r="BE206" s="16">
        <f t="shared" si="127"/>
        <v>4</v>
      </c>
      <c r="BF206" s="17">
        <f>VLOOKUP($A206,Datum!$A:$B,2,0)</f>
        <v>41437</v>
      </c>
      <c r="BG206" s="13">
        <f>VLOOKUP(BF206,Zeitreihen!$F:$G,2,0)</f>
        <v>7623.89</v>
      </c>
      <c r="BH206" s="13">
        <f>VLOOKUP(BF206,Zeitreihen!N:O,2,0)</f>
        <v>1.3336999999999999</v>
      </c>
      <c r="BI206" s="9">
        <f t="shared" si="128"/>
        <v>5.3409143890085602E-3</v>
      </c>
      <c r="BJ206" s="9">
        <f t="shared" si="128"/>
        <v>1.8011261904773135E-3</v>
      </c>
      <c r="BK206" s="9">
        <f t="shared" si="148"/>
        <v>7.3691948096409606E-6</v>
      </c>
      <c r="BL206" s="9">
        <f t="shared" si="107"/>
        <v>1.305789081915881E-10</v>
      </c>
      <c r="BM206" s="9">
        <f t="shared" si="107"/>
        <v>1.7225129954389104E-11</v>
      </c>
      <c r="BN206" s="9">
        <f t="shared" si="129"/>
        <v>4.7426139025882635E-11</v>
      </c>
      <c r="BP206" s="16">
        <f t="shared" si="130"/>
        <v>4</v>
      </c>
      <c r="BQ206" s="17">
        <f>VLOOKUP($A206,Datum!$A:$B,2,0)</f>
        <v>41437</v>
      </c>
      <c r="BR206" s="13">
        <f>VLOOKUP(BQ206,Zeitreihen!$F:$G,2,0)</f>
        <v>7623.89</v>
      </c>
      <c r="BS206" s="13">
        <f>VLOOKUP(BQ206,Zeitreihen!R:S,2,0)</f>
        <v>1.0197000000000001</v>
      </c>
      <c r="BT206" s="9">
        <f t="shared" si="131"/>
        <v>5.3409143890085602E-3</v>
      </c>
      <c r="BU206" s="9">
        <f t="shared" si="131"/>
        <v>-9.8063250875370472E-5</v>
      </c>
      <c r="BV206" s="9">
        <f t="shared" si="149"/>
        <v>7.3691948096409606E-6</v>
      </c>
      <c r="BW206" s="9">
        <f t="shared" si="108"/>
        <v>1.305789081915881E-10</v>
      </c>
      <c r="BX206" s="9">
        <f t="shared" si="108"/>
        <v>1.2293451379968841E-16</v>
      </c>
      <c r="BY206" s="9">
        <f t="shared" si="132"/>
        <v>1.2669907099512227E-13</v>
      </c>
      <c r="CA206" s="16">
        <f t="shared" si="133"/>
        <v>4</v>
      </c>
      <c r="CB206" s="17">
        <f>VLOOKUP($A206,Datum!$A:$B,2,0)</f>
        <v>41437</v>
      </c>
      <c r="CC206" s="13">
        <f>VLOOKUP(CB206,Zeitreihen!$J:$K,2,0)</f>
        <v>0.26665955574518013</v>
      </c>
      <c r="CD206" s="13">
        <f>VLOOKUP(CB206,Zeitreihen!N:O,2,0)</f>
        <v>1.3336999999999999</v>
      </c>
      <c r="CE206" s="9">
        <f t="shared" si="134"/>
        <v>5.3330489053278844E-5</v>
      </c>
      <c r="CF206" s="9">
        <f t="shared" si="134"/>
        <v>1.8011261904773135E-3</v>
      </c>
      <c r="CG206" s="9">
        <f t="shared" si="150"/>
        <v>7.3691948096409606E-6</v>
      </c>
      <c r="CH206" s="9">
        <f t="shared" si="109"/>
        <v>2.1040977437465426E-14</v>
      </c>
      <c r="CI206" s="9">
        <f t="shared" si="109"/>
        <v>1.7225129954389104E-11</v>
      </c>
      <c r="CJ206" s="9">
        <f t="shared" si="135"/>
        <v>6.0202455990408813E-13</v>
      </c>
      <c r="CL206" s="16">
        <f t="shared" si="136"/>
        <v>4</v>
      </c>
      <c r="CM206" s="17">
        <f>VLOOKUP($A206,Datum!$A:$B,2,0)</f>
        <v>41437</v>
      </c>
      <c r="CN206" s="13">
        <f>VLOOKUP(CM206,Zeitreihen!$J:$K,2,0)</f>
        <v>0.26665955574518013</v>
      </c>
      <c r="CO206" s="13">
        <f>VLOOKUP(CM206,Zeitreihen!R:S,2,0)</f>
        <v>1.0197000000000001</v>
      </c>
      <c r="CP206" s="9">
        <f t="shared" si="137"/>
        <v>5.3330489053278844E-5</v>
      </c>
      <c r="CQ206" s="9">
        <f t="shared" si="137"/>
        <v>-9.8063250875370472E-5</v>
      </c>
      <c r="CR206" s="9">
        <f t="shared" si="151"/>
        <v>7.3691948096409606E-6</v>
      </c>
      <c r="CS206" s="9">
        <f t="shared" si="110"/>
        <v>2.1040977437465426E-14</v>
      </c>
      <c r="CT206" s="9">
        <f t="shared" si="110"/>
        <v>1.2293451379968841E-16</v>
      </c>
      <c r="CU206" s="9">
        <f t="shared" si="138"/>
        <v>1.6083103963927566E-15</v>
      </c>
      <c r="CW206" s="16">
        <f t="shared" si="139"/>
        <v>4</v>
      </c>
      <c r="CX206" s="17">
        <f>VLOOKUP($A206,Datum!$A:$B,2,0)</f>
        <v>41437</v>
      </c>
      <c r="CY206" s="13">
        <f>VLOOKUP(CX206,Zeitreihen!N:O,2,0)</f>
        <v>1.3336999999999999</v>
      </c>
      <c r="CZ206" s="13">
        <f>VLOOKUP(CX206,Zeitreihen!R:S,2,0)</f>
        <v>1.0197000000000001</v>
      </c>
      <c r="DA206" s="9">
        <f t="shared" si="140"/>
        <v>1.8011261904773135E-3</v>
      </c>
      <c r="DB206" s="9">
        <f t="shared" si="140"/>
        <v>-9.8063250875370472E-5</v>
      </c>
      <c r="DC206" s="9">
        <f t="shared" si="152"/>
        <v>7.3691948096409606E-6</v>
      </c>
      <c r="DD206" s="9">
        <f t="shared" si="111"/>
        <v>1.7225129954389104E-11</v>
      </c>
      <c r="DE206" s="9">
        <f t="shared" si="111"/>
        <v>1.2293451379968841E-16</v>
      </c>
      <c r="DF206" s="9">
        <f t="shared" si="141"/>
        <v>4.6016985734392397E-14</v>
      </c>
    </row>
    <row r="207" spans="1:110" ht="15" x14ac:dyDescent="0.2">
      <c r="A207" s="9">
        <f t="shared" si="142"/>
        <v>194</v>
      </c>
      <c r="B207" s="16">
        <f t="shared" si="112"/>
        <v>3</v>
      </c>
      <c r="C207" s="17">
        <f>VLOOKUP($A207,Datum!$A:$B,2,0)</f>
        <v>41436</v>
      </c>
      <c r="D207" s="13">
        <f>VLOOKUP(C207,Zeitreihen!$B:$C,2,0)</f>
        <v>571.87</v>
      </c>
      <c r="E207" s="13">
        <f>VLOOKUP(C207,Zeitreihen!F:G,2,0)</f>
        <v>7583.28</v>
      </c>
      <c r="F207" s="9">
        <f t="shared" si="113"/>
        <v>4.714964258222187E-3</v>
      </c>
      <c r="G207" s="9">
        <f t="shared" si="113"/>
        <v>-6.8953419361924206E-3</v>
      </c>
      <c r="H207" s="9">
        <f t="shared" si="143"/>
        <v>6.9270431210625025E-6</v>
      </c>
      <c r="I207" s="9">
        <f t="shared" ref="I207:J270" si="153">(F207-C$4)^2*$H207</f>
        <v>1.0488765024720599E-10</v>
      </c>
      <c r="J207" s="9">
        <f t="shared" si="153"/>
        <v>4.4630552313930121E-10</v>
      </c>
      <c r="K207" s="9">
        <f t="shared" si="114"/>
        <v>-2.163606655897308E-10</v>
      </c>
      <c r="M207" s="16">
        <f t="shared" si="115"/>
        <v>3</v>
      </c>
      <c r="N207" s="17">
        <f>VLOOKUP($A207,Datum!$A:$B,2,0)</f>
        <v>41436</v>
      </c>
      <c r="O207" s="13">
        <f>VLOOKUP(N207,Zeitreihen!$B:$C,2,0)</f>
        <v>571.87</v>
      </c>
      <c r="P207" s="13">
        <f>VLOOKUP(N207,Zeitreihen!$J:$K,2,0)</f>
        <v>0.26664533503986348</v>
      </c>
      <c r="Q207" s="9">
        <f t="shared" si="116"/>
        <v>4.714964258222187E-3</v>
      </c>
      <c r="R207" s="9">
        <f t="shared" si="116"/>
        <v>0</v>
      </c>
      <c r="S207" s="9">
        <f t="shared" si="144"/>
        <v>6.9270431210625025E-6</v>
      </c>
      <c r="T207" s="9">
        <f t="shared" ref="T207:U270" si="154">(Q207-N$4)^2*$H207</f>
        <v>1.0488765024720599E-10</v>
      </c>
      <c r="U207" s="9">
        <f t="shared" si="154"/>
        <v>7.5149199821720403E-20</v>
      </c>
      <c r="V207" s="9">
        <f t="shared" si="117"/>
        <v>2.8075296948132188E-15</v>
      </c>
      <c r="X207" s="16">
        <f t="shared" si="118"/>
        <v>3</v>
      </c>
      <c r="Y207" s="17">
        <f>VLOOKUP($A207,Datum!$A:$B,2,0)</f>
        <v>41436</v>
      </c>
      <c r="Z207" s="13">
        <f>VLOOKUP(Y207,Zeitreihen!$B:$C,2,0)</f>
        <v>571.87</v>
      </c>
      <c r="AA207" s="13">
        <f>VLOOKUP(Y207,Zeitreihen!N:O,2,0)</f>
        <v>1.3312999999999999</v>
      </c>
      <c r="AB207" s="9">
        <f t="shared" si="119"/>
        <v>4.714964258222187E-3</v>
      </c>
      <c r="AC207" s="9">
        <f t="shared" si="119"/>
        <v>4.2152866330675927E-3</v>
      </c>
      <c r="AD207" s="9">
        <f t="shared" si="145"/>
        <v>6.9270431210625025E-6</v>
      </c>
      <c r="AE207" s="9">
        <f t="shared" ref="AE207:AF270" si="155">(AB207-Y$4)^2*$H207</f>
        <v>1.0488765024720599E-10</v>
      </c>
      <c r="AF207" s="9">
        <f t="shared" si="155"/>
        <v>1.0769825720335854E-10</v>
      </c>
      <c r="AG207" s="9">
        <f t="shared" si="120"/>
        <v>1.0628366353198174E-10</v>
      </c>
      <c r="AI207" s="16">
        <f t="shared" si="121"/>
        <v>3</v>
      </c>
      <c r="AJ207" s="17">
        <f>VLOOKUP($A207,Datum!$A:$B,2,0)</f>
        <v>41436</v>
      </c>
      <c r="AK207" s="13">
        <f>VLOOKUP(AJ207,Zeitreihen!$B:$C,2,0)</f>
        <v>571.87</v>
      </c>
      <c r="AL207" s="13">
        <f>VLOOKUP(AJ207,Zeitreihen!$R:$S,2,0)</f>
        <v>1.0198</v>
      </c>
      <c r="AM207" s="9">
        <f t="shared" si="122"/>
        <v>4.714964258222187E-3</v>
      </c>
      <c r="AN207" s="9">
        <f t="shared" si="122"/>
        <v>-9.8053635417133791E-5</v>
      </c>
      <c r="AO207" s="9">
        <f t="shared" si="146"/>
        <v>6.9270431210625025E-6</v>
      </c>
      <c r="AP207" s="9">
        <f t="shared" ref="AP207:AQ270" si="156">(AM207-AJ$4)^2*$H207</f>
        <v>1.05517984783545E-10</v>
      </c>
      <c r="AQ207" s="9">
        <f t="shared" si="156"/>
        <v>1.2150250361890213E-16</v>
      </c>
      <c r="AR207" s="9">
        <f t="shared" si="123"/>
        <v>1.1322852700632442E-13</v>
      </c>
      <c r="AT207" s="16">
        <f t="shared" si="124"/>
        <v>3</v>
      </c>
      <c r="AU207" s="17">
        <f>VLOOKUP($A207,Datum!$A:$B,2,0)</f>
        <v>41436</v>
      </c>
      <c r="AV207" s="13">
        <f>VLOOKUP(AU207,Zeitreihen!$F:$G,2,0)</f>
        <v>7583.28</v>
      </c>
      <c r="AW207" s="13">
        <f>VLOOKUP(AU207,Zeitreihen!$J:$K,2,0)</f>
        <v>0.26664533503986348</v>
      </c>
      <c r="AX207" s="9">
        <f t="shared" si="125"/>
        <v>-6.8953419361924206E-3</v>
      </c>
      <c r="AY207" s="9">
        <f t="shared" si="125"/>
        <v>0</v>
      </c>
      <c r="AZ207" s="9">
        <f t="shared" si="147"/>
        <v>6.9270431210625025E-6</v>
      </c>
      <c r="BA207" s="9">
        <f t="shared" ref="BA207:BB270" si="157">(AX207-AU$4)^2*$H207</f>
        <v>4.4630552313930121E-10</v>
      </c>
      <c r="BB207" s="9">
        <f t="shared" si="157"/>
        <v>7.5149199821720403E-20</v>
      </c>
      <c r="BC207" s="9">
        <f t="shared" si="126"/>
        <v>-5.7913299802318985E-15</v>
      </c>
      <c r="BE207" s="16">
        <f t="shared" si="127"/>
        <v>3</v>
      </c>
      <c r="BF207" s="17">
        <f>VLOOKUP($A207,Datum!$A:$B,2,0)</f>
        <v>41436</v>
      </c>
      <c r="BG207" s="13">
        <f>VLOOKUP(BF207,Zeitreihen!$F:$G,2,0)</f>
        <v>7583.28</v>
      </c>
      <c r="BH207" s="13">
        <f>VLOOKUP(BF207,Zeitreihen!N:O,2,0)</f>
        <v>1.3312999999999999</v>
      </c>
      <c r="BI207" s="9">
        <f t="shared" si="128"/>
        <v>-6.8953419361924206E-3</v>
      </c>
      <c r="BJ207" s="9">
        <f t="shared" si="128"/>
        <v>4.2152866330675927E-3</v>
      </c>
      <c r="BK207" s="9">
        <f t="shared" si="148"/>
        <v>6.9270431210625025E-6</v>
      </c>
      <c r="BL207" s="9">
        <f t="shared" ref="BL207:BM270" si="158">(BI207-BF$4)^2*$H207</f>
        <v>4.4630552313930121E-10</v>
      </c>
      <c r="BM207" s="9">
        <f t="shared" si="158"/>
        <v>1.0769825720335854E-10</v>
      </c>
      <c r="BN207" s="9">
        <f t="shared" si="129"/>
        <v>-2.1924034077317055E-10</v>
      </c>
      <c r="BP207" s="16">
        <f t="shared" si="130"/>
        <v>3</v>
      </c>
      <c r="BQ207" s="17">
        <f>VLOOKUP($A207,Datum!$A:$B,2,0)</f>
        <v>41436</v>
      </c>
      <c r="BR207" s="13">
        <f>VLOOKUP(BQ207,Zeitreihen!$F:$G,2,0)</f>
        <v>7583.28</v>
      </c>
      <c r="BS207" s="13">
        <f>VLOOKUP(BQ207,Zeitreihen!R:S,2,0)</f>
        <v>1.0198</v>
      </c>
      <c r="BT207" s="9">
        <f t="shared" si="131"/>
        <v>-6.8953419361924206E-3</v>
      </c>
      <c r="BU207" s="9">
        <f t="shared" si="131"/>
        <v>-9.8053635417133791E-5</v>
      </c>
      <c r="BV207" s="9">
        <f t="shared" si="149"/>
        <v>6.9270431210625025E-6</v>
      </c>
      <c r="BW207" s="9">
        <f t="shared" ref="BW207:BX270" si="159">(BT207-BQ$4)^2*$H207</f>
        <v>4.4630552313930121E-10</v>
      </c>
      <c r="BX207" s="9">
        <f t="shared" si="159"/>
        <v>1.1610317846690888E-16</v>
      </c>
      <c r="BY207" s="9">
        <f t="shared" si="132"/>
        <v>-2.2763455318516438E-13</v>
      </c>
      <c r="CA207" s="16">
        <f t="shared" si="133"/>
        <v>3</v>
      </c>
      <c r="CB207" s="17">
        <f>VLOOKUP($A207,Datum!$A:$B,2,0)</f>
        <v>41436</v>
      </c>
      <c r="CC207" s="13">
        <f>VLOOKUP(CB207,Zeitreihen!$J:$K,2,0)</f>
        <v>0.26664533503986348</v>
      </c>
      <c r="CD207" s="13">
        <f>VLOOKUP(CB207,Zeitreihen!N:O,2,0)</f>
        <v>1.3312999999999999</v>
      </c>
      <c r="CE207" s="9">
        <f t="shared" si="134"/>
        <v>0</v>
      </c>
      <c r="CF207" s="9">
        <f t="shared" si="134"/>
        <v>4.2152866330675927E-3</v>
      </c>
      <c r="CG207" s="9">
        <f t="shared" si="150"/>
        <v>6.9270431210625025E-6</v>
      </c>
      <c r="CH207" s="9">
        <f t="shared" ref="CH207:CI270" si="160">(CE207-CB$4)^2*$H207</f>
        <v>7.5149199821720403E-20</v>
      </c>
      <c r="CI207" s="9">
        <f t="shared" si="160"/>
        <v>1.0769825720335854E-10</v>
      </c>
      <c r="CJ207" s="9">
        <f t="shared" si="135"/>
        <v>2.8448968085022398E-15</v>
      </c>
      <c r="CL207" s="16">
        <f t="shared" si="136"/>
        <v>3</v>
      </c>
      <c r="CM207" s="17">
        <f>VLOOKUP($A207,Datum!$A:$B,2,0)</f>
        <v>41436</v>
      </c>
      <c r="CN207" s="13">
        <f>VLOOKUP(CM207,Zeitreihen!$J:$K,2,0)</f>
        <v>0.26664533503986348</v>
      </c>
      <c r="CO207" s="13">
        <f>VLOOKUP(CM207,Zeitreihen!R:S,2,0)</f>
        <v>1.0198</v>
      </c>
      <c r="CP207" s="9">
        <f t="shared" si="137"/>
        <v>0</v>
      </c>
      <c r="CQ207" s="9">
        <f t="shared" si="137"/>
        <v>-9.8053635417133791E-5</v>
      </c>
      <c r="CR207" s="9">
        <f t="shared" si="151"/>
        <v>6.9270431210625025E-6</v>
      </c>
      <c r="CS207" s="9">
        <f t="shared" ref="CS207:CT270" si="161">(CP207-CM$4)^2*$H207</f>
        <v>7.5149199821720403E-20</v>
      </c>
      <c r="CT207" s="9">
        <f t="shared" si="161"/>
        <v>1.1610317846690888E-16</v>
      </c>
      <c r="CU207" s="9">
        <f t="shared" si="138"/>
        <v>2.9538214161568061E-18</v>
      </c>
      <c r="CW207" s="16">
        <f t="shared" si="139"/>
        <v>3</v>
      </c>
      <c r="CX207" s="17">
        <f>VLOOKUP($A207,Datum!$A:$B,2,0)</f>
        <v>41436</v>
      </c>
      <c r="CY207" s="13">
        <f>VLOOKUP(CX207,Zeitreihen!N:O,2,0)</f>
        <v>1.3312999999999999</v>
      </c>
      <c r="CZ207" s="13">
        <f>VLOOKUP(CX207,Zeitreihen!R:S,2,0)</f>
        <v>1.0198</v>
      </c>
      <c r="DA207" s="9">
        <f t="shared" si="140"/>
        <v>4.2152866330675927E-3</v>
      </c>
      <c r="DB207" s="9">
        <f t="shared" si="140"/>
        <v>-9.8053635417133791E-5</v>
      </c>
      <c r="DC207" s="9">
        <f t="shared" si="152"/>
        <v>6.9270431210625025E-6</v>
      </c>
      <c r="DD207" s="9">
        <f t="shared" ref="DD207:DE270" si="162">(DA207-CX$4)^2*$H207</f>
        <v>1.0769825720335854E-10</v>
      </c>
      <c r="DE207" s="9">
        <f t="shared" si="162"/>
        <v>1.1610317846690888E-16</v>
      </c>
      <c r="DF207" s="9">
        <f t="shared" si="141"/>
        <v>1.1182177773875975E-13</v>
      </c>
    </row>
    <row r="208" spans="1:110" ht="15" x14ac:dyDescent="0.2">
      <c r="A208" s="9">
        <f t="shared" si="142"/>
        <v>195</v>
      </c>
      <c r="B208" s="16">
        <f t="shared" ref="B208:B271" si="163">WEEKDAY(C208)</f>
        <v>2</v>
      </c>
      <c r="C208" s="17">
        <f>VLOOKUP($A208,Datum!$A:$B,2,0)</f>
        <v>41435</v>
      </c>
      <c r="D208" s="13">
        <f>VLOOKUP(C208,Zeitreihen!$B:$C,2,0)</f>
        <v>569.17999999999995</v>
      </c>
      <c r="E208" s="13">
        <f>VLOOKUP(C208,Zeitreihen!F:G,2,0)</f>
        <v>7635.75</v>
      </c>
      <c r="F208" s="9">
        <f t="shared" ref="F208:G270" si="164">LN(D208/D209)</f>
        <v>-1.347221269890079E-2</v>
      </c>
      <c r="G208" s="9">
        <f t="shared" si="164"/>
        <v>2.9378804141176693E-3</v>
      </c>
      <c r="H208" s="9">
        <f t="shared" si="143"/>
        <v>6.5114205337987519E-6</v>
      </c>
      <c r="I208" s="9">
        <f t="shared" si="153"/>
        <v>1.3307634871634481E-9</v>
      </c>
      <c r="J208" s="9">
        <f t="shared" si="153"/>
        <v>2.1247929840506086E-11</v>
      </c>
      <c r="K208" s="9">
        <f t="shared" ref="K208:K271" si="165">(F208-C$4)*(G208-D$4)*H208</f>
        <v>-1.6815459913292935E-10</v>
      </c>
      <c r="M208" s="16">
        <f t="shared" ref="M208:M271" si="166">WEEKDAY(N208)</f>
        <v>2</v>
      </c>
      <c r="N208" s="17">
        <f>VLOOKUP($A208,Datum!$A:$B,2,0)</f>
        <v>41435</v>
      </c>
      <c r="O208" s="13">
        <f>VLOOKUP(N208,Zeitreihen!$B:$C,2,0)</f>
        <v>569.17999999999995</v>
      </c>
      <c r="P208" s="13">
        <f>VLOOKUP(N208,Zeitreihen!$J:$K,2,0)</f>
        <v>0.26664533503986348</v>
      </c>
      <c r="Q208" s="9">
        <f t="shared" ref="Q208:R270" si="167">LN(O208/O209)</f>
        <v>-1.347221269890079E-2</v>
      </c>
      <c r="R208" s="9">
        <f t="shared" si="167"/>
        <v>0</v>
      </c>
      <c r="S208" s="9">
        <f t="shared" si="144"/>
        <v>6.5114205337987519E-6</v>
      </c>
      <c r="T208" s="9">
        <f t="shared" si="154"/>
        <v>1.3307634871634481E-9</v>
      </c>
      <c r="U208" s="9">
        <f t="shared" si="154"/>
        <v>7.0640247832417165E-20</v>
      </c>
      <c r="V208" s="9">
        <f t="shared" ref="V208:V271" si="168">(Q208-N$4)*(R208-O$4)*S208</f>
        <v>-9.695641419708017E-15</v>
      </c>
      <c r="X208" s="16">
        <f t="shared" ref="X208:X271" si="169">WEEKDAY(Y208)</f>
        <v>2</v>
      </c>
      <c r="Y208" s="17">
        <f>VLOOKUP($A208,Datum!$A:$B,2,0)</f>
        <v>41435</v>
      </c>
      <c r="Z208" s="13">
        <f>VLOOKUP(Y208,Zeitreihen!$B:$C,2,0)</f>
        <v>569.17999999999995</v>
      </c>
      <c r="AA208" s="13">
        <f>VLOOKUP(Y208,Zeitreihen!N:O,2,0)</f>
        <v>1.3256999999999999</v>
      </c>
      <c r="AB208" s="9">
        <f t="shared" ref="AB208:AC270" si="170">LN(Z208/Z209)</f>
        <v>-1.347221269890079E-2</v>
      </c>
      <c r="AC208" s="9">
        <f t="shared" si="170"/>
        <v>2.9461777684513615E-3</v>
      </c>
      <c r="AD208" s="9">
        <f t="shared" si="145"/>
        <v>6.5114205337987519E-6</v>
      </c>
      <c r="AE208" s="9">
        <f t="shared" si="155"/>
        <v>1.3307634871634481E-9</v>
      </c>
      <c r="AF208" s="9">
        <f t="shared" si="155"/>
        <v>4.6555805970219224E-11</v>
      </c>
      <c r="AG208" s="9">
        <f t="shared" ref="AG208:AG271" si="171">(AB208-Y$4)*(AC208-Z$4)*AD208</f>
        <v>-2.4890714473601153E-10</v>
      </c>
      <c r="AI208" s="16">
        <f t="shared" ref="AI208:AI271" si="172">WEEKDAY(AJ208)</f>
        <v>2</v>
      </c>
      <c r="AJ208" s="17">
        <f>VLOOKUP($A208,Datum!$A:$B,2,0)</f>
        <v>41435</v>
      </c>
      <c r="AK208" s="13">
        <f>VLOOKUP(AJ208,Zeitreihen!$B:$C,2,0)</f>
        <v>569.17999999999995</v>
      </c>
      <c r="AL208" s="13">
        <f>VLOOKUP(AJ208,Zeitreihen!$R:$S,2,0)</f>
        <v>1.0199</v>
      </c>
      <c r="AM208" s="9">
        <f t="shared" ref="AM208:AN270" si="173">LN(AK208/AK209)</f>
        <v>-1.347221269890079E-2</v>
      </c>
      <c r="AN208" s="9">
        <f t="shared" si="173"/>
        <v>-9.8044021844333104E-5</v>
      </c>
      <c r="AO208" s="9">
        <f t="shared" si="146"/>
        <v>6.5114205337987519E-6</v>
      </c>
      <c r="AP208" s="9">
        <f t="shared" si="156"/>
        <v>1.3285908115093361E-9</v>
      </c>
      <c r="AQ208" s="9">
        <f t="shared" si="156"/>
        <v>1.1473729065033297E-16</v>
      </c>
      <c r="AR208" s="9">
        <f t="shared" ref="AR208:AR271" si="174">(AM208-AJ$4)*(AN208-AK$4)*AO208</f>
        <v>-3.9043425835280956E-13</v>
      </c>
      <c r="AT208" s="16">
        <f t="shared" ref="AT208:AT271" si="175">WEEKDAY(AU208)</f>
        <v>2</v>
      </c>
      <c r="AU208" s="17">
        <f>VLOOKUP($A208,Datum!$A:$B,2,0)</f>
        <v>41435</v>
      </c>
      <c r="AV208" s="13">
        <f>VLOOKUP(AU208,Zeitreihen!$F:$G,2,0)</f>
        <v>7635.75</v>
      </c>
      <c r="AW208" s="13">
        <f>VLOOKUP(AU208,Zeitreihen!$J:$K,2,0)</f>
        <v>0.26664533503986348</v>
      </c>
      <c r="AX208" s="9">
        <f t="shared" ref="AX208:AY270" si="176">LN(AV208/AV209)</f>
        <v>2.9378804141176693E-3</v>
      </c>
      <c r="AY208" s="9">
        <f t="shared" si="176"/>
        <v>0</v>
      </c>
      <c r="AZ208" s="9">
        <f t="shared" si="147"/>
        <v>6.5114205337987519E-6</v>
      </c>
      <c r="BA208" s="9">
        <f t="shared" si="157"/>
        <v>2.1247929840506086E-11</v>
      </c>
      <c r="BB208" s="9">
        <f t="shared" si="157"/>
        <v>7.0640247832417165E-20</v>
      </c>
      <c r="BC208" s="9">
        <f t="shared" ref="BC208:BC271" si="177">(AX208-AU$4)*(AY208-AV$4)*AZ208</f>
        <v>1.2251363311318305E-15</v>
      </c>
      <c r="BE208" s="16">
        <f t="shared" ref="BE208:BE271" si="178">WEEKDAY(BF208)</f>
        <v>2</v>
      </c>
      <c r="BF208" s="17">
        <f>VLOOKUP($A208,Datum!$A:$B,2,0)</f>
        <v>41435</v>
      </c>
      <c r="BG208" s="13">
        <f>VLOOKUP(BF208,Zeitreihen!$F:$G,2,0)</f>
        <v>7635.75</v>
      </c>
      <c r="BH208" s="13">
        <f>VLOOKUP(BF208,Zeitreihen!N:O,2,0)</f>
        <v>1.3256999999999999</v>
      </c>
      <c r="BI208" s="9">
        <f t="shared" ref="BI208:BJ270" si="179">LN(BG208/BG209)</f>
        <v>2.9378804141176693E-3</v>
      </c>
      <c r="BJ208" s="9">
        <f t="shared" si="179"/>
        <v>2.9461777684513615E-3</v>
      </c>
      <c r="BK208" s="9">
        <f t="shared" si="148"/>
        <v>6.5114205337987519E-6</v>
      </c>
      <c r="BL208" s="9">
        <f t="shared" si="158"/>
        <v>2.1247929840506086E-11</v>
      </c>
      <c r="BM208" s="9">
        <f t="shared" si="158"/>
        <v>4.6555805970219224E-11</v>
      </c>
      <c r="BN208" s="9">
        <f t="shared" ref="BN208:BN271" si="180">(BI208-BF$4)*(BJ208-BG$4)*BK208</f>
        <v>3.1451780536615604E-11</v>
      </c>
      <c r="BP208" s="16">
        <f t="shared" ref="BP208:BP271" si="181">WEEKDAY(BQ208)</f>
        <v>2</v>
      </c>
      <c r="BQ208" s="17">
        <f>VLOOKUP($A208,Datum!$A:$B,2,0)</f>
        <v>41435</v>
      </c>
      <c r="BR208" s="13">
        <f>VLOOKUP(BQ208,Zeitreihen!$F:$G,2,0)</f>
        <v>7635.75</v>
      </c>
      <c r="BS208" s="13">
        <f>VLOOKUP(BQ208,Zeitreihen!R:S,2,0)</f>
        <v>1.0199</v>
      </c>
      <c r="BT208" s="9">
        <f t="shared" ref="BT208:BU270" si="182">LN(BR208/BR209)</f>
        <v>2.9378804141176693E-3</v>
      </c>
      <c r="BU208" s="9">
        <f t="shared" si="182"/>
        <v>-9.8044021844333104E-5</v>
      </c>
      <c r="BV208" s="9">
        <f t="shared" si="149"/>
        <v>6.5114205337987519E-6</v>
      </c>
      <c r="BW208" s="9">
        <f t="shared" si="159"/>
        <v>2.1247929840506086E-11</v>
      </c>
      <c r="BX208" s="9">
        <f t="shared" si="159"/>
        <v>1.0965014241856473E-16</v>
      </c>
      <c r="BY208" s="9">
        <f t="shared" ref="BY208:BY271" si="183">(BT208-BQ$4)*(BU208-BR$4)*BV208</f>
        <v>4.8268400979431288E-14</v>
      </c>
      <c r="CA208" s="16">
        <f t="shared" ref="CA208:CA271" si="184">WEEKDAY(CB208)</f>
        <v>2</v>
      </c>
      <c r="CB208" s="17">
        <f>VLOOKUP($A208,Datum!$A:$B,2,0)</f>
        <v>41435</v>
      </c>
      <c r="CC208" s="13">
        <f>VLOOKUP(CB208,Zeitreihen!$J:$K,2,0)</f>
        <v>0.26664533503986348</v>
      </c>
      <c r="CD208" s="13">
        <f>VLOOKUP(CB208,Zeitreihen!N:O,2,0)</f>
        <v>1.3256999999999999</v>
      </c>
      <c r="CE208" s="9">
        <f t="shared" ref="CE208:CF270" si="185">LN(CC208/CC209)</f>
        <v>0</v>
      </c>
      <c r="CF208" s="9">
        <f t="shared" si="185"/>
        <v>2.9461777684513615E-3</v>
      </c>
      <c r="CG208" s="9">
        <f t="shared" si="150"/>
        <v>6.5114205337987519E-6</v>
      </c>
      <c r="CH208" s="9">
        <f t="shared" si="160"/>
        <v>7.0640247832417165E-20</v>
      </c>
      <c r="CI208" s="9">
        <f t="shared" si="160"/>
        <v>4.6555805970219224E-11</v>
      </c>
      <c r="CJ208" s="9">
        <f t="shared" ref="CJ208:CJ271" si="186">(CE208-CB$4)*(CF208-CC$4)*CG208</f>
        <v>1.8134810922020147E-15</v>
      </c>
      <c r="CL208" s="16">
        <f t="shared" ref="CL208:CL271" si="187">WEEKDAY(CM208)</f>
        <v>2</v>
      </c>
      <c r="CM208" s="17">
        <f>VLOOKUP($A208,Datum!$A:$B,2,0)</f>
        <v>41435</v>
      </c>
      <c r="CN208" s="13">
        <f>VLOOKUP(CM208,Zeitreihen!$J:$K,2,0)</f>
        <v>0.26664533503986348</v>
      </c>
      <c r="CO208" s="13">
        <f>VLOOKUP(CM208,Zeitreihen!R:S,2,0)</f>
        <v>1.0199</v>
      </c>
      <c r="CP208" s="9">
        <f t="shared" ref="CP208:CQ270" si="188">LN(CN208/CN209)</f>
        <v>0</v>
      </c>
      <c r="CQ208" s="9">
        <f t="shared" si="188"/>
        <v>-9.8044021844333104E-5</v>
      </c>
      <c r="CR208" s="9">
        <f t="shared" si="151"/>
        <v>6.5114205337987519E-6</v>
      </c>
      <c r="CS208" s="9">
        <f t="shared" si="161"/>
        <v>7.0640247832417165E-20</v>
      </c>
      <c r="CT208" s="9">
        <f t="shared" si="161"/>
        <v>1.0965014241856473E-16</v>
      </c>
      <c r="CU208" s="9">
        <f t="shared" ref="CU208:CU271" si="189">(CP208-CM$4)*(CQ208-CN$4)*CR208</f>
        <v>2.7831121492507717E-18</v>
      </c>
      <c r="CW208" s="16">
        <f t="shared" ref="CW208:CW271" si="190">WEEKDAY(CX208)</f>
        <v>2</v>
      </c>
      <c r="CX208" s="17">
        <f>VLOOKUP($A208,Datum!$A:$B,2,0)</f>
        <v>41435</v>
      </c>
      <c r="CY208" s="13">
        <f>VLOOKUP(CX208,Zeitreihen!N:O,2,0)</f>
        <v>1.3256999999999999</v>
      </c>
      <c r="CZ208" s="13">
        <f>VLOOKUP(CX208,Zeitreihen!R:S,2,0)</f>
        <v>1.0199</v>
      </c>
      <c r="DA208" s="9">
        <f t="shared" ref="DA208:DB270" si="191">LN(CY208/CY209)</f>
        <v>2.9461777684513615E-3</v>
      </c>
      <c r="DB208" s="9">
        <f t="shared" si="191"/>
        <v>-9.8044021844333104E-5</v>
      </c>
      <c r="DC208" s="9">
        <f t="shared" si="152"/>
        <v>6.5114205337987519E-6</v>
      </c>
      <c r="DD208" s="9">
        <f t="shared" si="162"/>
        <v>4.6555805970219224E-11</v>
      </c>
      <c r="DE208" s="9">
        <f t="shared" si="162"/>
        <v>1.0965014241856473E-16</v>
      </c>
      <c r="DF208" s="9">
        <f t="shared" ref="DF208:DF271" si="192">(DA208-CX$4)*(DB208-CY$4)*DC208</f>
        <v>7.1448238292106298E-14</v>
      </c>
    </row>
    <row r="209" spans="1:110" ht="15" x14ac:dyDescent="0.2">
      <c r="A209" s="9">
        <f t="shared" ref="A209:A271" si="193">A208+1</f>
        <v>196</v>
      </c>
      <c r="B209" s="16">
        <f t="shared" si="163"/>
        <v>6</v>
      </c>
      <c r="C209" s="17">
        <f>VLOOKUP($A209,Datum!$A:$B,2,0)</f>
        <v>41432</v>
      </c>
      <c r="D209" s="13">
        <f>VLOOKUP(C209,Zeitreihen!$B:$C,2,0)</f>
        <v>576.9</v>
      </c>
      <c r="E209" s="13">
        <f>VLOOKUP(C209,Zeitreihen!F:G,2,0)</f>
        <v>7613.35</v>
      </c>
      <c r="F209" s="9">
        <f t="shared" si="164"/>
        <v>8.1503130243290101E-4</v>
      </c>
      <c r="G209" s="9">
        <f t="shared" si="164"/>
        <v>0</v>
      </c>
      <c r="H209" s="9">
        <f t="shared" ref="H209:H270" si="194">H208*$H$13</f>
        <v>6.1207353017708268E-6</v>
      </c>
      <c r="I209" s="9">
        <f t="shared" si="153"/>
        <v>4.6232364511470769E-16</v>
      </c>
      <c r="J209" s="9">
        <f t="shared" si="153"/>
        <v>7.8356833535188602E-12</v>
      </c>
      <c r="K209" s="9">
        <f t="shared" si="165"/>
        <v>6.018821886352409E-14</v>
      </c>
      <c r="M209" s="16">
        <f t="shared" si="166"/>
        <v>6</v>
      </c>
      <c r="N209" s="17">
        <f>VLOOKUP($A209,Datum!$A:$B,2,0)</f>
        <v>41432</v>
      </c>
      <c r="O209" s="13">
        <f>VLOOKUP(N209,Zeitreihen!$B:$C,2,0)</f>
        <v>576.9</v>
      </c>
      <c r="P209" s="13">
        <f>VLOOKUP(N209,Zeitreihen!$J:$K,2,0)</f>
        <v>0.26664533503986348</v>
      </c>
      <c r="Q209" s="9">
        <f t="shared" si="167"/>
        <v>8.1503130243290101E-4</v>
      </c>
      <c r="R209" s="9">
        <f t="shared" si="167"/>
        <v>0</v>
      </c>
      <c r="S209" s="9">
        <f t="shared" ref="S209:S270" si="195">S208*$H$13</f>
        <v>6.1207353017708268E-6</v>
      </c>
      <c r="T209" s="9">
        <f t="shared" si="154"/>
        <v>4.6232364511470769E-16</v>
      </c>
      <c r="U209" s="9">
        <f t="shared" si="154"/>
        <v>6.6401832962472136E-20</v>
      </c>
      <c r="V209" s="9">
        <f t="shared" si="168"/>
        <v>-5.5406802341867795E-18</v>
      </c>
      <c r="X209" s="16">
        <f t="shared" si="169"/>
        <v>6</v>
      </c>
      <c r="Y209" s="17">
        <f>VLOOKUP($A209,Datum!$A:$B,2,0)</f>
        <v>41432</v>
      </c>
      <c r="Z209" s="13">
        <f>VLOOKUP(Y209,Zeitreihen!$B:$C,2,0)</f>
        <v>576.9</v>
      </c>
      <c r="AA209" s="13">
        <f>VLOOKUP(Y209,Zeitreihen!N:O,2,0)</f>
        <v>1.3218000000000001</v>
      </c>
      <c r="AB209" s="9">
        <f t="shared" si="170"/>
        <v>8.1503130243290101E-4</v>
      </c>
      <c r="AC209" s="9">
        <f t="shared" si="170"/>
        <v>-2.1160830145265904E-3</v>
      </c>
      <c r="AD209" s="9">
        <f t="shared" ref="AD209:AD270" si="196">AD208*$H$13</f>
        <v>6.1207353017708268E-6</v>
      </c>
      <c r="AE209" s="9">
        <f t="shared" si="155"/>
        <v>4.6232364511470769E-16</v>
      </c>
      <c r="AF209" s="9">
        <f t="shared" si="155"/>
        <v>3.4913609362239704E-11</v>
      </c>
      <c r="AG209" s="9">
        <f t="shared" si="171"/>
        <v>1.2704875892531042E-13</v>
      </c>
      <c r="AI209" s="16">
        <f t="shared" si="172"/>
        <v>6</v>
      </c>
      <c r="AJ209" s="17">
        <f>VLOOKUP($A209,Datum!$A:$B,2,0)</f>
        <v>41432</v>
      </c>
      <c r="AK209" s="13">
        <f>VLOOKUP(AJ209,Zeitreihen!$B:$C,2,0)</f>
        <v>576.9</v>
      </c>
      <c r="AL209" s="13">
        <f>VLOOKUP(AJ209,Zeitreihen!$R:$S,2,0)</f>
        <v>1.02</v>
      </c>
      <c r="AM209" s="9">
        <f t="shared" si="173"/>
        <v>8.1503130243290101E-4</v>
      </c>
      <c r="AN209" s="9">
        <f t="shared" si="173"/>
        <v>-9.8034410156413177E-5</v>
      </c>
      <c r="AO209" s="9">
        <f t="shared" ref="AO209:AO270" si="197">AO208*$H$13</f>
        <v>6.1207353017708268E-6</v>
      </c>
      <c r="AP209" s="9">
        <f t="shared" si="156"/>
        <v>5.4496621775892516E-17</v>
      </c>
      <c r="AQ209" s="9">
        <f t="shared" si="156"/>
        <v>1.0834752851225353E-16</v>
      </c>
      <c r="AR209" s="9">
        <f t="shared" si="174"/>
        <v>7.6841227747121607E-17</v>
      </c>
      <c r="AT209" s="16">
        <f t="shared" si="175"/>
        <v>6</v>
      </c>
      <c r="AU209" s="17">
        <f>VLOOKUP($A209,Datum!$A:$B,2,0)</f>
        <v>41432</v>
      </c>
      <c r="AV209" s="13">
        <f>VLOOKUP(AU209,Zeitreihen!$F:$G,2,0)</f>
        <v>7613.35</v>
      </c>
      <c r="AW209" s="13">
        <f>VLOOKUP(AU209,Zeitreihen!$J:$K,2,0)</f>
        <v>0.26664533503986348</v>
      </c>
      <c r="AX209" s="9">
        <f t="shared" si="176"/>
        <v>0</v>
      </c>
      <c r="AY209" s="9">
        <f t="shared" si="176"/>
        <v>0</v>
      </c>
      <c r="AZ209" s="9">
        <f t="shared" ref="AZ209:AZ270" si="198">AZ208*$H$13</f>
        <v>6.1207353017708268E-6</v>
      </c>
      <c r="BA209" s="9">
        <f t="shared" si="157"/>
        <v>7.8356833535188602E-12</v>
      </c>
      <c r="BB209" s="9">
        <f t="shared" si="157"/>
        <v>6.6401832962472136E-20</v>
      </c>
      <c r="BC209" s="9">
        <f t="shared" si="177"/>
        <v>-7.2132082819448869E-16</v>
      </c>
      <c r="BE209" s="16">
        <f t="shared" si="178"/>
        <v>6</v>
      </c>
      <c r="BF209" s="17">
        <f>VLOOKUP($A209,Datum!$A:$B,2,0)</f>
        <v>41432</v>
      </c>
      <c r="BG209" s="13">
        <f>VLOOKUP(BF209,Zeitreihen!$F:$G,2,0)</f>
        <v>7613.35</v>
      </c>
      <c r="BH209" s="13">
        <f>VLOOKUP(BF209,Zeitreihen!N:O,2,0)</f>
        <v>1.3218000000000001</v>
      </c>
      <c r="BI209" s="9">
        <f t="shared" si="179"/>
        <v>0</v>
      </c>
      <c r="BJ209" s="9">
        <f t="shared" si="179"/>
        <v>-2.1160830145265904E-3</v>
      </c>
      <c r="BK209" s="9">
        <f t="shared" ref="BK209:BK270" si="199">BK208*$H$13</f>
        <v>6.1207353017708268E-6</v>
      </c>
      <c r="BL209" s="9">
        <f t="shared" si="158"/>
        <v>7.8356833535188602E-12</v>
      </c>
      <c r="BM209" s="9">
        <f t="shared" si="158"/>
        <v>3.4913609362239704E-11</v>
      </c>
      <c r="BN209" s="9">
        <f t="shared" si="180"/>
        <v>1.6540011719795181E-11</v>
      </c>
      <c r="BP209" s="16">
        <f t="shared" si="181"/>
        <v>6</v>
      </c>
      <c r="BQ209" s="17">
        <f>VLOOKUP($A209,Datum!$A:$B,2,0)</f>
        <v>41432</v>
      </c>
      <c r="BR209" s="13">
        <f>VLOOKUP(BQ209,Zeitreihen!$F:$G,2,0)</f>
        <v>7613.35</v>
      </c>
      <c r="BS209" s="13">
        <f>VLOOKUP(BQ209,Zeitreihen!R:S,2,0)</f>
        <v>1.02</v>
      </c>
      <c r="BT209" s="9">
        <f t="shared" si="182"/>
        <v>0</v>
      </c>
      <c r="BU209" s="9">
        <f t="shared" si="182"/>
        <v>-9.8034410156413177E-5</v>
      </c>
      <c r="BV209" s="9">
        <f t="shared" ref="BV209:BV270" si="200">BV208*$H$13</f>
        <v>6.1207353017708268E-6</v>
      </c>
      <c r="BW209" s="9">
        <f t="shared" si="159"/>
        <v>7.8356833535188602E-12</v>
      </c>
      <c r="BX209" s="9">
        <f t="shared" si="159"/>
        <v>1.0355453571236954E-16</v>
      </c>
      <c r="BY209" s="9">
        <f t="shared" si="183"/>
        <v>-2.8485444557927972E-14</v>
      </c>
      <c r="CA209" s="16">
        <f t="shared" si="184"/>
        <v>6</v>
      </c>
      <c r="CB209" s="17">
        <f>VLOOKUP($A209,Datum!$A:$B,2,0)</f>
        <v>41432</v>
      </c>
      <c r="CC209" s="13">
        <f>VLOOKUP(CB209,Zeitreihen!$J:$K,2,0)</f>
        <v>0.26664533503986348</v>
      </c>
      <c r="CD209" s="13">
        <f>VLOOKUP(CB209,Zeitreihen!N:O,2,0)</f>
        <v>1.3218000000000001</v>
      </c>
      <c r="CE209" s="9">
        <f t="shared" si="185"/>
        <v>0</v>
      </c>
      <c r="CF209" s="9">
        <f t="shared" si="185"/>
        <v>-2.1160830145265904E-3</v>
      </c>
      <c r="CG209" s="9">
        <f t="shared" ref="CG209:CG270" si="201">CG208*$H$13</f>
        <v>6.1207353017708268E-6</v>
      </c>
      <c r="CH209" s="9">
        <f t="shared" si="160"/>
        <v>6.6401832962472136E-20</v>
      </c>
      <c r="CI209" s="9">
        <f t="shared" si="160"/>
        <v>3.4913609362239704E-11</v>
      </c>
      <c r="CJ209" s="9">
        <f t="shared" si="186"/>
        <v>-1.5226055487185261E-15</v>
      </c>
      <c r="CL209" s="16">
        <f t="shared" si="187"/>
        <v>6</v>
      </c>
      <c r="CM209" s="17">
        <f>VLOOKUP($A209,Datum!$A:$B,2,0)</f>
        <v>41432</v>
      </c>
      <c r="CN209" s="13">
        <f>VLOOKUP(CM209,Zeitreihen!$J:$K,2,0)</f>
        <v>0.26664533503986348</v>
      </c>
      <c r="CO209" s="13">
        <f>VLOOKUP(CM209,Zeitreihen!R:S,2,0)</f>
        <v>1.02</v>
      </c>
      <c r="CP209" s="9">
        <f t="shared" si="188"/>
        <v>0</v>
      </c>
      <c r="CQ209" s="9">
        <f t="shared" si="188"/>
        <v>-9.8034410156413177E-5</v>
      </c>
      <c r="CR209" s="9">
        <f t="shared" ref="CR209:CR270" si="202">CR208*$H$13</f>
        <v>6.1207353017708268E-6</v>
      </c>
      <c r="CS209" s="9">
        <f t="shared" si="161"/>
        <v>6.6401832962472136E-20</v>
      </c>
      <c r="CT209" s="9">
        <f t="shared" si="161"/>
        <v>1.0355453571236954E-16</v>
      </c>
      <c r="CU209" s="9">
        <f t="shared" si="189"/>
        <v>2.6222530356315954E-18</v>
      </c>
      <c r="CW209" s="16">
        <f t="shared" si="190"/>
        <v>6</v>
      </c>
      <c r="CX209" s="17">
        <f>VLOOKUP($A209,Datum!$A:$B,2,0)</f>
        <v>41432</v>
      </c>
      <c r="CY209" s="13">
        <f>VLOOKUP(CX209,Zeitreihen!N:O,2,0)</f>
        <v>1.3218000000000001</v>
      </c>
      <c r="CZ209" s="13">
        <f>VLOOKUP(CX209,Zeitreihen!R:S,2,0)</f>
        <v>1.02</v>
      </c>
      <c r="DA209" s="9">
        <f t="shared" si="191"/>
        <v>-2.1160830145265904E-3</v>
      </c>
      <c r="DB209" s="9">
        <f t="shared" si="191"/>
        <v>-9.8034410156413177E-5</v>
      </c>
      <c r="DC209" s="9">
        <f t="shared" ref="DC209:DC270" si="203">DC208*$H$13</f>
        <v>6.1207353017708268E-6</v>
      </c>
      <c r="DD209" s="9">
        <f t="shared" si="162"/>
        <v>3.4913609362239704E-11</v>
      </c>
      <c r="DE209" s="9">
        <f t="shared" si="162"/>
        <v>1.0355453571236954E-16</v>
      </c>
      <c r="DF209" s="9">
        <f t="shared" si="192"/>
        <v>-6.0128716995706554E-14</v>
      </c>
    </row>
    <row r="210" spans="1:110" ht="15" x14ac:dyDescent="0.2">
      <c r="A210" s="9">
        <f t="shared" si="193"/>
        <v>197</v>
      </c>
      <c r="B210" s="16">
        <f t="shared" si="163"/>
        <v>5</v>
      </c>
      <c r="C210" s="17">
        <f>VLOOKUP($A210,Datum!$A:$B,2,0)</f>
        <v>41431</v>
      </c>
      <c r="D210" s="13">
        <f>VLOOKUP(C210,Zeitreihen!$B:$C,2,0)</f>
        <v>576.42999999999995</v>
      </c>
      <c r="E210" s="13">
        <f>VLOOKUP(C210,Zeitreihen!F:G,2,0)</f>
        <v>7613.35</v>
      </c>
      <c r="F210" s="9">
        <f t="shared" si="164"/>
        <v>-7.8036264809336342E-4</v>
      </c>
      <c r="G210" s="9">
        <f t="shared" si="164"/>
        <v>0</v>
      </c>
      <c r="H210" s="9">
        <f t="shared" si="194"/>
        <v>5.7534911836645769E-6</v>
      </c>
      <c r="I210" s="9">
        <f t="shared" si="153"/>
        <v>1.4804242718981152E-11</v>
      </c>
      <c r="J210" s="9">
        <f t="shared" si="153"/>
        <v>7.3655423523077288E-12</v>
      </c>
      <c r="K210" s="9">
        <f t="shared" si="165"/>
        <v>1.0442283119150669E-11</v>
      </c>
      <c r="M210" s="16">
        <f t="shared" si="166"/>
        <v>5</v>
      </c>
      <c r="N210" s="17">
        <f>VLOOKUP($A210,Datum!$A:$B,2,0)</f>
        <v>41431</v>
      </c>
      <c r="O210" s="13">
        <f>VLOOKUP(N210,Zeitreihen!$B:$C,2,0)</f>
        <v>576.42999999999995</v>
      </c>
      <c r="P210" s="13">
        <f>VLOOKUP(N210,Zeitreihen!$J:$K,2,0)</f>
        <v>0.26664533503986348</v>
      </c>
      <c r="Q210" s="9">
        <f t="shared" si="167"/>
        <v>-7.8036264809336342E-4</v>
      </c>
      <c r="R210" s="9">
        <f t="shared" si="167"/>
        <v>0</v>
      </c>
      <c r="S210" s="9">
        <f t="shared" si="195"/>
        <v>5.7534911836645769E-6</v>
      </c>
      <c r="T210" s="9">
        <f t="shared" si="154"/>
        <v>1.4804242718981152E-11</v>
      </c>
      <c r="U210" s="9">
        <f t="shared" si="154"/>
        <v>6.2417722984723814E-20</v>
      </c>
      <c r="V210" s="9">
        <f t="shared" si="168"/>
        <v>-9.612736972537946E-16</v>
      </c>
      <c r="X210" s="16">
        <f t="shared" si="169"/>
        <v>5</v>
      </c>
      <c r="Y210" s="17">
        <f>VLOOKUP($A210,Datum!$A:$B,2,0)</f>
        <v>41431</v>
      </c>
      <c r="Z210" s="13">
        <f>VLOOKUP(Y210,Zeitreihen!$B:$C,2,0)</f>
        <v>576.42999999999995</v>
      </c>
      <c r="AA210" s="13">
        <f>VLOOKUP(Y210,Zeitreihen!N:O,2,0)</f>
        <v>1.3246</v>
      </c>
      <c r="AB210" s="9">
        <f t="shared" si="170"/>
        <v>-7.8036264809336342E-4</v>
      </c>
      <c r="AC210" s="9">
        <f t="shared" si="170"/>
        <v>1.1617883817171536E-2</v>
      </c>
      <c r="AD210" s="9">
        <f t="shared" si="196"/>
        <v>5.7534911836645769E-6</v>
      </c>
      <c r="AE210" s="9">
        <f t="shared" si="155"/>
        <v>1.4804242718981152E-11</v>
      </c>
      <c r="AF210" s="9">
        <f t="shared" si="155"/>
        <v>7.4060848811289019E-10</v>
      </c>
      <c r="AG210" s="9">
        <f t="shared" si="171"/>
        <v>-1.0470982674878654E-10</v>
      </c>
      <c r="AI210" s="16">
        <f t="shared" si="172"/>
        <v>5</v>
      </c>
      <c r="AJ210" s="17">
        <f>VLOOKUP($A210,Datum!$A:$B,2,0)</f>
        <v>41431</v>
      </c>
      <c r="AK210" s="13">
        <f>VLOOKUP(AJ210,Zeitreihen!$B:$C,2,0)</f>
        <v>576.42999999999995</v>
      </c>
      <c r="AL210" s="13">
        <f>VLOOKUP(AJ210,Zeitreihen!$R:$S,2,0)</f>
        <v>1.0201</v>
      </c>
      <c r="AM210" s="9">
        <f t="shared" si="173"/>
        <v>-7.8036264809336342E-4</v>
      </c>
      <c r="AN210" s="9">
        <f t="shared" si="173"/>
        <v>-9.8024800352929841E-5</v>
      </c>
      <c r="AO210" s="9">
        <f t="shared" si="197"/>
        <v>5.7534911836645769E-6</v>
      </c>
      <c r="AP210" s="9">
        <f t="shared" si="156"/>
        <v>1.4589529170102156E-11</v>
      </c>
      <c r="AQ210" s="9">
        <f t="shared" si="156"/>
        <v>1.0231245521059557E-16</v>
      </c>
      <c r="AR210" s="9">
        <f t="shared" si="174"/>
        <v>-3.8635353625400593E-14</v>
      </c>
      <c r="AT210" s="16">
        <f t="shared" si="175"/>
        <v>5</v>
      </c>
      <c r="AU210" s="17">
        <f>VLOOKUP($A210,Datum!$A:$B,2,0)</f>
        <v>41431</v>
      </c>
      <c r="AV210" s="13">
        <f>VLOOKUP(AU210,Zeitreihen!$F:$G,2,0)</f>
        <v>7613.35</v>
      </c>
      <c r="AW210" s="13">
        <f>VLOOKUP(AU210,Zeitreihen!$J:$K,2,0)</f>
        <v>0.26664533503986348</v>
      </c>
      <c r="AX210" s="9">
        <f t="shared" si="176"/>
        <v>0</v>
      </c>
      <c r="AY210" s="9">
        <f t="shared" si="176"/>
        <v>0</v>
      </c>
      <c r="AZ210" s="9">
        <f t="shared" si="198"/>
        <v>5.7534911836645769E-6</v>
      </c>
      <c r="BA210" s="9">
        <f t="shared" si="157"/>
        <v>7.3655423523077288E-12</v>
      </c>
      <c r="BB210" s="9">
        <f t="shared" si="157"/>
        <v>6.2417722984723814E-20</v>
      </c>
      <c r="BC210" s="9">
        <f t="shared" si="177"/>
        <v>-6.7804157850281929E-16</v>
      </c>
      <c r="BE210" s="16">
        <f t="shared" si="178"/>
        <v>5</v>
      </c>
      <c r="BF210" s="17">
        <f>VLOOKUP($A210,Datum!$A:$B,2,0)</f>
        <v>41431</v>
      </c>
      <c r="BG210" s="13">
        <f>VLOOKUP(BF210,Zeitreihen!$F:$G,2,0)</f>
        <v>7613.35</v>
      </c>
      <c r="BH210" s="13">
        <f>VLOOKUP(BF210,Zeitreihen!N:O,2,0)</f>
        <v>1.3246</v>
      </c>
      <c r="BI210" s="9">
        <f t="shared" si="179"/>
        <v>0</v>
      </c>
      <c r="BJ210" s="9">
        <f t="shared" si="179"/>
        <v>1.1617883817171536E-2</v>
      </c>
      <c r="BK210" s="9">
        <f t="shared" si="199"/>
        <v>5.7534911836645769E-6</v>
      </c>
      <c r="BL210" s="9">
        <f t="shared" si="158"/>
        <v>7.3655423523077288E-12</v>
      </c>
      <c r="BM210" s="9">
        <f t="shared" si="158"/>
        <v>7.4060848811289019E-10</v>
      </c>
      <c r="BN210" s="9">
        <f t="shared" si="180"/>
        <v>-7.3857857981897148E-11</v>
      </c>
      <c r="BP210" s="16">
        <f t="shared" si="181"/>
        <v>5</v>
      </c>
      <c r="BQ210" s="17">
        <f>VLOOKUP($A210,Datum!$A:$B,2,0)</f>
        <v>41431</v>
      </c>
      <c r="BR210" s="13">
        <f>VLOOKUP(BQ210,Zeitreihen!$F:$G,2,0)</f>
        <v>7613.35</v>
      </c>
      <c r="BS210" s="13">
        <f>VLOOKUP(BQ210,Zeitreihen!R:S,2,0)</f>
        <v>1.0201</v>
      </c>
      <c r="BT210" s="9">
        <f t="shared" si="182"/>
        <v>0</v>
      </c>
      <c r="BU210" s="9">
        <f t="shared" si="182"/>
        <v>-9.8024800352929841E-5</v>
      </c>
      <c r="BV210" s="9">
        <f t="shared" si="200"/>
        <v>5.7534911836645769E-6</v>
      </c>
      <c r="BW210" s="9">
        <f t="shared" si="159"/>
        <v>7.3655423523077288E-12</v>
      </c>
      <c r="BX210" s="9">
        <f t="shared" si="159"/>
        <v>9.7796634965169753E-17</v>
      </c>
      <c r="BY210" s="9">
        <f t="shared" si="183"/>
        <v>-2.683887584734384E-14</v>
      </c>
      <c r="CA210" s="16">
        <f t="shared" si="184"/>
        <v>5</v>
      </c>
      <c r="CB210" s="17">
        <f>VLOOKUP($A210,Datum!$A:$B,2,0)</f>
        <v>41431</v>
      </c>
      <c r="CC210" s="13">
        <f>VLOOKUP(CB210,Zeitreihen!$J:$K,2,0)</f>
        <v>0.26664533503986348</v>
      </c>
      <c r="CD210" s="13">
        <f>VLOOKUP(CB210,Zeitreihen!N:O,2,0)</f>
        <v>1.3246</v>
      </c>
      <c r="CE210" s="9">
        <f t="shared" si="185"/>
        <v>0</v>
      </c>
      <c r="CF210" s="9">
        <f t="shared" si="185"/>
        <v>1.1617883817171536E-2</v>
      </c>
      <c r="CG210" s="9">
        <f t="shared" si="201"/>
        <v>5.7534911836645769E-6</v>
      </c>
      <c r="CH210" s="9">
        <f t="shared" si="160"/>
        <v>6.2417722984723814E-20</v>
      </c>
      <c r="CI210" s="9">
        <f t="shared" si="160"/>
        <v>7.4060848811289019E-10</v>
      </c>
      <c r="CJ210" s="9">
        <f t="shared" si="186"/>
        <v>6.7990510699042036E-15</v>
      </c>
      <c r="CL210" s="16">
        <f t="shared" si="187"/>
        <v>5</v>
      </c>
      <c r="CM210" s="17">
        <f>VLOOKUP($A210,Datum!$A:$B,2,0)</f>
        <v>41431</v>
      </c>
      <c r="CN210" s="13">
        <f>VLOOKUP(CM210,Zeitreihen!$J:$K,2,0)</f>
        <v>0.26664533503986348</v>
      </c>
      <c r="CO210" s="13">
        <f>VLOOKUP(CM210,Zeitreihen!R:S,2,0)</f>
        <v>1.0201</v>
      </c>
      <c r="CP210" s="9">
        <f t="shared" si="188"/>
        <v>0</v>
      </c>
      <c r="CQ210" s="9">
        <f t="shared" si="188"/>
        <v>-9.8024800352929841E-5</v>
      </c>
      <c r="CR210" s="9">
        <f t="shared" si="202"/>
        <v>5.7534911836645769E-6</v>
      </c>
      <c r="CS210" s="9">
        <f t="shared" si="161"/>
        <v>6.2417722984723814E-20</v>
      </c>
      <c r="CT210" s="9">
        <f t="shared" si="161"/>
        <v>9.7796634965169753E-17</v>
      </c>
      <c r="CU210" s="9">
        <f t="shared" si="189"/>
        <v>2.4706766826305138E-18</v>
      </c>
      <c r="CW210" s="16">
        <f t="shared" si="190"/>
        <v>5</v>
      </c>
      <c r="CX210" s="17">
        <f>VLOOKUP($A210,Datum!$A:$B,2,0)</f>
        <v>41431</v>
      </c>
      <c r="CY210" s="13">
        <f>VLOOKUP(CX210,Zeitreihen!N:O,2,0)</f>
        <v>1.3246</v>
      </c>
      <c r="CZ210" s="13">
        <f>VLOOKUP(CX210,Zeitreihen!R:S,2,0)</f>
        <v>1.0201</v>
      </c>
      <c r="DA210" s="9">
        <f t="shared" si="191"/>
        <v>1.1617883817171536E-2</v>
      </c>
      <c r="DB210" s="9">
        <f t="shared" si="191"/>
        <v>-9.8024800352929841E-5</v>
      </c>
      <c r="DC210" s="9">
        <f t="shared" si="203"/>
        <v>5.7534911836645769E-6</v>
      </c>
      <c r="DD210" s="9">
        <f t="shared" si="162"/>
        <v>7.4060848811289019E-10</v>
      </c>
      <c r="DE210" s="9">
        <f t="shared" si="162"/>
        <v>9.7796634965169753E-17</v>
      </c>
      <c r="DF210" s="9">
        <f t="shared" si="192"/>
        <v>2.6912639774663983E-13</v>
      </c>
    </row>
    <row r="211" spans="1:110" ht="15" x14ac:dyDescent="0.2">
      <c r="A211" s="9">
        <f t="shared" si="193"/>
        <v>198</v>
      </c>
      <c r="B211" s="16">
        <f t="shared" si="163"/>
        <v>4</v>
      </c>
      <c r="C211" s="17">
        <f>VLOOKUP($A211,Datum!$A:$B,2,0)</f>
        <v>41430</v>
      </c>
      <c r="D211" s="13">
        <f>VLOOKUP(C211,Zeitreihen!$B:$C,2,0)</f>
        <v>576.88</v>
      </c>
      <c r="E211" s="13">
        <f>VLOOKUP(C211,Zeitreihen!F:G,2,0)</f>
        <v>7613.35</v>
      </c>
      <c r="F211" s="9">
        <f t="shared" si="164"/>
        <v>-8.8367545407485931E-4</v>
      </c>
      <c r="G211" s="9">
        <f t="shared" si="164"/>
        <v>4.8347754937977071E-3</v>
      </c>
      <c r="H211" s="9">
        <f t="shared" si="194"/>
        <v>5.4082817126447023E-6</v>
      </c>
      <c r="I211" s="9">
        <f t="shared" si="153"/>
        <v>1.576626179744381E-11</v>
      </c>
      <c r="J211" s="9">
        <f t="shared" si="153"/>
        <v>7.4172394161229547E-11</v>
      </c>
      <c r="K211" s="9">
        <f t="shared" si="165"/>
        <v>-3.4196803717440284E-11</v>
      </c>
      <c r="M211" s="16">
        <f t="shared" si="166"/>
        <v>4</v>
      </c>
      <c r="N211" s="17">
        <f>VLOOKUP($A211,Datum!$A:$B,2,0)</f>
        <v>41430</v>
      </c>
      <c r="O211" s="13">
        <f>VLOOKUP(N211,Zeitreihen!$B:$C,2,0)</f>
        <v>576.88</v>
      </c>
      <c r="P211" s="13">
        <f>VLOOKUP(N211,Zeitreihen!$J:$K,2,0)</f>
        <v>0.26664533503986348</v>
      </c>
      <c r="Q211" s="9">
        <f t="shared" si="167"/>
        <v>-8.8367545407485931E-4</v>
      </c>
      <c r="R211" s="9">
        <f t="shared" si="167"/>
        <v>0</v>
      </c>
      <c r="S211" s="9">
        <f t="shared" si="195"/>
        <v>5.4082817126447023E-6</v>
      </c>
      <c r="T211" s="9">
        <f t="shared" si="154"/>
        <v>1.576626179744381E-11</v>
      </c>
      <c r="U211" s="9">
        <f t="shared" si="154"/>
        <v>5.8672659605640378E-20</v>
      </c>
      <c r="V211" s="9">
        <f t="shared" si="168"/>
        <v>-9.6179442278214142E-16</v>
      </c>
      <c r="X211" s="16">
        <f t="shared" si="169"/>
        <v>4</v>
      </c>
      <c r="Y211" s="17">
        <f>VLOOKUP($A211,Datum!$A:$B,2,0)</f>
        <v>41430</v>
      </c>
      <c r="Z211" s="13">
        <f>VLOOKUP(Y211,Zeitreihen!$B:$C,2,0)</f>
        <v>576.88</v>
      </c>
      <c r="AA211" s="13">
        <f>VLOOKUP(Y211,Zeitreihen!N:O,2,0)</f>
        <v>1.3092999999999999</v>
      </c>
      <c r="AB211" s="9">
        <f t="shared" si="170"/>
        <v>-8.8367545407485931E-4</v>
      </c>
      <c r="AC211" s="9">
        <f t="shared" si="170"/>
        <v>9.1694053952624777E-4</v>
      </c>
      <c r="AD211" s="9">
        <f t="shared" si="196"/>
        <v>5.4082817126447023E-6</v>
      </c>
      <c r="AE211" s="9">
        <f t="shared" si="155"/>
        <v>1.576626179744381E-11</v>
      </c>
      <c r="AF211" s="9">
        <f t="shared" si="155"/>
        <v>2.2477953342460329E-12</v>
      </c>
      <c r="AG211" s="9">
        <f t="shared" si="171"/>
        <v>-5.9530941288371765E-12</v>
      </c>
      <c r="AI211" s="16">
        <f t="shared" si="172"/>
        <v>4</v>
      </c>
      <c r="AJ211" s="17">
        <f>VLOOKUP($A211,Datum!$A:$B,2,0)</f>
        <v>41430</v>
      </c>
      <c r="AK211" s="13">
        <f>VLOOKUP(AJ211,Zeitreihen!$B:$C,2,0)</f>
        <v>576.88</v>
      </c>
      <c r="AL211" s="13">
        <f>VLOOKUP(AJ211,Zeitreihen!$R:$S,2,0)</f>
        <v>1.0202</v>
      </c>
      <c r="AM211" s="9">
        <f t="shared" si="173"/>
        <v>-8.8367545407485931E-4</v>
      </c>
      <c r="AN211" s="9">
        <f t="shared" si="173"/>
        <v>-9.8015192433327874E-5</v>
      </c>
      <c r="AO211" s="9">
        <f t="shared" si="197"/>
        <v>5.4082817126447023E-6</v>
      </c>
      <c r="AP211" s="9">
        <f t="shared" si="156"/>
        <v>1.5551384459263728E-11</v>
      </c>
      <c r="AQ211" s="9">
        <f t="shared" si="156"/>
        <v>9.6612452368863383E-17</v>
      </c>
      <c r="AR211" s="9">
        <f t="shared" si="174"/>
        <v>-3.8761545252227751E-14</v>
      </c>
      <c r="AT211" s="16">
        <f t="shared" si="175"/>
        <v>4</v>
      </c>
      <c r="AU211" s="17">
        <f>VLOOKUP($A211,Datum!$A:$B,2,0)</f>
        <v>41430</v>
      </c>
      <c r="AV211" s="13">
        <f>VLOOKUP(AU211,Zeitreihen!$F:$G,2,0)</f>
        <v>7613.35</v>
      </c>
      <c r="AW211" s="13">
        <f>VLOOKUP(AU211,Zeitreihen!$J:$K,2,0)</f>
        <v>0.26664533503986348</v>
      </c>
      <c r="AX211" s="9">
        <f t="shared" si="176"/>
        <v>4.8347754937977071E-3</v>
      </c>
      <c r="AY211" s="9">
        <f t="shared" si="176"/>
        <v>0</v>
      </c>
      <c r="AZ211" s="9">
        <f t="shared" si="198"/>
        <v>5.4082817126447023E-6</v>
      </c>
      <c r="BA211" s="9">
        <f t="shared" si="157"/>
        <v>7.4172394161229547E-11</v>
      </c>
      <c r="BB211" s="9">
        <f t="shared" si="157"/>
        <v>5.8672659605640378E-20</v>
      </c>
      <c r="BC211" s="9">
        <f t="shared" si="177"/>
        <v>2.0861187968946568E-15</v>
      </c>
      <c r="BE211" s="16">
        <f t="shared" si="178"/>
        <v>4</v>
      </c>
      <c r="BF211" s="17">
        <f>VLOOKUP($A211,Datum!$A:$B,2,0)</f>
        <v>41430</v>
      </c>
      <c r="BG211" s="13">
        <f>VLOOKUP(BF211,Zeitreihen!$F:$G,2,0)</f>
        <v>7613.35</v>
      </c>
      <c r="BH211" s="13">
        <f>VLOOKUP(BF211,Zeitreihen!N:O,2,0)</f>
        <v>1.3092999999999999</v>
      </c>
      <c r="BI211" s="9">
        <f t="shared" si="179"/>
        <v>4.8347754937977071E-3</v>
      </c>
      <c r="BJ211" s="9">
        <f t="shared" si="179"/>
        <v>9.1694053952624777E-4</v>
      </c>
      <c r="BK211" s="9">
        <f t="shared" si="199"/>
        <v>5.4082817126447023E-6</v>
      </c>
      <c r="BL211" s="9">
        <f t="shared" si="158"/>
        <v>7.4172394161229547E-11</v>
      </c>
      <c r="BM211" s="9">
        <f t="shared" si="158"/>
        <v>2.2477953342460329E-12</v>
      </c>
      <c r="BN211" s="9">
        <f t="shared" si="180"/>
        <v>1.2912178806284766E-11</v>
      </c>
      <c r="BP211" s="16">
        <f t="shared" si="181"/>
        <v>4</v>
      </c>
      <c r="BQ211" s="17">
        <f>VLOOKUP($A211,Datum!$A:$B,2,0)</f>
        <v>41430</v>
      </c>
      <c r="BR211" s="13">
        <f>VLOOKUP(BQ211,Zeitreihen!$F:$G,2,0)</f>
        <v>7613.35</v>
      </c>
      <c r="BS211" s="13">
        <f>VLOOKUP(BQ211,Zeitreihen!R:S,2,0)</f>
        <v>1.0202</v>
      </c>
      <c r="BT211" s="9">
        <f t="shared" si="182"/>
        <v>4.8347754937977071E-3</v>
      </c>
      <c r="BU211" s="9">
        <f t="shared" si="182"/>
        <v>-9.8015192433327874E-5</v>
      </c>
      <c r="BV211" s="9">
        <f t="shared" si="200"/>
        <v>5.4082817126447023E-6</v>
      </c>
      <c r="BW211" s="9">
        <f t="shared" si="159"/>
        <v>7.4172394161229547E-11</v>
      </c>
      <c r="BX211" s="9">
        <f t="shared" si="159"/>
        <v>9.2357800663194858E-17</v>
      </c>
      <c r="BY211" s="9">
        <f t="shared" si="183"/>
        <v>8.2767138374204748E-14</v>
      </c>
      <c r="CA211" s="16">
        <f t="shared" si="184"/>
        <v>4</v>
      </c>
      <c r="CB211" s="17">
        <f>VLOOKUP($A211,Datum!$A:$B,2,0)</f>
        <v>41430</v>
      </c>
      <c r="CC211" s="13">
        <f>VLOOKUP(CB211,Zeitreihen!$J:$K,2,0)</f>
        <v>0.26664533503986348</v>
      </c>
      <c r="CD211" s="13">
        <f>VLOOKUP(CB211,Zeitreihen!N:O,2,0)</f>
        <v>1.3092999999999999</v>
      </c>
      <c r="CE211" s="9">
        <f t="shared" si="185"/>
        <v>0</v>
      </c>
      <c r="CF211" s="9">
        <f t="shared" si="185"/>
        <v>9.1694053952624777E-4</v>
      </c>
      <c r="CG211" s="9">
        <f t="shared" si="201"/>
        <v>5.4082817126447023E-6</v>
      </c>
      <c r="CH211" s="9">
        <f t="shared" si="160"/>
        <v>5.8672659605640378E-20</v>
      </c>
      <c r="CI211" s="9">
        <f t="shared" si="160"/>
        <v>2.2477953342460329E-12</v>
      </c>
      <c r="CJ211" s="9">
        <f t="shared" si="186"/>
        <v>3.6315854734449543E-16</v>
      </c>
      <c r="CL211" s="16">
        <f t="shared" si="187"/>
        <v>4</v>
      </c>
      <c r="CM211" s="17">
        <f>VLOOKUP($A211,Datum!$A:$B,2,0)</f>
        <v>41430</v>
      </c>
      <c r="CN211" s="13">
        <f>VLOOKUP(CM211,Zeitreihen!$J:$K,2,0)</f>
        <v>0.26664533503986348</v>
      </c>
      <c r="CO211" s="13">
        <f>VLOOKUP(CM211,Zeitreihen!R:S,2,0)</f>
        <v>1.0202</v>
      </c>
      <c r="CP211" s="9">
        <f t="shared" si="188"/>
        <v>0</v>
      </c>
      <c r="CQ211" s="9">
        <f t="shared" si="188"/>
        <v>-9.8015192433327874E-5</v>
      </c>
      <c r="CR211" s="9">
        <f t="shared" si="202"/>
        <v>5.4082817126447023E-6</v>
      </c>
      <c r="CS211" s="9">
        <f t="shared" si="161"/>
        <v>5.8672659605640378E-20</v>
      </c>
      <c r="CT211" s="9">
        <f t="shared" si="161"/>
        <v>9.2357800663194858E-17</v>
      </c>
      <c r="CU211" s="9">
        <f t="shared" si="189"/>
        <v>2.3278483198518798E-18</v>
      </c>
      <c r="CW211" s="16">
        <f t="shared" si="190"/>
        <v>4</v>
      </c>
      <c r="CX211" s="17">
        <f>VLOOKUP($A211,Datum!$A:$B,2,0)</f>
        <v>41430</v>
      </c>
      <c r="CY211" s="13">
        <f>VLOOKUP(CX211,Zeitreihen!N:O,2,0)</f>
        <v>1.3092999999999999</v>
      </c>
      <c r="CZ211" s="13">
        <f>VLOOKUP(CX211,Zeitreihen!R:S,2,0)</f>
        <v>1.0202</v>
      </c>
      <c r="DA211" s="9">
        <f t="shared" si="191"/>
        <v>9.1694053952624777E-4</v>
      </c>
      <c r="DB211" s="9">
        <f t="shared" si="191"/>
        <v>-9.8015192433327874E-5</v>
      </c>
      <c r="DC211" s="9">
        <f t="shared" si="203"/>
        <v>5.4082817126447023E-6</v>
      </c>
      <c r="DD211" s="9">
        <f t="shared" si="162"/>
        <v>2.2477953342460329E-12</v>
      </c>
      <c r="DE211" s="9">
        <f t="shared" si="162"/>
        <v>9.2357800663194858E-17</v>
      </c>
      <c r="DF211" s="9">
        <f t="shared" si="192"/>
        <v>1.4408380665847031E-14</v>
      </c>
    </row>
    <row r="212" spans="1:110" ht="15" x14ac:dyDescent="0.2">
      <c r="A212" s="9">
        <f t="shared" si="193"/>
        <v>199</v>
      </c>
      <c r="B212" s="16">
        <f t="shared" si="163"/>
        <v>3</v>
      </c>
      <c r="C212" s="17">
        <f>VLOOKUP($A212,Datum!$A:$B,2,0)</f>
        <v>41429</v>
      </c>
      <c r="D212" s="13">
        <f>VLOOKUP(C212,Zeitreihen!$B:$C,2,0)</f>
        <v>577.39</v>
      </c>
      <c r="E212" s="13">
        <f>VLOOKUP(C212,Zeitreihen!F:G,2,0)</f>
        <v>7576.63</v>
      </c>
      <c r="F212" s="9">
        <f t="shared" si="164"/>
        <v>-4.1307731766931982E-3</v>
      </c>
      <c r="G212" s="9">
        <f t="shared" si="164"/>
        <v>2.5624655966957218E-3</v>
      </c>
      <c r="H212" s="9">
        <f t="shared" si="194"/>
        <v>5.08378480988602E-6</v>
      </c>
      <c r="I212" s="9">
        <f t="shared" si="153"/>
        <v>1.2479179664010546E-10</v>
      </c>
      <c r="J212" s="9">
        <f t="shared" si="153"/>
        <v>1.0410554948874369E-11</v>
      </c>
      <c r="K212" s="9">
        <f t="shared" si="165"/>
        <v>-3.6043749195811666E-11</v>
      </c>
      <c r="M212" s="16">
        <f t="shared" si="166"/>
        <v>3</v>
      </c>
      <c r="N212" s="17">
        <f>VLOOKUP($A212,Datum!$A:$B,2,0)</f>
        <v>41429</v>
      </c>
      <c r="O212" s="13">
        <f>VLOOKUP(N212,Zeitreihen!$B:$C,2,0)</f>
        <v>577.39</v>
      </c>
      <c r="P212" s="13">
        <f>VLOOKUP(N212,Zeitreihen!$J:$K,2,0)</f>
        <v>0.26664533503986348</v>
      </c>
      <c r="Q212" s="9">
        <f t="shared" si="167"/>
        <v>-4.1307731766931982E-3</v>
      </c>
      <c r="R212" s="9">
        <f t="shared" si="167"/>
        <v>2.6664178011729669E-5</v>
      </c>
      <c r="S212" s="9">
        <f t="shared" si="195"/>
        <v>5.08378480988602E-6</v>
      </c>
      <c r="T212" s="9">
        <f t="shared" si="154"/>
        <v>1.2479179664010546E-10</v>
      </c>
      <c r="U212" s="9">
        <f t="shared" si="154"/>
        <v>3.6427542642785704E-15</v>
      </c>
      <c r="V212" s="9">
        <f t="shared" si="168"/>
        <v>-6.7422981939226661E-13</v>
      </c>
      <c r="X212" s="16">
        <f t="shared" si="169"/>
        <v>3</v>
      </c>
      <c r="Y212" s="17">
        <f>VLOOKUP($A212,Datum!$A:$B,2,0)</f>
        <v>41429</v>
      </c>
      <c r="Z212" s="13">
        <f>VLOOKUP(Y212,Zeitreihen!$B:$C,2,0)</f>
        <v>577.39</v>
      </c>
      <c r="AA212" s="13">
        <f>VLOOKUP(Y212,Zeitreihen!N:O,2,0)</f>
        <v>1.3081</v>
      </c>
      <c r="AB212" s="9">
        <f t="shared" si="170"/>
        <v>-4.1307731766931982E-3</v>
      </c>
      <c r="AC212" s="9">
        <f t="shared" si="170"/>
        <v>3.8230684412585879E-4</v>
      </c>
      <c r="AD212" s="9">
        <f t="shared" si="196"/>
        <v>5.08378480988602E-6</v>
      </c>
      <c r="AE212" s="9">
        <f t="shared" si="155"/>
        <v>1.2479179664010546E-10</v>
      </c>
      <c r="AF212" s="9">
        <f t="shared" si="155"/>
        <v>6.1573124457393268E-14</v>
      </c>
      <c r="AG212" s="9">
        <f t="shared" si="171"/>
        <v>-2.7719705672649059E-12</v>
      </c>
      <c r="AI212" s="16">
        <f t="shared" si="172"/>
        <v>3</v>
      </c>
      <c r="AJ212" s="17">
        <f>VLOOKUP($A212,Datum!$A:$B,2,0)</f>
        <v>41429</v>
      </c>
      <c r="AK212" s="13">
        <f>VLOOKUP(AJ212,Zeitreihen!$B:$C,2,0)</f>
        <v>577.39</v>
      </c>
      <c r="AL212" s="13">
        <f>VLOOKUP(AJ212,Zeitreihen!$R:$S,2,0)</f>
        <v>1.0203</v>
      </c>
      <c r="AM212" s="9">
        <f t="shared" si="173"/>
        <v>-4.1307731766931982E-3</v>
      </c>
      <c r="AN212" s="9">
        <f t="shared" si="173"/>
        <v>-9.8005586396829973E-5</v>
      </c>
      <c r="AO212" s="9">
        <f t="shared" si="197"/>
        <v>5.08378480988602E-6</v>
      </c>
      <c r="AP212" s="9">
        <f t="shared" si="156"/>
        <v>1.2420436333805761E-10</v>
      </c>
      <c r="AQ212" s="9">
        <f t="shared" si="156"/>
        <v>9.122898251114471E-17</v>
      </c>
      <c r="AR212" s="9">
        <f t="shared" si="174"/>
        <v>-1.0644734703493329E-13</v>
      </c>
      <c r="AT212" s="16">
        <f t="shared" si="175"/>
        <v>3</v>
      </c>
      <c r="AU212" s="17">
        <f>VLOOKUP($A212,Datum!$A:$B,2,0)</f>
        <v>41429</v>
      </c>
      <c r="AV212" s="13">
        <f>VLOOKUP(AU212,Zeitreihen!$F:$G,2,0)</f>
        <v>7576.63</v>
      </c>
      <c r="AW212" s="13">
        <f>VLOOKUP(AU212,Zeitreihen!$J:$K,2,0)</f>
        <v>0.26664533503986348</v>
      </c>
      <c r="AX212" s="9">
        <f t="shared" si="176"/>
        <v>2.5624655966957218E-3</v>
      </c>
      <c r="AY212" s="9">
        <f t="shared" si="176"/>
        <v>2.6664178011729669E-5</v>
      </c>
      <c r="AZ212" s="9">
        <f t="shared" si="198"/>
        <v>5.08378480988602E-6</v>
      </c>
      <c r="BA212" s="9">
        <f t="shared" si="157"/>
        <v>1.0410554948874369E-11</v>
      </c>
      <c r="BB212" s="9">
        <f t="shared" si="157"/>
        <v>3.6427542642785704E-15</v>
      </c>
      <c r="BC212" s="9">
        <f t="shared" si="177"/>
        <v>1.9473852580708954E-13</v>
      </c>
      <c r="BE212" s="16">
        <f t="shared" si="178"/>
        <v>3</v>
      </c>
      <c r="BF212" s="17">
        <f>VLOOKUP($A212,Datum!$A:$B,2,0)</f>
        <v>41429</v>
      </c>
      <c r="BG212" s="13">
        <f>VLOOKUP(BF212,Zeitreihen!$F:$G,2,0)</f>
        <v>7576.63</v>
      </c>
      <c r="BH212" s="13">
        <f>VLOOKUP(BF212,Zeitreihen!N:O,2,0)</f>
        <v>1.3081</v>
      </c>
      <c r="BI212" s="9">
        <f t="shared" si="179"/>
        <v>2.5624655966957218E-3</v>
      </c>
      <c r="BJ212" s="9">
        <f t="shared" si="179"/>
        <v>3.8230684412585879E-4</v>
      </c>
      <c r="BK212" s="9">
        <f t="shared" si="199"/>
        <v>5.08378480988602E-6</v>
      </c>
      <c r="BL212" s="9">
        <f t="shared" si="158"/>
        <v>1.0410554948874369E-11</v>
      </c>
      <c r="BM212" s="9">
        <f t="shared" si="158"/>
        <v>6.1573124457393268E-14</v>
      </c>
      <c r="BN212" s="9">
        <f t="shared" si="180"/>
        <v>8.0063124816457983E-13</v>
      </c>
      <c r="BP212" s="16">
        <f t="shared" si="181"/>
        <v>3</v>
      </c>
      <c r="BQ212" s="17">
        <f>VLOOKUP($A212,Datum!$A:$B,2,0)</f>
        <v>41429</v>
      </c>
      <c r="BR212" s="13">
        <f>VLOOKUP(BQ212,Zeitreihen!$F:$G,2,0)</f>
        <v>7576.63</v>
      </c>
      <c r="BS212" s="13">
        <f>VLOOKUP(BQ212,Zeitreihen!R:S,2,0)</f>
        <v>1.0203</v>
      </c>
      <c r="BT212" s="9">
        <f t="shared" si="182"/>
        <v>2.5624655966957218E-3</v>
      </c>
      <c r="BU212" s="9">
        <f t="shared" si="182"/>
        <v>-9.8005586396829973E-5</v>
      </c>
      <c r="BV212" s="9">
        <f t="shared" si="200"/>
        <v>5.08378480988602E-6</v>
      </c>
      <c r="BW212" s="9">
        <f t="shared" si="159"/>
        <v>1.0410554948874369E-11</v>
      </c>
      <c r="BX212" s="9">
        <f t="shared" si="159"/>
        <v>8.7220417875291604E-17</v>
      </c>
      <c r="BY212" s="9">
        <f t="shared" si="183"/>
        <v>3.0133253275318737E-14</v>
      </c>
      <c r="CA212" s="16">
        <f t="shared" si="184"/>
        <v>3</v>
      </c>
      <c r="CB212" s="17">
        <f>VLOOKUP($A212,Datum!$A:$B,2,0)</f>
        <v>41429</v>
      </c>
      <c r="CC212" s="13">
        <f>VLOOKUP(CB212,Zeitreihen!$J:$K,2,0)</f>
        <v>0.26664533503986348</v>
      </c>
      <c r="CD212" s="13">
        <f>VLOOKUP(CB212,Zeitreihen!N:O,2,0)</f>
        <v>1.3081</v>
      </c>
      <c r="CE212" s="9">
        <f t="shared" si="185"/>
        <v>2.6664178011729669E-5</v>
      </c>
      <c r="CF212" s="9">
        <f t="shared" si="185"/>
        <v>3.8230684412585879E-4</v>
      </c>
      <c r="CG212" s="9">
        <f t="shared" si="201"/>
        <v>5.08378480988602E-6</v>
      </c>
      <c r="CH212" s="9">
        <f t="shared" si="160"/>
        <v>3.6427542642785704E-15</v>
      </c>
      <c r="CI212" s="9">
        <f t="shared" si="160"/>
        <v>6.1573124457393268E-14</v>
      </c>
      <c r="CJ212" s="9">
        <f t="shared" si="186"/>
        <v>1.4976506992023355E-14</v>
      </c>
      <c r="CL212" s="16">
        <f t="shared" si="187"/>
        <v>3</v>
      </c>
      <c r="CM212" s="17">
        <f>VLOOKUP($A212,Datum!$A:$B,2,0)</f>
        <v>41429</v>
      </c>
      <c r="CN212" s="13">
        <f>VLOOKUP(CM212,Zeitreihen!$J:$K,2,0)</f>
        <v>0.26664533503986348</v>
      </c>
      <c r="CO212" s="13">
        <f>VLOOKUP(CM212,Zeitreihen!R:S,2,0)</f>
        <v>1.0203</v>
      </c>
      <c r="CP212" s="9">
        <f t="shared" si="188"/>
        <v>2.6664178011729669E-5</v>
      </c>
      <c r="CQ212" s="9">
        <f t="shared" si="188"/>
        <v>-9.8005586396829973E-5</v>
      </c>
      <c r="CR212" s="9">
        <f t="shared" si="202"/>
        <v>5.08378480988602E-6</v>
      </c>
      <c r="CS212" s="9">
        <f t="shared" si="161"/>
        <v>3.6427542642785704E-15</v>
      </c>
      <c r="CT212" s="9">
        <f t="shared" si="161"/>
        <v>8.7220417875291604E-17</v>
      </c>
      <c r="CU212" s="9">
        <f t="shared" si="189"/>
        <v>5.63668829320353E-16</v>
      </c>
      <c r="CW212" s="16">
        <f t="shared" si="190"/>
        <v>3</v>
      </c>
      <c r="CX212" s="17">
        <f>VLOOKUP($A212,Datum!$A:$B,2,0)</f>
        <v>41429</v>
      </c>
      <c r="CY212" s="13">
        <f>VLOOKUP(CX212,Zeitreihen!N:O,2,0)</f>
        <v>1.3081</v>
      </c>
      <c r="CZ212" s="13">
        <f>VLOOKUP(CX212,Zeitreihen!R:S,2,0)</f>
        <v>1.0203</v>
      </c>
      <c r="DA212" s="9">
        <f t="shared" si="191"/>
        <v>3.8230684412585879E-4</v>
      </c>
      <c r="DB212" s="9">
        <f t="shared" si="191"/>
        <v>-9.8005586396829973E-5</v>
      </c>
      <c r="DC212" s="9">
        <f t="shared" si="203"/>
        <v>5.08378480988602E-6</v>
      </c>
      <c r="DD212" s="9">
        <f t="shared" si="162"/>
        <v>6.1573124457393268E-14</v>
      </c>
      <c r="DE212" s="9">
        <f t="shared" si="162"/>
        <v>8.7220417875291604E-17</v>
      </c>
      <c r="DF212" s="9">
        <f t="shared" si="192"/>
        <v>2.3174196091906139E-15</v>
      </c>
    </row>
    <row r="213" spans="1:110" ht="15" x14ac:dyDescent="0.2">
      <c r="A213" s="9">
        <f t="shared" si="193"/>
        <v>200</v>
      </c>
      <c r="B213" s="16">
        <f t="shared" si="163"/>
        <v>2</v>
      </c>
      <c r="C213" s="17">
        <f>VLOOKUP($A213,Datum!$A:$B,2,0)</f>
        <v>41428</v>
      </c>
      <c r="D213" s="13">
        <f>VLOOKUP(C213,Zeitreihen!$B:$C,2,0)</f>
        <v>579.78</v>
      </c>
      <c r="E213" s="13">
        <f>VLOOKUP(C213,Zeitreihen!F:G,2,0)</f>
        <v>7557.24</v>
      </c>
      <c r="F213" s="9">
        <f t="shared" si="164"/>
        <v>-2.6870623856957475E-3</v>
      </c>
      <c r="G213" s="9">
        <f t="shared" si="164"/>
        <v>2.0469442133325688E-2</v>
      </c>
      <c r="H213" s="9">
        <f t="shared" si="194"/>
        <v>4.7787577212928584E-6</v>
      </c>
      <c r="I213" s="9">
        <f t="shared" si="153"/>
        <v>5.890110079212705E-11</v>
      </c>
      <c r="J213" s="9">
        <f t="shared" si="153"/>
        <v>1.7870537791445425E-9</v>
      </c>
      <c r="K213" s="9">
        <f t="shared" si="165"/>
        <v>-3.2443710448458918E-10</v>
      </c>
      <c r="M213" s="16">
        <f t="shared" si="166"/>
        <v>2</v>
      </c>
      <c r="N213" s="17">
        <f>VLOOKUP($A213,Datum!$A:$B,2,0)</f>
        <v>41428</v>
      </c>
      <c r="O213" s="13">
        <f>VLOOKUP(N213,Zeitreihen!$B:$C,2,0)</f>
        <v>579.78</v>
      </c>
      <c r="P213" s="13">
        <f>VLOOKUP(N213,Zeitreihen!$J:$K,2,0)</f>
        <v>0.26663822525597269</v>
      </c>
      <c r="Q213" s="9">
        <f t="shared" si="167"/>
        <v>-2.6870623856957475E-3</v>
      </c>
      <c r="R213" s="9">
        <f t="shared" si="167"/>
        <v>5.3326223182857399E-5</v>
      </c>
      <c r="S213" s="9">
        <f t="shared" si="195"/>
        <v>4.7787577212928584E-6</v>
      </c>
      <c r="T213" s="9">
        <f t="shared" si="154"/>
        <v>5.890110079212705E-11</v>
      </c>
      <c r="U213" s="9">
        <f t="shared" si="154"/>
        <v>1.3642423924577394E-14</v>
      </c>
      <c r="V213" s="9">
        <f t="shared" si="168"/>
        <v>-8.9641161674225225E-13</v>
      </c>
      <c r="X213" s="16">
        <f t="shared" si="169"/>
        <v>2</v>
      </c>
      <c r="Y213" s="17">
        <f>VLOOKUP($A213,Datum!$A:$B,2,0)</f>
        <v>41428</v>
      </c>
      <c r="Z213" s="13">
        <f>VLOOKUP(Y213,Zeitreihen!$B:$C,2,0)</f>
        <v>579.78</v>
      </c>
      <c r="AA213" s="13">
        <f>VLOOKUP(Y213,Zeitreihen!N:O,2,0)</f>
        <v>1.3075999999999999</v>
      </c>
      <c r="AB213" s="9">
        <f t="shared" si="170"/>
        <v>-2.6870623856957475E-3</v>
      </c>
      <c r="AC213" s="9">
        <f t="shared" si="170"/>
        <v>5.9060574360820751E-3</v>
      </c>
      <c r="AD213" s="9">
        <f t="shared" si="196"/>
        <v>4.7787577212928584E-6</v>
      </c>
      <c r="AE213" s="9">
        <f t="shared" si="155"/>
        <v>5.890110079212705E-11</v>
      </c>
      <c r="AF213" s="9">
        <f t="shared" si="155"/>
        <v>1.516765432987882E-10</v>
      </c>
      <c r="AG213" s="9">
        <f t="shared" si="171"/>
        <v>-9.4519391474148565E-11</v>
      </c>
      <c r="AI213" s="16">
        <f t="shared" si="172"/>
        <v>2</v>
      </c>
      <c r="AJ213" s="17">
        <f>VLOOKUP($A213,Datum!$A:$B,2,0)</f>
        <v>41428</v>
      </c>
      <c r="AK213" s="13">
        <f>VLOOKUP(AJ213,Zeitreihen!$B:$C,2,0)</f>
        <v>579.78</v>
      </c>
      <c r="AL213" s="13">
        <f>VLOOKUP(AJ213,Zeitreihen!$R:$S,2,0)</f>
        <v>1.0204</v>
      </c>
      <c r="AM213" s="9">
        <f t="shared" si="173"/>
        <v>-2.6870623856957475E-3</v>
      </c>
      <c r="AN213" s="9">
        <f t="shared" si="173"/>
        <v>-9.7995982243103002E-5</v>
      </c>
      <c r="AO213" s="9">
        <f t="shared" si="197"/>
        <v>4.7787577212928584E-6</v>
      </c>
      <c r="AP213" s="9">
        <f t="shared" si="156"/>
        <v>5.8510007417406308E-11</v>
      </c>
      <c r="AQ213" s="9">
        <f t="shared" si="156"/>
        <v>8.6144529735538157E-17</v>
      </c>
      <c r="AR213" s="9">
        <f t="shared" si="174"/>
        <v>-7.0995190497633826E-14</v>
      </c>
      <c r="AT213" s="16">
        <f t="shared" si="175"/>
        <v>2</v>
      </c>
      <c r="AU213" s="17">
        <f>VLOOKUP($A213,Datum!$A:$B,2,0)</f>
        <v>41428</v>
      </c>
      <c r="AV213" s="13">
        <f>VLOOKUP(AU213,Zeitreihen!$F:$G,2,0)</f>
        <v>7557.24</v>
      </c>
      <c r="AW213" s="13">
        <f>VLOOKUP(AU213,Zeitreihen!$J:$K,2,0)</f>
        <v>0.26663822525597269</v>
      </c>
      <c r="AX213" s="9">
        <f t="shared" si="176"/>
        <v>2.0469442133325688E-2</v>
      </c>
      <c r="AY213" s="9">
        <f t="shared" si="176"/>
        <v>5.3326223182857399E-5</v>
      </c>
      <c r="AZ213" s="9">
        <f t="shared" si="198"/>
        <v>4.7787577212928584E-6</v>
      </c>
      <c r="BA213" s="9">
        <f t="shared" si="157"/>
        <v>1.7870537791445425E-9</v>
      </c>
      <c r="BB213" s="9">
        <f t="shared" si="157"/>
        <v>1.3642423924577394E-14</v>
      </c>
      <c r="BC213" s="9">
        <f t="shared" si="177"/>
        <v>4.9375849593812505E-12</v>
      </c>
      <c r="BE213" s="16">
        <f t="shared" si="178"/>
        <v>2</v>
      </c>
      <c r="BF213" s="17">
        <f>VLOOKUP($A213,Datum!$A:$B,2,0)</f>
        <v>41428</v>
      </c>
      <c r="BG213" s="13">
        <f>VLOOKUP(BF213,Zeitreihen!$F:$G,2,0)</f>
        <v>7557.24</v>
      </c>
      <c r="BH213" s="13">
        <f>VLOOKUP(BF213,Zeitreihen!N:O,2,0)</f>
        <v>1.3075999999999999</v>
      </c>
      <c r="BI213" s="9">
        <f t="shared" si="179"/>
        <v>2.0469442133325688E-2</v>
      </c>
      <c r="BJ213" s="9">
        <f t="shared" si="179"/>
        <v>5.9060574360820751E-3</v>
      </c>
      <c r="BK213" s="9">
        <f t="shared" si="199"/>
        <v>4.7787577212928584E-6</v>
      </c>
      <c r="BL213" s="9">
        <f t="shared" si="158"/>
        <v>1.7870537791445425E-9</v>
      </c>
      <c r="BM213" s="9">
        <f t="shared" si="158"/>
        <v>1.516765432987882E-10</v>
      </c>
      <c r="BN213" s="9">
        <f t="shared" si="180"/>
        <v>5.2062860074114272E-10</v>
      </c>
      <c r="BP213" s="16">
        <f t="shared" si="181"/>
        <v>2</v>
      </c>
      <c r="BQ213" s="17">
        <f>VLOOKUP($A213,Datum!$A:$B,2,0)</f>
        <v>41428</v>
      </c>
      <c r="BR213" s="13">
        <f>VLOOKUP(BQ213,Zeitreihen!$F:$G,2,0)</f>
        <v>7557.24</v>
      </c>
      <c r="BS213" s="13">
        <f>VLOOKUP(BQ213,Zeitreihen!R:S,2,0)</f>
        <v>1.0204</v>
      </c>
      <c r="BT213" s="9">
        <f t="shared" si="182"/>
        <v>2.0469442133325688E-2</v>
      </c>
      <c r="BU213" s="9">
        <f t="shared" si="182"/>
        <v>-9.7995982243103002E-5</v>
      </c>
      <c r="BV213" s="9">
        <f t="shared" si="200"/>
        <v>4.7787577212928584E-6</v>
      </c>
      <c r="BW213" s="9">
        <f t="shared" si="159"/>
        <v>1.7870537791445425E-9</v>
      </c>
      <c r="BX213" s="9">
        <f t="shared" si="159"/>
        <v>8.2367840160792103E-17</v>
      </c>
      <c r="BY213" s="9">
        <f t="shared" si="183"/>
        <v>3.8366099624449336E-13</v>
      </c>
      <c r="CA213" s="16">
        <f t="shared" si="184"/>
        <v>2</v>
      </c>
      <c r="CB213" s="17">
        <f>VLOOKUP($A213,Datum!$A:$B,2,0)</f>
        <v>41428</v>
      </c>
      <c r="CC213" s="13">
        <f>VLOOKUP(CB213,Zeitreihen!$J:$K,2,0)</f>
        <v>0.26663822525597269</v>
      </c>
      <c r="CD213" s="13">
        <f>VLOOKUP(CB213,Zeitreihen!N:O,2,0)</f>
        <v>1.3075999999999999</v>
      </c>
      <c r="CE213" s="9">
        <f t="shared" si="185"/>
        <v>5.3326223182857399E-5</v>
      </c>
      <c r="CF213" s="9">
        <f t="shared" si="185"/>
        <v>5.9060574360820751E-3</v>
      </c>
      <c r="CG213" s="9">
        <f t="shared" si="201"/>
        <v>4.7787577212928584E-6</v>
      </c>
      <c r="CH213" s="9">
        <f t="shared" si="160"/>
        <v>1.3642423924577394E-14</v>
      </c>
      <c r="CI213" s="9">
        <f t="shared" si="160"/>
        <v>1.516765432987882E-10</v>
      </c>
      <c r="CJ213" s="9">
        <f t="shared" si="186"/>
        <v>1.4384838209366789E-12</v>
      </c>
      <c r="CL213" s="16">
        <f t="shared" si="187"/>
        <v>2</v>
      </c>
      <c r="CM213" s="17">
        <f>VLOOKUP($A213,Datum!$A:$B,2,0)</f>
        <v>41428</v>
      </c>
      <c r="CN213" s="13">
        <f>VLOOKUP(CM213,Zeitreihen!$J:$K,2,0)</f>
        <v>0.26663822525597269</v>
      </c>
      <c r="CO213" s="13">
        <f>VLOOKUP(CM213,Zeitreihen!R:S,2,0)</f>
        <v>1.0204</v>
      </c>
      <c r="CP213" s="9">
        <f t="shared" si="188"/>
        <v>5.3326223182857399E-5</v>
      </c>
      <c r="CQ213" s="9">
        <f t="shared" si="188"/>
        <v>-9.7995982243103002E-5</v>
      </c>
      <c r="CR213" s="9">
        <f t="shared" si="202"/>
        <v>4.7787577212928584E-6</v>
      </c>
      <c r="CS213" s="9">
        <f t="shared" si="161"/>
        <v>1.3642423924577394E-14</v>
      </c>
      <c r="CT213" s="9">
        <f t="shared" si="161"/>
        <v>8.2367840160792103E-17</v>
      </c>
      <c r="CU213" s="9">
        <f t="shared" si="189"/>
        <v>1.0600457505340781E-15</v>
      </c>
      <c r="CW213" s="16">
        <f t="shared" si="190"/>
        <v>2</v>
      </c>
      <c r="CX213" s="17">
        <f>VLOOKUP($A213,Datum!$A:$B,2,0)</f>
        <v>41428</v>
      </c>
      <c r="CY213" s="13">
        <f>VLOOKUP(CX213,Zeitreihen!N:O,2,0)</f>
        <v>1.3075999999999999</v>
      </c>
      <c r="CZ213" s="13">
        <f>VLOOKUP(CX213,Zeitreihen!R:S,2,0)</f>
        <v>1.0204</v>
      </c>
      <c r="DA213" s="9">
        <f t="shared" si="191"/>
        <v>5.9060574360820751E-3</v>
      </c>
      <c r="DB213" s="9">
        <f t="shared" si="191"/>
        <v>-9.7995982243103002E-5</v>
      </c>
      <c r="DC213" s="9">
        <f t="shared" si="203"/>
        <v>4.7787577212928584E-6</v>
      </c>
      <c r="DD213" s="9">
        <f t="shared" si="162"/>
        <v>1.516765432987882E-10</v>
      </c>
      <c r="DE213" s="9">
        <f t="shared" si="162"/>
        <v>8.2367840160792103E-17</v>
      </c>
      <c r="DF213" s="9">
        <f t="shared" si="192"/>
        <v>1.1177329410273301E-13</v>
      </c>
    </row>
    <row r="214" spans="1:110" ht="15" x14ac:dyDescent="0.2">
      <c r="A214" s="9">
        <f t="shared" si="193"/>
        <v>201</v>
      </c>
      <c r="B214" s="16">
        <f t="shared" si="163"/>
        <v>6</v>
      </c>
      <c r="C214" s="17">
        <f>VLOOKUP($A214,Datum!$A:$B,2,0)</f>
        <v>41425</v>
      </c>
      <c r="D214" s="13">
        <f>VLOOKUP(C214,Zeitreihen!$B:$C,2,0)</f>
        <v>581.34</v>
      </c>
      <c r="E214" s="13">
        <f>VLOOKUP(C214,Zeitreihen!F:G,2,0)</f>
        <v>7404.12</v>
      </c>
      <c r="F214" s="9">
        <f t="shared" si="164"/>
        <v>-5.3310863780759658E-4</v>
      </c>
      <c r="G214" s="9">
        <f t="shared" si="164"/>
        <v>0</v>
      </c>
      <c r="H214" s="9">
        <f t="shared" si="194"/>
        <v>4.4920322580152867E-6</v>
      </c>
      <c r="I214" s="9">
        <f t="shared" si="153"/>
        <v>8.2697877336743946E-12</v>
      </c>
      <c r="J214" s="9">
        <f t="shared" si="153"/>
        <v>5.7506395314002118E-12</v>
      </c>
      <c r="K214" s="9">
        <f t="shared" si="165"/>
        <v>6.8961270476664325E-12</v>
      </c>
      <c r="M214" s="16">
        <f t="shared" si="166"/>
        <v>6</v>
      </c>
      <c r="N214" s="17">
        <f>VLOOKUP($A214,Datum!$A:$B,2,0)</f>
        <v>41425</v>
      </c>
      <c r="O214" s="13">
        <f>VLOOKUP(N214,Zeitreihen!$B:$C,2,0)</f>
        <v>581.34</v>
      </c>
      <c r="P214" s="13">
        <f>VLOOKUP(N214,Zeitreihen!$J:$K,2,0)</f>
        <v>0.26662400682557458</v>
      </c>
      <c r="Q214" s="9">
        <f t="shared" si="167"/>
        <v>-5.3310863780759658E-4</v>
      </c>
      <c r="R214" s="9">
        <f t="shared" si="167"/>
        <v>-7.9990401194556199E-5</v>
      </c>
      <c r="S214" s="9">
        <f t="shared" si="195"/>
        <v>4.4920322580152867E-6</v>
      </c>
      <c r="T214" s="9">
        <f t="shared" si="154"/>
        <v>8.2697877336743946E-12</v>
      </c>
      <c r="U214" s="9">
        <f t="shared" si="154"/>
        <v>2.8667305459515344E-14</v>
      </c>
      <c r="V214" s="9">
        <f t="shared" si="168"/>
        <v>4.869009458263529E-13</v>
      </c>
      <c r="X214" s="16">
        <f t="shared" si="169"/>
        <v>6</v>
      </c>
      <c r="Y214" s="17">
        <f>VLOOKUP($A214,Datum!$A:$B,2,0)</f>
        <v>41425</v>
      </c>
      <c r="Z214" s="13">
        <f>VLOOKUP(Y214,Zeitreihen!$B:$C,2,0)</f>
        <v>581.34</v>
      </c>
      <c r="AA214" s="13">
        <f>VLOOKUP(Y214,Zeitreihen!N:O,2,0)</f>
        <v>1.2999000000000001</v>
      </c>
      <c r="AB214" s="9">
        <f t="shared" si="170"/>
        <v>-5.3310863780759658E-4</v>
      </c>
      <c r="AC214" s="9">
        <f t="shared" si="170"/>
        <v>-3.9157023428203182E-3</v>
      </c>
      <c r="AD214" s="9">
        <f t="shared" si="196"/>
        <v>4.4920322580152867E-6</v>
      </c>
      <c r="AE214" s="9">
        <f t="shared" si="155"/>
        <v>8.2697877336743946E-12</v>
      </c>
      <c r="AF214" s="9">
        <f t="shared" si="155"/>
        <v>7.8785649317740684E-11</v>
      </c>
      <c r="AG214" s="9">
        <f t="shared" si="171"/>
        <v>2.5525293266041517E-11</v>
      </c>
      <c r="AI214" s="16">
        <f t="shared" si="172"/>
        <v>6</v>
      </c>
      <c r="AJ214" s="17">
        <f>VLOOKUP($A214,Datum!$A:$B,2,0)</f>
        <v>41425</v>
      </c>
      <c r="AK214" s="13">
        <f>VLOOKUP(AJ214,Zeitreihen!$B:$C,2,0)</f>
        <v>581.34</v>
      </c>
      <c r="AL214" s="13">
        <f>VLOOKUP(AJ214,Zeitreihen!$R:$S,2,0)</f>
        <v>1.0205</v>
      </c>
      <c r="AM214" s="9">
        <f t="shared" si="173"/>
        <v>-5.3310863780759658E-4</v>
      </c>
      <c r="AN214" s="9">
        <f t="shared" si="173"/>
        <v>-9.7986379971591727E-5</v>
      </c>
      <c r="AO214" s="9">
        <f t="shared" si="197"/>
        <v>4.4920322580152867E-6</v>
      </c>
      <c r="AP214" s="9">
        <f t="shared" si="156"/>
        <v>8.1280843932906342E-12</v>
      </c>
      <c r="AQ214" s="9">
        <f t="shared" si="156"/>
        <v>8.134254368588118E-17</v>
      </c>
      <c r="AR214" s="9">
        <f t="shared" si="174"/>
        <v>-2.571301343374153E-14</v>
      </c>
      <c r="AT214" s="16">
        <f t="shared" si="175"/>
        <v>6</v>
      </c>
      <c r="AU214" s="17">
        <f>VLOOKUP($A214,Datum!$A:$B,2,0)</f>
        <v>41425</v>
      </c>
      <c r="AV214" s="13">
        <f>VLOOKUP(AU214,Zeitreihen!$F:$G,2,0)</f>
        <v>7404.12</v>
      </c>
      <c r="AW214" s="13">
        <f>VLOOKUP(AU214,Zeitreihen!$J:$K,2,0)</f>
        <v>0.26662400682557458</v>
      </c>
      <c r="AX214" s="9">
        <f t="shared" si="176"/>
        <v>0</v>
      </c>
      <c r="AY214" s="9">
        <f t="shared" si="176"/>
        <v>-7.9990401194556199E-5</v>
      </c>
      <c r="AZ214" s="9">
        <f t="shared" si="198"/>
        <v>4.4920322580152867E-6</v>
      </c>
      <c r="BA214" s="9">
        <f t="shared" si="157"/>
        <v>5.7506395314002118E-12</v>
      </c>
      <c r="BB214" s="9">
        <f t="shared" si="157"/>
        <v>2.8667305459515344E-14</v>
      </c>
      <c r="BC214" s="9">
        <f t="shared" si="177"/>
        <v>4.0602381707753804E-13</v>
      </c>
      <c r="BE214" s="16">
        <f t="shared" si="178"/>
        <v>6</v>
      </c>
      <c r="BF214" s="17">
        <f>VLOOKUP($A214,Datum!$A:$B,2,0)</f>
        <v>41425</v>
      </c>
      <c r="BG214" s="13">
        <f>VLOOKUP(BF214,Zeitreihen!$F:$G,2,0)</f>
        <v>7404.12</v>
      </c>
      <c r="BH214" s="13">
        <f>VLOOKUP(BF214,Zeitreihen!N:O,2,0)</f>
        <v>1.2999000000000001</v>
      </c>
      <c r="BI214" s="9">
        <f t="shared" si="179"/>
        <v>0</v>
      </c>
      <c r="BJ214" s="9">
        <f t="shared" si="179"/>
        <v>-3.9157023428203182E-3</v>
      </c>
      <c r="BK214" s="9">
        <f t="shared" si="199"/>
        <v>4.4920322580152867E-6</v>
      </c>
      <c r="BL214" s="9">
        <f t="shared" si="158"/>
        <v>5.7506395314002118E-12</v>
      </c>
      <c r="BM214" s="9">
        <f t="shared" si="158"/>
        <v>7.8785649317740684E-11</v>
      </c>
      <c r="BN214" s="9">
        <f t="shared" si="180"/>
        <v>2.1285390987098025E-11</v>
      </c>
      <c r="BP214" s="16">
        <f t="shared" si="181"/>
        <v>6</v>
      </c>
      <c r="BQ214" s="17">
        <f>VLOOKUP($A214,Datum!$A:$B,2,0)</f>
        <v>41425</v>
      </c>
      <c r="BR214" s="13">
        <f>VLOOKUP(BQ214,Zeitreihen!$F:$G,2,0)</f>
        <v>7404.12</v>
      </c>
      <c r="BS214" s="13">
        <f>VLOOKUP(BQ214,Zeitreihen!R:S,2,0)</f>
        <v>1.0205</v>
      </c>
      <c r="BT214" s="9">
        <f t="shared" si="182"/>
        <v>0</v>
      </c>
      <c r="BU214" s="9">
        <f t="shared" si="182"/>
        <v>-9.7986379971591727E-5</v>
      </c>
      <c r="BV214" s="9">
        <f t="shared" si="200"/>
        <v>4.4920322580152867E-6</v>
      </c>
      <c r="BW214" s="9">
        <f t="shared" si="159"/>
        <v>5.7506395314002118E-12</v>
      </c>
      <c r="BX214" s="9">
        <f t="shared" si="159"/>
        <v>7.7784336589046278E-17</v>
      </c>
      <c r="BY214" s="9">
        <f t="shared" si="183"/>
        <v>-2.1149696946119807E-14</v>
      </c>
      <c r="CA214" s="16">
        <f t="shared" si="184"/>
        <v>6</v>
      </c>
      <c r="CB214" s="17">
        <f>VLOOKUP($A214,Datum!$A:$B,2,0)</f>
        <v>41425</v>
      </c>
      <c r="CC214" s="13">
        <f>VLOOKUP(CB214,Zeitreihen!$J:$K,2,0)</f>
        <v>0.26662400682557458</v>
      </c>
      <c r="CD214" s="13">
        <f>VLOOKUP(CB214,Zeitreihen!N:O,2,0)</f>
        <v>1.2999000000000001</v>
      </c>
      <c r="CE214" s="9">
        <f t="shared" si="185"/>
        <v>-7.9990401194556199E-5</v>
      </c>
      <c r="CF214" s="9">
        <f t="shared" si="185"/>
        <v>-3.9157023428203182E-3</v>
      </c>
      <c r="CG214" s="9">
        <f t="shared" si="201"/>
        <v>4.4920322580152867E-6</v>
      </c>
      <c r="CH214" s="9">
        <f t="shared" si="160"/>
        <v>2.8667305459515344E-14</v>
      </c>
      <c r="CI214" s="9">
        <f t="shared" si="160"/>
        <v>7.8785649317740684E-11</v>
      </c>
      <c r="CJ214" s="9">
        <f t="shared" si="186"/>
        <v>1.5028547084857966E-12</v>
      </c>
      <c r="CL214" s="16">
        <f t="shared" si="187"/>
        <v>6</v>
      </c>
      <c r="CM214" s="17">
        <f>VLOOKUP($A214,Datum!$A:$B,2,0)</f>
        <v>41425</v>
      </c>
      <c r="CN214" s="13">
        <f>VLOOKUP(CM214,Zeitreihen!$J:$K,2,0)</f>
        <v>0.26662400682557458</v>
      </c>
      <c r="CO214" s="13">
        <f>VLOOKUP(CM214,Zeitreihen!R:S,2,0)</f>
        <v>1.0205</v>
      </c>
      <c r="CP214" s="9">
        <f t="shared" si="188"/>
        <v>-7.9990401194556199E-5</v>
      </c>
      <c r="CQ214" s="9">
        <f t="shared" si="188"/>
        <v>-9.7986379971591727E-5</v>
      </c>
      <c r="CR214" s="9">
        <f t="shared" si="202"/>
        <v>4.4920322580152867E-6</v>
      </c>
      <c r="CS214" s="9">
        <f t="shared" si="161"/>
        <v>2.8667305459515344E-14</v>
      </c>
      <c r="CT214" s="9">
        <f t="shared" si="161"/>
        <v>7.7784336589046278E-17</v>
      </c>
      <c r="CU214" s="9">
        <f t="shared" si="189"/>
        <v>-1.4932740327762837E-15</v>
      </c>
      <c r="CW214" s="16">
        <f t="shared" si="190"/>
        <v>6</v>
      </c>
      <c r="CX214" s="17">
        <f>VLOOKUP($A214,Datum!$A:$B,2,0)</f>
        <v>41425</v>
      </c>
      <c r="CY214" s="13">
        <f>VLOOKUP(CX214,Zeitreihen!N:O,2,0)</f>
        <v>1.2999000000000001</v>
      </c>
      <c r="CZ214" s="13">
        <f>VLOOKUP(CX214,Zeitreihen!R:S,2,0)</f>
        <v>1.0205</v>
      </c>
      <c r="DA214" s="9">
        <f t="shared" si="191"/>
        <v>-3.9157023428203182E-3</v>
      </c>
      <c r="DB214" s="9">
        <f t="shared" si="191"/>
        <v>-9.7986379971591727E-5</v>
      </c>
      <c r="DC214" s="9">
        <f t="shared" si="203"/>
        <v>4.4920322580152867E-6</v>
      </c>
      <c r="DD214" s="9">
        <f t="shared" si="162"/>
        <v>7.8785649317740684E-11</v>
      </c>
      <c r="DE214" s="9">
        <f t="shared" si="162"/>
        <v>7.7784336589046278E-17</v>
      </c>
      <c r="DF214" s="9">
        <f t="shared" si="192"/>
        <v>-7.8283392012084557E-14</v>
      </c>
    </row>
    <row r="215" spans="1:110" ht="15" x14ac:dyDescent="0.2">
      <c r="A215" s="9">
        <f t="shared" si="193"/>
        <v>202</v>
      </c>
      <c r="B215" s="16">
        <f t="shared" si="163"/>
        <v>5</v>
      </c>
      <c r="C215" s="17">
        <f>VLOOKUP($A215,Datum!$A:$B,2,0)</f>
        <v>41424</v>
      </c>
      <c r="D215" s="13">
        <f>VLOOKUP(C215,Zeitreihen!$B:$C,2,0)</f>
        <v>581.65</v>
      </c>
      <c r="E215" s="13">
        <f>VLOOKUP(C215,Zeitreihen!F:G,2,0)</f>
        <v>7404.12</v>
      </c>
      <c r="F215" s="9">
        <f t="shared" si="164"/>
        <v>8.4426568243291984E-3</v>
      </c>
      <c r="G215" s="9">
        <f t="shared" si="164"/>
        <v>0</v>
      </c>
      <c r="H215" s="9">
        <f t="shared" si="194"/>
        <v>4.2225103225343691E-6</v>
      </c>
      <c r="I215" s="9">
        <f t="shared" si="153"/>
        <v>2.4510896658665343E-10</v>
      </c>
      <c r="J215" s="9">
        <f t="shared" si="153"/>
        <v>5.4056011595161986E-12</v>
      </c>
      <c r="K215" s="9">
        <f t="shared" si="165"/>
        <v>-3.6400018049289911E-11</v>
      </c>
      <c r="M215" s="16">
        <f t="shared" si="166"/>
        <v>5</v>
      </c>
      <c r="N215" s="17">
        <f>VLOOKUP($A215,Datum!$A:$B,2,0)</f>
        <v>41424</v>
      </c>
      <c r="O215" s="13">
        <f>VLOOKUP(N215,Zeitreihen!$B:$C,2,0)</f>
        <v>581.65</v>
      </c>
      <c r="P215" s="13">
        <f>VLOOKUP(N215,Zeitreihen!$J:$K,2,0)</f>
        <v>0.26664533503986348</v>
      </c>
      <c r="Q215" s="9">
        <f t="shared" si="167"/>
        <v>8.4426568243291984E-3</v>
      </c>
      <c r="R215" s="9">
        <f t="shared" si="167"/>
        <v>5.332764506380537E-5</v>
      </c>
      <c r="S215" s="9">
        <f t="shared" si="195"/>
        <v>4.2225103225343691E-6</v>
      </c>
      <c r="T215" s="9">
        <f t="shared" si="154"/>
        <v>2.4510896658665343E-10</v>
      </c>
      <c r="U215" s="9">
        <f t="shared" si="154"/>
        <v>1.205508737035784E-14</v>
      </c>
      <c r="V215" s="9">
        <f t="shared" si="168"/>
        <v>1.7189560807246435E-12</v>
      </c>
      <c r="X215" s="16">
        <f t="shared" si="169"/>
        <v>5</v>
      </c>
      <c r="Y215" s="17">
        <f>VLOOKUP($A215,Datum!$A:$B,2,0)</f>
        <v>41424</v>
      </c>
      <c r="Z215" s="13">
        <f>VLOOKUP(Y215,Zeitreihen!$B:$C,2,0)</f>
        <v>581.65</v>
      </c>
      <c r="AA215" s="13">
        <f>VLOOKUP(Y215,Zeitreihen!N:O,2,0)</f>
        <v>1.3049999999999999</v>
      </c>
      <c r="AB215" s="9">
        <f t="shared" si="170"/>
        <v>8.4426568243291984E-3</v>
      </c>
      <c r="AC215" s="9">
        <f t="shared" si="170"/>
        <v>8.3875679291692366E-3</v>
      </c>
      <c r="AD215" s="9">
        <f t="shared" si="196"/>
        <v>4.2225103225343691E-6</v>
      </c>
      <c r="AE215" s="9">
        <f t="shared" si="155"/>
        <v>2.4510896658665343E-10</v>
      </c>
      <c r="AF215" s="9">
        <f t="shared" si="155"/>
        <v>2.7808744968991964E-10</v>
      </c>
      <c r="AG215" s="9">
        <f t="shared" si="171"/>
        <v>2.6107801020808738E-10</v>
      </c>
      <c r="AI215" s="16">
        <f t="shared" si="172"/>
        <v>5</v>
      </c>
      <c r="AJ215" s="17">
        <f>VLOOKUP($A215,Datum!$A:$B,2,0)</f>
        <v>41424</v>
      </c>
      <c r="AK215" s="13">
        <f>VLOOKUP(AJ215,Zeitreihen!$B:$C,2,0)</f>
        <v>581.65</v>
      </c>
      <c r="AL215" s="13">
        <f>VLOOKUP(AJ215,Zeitreihen!$R:$S,2,0)</f>
        <v>1.0206</v>
      </c>
      <c r="AM215" s="9">
        <f t="shared" si="173"/>
        <v>8.4426568243291984E-3</v>
      </c>
      <c r="AN215" s="9">
        <f t="shared" si="173"/>
        <v>-9.7976779581629908E-5</v>
      </c>
      <c r="AO215" s="9">
        <f t="shared" si="197"/>
        <v>4.2225103225343691E-6</v>
      </c>
      <c r="AP215" s="9">
        <f t="shared" si="156"/>
        <v>2.4586073060975868E-10</v>
      </c>
      <c r="AQ215" s="9">
        <f t="shared" si="156"/>
        <v>7.6807386547359158E-17</v>
      </c>
      <c r="AR215" s="9">
        <f t="shared" si="174"/>
        <v>1.374187766382741E-13</v>
      </c>
      <c r="AT215" s="16">
        <f t="shared" si="175"/>
        <v>5</v>
      </c>
      <c r="AU215" s="17">
        <f>VLOOKUP($A215,Datum!$A:$B,2,0)</f>
        <v>41424</v>
      </c>
      <c r="AV215" s="13">
        <f>VLOOKUP(AU215,Zeitreihen!$F:$G,2,0)</f>
        <v>7404.12</v>
      </c>
      <c r="AW215" s="13">
        <f>VLOOKUP(AU215,Zeitreihen!$J:$K,2,0)</f>
        <v>0.26664533503986348</v>
      </c>
      <c r="AX215" s="9">
        <f t="shared" si="176"/>
        <v>0</v>
      </c>
      <c r="AY215" s="9">
        <f t="shared" si="176"/>
        <v>5.332764506380537E-5</v>
      </c>
      <c r="AZ215" s="9">
        <f t="shared" si="198"/>
        <v>4.2225103225343691E-6</v>
      </c>
      <c r="BA215" s="9">
        <f t="shared" si="157"/>
        <v>5.4056011595161986E-12</v>
      </c>
      <c r="BB215" s="9">
        <f t="shared" si="157"/>
        <v>1.205508737035784E-14</v>
      </c>
      <c r="BC215" s="9">
        <f t="shared" si="177"/>
        <v>-2.5527435097807112E-13</v>
      </c>
      <c r="BE215" s="16">
        <f t="shared" si="178"/>
        <v>5</v>
      </c>
      <c r="BF215" s="17">
        <f>VLOOKUP($A215,Datum!$A:$B,2,0)</f>
        <v>41424</v>
      </c>
      <c r="BG215" s="13">
        <f>VLOOKUP(BF215,Zeitreihen!$F:$G,2,0)</f>
        <v>7404.12</v>
      </c>
      <c r="BH215" s="13">
        <f>VLOOKUP(BF215,Zeitreihen!N:O,2,0)</f>
        <v>1.3049999999999999</v>
      </c>
      <c r="BI215" s="9">
        <f t="shared" si="179"/>
        <v>0</v>
      </c>
      <c r="BJ215" s="9">
        <f t="shared" si="179"/>
        <v>8.3875679291692366E-3</v>
      </c>
      <c r="BK215" s="9">
        <f t="shared" si="199"/>
        <v>4.2225103225343691E-6</v>
      </c>
      <c r="BL215" s="9">
        <f t="shared" si="158"/>
        <v>5.4056011595161986E-12</v>
      </c>
      <c r="BM215" s="9">
        <f t="shared" si="158"/>
        <v>2.7808744968991964E-10</v>
      </c>
      <c r="BN215" s="9">
        <f t="shared" si="180"/>
        <v>-3.8771508101835967E-11</v>
      </c>
      <c r="BP215" s="16">
        <f t="shared" si="181"/>
        <v>5</v>
      </c>
      <c r="BQ215" s="17">
        <f>VLOOKUP($A215,Datum!$A:$B,2,0)</f>
        <v>41424</v>
      </c>
      <c r="BR215" s="13">
        <f>VLOOKUP(BQ215,Zeitreihen!$F:$G,2,0)</f>
        <v>7404.12</v>
      </c>
      <c r="BS215" s="13">
        <f>VLOOKUP(BQ215,Zeitreihen!R:S,2,0)</f>
        <v>1.0206</v>
      </c>
      <c r="BT215" s="9">
        <f t="shared" si="182"/>
        <v>0</v>
      </c>
      <c r="BU215" s="9">
        <f t="shared" si="182"/>
        <v>-9.7976779581629908E-5</v>
      </c>
      <c r="BV215" s="9">
        <f t="shared" si="200"/>
        <v>4.2225103225343691E-6</v>
      </c>
      <c r="BW215" s="9">
        <f t="shared" si="159"/>
        <v>5.4056011595161986E-12</v>
      </c>
      <c r="BX215" s="9">
        <f t="shared" si="159"/>
        <v>7.3455041608986631E-17</v>
      </c>
      <c r="BY215" s="9">
        <f t="shared" si="183"/>
        <v>-1.992658169616276E-14</v>
      </c>
      <c r="CA215" s="16">
        <f t="shared" si="184"/>
        <v>5</v>
      </c>
      <c r="CB215" s="17">
        <f>VLOOKUP($A215,Datum!$A:$B,2,0)</f>
        <v>41424</v>
      </c>
      <c r="CC215" s="13">
        <f>VLOOKUP(CB215,Zeitreihen!$J:$K,2,0)</f>
        <v>0.26664533503986348</v>
      </c>
      <c r="CD215" s="13">
        <f>VLOOKUP(CB215,Zeitreihen!N:O,2,0)</f>
        <v>1.3049999999999999</v>
      </c>
      <c r="CE215" s="9">
        <f t="shared" si="185"/>
        <v>5.332764506380537E-5</v>
      </c>
      <c r="CF215" s="9">
        <f t="shared" si="185"/>
        <v>8.3875679291692366E-3</v>
      </c>
      <c r="CG215" s="9">
        <f t="shared" si="201"/>
        <v>4.2225103225343691E-6</v>
      </c>
      <c r="CH215" s="9">
        <f t="shared" si="160"/>
        <v>1.205508737035784E-14</v>
      </c>
      <c r="CI215" s="9">
        <f t="shared" si="160"/>
        <v>2.7808744968991964E-10</v>
      </c>
      <c r="CJ215" s="9">
        <f t="shared" si="186"/>
        <v>1.8309474330553491E-12</v>
      </c>
      <c r="CL215" s="16">
        <f t="shared" si="187"/>
        <v>5</v>
      </c>
      <c r="CM215" s="17">
        <f>VLOOKUP($A215,Datum!$A:$B,2,0)</f>
        <v>41424</v>
      </c>
      <c r="CN215" s="13">
        <f>VLOOKUP(CM215,Zeitreihen!$J:$K,2,0)</f>
        <v>0.26664533503986348</v>
      </c>
      <c r="CO215" s="13">
        <f>VLOOKUP(CM215,Zeitreihen!R:S,2,0)</f>
        <v>1.0206</v>
      </c>
      <c r="CP215" s="9">
        <f t="shared" si="188"/>
        <v>5.332764506380537E-5</v>
      </c>
      <c r="CQ215" s="9">
        <f t="shared" si="188"/>
        <v>-9.7976779581629908E-5</v>
      </c>
      <c r="CR215" s="9">
        <f t="shared" si="202"/>
        <v>4.2225103225343691E-6</v>
      </c>
      <c r="CS215" s="9">
        <f t="shared" si="161"/>
        <v>1.205508737035784E-14</v>
      </c>
      <c r="CT215" s="9">
        <f t="shared" si="161"/>
        <v>7.3455041608986631E-17</v>
      </c>
      <c r="CU215" s="9">
        <f t="shared" si="189"/>
        <v>9.4101378544078963E-16</v>
      </c>
      <c r="CW215" s="16">
        <f t="shared" si="190"/>
        <v>5</v>
      </c>
      <c r="CX215" s="17">
        <f>VLOOKUP($A215,Datum!$A:$B,2,0)</f>
        <v>41424</v>
      </c>
      <c r="CY215" s="13">
        <f>VLOOKUP(CX215,Zeitreihen!N:O,2,0)</f>
        <v>1.3049999999999999</v>
      </c>
      <c r="CZ215" s="13">
        <f>VLOOKUP(CX215,Zeitreihen!R:S,2,0)</f>
        <v>1.0206</v>
      </c>
      <c r="DA215" s="9">
        <f t="shared" si="191"/>
        <v>8.3875679291692366E-3</v>
      </c>
      <c r="DB215" s="9">
        <f t="shared" si="191"/>
        <v>-9.7976779581629908E-5</v>
      </c>
      <c r="DC215" s="9">
        <f t="shared" si="203"/>
        <v>4.2225103225343691E-6</v>
      </c>
      <c r="DD215" s="9">
        <f t="shared" si="162"/>
        <v>2.7808744968991964E-10</v>
      </c>
      <c r="DE215" s="9">
        <f t="shared" si="162"/>
        <v>7.3455041608986631E-17</v>
      </c>
      <c r="DF215" s="9">
        <f t="shared" si="192"/>
        <v>1.4292279450077244E-13</v>
      </c>
    </row>
    <row r="216" spans="1:110" ht="15" x14ac:dyDescent="0.2">
      <c r="A216" s="9">
        <f t="shared" si="193"/>
        <v>203</v>
      </c>
      <c r="B216" s="16">
        <f t="shared" si="163"/>
        <v>4</v>
      </c>
      <c r="C216" s="17">
        <f>VLOOKUP($A216,Datum!$A:$B,2,0)</f>
        <v>41423</v>
      </c>
      <c r="D216" s="13">
        <f>VLOOKUP(C216,Zeitreihen!$B:$C,2,0)</f>
        <v>576.76</v>
      </c>
      <c r="E216" s="13">
        <f>VLOOKUP(C216,Zeitreihen!F:G,2,0)</f>
        <v>7404.12</v>
      </c>
      <c r="F216" s="9">
        <f t="shared" si="164"/>
        <v>2.8649085896130001E-3</v>
      </c>
      <c r="G216" s="9">
        <f t="shared" si="164"/>
        <v>3.5340028608573733E-3</v>
      </c>
      <c r="H216" s="9">
        <f t="shared" si="194"/>
        <v>3.969159703182307E-6</v>
      </c>
      <c r="I216" s="9">
        <f t="shared" si="153"/>
        <v>1.6537271057024688E-11</v>
      </c>
      <c r="J216" s="9">
        <f t="shared" si="153"/>
        <v>2.2910959534587339E-11</v>
      </c>
      <c r="K216" s="9">
        <f t="shared" si="165"/>
        <v>1.9464962060070785E-11</v>
      </c>
      <c r="M216" s="16">
        <f t="shared" si="166"/>
        <v>4</v>
      </c>
      <c r="N216" s="17">
        <f>VLOOKUP($A216,Datum!$A:$B,2,0)</f>
        <v>41423</v>
      </c>
      <c r="O216" s="13">
        <f>VLOOKUP(N216,Zeitreihen!$B:$C,2,0)</f>
        <v>576.76</v>
      </c>
      <c r="P216" s="13">
        <f>VLOOKUP(N216,Zeitreihen!$J:$K,2,0)</f>
        <v>0.26663111585121985</v>
      </c>
      <c r="Q216" s="9">
        <f t="shared" si="167"/>
        <v>2.8649085896130001E-3</v>
      </c>
      <c r="R216" s="9">
        <f t="shared" si="167"/>
        <v>-5.332764506381323E-5</v>
      </c>
      <c r="S216" s="9">
        <f t="shared" si="195"/>
        <v>3.969159703182307E-6</v>
      </c>
      <c r="T216" s="9">
        <f t="shared" si="154"/>
        <v>1.6537271057024688E-11</v>
      </c>
      <c r="U216" s="9">
        <f t="shared" si="154"/>
        <v>1.1243596217209467E-14</v>
      </c>
      <c r="V216" s="9">
        <f t="shared" si="168"/>
        <v>-4.3120574938158047E-13</v>
      </c>
      <c r="X216" s="16">
        <f t="shared" si="169"/>
        <v>4</v>
      </c>
      <c r="Y216" s="17">
        <f>VLOOKUP($A216,Datum!$A:$B,2,0)</f>
        <v>41423</v>
      </c>
      <c r="Z216" s="13">
        <f>VLOOKUP(Y216,Zeitreihen!$B:$C,2,0)</f>
        <v>576.76</v>
      </c>
      <c r="AA216" s="13">
        <f>VLOOKUP(Y216,Zeitreihen!N:O,2,0)</f>
        <v>1.2941</v>
      </c>
      <c r="AB216" s="9">
        <f t="shared" si="170"/>
        <v>2.8649085896130001E-3</v>
      </c>
      <c r="AC216" s="9">
        <f t="shared" si="170"/>
        <v>6.589937404321438E-3</v>
      </c>
      <c r="AD216" s="9">
        <f t="shared" si="196"/>
        <v>3.969159703182307E-6</v>
      </c>
      <c r="AE216" s="9">
        <f t="shared" si="155"/>
        <v>1.6537271057024688E-11</v>
      </c>
      <c r="AF216" s="9">
        <f t="shared" si="155"/>
        <v>1.5842157128806959E-10</v>
      </c>
      <c r="AG216" s="9">
        <f t="shared" si="171"/>
        <v>5.1184572535780419E-11</v>
      </c>
      <c r="AI216" s="16">
        <f t="shared" si="172"/>
        <v>4</v>
      </c>
      <c r="AJ216" s="17">
        <f>VLOOKUP($A216,Datum!$A:$B,2,0)</f>
        <v>41423</v>
      </c>
      <c r="AK216" s="13">
        <f>VLOOKUP(AJ216,Zeitreihen!$B:$C,2,0)</f>
        <v>576.76</v>
      </c>
      <c r="AL216" s="13">
        <f>VLOOKUP(AJ216,Zeitreihen!$R:$S,2,0)</f>
        <v>1.0206999999999999</v>
      </c>
      <c r="AM216" s="9">
        <f t="shared" si="173"/>
        <v>2.8649085896130001E-3</v>
      </c>
      <c r="AN216" s="9">
        <f t="shared" si="173"/>
        <v>-9.7967181072662309E-5</v>
      </c>
      <c r="AO216" s="9">
        <f t="shared" si="197"/>
        <v>3.969159703182307E-6</v>
      </c>
      <c r="AP216" s="9">
        <f t="shared" si="156"/>
        <v>1.6726987689514752E-11</v>
      </c>
      <c r="AQ216" s="9">
        <f t="shared" si="156"/>
        <v>7.252428293553782E-17</v>
      </c>
      <c r="AR216" s="9">
        <f t="shared" si="174"/>
        <v>3.482976870226999E-14</v>
      </c>
      <c r="AT216" s="16">
        <f t="shared" si="175"/>
        <v>4</v>
      </c>
      <c r="AU216" s="17">
        <f>VLOOKUP($A216,Datum!$A:$B,2,0)</f>
        <v>41423</v>
      </c>
      <c r="AV216" s="13">
        <f>VLOOKUP(AU216,Zeitreihen!$F:$G,2,0)</f>
        <v>7404.12</v>
      </c>
      <c r="AW216" s="13">
        <f>VLOOKUP(AU216,Zeitreihen!$J:$K,2,0)</f>
        <v>0.26663111585121985</v>
      </c>
      <c r="AX216" s="9">
        <f t="shared" si="176"/>
        <v>3.5340028608573733E-3</v>
      </c>
      <c r="AY216" s="9">
        <f t="shared" si="176"/>
        <v>-5.332764506381323E-5</v>
      </c>
      <c r="AZ216" s="9">
        <f t="shared" si="198"/>
        <v>3.969159703182307E-6</v>
      </c>
      <c r="BA216" s="9">
        <f t="shared" si="157"/>
        <v>2.2910959534587339E-11</v>
      </c>
      <c r="BB216" s="9">
        <f t="shared" si="157"/>
        <v>1.1243596217209467E-14</v>
      </c>
      <c r="BC216" s="9">
        <f t="shared" si="177"/>
        <v>-5.0754465611975989E-13</v>
      </c>
      <c r="BE216" s="16">
        <f t="shared" si="178"/>
        <v>4</v>
      </c>
      <c r="BF216" s="17">
        <f>VLOOKUP($A216,Datum!$A:$B,2,0)</f>
        <v>41423</v>
      </c>
      <c r="BG216" s="13">
        <f>VLOOKUP(BF216,Zeitreihen!$F:$G,2,0)</f>
        <v>7404.12</v>
      </c>
      <c r="BH216" s="13">
        <f>VLOOKUP(BF216,Zeitreihen!N:O,2,0)</f>
        <v>1.2941</v>
      </c>
      <c r="BI216" s="9">
        <f t="shared" si="179"/>
        <v>3.5340028608573733E-3</v>
      </c>
      <c r="BJ216" s="9">
        <f t="shared" si="179"/>
        <v>6.589937404321438E-3</v>
      </c>
      <c r="BK216" s="9">
        <f t="shared" si="199"/>
        <v>3.969159703182307E-6</v>
      </c>
      <c r="BL216" s="9">
        <f t="shared" si="158"/>
        <v>2.2910959534587339E-11</v>
      </c>
      <c r="BM216" s="9">
        <f t="shared" si="158"/>
        <v>1.5842157128806959E-10</v>
      </c>
      <c r="BN216" s="9">
        <f t="shared" si="180"/>
        <v>6.0246080446670601E-11</v>
      </c>
      <c r="BP216" s="16">
        <f t="shared" si="181"/>
        <v>4</v>
      </c>
      <c r="BQ216" s="17">
        <f>VLOOKUP($A216,Datum!$A:$B,2,0)</f>
        <v>41423</v>
      </c>
      <c r="BR216" s="13">
        <f>VLOOKUP(BQ216,Zeitreihen!$F:$G,2,0)</f>
        <v>7404.12</v>
      </c>
      <c r="BS216" s="13">
        <f>VLOOKUP(BQ216,Zeitreihen!R:S,2,0)</f>
        <v>1.0206999999999999</v>
      </c>
      <c r="BT216" s="9">
        <f t="shared" si="182"/>
        <v>3.5340028608573733E-3</v>
      </c>
      <c r="BU216" s="9">
        <f t="shared" si="182"/>
        <v>-9.7967181072662309E-5</v>
      </c>
      <c r="BV216" s="9">
        <f t="shared" si="200"/>
        <v>3.969159703182307E-6</v>
      </c>
      <c r="BW216" s="9">
        <f t="shared" si="159"/>
        <v>2.2910959534587339E-11</v>
      </c>
      <c r="BX216" s="9">
        <f t="shared" si="159"/>
        <v>6.9365907647451554E-17</v>
      </c>
      <c r="BY216" s="9">
        <f t="shared" si="183"/>
        <v>3.9865266877203834E-14</v>
      </c>
      <c r="CA216" s="16">
        <f t="shared" si="184"/>
        <v>4</v>
      </c>
      <c r="CB216" s="17">
        <f>VLOOKUP($A216,Datum!$A:$B,2,0)</f>
        <v>41423</v>
      </c>
      <c r="CC216" s="13">
        <f>VLOOKUP(CB216,Zeitreihen!$J:$K,2,0)</f>
        <v>0.26663111585121985</v>
      </c>
      <c r="CD216" s="13">
        <f>VLOOKUP(CB216,Zeitreihen!N:O,2,0)</f>
        <v>1.2941</v>
      </c>
      <c r="CE216" s="9">
        <f t="shared" si="185"/>
        <v>-5.332764506381323E-5</v>
      </c>
      <c r="CF216" s="9">
        <f t="shared" si="185"/>
        <v>6.589937404321438E-3</v>
      </c>
      <c r="CG216" s="9">
        <f t="shared" si="201"/>
        <v>3.969159703182307E-6</v>
      </c>
      <c r="CH216" s="9">
        <f t="shared" si="160"/>
        <v>1.1243596217209467E-14</v>
      </c>
      <c r="CI216" s="9">
        <f t="shared" si="160"/>
        <v>1.5842157128806959E-10</v>
      </c>
      <c r="CJ216" s="9">
        <f t="shared" si="186"/>
        <v>-1.3346266068301349E-12</v>
      </c>
      <c r="CL216" s="16">
        <f t="shared" si="187"/>
        <v>4</v>
      </c>
      <c r="CM216" s="17">
        <f>VLOOKUP($A216,Datum!$A:$B,2,0)</f>
        <v>41423</v>
      </c>
      <c r="CN216" s="13">
        <f>VLOOKUP(CM216,Zeitreihen!$J:$K,2,0)</f>
        <v>0.26663111585121985</v>
      </c>
      <c r="CO216" s="13">
        <f>VLOOKUP(CM216,Zeitreihen!R:S,2,0)</f>
        <v>1.0206999999999999</v>
      </c>
      <c r="CP216" s="9">
        <f t="shared" si="188"/>
        <v>-5.332764506381323E-5</v>
      </c>
      <c r="CQ216" s="9">
        <f t="shared" si="188"/>
        <v>-9.7967181072662309E-5</v>
      </c>
      <c r="CR216" s="9">
        <f t="shared" si="202"/>
        <v>3.969159703182307E-6</v>
      </c>
      <c r="CS216" s="9">
        <f t="shared" si="161"/>
        <v>1.1243596217209467E-14</v>
      </c>
      <c r="CT216" s="9">
        <f t="shared" si="161"/>
        <v>6.9365907647451554E-17</v>
      </c>
      <c r="CU216" s="9">
        <f t="shared" si="189"/>
        <v>-8.8313207213201555E-16</v>
      </c>
      <c r="CW216" s="16">
        <f t="shared" si="190"/>
        <v>4</v>
      </c>
      <c r="CX216" s="17">
        <f>VLOOKUP($A216,Datum!$A:$B,2,0)</f>
        <v>41423</v>
      </c>
      <c r="CY216" s="13">
        <f>VLOOKUP(CX216,Zeitreihen!N:O,2,0)</f>
        <v>1.2941</v>
      </c>
      <c r="CZ216" s="13">
        <f>VLOOKUP(CX216,Zeitreihen!R:S,2,0)</f>
        <v>1.0206999999999999</v>
      </c>
      <c r="DA216" s="9">
        <f t="shared" si="191"/>
        <v>6.589937404321438E-3</v>
      </c>
      <c r="DB216" s="9">
        <f t="shared" si="191"/>
        <v>-9.7967181072662309E-5</v>
      </c>
      <c r="DC216" s="9">
        <f t="shared" si="203"/>
        <v>3.969159703182307E-6</v>
      </c>
      <c r="DD216" s="9">
        <f t="shared" si="162"/>
        <v>1.5842157128806959E-10</v>
      </c>
      <c r="DE216" s="9">
        <f t="shared" si="162"/>
        <v>6.9365907647451554E-17</v>
      </c>
      <c r="DF216" s="9">
        <f t="shared" si="192"/>
        <v>1.0482869875817595E-13</v>
      </c>
    </row>
    <row r="217" spans="1:110" ht="15" x14ac:dyDescent="0.2">
      <c r="A217" s="9">
        <f t="shared" si="193"/>
        <v>204</v>
      </c>
      <c r="B217" s="16">
        <f t="shared" si="163"/>
        <v>3</v>
      </c>
      <c r="C217" s="17">
        <f>VLOOKUP($A217,Datum!$A:$B,2,0)</f>
        <v>41422</v>
      </c>
      <c r="D217" s="13">
        <f>VLOOKUP(C217,Zeitreihen!$B:$C,2,0)</f>
        <v>575.11</v>
      </c>
      <c r="E217" s="13">
        <f>VLOOKUP(C217,Zeitreihen!F:G,2,0)</f>
        <v>7378</v>
      </c>
      <c r="F217" s="9">
        <f t="shared" si="164"/>
        <v>1.5487286991432729E-3</v>
      </c>
      <c r="G217" s="9">
        <f t="shared" si="164"/>
        <v>6.9459977477669237E-3</v>
      </c>
      <c r="H217" s="9">
        <f t="shared" si="194"/>
        <v>3.7310101209913684E-6</v>
      </c>
      <c r="I217" s="9">
        <f t="shared" si="153"/>
        <v>1.9611466381788177E-12</v>
      </c>
      <c r="J217" s="9">
        <f t="shared" si="153"/>
        <v>1.2614144862791991E-10</v>
      </c>
      <c r="K217" s="9">
        <f t="shared" si="165"/>
        <v>1.5728378108109276E-11</v>
      </c>
      <c r="M217" s="16">
        <f t="shared" si="166"/>
        <v>3</v>
      </c>
      <c r="N217" s="17">
        <f>VLOOKUP($A217,Datum!$A:$B,2,0)</f>
        <v>41422</v>
      </c>
      <c r="O217" s="13">
        <f>VLOOKUP(N217,Zeitreihen!$B:$C,2,0)</f>
        <v>575.11</v>
      </c>
      <c r="P217" s="13">
        <f>VLOOKUP(N217,Zeitreihen!$J:$K,2,0)</f>
        <v>0.26664533503986348</v>
      </c>
      <c r="Q217" s="9">
        <f t="shared" si="167"/>
        <v>1.5487286991432729E-3</v>
      </c>
      <c r="R217" s="9">
        <f t="shared" si="167"/>
        <v>-2.6664889008965887E-5</v>
      </c>
      <c r="S217" s="9">
        <f t="shared" si="195"/>
        <v>3.7310101209913684E-6</v>
      </c>
      <c r="T217" s="9">
        <f t="shared" si="154"/>
        <v>1.9611466381788177E-12</v>
      </c>
      <c r="U217" s="9">
        <f t="shared" si="154"/>
        <v>2.6321249918929204E-15</v>
      </c>
      <c r="V217" s="9">
        <f t="shared" si="168"/>
        <v>-7.1846942030383236E-14</v>
      </c>
      <c r="X217" s="16">
        <f t="shared" si="169"/>
        <v>3</v>
      </c>
      <c r="Y217" s="17">
        <f>VLOOKUP($A217,Datum!$A:$B,2,0)</f>
        <v>41422</v>
      </c>
      <c r="Z217" s="13">
        <f>VLOOKUP(Y217,Zeitreihen!$B:$C,2,0)</f>
        <v>575.11</v>
      </c>
      <c r="AA217" s="13">
        <f>VLOOKUP(Y217,Zeitreihen!N:O,2,0)</f>
        <v>1.2856000000000001</v>
      </c>
      <c r="AB217" s="9">
        <f t="shared" si="170"/>
        <v>1.5487286991432729E-3</v>
      </c>
      <c r="AC217" s="9">
        <f t="shared" si="170"/>
        <v>-5.8169008785030158E-3</v>
      </c>
      <c r="AD217" s="9">
        <f t="shared" si="196"/>
        <v>3.7310101209913684E-6</v>
      </c>
      <c r="AE217" s="9">
        <f t="shared" si="155"/>
        <v>1.9611466381788177E-12</v>
      </c>
      <c r="AF217" s="9">
        <f t="shared" si="155"/>
        <v>1.3833766509576037E-10</v>
      </c>
      <c r="AG217" s="9">
        <f t="shared" si="171"/>
        <v>-1.6471200528074982E-11</v>
      </c>
      <c r="AI217" s="16">
        <f t="shared" si="172"/>
        <v>3</v>
      </c>
      <c r="AJ217" s="17">
        <f>VLOOKUP($A217,Datum!$A:$B,2,0)</f>
        <v>41422</v>
      </c>
      <c r="AK217" s="13">
        <f>VLOOKUP(AJ217,Zeitreihen!$B:$C,2,0)</f>
        <v>575.11</v>
      </c>
      <c r="AL217" s="13">
        <f>VLOOKUP(AJ217,Zeitreihen!$R:$S,2,0)</f>
        <v>1.0207999999999999</v>
      </c>
      <c r="AM217" s="9">
        <f t="shared" si="173"/>
        <v>1.5487286991432729E-3</v>
      </c>
      <c r="AN217" s="9">
        <f t="shared" si="173"/>
        <v>-9.7957584444244747E-5</v>
      </c>
      <c r="AO217" s="9">
        <f t="shared" si="197"/>
        <v>3.7310101209913684E-6</v>
      </c>
      <c r="AP217" s="9">
        <f t="shared" si="156"/>
        <v>2.0248166557128788E-12</v>
      </c>
      <c r="AQ217" s="9">
        <f t="shared" si="156"/>
        <v>6.8479272533296316E-17</v>
      </c>
      <c r="AR217" s="9">
        <f t="shared" si="174"/>
        <v>1.1775311953257113E-14</v>
      </c>
      <c r="AT217" s="16">
        <f t="shared" si="175"/>
        <v>3</v>
      </c>
      <c r="AU217" s="17">
        <f>VLOOKUP($A217,Datum!$A:$B,2,0)</f>
        <v>41422</v>
      </c>
      <c r="AV217" s="13">
        <f>VLOOKUP(AU217,Zeitreihen!$F:$G,2,0)</f>
        <v>7378</v>
      </c>
      <c r="AW217" s="13">
        <f>VLOOKUP(AU217,Zeitreihen!$J:$K,2,0)</f>
        <v>0.26664533503986348</v>
      </c>
      <c r="AX217" s="9">
        <f t="shared" si="176"/>
        <v>6.9459977477669237E-3</v>
      </c>
      <c r="AY217" s="9">
        <f t="shared" si="176"/>
        <v>-2.6664889008965887E-5</v>
      </c>
      <c r="AZ217" s="9">
        <f t="shared" si="198"/>
        <v>3.7310101209913684E-6</v>
      </c>
      <c r="BA217" s="9">
        <f t="shared" si="157"/>
        <v>1.2614144862791991E-10</v>
      </c>
      <c r="BB217" s="9">
        <f t="shared" si="157"/>
        <v>2.6321249918929204E-15</v>
      </c>
      <c r="BC217" s="9">
        <f t="shared" si="177"/>
        <v>-5.7621181821195311E-13</v>
      </c>
      <c r="BE217" s="16">
        <f t="shared" si="178"/>
        <v>3</v>
      </c>
      <c r="BF217" s="17">
        <f>VLOOKUP($A217,Datum!$A:$B,2,0)</f>
        <v>41422</v>
      </c>
      <c r="BG217" s="13">
        <f>VLOOKUP(BF217,Zeitreihen!$F:$G,2,0)</f>
        <v>7378</v>
      </c>
      <c r="BH217" s="13">
        <f>VLOOKUP(BF217,Zeitreihen!N:O,2,0)</f>
        <v>1.2856000000000001</v>
      </c>
      <c r="BI217" s="9">
        <f t="shared" si="179"/>
        <v>6.9459977477669237E-3</v>
      </c>
      <c r="BJ217" s="9">
        <f t="shared" si="179"/>
        <v>-5.8169008785030158E-3</v>
      </c>
      <c r="BK217" s="9">
        <f t="shared" si="199"/>
        <v>3.7310101209913684E-6</v>
      </c>
      <c r="BL217" s="9">
        <f t="shared" si="158"/>
        <v>1.2614144862791991E-10</v>
      </c>
      <c r="BM217" s="9">
        <f t="shared" si="158"/>
        <v>1.3833766509576037E-10</v>
      </c>
      <c r="BN217" s="9">
        <f t="shared" si="180"/>
        <v>-1.3209887764467663E-10</v>
      </c>
      <c r="BP217" s="16">
        <f t="shared" si="181"/>
        <v>3</v>
      </c>
      <c r="BQ217" s="17">
        <f>VLOOKUP($A217,Datum!$A:$B,2,0)</f>
        <v>41422</v>
      </c>
      <c r="BR217" s="13">
        <f>VLOOKUP(BQ217,Zeitreihen!$F:$G,2,0)</f>
        <v>7378</v>
      </c>
      <c r="BS217" s="13">
        <f>VLOOKUP(BQ217,Zeitreihen!R:S,2,0)</f>
        <v>1.0207999999999999</v>
      </c>
      <c r="BT217" s="9">
        <f t="shared" si="182"/>
        <v>6.9459977477669237E-3</v>
      </c>
      <c r="BU217" s="9">
        <f t="shared" si="182"/>
        <v>-9.7957584444244747E-5</v>
      </c>
      <c r="BV217" s="9">
        <f t="shared" si="200"/>
        <v>3.7310101209913684E-6</v>
      </c>
      <c r="BW217" s="9">
        <f t="shared" si="159"/>
        <v>1.2614144862791991E-10</v>
      </c>
      <c r="BX217" s="9">
        <f t="shared" si="159"/>
        <v>6.550366029990152E-17</v>
      </c>
      <c r="BY217" s="9">
        <f t="shared" si="183"/>
        <v>9.0899541256602313E-14</v>
      </c>
      <c r="CA217" s="16">
        <f t="shared" si="184"/>
        <v>3</v>
      </c>
      <c r="CB217" s="17">
        <f>VLOOKUP($A217,Datum!$A:$B,2,0)</f>
        <v>41422</v>
      </c>
      <c r="CC217" s="13">
        <f>VLOOKUP(CB217,Zeitreihen!$J:$K,2,0)</f>
        <v>0.26664533503986348</v>
      </c>
      <c r="CD217" s="13">
        <f>VLOOKUP(CB217,Zeitreihen!N:O,2,0)</f>
        <v>1.2856000000000001</v>
      </c>
      <c r="CE217" s="9">
        <f t="shared" si="185"/>
        <v>-2.6664889008965887E-5</v>
      </c>
      <c r="CF217" s="9">
        <f t="shared" si="185"/>
        <v>-5.8169008785030158E-3</v>
      </c>
      <c r="CG217" s="9">
        <f t="shared" si="201"/>
        <v>3.7310101209913684E-6</v>
      </c>
      <c r="CH217" s="9">
        <f t="shared" si="160"/>
        <v>2.6321249918929204E-15</v>
      </c>
      <c r="CI217" s="9">
        <f t="shared" si="160"/>
        <v>1.3833766509576037E-10</v>
      </c>
      <c r="CJ217" s="9">
        <f t="shared" si="186"/>
        <v>6.0342524443270003E-13</v>
      </c>
      <c r="CL217" s="16">
        <f t="shared" si="187"/>
        <v>3</v>
      </c>
      <c r="CM217" s="17">
        <f>VLOOKUP($A217,Datum!$A:$B,2,0)</f>
        <v>41422</v>
      </c>
      <c r="CN217" s="13">
        <f>VLOOKUP(CM217,Zeitreihen!$J:$K,2,0)</f>
        <v>0.26664533503986348</v>
      </c>
      <c r="CO217" s="13">
        <f>VLOOKUP(CM217,Zeitreihen!R:S,2,0)</f>
        <v>1.0207999999999999</v>
      </c>
      <c r="CP217" s="9">
        <f t="shared" si="188"/>
        <v>-2.6664889008965887E-5</v>
      </c>
      <c r="CQ217" s="9">
        <f t="shared" si="188"/>
        <v>-9.7957584444244747E-5</v>
      </c>
      <c r="CR217" s="9">
        <f t="shared" si="202"/>
        <v>3.7310101209913684E-6</v>
      </c>
      <c r="CS217" s="9">
        <f t="shared" si="161"/>
        <v>2.6321249918929204E-15</v>
      </c>
      <c r="CT217" s="9">
        <f t="shared" si="161"/>
        <v>6.550366029990152E-17</v>
      </c>
      <c r="CU217" s="9">
        <f t="shared" si="189"/>
        <v>-4.1522743326499383E-16</v>
      </c>
      <c r="CW217" s="16">
        <f t="shared" si="190"/>
        <v>3</v>
      </c>
      <c r="CX217" s="17">
        <f>VLOOKUP($A217,Datum!$A:$B,2,0)</f>
        <v>41422</v>
      </c>
      <c r="CY217" s="13">
        <f>VLOOKUP(CX217,Zeitreihen!N:O,2,0)</f>
        <v>1.2856000000000001</v>
      </c>
      <c r="CZ217" s="13">
        <f>VLOOKUP(CX217,Zeitreihen!R:S,2,0)</f>
        <v>1.0207999999999999</v>
      </c>
      <c r="DA217" s="9">
        <f t="shared" si="191"/>
        <v>-5.8169008785030158E-3</v>
      </c>
      <c r="DB217" s="9">
        <f t="shared" si="191"/>
        <v>-9.7957584444244747E-5</v>
      </c>
      <c r="DC217" s="9">
        <f t="shared" si="203"/>
        <v>3.7310101209913684E-6</v>
      </c>
      <c r="DD217" s="9">
        <f t="shared" si="162"/>
        <v>1.3833766509576037E-10</v>
      </c>
      <c r="DE217" s="9">
        <f t="shared" si="162"/>
        <v>6.550366029990152E-17</v>
      </c>
      <c r="DF217" s="9">
        <f t="shared" si="192"/>
        <v>-9.5192559694097048E-14</v>
      </c>
    </row>
    <row r="218" spans="1:110" ht="15" x14ac:dyDescent="0.2">
      <c r="A218" s="9">
        <f t="shared" si="193"/>
        <v>205</v>
      </c>
      <c r="B218" s="16">
        <f t="shared" si="163"/>
        <v>2</v>
      </c>
      <c r="C218" s="17">
        <f>VLOOKUP($A218,Datum!$A:$B,2,0)</f>
        <v>41421</v>
      </c>
      <c r="D218" s="13">
        <f>VLOOKUP(C218,Zeitreihen!$B:$C,2,0)</f>
        <v>574.22</v>
      </c>
      <c r="E218" s="13">
        <f>VLOOKUP(C218,Zeitreihen!F:G,2,0)</f>
        <v>7326.93</v>
      </c>
      <c r="F218" s="9">
        <f t="shared" si="164"/>
        <v>4.9756123564594643E-3</v>
      </c>
      <c r="G218" s="9">
        <f t="shared" si="164"/>
        <v>-4.9285126508016924E-3</v>
      </c>
      <c r="H218" s="9">
        <f t="shared" si="194"/>
        <v>3.5071495137318862E-6</v>
      </c>
      <c r="I218" s="9">
        <f t="shared" si="153"/>
        <v>6.0456912379600154E-11</v>
      </c>
      <c r="J218" s="9">
        <f t="shared" si="153"/>
        <v>1.2879370924787996E-10</v>
      </c>
      <c r="K218" s="9">
        <f t="shared" si="165"/>
        <v>-8.8240976847736547E-11</v>
      </c>
      <c r="M218" s="16">
        <f t="shared" si="166"/>
        <v>2</v>
      </c>
      <c r="N218" s="17">
        <f>VLOOKUP($A218,Datum!$A:$B,2,0)</f>
        <v>41421</v>
      </c>
      <c r="O218" s="13">
        <f>VLOOKUP(N218,Zeitreihen!$B:$C,2,0)</f>
        <v>574.22</v>
      </c>
      <c r="P218" s="13">
        <f>VLOOKUP(N218,Zeitreihen!$J:$K,2,0)</f>
        <v>0.26665244520292253</v>
      </c>
      <c r="Q218" s="9">
        <f t="shared" si="167"/>
        <v>4.9756123564594643E-3</v>
      </c>
      <c r="R218" s="9">
        <f t="shared" si="167"/>
        <v>2.6664889008905866E-5</v>
      </c>
      <c r="S218" s="9">
        <f t="shared" si="195"/>
        <v>3.5071495137318862E-6</v>
      </c>
      <c r="T218" s="9">
        <f t="shared" si="154"/>
        <v>6.0456912379600154E-11</v>
      </c>
      <c r="U218" s="9">
        <f t="shared" si="154"/>
        <v>2.5131595861276539E-15</v>
      </c>
      <c r="V218" s="9">
        <f t="shared" si="168"/>
        <v>3.897920841865209E-13</v>
      </c>
      <c r="X218" s="16">
        <f t="shared" si="169"/>
        <v>2</v>
      </c>
      <c r="Y218" s="17">
        <f>VLOOKUP($A218,Datum!$A:$B,2,0)</f>
        <v>41421</v>
      </c>
      <c r="Z218" s="13">
        <f>VLOOKUP(Y218,Zeitreihen!$B:$C,2,0)</f>
        <v>574.22</v>
      </c>
      <c r="AA218" s="13">
        <f>VLOOKUP(Y218,Zeitreihen!N:O,2,0)</f>
        <v>1.2930999999999999</v>
      </c>
      <c r="AB218" s="9">
        <f t="shared" si="170"/>
        <v>4.9756123564594643E-3</v>
      </c>
      <c r="AC218" s="9">
        <f t="shared" si="170"/>
        <v>-7.7330549472242168E-5</v>
      </c>
      <c r="AD218" s="9">
        <f t="shared" si="196"/>
        <v>3.5071495137318862E-6</v>
      </c>
      <c r="AE218" s="9">
        <f t="shared" si="155"/>
        <v>6.0456912379600154E-11</v>
      </c>
      <c r="AF218" s="9">
        <f t="shared" si="155"/>
        <v>4.2860602438129309E-13</v>
      </c>
      <c r="AG218" s="9">
        <f t="shared" si="171"/>
        <v>-5.0904024262712877E-12</v>
      </c>
      <c r="AI218" s="16">
        <f t="shared" si="172"/>
        <v>2</v>
      </c>
      <c r="AJ218" s="17">
        <f>VLOOKUP($A218,Datum!$A:$B,2,0)</f>
        <v>41421</v>
      </c>
      <c r="AK218" s="13">
        <f>VLOOKUP(AJ218,Zeitreihen!$B:$C,2,0)</f>
        <v>574.22</v>
      </c>
      <c r="AL218" s="13">
        <f>VLOOKUP(AJ218,Zeitreihen!$R:$S,2,0)</f>
        <v>1.0208999999999999</v>
      </c>
      <c r="AM218" s="9">
        <f t="shared" si="173"/>
        <v>4.9756123564594643E-3</v>
      </c>
      <c r="AN218" s="9">
        <f t="shared" si="173"/>
        <v>-9.7947989695822016E-5</v>
      </c>
      <c r="AO218" s="9">
        <f t="shared" si="197"/>
        <v>3.5071495137318862E-6</v>
      </c>
      <c r="AP218" s="9">
        <f t="shared" si="156"/>
        <v>6.0797394460235933E-11</v>
      </c>
      <c r="AQ218" s="9">
        <f t="shared" si="156"/>
        <v>6.4659165323385395E-17</v>
      </c>
      <c r="AR218" s="9">
        <f t="shared" si="174"/>
        <v>6.2698554844872385E-14</v>
      </c>
      <c r="AT218" s="16">
        <f t="shared" si="175"/>
        <v>2</v>
      </c>
      <c r="AU218" s="17">
        <f>VLOOKUP($A218,Datum!$A:$B,2,0)</f>
        <v>41421</v>
      </c>
      <c r="AV218" s="13">
        <f>VLOOKUP(AU218,Zeitreihen!$F:$G,2,0)</f>
        <v>7326.93</v>
      </c>
      <c r="AW218" s="13">
        <f>VLOOKUP(AU218,Zeitreihen!$J:$K,2,0)</f>
        <v>0.26665244520292253</v>
      </c>
      <c r="AX218" s="9">
        <f t="shared" si="176"/>
        <v>-4.9285126508016924E-3</v>
      </c>
      <c r="AY218" s="9">
        <f t="shared" si="176"/>
        <v>2.6664889008905866E-5</v>
      </c>
      <c r="AZ218" s="9">
        <f t="shared" si="198"/>
        <v>3.5071495137318862E-6</v>
      </c>
      <c r="BA218" s="9">
        <f t="shared" si="157"/>
        <v>1.2879370924787996E-10</v>
      </c>
      <c r="BB218" s="9">
        <f t="shared" si="157"/>
        <v>2.5131595861276539E-15</v>
      </c>
      <c r="BC218" s="9">
        <f t="shared" si="177"/>
        <v>-5.6892806665627549E-13</v>
      </c>
      <c r="BE218" s="16">
        <f t="shared" si="178"/>
        <v>2</v>
      </c>
      <c r="BF218" s="17">
        <f>VLOOKUP($A218,Datum!$A:$B,2,0)</f>
        <v>41421</v>
      </c>
      <c r="BG218" s="13">
        <f>VLOOKUP(BF218,Zeitreihen!$F:$G,2,0)</f>
        <v>7326.93</v>
      </c>
      <c r="BH218" s="13">
        <f>VLOOKUP(BF218,Zeitreihen!N:O,2,0)</f>
        <v>1.2930999999999999</v>
      </c>
      <c r="BI218" s="9">
        <f t="shared" si="179"/>
        <v>-4.9285126508016924E-3</v>
      </c>
      <c r="BJ218" s="9">
        <f t="shared" si="179"/>
        <v>-7.7330549472242168E-5</v>
      </c>
      <c r="BK218" s="9">
        <f t="shared" si="199"/>
        <v>3.5071495137318862E-6</v>
      </c>
      <c r="BL218" s="9">
        <f t="shared" si="158"/>
        <v>1.2879370924787996E-10</v>
      </c>
      <c r="BM218" s="9">
        <f t="shared" si="158"/>
        <v>4.2860602438129309E-13</v>
      </c>
      <c r="BN218" s="9">
        <f t="shared" si="180"/>
        <v>7.4297886703495151E-12</v>
      </c>
      <c r="BP218" s="16">
        <f t="shared" si="181"/>
        <v>2</v>
      </c>
      <c r="BQ218" s="17">
        <f>VLOOKUP($A218,Datum!$A:$B,2,0)</f>
        <v>41421</v>
      </c>
      <c r="BR218" s="13">
        <f>VLOOKUP(BQ218,Zeitreihen!$F:$G,2,0)</f>
        <v>7326.93</v>
      </c>
      <c r="BS218" s="13">
        <f>VLOOKUP(BQ218,Zeitreihen!R:S,2,0)</f>
        <v>1.0208999999999999</v>
      </c>
      <c r="BT218" s="9">
        <f t="shared" si="182"/>
        <v>-4.9285126508016924E-3</v>
      </c>
      <c r="BU218" s="9">
        <f t="shared" si="182"/>
        <v>-9.7947989695822016E-5</v>
      </c>
      <c r="BV218" s="9">
        <f t="shared" si="200"/>
        <v>3.5071495137318862E-6</v>
      </c>
      <c r="BW218" s="9">
        <f t="shared" si="159"/>
        <v>1.2879370924787996E-10</v>
      </c>
      <c r="BX218" s="9">
        <f t="shared" si="159"/>
        <v>6.1855755970211383E-17</v>
      </c>
      <c r="BY218" s="9">
        <f t="shared" si="183"/>
        <v>-8.9255992794518949E-14</v>
      </c>
      <c r="CA218" s="16">
        <f t="shared" si="184"/>
        <v>2</v>
      </c>
      <c r="CB218" s="17">
        <f>VLOOKUP($A218,Datum!$A:$B,2,0)</f>
        <v>41421</v>
      </c>
      <c r="CC218" s="13">
        <f>VLOOKUP(CB218,Zeitreihen!$J:$K,2,0)</f>
        <v>0.26665244520292253</v>
      </c>
      <c r="CD218" s="13">
        <f>VLOOKUP(CB218,Zeitreihen!N:O,2,0)</f>
        <v>1.2930999999999999</v>
      </c>
      <c r="CE218" s="9">
        <f t="shared" si="185"/>
        <v>2.6664889008905866E-5</v>
      </c>
      <c r="CF218" s="9">
        <f t="shared" si="185"/>
        <v>-7.7330549472242168E-5</v>
      </c>
      <c r="CG218" s="9">
        <f t="shared" si="201"/>
        <v>3.5071495137318862E-6</v>
      </c>
      <c r="CH218" s="9">
        <f t="shared" si="160"/>
        <v>2.5131595861276539E-15</v>
      </c>
      <c r="CI218" s="9">
        <f t="shared" si="160"/>
        <v>4.2860602438129309E-13</v>
      </c>
      <c r="CJ218" s="9">
        <f t="shared" si="186"/>
        <v>-3.2820044772149686E-14</v>
      </c>
      <c r="CL218" s="16">
        <f t="shared" si="187"/>
        <v>2</v>
      </c>
      <c r="CM218" s="17">
        <f>VLOOKUP($A218,Datum!$A:$B,2,0)</f>
        <v>41421</v>
      </c>
      <c r="CN218" s="13">
        <f>VLOOKUP(CM218,Zeitreihen!$J:$K,2,0)</f>
        <v>0.26665244520292253</v>
      </c>
      <c r="CO218" s="13">
        <f>VLOOKUP(CM218,Zeitreihen!R:S,2,0)</f>
        <v>1.0208999999999999</v>
      </c>
      <c r="CP218" s="9">
        <f t="shared" si="188"/>
        <v>2.6664889008905866E-5</v>
      </c>
      <c r="CQ218" s="9">
        <f t="shared" si="188"/>
        <v>-9.7947989695822016E-5</v>
      </c>
      <c r="CR218" s="9">
        <f t="shared" si="202"/>
        <v>3.5071495137318862E-6</v>
      </c>
      <c r="CS218" s="9">
        <f t="shared" si="161"/>
        <v>2.5131595861276539E-15</v>
      </c>
      <c r="CT218" s="9">
        <f t="shared" si="161"/>
        <v>6.1855755970211383E-17</v>
      </c>
      <c r="CU218" s="9">
        <f t="shared" si="189"/>
        <v>3.9427577414001687E-16</v>
      </c>
      <c r="CW218" s="16">
        <f t="shared" si="190"/>
        <v>2</v>
      </c>
      <c r="CX218" s="17">
        <f>VLOOKUP($A218,Datum!$A:$B,2,0)</f>
        <v>41421</v>
      </c>
      <c r="CY218" s="13">
        <f>VLOOKUP(CX218,Zeitreihen!N:O,2,0)</f>
        <v>1.2930999999999999</v>
      </c>
      <c r="CZ218" s="13">
        <f>VLOOKUP(CX218,Zeitreihen!R:S,2,0)</f>
        <v>1.0208999999999999</v>
      </c>
      <c r="DA218" s="9">
        <f t="shared" si="191"/>
        <v>-7.7330549472242168E-5</v>
      </c>
      <c r="DB218" s="9">
        <f t="shared" si="191"/>
        <v>-9.7947989695822016E-5</v>
      </c>
      <c r="DC218" s="9">
        <f t="shared" si="203"/>
        <v>3.5071495137318862E-6</v>
      </c>
      <c r="DD218" s="9">
        <f t="shared" si="162"/>
        <v>4.2860602438129309E-13</v>
      </c>
      <c r="DE218" s="9">
        <f t="shared" si="162"/>
        <v>6.1855755970211383E-17</v>
      </c>
      <c r="DF218" s="9">
        <f t="shared" si="192"/>
        <v>-5.1489561710595032E-15</v>
      </c>
    </row>
    <row r="219" spans="1:110" ht="15" x14ac:dyDescent="0.2">
      <c r="A219" s="9">
        <f t="shared" si="193"/>
        <v>206</v>
      </c>
      <c r="B219" s="16">
        <f t="shared" si="163"/>
        <v>6</v>
      </c>
      <c r="C219" s="17">
        <f>VLOOKUP($A219,Datum!$A:$B,2,0)</f>
        <v>41418</v>
      </c>
      <c r="D219" s="13">
        <f>VLOOKUP(C219,Zeitreihen!$B:$C,2,0)</f>
        <v>571.37</v>
      </c>
      <c r="E219" s="13">
        <f>VLOOKUP(C219,Zeitreihen!F:G,2,0)</f>
        <v>7363.13</v>
      </c>
      <c r="F219" s="9">
        <f t="shared" si="164"/>
        <v>1.4002415439542652E-4</v>
      </c>
      <c r="G219" s="9">
        <f t="shared" si="164"/>
        <v>0</v>
      </c>
      <c r="H219" s="9">
        <f t="shared" si="194"/>
        <v>3.2967205429079731E-6</v>
      </c>
      <c r="I219" s="9">
        <f t="shared" si="153"/>
        <v>1.5410295960517695E-12</v>
      </c>
      <c r="J219" s="9">
        <f t="shared" si="153"/>
        <v>4.2204174834670656E-12</v>
      </c>
      <c r="K219" s="9">
        <f t="shared" si="165"/>
        <v>2.5502525854740503E-12</v>
      </c>
      <c r="M219" s="16">
        <f t="shared" si="166"/>
        <v>6</v>
      </c>
      <c r="N219" s="17">
        <f>VLOOKUP($A219,Datum!$A:$B,2,0)</f>
        <v>41418</v>
      </c>
      <c r="O219" s="13">
        <f>VLOOKUP(N219,Zeitreihen!$B:$C,2,0)</f>
        <v>571.37</v>
      </c>
      <c r="P219" s="13">
        <f>VLOOKUP(N219,Zeitreihen!$J:$K,2,0)</f>
        <v>0.26664533503986348</v>
      </c>
      <c r="Q219" s="9">
        <f t="shared" si="167"/>
        <v>1.4002415439542652E-4</v>
      </c>
      <c r="R219" s="9">
        <f t="shared" si="167"/>
        <v>0</v>
      </c>
      <c r="S219" s="9">
        <f t="shared" si="195"/>
        <v>3.2967205429079731E-6</v>
      </c>
      <c r="T219" s="9">
        <f t="shared" si="154"/>
        <v>1.5410295960517695E-12</v>
      </c>
      <c r="U219" s="9">
        <f t="shared" si="154"/>
        <v>3.576503083719239E-20</v>
      </c>
      <c r="V219" s="9">
        <f t="shared" si="168"/>
        <v>-2.3476577907313852E-16</v>
      </c>
      <c r="X219" s="16">
        <f t="shared" si="169"/>
        <v>6</v>
      </c>
      <c r="Y219" s="17">
        <f>VLOOKUP($A219,Datum!$A:$B,2,0)</f>
        <v>41418</v>
      </c>
      <c r="Z219" s="13">
        <f>VLOOKUP(Y219,Zeitreihen!$B:$C,2,0)</f>
        <v>571.37</v>
      </c>
      <c r="AA219" s="13">
        <f>VLOOKUP(Y219,Zeitreihen!N:O,2,0)</f>
        <v>1.2932000000000001</v>
      </c>
      <c r="AB219" s="9">
        <f t="shared" si="170"/>
        <v>1.4002415439542652E-4</v>
      </c>
      <c r="AC219" s="9">
        <f t="shared" si="170"/>
        <v>-1.5464316121434801E-4</v>
      </c>
      <c r="AD219" s="9">
        <f t="shared" si="196"/>
        <v>3.2967205429079731E-6</v>
      </c>
      <c r="AE219" s="9">
        <f t="shared" si="155"/>
        <v>1.5410295960517695E-12</v>
      </c>
      <c r="AF219" s="9">
        <f t="shared" si="155"/>
        <v>6.0079773055276432E-13</v>
      </c>
      <c r="AG219" s="9">
        <f t="shared" si="171"/>
        <v>9.6220948032252646E-13</v>
      </c>
      <c r="AI219" s="16">
        <f t="shared" si="172"/>
        <v>6</v>
      </c>
      <c r="AJ219" s="17">
        <f>VLOOKUP($A219,Datum!$A:$B,2,0)</f>
        <v>41418</v>
      </c>
      <c r="AK219" s="13">
        <f>VLOOKUP(AJ219,Zeitreihen!$B:$C,2,0)</f>
        <v>571.37</v>
      </c>
      <c r="AL219" s="13">
        <f>VLOOKUP(AJ219,Zeitreihen!$R:$S,2,0)</f>
        <v>1.0209999999999999</v>
      </c>
      <c r="AM219" s="9">
        <f t="shared" si="173"/>
        <v>1.4002415439542652E-4</v>
      </c>
      <c r="AN219" s="9">
        <f t="shared" si="173"/>
        <v>-9.793839682672786E-5</v>
      </c>
      <c r="AO219" s="9">
        <f t="shared" si="197"/>
        <v>3.2967205429079731E-6</v>
      </c>
      <c r="AP219" s="9">
        <f t="shared" si="156"/>
        <v>1.4888492974111491E-12</v>
      </c>
      <c r="AQ219" s="9">
        <f t="shared" si="156"/>
        <v>6.1051499260520964E-17</v>
      </c>
      <c r="AR219" s="9">
        <f t="shared" si="174"/>
        <v>-9.5339646412142691E-15</v>
      </c>
      <c r="AT219" s="16">
        <f t="shared" si="175"/>
        <v>6</v>
      </c>
      <c r="AU219" s="17">
        <f>VLOOKUP($A219,Datum!$A:$B,2,0)</f>
        <v>41418</v>
      </c>
      <c r="AV219" s="13">
        <f>VLOOKUP(AU219,Zeitreihen!$F:$G,2,0)</f>
        <v>7363.13</v>
      </c>
      <c r="AW219" s="13">
        <f>VLOOKUP(AU219,Zeitreihen!$J:$K,2,0)</f>
        <v>0.26664533503986348</v>
      </c>
      <c r="AX219" s="9">
        <f t="shared" si="176"/>
        <v>0</v>
      </c>
      <c r="AY219" s="9">
        <f t="shared" si="176"/>
        <v>0</v>
      </c>
      <c r="AZ219" s="9">
        <f t="shared" si="198"/>
        <v>3.2967205429079731E-6</v>
      </c>
      <c r="BA219" s="9">
        <f t="shared" si="157"/>
        <v>4.2204174834670656E-12</v>
      </c>
      <c r="BB219" s="9">
        <f t="shared" si="157"/>
        <v>3.576503083719239E-20</v>
      </c>
      <c r="BC219" s="9">
        <f t="shared" si="177"/>
        <v>-3.8851430017700189E-16</v>
      </c>
      <c r="BE219" s="16">
        <f t="shared" si="178"/>
        <v>6</v>
      </c>
      <c r="BF219" s="17">
        <f>VLOOKUP($A219,Datum!$A:$B,2,0)</f>
        <v>41418</v>
      </c>
      <c r="BG219" s="13">
        <f>VLOOKUP(BF219,Zeitreihen!$F:$G,2,0)</f>
        <v>7363.13</v>
      </c>
      <c r="BH219" s="13">
        <f>VLOOKUP(BF219,Zeitreihen!N:O,2,0)</f>
        <v>1.2932000000000001</v>
      </c>
      <c r="BI219" s="9">
        <f t="shared" si="179"/>
        <v>0</v>
      </c>
      <c r="BJ219" s="9">
        <f t="shared" si="179"/>
        <v>-1.5464316121434801E-4</v>
      </c>
      <c r="BK219" s="9">
        <f t="shared" si="199"/>
        <v>3.2967205429079731E-6</v>
      </c>
      <c r="BL219" s="9">
        <f t="shared" si="158"/>
        <v>4.2204174834670656E-12</v>
      </c>
      <c r="BM219" s="9">
        <f t="shared" si="158"/>
        <v>6.0079773055276432E-13</v>
      </c>
      <c r="BN219" s="9">
        <f t="shared" si="180"/>
        <v>1.5923621592000426E-12</v>
      </c>
      <c r="BP219" s="16">
        <f t="shared" si="181"/>
        <v>6</v>
      </c>
      <c r="BQ219" s="17">
        <f>VLOOKUP($A219,Datum!$A:$B,2,0)</f>
        <v>41418</v>
      </c>
      <c r="BR219" s="13">
        <f>VLOOKUP(BQ219,Zeitreihen!$F:$G,2,0)</f>
        <v>7363.13</v>
      </c>
      <c r="BS219" s="13">
        <f>VLOOKUP(BQ219,Zeitreihen!R:S,2,0)</f>
        <v>1.0209999999999999</v>
      </c>
      <c r="BT219" s="9">
        <f t="shared" si="182"/>
        <v>0</v>
      </c>
      <c r="BU219" s="9">
        <f t="shared" si="182"/>
        <v>-9.793839682672786E-5</v>
      </c>
      <c r="BV219" s="9">
        <f t="shared" si="200"/>
        <v>3.2967205429079731E-6</v>
      </c>
      <c r="BW219" s="9">
        <f t="shared" si="159"/>
        <v>4.2204174834670656E-12</v>
      </c>
      <c r="BX219" s="9">
        <f t="shared" si="159"/>
        <v>5.8410341812159916E-17</v>
      </c>
      <c r="BY219" s="9">
        <f t="shared" si="183"/>
        <v>-1.5700828888925804E-14</v>
      </c>
      <c r="CA219" s="16">
        <f t="shared" si="184"/>
        <v>6</v>
      </c>
      <c r="CB219" s="17">
        <f>VLOOKUP($A219,Datum!$A:$B,2,0)</f>
        <v>41418</v>
      </c>
      <c r="CC219" s="13">
        <f>VLOOKUP(CB219,Zeitreihen!$J:$K,2,0)</f>
        <v>0.26664533503986348</v>
      </c>
      <c r="CD219" s="13">
        <f>VLOOKUP(CB219,Zeitreihen!N:O,2,0)</f>
        <v>1.2932000000000001</v>
      </c>
      <c r="CE219" s="9">
        <f t="shared" si="185"/>
        <v>0</v>
      </c>
      <c r="CF219" s="9">
        <f t="shared" si="185"/>
        <v>-1.5464316121434801E-4</v>
      </c>
      <c r="CG219" s="9">
        <f t="shared" si="201"/>
        <v>3.2967205429079731E-6</v>
      </c>
      <c r="CH219" s="9">
        <f t="shared" si="160"/>
        <v>3.576503083719239E-20</v>
      </c>
      <c r="CI219" s="9">
        <f t="shared" si="160"/>
        <v>6.0079773055276432E-13</v>
      </c>
      <c r="CJ219" s="9">
        <f t="shared" si="186"/>
        <v>-1.4658632050820712E-16</v>
      </c>
      <c r="CL219" s="16">
        <f t="shared" si="187"/>
        <v>6</v>
      </c>
      <c r="CM219" s="17">
        <f>VLOOKUP($A219,Datum!$A:$B,2,0)</f>
        <v>41418</v>
      </c>
      <c r="CN219" s="13">
        <f>VLOOKUP(CM219,Zeitreihen!$J:$K,2,0)</f>
        <v>0.26664533503986348</v>
      </c>
      <c r="CO219" s="13">
        <f>VLOOKUP(CM219,Zeitreihen!R:S,2,0)</f>
        <v>1.0209999999999999</v>
      </c>
      <c r="CP219" s="9">
        <f t="shared" si="188"/>
        <v>0</v>
      </c>
      <c r="CQ219" s="9">
        <f t="shared" si="188"/>
        <v>-9.793839682672786E-5</v>
      </c>
      <c r="CR219" s="9">
        <f t="shared" si="202"/>
        <v>3.2967205429079731E-6</v>
      </c>
      <c r="CS219" s="9">
        <f t="shared" si="161"/>
        <v>3.576503083719239E-20</v>
      </c>
      <c r="CT219" s="9">
        <f t="shared" si="161"/>
        <v>5.8410341812159916E-17</v>
      </c>
      <c r="CU219" s="9">
        <f t="shared" si="189"/>
        <v>1.4453538238517403E-18</v>
      </c>
      <c r="CW219" s="16">
        <f t="shared" si="190"/>
        <v>6</v>
      </c>
      <c r="CX219" s="17">
        <f>VLOOKUP($A219,Datum!$A:$B,2,0)</f>
        <v>41418</v>
      </c>
      <c r="CY219" s="13">
        <f>VLOOKUP(CX219,Zeitreihen!N:O,2,0)</f>
        <v>1.2932000000000001</v>
      </c>
      <c r="CZ219" s="13">
        <f>VLOOKUP(CX219,Zeitreihen!R:S,2,0)</f>
        <v>1.0209999999999999</v>
      </c>
      <c r="DA219" s="9">
        <f t="shared" si="191"/>
        <v>-1.5464316121434801E-4</v>
      </c>
      <c r="DB219" s="9">
        <f t="shared" si="191"/>
        <v>-9.793839682672786E-5</v>
      </c>
      <c r="DC219" s="9">
        <f t="shared" si="203"/>
        <v>3.2967205429079731E-6</v>
      </c>
      <c r="DD219" s="9">
        <f t="shared" si="162"/>
        <v>6.0079773055276432E-13</v>
      </c>
      <c r="DE219" s="9">
        <f t="shared" si="162"/>
        <v>5.8410341812159916E-17</v>
      </c>
      <c r="DF219" s="9">
        <f t="shared" si="192"/>
        <v>-5.923917690309085E-15</v>
      </c>
    </row>
    <row r="220" spans="1:110" ht="15" x14ac:dyDescent="0.2">
      <c r="A220" s="9">
        <f t="shared" si="193"/>
        <v>207</v>
      </c>
      <c r="B220" s="16">
        <f t="shared" si="163"/>
        <v>5</v>
      </c>
      <c r="C220" s="17">
        <f>VLOOKUP($A220,Datum!$A:$B,2,0)</f>
        <v>41417</v>
      </c>
      <c r="D220" s="13">
        <f>VLOOKUP(C220,Zeitreihen!$B:$C,2,0)</f>
        <v>571.29</v>
      </c>
      <c r="E220" s="13">
        <f>VLOOKUP(C220,Zeitreihen!F:G,2,0)</f>
        <v>7363.13</v>
      </c>
      <c r="F220" s="9">
        <f t="shared" si="164"/>
        <v>-7.2380039202659214E-3</v>
      </c>
      <c r="G220" s="9">
        <f t="shared" si="164"/>
        <v>0</v>
      </c>
      <c r="H220" s="9">
        <f t="shared" si="194"/>
        <v>3.0989173103334947E-6</v>
      </c>
      <c r="I220" s="9">
        <f t="shared" si="153"/>
        <v>2.0140306799243291E-10</v>
      </c>
      <c r="J220" s="9">
        <f t="shared" si="153"/>
        <v>3.9671924344590421E-12</v>
      </c>
      <c r="K220" s="9">
        <f t="shared" si="165"/>
        <v>2.8266671675604467E-11</v>
      </c>
      <c r="M220" s="16">
        <f t="shared" si="166"/>
        <v>5</v>
      </c>
      <c r="N220" s="17">
        <f>VLOOKUP($A220,Datum!$A:$B,2,0)</f>
        <v>41417</v>
      </c>
      <c r="O220" s="13">
        <f>VLOOKUP(N220,Zeitreihen!$B:$C,2,0)</f>
        <v>571.29</v>
      </c>
      <c r="P220" s="13">
        <f>VLOOKUP(N220,Zeitreihen!$J:$K,2,0)</f>
        <v>0.26664533503986348</v>
      </c>
      <c r="Q220" s="9">
        <f t="shared" si="167"/>
        <v>-7.2380039202659214E-3</v>
      </c>
      <c r="R220" s="9">
        <f t="shared" si="167"/>
        <v>0</v>
      </c>
      <c r="S220" s="9">
        <f t="shared" si="195"/>
        <v>3.0989173103334947E-6</v>
      </c>
      <c r="T220" s="9">
        <f t="shared" si="154"/>
        <v>2.0140306799243291E-10</v>
      </c>
      <c r="U220" s="9">
        <f t="shared" si="154"/>
        <v>3.3619128986960847E-20</v>
      </c>
      <c r="V220" s="9">
        <f t="shared" si="168"/>
        <v>-2.6021137025901168E-15</v>
      </c>
      <c r="X220" s="16">
        <f t="shared" si="169"/>
        <v>5</v>
      </c>
      <c r="Y220" s="17">
        <f>VLOOKUP($A220,Datum!$A:$B,2,0)</f>
        <v>41417</v>
      </c>
      <c r="Z220" s="13">
        <f>VLOOKUP(Y220,Zeitreihen!$B:$C,2,0)</f>
        <v>571.29</v>
      </c>
      <c r="AA220" s="13">
        <f>VLOOKUP(Y220,Zeitreihen!N:O,2,0)</f>
        <v>1.2934000000000001</v>
      </c>
      <c r="AB220" s="9">
        <f t="shared" si="170"/>
        <v>-7.2380039202659214E-3</v>
      </c>
      <c r="AC220" s="9">
        <f t="shared" si="170"/>
        <v>5.8933173049062213E-3</v>
      </c>
      <c r="AD220" s="9">
        <f t="shared" si="196"/>
        <v>3.0989173103334947E-6</v>
      </c>
      <c r="AE220" s="9">
        <f t="shared" si="155"/>
        <v>2.0140306799243291E-10</v>
      </c>
      <c r="AF220" s="9">
        <f t="shared" si="155"/>
        <v>9.7914490840350305E-11</v>
      </c>
      <c r="AG220" s="9">
        <f t="shared" si="171"/>
        <v>-1.4042891032890457E-10</v>
      </c>
      <c r="AI220" s="16">
        <f t="shared" si="172"/>
        <v>5</v>
      </c>
      <c r="AJ220" s="17">
        <f>VLOOKUP($A220,Datum!$A:$B,2,0)</f>
        <v>41417</v>
      </c>
      <c r="AK220" s="13">
        <f>VLOOKUP(AJ220,Zeitreihen!$B:$C,2,0)</f>
        <v>571.29</v>
      </c>
      <c r="AL220" s="13">
        <f>VLOOKUP(AJ220,Zeitreihen!$R:$S,2,0)</f>
        <v>1.0210999999999999</v>
      </c>
      <c r="AM220" s="9">
        <f t="shared" si="173"/>
        <v>-7.2380039202659214E-3</v>
      </c>
      <c r="AN220" s="9">
        <f t="shared" si="173"/>
        <v>-9.7928805836629116E-5</v>
      </c>
      <c r="AO220" s="9">
        <f t="shared" si="197"/>
        <v>3.0989173103334947E-6</v>
      </c>
      <c r="AP220" s="9">
        <f t="shared" si="156"/>
        <v>2.0082015006868632E-10</v>
      </c>
      <c r="AQ220" s="9">
        <f t="shared" si="156"/>
        <v>5.7644500246933692E-17</v>
      </c>
      <c r="AR220" s="9">
        <f t="shared" si="174"/>
        <v>-1.0759264468458636E-13</v>
      </c>
      <c r="AT220" s="16">
        <f t="shared" si="175"/>
        <v>5</v>
      </c>
      <c r="AU220" s="17">
        <f>VLOOKUP($A220,Datum!$A:$B,2,0)</f>
        <v>41417</v>
      </c>
      <c r="AV220" s="13">
        <f>VLOOKUP(AU220,Zeitreihen!$F:$G,2,0)</f>
        <v>7363.13</v>
      </c>
      <c r="AW220" s="13">
        <f>VLOOKUP(AU220,Zeitreihen!$J:$K,2,0)</f>
        <v>0.26664533503986348</v>
      </c>
      <c r="AX220" s="9">
        <f t="shared" si="176"/>
        <v>0</v>
      </c>
      <c r="AY220" s="9">
        <f t="shared" si="176"/>
        <v>0</v>
      </c>
      <c r="AZ220" s="9">
        <f t="shared" si="198"/>
        <v>3.0989173103334947E-6</v>
      </c>
      <c r="BA220" s="9">
        <f t="shared" si="157"/>
        <v>3.9671924344590421E-12</v>
      </c>
      <c r="BB220" s="9">
        <f t="shared" si="157"/>
        <v>3.3619128986960847E-20</v>
      </c>
      <c r="BC220" s="9">
        <f t="shared" si="177"/>
        <v>-3.6520344216638182E-16</v>
      </c>
      <c r="BE220" s="16">
        <f t="shared" si="178"/>
        <v>5</v>
      </c>
      <c r="BF220" s="17">
        <f>VLOOKUP($A220,Datum!$A:$B,2,0)</f>
        <v>41417</v>
      </c>
      <c r="BG220" s="13">
        <f>VLOOKUP(BF220,Zeitreihen!$F:$G,2,0)</f>
        <v>7363.13</v>
      </c>
      <c r="BH220" s="13">
        <f>VLOOKUP(BF220,Zeitreihen!N:O,2,0)</f>
        <v>1.2934000000000001</v>
      </c>
      <c r="BI220" s="9">
        <f t="shared" si="179"/>
        <v>0</v>
      </c>
      <c r="BJ220" s="9">
        <f t="shared" si="179"/>
        <v>5.8933173049062213E-3</v>
      </c>
      <c r="BK220" s="9">
        <f t="shared" si="199"/>
        <v>3.0989173103334947E-6</v>
      </c>
      <c r="BL220" s="9">
        <f t="shared" si="158"/>
        <v>3.9671924344590421E-12</v>
      </c>
      <c r="BM220" s="9">
        <f t="shared" si="158"/>
        <v>9.7914490840350305E-11</v>
      </c>
      <c r="BN220" s="9">
        <f t="shared" si="180"/>
        <v>-1.9709024006422716E-11</v>
      </c>
      <c r="BP220" s="16">
        <f t="shared" si="181"/>
        <v>5</v>
      </c>
      <c r="BQ220" s="17">
        <f>VLOOKUP($A220,Datum!$A:$B,2,0)</f>
        <v>41417</v>
      </c>
      <c r="BR220" s="13">
        <f>VLOOKUP(BQ220,Zeitreihen!$F:$G,2,0)</f>
        <v>7363.13</v>
      </c>
      <c r="BS220" s="13">
        <f>VLOOKUP(BQ220,Zeitreihen!R:S,2,0)</f>
        <v>1.0210999999999999</v>
      </c>
      <c r="BT220" s="9">
        <f t="shared" si="182"/>
        <v>0</v>
      </c>
      <c r="BU220" s="9">
        <f t="shared" si="182"/>
        <v>-9.7928805836629116E-5</v>
      </c>
      <c r="BV220" s="9">
        <f t="shared" si="200"/>
        <v>3.0989173103334947E-6</v>
      </c>
      <c r="BW220" s="9">
        <f t="shared" si="159"/>
        <v>3.9671924344590421E-12</v>
      </c>
      <c r="BX220" s="9">
        <f t="shared" si="159"/>
        <v>5.5156217844492879E-17</v>
      </c>
      <c r="BY220" s="9">
        <f t="shared" si="183"/>
        <v>-1.4792407854911482E-14</v>
      </c>
      <c r="CA220" s="16">
        <f t="shared" si="184"/>
        <v>5</v>
      </c>
      <c r="CB220" s="17">
        <f>VLOOKUP($A220,Datum!$A:$B,2,0)</f>
        <v>41417</v>
      </c>
      <c r="CC220" s="13">
        <f>VLOOKUP(CB220,Zeitreihen!$J:$K,2,0)</f>
        <v>0.26664533503986348</v>
      </c>
      <c r="CD220" s="13">
        <f>VLOOKUP(CB220,Zeitreihen!N:O,2,0)</f>
        <v>1.2934000000000001</v>
      </c>
      <c r="CE220" s="9">
        <f t="shared" si="185"/>
        <v>0</v>
      </c>
      <c r="CF220" s="9">
        <f t="shared" si="185"/>
        <v>5.8933173049062213E-3</v>
      </c>
      <c r="CG220" s="9">
        <f t="shared" si="201"/>
        <v>3.0989173103334947E-6</v>
      </c>
      <c r="CH220" s="9">
        <f t="shared" si="160"/>
        <v>3.3619128986960847E-20</v>
      </c>
      <c r="CI220" s="9">
        <f t="shared" si="160"/>
        <v>9.7914490840350305E-11</v>
      </c>
      <c r="CJ220" s="9">
        <f t="shared" si="186"/>
        <v>1.8143318046196331E-15</v>
      </c>
      <c r="CL220" s="16">
        <f t="shared" si="187"/>
        <v>5</v>
      </c>
      <c r="CM220" s="17">
        <f>VLOOKUP($A220,Datum!$A:$B,2,0)</f>
        <v>41417</v>
      </c>
      <c r="CN220" s="13">
        <f>VLOOKUP(CM220,Zeitreihen!$J:$K,2,0)</f>
        <v>0.26664533503986348</v>
      </c>
      <c r="CO220" s="13">
        <f>VLOOKUP(CM220,Zeitreihen!R:S,2,0)</f>
        <v>1.0210999999999999</v>
      </c>
      <c r="CP220" s="9">
        <f t="shared" si="188"/>
        <v>0</v>
      </c>
      <c r="CQ220" s="9">
        <f t="shared" si="188"/>
        <v>-9.7928805836629116E-5</v>
      </c>
      <c r="CR220" s="9">
        <f t="shared" si="202"/>
        <v>3.0989173103334947E-6</v>
      </c>
      <c r="CS220" s="9">
        <f t="shared" si="161"/>
        <v>3.3619128986960847E-20</v>
      </c>
      <c r="CT220" s="9">
        <f t="shared" si="161"/>
        <v>5.5156217844492879E-17</v>
      </c>
      <c r="CU220" s="9">
        <f t="shared" si="189"/>
        <v>1.3617283143663122E-18</v>
      </c>
      <c r="CW220" s="16">
        <f t="shared" si="190"/>
        <v>5</v>
      </c>
      <c r="CX220" s="17">
        <f>VLOOKUP($A220,Datum!$A:$B,2,0)</f>
        <v>41417</v>
      </c>
      <c r="CY220" s="13">
        <f>VLOOKUP(CX220,Zeitreihen!N:O,2,0)</f>
        <v>1.2934000000000001</v>
      </c>
      <c r="CZ220" s="13">
        <f>VLOOKUP(CX220,Zeitreihen!R:S,2,0)</f>
        <v>1.0210999999999999</v>
      </c>
      <c r="DA220" s="9">
        <f t="shared" si="191"/>
        <v>5.8933173049062213E-3</v>
      </c>
      <c r="DB220" s="9">
        <f t="shared" si="191"/>
        <v>-9.7928805836629116E-5</v>
      </c>
      <c r="DC220" s="9">
        <f t="shared" si="203"/>
        <v>3.0989173103334947E-6</v>
      </c>
      <c r="DD220" s="9">
        <f t="shared" si="162"/>
        <v>9.7914490840350305E-11</v>
      </c>
      <c r="DE220" s="9">
        <f t="shared" si="162"/>
        <v>5.5156217844492879E-17</v>
      </c>
      <c r="DF220" s="9">
        <f t="shared" si="192"/>
        <v>7.3488726937694081E-14</v>
      </c>
    </row>
    <row r="221" spans="1:110" ht="15" x14ac:dyDescent="0.2">
      <c r="A221" s="9">
        <f t="shared" si="193"/>
        <v>208</v>
      </c>
      <c r="B221" s="16">
        <f t="shared" si="163"/>
        <v>4</v>
      </c>
      <c r="C221" s="17">
        <f>VLOOKUP($A221,Datum!$A:$B,2,0)</f>
        <v>41416</v>
      </c>
      <c r="D221" s="13">
        <f>VLOOKUP(C221,Zeitreihen!$B:$C,2,0)</f>
        <v>575.44000000000005</v>
      </c>
      <c r="E221" s="13">
        <f>VLOOKUP(C221,Zeitreihen!F:G,2,0)</f>
        <v>7363.13</v>
      </c>
      <c r="F221" s="9">
        <f t="shared" si="164"/>
        <v>-9.3797231173787859E-4</v>
      </c>
      <c r="G221" s="9">
        <f t="shared" si="164"/>
        <v>1.0680509766252111E-3</v>
      </c>
      <c r="H221" s="9">
        <f t="shared" si="194"/>
        <v>2.9129822717134847E-6</v>
      </c>
      <c r="I221" s="9">
        <f t="shared" si="153"/>
        <v>9.040638620220206E-12</v>
      </c>
      <c r="J221" s="9">
        <f t="shared" si="153"/>
        <v>1.17097711101977E-14</v>
      </c>
      <c r="K221" s="9">
        <f t="shared" si="165"/>
        <v>3.2536719092863708E-13</v>
      </c>
      <c r="M221" s="16">
        <f t="shared" si="166"/>
        <v>4</v>
      </c>
      <c r="N221" s="17">
        <f>VLOOKUP($A221,Datum!$A:$B,2,0)</f>
        <v>41416</v>
      </c>
      <c r="O221" s="13">
        <f>VLOOKUP(N221,Zeitreihen!$B:$C,2,0)</f>
        <v>575.44000000000005</v>
      </c>
      <c r="P221" s="13">
        <f>VLOOKUP(N221,Zeitreihen!$J:$K,2,0)</f>
        <v>0.26664533503986348</v>
      </c>
      <c r="Q221" s="9">
        <f t="shared" si="167"/>
        <v>-9.3797231173787859E-4</v>
      </c>
      <c r="R221" s="9">
        <f t="shared" si="167"/>
        <v>5.332764506380537E-5</v>
      </c>
      <c r="S221" s="9">
        <f t="shared" si="195"/>
        <v>2.9129822717134847E-6</v>
      </c>
      <c r="T221" s="9">
        <f t="shared" si="154"/>
        <v>9.040638620220206E-12</v>
      </c>
      <c r="U221" s="9">
        <f t="shared" si="154"/>
        <v>8.3164404847997136E-15</v>
      </c>
      <c r="V221" s="9">
        <f t="shared" si="168"/>
        <v>-2.7420053433507954E-13</v>
      </c>
      <c r="X221" s="16">
        <f t="shared" si="169"/>
        <v>4</v>
      </c>
      <c r="Y221" s="17">
        <f>VLOOKUP($A221,Datum!$A:$B,2,0)</f>
        <v>41416</v>
      </c>
      <c r="Z221" s="13">
        <f>VLOOKUP(Y221,Zeitreihen!$B:$C,2,0)</f>
        <v>575.44000000000005</v>
      </c>
      <c r="AA221" s="13">
        <f>VLOOKUP(Y221,Zeitreihen!N:O,2,0)</f>
        <v>1.2858000000000001</v>
      </c>
      <c r="AB221" s="9">
        <f t="shared" si="170"/>
        <v>-9.3797231173787859E-4</v>
      </c>
      <c r="AC221" s="9">
        <f t="shared" si="170"/>
        <v>-3.7261337941529673E-3</v>
      </c>
      <c r="AD221" s="9">
        <f t="shared" si="196"/>
        <v>2.9129822717134847E-6</v>
      </c>
      <c r="AE221" s="9">
        <f t="shared" si="155"/>
        <v>9.040638620220206E-12</v>
      </c>
      <c r="AF221" s="9">
        <f t="shared" si="155"/>
        <v>4.6570148900225619E-11</v>
      </c>
      <c r="AG221" s="9">
        <f t="shared" si="171"/>
        <v>2.0518866603611062E-11</v>
      </c>
      <c r="AI221" s="16">
        <f t="shared" si="172"/>
        <v>4</v>
      </c>
      <c r="AJ221" s="17">
        <f>VLOOKUP($A221,Datum!$A:$B,2,0)</f>
        <v>41416</v>
      </c>
      <c r="AK221" s="13">
        <f>VLOOKUP(AJ221,Zeitreihen!$B:$C,2,0)</f>
        <v>575.44000000000005</v>
      </c>
      <c r="AL221" s="13">
        <f>VLOOKUP(AJ221,Zeitreihen!$R:$S,2,0)</f>
        <v>1.0212000000000001</v>
      </c>
      <c r="AM221" s="9">
        <f t="shared" si="173"/>
        <v>-9.3797231173787859E-4</v>
      </c>
      <c r="AN221" s="9">
        <f t="shared" si="173"/>
        <v>-9.7919216724526423E-5</v>
      </c>
      <c r="AO221" s="9">
        <f t="shared" si="197"/>
        <v>2.9129822717134847E-6</v>
      </c>
      <c r="AP221" s="9">
        <f t="shared" si="156"/>
        <v>8.9212092920294089E-12</v>
      </c>
      <c r="AQ221" s="9">
        <f t="shared" si="156"/>
        <v>5.4427044337713084E-17</v>
      </c>
      <c r="AR221" s="9">
        <f t="shared" si="174"/>
        <v>-2.2035313786812806E-14</v>
      </c>
      <c r="AT221" s="16">
        <f t="shared" si="175"/>
        <v>4</v>
      </c>
      <c r="AU221" s="17">
        <f>VLOOKUP($A221,Datum!$A:$B,2,0)</f>
        <v>41416</v>
      </c>
      <c r="AV221" s="13">
        <f>VLOOKUP(AU221,Zeitreihen!$F:$G,2,0)</f>
        <v>7363.13</v>
      </c>
      <c r="AW221" s="13">
        <f>VLOOKUP(AU221,Zeitreihen!$J:$K,2,0)</f>
        <v>0.26664533503986348</v>
      </c>
      <c r="AX221" s="9">
        <f t="shared" si="176"/>
        <v>1.0680509766252111E-3</v>
      </c>
      <c r="AY221" s="9">
        <f t="shared" si="176"/>
        <v>5.332764506380537E-5</v>
      </c>
      <c r="AZ221" s="9">
        <f t="shared" si="198"/>
        <v>2.9129822717134847E-6</v>
      </c>
      <c r="BA221" s="9">
        <f t="shared" si="157"/>
        <v>1.17097711101977E-14</v>
      </c>
      <c r="BB221" s="9">
        <f t="shared" si="157"/>
        <v>8.3164404847997136E-15</v>
      </c>
      <c r="BC221" s="9">
        <f t="shared" si="177"/>
        <v>-9.8683136618464967E-15</v>
      </c>
      <c r="BE221" s="16">
        <f t="shared" si="178"/>
        <v>4</v>
      </c>
      <c r="BF221" s="17">
        <f>VLOOKUP($A221,Datum!$A:$B,2,0)</f>
        <v>41416</v>
      </c>
      <c r="BG221" s="13">
        <f>VLOOKUP(BF221,Zeitreihen!$F:$G,2,0)</f>
        <v>7363.13</v>
      </c>
      <c r="BH221" s="13">
        <f>VLOOKUP(BF221,Zeitreihen!N:O,2,0)</f>
        <v>1.2858000000000001</v>
      </c>
      <c r="BI221" s="9">
        <f t="shared" si="179"/>
        <v>1.0680509766252111E-3</v>
      </c>
      <c r="BJ221" s="9">
        <f t="shared" si="179"/>
        <v>-3.7261337941529673E-3</v>
      </c>
      <c r="BK221" s="9">
        <f t="shared" si="199"/>
        <v>2.9129822717134847E-6</v>
      </c>
      <c r="BL221" s="9">
        <f t="shared" si="158"/>
        <v>1.17097711101977E-14</v>
      </c>
      <c r="BM221" s="9">
        <f t="shared" si="158"/>
        <v>4.6570148900225619E-11</v>
      </c>
      <c r="BN221" s="9">
        <f t="shared" si="180"/>
        <v>7.3846176894235158E-13</v>
      </c>
      <c r="BP221" s="16">
        <f t="shared" si="181"/>
        <v>4</v>
      </c>
      <c r="BQ221" s="17">
        <f>VLOOKUP($A221,Datum!$A:$B,2,0)</f>
        <v>41416</v>
      </c>
      <c r="BR221" s="13">
        <f>VLOOKUP(BQ221,Zeitreihen!$F:$G,2,0)</f>
        <v>7363.13</v>
      </c>
      <c r="BS221" s="13">
        <f>VLOOKUP(BQ221,Zeitreihen!R:S,2,0)</f>
        <v>1.0212000000000001</v>
      </c>
      <c r="BT221" s="9">
        <f t="shared" si="182"/>
        <v>1.0680509766252111E-3</v>
      </c>
      <c r="BU221" s="9">
        <f t="shared" si="182"/>
        <v>-9.7919216724526423E-5</v>
      </c>
      <c r="BV221" s="9">
        <f t="shared" si="200"/>
        <v>2.9129822717134847E-6</v>
      </c>
      <c r="BW221" s="9">
        <f t="shared" si="159"/>
        <v>1.17097711101977E-14</v>
      </c>
      <c r="BX221" s="9">
        <f t="shared" si="159"/>
        <v>5.208280117220085E-17</v>
      </c>
      <c r="BY221" s="9">
        <f t="shared" si="183"/>
        <v>-7.8094665663181391E-16</v>
      </c>
      <c r="CA221" s="16">
        <f t="shared" si="184"/>
        <v>4</v>
      </c>
      <c r="CB221" s="17">
        <f>VLOOKUP($A221,Datum!$A:$B,2,0)</f>
        <v>41416</v>
      </c>
      <c r="CC221" s="13">
        <f>VLOOKUP(CB221,Zeitreihen!$J:$K,2,0)</f>
        <v>0.26664533503986348</v>
      </c>
      <c r="CD221" s="13">
        <f>VLOOKUP(CB221,Zeitreihen!N:O,2,0)</f>
        <v>1.2858000000000001</v>
      </c>
      <c r="CE221" s="9">
        <f t="shared" si="185"/>
        <v>5.332764506380537E-5</v>
      </c>
      <c r="CF221" s="9">
        <f t="shared" si="185"/>
        <v>-3.7261337941529673E-3</v>
      </c>
      <c r="CG221" s="9">
        <f t="shared" si="201"/>
        <v>2.9129822717134847E-6</v>
      </c>
      <c r="CH221" s="9">
        <f t="shared" si="160"/>
        <v>8.3164404847997136E-15</v>
      </c>
      <c r="CI221" s="9">
        <f t="shared" si="160"/>
        <v>4.6570148900225619E-11</v>
      </c>
      <c r="CJ221" s="9">
        <f t="shared" si="186"/>
        <v>-6.22332605362267E-13</v>
      </c>
      <c r="CL221" s="16">
        <f t="shared" si="187"/>
        <v>4</v>
      </c>
      <c r="CM221" s="17">
        <f>VLOOKUP($A221,Datum!$A:$B,2,0)</f>
        <v>41416</v>
      </c>
      <c r="CN221" s="13">
        <f>VLOOKUP(CM221,Zeitreihen!$J:$K,2,0)</f>
        <v>0.26664533503986348</v>
      </c>
      <c r="CO221" s="13">
        <f>VLOOKUP(CM221,Zeitreihen!R:S,2,0)</f>
        <v>1.0212000000000001</v>
      </c>
      <c r="CP221" s="9">
        <f t="shared" si="188"/>
        <v>5.332764506380537E-5</v>
      </c>
      <c r="CQ221" s="9">
        <f t="shared" si="188"/>
        <v>-9.7919216724526423E-5</v>
      </c>
      <c r="CR221" s="9">
        <f t="shared" si="202"/>
        <v>2.9129822717134847E-6</v>
      </c>
      <c r="CS221" s="9">
        <f t="shared" si="161"/>
        <v>8.3164404847997136E-15</v>
      </c>
      <c r="CT221" s="9">
        <f t="shared" si="161"/>
        <v>5.208280117220085E-17</v>
      </c>
      <c r="CU221" s="9">
        <f t="shared" si="189"/>
        <v>6.5813639637256437E-16</v>
      </c>
      <c r="CW221" s="16">
        <f t="shared" si="190"/>
        <v>4</v>
      </c>
      <c r="CX221" s="17">
        <f>VLOOKUP($A221,Datum!$A:$B,2,0)</f>
        <v>41416</v>
      </c>
      <c r="CY221" s="13">
        <f>VLOOKUP(CX221,Zeitreihen!N:O,2,0)</f>
        <v>1.2858000000000001</v>
      </c>
      <c r="CZ221" s="13">
        <f>VLOOKUP(CX221,Zeitreihen!R:S,2,0)</f>
        <v>1.0212000000000001</v>
      </c>
      <c r="DA221" s="9">
        <f t="shared" si="191"/>
        <v>-3.7261337941529673E-3</v>
      </c>
      <c r="DB221" s="9">
        <f t="shared" si="191"/>
        <v>-9.7919216724526423E-5</v>
      </c>
      <c r="DC221" s="9">
        <f t="shared" si="203"/>
        <v>2.9129822717134847E-6</v>
      </c>
      <c r="DD221" s="9">
        <f t="shared" si="162"/>
        <v>4.6570148900225619E-11</v>
      </c>
      <c r="DE221" s="9">
        <f t="shared" si="162"/>
        <v>5.208280117220085E-17</v>
      </c>
      <c r="DF221" s="9">
        <f t="shared" si="192"/>
        <v>-4.9249404115483864E-14</v>
      </c>
    </row>
    <row r="222" spans="1:110" ht="15" x14ac:dyDescent="0.2">
      <c r="A222" s="9">
        <f t="shared" si="193"/>
        <v>209</v>
      </c>
      <c r="B222" s="16">
        <f t="shared" si="163"/>
        <v>3</v>
      </c>
      <c r="C222" s="17">
        <f>VLOOKUP($A222,Datum!$A:$B,2,0)</f>
        <v>41415</v>
      </c>
      <c r="D222" s="13">
        <f>VLOOKUP(C222,Zeitreihen!$B:$C,2,0)</f>
        <v>575.98</v>
      </c>
      <c r="E222" s="13">
        <f>VLOOKUP(C222,Zeitreihen!F:G,2,0)</f>
        <v>7355.27</v>
      </c>
      <c r="F222" s="9">
        <f t="shared" si="164"/>
        <v>7.9834480741660992E-3</v>
      </c>
      <c r="G222" s="9">
        <f t="shared" si="164"/>
        <v>2.8665610673931651E-2</v>
      </c>
      <c r="H222" s="9">
        <f t="shared" si="194"/>
        <v>2.7382033354106753E-6</v>
      </c>
      <c r="I222" s="9">
        <f t="shared" si="153"/>
        <v>1.4036488315360941E-10</v>
      </c>
      <c r="J222" s="9">
        <f t="shared" si="153"/>
        <v>2.07591360566761E-9</v>
      </c>
      <c r="K222" s="9">
        <f t="shared" si="165"/>
        <v>5.398012325815143E-10</v>
      </c>
      <c r="M222" s="16">
        <f t="shared" si="166"/>
        <v>3</v>
      </c>
      <c r="N222" s="17">
        <f>VLOOKUP($A222,Datum!$A:$B,2,0)</f>
        <v>41415</v>
      </c>
      <c r="O222" s="13">
        <f>VLOOKUP(N222,Zeitreihen!$B:$C,2,0)</f>
        <v>575.98</v>
      </c>
      <c r="P222" s="13">
        <f>VLOOKUP(N222,Zeitreihen!$J:$K,2,0)</f>
        <v>0.26663111585121985</v>
      </c>
      <c r="Q222" s="9">
        <f t="shared" si="167"/>
        <v>7.9834480741660992E-3</v>
      </c>
      <c r="R222" s="9">
        <f t="shared" si="167"/>
        <v>-5.332764506381323E-5</v>
      </c>
      <c r="S222" s="9">
        <f t="shared" si="195"/>
        <v>2.7382033354106753E-6</v>
      </c>
      <c r="T222" s="9">
        <f t="shared" si="154"/>
        <v>1.4036488315360941E-10</v>
      </c>
      <c r="U222" s="9">
        <f t="shared" si="154"/>
        <v>7.7566172606483615E-15</v>
      </c>
      <c r="V222" s="9">
        <f t="shared" si="168"/>
        <v>-1.0434350365299112E-12</v>
      </c>
      <c r="X222" s="16">
        <f t="shared" si="169"/>
        <v>3</v>
      </c>
      <c r="Y222" s="17">
        <f>VLOOKUP($A222,Datum!$A:$B,2,0)</f>
        <v>41415</v>
      </c>
      <c r="Z222" s="13">
        <f>VLOOKUP(Y222,Zeitreihen!$B:$C,2,0)</f>
        <v>575.98</v>
      </c>
      <c r="AA222" s="13">
        <f>VLOOKUP(Y222,Zeitreihen!N:O,2,0)</f>
        <v>1.2906</v>
      </c>
      <c r="AB222" s="9">
        <f t="shared" si="170"/>
        <v>7.9834480741660992E-3</v>
      </c>
      <c r="AC222" s="9">
        <f t="shared" si="170"/>
        <v>5.2049059047013261E-3</v>
      </c>
      <c r="AD222" s="9">
        <f t="shared" si="196"/>
        <v>2.7382033354106753E-6</v>
      </c>
      <c r="AE222" s="9">
        <f t="shared" si="155"/>
        <v>1.4036488315360941E-10</v>
      </c>
      <c r="AF222" s="9">
        <f t="shared" si="155"/>
        <v>6.6623380547894399E-11</v>
      </c>
      <c r="AG222" s="9">
        <f t="shared" si="171"/>
        <v>9.6703583314702719E-11</v>
      </c>
      <c r="AI222" s="16">
        <f t="shared" si="172"/>
        <v>3</v>
      </c>
      <c r="AJ222" s="17">
        <f>VLOOKUP($A222,Datum!$A:$B,2,0)</f>
        <v>41415</v>
      </c>
      <c r="AK222" s="13">
        <f>VLOOKUP(AJ222,Zeitreihen!$B:$C,2,0)</f>
        <v>575.98</v>
      </c>
      <c r="AL222" s="13">
        <f>VLOOKUP(AJ222,Zeitreihen!$R:$S,2,0)</f>
        <v>1.0213000000000001</v>
      </c>
      <c r="AM222" s="9">
        <f t="shared" si="173"/>
        <v>7.9834480741660992E-3</v>
      </c>
      <c r="AN222" s="9">
        <f t="shared" si="173"/>
        <v>-1.9580967362345321E-4</v>
      </c>
      <c r="AO222" s="9">
        <f t="shared" si="197"/>
        <v>2.7382033354106753E-6</v>
      </c>
      <c r="AP222" s="9">
        <f t="shared" si="156"/>
        <v>1.4082302502466685E-10</v>
      </c>
      <c r="AQ222" s="9">
        <f t="shared" si="156"/>
        <v>2.3972850070024903E-14</v>
      </c>
      <c r="AR222" s="9">
        <f t="shared" si="174"/>
        <v>-1.8373702036671061E-12</v>
      </c>
      <c r="AT222" s="16">
        <f t="shared" si="175"/>
        <v>3</v>
      </c>
      <c r="AU222" s="17">
        <f>VLOOKUP($A222,Datum!$A:$B,2,0)</f>
        <v>41415</v>
      </c>
      <c r="AV222" s="13">
        <f>VLOOKUP(AU222,Zeitreihen!$F:$G,2,0)</f>
        <v>7355.27</v>
      </c>
      <c r="AW222" s="13">
        <f>VLOOKUP(AU222,Zeitreihen!$J:$K,2,0)</f>
        <v>0.26663111585121985</v>
      </c>
      <c r="AX222" s="9">
        <f t="shared" si="176"/>
        <v>2.8665610673931651E-2</v>
      </c>
      <c r="AY222" s="9">
        <f t="shared" si="176"/>
        <v>-5.332764506381323E-5</v>
      </c>
      <c r="AZ222" s="9">
        <f t="shared" si="198"/>
        <v>2.7382033354106753E-6</v>
      </c>
      <c r="BA222" s="9">
        <f t="shared" si="157"/>
        <v>2.07591360566761E-9</v>
      </c>
      <c r="BB222" s="9">
        <f t="shared" si="157"/>
        <v>7.7566172606483615E-15</v>
      </c>
      <c r="BC222" s="9">
        <f t="shared" si="177"/>
        <v>-4.0127381306703981E-12</v>
      </c>
      <c r="BE222" s="16">
        <f t="shared" si="178"/>
        <v>3</v>
      </c>
      <c r="BF222" s="17">
        <f>VLOOKUP($A222,Datum!$A:$B,2,0)</f>
        <v>41415</v>
      </c>
      <c r="BG222" s="13">
        <f>VLOOKUP(BF222,Zeitreihen!$F:$G,2,0)</f>
        <v>7355.27</v>
      </c>
      <c r="BH222" s="13">
        <f>VLOOKUP(BF222,Zeitreihen!N:O,2,0)</f>
        <v>1.2906</v>
      </c>
      <c r="BI222" s="9">
        <f t="shared" si="179"/>
        <v>2.8665610673931651E-2</v>
      </c>
      <c r="BJ222" s="9">
        <f t="shared" si="179"/>
        <v>5.2049059047013261E-3</v>
      </c>
      <c r="BK222" s="9">
        <f t="shared" si="199"/>
        <v>2.7382033354106753E-6</v>
      </c>
      <c r="BL222" s="9">
        <f t="shared" si="158"/>
        <v>2.07591360566761E-9</v>
      </c>
      <c r="BM222" s="9">
        <f t="shared" si="158"/>
        <v>6.6623380547894399E-11</v>
      </c>
      <c r="BN222" s="9">
        <f t="shared" si="180"/>
        <v>3.718929713438327E-10</v>
      </c>
      <c r="BP222" s="16">
        <f t="shared" si="181"/>
        <v>3</v>
      </c>
      <c r="BQ222" s="17">
        <f>VLOOKUP($A222,Datum!$A:$B,2,0)</f>
        <v>41415</v>
      </c>
      <c r="BR222" s="13">
        <f>VLOOKUP(BQ222,Zeitreihen!$F:$G,2,0)</f>
        <v>7355.27</v>
      </c>
      <c r="BS222" s="13">
        <f>VLOOKUP(BQ222,Zeitreihen!R:S,2,0)</f>
        <v>1.0213000000000001</v>
      </c>
      <c r="BT222" s="9">
        <f t="shared" si="182"/>
        <v>2.8665610673931651E-2</v>
      </c>
      <c r="BU222" s="9">
        <f t="shared" si="182"/>
        <v>-1.9580967362345321E-4</v>
      </c>
      <c r="BV222" s="9">
        <f t="shared" si="200"/>
        <v>2.7382033354106753E-6</v>
      </c>
      <c r="BW222" s="9">
        <f t="shared" si="159"/>
        <v>2.07591360566761E-9</v>
      </c>
      <c r="BX222" s="9">
        <f t="shared" si="159"/>
        <v>2.4021099390426664E-14</v>
      </c>
      <c r="BY222" s="9">
        <f t="shared" si="183"/>
        <v>-7.0615668974867506E-12</v>
      </c>
      <c r="CA222" s="16">
        <f t="shared" si="184"/>
        <v>3</v>
      </c>
      <c r="CB222" s="17">
        <f>VLOOKUP($A222,Datum!$A:$B,2,0)</f>
        <v>41415</v>
      </c>
      <c r="CC222" s="13">
        <f>VLOOKUP(CB222,Zeitreihen!$J:$K,2,0)</f>
        <v>0.26663111585121985</v>
      </c>
      <c r="CD222" s="13">
        <f>VLOOKUP(CB222,Zeitreihen!N:O,2,0)</f>
        <v>1.2906</v>
      </c>
      <c r="CE222" s="9">
        <f t="shared" si="185"/>
        <v>-5.332764506381323E-5</v>
      </c>
      <c r="CF222" s="9">
        <f t="shared" si="185"/>
        <v>5.2049059047013261E-3</v>
      </c>
      <c r="CG222" s="9">
        <f t="shared" si="201"/>
        <v>2.7382033354106753E-6</v>
      </c>
      <c r="CH222" s="9">
        <f t="shared" si="160"/>
        <v>7.7566172606483615E-15</v>
      </c>
      <c r="CI222" s="9">
        <f t="shared" si="160"/>
        <v>6.6623380547894399E-11</v>
      </c>
      <c r="CJ222" s="9">
        <f t="shared" si="186"/>
        <v>-7.188685996206413E-13</v>
      </c>
      <c r="CL222" s="16">
        <f t="shared" si="187"/>
        <v>3</v>
      </c>
      <c r="CM222" s="17">
        <f>VLOOKUP($A222,Datum!$A:$B,2,0)</f>
        <v>41415</v>
      </c>
      <c r="CN222" s="13">
        <f>VLOOKUP(CM222,Zeitreihen!$J:$K,2,0)</f>
        <v>0.26663111585121985</v>
      </c>
      <c r="CO222" s="13">
        <f>VLOOKUP(CM222,Zeitreihen!R:S,2,0)</f>
        <v>1.0213000000000001</v>
      </c>
      <c r="CP222" s="9">
        <f t="shared" si="188"/>
        <v>-5.332764506381323E-5</v>
      </c>
      <c r="CQ222" s="9">
        <f t="shared" si="188"/>
        <v>-1.9580967362345321E-4</v>
      </c>
      <c r="CR222" s="9">
        <f t="shared" si="202"/>
        <v>2.7382033354106753E-6</v>
      </c>
      <c r="CS222" s="9">
        <f t="shared" si="161"/>
        <v>7.7566172606483615E-15</v>
      </c>
      <c r="CT222" s="9">
        <f t="shared" si="161"/>
        <v>2.4021099390426664E-14</v>
      </c>
      <c r="CU222" s="9">
        <f t="shared" si="189"/>
        <v>1.3649999053169685E-14</v>
      </c>
      <c r="CW222" s="16">
        <f t="shared" si="190"/>
        <v>3</v>
      </c>
      <c r="CX222" s="17">
        <f>VLOOKUP($A222,Datum!$A:$B,2,0)</f>
        <v>41415</v>
      </c>
      <c r="CY222" s="13">
        <f>VLOOKUP(CX222,Zeitreihen!N:O,2,0)</f>
        <v>1.2906</v>
      </c>
      <c r="CZ222" s="13">
        <f>VLOOKUP(CX222,Zeitreihen!R:S,2,0)</f>
        <v>1.0213000000000001</v>
      </c>
      <c r="DA222" s="9">
        <f t="shared" si="191"/>
        <v>5.2049059047013261E-3</v>
      </c>
      <c r="DB222" s="9">
        <f t="shared" si="191"/>
        <v>-1.9580967362345321E-4</v>
      </c>
      <c r="DC222" s="9">
        <f t="shared" si="203"/>
        <v>2.7382033354106753E-6</v>
      </c>
      <c r="DD222" s="9">
        <f t="shared" si="162"/>
        <v>6.6623380547894399E-11</v>
      </c>
      <c r="DE222" s="9">
        <f t="shared" si="162"/>
        <v>2.4021099390426664E-14</v>
      </c>
      <c r="DF222" s="9">
        <f t="shared" si="192"/>
        <v>-1.2650560643177795E-12</v>
      </c>
    </row>
    <row r="223" spans="1:110" ht="15" x14ac:dyDescent="0.2">
      <c r="A223" s="9">
        <f t="shared" si="193"/>
        <v>210</v>
      </c>
      <c r="B223" s="16">
        <f t="shared" si="163"/>
        <v>6</v>
      </c>
      <c r="C223" s="17">
        <f>VLOOKUP($A223,Datum!$A:$B,2,0)</f>
        <v>41411</v>
      </c>
      <c r="D223" s="13">
        <f>VLOOKUP(C223,Zeitreihen!$B:$C,2,0)</f>
        <v>571.4</v>
      </c>
      <c r="E223" s="13">
        <f>VLOOKUP(C223,Zeitreihen!F:G,2,0)</f>
        <v>7147.42</v>
      </c>
      <c r="F223" s="9">
        <f t="shared" si="164"/>
        <v>-1.8708425119777143E-3</v>
      </c>
      <c r="G223" s="9">
        <f t="shared" si="164"/>
        <v>0</v>
      </c>
      <c r="H223" s="9">
        <f t="shared" si="194"/>
        <v>2.5739111352860344E-6</v>
      </c>
      <c r="I223" s="9">
        <f t="shared" si="153"/>
        <v>1.8688344332737065E-11</v>
      </c>
      <c r="J223" s="9">
        <f t="shared" si="153"/>
        <v>3.2950865609827277E-12</v>
      </c>
      <c r="K223" s="9">
        <f t="shared" si="165"/>
        <v>7.8472741928531877E-12</v>
      </c>
      <c r="M223" s="16">
        <f t="shared" si="166"/>
        <v>6</v>
      </c>
      <c r="N223" s="17">
        <f>VLOOKUP($A223,Datum!$A:$B,2,0)</f>
        <v>41411</v>
      </c>
      <c r="O223" s="13">
        <f>VLOOKUP(N223,Zeitreihen!$B:$C,2,0)</f>
        <v>571.4</v>
      </c>
      <c r="P223" s="13">
        <f>VLOOKUP(N223,Zeitreihen!$J:$K,2,0)</f>
        <v>0.26664533503986348</v>
      </c>
      <c r="Q223" s="9">
        <f t="shared" si="167"/>
        <v>-1.8708425119777143E-3</v>
      </c>
      <c r="R223" s="9">
        <f t="shared" si="167"/>
        <v>0</v>
      </c>
      <c r="S223" s="9">
        <f t="shared" si="195"/>
        <v>2.5739111352860344E-6</v>
      </c>
      <c r="T223" s="9">
        <f t="shared" si="154"/>
        <v>1.8688344332737065E-11</v>
      </c>
      <c r="U223" s="9">
        <f t="shared" si="154"/>
        <v>2.7923510630505877E-20</v>
      </c>
      <c r="V223" s="9">
        <f t="shared" si="168"/>
        <v>-7.2238783325976484E-16</v>
      </c>
      <c r="X223" s="16">
        <f t="shared" si="169"/>
        <v>6</v>
      </c>
      <c r="Y223" s="17">
        <f>VLOOKUP($A223,Datum!$A:$B,2,0)</f>
        <v>41411</v>
      </c>
      <c r="Z223" s="13">
        <f>VLOOKUP(Y223,Zeitreihen!$B:$C,2,0)</f>
        <v>571.4</v>
      </c>
      <c r="AA223" s="13">
        <f>VLOOKUP(Y223,Zeitreihen!N:O,2,0)</f>
        <v>1.2839</v>
      </c>
      <c r="AB223" s="9">
        <f t="shared" si="170"/>
        <v>-1.8708425119777143E-3</v>
      </c>
      <c r="AC223" s="9">
        <f t="shared" si="170"/>
        <v>-3.3435745157523668E-3</v>
      </c>
      <c r="AD223" s="9">
        <f t="shared" si="196"/>
        <v>2.5739111352860344E-6</v>
      </c>
      <c r="AE223" s="9">
        <f t="shared" si="155"/>
        <v>1.8688344332737065E-11</v>
      </c>
      <c r="AF223" s="9">
        <f t="shared" si="155"/>
        <v>3.3651866257522217E-11</v>
      </c>
      <c r="AG223" s="9">
        <f t="shared" si="171"/>
        <v>2.5077832124404036E-11</v>
      </c>
      <c r="AI223" s="16">
        <f t="shared" si="172"/>
        <v>6</v>
      </c>
      <c r="AJ223" s="17">
        <f>VLOOKUP($A223,Datum!$A:$B,2,0)</f>
        <v>41411</v>
      </c>
      <c r="AK223" s="13">
        <f>VLOOKUP(AJ223,Zeitreihen!$B:$C,2,0)</f>
        <v>571.4</v>
      </c>
      <c r="AL223" s="13">
        <f>VLOOKUP(AJ223,Zeitreihen!$R:$S,2,0)</f>
        <v>1.0215000000000001</v>
      </c>
      <c r="AM223" s="9">
        <f t="shared" si="173"/>
        <v>-1.8708425119777143E-3</v>
      </c>
      <c r="AN223" s="9">
        <f t="shared" si="173"/>
        <v>-9.7890460652752176E-5</v>
      </c>
      <c r="AO223" s="9">
        <f t="shared" si="197"/>
        <v>2.5739111352860344E-6</v>
      </c>
      <c r="AP223" s="9">
        <f t="shared" si="156"/>
        <v>1.852675068740384E-11</v>
      </c>
      <c r="AQ223" s="9">
        <f t="shared" si="156"/>
        <v>4.8733734492374618E-17</v>
      </c>
      <c r="AR223" s="9">
        <f t="shared" si="174"/>
        <v>-3.0047924204616159E-14</v>
      </c>
      <c r="AT223" s="16">
        <f t="shared" si="175"/>
        <v>6</v>
      </c>
      <c r="AU223" s="17">
        <f>VLOOKUP($A223,Datum!$A:$B,2,0)</f>
        <v>41411</v>
      </c>
      <c r="AV223" s="13">
        <f>VLOOKUP(AU223,Zeitreihen!$F:$G,2,0)</f>
        <v>7147.42</v>
      </c>
      <c r="AW223" s="13">
        <f>VLOOKUP(AU223,Zeitreihen!$J:$K,2,0)</f>
        <v>0.26664533503986348</v>
      </c>
      <c r="AX223" s="9">
        <f t="shared" si="176"/>
        <v>0</v>
      </c>
      <c r="AY223" s="9">
        <f t="shared" si="176"/>
        <v>0</v>
      </c>
      <c r="AZ223" s="9">
        <f t="shared" si="198"/>
        <v>2.5739111352860344E-6</v>
      </c>
      <c r="BA223" s="9">
        <f t="shared" si="157"/>
        <v>3.2950865609827277E-12</v>
      </c>
      <c r="BB223" s="9">
        <f t="shared" si="157"/>
        <v>2.7923510630505877E-20</v>
      </c>
      <c r="BC223" s="9">
        <f t="shared" si="177"/>
        <v>-3.0333213580832196E-16</v>
      </c>
      <c r="BE223" s="16">
        <f t="shared" si="178"/>
        <v>6</v>
      </c>
      <c r="BF223" s="17">
        <f>VLOOKUP($A223,Datum!$A:$B,2,0)</f>
        <v>41411</v>
      </c>
      <c r="BG223" s="13">
        <f>VLOOKUP(BF223,Zeitreihen!$F:$G,2,0)</f>
        <v>7147.42</v>
      </c>
      <c r="BH223" s="13">
        <f>VLOOKUP(BF223,Zeitreihen!N:O,2,0)</f>
        <v>1.2839</v>
      </c>
      <c r="BI223" s="9">
        <f t="shared" si="179"/>
        <v>0</v>
      </c>
      <c r="BJ223" s="9">
        <f t="shared" si="179"/>
        <v>-3.3435745157523668E-3</v>
      </c>
      <c r="BK223" s="9">
        <f t="shared" si="199"/>
        <v>2.5739111352860344E-6</v>
      </c>
      <c r="BL223" s="9">
        <f t="shared" si="158"/>
        <v>3.2950865609827277E-12</v>
      </c>
      <c r="BM223" s="9">
        <f t="shared" si="158"/>
        <v>3.3651866257522217E-11</v>
      </c>
      <c r="BN223" s="9">
        <f t="shared" si="180"/>
        <v>1.0530233247993588E-11</v>
      </c>
      <c r="BP223" s="16">
        <f t="shared" si="181"/>
        <v>6</v>
      </c>
      <c r="BQ223" s="17">
        <f>VLOOKUP($A223,Datum!$A:$B,2,0)</f>
        <v>41411</v>
      </c>
      <c r="BR223" s="13">
        <f>VLOOKUP(BQ223,Zeitreihen!$F:$G,2,0)</f>
        <v>7147.42</v>
      </c>
      <c r="BS223" s="13">
        <f>VLOOKUP(BQ223,Zeitreihen!R:S,2,0)</f>
        <v>1.0215000000000001</v>
      </c>
      <c r="BT223" s="9">
        <f t="shared" si="182"/>
        <v>0</v>
      </c>
      <c r="BU223" s="9">
        <f t="shared" si="182"/>
        <v>-9.7890460652752176E-5</v>
      </c>
      <c r="BV223" s="9">
        <f t="shared" si="200"/>
        <v>2.5739111352860344E-6</v>
      </c>
      <c r="BW223" s="9">
        <f t="shared" si="159"/>
        <v>3.2950865609827277E-12</v>
      </c>
      <c r="BX223" s="9">
        <f t="shared" si="159"/>
        <v>4.664842955844928E-17</v>
      </c>
      <c r="BY223" s="9">
        <f t="shared" si="183"/>
        <v>-1.2398008442044055E-14</v>
      </c>
      <c r="CA223" s="16">
        <f t="shared" si="184"/>
        <v>6</v>
      </c>
      <c r="CB223" s="17">
        <f>VLOOKUP($A223,Datum!$A:$B,2,0)</f>
        <v>41411</v>
      </c>
      <c r="CC223" s="13">
        <f>VLOOKUP(CB223,Zeitreihen!$J:$K,2,0)</f>
        <v>0.26664533503986348</v>
      </c>
      <c r="CD223" s="13">
        <f>VLOOKUP(CB223,Zeitreihen!N:O,2,0)</f>
        <v>1.2839</v>
      </c>
      <c r="CE223" s="9">
        <f t="shared" si="185"/>
        <v>0</v>
      </c>
      <c r="CF223" s="9">
        <f t="shared" si="185"/>
        <v>-3.3435745157523668E-3</v>
      </c>
      <c r="CG223" s="9">
        <f t="shared" si="201"/>
        <v>2.5739111352860344E-6</v>
      </c>
      <c r="CH223" s="9">
        <f t="shared" si="160"/>
        <v>2.7923510630505877E-20</v>
      </c>
      <c r="CI223" s="9">
        <f t="shared" si="160"/>
        <v>3.3651866257522217E-11</v>
      </c>
      <c r="CJ223" s="9">
        <f t="shared" si="186"/>
        <v>-9.6937002490188642E-16</v>
      </c>
      <c r="CL223" s="16">
        <f t="shared" si="187"/>
        <v>6</v>
      </c>
      <c r="CM223" s="17">
        <f>VLOOKUP($A223,Datum!$A:$B,2,0)</f>
        <v>41411</v>
      </c>
      <c r="CN223" s="13">
        <f>VLOOKUP(CM223,Zeitreihen!$J:$K,2,0)</f>
        <v>0.26664533503986348</v>
      </c>
      <c r="CO223" s="13">
        <f>VLOOKUP(CM223,Zeitreihen!R:S,2,0)</f>
        <v>1.0215000000000001</v>
      </c>
      <c r="CP223" s="9">
        <f t="shared" si="188"/>
        <v>0</v>
      </c>
      <c r="CQ223" s="9">
        <f t="shared" si="188"/>
        <v>-9.7890460652752176E-5</v>
      </c>
      <c r="CR223" s="9">
        <f t="shared" si="202"/>
        <v>2.5739111352860344E-6</v>
      </c>
      <c r="CS223" s="9">
        <f t="shared" si="161"/>
        <v>2.7923510630505877E-20</v>
      </c>
      <c r="CT223" s="9">
        <f t="shared" si="161"/>
        <v>4.664842955844928E-17</v>
      </c>
      <c r="CU223" s="9">
        <f t="shared" si="189"/>
        <v>1.1413097382708005E-18</v>
      </c>
      <c r="CW223" s="16">
        <f t="shared" si="190"/>
        <v>6</v>
      </c>
      <c r="CX223" s="17">
        <f>VLOOKUP($A223,Datum!$A:$B,2,0)</f>
        <v>41411</v>
      </c>
      <c r="CY223" s="13">
        <f>VLOOKUP(CX223,Zeitreihen!N:O,2,0)</f>
        <v>1.2839</v>
      </c>
      <c r="CZ223" s="13">
        <f>VLOOKUP(CX223,Zeitreihen!R:S,2,0)</f>
        <v>1.0215000000000001</v>
      </c>
      <c r="DA223" s="9">
        <f t="shared" si="191"/>
        <v>-3.3435745157523668E-3</v>
      </c>
      <c r="DB223" s="9">
        <f t="shared" si="191"/>
        <v>-9.7890460652752176E-5</v>
      </c>
      <c r="DC223" s="9">
        <f t="shared" si="203"/>
        <v>2.5739111352860344E-6</v>
      </c>
      <c r="DD223" s="9">
        <f t="shared" si="162"/>
        <v>3.3651866257522217E-11</v>
      </c>
      <c r="DE223" s="9">
        <f t="shared" si="162"/>
        <v>4.664842955844928E-17</v>
      </c>
      <c r="DF223" s="9">
        <f t="shared" si="192"/>
        <v>-3.9620786370595692E-14</v>
      </c>
    </row>
    <row r="224" spans="1:110" ht="15" x14ac:dyDescent="0.2">
      <c r="A224" s="9">
        <f t="shared" si="193"/>
        <v>211</v>
      </c>
      <c r="B224" s="16">
        <f t="shared" si="163"/>
        <v>5</v>
      </c>
      <c r="C224" s="17">
        <f>VLOOKUP($A224,Datum!$A:$B,2,0)</f>
        <v>41410</v>
      </c>
      <c r="D224" s="13">
        <f>VLOOKUP(C224,Zeitreihen!$B:$C,2,0)</f>
        <v>572.47</v>
      </c>
      <c r="E224" s="13">
        <f>VLOOKUP(C224,Zeitreihen!F:G,2,0)</f>
        <v>7147.42</v>
      </c>
      <c r="F224" s="9">
        <f t="shared" si="164"/>
        <v>-2.0242568643273375E-3</v>
      </c>
      <c r="G224" s="9">
        <f t="shared" si="164"/>
        <v>0</v>
      </c>
      <c r="H224" s="9">
        <f t="shared" si="194"/>
        <v>2.4194764671688723E-6</v>
      </c>
      <c r="I224" s="9">
        <f t="shared" si="153"/>
        <v>1.9624338556593959E-11</v>
      </c>
      <c r="J224" s="9">
        <f t="shared" si="153"/>
        <v>3.0973813673237642E-12</v>
      </c>
      <c r="K224" s="9">
        <f t="shared" si="165"/>
        <v>7.7964133158297511E-12</v>
      </c>
      <c r="M224" s="16">
        <f t="shared" si="166"/>
        <v>5</v>
      </c>
      <c r="N224" s="17">
        <f>VLOOKUP($A224,Datum!$A:$B,2,0)</f>
        <v>41410</v>
      </c>
      <c r="O224" s="13">
        <f>VLOOKUP(N224,Zeitreihen!$B:$C,2,0)</f>
        <v>572.47</v>
      </c>
      <c r="P224" s="13">
        <f>VLOOKUP(N224,Zeitreihen!$J:$K,2,0)</f>
        <v>0.26664533503986348</v>
      </c>
      <c r="Q224" s="9">
        <f t="shared" si="167"/>
        <v>-2.0242568643273375E-3</v>
      </c>
      <c r="R224" s="9">
        <f t="shared" si="167"/>
        <v>0</v>
      </c>
      <c r="S224" s="9">
        <f t="shared" si="195"/>
        <v>2.4194764671688723E-6</v>
      </c>
      <c r="T224" s="9">
        <f t="shared" si="154"/>
        <v>1.9624338556593959E-11</v>
      </c>
      <c r="U224" s="9">
        <f t="shared" si="154"/>
        <v>2.6248099992675524E-20</v>
      </c>
      <c r="V224" s="9">
        <f t="shared" si="168"/>
        <v>-7.1770578980777072E-16</v>
      </c>
      <c r="X224" s="16">
        <f t="shared" si="169"/>
        <v>5</v>
      </c>
      <c r="Y224" s="17">
        <f>VLOOKUP($A224,Datum!$A:$B,2,0)</f>
        <v>41410</v>
      </c>
      <c r="Z224" s="13">
        <f>VLOOKUP(Y224,Zeitreihen!$B:$C,2,0)</f>
        <v>572.47</v>
      </c>
      <c r="AA224" s="13">
        <f>VLOOKUP(Y224,Zeitreihen!N:O,2,0)</f>
        <v>1.2882</v>
      </c>
      <c r="AB224" s="9">
        <f t="shared" si="170"/>
        <v>-2.0242568643273375E-3</v>
      </c>
      <c r="AC224" s="9">
        <f t="shared" si="170"/>
        <v>-3.8806318155512387E-4</v>
      </c>
      <c r="AD224" s="9">
        <f t="shared" si="196"/>
        <v>2.4194764671688723E-6</v>
      </c>
      <c r="AE224" s="9">
        <f t="shared" si="155"/>
        <v>1.9624338556593959E-11</v>
      </c>
      <c r="AF224" s="9">
        <f t="shared" si="155"/>
        <v>1.0549365742324079E-12</v>
      </c>
      <c r="AG224" s="9">
        <f t="shared" si="171"/>
        <v>4.5499925811445217E-12</v>
      </c>
      <c r="AI224" s="16">
        <f t="shared" si="172"/>
        <v>5</v>
      </c>
      <c r="AJ224" s="17">
        <f>VLOOKUP($A224,Datum!$A:$B,2,0)</f>
        <v>41410</v>
      </c>
      <c r="AK224" s="13">
        <f>VLOOKUP(AJ224,Zeitreihen!$B:$C,2,0)</f>
        <v>572.47</v>
      </c>
      <c r="AL224" s="13">
        <f>VLOOKUP(AJ224,Zeitreihen!$R:$S,2,0)</f>
        <v>1.0216000000000001</v>
      </c>
      <c r="AM224" s="9">
        <f t="shared" si="173"/>
        <v>-2.0242568643273375E-3</v>
      </c>
      <c r="AN224" s="9">
        <f t="shared" si="173"/>
        <v>-9.7880879048413939E-5</v>
      </c>
      <c r="AO224" s="9">
        <f t="shared" si="197"/>
        <v>2.4194764671688723E-6</v>
      </c>
      <c r="AP224" s="9">
        <f t="shared" si="156"/>
        <v>1.9463773478975034E-11</v>
      </c>
      <c r="AQ224" s="9">
        <f t="shared" si="156"/>
        <v>4.601167983505165E-17</v>
      </c>
      <c r="AR224" s="9">
        <f t="shared" si="174"/>
        <v>-2.9925923773487237E-14</v>
      </c>
      <c r="AT224" s="16">
        <f t="shared" si="175"/>
        <v>5</v>
      </c>
      <c r="AU224" s="17">
        <f>VLOOKUP($A224,Datum!$A:$B,2,0)</f>
        <v>41410</v>
      </c>
      <c r="AV224" s="13">
        <f>VLOOKUP(AU224,Zeitreihen!$F:$G,2,0)</f>
        <v>7147.42</v>
      </c>
      <c r="AW224" s="13">
        <f>VLOOKUP(AU224,Zeitreihen!$J:$K,2,0)</f>
        <v>0.26664533503986348</v>
      </c>
      <c r="AX224" s="9">
        <f t="shared" si="176"/>
        <v>0</v>
      </c>
      <c r="AY224" s="9">
        <f t="shared" si="176"/>
        <v>0</v>
      </c>
      <c r="AZ224" s="9">
        <f t="shared" si="198"/>
        <v>2.4194764671688723E-6</v>
      </c>
      <c r="BA224" s="9">
        <f t="shared" si="157"/>
        <v>3.0973813673237642E-12</v>
      </c>
      <c r="BB224" s="9">
        <f t="shared" si="157"/>
        <v>2.6248099992675524E-20</v>
      </c>
      <c r="BC224" s="9">
        <f t="shared" si="177"/>
        <v>-2.8513220765982264E-16</v>
      </c>
      <c r="BE224" s="16">
        <f t="shared" si="178"/>
        <v>5</v>
      </c>
      <c r="BF224" s="17">
        <f>VLOOKUP($A224,Datum!$A:$B,2,0)</f>
        <v>41410</v>
      </c>
      <c r="BG224" s="13">
        <f>VLOOKUP(BF224,Zeitreihen!$F:$G,2,0)</f>
        <v>7147.42</v>
      </c>
      <c r="BH224" s="13">
        <f>VLOOKUP(BF224,Zeitreihen!N:O,2,0)</f>
        <v>1.2882</v>
      </c>
      <c r="BI224" s="9">
        <f t="shared" si="179"/>
        <v>0</v>
      </c>
      <c r="BJ224" s="9">
        <f t="shared" si="179"/>
        <v>-3.8806318155512387E-4</v>
      </c>
      <c r="BK224" s="9">
        <f t="shared" si="199"/>
        <v>2.4194764671688723E-6</v>
      </c>
      <c r="BL224" s="9">
        <f t="shared" si="158"/>
        <v>3.0973813673237642E-12</v>
      </c>
      <c r="BM224" s="9">
        <f t="shared" si="158"/>
        <v>1.0549365742324079E-12</v>
      </c>
      <c r="BN224" s="9">
        <f t="shared" si="180"/>
        <v>1.8076340583026818E-12</v>
      </c>
      <c r="BP224" s="16">
        <f t="shared" si="181"/>
        <v>5</v>
      </c>
      <c r="BQ224" s="17">
        <f>VLOOKUP($A224,Datum!$A:$B,2,0)</f>
        <v>41410</v>
      </c>
      <c r="BR224" s="13">
        <f>VLOOKUP(BQ224,Zeitreihen!$F:$G,2,0)</f>
        <v>7147.42</v>
      </c>
      <c r="BS224" s="13">
        <f>VLOOKUP(BQ224,Zeitreihen!R:S,2,0)</f>
        <v>1.0216000000000001</v>
      </c>
      <c r="BT224" s="9">
        <f t="shared" si="182"/>
        <v>0</v>
      </c>
      <c r="BU224" s="9">
        <f t="shared" si="182"/>
        <v>-9.7880879048413939E-5</v>
      </c>
      <c r="BV224" s="9">
        <f t="shared" si="200"/>
        <v>2.4194764671688723E-6</v>
      </c>
      <c r="BW224" s="9">
        <f t="shared" si="159"/>
        <v>3.0973813673237642E-12</v>
      </c>
      <c r="BX224" s="9">
        <f t="shared" si="159"/>
        <v>4.4047129648773118E-17</v>
      </c>
      <c r="BY224" s="9">
        <f t="shared" si="183"/>
        <v>-1.1680357813791664E-14</v>
      </c>
      <c r="CA224" s="16">
        <f t="shared" si="184"/>
        <v>5</v>
      </c>
      <c r="CB224" s="17">
        <f>VLOOKUP($A224,Datum!$A:$B,2,0)</f>
        <v>41410</v>
      </c>
      <c r="CC224" s="13">
        <f>VLOOKUP(CB224,Zeitreihen!$J:$K,2,0)</f>
        <v>0.26664533503986348</v>
      </c>
      <c r="CD224" s="13">
        <f>VLOOKUP(CB224,Zeitreihen!N:O,2,0)</f>
        <v>1.2882</v>
      </c>
      <c r="CE224" s="9">
        <f t="shared" si="185"/>
        <v>0</v>
      </c>
      <c r="CF224" s="9">
        <f t="shared" si="185"/>
        <v>-3.8806318155512387E-4</v>
      </c>
      <c r="CG224" s="9">
        <f t="shared" si="201"/>
        <v>2.4194764671688723E-6</v>
      </c>
      <c r="CH224" s="9">
        <f t="shared" si="160"/>
        <v>2.6248099992675524E-20</v>
      </c>
      <c r="CI224" s="9">
        <f t="shared" si="160"/>
        <v>1.0549365742324079E-12</v>
      </c>
      <c r="CJ224" s="9">
        <f t="shared" si="186"/>
        <v>-1.664033674129908E-16</v>
      </c>
      <c r="CL224" s="16">
        <f t="shared" si="187"/>
        <v>5</v>
      </c>
      <c r="CM224" s="17">
        <f>VLOOKUP($A224,Datum!$A:$B,2,0)</f>
        <v>41410</v>
      </c>
      <c r="CN224" s="13">
        <f>VLOOKUP(CM224,Zeitreihen!$J:$K,2,0)</f>
        <v>0.26664533503986348</v>
      </c>
      <c r="CO224" s="13">
        <f>VLOOKUP(CM224,Zeitreihen!R:S,2,0)</f>
        <v>1.0216000000000001</v>
      </c>
      <c r="CP224" s="9">
        <f t="shared" si="188"/>
        <v>0</v>
      </c>
      <c r="CQ224" s="9">
        <f t="shared" si="188"/>
        <v>-9.7880879048413939E-5</v>
      </c>
      <c r="CR224" s="9">
        <f t="shared" si="202"/>
        <v>2.4194764671688723E-6</v>
      </c>
      <c r="CS224" s="9">
        <f t="shared" si="161"/>
        <v>2.6248099992675524E-20</v>
      </c>
      <c r="CT224" s="9">
        <f t="shared" si="161"/>
        <v>4.4047129648773118E-17</v>
      </c>
      <c r="CU224" s="9">
        <f t="shared" si="189"/>
        <v>1.075245768841403E-18</v>
      </c>
      <c r="CW224" s="16">
        <f t="shared" si="190"/>
        <v>5</v>
      </c>
      <c r="CX224" s="17">
        <f>VLOOKUP($A224,Datum!$A:$B,2,0)</f>
        <v>41410</v>
      </c>
      <c r="CY224" s="13">
        <f>VLOOKUP(CX224,Zeitreihen!N:O,2,0)</f>
        <v>1.2882</v>
      </c>
      <c r="CZ224" s="13">
        <f>VLOOKUP(CX224,Zeitreihen!R:S,2,0)</f>
        <v>1.0216000000000001</v>
      </c>
      <c r="DA224" s="9">
        <f t="shared" si="191"/>
        <v>-3.8806318155512387E-4</v>
      </c>
      <c r="DB224" s="9">
        <f t="shared" si="191"/>
        <v>-9.7880879048413939E-5</v>
      </c>
      <c r="DC224" s="9">
        <f t="shared" si="203"/>
        <v>2.4194764671688723E-6</v>
      </c>
      <c r="DD224" s="9">
        <f t="shared" si="162"/>
        <v>1.0549365742324079E-12</v>
      </c>
      <c r="DE224" s="9">
        <f t="shared" si="162"/>
        <v>4.4047129648773118E-17</v>
      </c>
      <c r="DF224" s="9">
        <f t="shared" si="192"/>
        <v>-6.8166654646129908E-15</v>
      </c>
    </row>
    <row r="225" spans="1:110" ht="15" x14ac:dyDescent="0.2">
      <c r="A225" s="9">
        <f t="shared" si="193"/>
        <v>212</v>
      </c>
      <c r="B225" s="16">
        <f t="shared" si="163"/>
        <v>4</v>
      </c>
      <c r="C225" s="17">
        <f>VLOOKUP($A225,Datum!$A:$B,2,0)</f>
        <v>41409</v>
      </c>
      <c r="D225" s="13">
        <f>VLOOKUP(C225,Zeitreihen!$B:$C,2,0)</f>
        <v>573.63</v>
      </c>
      <c r="E225" s="13">
        <f>VLOOKUP(C225,Zeitreihen!F:G,2,0)</f>
        <v>7147.42</v>
      </c>
      <c r="F225" s="9">
        <f t="shared" si="164"/>
        <v>3.8775986543999334E-3</v>
      </c>
      <c r="G225" s="9">
        <f t="shared" si="164"/>
        <v>1.1367200973132613E-3</v>
      </c>
      <c r="H225" s="9">
        <f t="shared" si="194"/>
        <v>2.2743078791387396E-6</v>
      </c>
      <c r="I225" s="9">
        <f t="shared" si="153"/>
        <v>2.1210560510381172E-11</v>
      </c>
      <c r="J225" s="9">
        <f t="shared" si="153"/>
        <v>6.3086993817049065E-17</v>
      </c>
      <c r="K225" s="9">
        <f t="shared" si="165"/>
        <v>3.6580192724677684E-14</v>
      </c>
      <c r="M225" s="16">
        <f t="shared" si="166"/>
        <v>4</v>
      </c>
      <c r="N225" s="17">
        <f>VLOOKUP($A225,Datum!$A:$B,2,0)</f>
        <v>41409</v>
      </c>
      <c r="O225" s="13">
        <f>VLOOKUP(N225,Zeitreihen!$B:$C,2,0)</f>
        <v>573.63</v>
      </c>
      <c r="P225" s="13">
        <f>VLOOKUP(N225,Zeitreihen!$J:$K,2,0)</f>
        <v>0.26664533503986348</v>
      </c>
      <c r="Q225" s="9">
        <f t="shared" si="167"/>
        <v>3.8775986543999334E-3</v>
      </c>
      <c r="R225" s="9">
        <f t="shared" si="167"/>
        <v>0</v>
      </c>
      <c r="S225" s="9">
        <f t="shared" si="195"/>
        <v>2.2743078791387396E-6</v>
      </c>
      <c r="T225" s="9">
        <f t="shared" si="154"/>
        <v>2.1210560510381172E-11</v>
      </c>
      <c r="U225" s="9">
        <f t="shared" si="154"/>
        <v>2.4673213993114991E-20</v>
      </c>
      <c r="V225" s="9">
        <f t="shared" si="168"/>
        <v>7.2341737495483821E-16</v>
      </c>
      <c r="X225" s="16">
        <f t="shared" si="169"/>
        <v>4</v>
      </c>
      <c r="Y225" s="17">
        <f>VLOOKUP($A225,Datum!$A:$B,2,0)</f>
        <v>41409</v>
      </c>
      <c r="Z225" s="13">
        <f>VLOOKUP(Y225,Zeitreihen!$B:$C,2,0)</f>
        <v>573.63</v>
      </c>
      <c r="AA225" s="13">
        <f>VLOOKUP(Y225,Zeitreihen!N:O,2,0)</f>
        <v>1.2887</v>
      </c>
      <c r="AB225" s="9">
        <f t="shared" si="170"/>
        <v>3.8775986543999334E-3</v>
      </c>
      <c r="AC225" s="9">
        <f t="shared" si="170"/>
        <v>-2.5574470482017781E-3</v>
      </c>
      <c r="AD225" s="9">
        <f t="shared" si="196"/>
        <v>2.2743078791387396E-6</v>
      </c>
      <c r="AE225" s="9">
        <f t="shared" si="155"/>
        <v>2.1210560510381172E-11</v>
      </c>
      <c r="AF225" s="9">
        <f t="shared" si="155"/>
        <v>1.8210853862352473E-11</v>
      </c>
      <c r="AG225" s="9">
        <f t="shared" si="171"/>
        <v>-1.9653559926719021E-11</v>
      </c>
      <c r="AI225" s="16">
        <f t="shared" si="172"/>
        <v>4</v>
      </c>
      <c r="AJ225" s="17">
        <f>VLOOKUP($A225,Datum!$A:$B,2,0)</f>
        <v>41409</v>
      </c>
      <c r="AK225" s="13">
        <f>VLOOKUP(AJ225,Zeitreihen!$B:$C,2,0)</f>
        <v>573.63</v>
      </c>
      <c r="AL225" s="13">
        <f>VLOOKUP(AJ225,Zeitreihen!$R:$S,2,0)</f>
        <v>1.0217000000000001</v>
      </c>
      <c r="AM225" s="9">
        <f t="shared" si="173"/>
        <v>3.8775986543999334E-3</v>
      </c>
      <c r="AN225" s="9">
        <f t="shared" si="173"/>
        <v>-9.7871299319628774E-5</v>
      </c>
      <c r="AO225" s="9">
        <f t="shared" si="197"/>
        <v>2.2743078791387396E-6</v>
      </c>
      <c r="AP225" s="9">
        <f t="shared" si="156"/>
        <v>2.13730457883843E-11</v>
      </c>
      <c r="AQ225" s="9">
        <f t="shared" si="156"/>
        <v>4.3441210602770196E-17</v>
      </c>
      <c r="AR225" s="9">
        <f t="shared" si="174"/>
        <v>3.0470821835255001E-14</v>
      </c>
      <c r="AT225" s="16">
        <f t="shared" si="175"/>
        <v>4</v>
      </c>
      <c r="AU225" s="17">
        <f>VLOOKUP($A225,Datum!$A:$B,2,0)</f>
        <v>41409</v>
      </c>
      <c r="AV225" s="13">
        <f>VLOOKUP(AU225,Zeitreihen!$F:$G,2,0)</f>
        <v>7147.42</v>
      </c>
      <c r="AW225" s="13">
        <f>VLOOKUP(AU225,Zeitreihen!$J:$K,2,0)</f>
        <v>0.26664533503986348</v>
      </c>
      <c r="AX225" s="9">
        <f t="shared" si="176"/>
        <v>1.1367200973132613E-3</v>
      </c>
      <c r="AY225" s="9">
        <f t="shared" si="176"/>
        <v>0</v>
      </c>
      <c r="AZ225" s="9">
        <f t="shared" si="198"/>
        <v>2.2743078791387396E-6</v>
      </c>
      <c r="BA225" s="9">
        <f t="shared" si="157"/>
        <v>6.3086993817049065E-17</v>
      </c>
      <c r="BB225" s="9">
        <f t="shared" si="157"/>
        <v>2.4673213993114991E-20</v>
      </c>
      <c r="BC225" s="9">
        <f t="shared" si="177"/>
        <v>1.2476212961593649E-18</v>
      </c>
      <c r="BE225" s="16">
        <f t="shared" si="178"/>
        <v>4</v>
      </c>
      <c r="BF225" s="17">
        <f>VLOOKUP($A225,Datum!$A:$B,2,0)</f>
        <v>41409</v>
      </c>
      <c r="BG225" s="13">
        <f>VLOOKUP(BF225,Zeitreihen!$F:$G,2,0)</f>
        <v>7147.42</v>
      </c>
      <c r="BH225" s="13">
        <f>VLOOKUP(BF225,Zeitreihen!N:O,2,0)</f>
        <v>1.2887</v>
      </c>
      <c r="BI225" s="9">
        <f t="shared" si="179"/>
        <v>1.1367200973132613E-3</v>
      </c>
      <c r="BJ225" s="9">
        <f t="shared" si="179"/>
        <v>-2.5574470482017781E-3</v>
      </c>
      <c r="BK225" s="9">
        <f t="shared" si="199"/>
        <v>2.2743078791387396E-6</v>
      </c>
      <c r="BL225" s="9">
        <f t="shared" si="158"/>
        <v>6.3086993817049065E-17</v>
      </c>
      <c r="BM225" s="9">
        <f t="shared" si="158"/>
        <v>1.8210853862352473E-11</v>
      </c>
      <c r="BN225" s="9">
        <f t="shared" si="180"/>
        <v>-3.3894955745913202E-14</v>
      </c>
      <c r="BP225" s="16">
        <f t="shared" si="181"/>
        <v>4</v>
      </c>
      <c r="BQ225" s="17">
        <f>VLOOKUP($A225,Datum!$A:$B,2,0)</f>
        <v>41409</v>
      </c>
      <c r="BR225" s="13">
        <f>VLOOKUP(BQ225,Zeitreihen!$F:$G,2,0)</f>
        <v>7147.42</v>
      </c>
      <c r="BS225" s="13">
        <f>VLOOKUP(BQ225,Zeitreihen!R:S,2,0)</f>
        <v>1.0217000000000001</v>
      </c>
      <c r="BT225" s="9">
        <f t="shared" si="182"/>
        <v>1.1367200973132613E-3</v>
      </c>
      <c r="BU225" s="9">
        <f t="shared" si="182"/>
        <v>-9.7871299319628774E-5</v>
      </c>
      <c r="BV225" s="9">
        <f t="shared" si="200"/>
        <v>2.2743078791387396E-6</v>
      </c>
      <c r="BW225" s="9">
        <f t="shared" si="159"/>
        <v>6.3086993817049065E-17</v>
      </c>
      <c r="BX225" s="9">
        <f t="shared" si="159"/>
        <v>4.1590432495078023E-17</v>
      </c>
      <c r="BY225" s="9">
        <f t="shared" si="183"/>
        <v>5.1223191599756682E-17</v>
      </c>
      <c r="CA225" s="16">
        <f t="shared" si="184"/>
        <v>4</v>
      </c>
      <c r="CB225" s="17">
        <f>VLOOKUP($A225,Datum!$A:$B,2,0)</f>
        <v>41409</v>
      </c>
      <c r="CC225" s="13">
        <f>VLOOKUP(CB225,Zeitreihen!$J:$K,2,0)</f>
        <v>0.26664533503986348</v>
      </c>
      <c r="CD225" s="13">
        <f>VLOOKUP(CB225,Zeitreihen!N:O,2,0)</f>
        <v>1.2887</v>
      </c>
      <c r="CE225" s="9">
        <f t="shared" si="185"/>
        <v>0</v>
      </c>
      <c r="CF225" s="9">
        <f t="shared" si="185"/>
        <v>-2.5574470482017781E-3</v>
      </c>
      <c r="CG225" s="9">
        <f t="shared" si="201"/>
        <v>2.2743078791387396E-6</v>
      </c>
      <c r="CH225" s="9">
        <f t="shared" si="160"/>
        <v>2.4673213993114991E-20</v>
      </c>
      <c r="CI225" s="9">
        <f t="shared" si="160"/>
        <v>1.8210853862352473E-11</v>
      </c>
      <c r="CJ225" s="9">
        <f t="shared" si="186"/>
        <v>-6.7031357911291574E-16</v>
      </c>
      <c r="CL225" s="16">
        <f t="shared" si="187"/>
        <v>4</v>
      </c>
      <c r="CM225" s="17">
        <f>VLOOKUP($A225,Datum!$A:$B,2,0)</f>
        <v>41409</v>
      </c>
      <c r="CN225" s="13">
        <f>VLOOKUP(CM225,Zeitreihen!$J:$K,2,0)</f>
        <v>0.26664533503986348</v>
      </c>
      <c r="CO225" s="13">
        <f>VLOOKUP(CM225,Zeitreihen!R:S,2,0)</f>
        <v>1.0217000000000001</v>
      </c>
      <c r="CP225" s="9">
        <f t="shared" si="188"/>
        <v>0</v>
      </c>
      <c r="CQ225" s="9">
        <f t="shared" si="188"/>
        <v>-9.7871299319628774E-5</v>
      </c>
      <c r="CR225" s="9">
        <f t="shared" si="202"/>
        <v>2.2743078791387396E-6</v>
      </c>
      <c r="CS225" s="9">
        <f t="shared" si="161"/>
        <v>2.4673213993114991E-20</v>
      </c>
      <c r="CT225" s="9">
        <f t="shared" si="161"/>
        <v>4.1590432495078023E-17</v>
      </c>
      <c r="CU225" s="9">
        <f t="shared" si="189"/>
        <v>1.013000316395441E-18</v>
      </c>
      <c r="CW225" s="16">
        <f t="shared" si="190"/>
        <v>4</v>
      </c>
      <c r="CX225" s="17">
        <f>VLOOKUP($A225,Datum!$A:$B,2,0)</f>
        <v>41409</v>
      </c>
      <c r="CY225" s="13">
        <f>VLOOKUP(CX225,Zeitreihen!N:O,2,0)</f>
        <v>1.2887</v>
      </c>
      <c r="CZ225" s="13">
        <f>VLOOKUP(CX225,Zeitreihen!R:S,2,0)</f>
        <v>1.0217000000000001</v>
      </c>
      <c r="DA225" s="9">
        <f t="shared" si="191"/>
        <v>-2.5574470482017781E-3</v>
      </c>
      <c r="DB225" s="9">
        <f t="shared" si="191"/>
        <v>-9.7871299319628774E-5</v>
      </c>
      <c r="DC225" s="9">
        <f t="shared" si="203"/>
        <v>2.2743078791387396E-6</v>
      </c>
      <c r="DD225" s="9">
        <f t="shared" si="162"/>
        <v>1.8210853862352473E-11</v>
      </c>
      <c r="DE225" s="9">
        <f t="shared" si="162"/>
        <v>4.1590432495078023E-17</v>
      </c>
      <c r="DF225" s="9">
        <f t="shared" si="192"/>
        <v>-2.7520851880708587E-14</v>
      </c>
    </row>
    <row r="226" spans="1:110" ht="15" x14ac:dyDescent="0.2">
      <c r="A226" s="9">
        <f t="shared" si="193"/>
        <v>213</v>
      </c>
      <c r="B226" s="16">
        <f t="shared" si="163"/>
        <v>3</v>
      </c>
      <c r="C226" s="17">
        <f>VLOOKUP($A226,Datum!$A:$B,2,0)</f>
        <v>41408</v>
      </c>
      <c r="D226" s="13">
        <f>VLOOKUP(C226,Zeitreihen!$B:$C,2,0)</f>
        <v>571.41</v>
      </c>
      <c r="E226" s="13">
        <f>VLOOKUP(C226,Zeitreihen!F:G,2,0)</f>
        <v>7139.3</v>
      </c>
      <c r="F226" s="9">
        <f t="shared" si="164"/>
        <v>4.2010188088311112E-4</v>
      </c>
      <c r="G226" s="9">
        <f t="shared" si="164"/>
        <v>-2.7206523962812357E-3</v>
      </c>
      <c r="H226" s="9">
        <f t="shared" si="194"/>
        <v>2.1378494063904152E-6</v>
      </c>
      <c r="I226" s="9">
        <f t="shared" si="153"/>
        <v>3.4827591156148107E-13</v>
      </c>
      <c r="J226" s="9">
        <f t="shared" si="153"/>
        <v>3.1722945362255014E-11</v>
      </c>
      <c r="K226" s="9">
        <f t="shared" si="165"/>
        <v>3.3239039867984186E-12</v>
      </c>
      <c r="M226" s="16">
        <f t="shared" si="166"/>
        <v>3</v>
      </c>
      <c r="N226" s="17">
        <f>VLOOKUP($A226,Datum!$A:$B,2,0)</f>
        <v>41408</v>
      </c>
      <c r="O226" s="13">
        <f>VLOOKUP(N226,Zeitreihen!$B:$C,2,0)</f>
        <v>571.41</v>
      </c>
      <c r="P226" s="13">
        <f>VLOOKUP(N226,Zeitreihen!$J:$K,2,0)</f>
        <v>0.26664533503986348</v>
      </c>
      <c r="Q226" s="9">
        <f t="shared" si="167"/>
        <v>4.2010188088311112E-4</v>
      </c>
      <c r="R226" s="9">
        <f t="shared" si="167"/>
        <v>2.6664178011729669E-5</v>
      </c>
      <c r="S226" s="9">
        <f t="shared" si="195"/>
        <v>2.1378494063904152E-6</v>
      </c>
      <c r="T226" s="9">
        <f t="shared" si="154"/>
        <v>3.4827591156148107E-13</v>
      </c>
      <c r="U226" s="9">
        <f t="shared" si="154"/>
        <v>1.5318626442193365E-15</v>
      </c>
      <c r="V226" s="9">
        <f t="shared" si="168"/>
        <v>-2.3097853986950176E-14</v>
      </c>
      <c r="X226" s="16">
        <f t="shared" si="169"/>
        <v>3</v>
      </c>
      <c r="Y226" s="17">
        <f>VLOOKUP($A226,Datum!$A:$B,2,0)</f>
        <v>41408</v>
      </c>
      <c r="Z226" s="13">
        <f>VLOOKUP(Y226,Zeitreihen!$B:$C,2,0)</f>
        <v>571.41</v>
      </c>
      <c r="AA226" s="13">
        <f>VLOOKUP(Y226,Zeitreihen!N:O,2,0)</f>
        <v>1.292</v>
      </c>
      <c r="AB226" s="9">
        <f t="shared" si="170"/>
        <v>4.2010188088311112E-4</v>
      </c>
      <c r="AC226" s="9">
        <f t="shared" si="170"/>
        <v>-4.247930697496561E-3</v>
      </c>
      <c r="AD226" s="9">
        <f t="shared" si="196"/>
        <v>2.1378494063904152E-6</v>
      </c>
      <c r="AE226" s="9">
        <f t="shared" si="155"/>
        <v>3.4827591156148107E-13</v>
      </c>
      <c r="AF226" s="9">
        <f t="shared" si="155"/>
        <v>4.3680684425923865E-11</v>
      </c>
      <c r="AG226" s="9">
        <f t="shared" si="171"/>
        <v>3.9003756467894248E-12</v>
      </c>
      <c r="AI226" s="16">
        <f t="shared" si="172"/>
        <v>3</v>
      </c>
      <c r="AJ226" s="17">
        <f>VLOOKUP($A226,Datum!$A:$B,2,0)</f>
        <v>41408</v>
      </c>
      <c r="AK226" s="13">
        <f>VLOOKUP(AJ226,Zeitreihen!$B:$C,2,0)</f>
        <v>571.41</v>
      </c>
      <c r="AL226" s="13">
        <f>VLOOKUP(AJ226,Zeitreihen!$R:$S,2,0)</f>
        <v>1.0218</v>
      </c>
      <c r="AM226" s="9">
        <f t="shared" si="173"/>
        <v>4.2010188088311112E-4</v>
      </c>
      <c r="AN226" s="9">
        <f t="shared" si="173"/>
        <v>-9.786172146573041E-5</v>
      </c>
      <c r="AO226" s="9">
        <f t="shared" si="197"/>
        <v>2.1378494063904152E-6</v>
      </c>
      <c r="AP226" s="9">
        <f t="shared" si="156"/>
        <v>3.2841920227493038E-13</v>
      </c>
      <c r="AQ226" s="9">
        <f t="shared" si="156"/>
        <v>4.1013912904681039E-17</v>
      </c>
      <c r="AR226" s="9">
        <f t="shared" si="174"/>
        <v>-3.670116695464712E-15</v>
      </c>
      <c r="AT226" s="16">
        <f t="shared" si="175"/>
        <v>3</v>
      </c>
      <c r="AU226" s="17">
        <f>VLOOKUP($A226,Datum!$A:$B,2,0)</f>
        <v>41408</v>
      </c>
      <c r="AV226" s="13">
        <f>VLOOKUP(AU226,Zeitreihen!$F:$G,2,0)</f>
        <v>7139.3</v>
      </c>
      <c r="AW226" s="13">
        <f>VLOOKUP(AU226,Zeitreihen!$J:$K,2,0)</f>
        <v>0.26664533503986348</v>
      </c>
      <c r="AX226" s="9">
        <f t="shared" si="176"/>
        <v>-2.7206523962812357E-3</v>
      </c>
      <c r="AY226" s="9">
        <f t="shared" si="176"/>
        <v>2.6664178011729669E-5</v>
      </c>
      <c r="AZ226" s="9">
        <f t="shared" si="198"/>
        <v>2.1378494063904152E-6</v>
      </c>
      <c r="BA226" s="9">
        <f t="shared" si="157"/>
        <v>3.1722945362255014E-11</v>
      </c>
      <c r="BB226" s="9">
        <f t="shared" si="157"/>
        <v>1.5318626442193365E-15</v>
      </c>
      <c r="BC226" s="9">
        <f t="shared" si="177"/>
        <v>-2.2044317854052438E-13</v>
      </c>
      <c r="BE226" s="16">
        <f t="shared" si="178"/>
        <v>3</v>
      </c>
      <c r="BF226" s="17">
        <f>VLOOKUP($A226,Datum!$A:$B,2,0)</f>
        <v>41408</v>
      </c>
      <c r="BG226" s="13">
        <f>VLOOKUP(BF226,Zeitreihen!$F:$G,2,0)</f>
        <v>7139.3</v>
      </c>
      <c r="BH226" s="13">
        <f>VLOOKUP(BF226,Zeitreihen!N:O,2,0)</f>
        <v>1.292</v>
      </c>
      <c r="BI226" s="9">
        <f t="shared" si="179"/>
        <v>-2.7206523962812357E-3</v>
      </c>
      <c r="BJ226" s="9">
        <f t="shared" si="179"/>
        <v>-4.247930697496561E-3</v>
      </c>
      <c r="BK226" s="9">
        <f t="shared" si="199"/>
        <v>2.1378494063904152E-6</v>
      </c>
      <c r="BL226" s="9">
        <f t="shared" si="158"/>
        <v>3.1722945362255014E-11</v>
      </c>
      <c r="BM226" s="9">
        <f t="shared" si="158"/>
        <v>4.3680684425923865E-11</v>
      </c>
      <c r="BN226" s="9">
        <f t="shared" si="180"/>
        <v>3.7224722503055499E-11</v>
      </c>
      <c r="BP226" s="16">
        <f t="shared" si="181"/>
        <v>3</v>
      </c>
      <c r="BQ226" s="17">
        <f>VLOOKUP($A226,Datum!$A:$B,2,0)</f>
        <v>41408</v>
      </c>
      <c r="BR226" s="13">
        <f>VLOOKUP(BQ226,Zeitreihen!$F:$G,2,0)</f>
        <v>7139.3</v>
      </c>
      <c r="BS226" s="13">
        <f>VLOOKUP(BQ226,Zeitreihen!R:S,2,0)</f>
        <v>1.0218</v>
      </c>
      <c r="BT226" s="9">
        <f t="shared" si="182"/>
        <v>-2.7206523962812357E-3</v>
      </c>
      <c r="BU226" s="9">
        <f t="shared" si="182"/>
        <v>-9.786172146573041E-5</v>
      </c>
      <c r="BV226" s="9">
        <f t="shared" si="200"/>
        <v>2.1378494063904152E-6</v>
      </c>
      <c r="BW226" s="9">
        <f t="shared" si="159"/>
        <v>3.1722945362255014E-11</v>
      </c>
      <c r="BX226" s="9">
        <f t="shared" si="159"/>
        <v>3.9270327361268707E-17</v>
      </c>
      <c r="BY226" s="9">
        <f t="shared" si="183"/>
        <v>-3.5295473495044593E-14</v>
      </c>
      <c r="CA226" s="16">
        <f t="shared" si="184"/>
        <v>3</v>
      </c>
      <c r="CB226" s="17">
        <f>VLOOKUP($A226,Datum!$A:$B,2,0)</f>
        <v>41408</v>
      </c>
      <c r="CC226" s="13">
        <f>VLOOKUP(CB226,Zeitreihen!$J:$K,2,0)</f>
        <v>0.26664533503986348</v>
      </c>
      <c r="CD226" s="13">
        <f>VLOOKUP(CB226,Zeitreihen!N:O,2,0)</f>
        <v>1.292</v>
      </c>
      <c r="CE226" s="9">
        <f t="shared" si="185"/>
        <v>2.6664178011729669E-5</v>
      </c>
      <c r="CF226" s="9">
        <f t="shared" si="185"/>
        <v>-4.247930697496561E-3</v>
      </c>
      <c r="CG226" s="9">
        <f t="shared" si="201"/>
        <v>2.1378494063904152E-6</v>
      </c>
      <c r="CH226" s="9">
        <f t="shared" si="160"/>
        <v>1.5318626442193365E-15</v>
      </c>
      <c r="CI226" s="9">
        <f t="shared" si="160"/>
        <v>4.3680684425923865E-11</v>
      </c>
      <c r="CJ226" s="9">
        <f t="shared" si="186"/>
        <v>-2.5867510267902885E-13</v>
      </c>
      <c r="CL226" s="16">
        <f t="shared" si="187"/>
        <v>3</v>
      </c>
      <c r="CM226" s="17">
        <f>VLOOKUP($A226,Datum!$A:$B,2,0)</f>
        <v>41408</v>
      </c>
      <c r="CN226" s="13">
        <f>VLOOKUP(CM226,Zeitreihen!$J:$K,2,0)</f>
        <v>0.26664533503986348</v>
      </c>
      <c r="CO226" s="13">
        <f>VLOOKUP(CM226,Zeitreihen!R:S,2,0)</f>
        <v>1.0218</v>
      </c>
      <c r="CP226" s="9">
        <f t="shared" si="188"/>
        <v>2.6664178011729669E-5</v>
      </c>
      <c r="CQ226" s="9">
        <f t="shared" si="188"/>
        <v>-9.786172146573041E-5</v>
      </c>
      <c r="CR226" s="9">
        <f t="shared" si="202"/>
        <v>2.1378494063904152E-6</v>
      </c>
      <c r="CS226" s="9">
        <f t="shared" si="161"/>
        <v>1.5318626442193365E-15</v>
      </c>
      <c r="CT226" s="9">
        <f t="shared" si="161"/>
        <v>3.9270327361268707E-17</v>
      </c>
      <c r="CU226" s="9">
        <f t="shared" si="189"/>
        <v>2.452687250975795E-16</v>
      </c>
      <c r="CW226" s="16">
        <f t="shared" si="190"/>
        <v>3</v>
      </c>
      <c r="CX226" s="17">
        <f>VLOOKUP($A226,Datum!$A:$B,2,0)</f>
        <v>41408</v>
      </c>
      <c r="CY226" s="13">
        <f>VLOOKUP(CX226,Zeitreihen!N:O,2,0)</f>
        <v>1.292</v>
      </c>
      <c r="CZ226" s="13">
        <f>VLOOKUP(CX226,Zeitreihen!R:S,2,0)</f>
        <v>1.0218</v>
      </c>
      <c r="DA226" s="9">
        <f t="shared" si="191"/>
        <v>-4.247930697496561E-3</v>
      </c>
      <c r="DB226" s="9">
        <f t="shared" si="191"/>
        <v>-9.786172146573041E-5</v>
      </c>
      <c r="DC226" s="9">
        <f t="shared" si="203"/>
        <v>2.1378494063904152E-6</v>
      </c>
      <c r="DD226" s="9">
        <f t="shared" si="162"/>
        <v>4.3680684425923865E-11</v>
      </c>
      <c r="DE226" s="9">
        <f t="shared" si="162"/>
        <v>3.9270327361268707E-17</v>
      </c>
      <c r="DF226" s="9">
        <f t="shared" si="192"/>
        <v>-4.1416841704435909E-14</v>
      </c>
    </row>
    <row r="227" spans="1:110" ht="15" x14ac:dyDescent="0.2">
      <c r="A227" s="9">
        <f t="shared" si="193"/>
        <v>214</v>
      </c>
      <c r="B227" s="16">
        <f t="shared" si="163"/>
        <v>2</v>
      </c>
      <c r="C227" s="17">
        <f>VLOOKUP($A227,Datum!$A:$B,2,0)</f>
        <v>41407</v>
      </c>
      <c r="D227" s="13">
        <f>VLOOKUP(C227,Zeitreihen!$B:$C,2,0)</f>
        <v>571.16999999999996</v>
      </c>
      <c r="E227" s="13">
        <f>VLOOKUP(C227,Zeitreihen!F:G,2,0)</f>
        <v>7158.75</v>
      </c>
      <c r="F227" s="9">
        <f t="shared" si="164"/>
        <v>4.1931725108748825E-3</v>
      </c>
      <c r="G227" s="9">
        <f t="shared" si="164"/>
        <v>-6.6160956740544691E-3</v>
      </c>
      <c r="H227" s="9">
        <f t="shared" si="194"/>
        <v>2.0095784420069903E-6</v>
      </c>
      <c r="I227" s="9">
        <f t="shared" si="153"/>
        <v>2.2815134923922268E-11</v>
      </c>
      <c r="J227" s="9">
        <f t="shared" si="153"/>
        <v>1.2062397204491124E-10</v>
      </c>
      <c r="K227" s="9">
        <f t="shared" si="165"/>
        <v>-5.2460005692566198E-11</v>
      </c>
      <c r="M227" s="16">
        <f t="shared" si="166"/>
        <v>2</v>
      </c>
      <c r="N227" s="17">
        <f>VLOOKUP($A227,Datum!$A:$B,2,0)</f>
        <v>41407</v>
      </c>
      <c r="O227" s="13">
        <f>VLOOKUP(N227,Zeitreihen!$B:$C,2,0)</f>
        <v>571.16999999999996</v>
      </c>
      <c r="P227" s="13">
        <f>VLOOKUP(N227,Zeitreihen!$J:$K,2,0)</f>
        <v>0.26663822525597269</v>
      </c>
      <c r="Q227" s="9">
        <f t="shared" si="167"/>
        <v>4.1931725108748825E-3</v>
      </c>
      <c r="R227" s="9">
        <f t="shared" si="167"/>
        <v>-2.6664178011620453E-5</v>
      </c>
      <c r="S227" s="9">
        <f t="shared" si="195"/>
        <v>2.0095784420069903E-6</v>
      </c>
      <c r="T227" s="9">
        <f t="shared" si="154"/>
        <v>2.2815134923922268E-11</v>
      </c>
      <c r="U227" s="9">
        <f t="shared" si="154"/>
        <v>1.4176264036260747E-15</v>
      </c>
      <c r="V227" s="9">
        <f t="shared" si="168"/>
        <v>-1.7984253576516203E-13</v>
      </c>
      <c r="X227" s="16">
        <f t="shared" si="169"/>
        <v>2</v>
      </c>
      <c r="Y227" s="17">
        <f>VLOOKUP($A227,Datum!$A:$B,2,0)</f>
        <v>41407</v>
      </c>
      <c r="Z227" s="13">
        <f>VLOOKUP(Y227,Zeitreihen!$B:$C,2,0)</f>
        <v>571.16999999999996</v>
      </c>
      <c r="AA227" s="13">
        <f>VLOOKUP(Y227,Zeitreihen!N:O,2,0)</f>
        <v>1.2975000000000001</v>
      </c>
      <c r="AB227" s="9">
        <f t="shared" si="170"/>
        <v>4.1931725108748825E-3</v>
      </c>
      <c r="AC227" s="9">
        <f t="shared" si="170"/>
        <v>-1.0784163731944864E-3</v>
      </c>
      <c r="AD227" s="9">
        <f t="shared" si="196"/>
        <v>2.0095784420069903E-6</v>
      </c>
      <c r="AE227" s="9">
        <f t="shared" si="155"/>
        <v>2.2815134923922268E-11</v>
      </c>
      <c r="AF227" s="9">
        <f t="shared" si="155"/>
        <v>3.6660939400677726E-12</v>
      </c>
      <c r="AG227" s="9">
        <f t="shared" si="171"/>
        <v>-9.1456234279801846E-12</v>
      </c>
      <c r="AI227" s="16">
        <f t="shared" si="172"/>
        <v>2</v>
      </c>
      <c r="AJ227" s="17">
        <f>VLOOKUP($A227,Datum!$A:$B,2,0)</f>
        <v>41407</v>
      </c>
      <c r="AK227" s="13">
        <f>VLOOKUP(AJ227,Zeitreihen!$B:$C,2,0)</f>
        <v>571.16999999999996</v>
      </c>
      <c r="AL227" s="13">
        <f>VLOOKUP(AJ227,Zeitreihen!$R:$S,2,0)</f>
        <v>1.0219</v>
      </c>
      <c r="AM227" s="9">
        <f t="shared" si="173"/>
        <v>4.1931725108748825E-3</v>
      </c>
      <c r="AN227" s="9">
        <f t="shared" si="173"/>
        <v>-9.7852145486385699E-5</v>
      </c>
      <c r="AO227" s="9">
        <f t="shared" si="197"/>
        <v>2.0095784420069903E-6</v>
      </c>
      <c r="AP227" s="9">
        <f t="shared" si="156"/>
        <v>2.2973514695085328E-11</v>
      </c>
      <c r="AQ227" s="9">
        <f t="shared" si="156"/>
        <v>3.8721838198850692E-17</v>
      </c>
      <c r="AR227" s="9">
        <f t="shared" si="174"/>
        <v>2.9825772729000885E-14</v>
      </c>
      <c r="AT227" s="16">
        <f t="shared" si="175"/>
        <v>2</v>
      </c>
      <c r="AU227" s="17">
        <f>VLOOKUP($A227,Datum!$A:$B,2,0)</f>
        <v>41407</v>
      </c>
      <c r="AV227" s="13">
        <f>VLOOKUP(AU227,Zeitreihen!$F:$G,2,0)</f>
        <v>7158.75</v>
      </c>
      <c r="AW227" s="13">
        <f>VLOOKUP(AU227,Zeitreihen!$J:$K,2,0)</f>
        <v>0.26663822525597269</v>
      </c>
      <c r="AX227" s="9">
        <f t="shared" si="176"/>
        <v>-6.6160956740544691E-3</v>
      </c>
      <c r="AY227" s="9">
        <f t="shared" si="176"/>
        <v>-2.6664178011620453E-5</v>
      </c>
      <c r="AZ227" s="9">
        <f t="shared" si="198"/>
        <v>2.0095784420069903E-6</v>
      </c>
      <c r="BA227" s="9">
        <f t="shared" si="157"/>
        <v>1.2062397204491124E-10</v>
      </c>
      <c r="BB227" s="9">
        <f t="shared" si="157"/>
        <v>1.4176264036260747E-15</v>
      </c>
      <c r="BC227" s="9">
        <f t="shared" si="177"/>
        <v>4.1352113329444205E-13</v>
      </c>
      <c r="BE227" s="16">
        <f t="shared" si="178"/>
        <v>2</v>
      </c>
      <c r="BF227" s="17">
        <f>VLOOKUP($A227,Datum!$A:$B,2,0)</f>
        <v>41407</v>
      </c>
      <c r="BG227" s="13">
        <f>VLOOKUP(BF227,Zeitreihen!$F:$G,2,0)</f>
        <v>7158.75</v>
      </c>
      <c r="BH227" s="13">
        <f>VLOOKUP(BF227,Zeitreihen!N:O,2,0)</f>
        <v>1.2975000000000001</v>
      </c>
      <c r="BI227" s="9">
        <f t="shared" si="179"/>
        <v>-6.6160956740544691E-3</v>
      </c>
      <c r="BJ227" s="9">
        <f t="shared" si="179"/>
        <v>-1.0784163731944864E-3</v>
      </c>
      <c r="BK227" s="9">
        <f t="shared" si="199"/>
        <v>2.0095784420069903E-6</v>
      </c>
      <c r="BL227" s="9">
        <f t="shared" si="158"/>
        <v>1.2062397204491124E-10</v>
      </c>
      <c r="BM227" s="9">
        <f t="shared" si="158"/>
        <v>3.6660939400677726E-12</v>
      </c>
      <c r="BN227" s="9">
        <f t="shared" si="180"/>
        <v>2.1028999332843999E-11</v>
      </c>
      <c r="BP227" s="16">
        <f t="shared" si="181"/>
        <v>2</v>
      </c>
      <c r="BQ227" s="17">
        <f>VLOOKUP($A227,Datum!$A:$B,2,0)</f>
        <v>41407</v>
      </c>
      <c r="BR227" s="13">
        <f>VLOOKUP(BQ227,Zeitreihen!$F:$G,2,0)</f>
        <v>7158.75</v>
      </c>
      <c r="BS227" s="13">
        <f>VLOOKUP(BQ227,Zeitreihen!R:S,2,0)</f>
        <v>1.0219</v>
      </c>
      <c r="BT227" s="9">
        <f t="shared" si="182"/>
        <v>-6.6160956740544691E-3</v>
      </c>
      <c r="BU227" s="9">
        <f t="shared" si="182"/>
        <v>-9.7852145486385699E-5</v>
      </c>
      <c r="BV227" s="9">
        <f t="shared" si="200"/>
        <v>2.0095784420069903E-6</v>
      </c>
      <c r="BW227" s="9">
        <f t="shared" si="159"/>
        <v>1.2062397204491124E-10</v>
      </c>
      <c r="BX227" s="9">
        <f t="shared" si="159"/>
        <v>3.7079245622252321E-17</v>
      </c>
      <c r="BY227" s="9">
        <f t="shared" si="183"/>
        <v>-6.6877843022820072E-14</v>
      </c>
      <c r="CA227" s="16">
        <f t="shared" si="184"/>
        <v>2</v>
      </c>
      <c r="CB227" s="17">
        <f>VLOOKUP($A227,Datum!$A:$B,2,0)</f>
        <v>41407</v>
      </c>
      <c r="CC227" s="13">
        <f>VLOOKUP(CB227,Zeitreihen!$J:$K,2,0)</f>
        <v>0.26663822525597269</v>
      </c>
      <c r="CD227" s="13">
        <f>VLOOKUP(CB227,Zeitreihen!N:O,2,0)</f>
        <v>1.2975000000000001</v>
      </c>
      <c r="CE227" s="9">
        <f t="shared" si="185"/>
        <v>-2.6664178011620453E-5</v>
      </c>
      <c r="CF227" s="9">
        <f t="shared" si="185"/>
        <v>-1.0784163731944864E-3</v>
      </c>
      <c r="CG227" s="9">
        <f t="shared" si="201"/>
        <v>2.0095784420069903E-6</v>
      </c>
      <c r="CH227" s="9">
        <f t="shared" si="160"/>
        <v>1.4176264036260747E-15</v>
      </c>
      <c r="CI227" s="9">
        <f t="shared" si="160"/>
        <v>3.6660939400677726E-12</v>
      </c>
      <c r="CJ227" s="9">
        <f t="shared" si="186"/>
        <v>7.2091272478807189E-14</v>
      </c>
      <c r="CL227" s="16">
        <f t="shared" si="187"/>
        <v>2</v>
      </c>
      <c r="CM227" s="17">
        <f>VLOOKUP($A227,Datum!$A:$B,2,0)</f>
        <v>41407</v>
      </c>
      <c r="CN227" s="13">
        <f>VLOOKUP(CM227,Zeitreihen!$J:$K,2,0)</f>
        <v>0.26663822525597269</v>
      </c>
      <c r="CO227" s="13">
        <f>VLOOKUP(CM227,Zeitreihen!R:S,2,0)</f>
        <v>1.0219</v>
      </c>
      <c r="CP227" s="9">
        <f t="shared" si="188"/>
        <v>-2.6664178011620453E-5</v>
      </c>
      <c r="CQ227" s="9">
        <f t="shared" si="188"/>
        <v>-9.7852145486385699E-5</v>
      </c>
      <c r="CR227" s="9">
        <f t="shared" si="202"/>
        <v>2.0095784420069903E-6</v>
      </c>
      <c r="CS227" s="9">
        <f t="shared" si="161"/>
        <v>1.4176264036260747E-15</v>
      </c>
      <c r="CT227" s="9">
        <f t="shared" si="161"/>
        <v>3.7079245622252321E-17</v>
      </c>
      <c r="CU227" s="9">
        <f t="shared" si="189"/>
        <v>-2.2926953051079736E-16</v>
      </c>
      <c r="CW227" s="16">
        <f t="shared" si="190"/>
        <v>2</v>
      </c>
      <c r="CX227" s="17">
        <f>VLOOKUP($A227,Datum!$A:$B,2,0)</f>
        <v>41407</v>
      </c>
      <c r="CY227" s="13">
        <f>VLOOKUP(CX227,Zeitreihen!N:O,2,0)</f>
        <v>1.2975000000000001</v>
      </c>
      <c r="CZ227" s="13">
        <f>VLOOKUP(CX227,Zeitreihen!R:S,2,0)</f>
        <v>1.0219</v>
      </c>
      <c r="DA227" s="9">
        <f t="shared" si="191"/>
        <v>-1.0784163731944864E-3</v>
      </c>
      <c r="DB227" s="9">
        <f t="shared" si="191"/>
        <v>-9.7852145486385699E-5</v>
      </c>
      <c r="DC227" s="9">
        <f t="shared" si="203"/>
        <v>2.0095784420069903E-6</v>
      </c>
      <c r="DD227" s="9">
        <f t="shared" si="162"/>
        <v>3.6660939400677726E-12</v>
      </c>
      <c r="DE227" s="9">
        <f t="shared" si="162"/>
        <v>3.7079245622252321E-17</v>
      </c>
      <c r="DF227" s="9">
        <f t="shared" si="192"/>
        <v>-1.1659159389854131E-14</v>
      </c>
    </row>
    <row r="228" spans="1:110" ht="15" x14ac:dyDescent="0.2">
      <c r="A228" s="9">
        <f t="shared" si="193"/>
        <v>215</v>
      </c>
      <c r="B228" s="16">
        <f t="shared" si="163"/>
        <v>6</v>
      </c>
      <c r="C228" s="17">
        <f>VLOOKUP($A228,Datum!$A:$B,2,0)</f>
        <v>41404</v>
      </c>
      <c r="D228" s="13">
        <f>VLOOKUP(C228,Zeitreihen!$B:$C,2,0)</f>
        <v>568.78</v>
      </c>
      <c r="E228" s="13">
        <f>VLOOKUP(C228,Zeitreihen!F:G,2,0)</f>
        <v>7206.27</v>
      </c>
      <c r="F228" s="9">
        <f t="shared" si="164"/>
        <v>-1.9320962222108523E-3</v>
      </c>
      <c r="G228" s="9">
        <f t="shared" si="164"/>
        <v>0</v>
      </c>
      <c r="H228" s="9">
        <f t="shared" si="194"/>
        <v>1.8890037354865708E-6</v>
      </c>
      <c r="I228" s="9">
        <f t="shared" si="153"/>
        <v>1.4346106696901198E-11</v>
      </c>
      <c r="J228" s="9">
        <f t="shared" si="153"/>
        <v>2.4182772812614064E-12</v>
      </c>
      <c r="K228" s="9">
        <f t="shared" si="165"/>
        <v>5.8900648468135125E-12</v>
      </c>
      <c r="M228" s="16">
        <f t="shared" si="166"/>
        <v>6</v>
      </c>
      <c r="N228" s="17">
        <f>VLOOKUP($A228,Datum!$A:$B,2,0)</f>
        <v>41404</v>
      </c>
      <c r="O228" s="13">
        <f>VLOOKUP(N228,Zeitreihen!$B:$C,2,0)</f>
        <v>568.78</v>
      </c>
      <c r="P228" s="13">
        <f>VLOOKUP(N228,Zeitreihen!$J:$K,2,0)</f>
        <v>0.26664533503986348</v>
      </c>
      <c r="Q228" s="9">
        <f t="shared" si="167"/>
        <v>-1.9320962222108523E-3</v>
      </c>
      <c r="R228" s="9">
        <f t="shared" si="167"/>
        <v>0</v>
      </c>
      <c r="S228" s="9">
        <f t="shared" si="195"/>
        <v>1.8890037354865708E-6</v>
      </c>
      <c r="T228" s="9">
        <f t="shared" si="154"/>
        <v>1.4346106696901198E-11</v>
      </c>
      <c r="U228" s="9">
        <f t="shared" si="154"/>
        <v>2.0493176771257419E-20</v>
      </c>
      <c r="V228" s="9">
        <f t="shared" si="168"/>
        <v>-5.4221517916682872E-16</v>
      </c>
      <c r="X228" s="16">
        <f t="shared" si="169"/>
        <v>6</v>
      </c>
      <c r="Y228" s="17">
        <f>VLOOKUP($A228,Datum!$A:$B,2,0)</f>
        <v>41404</v>
      </c>
      <c r="Z228" s="13">
        <f>VLOOKUP(Y228,Zeitreihen!$B:$C,2,0)</f>
        <v>568.78</v>
      </c>
      <c r="AA228" s="13">
        <f>VLOOKUP(Y228,Zeitreihen!N:O,2,0)</f>
        <v>1.2988999999999999</v>
      </c>
      <c r="AB228" s="9">
        <f t="shared" si="170"/>
        <v>-1.9320962222108523E-3</v>
      </c>
      <c r="AC228" s="9">
        <f t="shared" si="170"/>
        <v>-1.2547024061494834E-2</v>
      </c>
      <c r="AD228" s="9">
        <f t="shared" si="196"/>
        <v>1.8890037354865708E-6</v>
      </c>
      <c r="AE228" s="9">
        <f t="shared" si="155"/>
        <v>1.4346106696901198E-11</v>
      </c>
      <c r="AF228" s="9">
        <f t="shared" si="155"/>
        <v>3.1042732295825568E-10</v>
      </c>
      <c r="AG228" s="9">
        <f t="shared" si="171"/>
        <v>6.6733975580603202E-11</v>
      </c>
      <c r="AI228" s="16">
        <f t="shared" si="172"/>
        <v>6</v>
      </c>
      <c r="AJ228" s="17">
        <f>VLOOKUP($A228,Datum!$A:$B,2,0)</f>
        <v>41404</v>
      </c>
      <c r="AK228" s="13">
        <f>VLOOKUP(AJ228,Zeitreihen!$B:$C,2,0)</f>
        <v>568.78</v>
      </c>
      <c r="AL228" s="13">
        <f>VLOOKUP(AJ228,Zeitreihen!$R:$S,2,0)</f>
        <v>1.022</v>
      </c>
      <c r="AM228" s="9">
        <f t="shared" si="173"/>
        <v>-1.9320962222108523E-3</v>
      </c>
      <c r="AN228" s="9">
        <f t="shared" si="173"/>
        <v>-1.9567557052937266E-4</v>
      </c>
      <c r="AO228" s="9">
        <f t="shared" si="197"/>
        <v>1.8890037354865708E-6</v>
      </c>
      <c r="AP228" s="9">
        <f t="shared" si="156"/>
        <v>1.4224810695616983E-11</v>
      </c>
      <c r="AQ228" s="9">
        <f t="shared" si="156"/>
        <v>1.649077331487846E-14</v>
      </c>
      <c r="AR228" s="9">
        <f t="shared" si="174"/>
        <v>4.8433266318562311E-13</v>
      </c>
      <c r="AT228" s="16">
        <f t="shared" si="175"/>
        <v>6</v>
      </c>
      <c r="AU228" s="17">
        <f>VLOOKUP($A228,Datum!$A:$B,2,0)</f>
        <v>41404</v>
      </c>
      <c r="AV228" s="13">
        <f>VLOOKUP(AU228,Zeitreihen!$F:$G,2,0)</f>
        <v>7206.27</v>
      </c>
      <c r="AW228" s="13">
        <f>VLOOKUP(AU228,Zeitreihen!$J:$K,2,0)</f>
        <v>0.26664533503986348</v>
      </c>
      <c r="AX228" s="9">
        <f t="shared" si="176"/>
        <v>0</v>
      </c>
      <c r="AY228" s="9">
        <f t="shared" si="176"/>
        <v>0</v>
      </c>
      <c r="AZ228" s="9">
        <f t="shared" si="198"/>
        <v>1.8890037354865708E-6</v>
      </c>
      <c r="BA228" s="9">
        <f t="shared" si="157"/>
        <v>2.4182772812614064E-12</v>
      </c>
      <c r="BB228" s="9">
        <f t="shared" si="157"/>
        <v>2.0493176771257419E-20</v>
      </c>
      <c r="BC228" s="9">
        <f t="shared" si="177"/>
        <v>-2.2261667459291051E-16</v>
      </c>
      <c r="BE228" s="16">
        <f t="shared" si="178"/>
        <v>6</v>
      </c>
      <c r="BF228" s="17">
        <f>VLOOKUP($A228,Datum!$A:$B,2,0)</f>
        <v>41404</v>
      </c>
      <c r="BG228" s="13">
        <f>VLOOKUP(BF228,Zeitreihen!$F:$G,2,0)</f>
        <v>7206.27</v>
      </c>
      <c r="BH228" s="13">
        <f>VLOOKUP(BF228,Zeitreihen!N:O,2,0)</f>
        <v>1.2988999999999999</v>
      </c>
      <c r="BI228" s="9">
        <f t="shared" si="179"/>
        <v>0</v>
      </c>
      <c r="BJ228" s="9">
        <f t="shared" si="179"/>
        <v>-1.2547024061494834E-2</v>
      </c>
      <c r="BK228" s="9">
        <f t="shared" si="199"/>
        <v>1.8890037354865708E-6</v>
      </c>
      <c r="BL228" s="9">
        <f t="shared" si="158"/>
        <v>2.4182772812614064E-12</v>
      </c>
      <c r="BM228" s="9">
        <f t="shared" si="158"/>
        <v>3.1042732295825568E-10</v>
      </c>
      <c r="BN228" s="9">
        <f t="shared" si="180"/>
        <v>2.7398893090647791E-11</v>
      </c>
      <c r="BP228" s="16">
        <f t="shared" si="181"/>
        <v>6</v>
      </c>
      <c r="BQ228" s="17">
        <f>VLOOKUP($A228,Datum!$A:$B,2,0)</f>
        <v>41404</v>
      </c>
      <c r="BR228" s="13">
        <f>VLOOKUP(BQ228,Zeitreihen!$F:$G,2,0)</f>
        <v>7206.27</v>
      </c>
      <c r="BS228" s="13">
        <f>VLOOKUP(BQ228,Zeitreihen!R:S,2,0)</f>
        <v>1.022</v>
      </c>
      <c r="BT228" s="9">
        <f t="shared" si="182"/>
        <v>0</v>
      </c>
      <c r="BU228" s="9">
        <f t="shared" si="182"/>
        <v>-1.9567557052937266E-4</v>
      </c>
      <c r="BV228" s="9">
        <f t="shared" si="200"/>
        <v>1.8890037354865708E-6</v>
      </c>
      <c r="BW228" s="9">
        <f t="shared" si="159"/>
        <v>2.4182772812614064E-12</v>
      </c>
      <c r="BX228" s="9">
        <f t="shared" si="159"/>
        <v>1.6524011381275208E-14</v>
      </c>
      <c r="BY228" s="9">
        <f t="shared" si="183"/>
        <v>1.9989907783339759E-13</v>
      </c>
      <c r="CA228" s="16">
        <f t="shared" si="184"/>
        <v>6</v>
      </c>
      <c r="CB228" s="17">
        <f>VLOOKUP($A228,Datum!$A:$B,2,0)</f>
        <v>41404</v>
      </c>
      <c r="CC228" s="13">
        <f>VLOOKUP(CB228,Zeitreihen!$J:$K,2,0)</f>
        <v>0.26664533503986348</v>
      </c>
      <c r="CD228" s="13">
        <f>VLOOKUP(CB228,Zeitreihen!N:O,2,0)</f>
        <v>1.2988999999999999</v>
      </c>
      <c r="CE228" s="9">
        <f t="shared" si="185"/>
        <v>0</v>
      </c>
      <c r="CF228" s="9">
        <f t="shared" si="185"/>
        <v>-1.2547024061494834E-2</v>
      </c>
      <c r="CG228" s="9">
        <f t="shared" si="201"/>
        <v>1.8890037354865708E-6</v>
      </c>
      <c r="CH228" s="9">
        <f t="shared" si="160"/>
        <v>2.0493176771257419E-20</v>
      </c>
      <c r="CI228" s="9">
        <f t="shared" si="160"/>
        <v>3.1042732295825568E-10</v>
      </c>
      <c r="CJ228" s="9">
        <f t="shared" si="186"/>
        <v>-2.5222295700454688E-15</v>
      </c>
      <c r="CL228" s="16">
        <f t="shared" si="187"/>
        <v>6</v>
      </c>
      <c r="CM228" s="17">
        <f>VLOOKUP($A228,Datum!$A:$B,2,0)</f>
        <v>41404</v>
      </c>
      <c r="CN228" s="13">
        <f>VLOOKUP(CM228,Zeitreihen!$J:$K,2,0)</f>
        <v>0.26664533503986348</v>
      </c>
      <c r="CO228" s="13">
        <f>VLOOKUP(CM228,Zeitreihen!R:S,2,0)</f>
        <v>1.022</v>
      </c>
      <c r="CP228" s="9">
        <f t="shared" si="188"/>
        <v>0</v>
      </c>
      <c r="CQ228" s="9">
        <f t="shared" si="188"/>
        <v>-1.9567557052937266E-4</v>
      </c>
      <c r="CR228" s="9">
        <f t="shared" si="202"/>
        <v>1.8890037354865708E-6</v>
      </c>
      <c r="CS228" s="9">
        <f t="shared" si="161"/>
        <v>2.0493176771257419E-20</v>
      </c>
      <c r="CT228" s="9">
        <f t="shared" si="161"/>
        <v>1.6524011381275208E-14</v>
      </c>
      <c r="CU228" s="9">
        <f t="shared" si="189"/>
        <v>-1.8401888115265299E-17</v>
      </c>
      <c r="CW228" s="16">
        <f t="shared" si="190"/>
        <v>6</v>
      </c>
      <c r="CX228" s="17">
        <f>VLOOKUP($A228,Datum!$A:$B,2,0)</f>
        <v>41404</v>
      </c>
      <c r="CY228" s="13">
        <f>VLOOKUP(CX228,Zeitreihen!N:O,2,0)</f>
        <v>1.2988999999999999</v>
      </c>
      <c r="CZ228" s="13">
        <f>VLOOKUP(CX228,Zeitreihen!R:S,2,0)</f>
        <v>1.022</v>
      </c>
      <c r="DA228" s="9">
        <f t="shared" si="191"/>
        <v>-1.2547024061494834E-2</v>
      </c>
      <c r="DB228" s="9">
        <f t="shared" si="191"/>
        <v>-1.9567557052937266E-4</v>
      </c>
      <c r="DC228" s="9">
        <f t="shared" si="203"/>
        <v>1.8890037354865708E-6</v>
      </c>
      <c r="DD228" s="9">
        <f t="shared" si="162"/>
        <v>3.1042732295825568E-10</v>
      </c>
      <c r="DE228" s="9">
        <f t="shared" si="162"/>
        <v>1.6524011381275208E-14</v>
      </c>
      <c r="DF228" s="9">
        <f t="shared" si="192"/>
        <v>2.264840969609348E-12</v>
      </c>
    </row>
    <row r="229" spans="1:110" ht="15" x14ac:dyDescent="0.2">
      <c r="A229" s="9">
        <f t="shared" si="193"/>
        <v>216</v>
      </c>
      <c r="B229" s="16">
        <f t="shared" si="163"/>
        <v>4</v>
      </c>
      <c r="C229" s="17">
        <f>VLOOKUP($A229,Datum!$A:$B,2,0)</f>
        <v>41402</v>
      </c>
      <c r="D229" s="13">
        <f>VLOOKUP(C229,Zeitreihen!$B:$C,2,0)</f>
        <v>569.88</v>
      </c>
      <c r="E229" s="13">
        <f>VLOOKUP(C229,Zeitreihen!F:G,2,0)</f>
        <v>7206.27</v>
      </c>
      <c r="F229" s="9">
        <f t="shared" si="164"/>
        <v>1.2290837850878417E-3</v>
      </c>
      <c r="G229" s="9">
        <f t="shared" si="164"/>
        <v>3.3067530783248938E-3</v>
      </c>
      <c r="H229" s="9">
        <f t="shared" si="194"/>
        <v>1.7756635113573764E-6</v>
      </c>
      <c r="I229" s="9">
        <f t="shared" si="153"/>
        <v>2.9177331212041904E-13</v>
      </c>
      <c r="J229" s="9">
        <f t="shared" si="153"/>
        <v>8.4023137632636239E-12</v>
      </c>
      <c r="K229" s="9">
        <f t="shared" si="165"/>
        <v>1.5657493146038449E-12</v>
      </c>
      <c r="M229" s="16">
        <f t="shared" si="166"/>
        <v>4</v>
      </c>
      <c r="N229" s="17">
        <f>VLOOKUP($A229,Datum!$A:$B,2,0)</f>
        <v>41402</v>
      </c>
      <c r="O229" s="13">
        <f>VLOOKUP(N229,Zeitreihen!$B:$C,2,0)</f>
        <v>569.88</v>
      </c>
      <c r="P229" s="13">
        <f>VLOOKUP(N229,Zeitreihen!$J:$K,2,0)</f>
        <v>0.26664533503986348</v>
      </c>
      <c r="Q229" s="9">
        <f t="shared" si="167"/>
        <v>1.2290837850878417E-3</v>
      </c>
      <c r="R229" s="9">
        <f t="shared" si="167"/>
        <v>0</v>
      </c>
      <c r="S229" s="9">
        <f t="shared" si="195"/>
        <v>1.7756635113573764E-6</v>
      </c>
      <c r="T229" s="9">
        <f t="shared" si="154"/>
        <v>2.9177331212041904E-13</v>
      </c>
      <c r="U229" s="9">
        <f t="shared" si="154"/>
        <v>1.9263586164981972E-20</v>
      </c>
      <c r="V229" s="9">
        <f t="shared" si="168"/>
        <v>7.4970663186835101E-17</v>
      </c>
      <c r="X229" s="16">
        <f t="shared" si="169"/>
        <v>4</v>
      </c>
      <c r="Y229" s="17">
        <f>VLOOKUP($A229,Datum!$A:$B,2,0)</f>
        <v>41402</v>
      </c>
      <c r="Z229" s="13">
        <f>VLOOKUP(Y229,Zeitreihen!$B:$C,2,0)</f>
        <v>569.88</v>
      </c>
      <c r="AA229" s="13">
        <f>VLOOKUP(Y229,Zeitreihen!N:O,2,0)</f>
        <v>1.3153000000000001</v>
      </c>
      <c r="AB229" s="9">
        <f t="shared" si="170"/>
        <v>1.2290837850878417E-3</v>
      </c>
      <c r="AC229" s="9">
        <f t="shared" si="170"/>
        <v>5.6419789796263286E-3</v>
      </c>
      <c r="AD229" s="9">
        <f t="shared" si="196"/>
        <v>1.7756635113573764E-6</v>
      </c>
      <c r="AE229" s="9">
        <f t="shared" si="155"/>
        <v>2.9177331212041904E-13</v>
      </c>
      <c r="AF229" s="9">
        <f t="shared" si="155"/>
        <v>5.1199390038063328E-11</v>
      </c>
      <c r="AG229" s="9">
        <f t="shared" si="171"/>
        <v>3.8650505313580215E-12</v>
      </c>
      <c r="AI229" s="16">
        <f t="shared" si="172"/>
        <v>4</v>
      </c>
      <c r="AJ229" s="17">
        <f>VLOOKUP($A229,Datum!$A:$B,2,0)</f>
        <v>41402</v>
      </c>
      <c r="AK229" s="13">
        <f>VLOOKUP(AJ229,Zeitreihen!$B:$C,2,0)</f>
        <v>569.88</v>
      </c>
      <c r="AL229" s="13">
        <f>VLOOKUP(AJ229,Zeitreihen!$R:$S,2,0)</f>
        <v>1.0222</v>
      </c>
      <c r="AM229" s="9">
        <f t="shared" si="173"/>
        <v>1.2290837850878417E-3</v>
      </c>
      <c r="AN229" s="9">
        <f t="shared" si="173"/>
        <v>-9.7823428789122036E-5</v>
      </c>
      <c r="AO229" s="9">
        <f t="shared" si="197"/>
        <v>1.7756635113573764E-6</v>
      </c>
      <c r="AP229" s="9">
        <f t="shared" si="156"/>
        <v>3.0882222092008285E-13</v>
      </c>
      <c r="AQ229" s="9">
        <f t="shared" si="156"/>
        <v>3.4663742970766227E-17</v>
      </c>
      <c r="AR229" s="9">
        <f t="shared" si="174"/>
        <v>3.27183955744088E-15</v>
      </c>
      <c r="AT229" s="16">
        <f t="shared" si="175"/>
        <v>4</v>
      </c>
      <c r="AU229" s="17">
        <f>VLOOKUP($A229,Datum!$A:$B,2,0)</f>
        <v>41402</v>
      </c>
      <c r="AV229" s="13">
        <f>VLOOKUP(AU229,Zeitreihen!$F:$G,2,0)</f>
        <v>7206.27</v>
      </c>
      <c r="AW229" s="13">
        <f>VLOOKUP(AU229,Zeitreihen!$J:$K,2,0)</f>
        <v>0.26664533503986348</v>
      </c>
      <c r="AX229" s="9">
        <f t="shared" si="176"/>
        <v>3.3067530783248938E-3</v>
      </c>
      <c r="AY229" s="9">
        <f t="shared" si="176"/>
        <v>0</v>
      </c>
      <c r="AZ229" s="9">
        <f t="shared" si="198"/>
        <v>1.7756635113573764E-6</v>
      </c>
      <c r="BA229" s="9">
        <f t="shared" si="157"/>
        <v>8.4023137632636239E-12</v>
      </c>
      <c r="BB229" s="9">
        <f t="shared" si="157"/>
        <v>1.9263586164981972E-20</v>
      </c>
      <c r="BC229" s="9">
        <f t="shared" si="177"/>
        <v>4.0231666031105743E-16</v>
      </c>
      <c r="BE229" s="16">
        <f t="shared" si="178"/>
        <v>4</v>
      </c>
      <c r="BF229" s="17">
        <f>VLOOKUP($A229,Datum!$A:$B,2,0)</f>
        <v>41402</v>
      </c>
      <c r="BG229" s="13">
        <f>VLOOKUP(BF229,Zeitreihen!$F:$G,2,0)</f>
        <v>7206.27</v>
      </c>
      <c r="BH229" s="13">
        <f>VLOOKUP(BF229,Zeitreihen!N:O,2,0)</f>
        <v>1.3153000000000001</v>
      </c>
      <c r="BI229" s="9">
        <f t="shared" si="179"/>
        <v>3.3067530783248938E-3</v>
      </c>
      <c r="BJ229" s="9">
        <f t="shared" si="179"/>
        <v>5.6419789796263286E-3</v>
      </c>
      <c r="BK229" s="9">
        <f t="shared" si="199"/>
        <v>1.7756635113573764E-6</v>
      </c>
      <c r="BL229" s="9">
        <f t="shared" si="158"/>
        <v>8.4023137632636239E-12</v>
      </c>
      <c r="BM229" s="9">
        <f t="shared" si="158"/>
        <v>5.1199390038063328E-11</v>
      </c>
      <c r="BN229" s="9">
        <f t="shared" si="180"/>
        <v>2.0741102660840427E-11</v>
      </c>
      <c r="BP229" s="16">
        <f t="shared" si="181"/>
        <v>4</v>
      </c>
      <c r="BQ229" s="17">
        <f>VLOOKUP($A229,Datum!$A:$B,2,0)</f>
        <v>41402</v>
      </c>
      <c r="BR229" s="13">
        <f>VLOOKUP(BQ229,Zeitreihen!$F:$G,2,0)</f>
        <v>7206.27</v>
      </c>
      <c r="BS229" s="13">
        <f>VLOOKUP(BQ229,Zeitreihen!R:S,2,0)</f>
        <v>1.0222</v>
      </c>
      <c r="BT229" s="9">
        <f t="shared" si="182"/>
        <v>3.3067530783248938E-3</v>
      </c>
      <c r="BU229" s="9">
        <f t="shared" si="182"/>
        <v>-9.7823428789122036E-5</v>
      </c>
      <c r="BV229" s="9">
        <f t="shared" si="200"/>
        <v>1.7756635113573764E-6</v>
      </c>
      <c r="BW229" s="9">
        <f t="shared" si="159"/>
        <v>8.4023137632636239E-12</v>
      </c>
      <c r="BX229" s="9">
        <f t="shared" si="159"/>
        <v>3.3202750289968653E-17</v>
      </c>
      <c r="BY229" s="9">
        <f t="shared" si="183"/>
        <v>1.6702692170413991E-14</v>
      </c>
      <c r="CA229" s="16">
        <f t="shared" si="184"/>
        <v>4</v>
      </c>
      <c r="CB229" s="17">
        <f>VLOOKUP($A229,Datum!$A:$B,2,0)</f>
        <v>41402</v>
      </c>
      <c r="CC229" s="13">
        <f>VLOOKUP(CB229,Zeitreihen!$J:$K,2,0)</f>
        <v>0.26664533503986348</v>
      </c>
      <c r="CD229" s="13">
        <f>VLOOKUP(CB229,Zeitreihen!N:O,2,0)</f>
        <v>1.3153000000000001</v>
      </c>
      <c r="CE229" s="9">
        <f t="shared" si="185"/>
        <v>0</v>
      </c>
      <c r="CF229" s="9">
        <f t="shared" si="185"/>
        <v>5.6419789796263286E-3</v>
      </c>
      <c r="CG229" s="9">
        <f t="shared" si="201"/>
        <v>1.7756635113573764E-6</v>
      </c>
      <c r="CH229" s="9">
        <f t="shared" si="160"/>
        <v>1.9263586164981972E-20</v>
      </c>
      <c r="CI229" s="9">
        <f t="shared" si="160"/>
        <v>5.1199390038063328E-11</v>
      </c>
      <c r="CJ229" s="9">
        <f t="shared" si="186"/>
        <v>9.9311825156561908E-16</v>
      </c>
      <c r="CL229" s="16">
        <f t="shared" si="187"/>
        <v>4</v>
      </c>
      <c r="CM229" s="17">
        <f>VLOOKUP($A229,Datum!$A:$B,2,0)</f>
        <v>41402</v>
      </c>
      <c r="CN229" s="13">
        <f>VLOOKUP(CM229,Zeitreihen!$J:$K,2,0)</f>
        <v>0.26664533503986348</v>
      </c>
      <c r="CO229" s="13">
        <f>VLOOKUP(CM229,Zeitreihen!R:S,2,0)</f>
        <v>1.0222</v>
      </c>
      <c r="CP229" s="9">
        <f t="shared" si="188"/>
        <v>0</v>
      </c>
      <c r="CQ229" s="9">
        <f t="shared" si="188"/>
        <v>-9.7823428789122036E-5</v>
      </c>
      <c r="CR229" s="9">
        <f t="shared" si="202"/>
        <v>1.7756635113573764E-6</v>
      </c>
      <c r="CS229" s="9">
        <f t="shared" si="161"/>
        <v>1.9263586164981972E-20</v>
      </c>
      <c r="CT229" s="9">
        <f t="shared" si="161"/>
        <v>3.3202750289968653E-17</v>
      </c>
      <c r="CU229" s="9">
        <f t="shared" si="189"/>
        <v>7.9975248741419452E-19</v>
      </c>
      <c r="CW229" s="16">
        <f t="shared" si="190"/>
        <v>4</v>
      </c>
      <c r="CX229" s="17">
        <f>VLOOKUP($A229,Datum!$A:$B,2,0)</f>
        <v>41402</v>
      </c>
      <c r="CY229" s="13">
        <f>VLOOKUP(CX229,Zeitreihen!N:O,2,0)</f>
        <v>1.3153000000000001</v>
      </c>
      <c r="CZ229" s="13">
        <f>VLOOKUP(CX229,Zeitreihen!R:S,2,0)</f>
        <v>1.0222</v>
      </c>
      <c r="DA229" s="9">
        <f t="shared" si="191"/>
        <v>5.6419789796263286E-3</v>
      </c>
      <c r="DB229" s="9">
        <f t="shared" si="191"/>
        <v>-9.7823428789122036E-5</v>
      </c>
      <c r="DC229" s="9">
        <f t="shared" si="203"/>
        <v>1.7756635113573764E-6</v>
      </c>
      <c r="DD229" s="9">
        <f t="shared" si="162"/>
        <v>5.1199390038063328E-11</v>
      </c>
      <c r="DE229" s="9">
        <f t="shared" si="162"/>
        <v>3.3202750289968653E-17</v>
      </c>
      <c r="DF229" s="9">
        <f t="shared" si="192"/>
        <v>4.1230578002649022E-14</v>
      </c>
    </row>
    <row r="230" spans="1:110" ht="15" x14ac:dyDescent="0.2">
      <c r="A230" s="9">
        <f t="shared" si="193"/>
        <v>217</v>
      </c>
      <c r="B230" s="16">
        <f t="shared" si="163"/>
        <v>3</v>
      </c>
      <c r="C230" s="17">
        <f>VLOOKUP($A230,Datum!$A:$B,2,0)</f>
        <v>41401</v>
      </c>
      <c r="D230" s="13">
        <f>VLOOKUP(C230,Zeitreihen!$B:$C,2,0)</f>
        <v>569.17999999999995</v>
      </c>
      <c r="E230" s="13">
        <f>VLOOKUP(C230,Zeitreihen!F:G,2,0)</f>
        <v>7182.48</v>
      </c>
      <c r="F230" s="9">
        <f t="shared" si="164"/>
        <v>4.6843442177471467E-3</v>
      </c>
      <c r="G230" s="9">
        <f t="shared" si="164"/>
        <v>-9.2543569921618317E-4</v>
      </c>
      <c r="H230" s="9">
        <f t="shared" si="194"/>
        <v>1.6691237006759338E-6</v>
      </c>
      <c r="I230" s="9">
        <f t="shared" si="153"/>
        <v>2.4877289522079097E-11</v>
      </c>
      <c r="J230" s="9">
        <f t="shared" si="153"/>
        <v>7.0617159021752455E-12</v>
      </c>
      <c r="K230" s="9">
        <f t="shared" si="165"/>
        <v>-1.3254295568648059E-11</v>
      </c>
      <c r="M230" s="16">
        <f t="shared" si="166"/>
        <v>3</v>
      </c>
      <c r="N230" s="17">
        <f>VLOOKUP($A230,Datum!$A:$B,2,0)</f>
        <v>41401</v>
      </c>
      <c r="O230" s="13">
        <f>VLOOKUP(N230,Zeitreihen!$B:$C,2,0)</f>
        <v>569.17999999999995</v>
      </c>
      <c r="P230" s="13">
        <f>VLOOKUP(N230,Zeitreihen!$J:$K,2,0)</f>
        <v>0.26664533503986348</v>
      </c>
      <c r="Q230" s="9">
        <f t="shared" si="167"/>
        <v>4.6843442177471467E-3</v>
      </c>
      <c r="R230" s="9">
        <f t="shared" si="167"/>
        <v>-2.6664889008965887E-5</v>
      </c>
      <c r="S230" s="9">
        <f t="shared" si="195"/>
        <v>1.6691237006759338E-6</v>
      </c>
      <c r="T230" s="9">
        <f t="shared" si="154"/>
        <v>2.4877289522079097E-11</v>
      </c>
      <c r="U230" s="9">
        <f t="shared" si="154"/>
        <v>1.1775208494858135E-15</v>
      </c>
      <c r="V230" s="9">
        <f t="shared" si="168"/>
        <v>-1.7115351907262411E-13</v>
      </c>
      <c r="X230" s="16">
        <f t="shared" si="169"/>
        <v>3</v>
      </c>
      <c r="Y230" s="17">
        <f>VLOOKUP($A230,Datum!$A:$B,2,0)</f>
        <v>41401</v>
      </c>
      <c r="Z230" s="13">
        <f>VLOOKUP(Y230,Zeitreihen!$B:$C,2,0)</f>
        <v>569.17999999999995</v>
      </c>
      <c r="AA230" s="13">
        <f>VLOOKUP(Y230,Zeitreihen!N:O,2,0)</f>
        <v>1.3079000000000001</v>
      </c>
      <c r="AB230" s="9">
        <f t="shared" si="170"/>
        <v>4.6843442177471467E-3</v>
      </c>
      <c r="AC230" s="9">
        <f t="shared" si="170"/>
        <v>2.2940164505134752E-4</v>
      </c>
      <c r="AD230" s="9">
        <f t="shared" si="196"/>
        <v>1.6691237006759338E-6</v>
      </c>
      <c r="AE230" s="9">
        <f t="shared" si="155"/>
        <v>2.4877289522079097E-11</v>
      </c>
      <c r="AF230" s="9">
        <f t="shared" si="155"/>
        <v>3.0650254182727023E-15</v>
      </c>
      <c r="AG230" s="9">
        <f t="shared" si="171"/>
        <v>-2.7613316483700683E-13</v>
      </c>
      <c r="AI230" s="16">
        <f t="shared" si="172"/>
        <v>3</v>
      </c>
      <c r="AJ230" s="17">
        <f>VLOOKUP($A230,Datum!$A:$B,2,0)</f>
        <v>41401</v>
      </c>
      <c r="AK230" s="13">
        <f>VLOOKUP(AJ230,Zeitreihen!$B:$C,2,0)</f>
        <v>569.17999999999995</v>
      </c>
      <c r="AL230" s="13">
        <f>VLOOKUP(AJ230,Zeitreihen!$R:$S,2,0)</f>
        <v>1.0223</v>
      </c>
      <c r="AM230" s="9">
        <f t="shared" si="173"/>
        <v>4.6843442177471467E-3</v>
      </c>
      <c r="AN230" s="9">
        <f t="shared" si="173"/>
        <v>-9.7813860301995624E-5</v>
      </c>
      <c r="AO230" s="9">
        <f t="shared" si="197"/>
        <v>1.6691237006759338E-6</v>
      </c>
      <c r="AP230" s="9">
        <f t="shared" si="156"/>
        <v>2.5027980041935262E-11</v>
      </c>
      <c r="AQ230" s="9">
        <f t="shared" si="156"/>
        <v>3.2725201161222905E-17</v>
      </c>
      <c r="AR230" s="9">
        <f t="shared" si="174"/>
        <v>2.8618974152324255E-14</v>
      </c>
      <c r="AT230" s="16">
        <f t="shared" si="175"/>
        <v>3</v>
      </c>
      <c r="AU230" s="17">
        <f>VLOOKUP($A230,Datum!$A:$B,2,0)</f>
        <v>41401</v>
      </c>
      <c r="AV230" s="13">
        <f>VLOOKUP(AU230,Zeitreihen!$F:$G,2,0)</f>
        <v>7182.48</v>
      </c>
      <c r="AW230" s="13">
        <f>VLOOKUP(AU230,Zeitreihen!$J:$K,2,0)</f>
        <v>0.26664533503986348</v>
      </c>
      <c r="AX230" s="9">
        <f t="shared" si="176"/>
        <v>-9.2543569921618317E-4</v>
      </c>
      <c r="AY230" s="9">
        <f t="shared" si="176"/>
        <v>-2.6664889008965887E-5</v>
      </c>
      <c r="AZ230" s="9">
        <f t="shared" si="198"/>
        <v>1.6691237006759338E-6</v>
      </c>
      <c r="BA230" s="9">
        <f t="shared" si="157"/>
        <v>7.0617159021752455E-12</v>
      </c>
      <c r="BB230" s="9">
        <f t="shared" si="157"/>
        <v>1.1775208494858135E-15</v>
      </c>
      <c r="BC230" s="9">
        <f t="shared" si="177"/>
        <v>9.1188363884636469E-14</v>
      </c>
      <c r="BE230" s="16">
        <f t="shared" si="178"/>
        <v>3</v>
      </c>
      <c r="BF230" s="17">
        <f>VLOOKUP($A230,Datum!$A:$B,2,0)</f>
        <v>41401</v>
      </c>
      <c r="BG230" s="13">
        <f>VLOOKUP(BF230,Zeitreihen!$F:$G,2,0)</f>
        <v>7182.48</v>
      </c>
      <c r="BH230" s="13">
        <f>VLOOKUP(BF230,Zeitreihen!N:O,2,0)</f>
        <v>1.3079000000000001</v>
      </c>
      <c r="BI230" s="9">
        <f t="shared" si="179"/>
        <v>-9.2543569921618317E-4</v>
      </c>
      <c r="BJ230" s="9">
        <f t="shared" si="179"/>
        <v>2.2940164505134752E-4</v>
      </c>
      <c r="BK230" s="9">
        <f t="shared" si="199"/>
        <v>1.6691237006759338E-6</v>
      </c>
      <c r="BL230" s="9">
        <f t="shared" si="158"/>
        <v>7.0617159021752455E-12</v>
      </c>
      <c r="BM230" s="9">
        <f t="shared" si="158"/>
        <v>3.0650254182727023E-15</v>
      </c>
      <c r="BN230" s="9">
        <f t="shared" si="180"/>
        <v>1.4712015068231707E-13</v>
      </c>
      <c r="BP230" s="16">
        <f t="shared" si="181"/>
        <v>3</v>
      </c>
      <c r="BQ230" s="17">
        <f>VLOOKUP($A230,Datum!$A:$B,2,0)</f>
        <v>41401</v>
      </c>
      <c r="BR230" s="13">
        <f>VLOOKUP(BQ230,Zeitreihen!$F:$G,2,0)</f>
        <v>7182.48</v>
      </c>
      <c r="BS230" s="13">
        <f>VLOOKUP(BQ230,Zeitreihen!R:S,2,0)</f>
        <v>1.0223</v>
      </c>
      <c r="BT230" s="9">
        <f t="shared" si="182"/>
        <v>-9.2543569921618317E-4</v>
      </c>
      <c r="BU230" s="9">
        <f t="shared" si="182"/>
        <v>-9.7813860301995624E-5</v>
      </c>
      <c r="BV230" s="9">
        <f t="shared" si="200"/>
        <v>1.6691237006759338E-6</v>
      </c>
      <c r="BW230" s="9">
        <f t="shared" si="159"/>
        <v>7.0617159021752455E-12</v>
      </c>
      <c r="BX230" s="9">
        <f t="shared" si="159"/>
        <v>3.134886188217378E-17</v>
      </c>
      <c r="BY230" s="9">
        <f t="shared" si="183"/>
        <v>-1.487873504261844E-14</v>
      </c>
      <c r="CA230" s="16">
        <f t="shared" si="184"/>
        <v>3</v>
      </c>
      <c r="CB230" s="17">
        <f>VLOOKUP($A230,Datum!$A:$B,2,0)</f>
        <v>41401</v>
      </c>
      <c r="CC230" s="13">
        <f>VLOOKUP(CB230,Zeitreihen!$J:$K,2,0)</f>
        <v>0.26664533503986348</v>
      </c>
      <c r="CD230" s="13">
        <f>VLOOKUP(CB230,Zeitreihen!N:O,2,0)</f>
        <v>1.3079000000000001</v>
      </c>
      <c r="CE230" s="9">
        <f t="shared" si="185"/>
        <v>-2.6664889008965887E-5</v>
      </c>
      <c r="CF230" s="9">
        <f t="shared" si="185"/>
        <v>2.2940164505134752E-4</v>
      </c>
      <c r="CG230" s="9">
        <f t="shared" si="201"/>
        <v>1.6691237006759338E-6</v>
      </c>
      <c r="CH230" s="9">
        <f t="shared" si="160"/>
        <v>1.1775208494858135E-15</v>
      </c>
      <c r="CI230" s="9">
        <f t="shared" si="160"/>
        <v>3.0650254182727023E-15</v>
      </c>
      <c r="CJ230" s="9">
        <f t="shared" si="186"/>
        <v>1.899771389988828E-15</v>
      </c>
      <c r="CL230" s="16">
        <f t="shared" si="187"/>
        <v>3</v>
      </c>
      <c r="CM230" s="17">
        <f>VLOOKUP($A230,Datum!$A:$B,2,0)</f>
        <v>41401</v>
      </c>
      <c r="CN230" s="13">
        <f>VLOOKUP(CM230,Zeitreihen!$J:$K,2,0)</f>
        <v>0.26664533503986348</v>
      </c>
      <c r="CO230" s="13">
        <f>VLOOKUP(CM230,Zeitreihen!R:S,2,0)</f>
        <v>1.0223</v>
      </c>
      <c r="CP230" s="9">
        <f t="shared" si="188"/>
        <v>-2.6664889008965887E-5</v>
      </c>
      <c r="CQ230" s="9">
        <f t="shared" si="188"/>
        <v>-9.7813860301995624E-5</v>
      </c>
      <c r="CR230" s="9">
        <f t="shared" si="202"/>
        <v>1.6691237006759338E-6</v>
      </c>
      <c r="CS230" s="9">
        <f t="shared" si="161"/>
        <v>1.1775208494858135E-15</v>
      </c>
      <c r="CT230" s="9">
        <f t="shared" si="161"/>
        <v>3.134886188217378E-17</v>
      </c>
      <c r="CU230" s="9">
        <f t="shared" si="189"/>
        <v>-1.9213000409595246E-16</v>
      </c>
      <c r="CW230" s="16">
        <f t="shared" si="190"/>
        <v>3</v>
      </c>
      <c r="CX230" s="17">
        <f>VLOOKUP($A230,Datum!$A:$B,2,0)</f>
        <v>41401</v>
      </c>
      <c r="CY230" s="13">
        <f>VLOOKUP(CX230,Zeitreihen!N:O,2,0)</f>
        <v>1.3079000000000001</v>
      </c>
      <c r="CZ230" s="13">
        <f>VLOOKUP(CX230,Zeitreihen!R:S,2,0)</f>
        <v>1.0223</v>
      </c>
      <c r="DA230" s="9">
        <f t="shared" si="191"/>
        <v>2.2940164505134752E-4</v>
      </c>
      <c r="DB230" s="9">
        <f t="shared" si="191"/>
        <v>-9.7813860301995624E-5</v>
      </c>
      <c r="DC230" s="9">
        <f t="shared" si="203"/>
        <v>1.6691237006759338E-6</v>
      </c>
      <c r="DD230" s="9">
        <f t="shared" si="162"/>
        <v>3.0650254182727023E-15</v>
      </c>
      <c r="DE230" s="9">
        <f t="shared" si="162"/>
        <v>3.134886188217378E-17</v>
      </c>
      <c r="DF230" s="9">
        <f t="shared" si="192"/>
        <v>-3.0997589987414001E-16</v>
      </c>
    </row>
    <row r="231" spans="1:110" ht="15" x14ac:dyDescent="0.2">
      <c r="A231" s="9">
        <f t="shared" si="193"/>
        <v>218</v>
      </c>
      <c r="B231" s="16">
        <f t="shared" si="163"/>
        <v>2</v>
      </c>
      <c r="C231" s="17">
        <f>VLOOKUP($A231,Datum!$A:$B,2,0)</f>
        <v>41400</v>
      </c>
      <c r="D231" s="13">
        <f>VLOOKUP(C231,Zeitreihen!$B:$C,2,0)</f>
        <v>566.52</v>
      </c>
      <c r="E231" s="13">
        <f>VLOOKUP(C231,Zeitreihen!F:G,2,0)</f>
        <v>7189.13</v>
      </c>
      <c r="F231" s="9">
        <f t="shared" si="164"/>
        <v>2.0496879635966891E-3</v>
      </c>
      <c r="G231" s="9">
        <f t="shared" si="164"/>
        <v>1.2986355019083799E-3</v>
      </c>
      <c r="H231" s="9">
        <f t="shared" si="194"/>
        <v>1.5689762786353777E-6</v>
      </c>
      <c r="I231" s="9">
        <f t="shared" si="153"/>
        <v>2.3581583691110455E-12</v>
      </c>
      <c r="J231" s="9">
        <f t="shared" si="153"/>
        <v>4.3852703881568006E-14</v>
      </c>
      <c r="K231" s="9">
        <f t="shared" si="165"/>
        <v>3.2157677258544034E-13</v>
      </c>
      <c r="M231" s="16">
        <f t="shared" si="166"/>
        <v>2</v>
      </c>
      <c r="N231" s="17">
        <f>VLOOKUP($A231,Datum!$A:$B,2,0)</f>
        <v>41400</v>
      </c>
      <c r="O231" s="13">
        <f>VLOOKUP(N231,Zeitreihen!$B:$C,2,0)</f>
        <v>566.52</v>
      </c>
      <c r="P231" s="13">
        <f>VLOOKUP(N231,Zeitreihen!$J:$K,2,0)</f>
        <v>0.26665244520292253</v>
      </c>
      <c r="Q231" s="9">
        <f t="shared" si="167"/>
        <v>2.0496879635966891E-3</v>
      </c>
      <c r="R231" s="9">
        <f t="shared" si="167"/>
        <v>2.6664889008905866E-5</v>
      </c>
      <c r="S231" s="9">
        <f t="shared" si="195"/>
        <v>1.5689762786353777E-6</v>
      </c>
      <c r="T231" s="9">
        <f t="shared" si="154"/>
        <v>2.3581583691110455E-12</v>
      </c>
      <c r="U231" s="9">
        <f t="shared" si="154"/>
        <v>1.124299879323831E-15</v>
      </c>
      <c r="V231" s="9">
        <f t="shared" si="168"/>
        <v>5.1490554180529377E-14</v>
      </c>
      <c r="X231" s="16">
        <f t="shared" si="169"/>
        <v>2</v>
      </c>
      <c r="Y231" s="17">
        <f>VLOOKUP($A231,Datum!$A:$B,2,0)</f>
        <v>41400</v>
      </c>
      <c r="Z231" s="13">
        <f>VLOOKUP(Y231,Zeitreihen!$B:$C,2,0)</f>
        <v>566.52</v>
      </c>
      <c r="AA231" s="13">
        <f>VLOOKUP(Y231,Zeitreihen!N:O,2,0)</f>
        <v>1.3075999999999999</v>
      </c>
      <c r="AB231" s="9">
        <f t="shared" si="170"/>
        <v>2.0496879635966891E-3</v>
      </c>
      <c r="AC231" s="9">
        <f t="shared" si="170"/>
        <v>-2.9018729794635448E-3</v>
      </c>
      <c r="AD231" s="9">
        <f t="shared" si="196"/>
        <v>1.5689762786353777E-6</v>
      </c>
      <c r="AE231" s="9">
        <f t="shared" si="155"/>
        <v>2.3581583691110455E-12</v>
      </c>
      <c r="AF231" s="9">
        <f t="shared" si="155"/>
        <v>1.5807562909275396E-11</v>
      </c>
      <c r="AG231" s="9">
        <f t="shared" si="171"/>
        <v>-6.1054677764899483E-12</v>
      </c>
      <c r="AI231" s="16">
        <f t="shared" si="172"/>
        <v>2</v>
      </c>
      <c r="AJ231" s="17">
        <f>VLOOKUP($A231,Datum!$A:$B,2,0)</f>
        <v>41400</v>
      </c>
      <c r="AK231" s="13">
        <f>VLOOKUP(AJ231,Zeitreihen!$B:$C,2,0)</f>
        <v>566.52</v>
      </c>
      <c r="AL231" s="13">
        <f>VLOOKUP(AJ231,Zeitreihen!$R:$S,2,0)</f>
        <v>1.0224</v>
      </c>
      <c r="AM231" s="9">
        <f t="shared" si="173"/>
        <v>2.0496879635966891E-3</v>
      </c>
      <c r="AN231" s="9">
        <f t="shared" si="173"/>
        <v>-9.7804293686424708E-5</v>
      </c>
      <c r="AO231" s="9">
        <f t="shared" si="197"/>
        <v>1.5689762786353777E-6</v>
      </c>
      <c r="AP231" s="9">
        <f t="shared" si="156"/>
        <v>2.4032859056375513E-12</v>
      </c>
      <c r="AQ231" s="9">
        <f t="shared" si="156"/>
        <v>3.089475613180692E-17</v>
      </c>
      <c r="AR231" s="9">
        <f t="shared" si="174"/>
        <v>8.6167819961793676E-15</v>
      </c>
      <c r="AT231" s="16">
        <f t="shared" si="175"/>
        <v>2</v>
      </c>
      <c r="AU231" s="17">
        <f>VLOOKUP($A231,Datum!$A:$B,2,0)</f>
        <v>41400</v>
      </c>
      <c r="AV231" s="13">
        <f>VLOOKUP(AU231,Zeitreihen!$F:$G,2,0)</f>
        <v>7189.13</v>
      </c>
      <c r="AW231" s="13">
        <f>VLOOKUP(AU231,Zeitreihen!$J:$K,2,0)</f>
        <v>0.26665244520292253</v>
      </c>
      <c r="AX231" s="9">
        <f t="shared" si="176"/>
        <v>1.2986355019083799E-3</v>
      </c>
      <c r="AY231" s="9">
        <f t="shared" si="176"/>
        <v>2.6664889008905866E-5</v>
      </c>
      <c r="AZ231" s="9">
        <f t="shared" si="198"/>
        <v>1.5689762786353777E-6</v>
      </c>
      <c r="BA231" s="9">
        <f t="shared" si="157"/>
        <v>4.3852703881568006E-14</v>
      </c>
      <c r="BB231" s="9">
        <f t="shared" si="157"/>
        <v>1.124299879323831E-15</v>
      </c>
      <c r="BC231" s="9">
        <f t="shared" si="177"/>
        <v>7.0216514924959501E-15</v>
      </c>
      <c r="BE231" s="16">
        <f t="shared" si="178"/>
        <v>2</v>
      </c>
      <c r="BF231" s="17">
        <f>VLOOKUP($A231,Datum!$A:$B,2,0)</f>
        <v>41400</v>
      </c>
      <c r="BG231" s="13">
        <f>VLOOKUP(BF231,Zeitreihen!$F:$G,2,0)</f>
        <v>7189.13</v>
      </c>
      <c r="BH231" s="13">
        <f>VLOOKUP(BF231,Zeitreihen!N:O,2,0)</f>
        <v>1.3075999999999999</v>
      </c>
      <c r="BI231" s="9">
        <f t="shared" si="179"/>
        <v>1.2986355019083799E-3</v>
      </c>
      <c r="BJ231" s="9">
        <f t="shared" si="179"/>
        <v>-2.9018729794635448E-3</v>
      </c>
      <c r="BK231" s="9">
        <f t="shared" si="199"/>
        <v>1.5689762786353777E-6</v>
      </c>
      <c r="BL231" s="9">
        <f t="shared" si="158"/>
        <v>4.3852703881568006E-14</v>
      </c>
      <c r="BM231" s="9">
        <f t="shared" si="158"/>
        <v>1.5807562909275396E-11</v>
      </c>
      <c r="BN231" s="9">
        <f t="shared" si="180"/>
        <v>-8.3258895942098082E-13</v>
      </c>
      <c r="BP231" s="16">
        <f t="shared" si="181"/>
        <v>2</v>
      </c>
      <c r="BQ231" s="17">
        <f>VLOOKUP($A231,Datum!$A:$B,2,0)</f>
        <v>41400</v>
      </c>
      <c r="BR231" s="13">
        <f>VLOOKUP(BQ231,Zeitreihen!$F:$G,2,0)</f>
        <v>7189.13</v>
      </c>
      <c r="BS231" s="13">
        <f>VLOOKUP(BQ231,Zeitreihen!R:S,2,0)</f>
        <v>1.0224</v>
      </c>
      <c r="BT231" s="9">
        <f t="shared" si="182"/>
        <v>1.2986355019083799E-3</v>
      </c>
      <c r="BU231" s="9">
        <f t="shared" si="182"/>
        <v>-9.7804293686424708E-5</v>
      </c>
      <c r="BV231" s="9">
        <f t="shared" si="200"/>
        <v>1.5689762786353777E-6</v>
      </c>
      <c r="BW231" s="9">
        <f t="shared" si="159"/>
        <v>4.3852703881568006E-14</v>
      </c>
      <c r="BX231" s="9">
        <f t="shared" si="159"/>
        <v>2.9598171972659747E-17</v>
      </c>
      <c r="BY231" s="9">
        <f t="shared" si="183"/>
        <v>1.1392804180502592E-15</v>
      </c>
      <c r="CA231" s="16">
        <f t="shared" si="184"/>
        <v>2</v>
      </c>
      <c r="CB231" s="17">
        <f>VLOOKUP($A231,Datum!$A:$B,2,0)</f>
        <v>41400</v>
      </c>
      <c r="CC231" s="13">
        <f>VLOOKUP(CB231,Zeitreihen!$J:$K,2,0)</f>
        <v>0.26665244520292253</v>
      </c>
      <c r="CD231" s="13">
        <f>VLOOKUP(CB231,Zeitreihen!N:O,2,0)</f>
        <v>1.3075999999999999</v>
      </c>
      <c r="CE231" s="9">
        <f t="shared" si="185"/>
        <v>2.6664889008905866E-5</v>
      </c>
      <c r="CF231" s="9">
        <f t="shared" si="185"/>
        <v>-2.9018729794635448E-3</v>
      </c>
      <c r="CG231" s="9">
        <f t="shared" si="201"/>
        <v>1.5689762786353777E-6</v>
      </c>
      <c r="CH231" s="9">
        <f t="shared" si="160"/>
        <v>1.124299879323831E-15</v>
      </c>
      <c r="CI231" s="9">
        <f t="shared" si="160"/>
        <v>1.5807562909275396E-11</v>
      </c>
      <c r="CJ231" s="9">
        <f t="shared" si="186"/>
        <v>-1.3331331918192642E-13</v>
      </c>
      <c r="CL231" s="16">
        <f t="shared" si="187"/>
        <v>2</v>
      </c>
      <c r="CM231" s="17">
        <f>VLOOKUP($A231,Datum!$A:$B,2,0)</f>
        <v>41400</v>
      </c>
      <c r="CN231" s="13">
        <f>VLOOKUP(CM231,Zeitreihen!$J:$K,2,0)</f>
        <v>0.26665244520292253</v>
      </c>
      <c r="CO231" s="13">
        <f>VLOOKUP(CM231,Zeitreihen!R:S,2,0)</f>
        <v>1.0224</v>
      </c>
      <c r="CP231" s="9">
        <f t="shared" si="188"/>
        <v>2.6664889008905866E-5</v>
      </c>
      <c r="CQ231" s="9">
        <f t="shared" si="188"/>
        <v>-9.7804293686424708E-5</v>
      </c>
      <c r="CR231" s="9">
        <f t="shared" si="202"/>
        <v>1.5689762786353777E-6</v>
      </c>
      <c r="CS231" s="9">
        <f t="shared" si="161"/>
        <v>1.124299879323831E-15</v>
      </c>
      <c r="CT231" s="9">
        <f t="shared" si="161"/>
        <v>2.9598171972659747E-17</v>
      </c>
      <c r="CU231" s="9">
        <f t="shared" si="189"/>
        <v>1.8242045164144112E-16</v>
      </c>
      <c r="CW231" s="16">
        <f t="shared" si="190"/>
        <v>2</v>
      </c>
      <c r="CX231" s="17">
        <f>VLOOKUP($A231,Datum!$A:$B,2,0)</f>
        <v>41400</v>
      </c>
      <c r="CY231" s="13">
        <f>VLOOKUP(CX231,Zeitreihen!N:O,2,0)</f>
        <v>1.3075999999999999</v>
      </c>
      <c r="CZ231" s="13">
        <f>VLOOKUP(CX231,Zeitreihen!R:S,2,0)</f>
        <v>1.0224</v>
      </c>
      <c r="DA231" s="9">
        <f t="shared" si="191"/>
        <v>-2.9018729794635448E-3</v>
      </c>
      <c r="DB231" s="9">
        <f t="shared" si="191"/>
        <v>-9.7804293686424708E-5</v>
      </c>
      <c r="DC231" s="9">
        <f t="shared" si="203"/>
        <v>1.5689762786353777E-6</v>
      </c>
      <c r="DD231" s="9">
        <f t="shared" si="162"/>
        <v>1.5807562909275396E-11</v>
      </c>
      <c r="DE231" s="9">
        <f t="shared" si="162"/>
        <v>2.9598171972659747E-17</v>
      </c>
      <c r="DF231" s="9">
        <f t="shared" si="192"/>
        <v>-2.163041759784981E-14</v>
      </c>
    </row>
    <row r="232" spans="1:110" ht="15" x14ac:dyDescent="0.2">
      <c r="A232" s="9">
        <f t="shared" si="193"/>
        <v>219</v>
      </c>
      <c r="B232" s="16">
        <f t="shared" si="163"/>
        <v>6</v>
      </c>
      <c r="C232" s="17">
        <f>VLOOKUP($A232,Datum!$A:$B,2,0)</f>
        <v>41397</v>
      </c>
      <c r="D232" s="13">
        <f>VLOOKUP(C232,Zeitreihen!$B:$C,2,0)</f>
        <v>565.36</v>
      </c>
      <c r="E232" s="13">
        <f>VLOOKUP(C232,Zeitreihen!F:G,2,0)</f>
        <v>7179.8</v>
      </c>
      <c r="F232" s="9">
        <f t="shared" si="164"/>
        <v>4.4229392036141199E-4</v>
      </c>
      <c r="G232" s="9">
        <f t="shared" si="164"/>
        <v>0</v>
      </c>
      <c r="H232" s="9">
        <f t="shared" si="194"/>
        <v>1.4748377019172549E-6</v>
      </c>
      <c r="I232" s="9">
        <f t="shared" si="153"/>
        <v>2.1457064720399562E-13</v>
      </c>
      <c r="J232" s="9">
        <f t="shared" si="153"/>
        <v>1.8880674723364698E-12</v>
      </c>
      <c r="K232" s="9">
        <f t="shared" si="165"/>
        <v>6.3649340884572285E-13</v>
      </c>
      <c r="M232" s="16">
        <f t="shared" si="166"/>
        <v>6</v>
      </c>
      <c r="N232" s="17">
        <f>VLOOKUP($A232,Datum!$A:$B,2,0)</f>
        <v>41397</v>
      </c>
      <c r="O232" s="13">
        <f>VLOOKUP(N232,Zeitreihen!$B:$C,2,0)</f>
        <v>565.36</v>
      </c>
      <c r="P232" s="13">
        <f>VLOOKUP(N232,Zeitreihen!$J:$K,2,0)</f>
        <v>0.26664533503986348</v>
      </c>
      <c r="Q232" s="9">
        <f t="shared" si="167"/>
        <v>4.4229392036141199E-4</v>
      </c>
      <c r="R232" s="9">
        <f t="shared" si="167"/>
        <v>-2.6664889008965887E-5</v>
      </c>
      <c r="S232" s="9">
        <f t="shared" si="195"/>
        <v>1.4748377019172549E-6</v>
      </c>
      <c r="T232" s="9">
        <f t="shared" si="154"/>
        <v>2.1457064720399562E-13</v>
      </c>
      <c r="U232" s="9">
        <f t="shared" si="154"/>
        <v>1.0404574226056646E-15</v>
      </c>
      <c r="V232" s="9">
        <f t="shared" si="168"/>
        <v>1.4941607094174933E-14</v>
      </c>
      <c r="X232" s="16">
        <f t="shared" si="169"/>
        <v>6</v>
      </c>
      <c r="Y232" s="17">
        <f>VLOOKUP($A232,Datum!$A:$B,2,0)</f>
        <v>41397</v>
      </c>
      <c r="Z232" s="13">
        <f>VLOOKUP(Y232,Zeitreihen!$B:$C,2,0)</f>
        <v>565.36</v>
      </c>
      <c r="AA232" s="13">
        <f>VLOOKUP(Y232,Zeitreihen!N:O,2,0)</f>
        <v>1.3113999999999999</v>
      </c>
      <c r="AB232" s="9">
        <f t="shared" si="170"/>
        <v>4.4229392036141199E-4</v>
      </c>
      <c r="AC232" s="9">
        <f t="shared" si="170"/>
        <v>3.7434628688516971E-3</v>
      </c>
      <c r="AD232" s="9">
        <f t="shared" si="196"/>
        <v>1.4748377019172549E-6</v>
      </c>
      <c r="AE232" s="9">
        <f t="shared" si="155"/>
        <v>2.1457064720399562E-13</v>
      </c>
      <c r="AF232" s="9">
        <f t="shared" si="155"/>
        <v>1.777075059965589E-11</v>
      </c>
      <c r="AG232" s="9">
        <f t="shared" si="171"/>
        <v>-1.9527113093002146E-12</v>
      </c>
      <c r="AI232" s="16">
        <f t="shared" si="172"/>
        <v>6</v>
      </c>
      <c r="AJ232" s="17">
        <f>VLOOKUP($A232,Datum!$A:$B,2,0)</f>
        <v>41397</v>
      </c>
      <c r="AK232" s="13">
        <f>VLOOKUP(AJ232,Zeitreihen!$B:$C,2,0)</f>
        <v>565.36</v>
      </c>
      <c r="AL232" s="13">
        <f>VLOOKUP(AJ232,Zeitreihen!$R:$S,2,0)</f>
        <v>1.0225</v>
      </c>
      <c r="AM232" s="9">
        <f t="shared" si="173"/>
        <v>4.4229392036141199E-4</v>
      </c>
      <c r="AN232" s="9">
        <f t="shared" si="173"/>
        <v>-9.7794728942076126E-5</v>
      </c>
      <c r="AO232" s="9">
        <f t="shared" si="197"/>
        <v>1.4748377019172549E-6</v>
      </c>
      <c r="AP232" s="9">
        <f t="shared" si="156"/>
        <v>2.0163633584673714E-13</v>
      </c>
      <c r="AQ232" s="9">
        <f t="shared" si="156"/>
        <v>2.9166399191089932E-17</v>
      </c>
      <c r="AR232" s="9">
        <f t="shared" si="174"/>
        <v>-2.4250785271274437E-15</v>
      </c>
      <c r="AT232" s="16">
        <f t="shared" si="175"/>
        <v>6</v>
      </c>
      <c r="AU232" s="17">
        <f>VLOOKUP($A232,Datum!$A:$B,2,0)</f>
        <v>41397</v>
      </c>
      <c r="AV232" s="13">
        <f>VLOOKUP(AU232,Zeitreihen!$F:$G,2,0)</f>
        <v>7179.8</v>
      </c>
      <c r="AW232" s="13">
        <f>VLOOKUP(AU232,Zeitreihen!$J:$K,2,0)</f>
        <v>0.26664533503986348</v>
      </c>
      <c r="AX232" s="9">
        <f t="shared" si="176"/>
        <v>0</v>
      </c>
      <c r="AY232" s="9">
        <f t="shared" si="176"/>
        <v>-2.6664889008965887E-5</v>
      </c>
      <c r="AZ232" s="9">
        <f t="shared" si="198"/>
        <v>1.4748377019172549E-6</v>
      </c>
      <c r="BA232" s="9">
        <f t="shared" si="157"/>
        <v>1.8880674723364698E-12</v>
      </c>
      <c r="BB232" s="9">
        <f t="shared" si="157"/>
        <v>1.0404574226056646E-15</v>
      </c>
      <c r="BC232" s="9">
        <f t="shared" si="177"/>
        <v>4.4322159423620089E-14</v>
      </c>
      <c r="BE232" s="16">
        <f t="shared" si="178"/>
        <v>6</v>
      </c>
      <c r="BF232" s="17">
        <f>VLOOKUP($A232,Datum!$A:$B,2,0)</f>
        <v>41397</v>
      </c>
      <c r="BG232" s="13">
        <f>VLOOKUP(BF232,Zeitreihen!$F:$G,2,0)</f>
        <v>7179.8</v>
      </c>
      <c r="BH232" s="13">
        <f>VLOOKUP(BF232,Zeitreihen!N:O,2,0)</f>
        <v>1.3113999999999999</v>
      </c>
      <c r="BI232" s="9">
        <f t="shared" si="179"/>
        <v>0</v>
      </c>
      <c r="BJ232" s="9">
        <f t="shared" si="179"/>
        <v>3.7434628688516971E-3</v>
      </c>
      <c r="BK232" s="9">
        <f t="shared" si="199"/>
        <v>1.4748377019172549E-6</v>
      </c>
      <c r="BL232" s="9">
        <f t="shared" si="158"/>
        <v>1.8880674723364698E-12</v>
      </c>
      <c r="BM232" s="9">
        <f t="shared" si="158"/>
        <v>1.777075059965589E-11</v>
      </c>
      <c r="BN232" s="9">
        <f t="shared" si="180"/>
        <v>-5.7924412958798383E-12</v>
      </c>
      <c r="BP232" s="16">
        <f t="shared" si="181"/>
        <v>6</v>
      </c>
      <c r="BQ232" s="17">
        <f>VLOOKUP($A232,Datum!$A:$B,2,0)</f>
        <v>41397</v>
      </c>
      <c r="BR232" s="13">
        <f>VLOOKUP(BQ232,Zeitreihen!$F:$G,2,0)</f>
        <v>7179.8</v>
      </c>
      <c r="BS232" s="13">
        <f>VLOOKUP(BQ232,Zeitreihen!R:S,2,0)</f>
        <v>1.0225</v>
      </c>
      <c r="BT232" s="9">
        <f t="shared" si="182"/>
        <v>0</v>
      </c>
      <c r="BU232" s="9">
        <f t="shared" si="182"/>
        <v>-9.7794728942076126E-5</v>
      </c>
      <c r="BV232" s="9">
        <f t="shared" si="200"/>
        <v>1.4748377019172549E-6</v>
      </c>
      <c r="BW232" s="9">
        <f t="shared" si="159"/>
        <v>1.8880674723364698E-12</v>
      </c>
      <c r="BX232" s="9">
        <f t="shared" si="159"/>
        <v>2.7944954878318272E-17</v>
      </c>
      <c r="BY232" s="9">
        <f t="shared" si="183"/>
        <v>-7.2637428589992829E-15</v>
      </c>
      <c r="CA232" s="16">
        <f t="shared" si="184"/>
        <v>6</v>
      </c>
      <c r="CB232" s="17">
        <f>VLOOKUP($A232,Datum!$A:$B,2,0)</f>
        <v>41397</v>
      </c>
      <c r="CC232" s="13">
        <f>VLOOKUP(CB232,Zeitreihen!$J:$K,2,0)</f>
        <v>0.26664533503986348</v>
      </c>
      <c r="CD232" s="13">
        <f>VLOOKUP(CB232,Zeitreihen!N:O,2,0)</f>
        <v>1.3113999999999999</v>
      </c>
      <c r="CE232" s="9">
        <f t="shared" si="185"/>
        <v>-2.6664889008965887E-5</v>
      </c>
      <c r="CF232" s="9">
        <f t="shared" si="185"/>
        <v>3.7434628688516971E-3</v>
      </c>
      <c r="CG232" s="9">
        <f t="shared" si="201"/>
        <v>1.4748377019172549E-6</v>
      </c>
      <c r="CH232" s="9">
        <f t="shared" si="160"/>
        <v>1.0404574226056646E-15</v>
      </c>
      <c r="CI232" s="9">
        <f t="shared" si="160"/>
        <v>1.777075059965589E-11</v>
      </c>
      <c r="CJ232" s="9">
        <f t="shared" si="186"/>
        <v>-1.3597687070485932E-13</v>
      </c>
      <c r="CL232" s="16">
        <f t="shared" si="187"/>
        <v>6</v>
      </c>
      <c r="CM232" s="17">
        <f>VLOOKUP($A232,Datum!$A:$B,2,0)</f>
        <v>41397</v>
      </c>
      <c r="CN232" s="13">
        <f>VLOOKUP(CM232,Zeitreihen!$J:$K,2,0)</f>
        <v>0.26664533503986348</v>
      </c>
      <c r="CO232" s="13">
        <f>VLOOKUP(CM232,Zeitreihen!R:S,2,0)</f>
        <v>1.0225</v>
      </c>
      <c r="CP232" s="9">
        <f t="shared" si="188"/>
        <v>-2.6664889008965887E-5</v>
      </c>
      <c r="CQ232" s="9">
        <f t="shared" si="188"/>
        <v>-9.7794728942076126E-5</v>
      </c>
      <c r="CR232" s="9">
        <f t="shared" si="202"/>
        <v>1.4748377019172549E-6</v>
      </c>
      <c r="CS232" s="9">
        <f t="shared" si="161"/>
        <v>1.0404574226056646E-15</v>
      </c>
      <c r="CT232" s="9">
        <f t="shared" si="161"/>
        <v>2.7944954878318272E-17</v>
      </c>
      <c r="CU232" s="9">
        <f t="shared" si="189"/>
        <v>-1.7051549996269142E-16</v>
      </c>
      <c r="CW232" s="16">
        <f t="shared" si="190"/>
        <v>6</v>
      </c>
      <c r="CX232" s="17">
        <f>VLOOKUP($A232,Datum!$A:$B,2,0)</f>
        <v>41397</v>
      </c>
      <c r="CY232" s="13">
        <f>VLOOKUP(CX232,Zeitreihen!N:O,2,0)</f>
        <v>1.3113999999999999</v>
      </c>
      <c r="CZ232" s="13">
        <f>VLOOKUP(CX232,Zeitreihen!R:S,2,0)</f>
        <v>1.0225</v>
      </c>
      <c r="DA232" s="9">
        <f t="shared" si="191"/>
        <v>3.7434628688516971E-3</v>
      </c>
      <c r="DB232" s="9">
        <f t="shared" si="191"/>
        <v>-9.7794728942076126E-5</v>
      </c>
      <c r="DC232" s="9">
        <f t="shared" si="203"/>
        <v>1.4748377019172549E-6</v>
      </c>
      <c r="DD232" s="9">
        <f t="shared" si="162"/>
        <v>1.777075059965589E-11</v>
      </c>
      <c r="DE232" s="9">
        <f t="shared" si="162"/>
        <v>2.7944954878318272E-17</v>
      </c>
      <c r="DF232" s="9">
        <f t="shared" si="192"/>
        <v>2.2284587132393347E-14</v>
      </c>
    </row>
    <row r="233" spans="1:110" ht="15" x14ac:dyDescent="0.2">
      <c r="A233" s="9">
        <f t="shared" si="193"/>
        <v>220</v>
      </c>
      <c r="B233" s="16">
        <f t="shared" si="163"/>
        <v>5</v>
      </c>
      <c r="C233" s="17">
        <f>VLOOKUP($A233,Datum!$A:$B,2,0)</f>
        <v>41396</v>
      </c>
      <c r="D233" s="13">
        <f>VLOOKUP(C233,Zeitreihen!$B:$C,2,0)</f>
        <v>565.11</v>
      </c>
      <c r="E233" s="13">
        <f>VLOOKUP(C233,Zeitreihen!F:G,2,0)</f>
        <v>7179.8</v>
      </c>
      <c r="F233" s="9">
        <f t="shared" si="164"/>
        <v>3.2968231498836636E-3</v>
      </c>
      <c r="G233" s="9">
        <f t="shared" si="164"/>
        <v>0</v>
      </c>
      <c r="H233" s="9">
        <f t="shared" si="194"/>
        <v>1.3863474398022194E-6</v>
      </c>
      <c r="I233" s="9">
        <f t="shared" si="153"/>
        <v>8.4792165477366201E-12</v>
      </c>
      <c r="J233" s="9">
        <f t="shared" si="153"/>
        <v>1.7747834239962816E-12</v>
      </c>
      <c r="K233" s="9">
        <f t="shared" si="165"/>
        <v>-3.8792748004489097E-12</v>
      </c>
      <c r="M233" s="16">
        <f t="shared" si="166"/>
        <v>5</v>
      </c>
      <c r="N233" s="17">
        <f>VLOOKUP($A233,Datum!$A:$B,2,0)</f>
        <v>41396</v>
      </c>
      <c r="O233" s="13">
        <f>VLOOKUP(N233,Zeitreihen!$B:$C,2,0)</f>
        <v>565.11</v>
      </c>
      <c r="P233" s="13">
        <f>VLOOKUP(N233,Zeitreihen!$J:$K,2,0)</f>
        <v>0.26665244520292253</v>
      </c>
      <c r="Q233" s="9">
        <f t="shared" si="167"/>
        <v>3.2968231498836636E-3</v>
      </c>
      <c r="R233" s="9">
        <f t="shared" si="167"/>
        <v>2.6664889008905866E-5</v>
      </c>
      <c r="S233" s="9">
        <f t="shared" si="195"/>
        <v>1.3863474398022194E-6</v>
      </c>
      <c r="T233" s="9">
        <f t="shared" si="154"/>
        <v>8.4792165477366201E-12</v>
      </c>
      <c r="U233" s="9">
        <f t="shared" si="154"/>
        <v>9.93431373370537E-16</v>
      </c>
      <c r="V233" s="9">
        <f t="shared" si="168"/>
        <v>9.1779734909859999E-14</v>
      </c>
      <c r="X233" s="16">
        <f t="shared" si="169"/>
        <v>5</v>
      </c>
      <c r="Y233" s="17">
        <f>VLOOKUP($A233,Datum!$A:$B,2,0)</f>
        <v>41396</v>
      </c>
      <c r="Z233" s="13">
        <f>VLOOKUP(Y233,Zeitreihen!$B:$C,2,0)</f>
        <v>565.11</v>
      </c>
      <c r="AA233" s="13">
        <f>VLOOKUP(Y233,Zeitreihen!N:O,2,0)</f>
        <v>1.3065</v>
      </c>
      <c r="AB233" s="9">
        <f t="shared" si="170"/>
        <v>3.2968231498836636E-3</v>
      </c>
      <c r="AC233" s="9">
        <f t="shared" si="170"/>
        <v>-7.852744962138206E-3</v>
      </c>
      <c r="AD233" s="9">
        <f t="shared" si="196"/>
        <v>1.3863474398022194E-6</v>
      </c>
      <c r="AE233" s="9">
        <f t="shared" si="155"/>
        <v>8.4792165477366201E-12</v>
      </c>
      <c r="AF233" s="9">
        <f t="shared" si="155"/>
        <v>9.1520565067183927E-11</v>
      </c>
      <c r="AG233" s="9">
        <f t="shared" si="171"/>
        <v>-2.7857183809133904E-11</v>
      </c>
      <c r="AI233" s="16">
        <f t="shared" si="172"/>
        <v>5</v>
      </c>
      <c r="AJ233" s="17">
        <f>VLOOKUP($A233,Datum!$A:$B,2,0)</f>
        <v>41396</v>
      </c>
      <c r="AK233" s="13">
        <f>VLOOKUP(AJ233,Zeitreihen!$B:$C,2,0)</f>
        <v>565.11</v>
      </c>
      <c r="AL233" s="13">
        <f>VLOOKUP(AJ233,Zeitreihen!$R:$S,2,0)</f>
        <v>1.0226</v>
      </c>
      <c r="AM233" s="9">
        <f t="shared" si="173"/>
        <v>3.2968231498836636E-3</v>
      </c>
      <c r="AN233" s="9">
        <f t="shared" si="173"/>
        <v>-1.9556077113265925E-4</v>
      </c>
      <c r="AO233" s="9">
        <f t="shared" si="197"/>
        <v>1.3863474398022194E-6</v>
      </c>
      <c r="AP233" s="9">
        <f t="shared" si="156"/>
        <v>8.5594622454364321E-12</v>
      </c>
      <c r="AQ233" s="9">
        <f t="shared" si="156"/>
        <v>1.2072922808430347E-14</v>
      </c>
      <c r="AR233" s="9">
        <f t="shared" si="174"/>
        <v>-3.2146185927855878E-13</v>
      </c>
      <c r="AT233" s="16">
        <f t="shared" si="175"/>
        <v>5</v>
      </c>
      <c r="AU233" s="17">
        <f>VLOOKUP($A233,Datum!$A:$B,2,0)</f>
        <v>41396</v>
      </c>
      <c r="AV233" s="13">
        <f>VLOOKUP(AU233,Zeitreihen!$F:$G,2,0)</f>
        <v>7179.8</v>
      </c>
      <c r="AW233" s="13">
        <f>VLOOKUP(AU233,Zeitreihen!$J:$K,2,0)</f>
        <v>0.26665244520292253</v>
      </c>
      <c r="AX233" s="9">
        <f t="shared" si="176"/>
        <v>0</v>
      </c>
      <c r="AY233" s="9">
        <f t="shared" si="176"/>
        <v>2.6664889008905866E-5</v>
      </c>
      <c r="AZ233" s="9">
        <f t="shared" si="198"/>
        <v>1.3863474398022194E-6</v>
      </c>
      <c r="BA233" s="9">
        <f t="shared" si="157"/>
        <v>1.7747834239962816E-12</v>
      </c>
      <c r="BB233" s="9">
        <f t="shared" si="157"/>
        <v>9.93431373370537E-16</v>
      </c>
      <c r="BC233" s="9">
        <f t="shared" si="177"/>
        <v>-4.1989588403982837E-14</v>
      </c>
      <c r="BE233" s="16">
        <f t="shared" si="178"/>
        <v>5</v>
      </c>
      <c r="BF233" s="17">
        <f>VLOOKUP($A233,Datum!$A:$B,2,0)</f>
        <v>41396</v>
      </c>
      <c r="BG233" s="13">
        <f>VLOOKUP(BF233,Zeitreihen!$F:$G,2,0)</f>
        <v>7179.8</v>
      </c>
      <c r="BH233" s="13">
        <f>VLOOKUP(BF233,Zeitreihen!N:O,2,0)</f>
        <v>1.3065</v>
      </c>
      <c r="BI233" s="9">
        <f t="shared" si="179"/>
        <v>0</v>
      </c>
      <c r="BJ233" s="9">
        <f t="shared" si="179"/>
        <v>-7.852744962138206E-3</v>
      </c>
      <c r="BK233" s="9">
        <f t="shared" si="199"/>
        <v>1.3863474398022194E-6</v>
      </c>
      <c r="BL233" s="9">
        <f t="shared" si="158"/>
        <v>1.7747834239962816E-12</v>
      </c>
      <c r="BM233" s="9">
        <f t="shared" si="158"/>
        <v>9.1520565067183927E-11</v>
      </c>
      <c r="BN233" s="9">
        <f t="shared" si="180"/>
        <v>1.274477076435709E-11</v>
      </c>
      <c r="BP233" s="16">
        <f t="shared" si="181"/>
        <v>5</v>
      </c>
      <c r="BQ233" s="17">
        <f>VLOOKUP($A233,Datum!$A:$B,2,0)</f>
        <v>41396</v>
      </c>
      <c r="BR233" s="13">
        <f>VLOOKUP(BQ233,Zeitreihen!$F:$G,2,0)</f>
        <v>7179.8</v>
      </c>
      <c r="BS233" s="13">
        <f>VLOOKUP(BQ233,Zeitreihen!R:S,2,0)</f>
        <v>1.0226</v>
      </c>
      <c r="BT233" s="9">
        <f t="shared" si="182"/>
        <v>0</v>
      </c>
      <c r="BU233" s="9">
        <f t="shared" si="182"/>
        <v>-1.9556077113265925E-4</v>
      </c>
      <c r="BV233" s="9">
        <f t="shared" si="200"/>
        <v>1.3863474398022194E-6</v>
      </c>
      <c r="BW233" s="9">
        <f t="shared" si="159"/>
        <v>1.7747834239962816E-12</v>
      </c>
      <c r="BX233" s="9">
        <f t="shared" si="159"/>
        <v>1.2097286402501869E-14</v>
      </c>
      <c r="BY233" s="9">
        <f t="shared" si="183"/>
        <v>1.4652666440786785E-13</v>
      </c>
      <c r="CA233" s="16">
        <f t="shared" si="184"/>
        <v>5</v>
      </c>
      <c r="CB233" s="17">
        <f>VLOOKUP($A233,Datum!$A:$B,2,0)</f>
        <v>41396</v>
      </c>
      <c r="CC233" s="13">
        <f>VLOOKUP(CB233,Zeitreihen!$J:$K,2,0)</f>
        <v>0.26665244520292253</v>
      </c>
      <c r="CD233" s="13">
        <f>VLOOKUP(CB233,Zeitreihen!N:O,2,0)</f>
        <v>1.3065</v>
      </c>
      <c r="CE233" s="9">
        <f t="shared" si="185"/>
        <v>2.6664889008905866E-5</v>
      </c>
      <c r="CF233" s="9">
        <f t="shared" si="185"/>
        <v>-7.852744962138206E-3</v>
      </c>
      <c r="CG233" s="9">
        <f t="shared" si="201"/>
        <v>1.3863474398022194E-6</v>
      </c>
      <c r="CH233" s="9">
        <f t="shared" si="160"/>
        <v>9.93431373370537E-16</v>
      </c>
      <c r="CI233" s="9">
        <f t="shared" si="160"/>
        <v>9.1520565067183927E-11</v>
      </c>
      <c r="CJ233" s="9">
        <f t="shared" si="186"/>
        <v>-3.015284408581388E-13</v>
      </c>
      <c r="CL233" s="16">
        <f t="shared" si="187"/>
        <v>5</v>
      </c>
      <c r="CM233" s="17">
        <f>VLOOKUP($A233,Datum!$A:$B,2,0)</f>
        <v>41396</v>
      </c>
      <c r="CN233" s="13">
        <f>VLOOKUP(CM233,Zeitreihen!$J:$K,2,0)</f>
        <v>0.26665244520292253</v>
      </c>
      <c r="CO233" s="13">
        <f>VLOOKUP(CM233,Zeitreihen!R:S,2,0)</f>
        <v>1.0226</v>
      </c>
      <c r="CP233" s="9">
        <f t="shared" si="188"/>
        <v>2.6664889008905866E-5</v>
      </c>
      <c r="CQ233" s="9">
        <f t="shared" si="188"/>
        <v>-1.9556077113265925E-4</v>
      </c>
      <c r="CR233" s="9">
        <f t="shared" si="202"/>
        <v>1.3863474398022194E-6</v>
      </c>
      <c r="CS233" s="9">
        <f t="shared" si="161"/>
        <v>9.93431373370537E-16</v>
      </c>
      <c r="CT233" s="9">
        <f t="shared" si="161"/>
        <v>1.2097286402501869E-14</v>
      </c>
      <c r="CU233" s="9">
        <f t="shared" si="189"/>
        <v>-3.4666733109559308E-15</v>
      </c>
      <c r="CW233" s="16">
        <f t="shared" si="190"/>
        <v>5</v>
      </c>
      <c r="CX233" s="17">
        <f>VLOOKUP($A233,Datum!$A:$B,2,0)</f>
        <v>41396</v>
      </c>
      <c r="CY233" s="13">
        <f>VLOOKUP(CX233,Zeitreihen!N:O,2,0)</f>
        <v>1.3065</v>
      </c>
      <c r="CZ233" s="13">
        <f>VLOOKUP(CX233,Zeitreihen!R:S,2,0)</f>
        <v>1.0226</v>
      </c>
      <c r="DA233" s="9">
        <f t="shared" si="191"/>
        <v>-7.852744962138206E-3</v>
      </c>
      <c r="DB233" s="9">
        <f t="shared" si="191"/>
        <v>-1.9556077113265925E-4</v>
      </c>
      <c r="DC233" s="9">
        <f t="shared" si="203"/>
        <v>1.3863474398022194E-6</v>
      </c>
      <c r="DD233" s="9">
        <f t="shared" si="162"/>
        <v>9.1520565067183927E-11</v>
      </c>
      <c r="DE233" s="9">
        <f t="shared" si="162"/>
        <v>1.2097286402501869E-14</v>
      </c>
      <c r="DF233" s="9">
        <f t="shared" si="192"/>
        <v>1.0522121874111381E-12</v>
      </c>
    </row>
    <row r="234" spans="1:110" ht="15" x14ac:dyDescent="0.2">
      <c r="A234" s="9">
        <f t="shared" si="193"/>
        <v>221</v>
      </c>
      <c r="B234" s="16">
        <f t="shared" si="163"/>
        <v>3</v>
      </c>
      <c r="C234" s="17">
        <f>VLOOKUP($A234,Datum!$A:$B,2,0)</f>
        <v>41394</v>
      </c>
      <c r="D234" s="13">
        <f>VLOOKUP(C234,Zeitreihen!$B:$C,2,0)</f>
        <v>563.25</v>
      </c>
      <c r="E234" s="13">
        <f>VLOOKUP(C234,Zeitreihen!F:G,2,0)</f>
        <v>7179.8</v>
      </c>
      <c r="F234" s="9">
        <f t="shared" si="164"/>
        <v>1.1724580324134902E-3</v>
      </c>
      <c r="G234" s="9">
        <f t="shared" si="164"/>
        <v>1.7941375424646445E-3</v>
      </c>
      <c r="H234" s="9">
        <f t="shared" si="194"/>
        <v>1.3031665934140862E-6</v>
      </c>
      <c r="I234" s="9">
        <f t="shared" si="153"/>
        <v>1.5848667517778558E-13</v>
      </c>
      <c r="J234" s="9">
        <f t="shared" si="153"/>
        <v>5.7228610997503386E-13</v>
      </c>
      <c r="K234" s="9">
        <f t="shared" si="165"/>
        <v>3.0116394674723544E-13</v>
      </c>
      <c r="M234" s="16">
        <f t="shared" si="166"/>
        <v>3</v>
      </c>
      <c r="N234" s="17">
        <f>VLOOKUP($A234,Datum!$A:$B,2,0)</f>
        <v>41394</v>
      </c>
      <c r="O234" s="13">
        <f>VLOOKUP(N234,Zeitreihen!$B:$C,2,0)</f>
        <v>563.25</v>
      </c>
      <c r="P234" s="13">
        <f>VLOOKUP(N234,Zeitreihen!$J:$K,2,0)</f>
        <v>0.26664533503986348</v>
      </c>
      <c r="Q234" s="9">
        <f t="shared" si="167"/>
        <v>1.1724580324134902E-3</v>
      </c>
      <c r="R234" s="9">
        <f t="shared" si="167"/>
        <v>-2.6664889008965887E-5</v>
      </c>
      <c r="S234" s="9">
        <f t="shared" si="195"/>
        <v>1.3031665934140862E-6</v>
      </c>
      <c r="T234" s="9">
        <f t="shared" si="154"/>
        <v>1.5848667517778558E-13</v>
      </c>
      <c r="U234" s="9">
        <f t="shared" si="154"/>
        <v>9.19348178614365E-16</v>
      </c>
      <c r="V234" s="9">
        <f t="shared" si="168"/>
        <v>-1.2070809258676225E-14</v>
      </c>
      <c r="X234" s="16">
        <f t="shared" si="169"/>
        <v>3</v>
      </c>
      <c r="Y234" s="17">
        <f>VLOOKUP($A234,Datum!$A:$B,2,0)</f>
        <v>41394</v>
      </c>
      <c r="Z234" s="13">
        <f>VLOOKUP(Y234,Zeitreihen!$B:$C,2,0)</f>
        <v>563.25</v>
      </c>
      <c r="AA234" s="13">
        <f>VLOOKUP(Y234,Zeitreihen!N:O,2,0)</f>
        <v>1.3168</v>
      </c>
      <c r="AB234" s="9">
        <f t="shared" si="170"/>
        <v>1.1724580324134902E-3</v>
      </c>
      <c r="AC234" s="9">
        <f t="shared" si="170"/>
        <v>5.2537525192019744E-3</v>
      </c>
      <c r="AD234" s="9">
        <f t="shared" si="196"/>
        <v>1.3031665934140862E-6</v>
      </c>
      <c r="AE234" s="9">
        <f t="shared" si="155"/>
        <v>1.5848667517778558E-13</v>
      </c>
      <c r="AF234" s="9">
        <f t="shared" si="155"/>
        <v>3.233850825210958E-11</v>
      </c>
      <c r="AG234" s="9">
        <f t="shared" si="171"/>
        <v>2.2638954598404563E-12</v>
      </c>
      <c r="AI234" s="16">
        <f t="shared" si="172"/>
        <v>3</v>
      </c>
      <c r="AJ234" s="17">
        <f>VLOOKUP($A234,Datum!$A:$B,2,0)</f>
        <v>41394</v>
      </c>
      <c r="AK234" s="13">
        <f>VLOOKUP(AJ234,Zeitreihen!$B:$C,2,0)</f>
        <v>563.25</v>
      </c>
      <c r="AL234" s="13">
        <f>VLOOKUP(AJ234,Zeitreihen!$R:$S,2,0)</f>
        <v>1.0227999999999999</v>
      </c>
      <c r="AM234" s="9">
        <f t="shared" si="173"/>
        <v>1.1724580324134902E-3</v>
      </c>
      <c r="AN234" s="9">
        <f t="shared" si="173"/>
        <v>-9.7766045930146038E-5</v>
      </c>
      <c r="AO234" s="9">
        <f t="shared" si="197"/>
        <v>1.3031665934140862E-6</v>
      </c>
      <c r="AP234" s="9">
        <f t="shared" si="156"/>
        <v>1.6927588790350219E-13</v>
      </c>
      <c r="AQ234" s="9">
        <f t="shared" si="156"/>
        <v>2.6104950655502337E-17</v>
      </c>
      <c r="AR234" s="9">
        <f t="shared" si="174"/>
        <v>2.1021271847553062E-15</v>
      </c>
      <c r="AT234" s="16">
        <f t="shared" si="175"/>
        <v>3</v>
      </c>
      <c r="AU234" s="17">
        <f>VLOOKUP($A234,Datum!$A:$B,2,0)</f>
        <v>41394</v>
      </c>
      <c r="AV234" s="13">
        <f>VLOOKUP(AU234,Zeitreihen!$F:$G,2,0)</f>
        <v>7179.8</v>
      </c>
      <c r="AW234" s="13">
        <f>VLOOKUP(AU234,Zeitreihen!$J:$K,2,0)</f>
        <v>0.26664533503986348</v>
      </c>
      <c r="AX234" s="9">
        <f t="shared" si="176"/>
        <v>1.7941375424646445E-3</v>
      </c>
      <c r="AY234" s="9">
        <f t="shared" si="176"/>
        <v>-2.6664889008965887E-5</v>
      </c>
      <c r="AZ234" s="9">
        <f t="shared" si="198"/>
        <v>1.3031665934140862E-6</v>
      </c>
      <c r="BA234" s="9">
        <f t="shared" si="157"/>
        <v>5.7228610997503386E-13</v>
      </c>
      <c r="BB234" s="9">
        <f t="shared" si="157"/>
        <v>9.19348178614365E-16</v>
      </c>
      <c r="BC234" s="9">
        <f t="shared" si="177"/>
        <v>-2.2937528045799694E-14</v>
      </c>
      <c r="BE234" s="16">
        <f t="shared" si="178"/>
        <v>3</v>
      </c>
      <c r="BF234" s="17">
        <f>VLOOKUP($A234,Datum!$A:$B,2,0)</f>
        <v>41394</v>
      </c>
      <c r="BG234" s="13">
        <f>VLOOKUP(BF234,Zeitreihen!$F:$G,2,0)</f>
        <v>7179.8</v>
      </c>
      <c r="BH234" s="13">
        <f>VLOOKUP(BF234,Zeitreihen!N:O,2,0)</f>
        <v>1.3168</v>
      </c>
      <c r="BI234" s="9">
        <f t="shared" si="179"/>
        <v>1.7941375424646445E-3</v>
      </c>
      <c r="BJ234" s="9">
        <f t="shared" si="179"/>
        <v>5.2537525192019744E-3</v>
      </c>
      <c r="BK234" s="9">
        <f t="shared" si="199"/>
        <v>1.3031665934140862E-6</v>
      </c>
      <c r="BL234" s="9">
        <f t="shared" si="158"/>
        <v>5.7228610997503386E-13</v>
      </c>
      <c r="BM234" s="9">
        <f t="shared" si="158"/>
        <v>3.233850825210958E-11</v>
      </c>
      <c r="BN234" s="9">
        <f t="shared" si="180"/>
        <v>4.3019622371651902E-12</v>
      </c>
      <c r="BP234" s="16">
        <f t="shared" si="181"/>
        <v>3</v>
      </c>
      <c r="BQ234" s="17">
        <f>VLOOKUP($A234,Datum!$A:$B,2,0)</f>
        <v>41394</v>
      </c>
      <c r="BR234" s="13">
        <f>VLOOKUP(BQ234,Zeitreihen!$F:$G,2,0)</f>
        <v>7179.8</v>
      </c>
      <c r="BS234" s="13">
        <f>VLOOKUP(BQ234,Zeitreihen!R:S,2,0)</f>
        <v>1.0227999999999999</v>
      </c>
      <c r="BT234" s="9">
        <f t="shared" si="182"/>
        <v>1.7941375424646445E-3</v>
      </c>
      <c r="BU234" s="9">
        <f t="shared" si="182"/>
        <v>-9.7766045930146038E-5</v>
      </c>
      <c r="BV234" s="9">
        <f t="shared" si="200"/>
        <v>1.3031665934140862E-6</v>
      </c>
      <c r="BW234" s="9">
        <f t="shared" si="159"/>
        <v>5.7228610997503386E-13</v>
      </c>
      <c r="BX234" s="9">
        <f t="shared" si="159"/>
        <v>2.5018646800594545E-17</v>
      </c>
      <c r="BY234" s="9">
        <f t="shared" si="183"/>
        <v>3.7838900690098778E-15</v>
      </c>
      <c r="CA234" s="16">
        <f t="shared" si="184"/>
        <v>3</v>
      </c>
      <c r="CB234" s="17">
        <f>VLOOKUP($A234,Datum!$A:$B,2,0)</f>
        <v>41394</v>
      </c>
      <c r="CC234" s="13">
        <f>VLOOKUP(CB234,Zeitreihen!$J:$K,2,0)</f>
        <v>0.26664533503986348</v>
      </c>
      <c r="CD234" s="13">
        <f>VLOOKUP(CB234,Zeitreihen!N:O,2,0)</f>
        <v>1.3168</v>
      </c>
      <c r="CE234" s="9">
        <f t="shared" si="185"/>
        <v>-2.6664889008965887E-5</v>
      </c>
      <c r="CF234" s="9">
        <f t="shared" si="185"/>
        <v>5.2537525192019744E-3</v>
      </c>
      <c r="CG234" s="9">
        <f t="shared" si="201"/>
        <v>1.3031665934140862E-6</v>
      </c>
      <c r="CH234" s="9">
        <f t="shared" si="160"/>
        <v>9.19348178614365E-16</v>
      </c>
      <c r="CI234" s="9">
        <f t="shared" si="160"/>
        <v>3.233850825210958E-11</v>
      </c>
      <c r="CJ234" s="9">
        <f t="shared" si="186"/>
        <v>-1.7242490730947939E-13</v>
      </c>
      <c r="CL234" s="16">
        <f t="shared" si="187"/>
        <v>3</v>
      </c>
      <c r="CM234" s="17">
        <f>VLOOKUP($A234,Datum!$A:$B,2,0)</f>
        <v>41394</v>
      </c>
      <c r="CN234" s="13">
        <f>VLOOKUP(CM234,Zeitreihen!$J:$K,2,0)</f>
        <v>0.26664533503986348</v>
      </c>
      <c r="CO234" s="13">
        <f>VLOOKUP(CM234,Zeitreihen!R:S,2,0)</f>
        <v>1.0227999999999999</v>
      </c>
      <c r="CP234" s="9">
        <f t="shared" si="188"/>
        <v>-2.6664889008965887E-5</v>
      </c>
      <c r="CQ234" s="9">
        <f t="shared" si="188"/>
        <v>-9.7766045930146038E-5</v>
      </c>
      <c r="CR234" s="9">
        <f t="shared" si="202"/>
        <v>1.3031665934140862E-6</v>
      </c>
      <c r="CS234" s="9">
        <f t="shared" si="161"/>
        <v>9.19348178614365E-16</v>
      </c>
      <c r="CT234" s="9">
        <f t="shared" si="161"/>
        <v>2.5018646800594545E-17</v>
      </c>
      <c r="CU234" s="9">
        <f t="shared" si="189"/>
        <v>-1.5166030254329148E-16</v>
      </c>
      <c r="CW234" s="16">
        <f t="shared" si="190"/>
        <v>3</v>
      </c>
      <c r="CX234" s="17">
        <f>VLOOKUP($A234,Datum!$A:$B,2,0)</f>
        <v>41394</v>
      </c>
      <c r="CY234" s="13">
        <f>VLOOKUP(CX234,Zeitreihen!N:O,2,0)</f>
        <v>1.3168</v>
      </c>
      <c r="CZ234" s="13">
        <f>VLOOKUP(CX234,Zeitreihen!R:S,2,0)</f>
        <v>1.0227999999999999</v>
      </c>
      <c r="DA234" s="9">
        <f t="shared" si="191"/>
        <v>5.2537525192019744E-3</v>
      </c>
      <c r="DB234" s="9">
        <f t="shared" si="191"/>
        <v>-9.7766045930146038E-5</v>
      </c>
      <c r="DC234" s="9">
        <f t="shared" si="203"/>
        <v>1.3031665934140862E-6</v>
      </c>
      <c r="DD234" s="9">
        <f t="shared" si="162"/>
        <v>3.233850825210958E-11</v>
      </c>
      <c r="DE234" s="9">
        <f t="shared" si="162"/>
        <v>2.5018646800594545E-17</v>
      </c>
      <c r="DF234" s="9">
        <f t="shared" si="192"/>
        <v>2.8444080509266633E-14</v>
      </c>
    </row>
    <row r="235" spans="1:110" ht="15" x14ac:dyDescent="0.2">
      <c r="A235" s="9">
        <f t="shared" si="193"/>
        <v>222</v>
      </c>
      <c r="B235" s="16">
        <f t="shared" si="163"/>
        <v>2</v>
      </c>
      <c r="C235" s="17">
        <f>VLOOKUP($A235,Datum!$A:$B,2,0)</f>
        <v>41393</v>
      </c>
      <c r="D235" s="13">
        <f>VLOOKUP(C235,Zeitreihen!$B:$C,2,0)</f>
        <v>562.59</v>
      </c>
      <c r="E235" s="13">
        <f>VLOOKUP(C235,Zeitreihen!F:G,2,0)</f>
        <v>7166.93</v>
      </c>
      <c r="F235" s="9">
        <f t="shared" si="164"/>
        <v>3.5791592470211832E-3</v>
      </c>
      <c r="G235" s="9">
        <f t="shared" si="164"/>
        <v>5.4915941939593484E-3</v>
      </c>
      <c r="H235" s="9">
        <f t="shared" si="194"/>
        <v>1.2249765978092409E-6</v>
      </c>
      <c r="I235" s="9">
        <f t="shared" si="153"/>
        <v>9.3005522429122303E-12</v>
      </c>
      <c r="J235" s="9">
        <f t="shared" si="153"/>
        <v>2.3287819987977631E-11</v>
      </c>
      <c r="K235" s="9">
        <f t="shared" si="165"/>
        <v>1.4716982925237143E-11</v>
      </c>
      <c r="M235" s="16">
        <f t="shared" si="166"/>
        <v>2</v>
      </c>
      <c r="N235" s="17">
        <f>VLOOKUP($A235,Datum!$A:$B,2,0)</f>
        <v>41393</v>
      </c>
      <c r="O235" s="13">
        <f>VLOOKUP(N235,Zeitreihen!$B:$C,2,0)</f>
        <v>562.59</v>
      </c>
      <c r="P235" s="13">
        <f>VLOOKUP(N235,Zeitreihen!$J:$K,2,0)</f>
        <v>0.26665244520292253</v>
      </c>
      <c r="Q235" s="9">
        <f t="shared" si="167"/>
        <v>3.5791592470211832E-3</v>
      </c>
      <c r="R235" s="9">
        <f t="shared" si="167"/>
        <v>0</v>
      </c>
      <c r="S235" s="9">
        <f t="shared" si="195"/>
        <v>1.2249765978092409E-6</v>
      </c>
      <c r="T235" s="9">
        <f t="shared" si="154"/>
        <v>9.3005522429122303E-12</v>
      </c>
      <c r="U235" s="9">
        <f t="shared" si="154"/>
        <v>1.3289365969989499E-20</v>
      </c>
      <c r="V235" s="9">
        <f t="shared" si="168"/>
        <v>3.5156570151120727E-16</v>
      </c>
      <c r="X235" s="16">
        <f t="shared" si="169"/>
        <v>2</v>
      </c>
      <c r="Y235" s="17">
        <f>VLOOKUP($A235,Datum!$A:$B,2,0)</f>
        <v>41393</v>
      </c>
      <c r="Z235" s="13">
        <f>VLOOKUP(Y235,Zeitreihen!$B:$C,2,0)</f>
        <v>562.59</v>
      </c>
      <c r="AA235" s="13">
        <f>VLOOKUP(Y235,Zeitreihen!N:O,2,0)</f>
        <v>1.3099000000000001</v>
      </c>
      <c r="AB235" s="9">
        <f t="shared" si="170"/>
        <v>3.5791592470211832E-3</v>
      </c>
      <c r="AC235" s="9">
        <f t="shared" si="170"/>
        <v>5.2815002787581977E-3</v>
      </c>
      <c r="AD235" s="9">
        <f t="shared" si="196"/>
        <v>1.2249765978092409E-6</v>
      </c>
      <c r="AE235" s="9">
        <f t="shared" si="155"/>
        <v>9.3005522429122303E-12</v>
      </c>
      <c r="AF235" s="9">
        <f t="shared" si="155"/>
        <v>3.0737786743197143E-11</v>
      </c>
      <c r="AG235" s="9">
        <f t="shared" si="171"/>
        <v>1.6907938710457878E-11</v>
      </c>
      <c r="AI235" s="16">
        <f t="shared" si="172"/>
        <v>2</v>
      </c>
      <c r="AJ235" s="17">
        <f>VLOOKUP($A235,Datum!$A:$B,2,0)</f>
        <v>41393</v>
      </c>
      <c r="AK235" s="13">
        <f>VLOOKUP(AJ235,Zeitreihen!$B:$C,2,0)</f>
        <v>562.59</v>
      </c>
      <c r="AL235" s="13">
        <f>VLOOKUP(AJ235,Zeitreihen!$R:$S,2,0)</f>
        <v>1.0228999999999999</v>
      </c>
      <c r="AM235" s="9">
        <f t="shared" si="173"/>
        <v>3.5791592470211832E-3</v>
      </c>
      <c r="AN235" s="9">
        <f t="shared" si="173"/>
        <v>-9.7756488664801526E-5</v>
      </c>
      <c r="AO235" s="9">
        <f t="shared" si="197"/>
        <v>1.2249765978092409E-6</v>
      </c>
      <c r="AP235" s="9">
        <f t="shared" si="156"/>
        <v>9.3795330038523508E-12</v>
      </c>
      <c r="AQ235" s="9">
        <f t="shared" si="156"/>
        <v>2.4643563484472911E-17</v>
      </c>
      <c r="AR235" s="9">
        <f t="shared" si="174"/>
        <v>1.5203457403996773E-14</v>
      </c>
      <c r="AT235" s="16">
        <f t="shared" si="175"/>
        <v>2</v>
      </c>
      <c r="AU235" s="17">
        <f>VLOOKUP($A235,Datum!$A:$B,2,0)</f>
        <v>41393</v>
      </c>
      <c r="AV235" s="13">
        <f>VLOOKUP(AU235,Zeitreihen!$F:$G,2,0)</f>
        <v>7166.93</v>
      </c>
      <c r="AW235" s="13">
        <f>VLOOKUP(AU235,Zeitreihen!$J:$K,2,0)</f>
        <v>0.26665244520292253</v>
      </c>
      <c r="AX235" s="9">
        <f t="shared" si="176"/>
        <v>5.4915941939593484E-3</v>
      </c>
      <c r="AY235" s="9">
        <f t="shared" si="176"/>
        <v>0</v>
      </c>
      <c r="AZ235" s="9">
        <f t="shared" si="198"/>
        <v>1.2249765978092409E-6</v>
      </c>
      <c r="BA235" s="9">
        <f t="shared" si="157"/>
        <v>2.3287819987977631E-11</v>
      </c>
      <c r="BB235" s="9">
        <f t="shared" si="157"/>
        <v>1.3289365969989499E-20</v>
      </c>
      <c r="BC235" s="9">
        <f t="shared" si="177"/>
        <v>5.5630959228065736E-16</v>
      </c>
      <c r="BE235" s="16">
        <f t="shared" si="178"/>
        <v>2</v>
      </c>
      <c r="BF235" s="17">
        <f>VLOOKUP($A235,Datum!$A:$B,2,0)</f>
        <v>41393</v>
      </c>
      <c r="BG235" s="13">
        <f>VLOOKUP(BF235,Zeitreihen!$F:$G,2,0)</f>
        <v>7166.93</v>
      </c>
      <c r="BH235" s="13">
        <f>VLOOKUP(BF235,Zeitreihen!N:O,2,0)</f>
        <v>1.3099000000000001</v>
      </c>
      <c r="BI235" s="9">
        <f t="shared" si="179"/>
        <v>5.4915941939593484E-3</v>
      </c>
      <c r="BJ235" s="9">
        <f t="shared" si="179"/>
        <v>5.2815002787581977E-3</v>
      </c>
      <c r="BK235" s="9">
        <f t="shared" si="199"/>
        <v>1.2249765978092409E-6</v>
      </c>
      <c r="BL235" s="9">
        <f t="shared" si="158"/>
        <v>2.3287819987977631E-11</v>
      </c>
      <c r="BM235" s="9">
        <f t="shared" si="158"/>
        <v>3.0737786743197143E-11</v>
      </c>
      <c r="BN235" s="9">
        <f t="shared" si="180"/>
        <v>2.6754738729885221E-11</v>
      </c>
      <c r="BP235" s="16">
        <f t="shared" si="181"/>
        <v>2</v>
      </c>
      <c r="BQ235" s="17">
        <f>VLOOKUP($A235,Datum!$A:$B,2,0)</f>
        <v>41393</v>
      </c>
      <c r="BR235" s="13">
        <f>VLOOKUP(BQ235,Zeitreihen!$F:$G,2,0)</f>
        <v>7166.93</v>
      </c>
      <c r="BS235" s="13">
        <f>VLOOKUP(BQ235,Zeitreihen!R:S,2,0)</f>
        <v>1.0228999999999999</v>
      </c>
      <c r="BT235" s="9">
        <f t="shared" si="182"/>
        <v>5.4915941939593484E-3</v>
      </c>
      <c r="BU235" s="9">
        <f t="shared" si="182"/>
        <v>-9.7756488664801526E-5</v>
      </c>
      <c r="BV235" s="9">
        <f t="shared" si="200"/>
        <v>1.2249765978092409E-6</v>
      </c>
      <c r="BW235" s="9">
        <f t="shared" si="159"/>
        <v>2.3287819987977631E-11</v>
      </c>
      <c r="BX235" s="9">
        <f t="shared" si="159"/>
        <v>2.3620234216041514E-17</v>
      </c>
      <c r="BY235" s="9">
        <f t="shared" si="183"/>
        <v>2.3453438180724048E-14</v>
      </c>
      <c r="CA235" s="16">
        <f t="shared" si="184"/>
        <v>2</v>
      </c>
      <c r="CB235" s="17">
        <f>VLOOKUP($A235,Datum!$A:$B,2,0)</f>
        <v>41393</v>
      </c>
      <c r="CC235" s="13">
        <f>VLOOKUP(CB235,Zeitreihen!$J:$K,2,0)</f>
        <v>0.26665244520292253</v>
      </c>
      <c r="CD235" s="13">
        <f>VLOOKUP(CB235,Zeitreihen!N:O,2,0)</f>
        <v>1.3099000000000001</v>
      </c>
      <c r="CE235" s="9">
        <f t="shared" si="185"/>
        <v>0</v>
      </c>
      <c r="CF235" s="9">
        <f t="shared" si="185"/>
        <v>5.2815002787581977E-3</v>
      </c>
      <c r="CG235" s="9">
        <f t="shared" si="201"/>
        <v>1.2249765978092409E-6</v>
      </c>
      <c r="CH235" s="9">
        <f t="shared" si="160"/>
        <v>1.3289365969989499E-20</v>
      </c>
      <c r="CI235" s="9">
        <f t="shared" si="160"/>
        <v>3.0737786743197143E-11</v>
      </c>
      <c r="CJ235" s="9">
        <f t="shared" si="186"/>
        <v>6.3912885800739622E-16</v>
      </c>
      <c r="CL235" s="16">
        <f t="shared" si="187"/>
        <v>2</v>
      </c>
      <c r="CM235" s="17">
        <f>VLOOKUP($A235,Datum!$A:$B,2,0)</f>
        <v>41393</v>
      </c>
      <c r="CN235" s="13">
        <f>VLOOKUP(CM235,Zeitreihen!$J:$K,2,0)</f>
        <v>0.26665244520292253</v>
      </c>
      <c r="CO235" s="13">
        <f>VLOOKUP(CM235,Zeitreihen!R:S,2,0)</f>
        <v>1.0228999999999999</v>
      </c>
      <c r="CP235" s="9">
        <f t="shared" si="188"/>
        <v>0</v>
      </c>
      <c r="CQ235" s="9">
        <f t="shared" si="188"/>
        <v>-9.7756488664801526E-5</v>
      </c>
      <c r="CR235" s="9">
        <f t="shared" si="202"/>
        <v>1.2249765978092409E-6</v>
      </c>
      <c r="CS235" s="9">
        <f t="shared" si="161"/>
        <v>1.3289365969989499E-20</v>
      </c>
      <c r="CT235" s="9">
        <f t="shared" si="161"/>
        <v>2.3620234216041514E-17</v>
      </c>
      <c r="CU235" s="9">
        <f t="shared" si="189"/>
        <v>5.6026595184237611E-19</v>
      </c>
      <c r="CW235" s="16">
        <f t="shared" si="190"/>
        <v>2</v>
      </c>
      <c r="CX235" s="17">
        <f>VLOOKUP($A235,Datum!$A:$B,2,0)</f>
        <v>41393</v>
      </c>
      <c r="CY235" s="13">
        <f>VLOOKUP(CX235,Zeitreihen!N:O,2,0)</f>
        <v>1.3099000000000001</v>
      </c>
      <c r="CZ235" s="13">
        <f>VLOOKUP(CX235,Zeitreihen!R:S,2,0)</f>
        <v>1.0228999999999999</v>
      </c>
      <c r="DA235" s="9">
        <f t="shared" si="191"/>
        <v>5.2815002787581977E-3</v>
      </c>
      <c r="DB235" s="9">
        <f t="shared" si="191"/>
        <v>-9.7756488664801526E-5</v>
      </c>
      <c r="DC235" s="9">
        <f t="shared" si="203"/>
        <v>1.2249765978092409E-6</v>
      </c>
      <c r="DD235" s="9">
        <f t="shared" si="162"/>
        <v>3.0737786743197143E-11</v>
      </c>
      <c r="DE235" s="9">
        <f t="shared" si="162"/>
        <v>2.3620234216041514E-17</v>
      </c>
      <c r="DF235" s="9">
        <f t="shared" si="192"/>
        <v>2.6945012936665153E-14</v>
      </c>
    </row>
    <row r="236" spans="1:110" ht="15" x14ac:dyDescent="0.2">
      <c r="A236" s="9">
        <f t="shared" si="193"/>
        <v>223</v>
      </c>
      <c r="B236" s="16">
        <f t="shared" si="163"/>
        <v>6</v>
      </c>
      <c r="C236" s="17">
        <f>VLOOKUP($A236,Datum!$A:$B,2,0)</f>
        <v>41390</v>
      </c>
      <c r="D236" s="13">
        <f>VLOOKUP(C236,Zeitreihen!$B:$C,2,0)</f>
        <v>560.58000000000004</v>
      </c>
      <c r="E236" s="13">
        <f>VLOOKUP(C236,Zeitreihen!F:G,2,0)</f>
        <v>7127.68</v>
      </c>
      <c r="F236" s="9">
        <f t="shared" si="164"/>
        <v>3.3899212613989788E-4</v>
      </c>
      <c r="G236" s="9">
        <f t="shared" si="164"/>
        <v>0</v>
      </c>
      <c r="H236" s="9">
        <f t="shared" si="194"/>
        <v>1.1514780019406865E-6</v>
      </c>
      <c r="I236" s="9">
        <f t="shared" si="153"/>
        <v>2.7055515525040548E-13</v>
      </c>
      <c r="J236" s="9">
        <f t="shared" si="153"/>
        <v>1.4741067154365273E-12</v>
      </c>
      <c r="K236" s="9">
        <f t="shared" si="165"/>
        <v>6.3152764884096324E-13</v>
      </c>
      <c r="M236" s="16">
        <f t="shared" si="166"/>
        <v>6</v>
      </c>
      <c r="N236" s="17">
        <f>VLOOKUP($A236,Datum!$A:$B,2,0)</f>
        <v>41390</v>
      </c>
      <c r="O236" s="13">
        <f>VLOOKUP(N236,Zeitreihen!$B:$C,2,0)</f>
        <v>560.58000000000004</v>
      </c>
      <c r="P236" s="13">
        <f>VLOOKUP(N236,Zeitreihen!$J:$K,2,0)</f>
        <v>0.26665244520292253</v>
      </c>
      <c r="Q236" s="9">
        <f t="shared" si="167"/>
        <v>3.3899212613989788E-4</v>
      </c>
      <c r="R236" s="9">
        <f t="shared" si="167"/>
        <v>2.6664889008905866E-5</v>
      </c>
      <c r="S236" s="9">
        <f t="shared" si="195"/>
        <v>1.1514780019406865E-6</v>
      </c>
      <c r="T236" s="9">
        <f t="shared" si="154"/>
        <v>2.7055515525040548E-13</v>
      </c>
      <c r="U236" s="9">
        <f t="shared" si="154"/>
        <v>8.2512820381959389E-16</v>
      </c>
      <c r="V236" s="9">
        <f t="shared" si="168"/>
        <v>-1.4941308151761628E-14</v>
      </c>
      <c r="X236" s="16">
        <f t="shared" si="169"/>
        <v>6</v>
      </c>
      <c r="Y236" s="17">
        <f>VLOOKUP($A236,Datum!$A:$B,2,0)</f>
        <v>41390</v>
      </c>
      <c r="Z236" s="13">
        <f>VLOOKUP(Y236,Zeitreihen!$B:$C,2,0)</f>
        <v>560.58000000000004</v>
      </c>
      <c r="AA236" s="13">
        <f>VLOOKUP(Y236,Zeitreihen!N:O,2,0)</f>
        <v>1.3029999999999999</v>
      </c>
      <c r="AB236" s="9">
        <f t="shared" si="170"/>
        <v>3.3899212613989788E-4</v>
      </c>
      <c r="AC236" s="9">
        <f t="shared" si="170"/>
        <v>1.4592376154147855E-3</v>
      </c>
      <c r="AD236" s="9">
        <f t="shared" si="196"/>
        <v>1.1514780019406865E-6</v>
      </c>
      <c r="AE236" s="9">
        <f t="shared" si="155"/>
        <v>2.7055515525040548E-13</v>
      </c>
      <c r="AF236" s="9">
        <f t="shared" si="155"/>
        <v>1.6223525367747709E-12</v>
      </c>
      <c r="AG236" s="9">
        <f t="shared" si="171"/>
        <v>-6.6252233355411293E-13</v>
      </c>
      <c r="AI236" s="16">
        <f t="shared" si="172"/>
        <v>6</v>
      </c>
      <c r="AJ236" s="17">
        <f>VLOOKUP($A236,Datum!$A:$B,2,0)</f>
        <v>41390</v>
      </c>
      <c r="AK236" s="13">
        <f>VLOOKUP(AJ236,Zeitreihen!$B:$C,2,0)</f>
        <v>560.58000000000004</v>
      </c>
      <c r="AL236" s="13">
        <f>VLOOKUP(AJ236,Zeitreihen!$R:$S,2,0)</f>
        <v>1.0229999999999999</v>
      </c>
      <c r="AM236" s="9">
        <f t="shared" si="173"/>
        <v>3.3899212613989788E-4</v>
      </c>
      <c r="AN236" s="9">
        <f t="shared" si="173"/>
        <v>-9.7746933267792212E-5</v>
      </c>
      <c r="AO236" s="9">
        <f t="shared" si="197"/>
        <v>1.1514780019406865E-6</v>
      </c>
      <c r="AP236" s="9">
        <f t="shared" si="156"/>
        <v>2.5767924730846308E-13</v>
      </c>
      <c r="AQ236" s="9">
        <f t="shared" si="156"/>
        <v>2.3263755966821886E-17</v>
      </c>
      <c r="AR236" s="9">
        <f t="shared" si="174"/>
        <v>-2.4483845954217299E-15</v>
      </c>
      <c r="AT236" s="16">
        <f t="shared" si="175"/>
        <v>6</v>
      </c>
      <c r="AU236" s="17">
        <f>VLOOKUP($A236,Datum!$A:$B,2,0)</f>
        <v>41390</v>
      </c>
      <c r="AV236" s="13">
        <f>VLOOKUP(AU236,Zeitreihen!$F:$G,2,0)</f>
        <v>7127.68</v>
      </c>
      <c r="AW236" s="13">
        <f>VLOOKUP(AU236,Zeitreihen!$J:$K,2,0)</f>
        <v>0.26665244520292253</v>
      </c>
      <c r="AX236" s="9">
        <f t="shared" si="176"/>
        <v>0</v>
      </c>
      <c r="AY236" s="9">
        <f t="shared" si="176"/>
        <v>2.6664889008905866E-5</v>
      </c>
      <c r="AZ236" s="9">
        <f t="shared" si="198"/>
        <v>1.1514780019406865E-6</v>
      </c>
      <c r="BA236" s="9">
        <f t="shared" si="157"/>
        <v>1.4741067154365273E-12</v>
      </c>
      <c r="BB236" s="9">
        <f t="shared" si="157"/>
        <v>8.2512820381959389E-16</v>
      </c>
      <c r="BC236" s="9">
        <f t="shared" si="177"/>
        <v>-3.4875880294933676E-14</v>
      </c>
      <c r="BE236" s="16">
        <f t="shared" si="178"/>
        <v>6</v>
      </c>
      <c r="BF236" s="17">
        <f>VLOOKUP($A236,Datum!$A:$B,2,0)</f>
        <v>41390</v>
      </c>
      <c r="BG236" s="13">
        <f>VLOOKUP(BF236,Zeitreihen!$F:$G,2,0)</f>
        <v>7127.68</v>
      </c>
      <c r="BH236" s="13">
        <f>VLOOKUP(BF236,Zeitreihen!N:O,2,0)</f>
        <v>1.3029999999999999</v>
      </c>
      <c r="BI236" s="9">
        <f t="shared" si="179"/>
        <v>0</v>
      </c>
      <c r="BJ236" s="9">
        <f t="shared" si="179"/>
        <v>1.4592376154147855E-3</v>
      </c>
      <c r="BK236" s="9">
        <f t="shared" si="199"/>
        <v>1.1514780019406865E-6</v>
      </c>
      <c r="BL236" s="9">
        <f t="shared" si="158"/>
        <v>1.4741067154365273E-12</v>
      </c>
      <c r="BM236" s="9">
        <f t="shared" si="158"/>
        <v>1.6223525367747709E-12</v>
      </c>
      <c r="BN236" s="9">
        <f t="shared" si="180"/>
        <v>-1.5464542570878635E-12</v>
      </c>
      <c r="BP236" s="16">
        <f t="shared" si="181"/>
        <v>6</v>
      </c>
      <c r="BQ236" s="17">
        <f>VLOOKUP($A236,Datum!$A:$B,2,0)</f>
        <v>41390</v>
      </c>
      <c r="BR236" s="13">
        <f>VLOOKUP(BQ236,Zeitreihen!$F:$G,2,0)</f>
        <v>7127.68</v>
      </c>
      <c r="BS236" s="13">
        <f>VLOOKUP(BQ236,Zeitreihen!R:S,2,0)</f>
        <v>1.0229999999999999</v>
      </c>
      <c r="BT236" s="9">
        <f t="shared" si="182"/>
        <v>0</v>
      </c>
      <c r="BU236" s="9">
        <f t="shared" si="182"/>
        <v>-9.7746933267792212E-5</v>
      </c>
      <c r="BV236" s="9">
        <f t="shared" si="200"/>
        <v>1.1514780019406865E-6</v>
      </c>
      <c r="BW236" s="9">
        <f t="shared" si="159"/>
        <v>1.4741067154365273E-12</v>
      </c>
      <c r="BX236" s="9">
        <f t="shared" si="159"/>
        <v>2.2299755433307306E-17</v>
      </c>
      <c r="BY236" s="9">
        <f t="shared" si="183"/>
        <v>-5.7334299713897692E-15</v>
      </c>
      <c r="CA236" s="16">
        <f t="shared" si="184"/>
        <v>6</v>
      </c>
      <c r="CB236" s="17">
        <f>VLOOKUP($A236,Datum!$A:$B,2,0)</f>
        <v>41390</v>
      </c>
      <c r="CC236" s="13">
        <f>VLOOKUP(CB236,Zeitreihen!$J:$K,2,0)</f>
        <v>0.26665244520292253</v>
      </c>
      <c r="CD236" s="13">
        <f>VLOOKUP(CB236,Zeitreihen!N:O,2,0)</f>
        <v>1.3029999999999999</v>
      </c>
      <c r="CE236" s="9">
        <f t="shared" si="185"/>
        <v>2.6664889008905866E-5</v>
      </c>
      <c r="CF236" s="9">
        <f t="shared" si="185"/>
        <v>1.4592376154147855E-3</v>
      </c>
      <c r="CG236" s="9">
        <f t="shared" si="201"/>
        <v>1.1514780019406865E-6</v>
      </c>
      <c r="CH236" s="9">
        <f t="shared" si="160"/>
        <v>8.2512820381959389E-16</v>
      </c>
      <c r="CI236" s="9">
        <f t="shared" si="160"/>
        <v>1.6223525367747709E-12</v>
      </c>
      <c r="CJ236" s="9">
        <f t="shared" si="186"/>
        <v>3.65875502682419E-14</v>
      </c>
      <c r="CL236" s="16">
        <f t="shared" si="187"/>
        <v>6</v>
      </c>
      <c r="CM236" s="17">
        <f>VLOOKUP($A236,Datum!$A:$B,2,0)</f>
        <v>41390</v>
      </c>
      <c r="CN236" s="13">
        <f>VLOOKUP(CM236,Zeitreihen!$J:$K,2,0)</f>
        <v>0.26665244520292253</v>
      </c>
      <c r="CO236" s="13">
        <f>VLOOKUP(CM236,Zeitreihen!R:S,2,0)</f>
        <v>1.0229999999999999</v>
      </c>
      <c r="CP236" s="9">
        <f t="shared" si="188"/>
        <v>2.6664889008905866E-5</v>
      </c>
      <c r="CQ236" s="9">
        <f t="shared" si="188"/>
        <v>-9.7746933267792212E-5</v>
      </c>
      <c r="CR236" s="9">
        <f t="shared" si="202"/>
        <v>1.1514780019406865E-6</v>
      </c>
      <c r="CS236" s="9">
        <f t="shared" si="161"/>
        <v>8.2512820381959389E-16</v>
      </c>
      <c r="CT236" s="9">
        <f t="shared" si="161"/>
        <v>2.2299755433307306E-17</v>
      </c>
      <c r="CU236" s="9">
        <f t="shared" si="189"/>
        <v>1.3564717891021946E-16</v>
      </c>
      <c r="CW236" s="16">
        <f t="shared" si="190"/>
        <v>6</v>
      </c>
      <c r="CX236" s="17">
        <f>VLOOKUP($A236,Datum!$A:$B,2,0)</f>
        <v>41390</v>
      </c>
      <c r="CY236" s="13">
        <f>VLOOKUP(CX236,Zeitreihen!N:O,2,0)</f>
        <v>1.3029999999999999</v>
      </c>
      <c r="CZ236" s="13">
        <f>VLOOKUP(CX236,Zeitreihen!R:S,2,0)</f>
        <v>1.0229999999999999</v>
      </c>
      <c r="DA236" s="9">
        <f t="shared" si="191"/>
        <v>1.4592376154147855E-3</v>
      </c>
      <c r="DB236" s="9">
        <f t="shared" si="191"/>
        <v>-9.7746933267792212E-5</v>
      </c>
      <c r="DC236" s="9">
        <f t="shared" si="203"/>
        <v>1.1514780019406865E-6</v>
      </c>
      <c r="DD236" s="9">
        <f t="shared" si="162"/>
        <v>1.6223525367747709E-12</v>
      </c>
      <c r="DE236" s="9">
        <f t="shared" si="162"/>
        <v>2.2299755433307306E-17</v>
      </c>
      <c r="DF236" s="9">
        <f t="shared" si="192"/>
        <v>6.014820429296546E-15</v>
      </c>
    </row>
    <row r="237" spans="1:110" ht="15" x14ac:dyDescent="0.2">
      <c r="A237" s="9">
        <f t="shared" si="193"/>
        <v>224</v>
      </c>
      <c r="B237" s="16">
        <f t="shared" si="163"/>
        <v>5</v>
      </c>
      <c r="C237" s="17">
        <f>VLOOKUP($A237,Datum!$A:$B,2,0)</f>
        <v>41389</v>
      </c>
      <c r="D237" s="13">
        <f>VLOOKUP(C237,Zeitreihen!$B:$C,2,0)</f>
        <v>560.39</v>
      </c>
      <c r="E237" s="13">
        <f>VLOOKUP(C237,Zeitreihen!F:G,2,0)</f>
        <v>7127.68</v>
      </c>
      <c r="F237" s="9">
        <f t="shared" si="164"/>
        <v>1.6430628953145918E-3</v>
      </c>
      <c r="G237" s="9">
        <f t="shared" si="164"/>
        <v>0</v>
      </c>
      <c r="H237" s="9">
        <f t="shared" si="194"/>
        <v>1.0823893218242451E-6</v>
      </c>
      <c r="I237" s="9">
        <f t="shared" si="153"/>
        <v>7.2662847149643727E-13</v>
      </c>
      <c r="J237" s="9">
        <f t="shared" si="153"/>
        <v>1.3856603125103355E-12</v>
      </c>
      <c r="K237" s="9">
        <f t="shared" si="165"/>
        <v>-1.0034242546862522E-12</v>
      </c>
      <c r="M237" s="16">
        <f t="shared" si="166"/>
        <v>5</v>
      </c>
      <c r="N237" s="17">
        <f>VLOOKUP($A237,Datum!$A:$B,2,0)</f>
        <v>41389</v>
      </c>
      <c r="O237" s="13">
        <f>VLOOKUP(N237,Zeitreihen!$B:$C,2,0)</f>
        <v>560.39</v>
      </c>
      <c r="P237" s="13">
        <f>VLOOKUP(N237,Zeitreihen!$J:$K,2,0)</f>
        <v>0.26664533503986348</v>
      </c>
      <c r="Q237" s="9">
        <f t="shared" si="167"/>
        <v>1.6430628953145918E-3</v>
      </c>
      <c r="R237" s="9">
        <f t="shared" si="167"/>
        <v>-2.6664889008965887E-5</v>
      </c>
      <c r="S237" s="9">
        <f t="shared" si="195"/>
        <v>1.0823893218242451E-6</v>
      </c>
      <c r="T237" s="9">
        <f t="shared" si="154"/>
        <v>7.2662847149643727E-13</v>
      </c>
      <c r="U237" s="9">
        <f t="shared" si="154"/>
        <v>7.6359588758623361E-16</v>
      </c>
      <c r="V237" s="9">
        <f t="shared" si="168"/>
        <v>-2.3555265072542705E-14</v>
      </c>
      <c r="X237" s="16">
        <f t="shared" si="169"/>
        <v>5</v>
      </c>
      <c r="Y237" s="17">
        <f>VLOOKUP($A237,Datum!$A:$B,2,0)</f>
        <v>41389</v>
      </c>
      <c r="Z237" s="13">
        <f>VLOOKUP(Y237,Zeitreihen!$B:$C,2,0)</f>
        <v>560.39</v>
      </c>
      <c r="AA237" s="13">
        <f>VLOOKUP(Y237,Zeitreihen!N:O,2,0)</f>
        <v>1.3010999999999999</v>
      </c>
      <c r="AB237" s="9">
        <f t="shared" si="170"/>
        <v>1.6430628953145918E-3</v>
      </c>
      <c r="AC237" s="9">
        <f t="shared" si="170"/>
        <v>-3.0738492518977918E-4</v>
      </c>
      <c r="AD237" s="9">
        <f t="shared" si="196"/>
        <v>1.0823893218242451E-6</v>
      </c>
      <c r="AE237" s="9">
        <f t="shared" si="155"/>
        <v>7.2662847149643727E-13</v>
      </c>
      <c r="AF237" s="9">
        <f t="shared" si="155"/>
        <v>3.6366231656377483E-13</v>
      </c>
      <c r="AG237" s="9">
        <f t="shared" si="171"/>
        <v>-5.1404999097907703E-13</v>
      </c>
      <c r="AI237" s="16">
        <f t="shared" si="172"/>
        <v>5</v>
      </c>
      <c r="AJ237" s="17">
        <f>VLOOKUP($A237,Datum!$A:$B,2,0)</f>
        <v>41389</v>
      </c>
      <c r="AK237" s="13">
        <f>VLOOKUP(AJ237,Zeitreihen!$B:$C,2,0)</f>
        <v>560.39</v>
      </c>
      <c r="AL237" s="13">
        <f>VLOOKUP(AJ237,Zeitreihen!$R:$S,2,0)</f>
        <v>1.0230999999999999</v>
      </c>
      <c r="AM237" s="9">
        <f t="shared" si="173"/>
        <v>1.6430628953145918E-3</v>
      </c>
      <c r="AN237" s="9">
        <f t="shared" si="173"/>
        <v>-9.7737379738895998E-5</v>
      </c>
      <c r="AO237" s="9">
        <f t="shared" si="197"/>
        <v>1.0823893218242451E-6</v>
      </c>
      <c r="AP237" s="9">
        <f t="shared" si="156"/>
        <v>7.4748370762039501E-13</v>
      </c>
      <c r="AQ237" s="9">
        <f t="shared" si="156"/>
        <v>2.1960987963271017E-17</v>
      </c>
      <c r="AR237" s="9">
        <f t="shared" si="174"/>
        <v>4.0516022393360246E-15</v>
      </c>
      <c r="AT237" s="16">
        <f t="shared" si="175"/>
        <v>5</v>
      </c>
      <c r="AU237" s="17">
        <f>VLOOKUP($A237,Datum!$A:$B,2,0)</f>
        <v>41389</v>
      </c>
      <c r="AV237" s="13">
        <f>VLOOKUP(AU237,Zeitreihen!$F:$G,2,0)</f>
        <v>7127.68</v>
      </c>
      <c r="AW237" s="13">
        <f>VLOOKUP(AU237,Zeitreihen!$J:$K,2,0)</f>
        <v>0.26664533503986348</v>
      </c>
      <c r="AX237" s="9">
        <f t="shared" si="176"/>
        <v>0</v>
      </c>
      <c r="AY237" s="9">
        <f t="shared" si="176"/>
        <v>-2.6664889008965887E-5</v>
      </c>
      <c r="AZ237" s="9">
        <f t="shared" si="198"/>
        <v>1.0823893218242451E-6</v>
      </c>
      <c r="BA237" s="9">
        <f t="shared" si="157"/>
        <v>1.3856603125103355E-12</v>
      </c>
      <c r="BB237" s="9">
        <f t="shared" si="157"/>
        <v>7.6359588758623361E-16</v>
      </c>
      <c r="BC237" s="9">
        <f t="shared" si="177"/>
        <v>3.252821108244884E-14</v>
      </c>
      <c r="BE237" s="16">
        <f t="shared" si="178"/>
        <v>5</v>
      </c>
      <c r="BF237" s="17">
        <f>VLOOKUP($A237,Datum!$A:$B,2,0)</f>
        <v>41389</v>
      </c>
      <c r="BG237" s="13">
        <f>VLOOKUP(BF237,Zeitreihen!$F:$G,2,0)</f>
        <v>7127.68</v>
      </c>
      <c r="BH237" s="13">
        <f>VLOOKUP(BF237,Zeitreihen!N:O,2,0)</f>
        <v>1.3010999999999999</v>
      </c>
      <c r="BI237" s="9">
        <f t="shared" si="179"/>
        <v>0</v>
      </c>
      <c r="BJ237" s="9">
        <f t="shared" si="179"/>
        <v>-3.0738492518977918E-4</v>
      </c>
      <c r="BK237" s="9">
        <f t="shared" si="199"/>
        <v>1.0823893218242451E-6</v>
      </c>
      <c r="BL237" s="9">
        <f t="shared" si="158"/>
        <v>1.3856603125103355E-12</v>
      </c>
      <c r="BM237" s="9">
        <f t="shared" si="158"/>
        <v>3.6366231656377483E-13</v>
      </c>
      <c r="BN237" s="9">
        <f t="shared" si="180"/>
        <v>7.098679026537211E-13</v>
      </c>
      <c r="BP237" s="16">
        <f t="shared" si="181"/>
        <v>5</v>
      </c>
      <c r="BQ237" s="17">
        <f>VLOOKUP($A237,Datum!$A:$B,2,0)</f>
        <v>41389</v>
      </c>
      <c r="BR237" s="13">
        <f>VLOOKUP(BQ237,Zeitreihen!$F:$G,2,0)</f>
        <v>7127.68</v>
      </c>
      <c r="BS237" s="13">
        <f>VLOOKUP(BQ237,Zeitreihen!R:S,2,0)</f>
        <v>1.0230999999999999</v>
      </c>
      <c r="BT237" s="9">
        <f t="shared" si="182"/>
        <v>0</v>
      </c>
      <c r="BU237" s="9">
        <f t="shared" si="182"/>
        <v>-9.7737379738895998E-5</v>
      </c>
      <c r="BV237" s="9">
        <f t="shared" si="200"/>
        <v>1.0823893218242451E-6</v>
      </c>
      <c r="BW237" s="9">
        <f t="shared" si="159"/>
        <v>1.3856603125103355E-12</v>
      </c>
      <c r="BX237" s="9">
        <f t="shared" si="159"/>
        <v>2.1052881082447873E-17</v>
      </c>
      <c r="BY237" s="9">
        <f t="shared" si="183"/>
        <v>-5.4011241218794127E-15</v>
      </c>
      <c r="CA237" s="16">
        <f t="shared" si="184"/>
        <v>5</v>
      </c>
      <c r="CB237" s="17">
        <f>VLOOKUP($A237,Datum!$A:$B,2,0)</f>
        <v>41389</v>
      </c>
      <c r="CC237" s="13">
        <f>VLOOKUP(CB237,Zeitreihen!$J:$K,2,0)</f>
        <v>0.26664533503986348</v>
      </c>
      <c r="CD237" s="13">
        <f>VLOOKUP(CB237,Zeitreihen!N:O,2,0)</f>
        <v>1.3010999999999999</v>
      </c>
      <c r="CE237" s="9">
        <f t="shared" si="185"/>
        <v>-2.6664889008965887E-5</v>
      </c>
      <c r="CF237" s="9">
        <f t="shared" si="185"/>
        <v>-3.0738492518977918E-4</v>
      </c>
      <c r="CG237" s="9">
        <f t="shared" si="201"/>
        <v>1.0823893218242451E-6</v>
      </c>
      <c r="CH237" s="9">
        <f t="shared" si="160"/>
        <v>7.6359588758623361E-16</v>
      </c>
      <c r="CI237" s="9">
        <f t="shared" si="160"/>
        <v>3.6366231656377483E-13</v>
      </c>
      <c r="CJ237" s="9">
        <f t="shared" si="186"/>
        <v>1.6664064612158147E-14</v>
      </c>
      <c r="CL237" s="16">
        <f t="shared" si="187"/>
        <v>5</v>
      </c>
      <c r="CM237" s="17">
        <f>VLOOKUP($A237,Datum!$A:$B,2,0)</f>
        <v>41389</v>
      </c>
      <c r="CN237" s="13">
        <f>VLOOKUP(CM237,Zeitreihen!$J:$K,2,0)</f>
        <v>0.26664533503986348</v>
      </c>
      <c r="CO237" s="13">
        <f>VLOOKUP(CM237,Zeitreihen!R:S,2,0)</f>
        <v>1.0230999999999999</v>
      </c>
      <c r="CP237" s="9">
        <f t="shared" si="188"/>
        <v>-2.6664889008965887E-5</v>
      </c>
      <c r="CQ237" s="9">
        <f t="shared" si="188"/>
        <v>-9.7737379738895998E-5</v>
      </c>
      <c r="CR237" s="9">
        <f t="shared" si="202"/>
        <v>1.0823893218242451E-6</v>
      </c>
      <c r="CS237" s="9">
        <f t="shared" si="161"/>
        <v>7.6359588758623361E-16</v>
      </c>
      <c r="CT237" s="9">
        <f t="shared" si="161"/>
        <v>2.1052881082447873E-17</v>
      </c>
      <c r="CU237" s="9">
        <f t="shared" si="189"/>
        <v>-1.267907465724499E-16</v>
      </c>
      <c r="CW237" s="16">
        <f t="shared" si="190"/>
        <v>5</v>
      </c>
      <c r="CX237" s="17">
        <f>VLOOKUP($A237,Datum!$A:$B,2,0)</f>
        <v>41389</v>
      </c>
      <c r="CY237" s="13">
        <f>VLOOKUP(CX237,Zeitreihen!N:O,2,0)</f>
        <v>1.3010999999999999</v>
      </c>
      <c r="CZ237" s="13">
        <f>VLOOKUP(CX237,Zeitreihen!R:S,2,0)</f>
        <v>1.0230999999999999</v>
      </c>
      <c r="DA237" s="9">
        <f t="shared" si="191"/>
        <v>-3.0738492518977918E-4</v>
      </c>
      <c r="DB237" s="9">
        <f t="shared" si="191"/>
        <v>-9.7737379738895998E-5</v>
      </c>
      <c r="DC237" s="9">
        <f t="shared" si="203"/>
        <v>1.0823893218242451E-6</v>
      </c>
      <c r="DD237" s="9">
        <f t="shared" si="162"/>
        <v>3.6366231656377483E-13</v>
      </c>
      <c r="DE237" s="9">
        <f t="shared" si="162"/>
        <v>2.1052881082447873E-17</v>
      </c>
      <c r="DF237" s="9">
        <f t="shared" si="192"/>
        <v>-2.7669729859152336E-15</v>
      </c>
    </row>
    <row r="238" spans="1:110" ht="15" x14ac:dyDescent="0.2">
      <c r="A238" s="9">
        <f t="shared" si="193"/>
        <v>225</v>
      </c>
      <c r="B238" s="16">
        <f t="shared" si="163"/>
        <v>4</v>
      </c>
      <c r="C238" s="17">
        <f>VLOOKUP($A238,Datum!$A:$B,2,0)</f>
        <v>41388</v>
      </c>
      <c r="D238" s="13">
        <f>VLOOKUP(C238,Zeitreihen!$B:$C,2,0)</f>
        <v>559.47</v>
      </c>
      <c r="E238" s="13">
        <f>VLOOKUP(C238,Zeitreihen!F:G,2,0)</f>
        <v>7127.68</v>
      </c>
      <c r="F238" s="9">
        <f t="shared" si="164"/>
        <v>7.175304790664189E-3</v>
      </c>
      <c r="G238" s="9">
        <f t="shared" si="164"/>
        <v>4.6028370005074374E-4</v>
      </c>
      <c r="H238" s="9">
        <f t="shared" si="194"/>
        <v>1.0174459625147903E-6</v>
      </c>
      <c r="I238" s="9">
        <f t="shared" si="153"/>
        <v>4.1046415205053791E-11</v>
      </c>
      <c r="J238" s="9">
        <f t="shared" si="153"/>
        <v>4.5832751257106585E-13</v>
      </c>
      <c r="K238" s="9">
        <f t="shared" si="165"/>
        <v>-4.3373611079654737E-12</v>
      </c>
      <c r="M238" s="16">
        <f t="shared" si="166"/>
        <v>4</v>
      </c>
      <c r="N238" s="17">
        <f>VLOOKUP($A238,Datum!$A:$B,2,0)</f>
        <v>41388</v>
      </c>
      <c r="O238" s="13">
        <f>VLOOKUP(N238,Zeitreihen!$B:$C,2,0)</f>
        <v>559.47</v>
      </c>
      <c r="P238" s="13">
        <f>VLOOKUP(N238,Zeitreihen!$J:$K,2,0)</f>
        <v>0.26665244520292253</v>
      </c>
      <c r="Q238" s="9">
        <f t="shared" si="167"/>
        <v>7.175304790664189E-3</v>
      </c>
      <c r="R238" s="9">
        <f t="shared" si="167"/>
        <v>0</v>
      </c>
      <c r="S238" s="9">
        <f t="shared" si="195"/>
        <v>1.0174459625147903E-6</v>
      </c>
      <c r="T238" s="9">
        <f t="shared" si="154"/>
        <v>4.1046415205053791E-11</v>
      </c>
      <c r="U238" s="9">
        <f t="shared" si="154"/>
        <v>1.1037934744817754E-20</v>
      </c>
      <c r="V238" s="9">
        <f t="shared" si="168"/>
        <v>6.7310300292160275E-16</v>
      </c>
      <c r="X238" s="16">
        <f t="shared" si="169"/>
        <v>4</v>
      </c>
      <c r="Y238" s="17">
        <f>VLOOKUP($A238,Datum!$A:$B,2,0)</f>
        <v>41388</v>
      </c>
      <c r="Z238" s="13">
        <f>VLOOKUP(Y238,Zeitreihen!$B:$C,2,0)</f>
        <v>559.47</v>
      </c>
      <c r="AA238" s="13">
        <f>VLOOKUP(Y238,Zeitreihen!N:O,2,0)</f>
        <v>1.3014999999999999</v>
      </c>
      <c r="AB238" s="9">
        <f t="shared" si="170"/>
        <v>7.175304790664189E-3</v>
      </c>
      <c r="AC238" s="9">
        <f t="shared" si="170"/>
        <v>1.4609206396748698E-3</v>
      </c>
      <c r="AD238" s="9">
        <f t="shared" si="196"/>
        <v>1.0174459625147903E-6</v>
      </c>
      <c r="AE238" s="9">
        <f t="shared" si="155"/>
        <v>4.1046415205053791E-11</v>
      </c>
      <c r="AF238" s="9">
        <f t="shared" si="155"/>
        <v>1.4375787329450872E-12</v>
      </c>
      <c r="AG238" s="9">
        <f t="shared" si="171"/>
        <v>7.6816309181331537E-12</v>
      </c>
      <c r="AI238" s="16">
        <f t="shared" si="172"/>
        <v>4</v>
      </c>
      <c r="AJ238" s="17">
        <f>VLOOKUP($A238,Datum!$A:$B,2,0)</f>
        <v>41388</v>
      </c>
      <c r="AK238" s="13">
        <f>VLOOKUP(AJ238,Zeitreihen!$B:$C,2,0)</f>
        <v>559.47</v>
      </c>
      <c r="AL238" s="13">
        <f>VLOOKUP(AJ238,Zeitreihen!$R:$S,2,0)</f>
        <v>1.0232000000000001</v>
      </c>
      <c r="AM238" s="9">
        <f t="shared" si="173"/>
        <v>7.175304790664189E-3</v>
      </c>
      <c r="AN238" s="9">
        <f t="shared" si="173"/>
        <v>-9.7727828076780426E-5</v>
      </c>
      <c r="AO238" s="9">
        <f t="shared" si="197"/>
        <v>1.0174459625147903E-6</v>
      </c>
      <c r="AP238" s="9">
        <f t="shared" si="156"/>
        <v>4.1197449721715076E-11</v>
      </c>
      <c r="AQ238" s="9">
        <f t="shared" si="156"/>
        <v>2.073097117604875E-17</v>
      </c>
      <c r="AR238" s="9">
        <f t="shared" si="174"/>
        <v>2.9224358721922244E-14</v>
      </c>
      <c r="AT238" s="16">
        <f t="shared" si="175"/>
        <v>4</v>
      </c>
      <c r="AU238" s="17">
        <f>VLOOKUP($A238,Datum!$A:$B,2,0)</f>
        <v>41388</v>
      </c>
      <c r="AV238" s="13">
        <f>VLOOKUP(AU238,Zeitreihen!$F:$G,2,0)</f>
        <v>7127.68</v>
      </c>
      <c r="AW238" s="13">
        <f>VLOOKUP(AU238,Zeitreihen!$J:$K,2,0)</f>
        <v>0.26665244520292253</v>
      </c>
      <c r="AX238" s="9">
        <f t="shared" si="176"/>
        <v>4.6028370005074374E-4</v>
      </c>
      <c r="AY238" s="9">
        <f t="shared" si="176"/>
        <v>0</v>
      </c>
      <c r="AZ238" s="9">
        <f t="shared" si="198"/>
        <v>1.0174459625147903E-6</v>
      </c>
      <c r="BA238" s="9">
        <f t="shared" si="157"/>
        <v>4.5832751257106585E-13</v>
      </c>
      <c r="BB238" s="9">
        <f t="shared" si="157"/>
        <v>1.1037934744817754E-20</v>
      </c>
      <c r="BC238" s="9">
        <f t="shared" si="177"/>
        <v>-7.1126571515250644E-17</v>
      </c>
      <c r="BE238" s="16">
        <f t="shared" si="178"/>
        <v>4</v>
      </c>
      <c r="BF238" s="17">
        <f>VLOOKUP($A238,Datum!$A:$B,2,0)</f>
        <v>41388</v>
      </c>
      <c r="BG238" s="13">
        <f>VLOOKUP(BF238,Zeitreihen!$F:$G,2,0)</f>
        <v>7127.68</v>
      </c>
      <c r="BH238" s="13">
        <f>VLOOKUP(BF238,Zeitreihen!N:O,2,0)</f>
        <v>1.3014999999999999</v>
      </c>
      <c r="BI238" s="9">
        <f t="shared" si="179"/>
        <v>4.6028370005074374E-4</v>
      </c>
      <c r="BJ238" s="9">
        <f t="shared" si="179"/>
        <v>1.4609206396748698E-3</v>
      </c>
      <c r="BK238" s="9">
        <f t="shared" si="199"/>
        <v>1.0174459625147903E-6</v>
      </c>
      <c r="BL238" s="9">
        <f t="shared" si="158"/>
        <v>4.5832751257106585E-13</v>
      </c>
      <c r="BM238" s="9">
        <f t="shared" si="158"/>
        <v>1.4375787329450872E-12</v>
      </c>
      <c r="BN238" s="9">
        <f t="shared" si="180"/>
        <v>-8.1171539642647309E-13</v>
      </c>
      <c r="BP238" s="16">
        <f t="shared" si="181"/>
        <v>4</v>
      </c>
      <c r="BQ238" s="17">
        <f>VLOOKUP($A238,Datum!$A:$B,2,0)</f>
        <v>41388</v>
      </c>
      <c r="BR238" s="13">
        <f>VLOOKUP(BQ238,Zeitreihen!$F:$G,2,0)</f>
        <v>7127.68</v>
      </c>
      <c r="BS238" s="13">
        <f>VLOOKUP(BQ238,Zeitreihen!R:S,2,0)</f>
        <v>1.0232000000000001</v>
      </c>
      <c r="BT238" s="9">
        <f t="shared" si="182"/>
        <v>4.6028370005074374E-4</v>
      </c>
      <c r="BU238" s="9">
        <f t="shared" si="182"/>
        <v>-9.7727828076780426E-5</v>
      </c>
      <c r="BV238" s="9">
        <f t="shared" si="200"/>
        <v>1.0174459625147903E-6</v>
      </c>
      <c r="BW238" s="9">
        <f t="shared" si="159"/>
        <v>4.5832751257106585E-13</v>
      </c>
      <c r="BX238" s="9">
        <f t="shared" si="159"/>
        <v>1.9875521469021934E-17</v>
      </c>
      <c r="BY238" s="9">
        <f t="shared" si="183"/>
        <v>-3.0181945457424773E-15</v>
      </c>
      <c r="CA238" s="16">
        <f t="shared" si="184"/>
        <v>4</v>
      </c>
      <c r="CB238" s="17">
        <f>VLOOKUP($A238,Datum!$A:$B,2,0)</f>
        <v>41388</v>
      </c>
      <c r="CC238" s="13">
        <f>VLOOKUP(CB238,Zeitreihen!$J:$K,2,0)</f>
        <v>0.26665244520292253</v>
      </c>
      <c r="CD238" s="13">
        <f>VLOOKUP(CB238,Zeitreihen!N:O,2,0)</f>
        <v>1.3014999999999999</v>
      </c>
      <c r="CE238" s="9">
        <f t="shared" si="185"/>
        <v>0</v>
      </c>
      <c r="CF238" s="9">
        <f t="shared" si="185"/>
        <v>1.4609206396748698E-3</v>
      </c>
      <c r="CG238" s="9">
        <f t="shared" si="201"/>
        <v>1.0174459625147903E-6</v>
      </c>
      <c r="CH238" s="9">
        <f t="shared" si="160"/>
        <v>1.1037934744817754E-20</v>
      </c>
      <c r="CI238" s="9">
        <f t="shared" si="160"/>
        <v>1.4375787329450872E-12</v>
      </c>
      <c r="CJ238" s="9">
        <f t="shared" si="186"/>
        <v>1.2596785401357627E-16</v>
      </c>
      <c r="CL238" s="16">
        <f t="shared" si="187"/>
        <v>4</v>
      </c>
      <c r="CM238" s="17">
        <f>VLOOKUP($A238,Datum!$A:$B,2,0)</f>
        <v>41388</v>
      </c>
      <c r="CN238" s="13">
        <f>VLOOKUP(CM238,Zeitreihen!$J:$K,2,0)</f>
        <v>0.26665244520292253</v>
      </c>
      <c r="CO238" s="13">
        <f>VLOOKUP(CM238,Zeitreihen!R:S,2,0)</f>
        <v>1.0232000000000001</v>
      </c>
      <c r="CP238" s="9">
        <f t="shared" si="188"/>
        <v>0</v>
      </c>
      <c r="CQ238" s="9">
        <f t="shared" si="188"/>
        <v>-9.7727828076780426E-5</v>
      </c>
      <c r="CR238" s="9">
        <f t="shared" si="202"/>
        <v>1.0174459625147903E-6</v>
      </c>
      <c r="CS238" s="9">
        <f t="shared" si="161"/>
        <v>1.1037934744817754E-20</v>
      </c>
      <c r="CT238" s="9">
        <f t="shared" si="161"/>
        <v>1.9875521469021934E-17</v>
      </c>
      <c r="CU238" s="9">
        <f t="shared" si="189"/>
        <v>4.6838521432074313E-19</v>
      </c>
      <c r="CW238" s="16">
        <f t="shared" si="190"/>
        <v>4</v>
      </c>
      <c r="CX238" s="17">
        <f>VLOOKUP($A238,Datum!$A:$B,2,0)</f>
        <v>41388</v>
      </c>
      <c r="CY238" s="13">
        <f>VLOOKUP(CX238,Zeitreihen!N:O,2,0)</f>
        <v>1.3014999999999999</v>
      </c>
      <c r="CZ238" s="13">
        <f>VLOOKUP(CX238,Zeitreihen!R:S,2,0)</f>
        <v>1.0232000000000001</v>
      </c>
      <c r="DA238" s="9">
        <f t="shared" si="191"/>
        <v>1.4609206396748698E-3</v>
      </c>
      <c r="DB238" s="9">
        <f t="shared" si="191"/>
        <v>-9.7727828076780426E-5</v>
      </c>
      <c r="DC238" s="9">
        <f t="shared" si="203"/>
        <v>1.0174459625147903E-6</v>
      </c>
      <c r="DD238" s="9">
        <f t="shared" si="162"/>
        <v>1.4375787329450872E-12</v>
      </c>
      <c r="DE238" s="9">
        <f t="shared" si="162"/>
        <v>1.9875521469021934E-17</v>
      </c>
      <c r="DF238" s="9">
        <f t="shared" si="192"/>
        <v>5.3453369370002704E-15</v>
      </c>
    </row>
    <row r="239" spans="1:110" ht="15" x14ac:dyDescent="0.2">
      <c r="A239" s="9">
        <f t="shared" si="193"/>
        <v>226</v>
      </c>
      <c r="B239" s="16">
        <f t="shared" si="163"/>
        <v>3</v>
      </c>
      <c r="C239" s="17">
        <f>VLOOKUP($A239,Datum!$A:$B,2,0)</f>
        <v>41387</v>
      </c>
      <c r="D239" s="13">
        <f>VLOOKUP(C239,Zeitreihen!$B:$C,2,0)</f>
        <v>555.47</v>
      </c>
      <c r="E239" s="13">
        <f>VLOOKUP(C239,Zeitreihen!F:G,2,0)</f>
        <v>7124.4</v>
      </c>
      <c r="F239" s="9">
        <f t="shared" si="164"/>
        <v>3.0651641321822569E-3</v>
      </c>
      <c r="G239" s="9">
        <f t="shared" si="164"/>
        <v>1.4036368230197196E-5</v>
      </c>
      <c r="H239" s="9">
        <f t="shared" si="194"/>
        <v>9.5639920476390274E-7</v>
      </c>
      <c r="I239" s="9">
        <f t="shared" si="153"/>
        <v>4.8050082714585156E-12</v>
      </c>
      <c r="J239" s="9">
        <f t="shared" si="153"/>
        <v>1.1941797824541841E-12</v>
      </c>
      <c r="K239" s="9">
        <f t="shared" si="165"/>
        <v>-2.3954214101700115E-12</v>
      </c>
      <c r="M239" s="16">
        <f t="shared" si="166"/>
        <v>3</v>
      </c>
      <c r="N239" s="17">
        <f>VLOOKUP($A239,Datum!$A:$B,2,0)</f>
        <v>41387</v>
      </c>
      <c r="O239" s="13">
        <f>VLOOKUP(N239,Zeitreihen!$B:$C,2,0)</f>
        <v>555.47</v>
      </c>
      <c r="P239" s="13">
        <f>VLOOKUP(N239,Zeitreihen!$J:$K,2,0)</f>
        <v>0.26665244520292253</v>
      </c>
      <c r="Q239" s="9">
        <f t="shared" si="167"/>
        <v>3.0651641321822569E-3</v>
      </c>
      <c r="R239" s="9">
        <f t="shared" si="167"/>
        <v>0</v>
      </c>
      <c r="S239" s="9">
        <f t="shared" si="195"/>
        <v>9.5639920476390274E-7</v>
      </c>
      <c r="T239" s="9">
        <f t="shared" si="154"/>
        <v>4.8050082714585156E-12</v>
      </c>
      <c r="U239" s="9">
        <f t="shared" si="154"/>
        <v>1.0375658660128688E-20</v>
      </c>
      <c r="V239" s="9">
        <f t="shared" si="168"/>
        <v>2.2328261393075039E-16</v>
      </c>
      <c r="X239" s="16">
        <f t="shared" si="169"/>
        <v>3</v>
      </c>
      <c r="Y239" s="17">
        <f>VLOOKUP($A239,Datum!$A:$B,2,0)</f>
        <v>41387</v>
      </c>
      <c r="Z239" s="13">
        <f>VLOOKUP(Y239,Zeitreihen!$B:$C,2,0)</f>
        <v>555.47</v>
      </c>
      <c r="AA239" s="13">
        <f>VLOOKUP(Y239,Zeitreihen!N:O,2,0)</f>
        <v>1.2995999999999999</v>
      </c>
      <c r="AB239" s="9">
        <f t="shared" si="170"/>
        <v>3.0651641321822569E-3</v>
      </c>
      <c r="AC239" s="9">
        <f t="shared" si="170"/>
        <v>-5.3718186117047888E-3</v>
      </c>
      <c r="AD239" s="9">
        <f t="shared" si="196"/>
        <v>9.5639920476390274E-7</v>
      </c>
      <c r="AE239" s="9">
        <f t="shared" si="155"/>
        <v>4.8050082714585156E-12</v>
      </c>
      <c r="AF239" s="9">
        <f t="shared" si="155"/>
        <v>3.0466626047091777E-11</v>
      </c>
      <c r="AG239" s="9">
        <f t="shared" si="171"/>
        <v>-1.2099272298766957E-11</v>
      </c>
      <c r="AI239" s="16">
        <f t="shared" si="172"/>
        <v>3</v>
      </c>
      <c r="AJ239" s="17">
        <f>VLOOKUP($A239,Datum!$A:$B,2,0)</f>
        <v>41387</v>
      </c>
      <c r="AK239" s="13">
        <f>VLOOKUP(AJ239,Zeitreihen!$B:$C,2,0)</f>
        <v>555.47</v>
      </c>
      <c r="AL239" s="13">
        <f>VLOOKUP(AJ239,Zeitreihen!$R:$S,2,0)</f>
        <v>1.0233000000000001</v>
      </c>
      <c r="AM239" s="9">
        <f t="shared" si="173"/>
        <v>3.0651641321822569E-3</v>
      </c>
      <c r="AN239" s="9">
        <f t="shared" si="173"/>
        <v>-9.7718278281667487E-5</v>
      </c>
      <c r="AO239" s="9">
        <f t="shared" si="197"/>
        <v>9.5639920476390274E-7</v>
      </c>
      <c r="AP239" s="9">
        <f t="shared" si="156"/>
        <v>4.8551939972322112E-12</v>
      </c>
      <c r="AQ239" s="9">
        <f t="shared" si="156"/>
        <v>1.956965520512418E-17</v>
      </c>
      <c r="AR239" s="9">
        <f t="shared" si="174"/>
        <v>9.7475367390855742E-15</v>
      </c>
      <c r="AT239" s="16">
        <f t="shared" si="175"/>
        <v>3</v>
      </c>
      <c r="AU239" s="17">
        <f>VLOOKUP($A239,Datum!$A:$B,2,0)</f>
        <v>41387</v>
      </c>
      <c r="AV239" s="13">
        <f>VLOOKUP(AU239,Zeitreihen!$F:$G,2,0)</f>
        <v>7124.4</v>
      </c>
      <c r="AW239" s="13">
        <f>VLOOKUP(AU239,Zeitreihen!$J:$K,2,0)</f>
        <v>0.26665244520292253</v>
      </c>
      <c r="AX239" s="9">
        <f t="shared" si="176"/>
        <v>1.4036368230197196E-5</v>
      </c>
      <c r="AY239" s="9">
        <f t="shared" si="176"/>
        <v>0</v>
      </c>
      <c r="AZ239" s="9">
        <f t="shared" si="198"/>
        <v>9.5639920476390274E-7</v>
      </c>
      <c r="BA239" s="9">
        <f t="shared" si="157"/>
        <v>1.1941797824541841E-12</v>
      </c>
      <c r="BB239" s="9">
        <f t="shared" si="157"/>
        <v>1.0375658660128688E-20</v>
      </c>
      <c r="BC239" s="9">
        <f t="shared" si="177"/>
        <v>-1.1131218173035398E-16</v>
      </c>
      <c r="BE239" s="16">
        <f t="shared" si="178"/>
        <v>3</v>
      </c>
      <c r="BF239" s="17">
        <f>VLOOKUP($A239,Datum!$A:$B,2,0)</f>
        <v>41387</v>
      </c>
      <c r="BG239" s="13">
        <f>VLOOKUP(BF239,Zeitreihen!$F:$G,2,0)</f>
        <v>7124.4</v>
      </c>
      <c r="BH239" s="13">
        <f>VLOOKUP(BF239,Zeitreihen!N:O,2,0)</f>
        <v>1.2995999999999999</v>
      </c>
      <c r="BI239" s="9">
        <f t="shared" si="179"/>
        <v>1.4036368230197196E-5</v>
      </c>
      <c r="BJ239" s="9">
        <f t="shared" si="179"/>
        <v>-5.3718186117047888E-3</v>
      </c>
      <c r="BK239" s="9">
        <f t="shared" si="199"/>
        <v>9.5639920476390274E-7</v>
      </c>
      <c r="BL239" s="9">
        <f t="shared" si="158"/>
        <v>1.1941797824541841E-12</v>
      </c>
      <c r="BM239" s="9">
        <f t="shared" si="158"/>
        <v>3.0466626047091777E-11</v>
      </c>
      <c r="BN239" s="9">
        <f t="shared" si="180"/>
        <v>6.0318014610088953E-12</v>
      </c>
      <c r="BP239" s="16">
        <f t="shared" si="181"/>
        <v>3</v>
      </c>
      <c r="BQ239" s="17">
        <f>VLOOKUP($A239,Datum!$A:$B,2,0)</f>
        <v>41387</v>
      </c>
      <c r="BR239" s="13">
        <f>VLOOKUP(BQ239,Zeitreihen!$F:$G,2,0)</f>
        <v>7124.4</v>
      </c>
      <c r="BS239" s="13">
        <f>VLOOKUP(BQ239,Zeitreihen!R:S,2,0)</f>
        <v>1.0233000000000001</v>
      </c>
      <c r="BT239" s="9">
        <f t="shared" si="182"/>
        <v>1.4036368230197196E-5</v>
      </c>
      <c r="BU239" s="9">
        <f t="shared" si="182"/>
        <v>-9.7718278281667487E-5</v>
      </c>
      <c r="BV239" s="9">
        <f t="shared" si="200"/>
        <v>9.5639920476390274E-7</v>
      </c>
      <c r="BW239" s="9">
        <f t="shared" si="159"/>
        <v>1.1941797824541841E-12</v>
      </c>
      <c r="BX239" s="9">
        <f t="shared" si="159"/>
        <v>1.8763813331905833E-17</v>
      </c>
      <c r="BY239" s="9">
        <f t="shared" si="183"/>
        <v>-4.733641993508405E-15</v>
      </c>
      <c r="CA239" s="16">
        <f t="shared" si="184"/>
        <v>3</v>
      </c>
      <c r="CB239" s="17">
        <f>VLOOKUP($A239,Datum!$A:$B,2,0)</f>
        <v>41387</v>
      </c>
      <c r="CC239" s="13">
        <f>VLOOKUP(CB239,Zeitreihen!$J:$K,2,0)</f>
        <v>0.26665244520292253</v>
      </c>
      <c r="CD239" s="13">
        <f>VLOOKUP(CB239,Zeitreihen!N:O,2,0)</f>
        <v>1.2995999999999999</v>
      </c>
      <c r="CE239" s="9">
        <f t="shared" si="185"/>
        <v>0</v>
      </c>
      <c r="CF239" s="9">
        <f t="shared" si="185"/>
        <v>-5.3718186117047888E-3</v>
      </c>
      <c r="CG239" s="9">
        <f t="shared" si="201"/>
        <v>9.5639920476390274E-7</v>
      </c>
      <c r="CH239" s="9">
        <f t="shared" si="160"/>
        <v>1.0375658660128688E-20</v>
      </c>
      <c r="CI239" s="9">
        <f t="shared" si="160"/>
        <v>3.0466626047091777E-11</v>
      </c>
      <c r="CJ239" s="9">
        <f t="shared" si="186"/>
        <v>-5.6223777211284033E-16</v>
      </c>
      <c r="CL239" s="16">
        <f t="shared" si="187"/>
        <v>3</v>
      </c>
      <c r="CM239" s="17">
        <f>VLOOKUP($A239,Datum!$A:$B,2,0)</f>
        <v>41387</v>
      </c>
      <c r="CN239" s="13">
        <f>VLOOKUP(CM239,Zeitreihen!$J:$K,2,0)</f>
        <v>0.26665244520292253</v>
      </c>
      <c r="CO239" s="13">
        <f>VLOOKUP(CM239,Zeitreihen!R:S,2,0)</f>
        <v>1.0233000000000001</v>
      </c>
      <c r="CP239" s="9">
        <f t="shared" si="188"/>
        <v>0</v>
      </c>
      <c r="CQ239" s="9">
        <f t="shared" si="188"/>
        <v>-9.7718278281667487E-5</v>
      </c>
      <c r="CR239" s="9">
        <f t="shared" si="202"/>
        <v>9.5639920476390274E-7</v>
      </c>
      <c r="CS239" s="9">
        <f t="shared" si="161"/>
        <v>1.0375658660128688E-20</v>
      </c>
      <c r="CT239" s="9">
        <f t="shared" si="161"/>
        <v>1.8763813331905833E-17</v>
      </c>
      <c r="CU239" s="9">
        <f t="shared" si="189"/>
        <v>4.4123341021983699E-19</v>
      </c>
      <c r="CW239" s="16">
        <f t="shared" si="190"/>
        <v>3</v>
      </c>
      <c r="CX239" s="17">
        <f>VLOOKUP($A239,Datum!$A:$B,2,0)</f>
        <v>41387</v>
      </c>
      <c r="CY239" s="13">
        <f>VLOOKUP(CX239,Zeitreihen!N:O,2,0)</f>
        <v>1.2995999999999999</v>
      </c>
      <c r="CZ239" s="13">
        <f>VLOOKUP(CX239,Zeitreihen!R:S,2,0)</f>
        <v>1.0233000000000001</v>
      </c>
      <c r="DA239" s="9">
        <f t="shared" si="191"/>
        <v>-5.3718186117047888E-3</v>
      </c>
      <c r="DB239" s="9">
        <f t="shared" si="191"/>
        <v>-9.7718278281667487E-5</v>
      </c>
      <c r="DC239" s="9">
        <f t="shared" si="203"/>
        <v>9.5639920476390274E-7</v>
      </c>
      <c r="DD239" s="9">
        <f t="shared" si="162"/>
        <v>3.0466626047091777E-11</v>
      </c>
      <c r="DE239" s="9">
        <f t="shared" si="162"/>
        <v>1.8763813331905833E-17</v>
      </c>
      <c r="DF239" s="9">
        <f t="shared" si="192"/>
        <v>-2.3909623250913222E-14</v>
      </c>
    </row>
    <row r="240" spans="1:110" ht="15" x14ac:dyDescent="0.2">
      <c r="A240" s="9">
        <f t="shared" si="193"/>
        <v>227</v>
      </c>
      <c r="B240" s="16">
        <f t="shared" si="163"/>
        <v>2</v>
      </c>
      <c r="C240" s="17">
        <f>VLOOKUP($A240,Datum!$A:$B,2,0)</f>
        <v>41386</v>
      </c>
      <c r="D240" s="13">
        <f>VLOOKUP(C240,Zeitreihen!$B:$C,2,0)</f>
        <v>553.77</v>
      </c>
      <c r="E240" s="13">
        <f>VLOOKUP(C240,Zeitreihen!F:G,2,0)</f>
        <v>7124.3</v>
      </c>
      <c r="F240" s="9">
        <f t="shared" si="164"/>
        <v>-2.1667298714309803E-4</v>
      </c>
      <c r="G240" s="9">
        <f t="shared" si="164"/>
        <v>9.0607585027825937E-3</v>
      </c>
      <c r="H240" s="9">
        <f t="shared" si="194"/>
        <v>8.9901525247806851E-7</v>
      </c>
      <c r="I240" s="9">
        <f t="shared" si="153"/>
        <v>9.7311426627107594E-13</v>
      </c>
      <c r="J240" s="9">
        <f t="shared" si="153"/>
        <v>5.6524577772817089E-11</v>
      </c>
      <c r="K240" s="9">
        <f t="shared" si="165"/>
        <v>-7.4165270191429405E-12</v>
      </c>
      <c r="M240" s="16">
        <f t="shared" si="166"/>
        <v>2</v>
      </c>
      <c r="N240" s="17">
        <f>VLOOKUP($A240,Datum!$A:$B,2,0)</f>
        <v>41386</v>
      </c>
      <c r="O240" s="13">
        <f>VLOOKUP(N240,Zeitreihen!$B:$C,2,0)</f>
        <v>553.77</v>
      </c>
      <c r="P240" s="13">
        <f>VLOOKUP(N240,Zeitreihen!$J:$K,2,0)</f>
        <v>0.26665244520292253</v>
      </c>
      <c r="Q240" s="9">
        <f t="shared" si="167"/>
        <v>-2.1667298714309803E-4</v>
      </c>
      <c r="R240" s="9">
        <f t="shared" si="167"/>
        <v>2.6664889008905866E-5</v>
      </c>
      <c r="S240" s="9">
        <f t="shared" si="195"/>
        <v>8.9901525247806851E-7</v>
      </c>
      <c r="T240" s="9">
        <f t="shared" si="154"/>
        <v>9.7311426627107594E-13</v>
      </c>
      <c r="U240" s="9">
        <f t="shared" si="154"/>
        <v>6.4421798699881567E-16</v>
      </c>
      <c r="V240" s="9">
        <f t="shared" si="168"/>
        <v>-2.5037925507856718E-14</v>
      </c>
      <c r="X240" s="16">
        <f t="shared" si="169"/>
        <v>2</v>
      </c>
      <c r="Y240" s="17">
        <f>VLOOKUP($A240,Datum!$A:$B,2,0)</f>
        <v>41386</v>
      </c>
      <c r="Z240" s="13">
        <f>VLOOKUP(Y240,Zeitreihen!$B:$C,2,0)</f>
        <v>553.77</v>
      </c>
      <c r="AA240" s="13">
        <f>VLOOKUP(Y240,Zeitreihen!N:O,2,0)</f>
        <v>1.3066</v>
      </c>
      <c r="AB240" s="9">
        <f t="shared" si="170"/>
        <v>-2.1667298714309803E-4</v>
      </c>
      <c r="AC240" s="9">
        <f t="shared" si="170"/>
        <v>1.0720576874843431E-3</v>
      </c>
      <c r="AD240" s="9">
        <f t="shared" si="196"/>
        <v>8.9901525247806851E-7</v>
      </c>
      <c r="AE240" s="9">
        <f t="shared" si="155"/>
        <v>9.7311426627107594E-13</v>
      </c>
      <c r="AF240" s="9">
        <f t="shared" si="155"/>
        <v>5.7508768728879632E-13</v>
      </c>
      <c r="AG240" s="9">
        <f t="shared" si="171"/>
        <v>-7.4808156831829975E-13</v>
      </c>
      <c r="AI240" s="16">
        <f t="shared" si="172"/>
        <v>2</v>
      </c>
      <c r="AJ240" s="17">
        <f>VLOOKUP($A240,Datum!$A:$B,2,0)</f>
        <v>41386</v>
      </c>
      <c r="AK240" s="13">
        <f>VLOOKUP(AJ240,Zeitreihen!$B:$C,2,0)</f>
        <v>553.77</v>
      </c>
      <c r="AL240" s="13">
        <f>VLOOKUP(AJ240,Zeitreihen!$R:$S,2,0)</f>
        <v>1.0234000000000001</v>
      </c>
      <c r="AM240" s="9">
        <f t="shared" si="173"/>
        <v>-2.1667298714309803E-4</v>
      </c>
      <c r="AN240" s="9">
        <f t="shared" si="173"/>
        <v>-9.7708730352779929E-5</v>
      </c>
      <c r="AO240" s="9">
        <f t="shared" si="197"/>
        <v>8.9901525247806851E-7</v>
      </c>
      <c r="AP240" s="9">
        <f t="shared" si="156"/>
        <v>9.5139696764711746E-13</v>
      </c>
      <c r="AQ240" s="9">
        <f t="shared" si="156"/>
        <v>1.8473214421626726E-17</v>
      </c>
      <c r="AR240" s="9">
        <f t="shared" si="174"/>
        <v>-4.1922977212300498E-15</v>
      </c>
      <c r="AT240" s="16">
        <f t="shared" si="175"/>
        <v>2</v>
      </c>
      <c r="AU240" s="17">
        <f>VLOOKUP($A240,Datum!$A:$B,2,0)</f>
        <v>41386</v>
      </c>
      <c r="AV240" s="13">
        <f>VLOOKUP(AU240,Zeitreihen!$F:$G,2,0)</f>
        <v>7124.3</v>
      </c>
      <c r="AW240" s="13">
        <f>VLOOKUP(AU240,Zeitreihen!$J:$K,2,0)</f>
        <v>0.26665244520292253</v>
      </c>
      <c r="AX240" s="9">
        <f t="shared" si="176"/>
        <v>9.0607585027825937E-3</v>
      </c>
      <c r="AY240" s="9">
        <f t="shared" si="176"/>
        <v>2.6664889008905866E-5</v>
      </c>
      <c r="AZ240" s="9">
        <f t="shared" si="198"/>
        <v>8.9901525247806851E-7</v>
      </c>
      <c r="BA240" s="9">
        <f t="shared" si="157"/>
        <v>5.6524577772817089E-11</v>
      </c>
      <c r="BB240" s="9">
        <f t="shared" si="157"/>
        <v>6.4421798699881567E-16</v>
      </c>
      <c r="BC240" s="9">
        <f t="shared" si="177"/>
        <v>1.9082491899320231E-13</v>
      </c>
      <c r="BE240" s="16">
        <f t="shared" si="178"/>
        <v>2</v>
      </c>
      <c r="BF240" s="17">
        <f>VLOOKUP($A240,Datum!$A:$B,2,0)</f>
        <v>41386</v>
      </c>
      <c r="BG240" s="13">
        <f>VLOOKUP(BF240,Zeitreihen!$F:$G,2,0)</f>
        <v>7124.3</v>
      </c>
      <c r="BH240" s="13">
        <f>VLOOKUP(BF240,Zeitreihen!N:O,2,0)</f>
        <v>1.3066</v>
      </c>
      <c r="BI240" s="9">
        <f t="shared" si="179"/>
        <v>9.0607585027825937E-3</v>
      </c>
      <c r="BJ240" s="9">
        <f t="shared" si="179"/>
        <v>1.0720576874843431E-3</v>
      </c>
      <c r="BK240" s="9">
        <f t="shared" si="199"/>
        <v>8.9901525247806851E-7</v>
      </c>
      <c r="BL240" s="9">
        <f t="shared" si="158"/>
        <v>5.6524577772817089E-11</v>
      </c>
      <c r="BM240" s="9">
        <f t="shared" si="158"/>
        <v>5.7508768728879632E-13</v>
      </c>
      <c r="BN240" s="9">
        <f t="shared" si="180"/>
        <v>5.7014549639846387E-12</v>
      </c>
      <c r="BP240" s="16">
        <f t="shared" si="181"/>
        <v>2</v>
      </c>
      <c r="BQ240" s="17">
        <f>VLOOKUP($A240,Datum!$A:$B,2,0)</f>
        <v>41386</v>
      </c>
      <c r="BR240" s="13">
        <f>VLOOKUP(BQ240,Zeitreihen!$F:$G,2,0)</f>
        <v>7124.3</v>
      </c>
      <c r="BS240" s="13">
        <f>VLOOKUP(BQ240,Zeitreihen!R:S,2,0)</f>
        <v>1.0234000000000001</v>
      </c>
      <c r="BT240" s="9">
        <f t="shared" si="182"/>
        <v>9.0607585027825937E-3</v>
      </c>
      <c r="BU240" s="9">
        <f t="shared" si="182"/>
        <v>-9.7708730352779929E-5</v>
      </c>
      <c r="BV240" s="9">
        <f t="shared" si="200"/>
        <v>8.9901525247806851E-7</v>
      </c>
      <c r="BW240" s="9">
        <f t="shared" si="159"/>
        <v>5.6524577772817089E-11</v>
      </c>
      <c r="BX240" s="9">
        <f t="shared" si="159"/>
        <v>1.7714107376904538E-17</v>
      </c>
      <c r="BY240" s="9">
        <f t="shared" si="183"/>
        <v>3.1643047263212079E-14</v>
      </c>
      <c r="CA240" s="16">
        <f t="shared" si="184"/>
        <v>2</v>
      </c>
      <c r="CB240" s="17">
        <f>VLOOKUP($A240,Datum!$A:$B,2,0)</f>
        <v>41386</v>
      </c>
      <c r="CC240" s="13">
        <f>VLOOKUP(CB240,Zeitreihen!$J:$K,2,0)</f>
        <v>0.26665244520292253</v>
      </c>
      <c r="CD240" s="13">
        <f>VLOOKUP(CB240,Zeitreihen!N:O,2,0)</f>
        <v>1.3066</v>
      </c>
      <c r="CE240" s="9">
        <f t="shared" si="185"/>
        <v>2.6664889008905866E-5</v>
      </c>
      <c r="CF240" s="9">
        <f t="shared" si="185"/>
        <v>1.0720576874843431E-3</v>
      </c>
      <c r="CG240" s="9">
        <f t="shared" si="201"/>
        <v>8.9901525247806851E-7</v>
      </c>
      <c r="CH240" s="9">
        <f t="shared" si="160"/>
        <v>6.4421798699881567E-16</v>
      </c>
      <c r="CI240" s="9">
        <f t="shared" si="160"/>
        <v>5.7508768728879632E-13</v>
      </c>
      <c r="CJ240" s="9">
        <f t="shared" si="186"/>
        <v>1.9247904619801938E-14</v>
      </c>
      <c r="CL240" s="16">
        <f t="shared" si="187"/>
        <v>2</v>
      </c>
      <c r="CM240" s="17">
        <f>VLOOKUP($A240,Datum!$A:$B,2,0)</f>
        <v>41386</v>
      </c>
      <c r="CN240" s="13">
        <f>VLOOKUP(CM240,Zeitreihen!$J:$K,2,0)</f>
        <v>0.26665244520292253</v>
      </c>
      <c r="CO240" s="13">
        <f>VLOOKUP(CM240,Zeitreihen!R:S,2,0)</f>
        <v>1.0234000000000001</v>
      </c>
      <c r="CP240" s="9">
        <f t="shared" si="188"/>
        <v>2.6664889008905866E-5</v>
      </c>
      <c r="CQ240" s="9">
        <f t="shared" si="188"/>
        <v>-9.7708730352779929E-5</v>
      </c>
      <c r="CR240" s="9">
        <f t="shared" si="202"/>
        <v>8.9901525247806851E-7</v>
      </c>
      <c r="CS240" s="9">
        <f t="shared" si="161"/>
        <v>6.4421798699881567E-16</v>
      </c>
      <c r="CT240" s="9">
        <f t="shared" si="161"/>
        <v>1.7714107376904538E-17</v>
      </c>
      <c r="CU240" s="9">
        <f t="shared" si="189"/>
        <v>1.0682577683232785E-16</v>
      </c>
      <c r="CW240" s="16">
        <f t="shared" si="190"/>
        <v>2</v>
      </c>
      <c r="CX240" s="17">
        <f>VLOOKUP($A240,Datum!$A:$B,2,0)</f>
        <v>41386</v>
      </c>
      <c r="CY240" s="13">
        <f>VLOOKUP(CX240,Zeitreihen!N:O,2,0)</f>
        <v>1.3066</v>
      </c>
      <c r="CZ240" s="13">
        <f>VLOOKUP(CX240,Zeitreihen!R:S,2,0)</f>
        <v>1.0234000000000001</v>
      </c>
      <c r="DA240" s="9">
        <f t="shared" si="191"/>
        <v>1.0720576874843431E-3</v>
      </c>
      <c r="DB240" s="9">
        <f t="shared" si="191"/>
        <v>-9.7708730352779929E-5</v>
      </c>
      <c r="DC240" s="9">
        <f t="shared" si="203"/>
        <v>8.9901525247806851E-7</v>
      </c>
      <c r="DD240" s="9">
        <f t="shared" si="162"/>
        <v>5.7508768728879632E-13</v>
      </c>
      <c r="DE240" s="9">
        <f t="shared" si="162"/>
        <v>1.7714107376904538E-17</v>
      </c>
      <c r="DF240" s="9">
        <f t="shared" si="192"/>
        <v>3.1917338616760383E-15</v>
      </c>
    </row>
    <row r="241" spans="1:110" ht="15" x14ac:dyDescent="0.2">
      <c r="A241" s="9">
        <f t="shared" si="193"/>
        <v>228</v>
      </c>
      <c r="B241" s="16">
        <f t="shared" si="163"/>
        <v>6</v>
      </c>
      <c r="C241" s="17">
        <f>VLOOKUP($A241,Datum!$A:$B,2,0)</f>
        <v>41383</v>
      </c>
      <c r="D241" s="13">
        <f>VLOOKUP(C241,Zeitreihen!$B:$C,2,0)</f>
        <v>553.89</v>
      </c>
      <c r="E241" s="13">
        <f>VLOOKUP(C241,Zeitreihen!F:G,2,0)</f>
        <v>7060.04</v>
      </c>
      <c r="F241" s="9">
        <f t="shared" si="164"/>
        <v>5.4177051926499668E-4</v>
      </c>
      <c r="G241" s="9">
        <f t="shared" si="164"/>
        <v>0</v>
      </c>
      <c r="H241" s="9">
        <f t="shared" si="194"/>
        <v>8.4507433732938437E-7</v>
      </c>
      <c r="I241" s="9">
        <f t="shared" si="153"/>
        <v>6.718072670703969E-14</v>
      </c>
      <c r="J241" s="9">
        <f t="shared" si="153"/>
        <v>1.081852847905719E-12</v>
      </c>
      <c r="K241" s="9">
        <f t="shared" si="165"/>
        <v>2.6959165512379401E-13</v>
      </c>
      <c r="M241" s="16">
        <f t="shared" si="166"/>
        <v>6</v>
      </c>
      <c r="N241" s="17">
        <f>VLOOKUP($A241,Datum!$A:$B,2,0)</f>
        <v>41383</v>
      </c>
      <c r="O241" s="13">
        <f>VLOOKUP(N241,Zeitreihen!$B:$C,2,0)</f>
        <v>553.89</v>
      </c>
      <c r="P241" s="13">
        <f>VLOOKUP(N241,Zeitreihen!$J:$K,2,0)</f>
        <v>0.26664533503986348</v>
      </c>
      <c r="Q241" s="9">
        <f t="shared" si="167"/>
        <v>5.4177051926499668E-4</v>
      </c>
      <c r="R241" s="9">
        <f t="shared" si="167"/>
        <v>-2.6664889008965887E-5</v>
      </c>
      <c r="S241" s="9">
        <f t="shared" si="195"/>
        <v>8.4507433732938437E-7</v>
      </c>
      <c r="T241" s="9">
        <f t="shared" si="154"/>
        <v>6.718072670703969E-14</v>
      </c>
      <c r="U241" s="9">
        <f t="shared" si="154"/>
        <v>5.9617669509322863E-16</v>
      </c>
      <c r="V241" s="9">
        <f t="shared" si="168"/>
        <v>6.3286320498322796E-15</v>
      </c>
      <c r="X241" s="16">
        <f t="shared" si="169"/>
        <v>6</v>
      </c>
      <c r="Y241" s="17">
        <f>VLOOKUP($A241,Datum!$A:$B,2,0)</f>
        <v>41383</v>
      </c>
      <c r="Z241" s="13">
        <f>VLOOKUP(Y241,Zeitreihen!$B:$C,2,0)</f>
        <v>553.89</v>
      </c>
      <c r="AA241" s="13">
        <f>VLOOKUP(Y241,Zeitreihen!N:O,2,0)</f>
        <v>1.3052000000000001</v>
      </c>
      <c r="AB241" s="9">
        <f t="shared" si="170"/>
        <v>5.4177051926499668E-4</v>
      </c>
      <c r="AC241" s="9">
        <f t="shared" si="170"/>
        <v>7.6619545683656633E-5</v>
      </c>
      <c r="AD241" s="9">
        <f t="shared" si="196"/>
        <v>8.4507433732938437E-7</v>
      </c>
      <c r="AE241" s="9">
        <f t="shared" si="155"/>
        <v>6.718072670703969E-14</v>
      </c>
      <c r="AF241" s="9">
        <f t="shared" si="155"/>
        <v>3.234333217336811E-14</v>
      </c>
      <c r="AG241" s="9">
        <f t="shared" si="171"/>
        <v>4.6613823695702619E-14</v>
      </c>
      <c r="AI241" s="16">
        <f t="shared" si="172"/>
        <v>6</v>
      </c>
      <c r="AJ241" s="17">
        <f>VLOOKUP($A241,Datum!$A:$B,2,0)</f>
        <v>41383</v>
      </c>
      <c r="AK241" s="13">
        <f>VLOOKUP(AJ241,Zeitreihen!$B:$C,2,0)</f>
        <v>553.89</v>
      </c>
      <c r="AL241" s="13">
        <f>VLOOKUP(AJ241,Zeitreihen!$R:$S,2,0)</f>
        <v>1.0235000000000001</v>
      </c>
      <c r="AM241" s="9">
        <f t="shared" si="173"/>
        <v>5.4177051926499668E-4</v>
      </c>
      <c r="AN241" s="9">
        <f t="shared" si="173"/>
        <v>-9.7699184289562507E-5</v>
      </c>
      <c r="AO241" s="9">
        <f t="shared" si="197"/>
        <v>8.4507433732938437E-7</v>
      </c>
      <c r="AP241" s="9">
        <f t="shared" si="156"/>
        <v>6.1732340877758765E-14</v>
      </c>
      <c r="AQ241" s="9">
        <f t="shared" si="156"/>
        <v>1.7438035528446259E-17</v>
      </c>
      <c r="AR241" s="9">
        <f t="shared" si="174"/>
        <v>-1.0375407237696807E-15</v>
      </c>
      <c r="AT241" s="16">
        <f t="shared" si="175"/>
        <v>6</v>
      </c>
      <c r="AU241" s="17">
        <f>VLOOKUP($A241,Datum!$A:$B,2,0)</f>
        <v>41383</v>
      </c>
      <c r="AV241" s="13">
        <f>VLOOKUP(AU241,Zeitreihen!$F:$G,2,0)</f>
        <v>7060.04</v>
      </c>
      <c r="AW241" s="13">
        <f>VLOOKUP(AU241,Zeitreihen!$J:$K,2,0)</f>
        <v>0.26664533503986348</v>
      </c>
      <c r="AX241" s="9">
        <f t="shared" si="176"/>
        <v>0</v>
      </c>
      <c r="AY241" s="9">
        <f t="shared" si="176"/>
        <v>-2.6664889008965887E-5</v>
      </c>
      <c r="AZ241" s="9">
        <f t="shared" si="198"/>
        <v>8.4507433732938437E-7</v>
      </c>
      <c r="BA241" s="9">
        <f t="shared" si="157"/>
        <v>1.081852847905719E-12</v>
      </c>
      <c r="BB241" s="9">
        <f t="shared" si="157"/>
        <v>5.9617669509322863E-16</v>
      </c>
      <c r="BC241" s="9">
        <f t="shared" si="177"/>
        <v>2.5396366973282397E-14</v>
      </c>
      <c r="BE241" s="16">
        <f t="shared" si="178"/>
        <v>6</v>
      </c>
      <c r="BF241" s="17">
        <f>VLOOKUP($A241,Datum!$A:$B,2,0)</f>
        <v>41383</v>
      </c>
      <c r="BG241" s="13">
        <f>VLOOKUP(BF241,Zeitreihen!$F:$G,2,0)</f>
        <v>7060.04</v>
      </c>
      <c r="BH241" s="13">
        <f>VLOOKUP(BF241,Zeitreihen!N:O,2,0)</f>
        <v>1.3052000000000001</v>
      </c>
      <c r="BI241" s="9">
        <f t="shared" si="179"/>
        <v>0</v>
      </c>
      <c r="BJ241" s="9">
        <f t="shared" si="179"/>
        <v>7.6619545683656633E-5</v>
      </c>
      <c r="BK241" s="9">
        <f t="shared" si="199"/>
        <v>8.4507433732938437E-7</v>
      </c>
      <c r="BL241" s="9">
        <f t="shared" si="158"/>
        <v>1.081852847905719E-12</v>
      </c>
      <c r="BM241" s="9">
        <f t="shared" si="158"/>
        <v>3.234333217336811E-14</v>
      </c>
      <c r="BN241" s="9">
        <f t="shared" si="180"/>
        <v>1.8705808194921426E-13</v>
      </c>
      <c r="BP241" s="16">
        <f t="shared" si="181"/>
        <v>6</v>
      </c>
      <c r="BQ241" s="17">
        <f>VLOOKUP($A241,Datum!$A:$B,2,0)</f>
        <v>41383</v>
      </c>
      <c r="BR241" s="13">
        <f>VLOOKUP(BQ241,Zeitreihen!$F:$G,2,0)</f>
        <v>7060.04</v>
      </c>
      <c r="BS241" s="13">
        <f>VLOOKUP(BQ241,Zeitreihen!R:S,2,0)</f>
        <v>1.0235000000000001</v>
      </c>
      <c r="BT241" s="9">
        <f t="shared" si="182"/>
        <v>0</v>
      </c>
      <c r="BU241" s="9">
        <f t="shared" si="182"/>
        <v>-9.7699184289562507E-5</v>
      </c>
      <c r="BV241" s="9">
        <f t="shared" si="200"/>
        <v>8.4507433732938437E-7</v>
      </c>
      <c r="BW241" s="9">
        <f t="shared" si="159"/>
        <v>1.081852847905719E-12</v>
      </c>
      <c r="BX241" s="9">
        <f t="shared" si="159"/>
        <v>1.67229564603074E-17</v>
      </c>
      <c r="BY241" s="9">
        <f t="shared" si="183"/>
        <v>-4.2534430843714019E-15</v>
      </c>
      <c r="CA241" s="16">
        <f t="shared" si="184"/>
        <v>6</v>
      </c>
      <c r="CB241" s="17">
        <f>VLOOKUP($A241,Datum!$A:$B,2,0)</f>
        <v>41383</v>
      </c>
      <c r="CC241" s="13">
        <f>VLOOKUP(CB241,Zeitreihen!$J:$K,2,0)</f>
        <v>0.26664533503986348</v>
      </c>
      <c r="CD241" s="13">
        <f>VLOOKUP(CB241,Zeitreihen!N:O,2,0)</f>
        <v>1.3052000000000001</v>
      </c>
      <c r="CE241" s="9">
        <f t="shared" si="185"/>
        <v>-2.6664889008965887E-5</v>
      </c>
      <c r="CF241" s="9">
        <f t="shared" si="185"/>
        <v>7.6619545683656633E-5</v>
      </c>
      <c r="CG241" s="9">
        <f t="shared" si="201"/>
        <v>8.4507433732938437E-7</v>
      </c>
      <c r="CH241" s="9">
        <f t="shared" si="160"/>
        <v>5.9617669509322863E-16</v>
      </c>
      <c r="CI241" s="9">
        <f t="shared" si="160"/>
        <v>3.234333217336811E-14</v>
      </c>
      <c r="CJ241" s="9">
        <f t="shared" si="186"/>
        <v>4.3911662327246378E-15</v>
      </c>
      <c r="CL241" s="16">
        <f t="shared" si="187"/>
        <v>6</v>
      </c>
      <c r="CM241" s="17">
        <f>VLOOKUP($A241,Datum!$A:$B,2,0)</f>
        <v>41383</v>
      </c>
      <c r="CN241" s="13">
        <f>VLOOKUP(CM241,Zeitreihen!$J:$K,2,0)</f>
        <v>0.26664533503986348</v>
      </c>
      <c r="CO241" s="13">
        <f>VLOOKUP(CM241,Zeitreihen!R:S,2,0)</f>
        <v>1.0235000000000001</v>
      </c>
      <c r="CP241" s="9">
        <f t="shared" si="188"/>
        <v>-2.6664889008965887E-5</v>
      </c>
      <c r="CQ241" s="9">
        <f t="shared" si="188"/>
        <v>-9.7699184289562507E-5</v>
      </c>
      <c r="CR241" s="9">
        <f t="shared" si="202"/>
        <v>8.4507433732938437E-7</v>
      </c>
      <c r="CS241" s="9">
        <f t="shared" si="161"/>
        <v>5.9617669509322863E-16</v>
      </c>
      <c r="CT241" s="9">
        <f t="shared" si="161"/>
        <v>1.67229564603074E-17</v>
      </c>
      <c r="CU241" s="9">
        <f t="shared" si="189"/>
        <v>-9.9849070675164644E-17</v>
      </c>
      <c r="CW241" s="16">
        <f t="shared" si="190"/>
        <v>6</v>
      </c>
      <c r="CX241" s="17">
        <f>VLOOKUP($A241,Datum!$A:$B,2,0)</f>
        <v>41383</v>
      </c>
      <c r="CY241" s="13">
        <f>VLOOKUP(CX241,Zeitreihen!N:O,2,0)</f>
        <v>1.3052000000000001</v>
      </c>
      <c r="CZ241" s="13">
        <f>VLOOKUP(CX241,Zeitreihen!R:S,2,0)</f>
        <v>1.0235000000000001</v>
      </c>
      <c r="DA241" s="9">
        <f t="shared" si="191"/>
        <v>7.6619545683656633E-5</v>
      </c>
      <c r="DB241" s="9">
        <f t="shared" si="191"/>
        <v>-9.7699184289562507E-5</v>
      </c>
      <c r="DC241" s="9">
        <f t="shared" si="203"/>
        <v>8.4507433732938437E-7</v>
      </c>
      <c r="DD241" s="9">
        <f t="shared" si="162"/>
        <v>3.234333217336811E-14</v>
      </c>
      <c r="DE241" s="9">
        <f t="shared" si="162"/>
        <v>1.67229564603074E-17</v>
      </c>
      <c r="DF241" s="9">
        <f t="shared" si="192"/>
        <v>-7.3544281607511433E-16</v>
      </c>
    </row>
    <row r="242" spans="1:110" ht="15" x14ac:dyDescent="0.2">
      <c r="A242" s="9">
        <f t="shared" si="193"/>
        <v>229</v>
      </c>
      <c r="B242" s="16">
        <f t="shared" si="163"/>
        <v>5</v>
      </c>
      <c r="C242" s="17">
        <f>VLOOKUP($A242,Datum!$A:$B,2,0)</f>
        <v>41382</v>
      </c>
      <c r="D242" s="13">
        <f>VLOOKUP(C242,Zeitreihen!$B:$C,2,0)</f>
        <v>553.59</v>
      </c>
      <c r="E242" s="13">
        <f>VLOOKUP(C242,Zeitreihen!F:G,2,0)</f>
        <v>7060.04</v>
      </c>
      <c r="F242" s="9">
        <f t="shared" si="164"/>
        <v>1.625884078047918E-4</v>
      </c>
      <c r="G242" s="9">
        <f t="shared" si="164"/>
        <v>0</v>
      </c>
      <c r="H242" s="9">
        <f t="shared" si="194"/>
        <v>7.9436987708962124E-7</v>
      </c>
      <c r="I242" s="9">
        <f t="shared" si="153"/>
        <v>3.4721753729464716E-13</v>
      </c>
      <c r="J242" s="9">
        <f t="shared" si="153"/>
        <v>1.0169416770313757E-12</v>
      </c>
      <c r="K242" s="9">
        <f t="shared" si="165"/>
        <v>5.9422216777155217E-13</v>
      </c>
      <c r="M242" s="16">
        <f t="shared" si="166"/>
        <v>5</v>
      </c>
      <c r="N242" s="17">
        <f>VLOOKUP($A242,Datum!$A:$B,2,0)</f>
        <v>41382</v>
      </c>
      <c r="O242" s="13">
        <f>VLOOKUP(N242,Zeitreihen!$B:$C,2,0)</f>
        <v>553.59</v>
      </c>
      <c r="P242" s="13">
        <f>VLOOKUP(N242,Zeitreihen!$J:$K,2,0)</f>
        <v>0.26665244520292253</v>
      </c>
      <c r="Q242" s="9">
        <f t="shared" si="167"/>
        <v>1.625884078047918E-4</v>
      </c>
      <c r="R242" s="9">
        <f t="shared" si="167"/>
        <v>0</v>
      </c>
      <c r="S242" s="9">
        <f t="shared" si="195"/>
        <v>7.9436987708962124E-7</v>
      </c>
      <c r="T242" s="9">
        <f t="shared" si="154"/>
        <v>3.4721753729464716E-13</v>
      </c>
      <c r="U242" s="9">
        <f t="shared" si="154"/>
        <v>8.6178560725643248E-21</v>
      </c>
      <c r="V242" s="9">
        <f t="shared" si="168"/>
        <v>-5.4701652281037227E-17</v>
      </c>
      <c r="X242" s="16">
        <f t="shared" si="169"/>
        <v>5</v>
      </c>
      <c r="Y242" s="17">
        <f>VLOOKUP($A242,Datum!$A:$B,2,0)</f>
        <v>41382</v>
      </c>
      <c r="Z242" s="13">
        <f>VLOOKUP(Y242,Zeitreihen!$B:$C,2,0)</f>
        <v>553.59</v>
      </c>
      <c r="AA242" s="13">
        <f>VLOOKUP(Y242,Zeitreihen!N:O,2,0)</f>
        <v>1.3050999999999999</v>
      </c>
      <c r="AB242" s="9">
        <f t="shared" si="170"/>
        <v>1.625884078047918E-4</v>
      </c>
      <c r="AC242" s="9">
        <f t="shared" si="170"/>
        <v>1.4568878856465049E-3</v>
      </c>
      <c r="AD242" s="9">
        <f t="shared" si="196"/>
        <v>7.9436987708962124E-7</v>
      </c>
      <c r="AE242" s="9">
        <f t="shared" si="155"/>
        <v>3.4721753729464716E-13</v>
      </c>
      <c r="AF242" s="9">
        <f t="shared" si="155"/>
        <v>1.1147852352040879E-12</v>
      </c>
      <c r="AG242" s="9">
        <f t="shared" si="171"/>
        <v>-6.2215189783524513E-13</v>
      </c>
      <c r="AI242" s="16">
        <f t="shared" si="172"/>
        <v>5</v>
      </c>
      <c r="AJ242" s="17">
        <f>VLOOKUP($A242,Datum!$A:$B,2,0)</f>
        <v>41382</v>
      </c>
      <c r="AK242" s="13">
        <f>VLOOKUP(AJ242,Zeitreihen!$B:$C,2,0)</f>
        <v>553.59</v>
      </c>
      <c r="AL242" s="13">
        <f>VLOOKUP(AJ242,Zeitreihen!$R:$S,2,0)</f>
        <v>1.0236000000000001</v>
      </c>
      <c r="AM242" s="9">
        <f t="shared" si="173"/>
        <v>1.625884078047918E-4</v>
      </c>
      <c r="AN242" s="9">
        <f t="shared" si="173"/>
        <v>-9.7689640091348976E-5</v>
      </c>
      <c r="AO242" s="9">
        <f t="shared" si="197"/>
        <v>7.9436987708962124E-7</v>
      </c>
      <c r="AP242" s="9">
        <f t="shared" si="156"/>
        <v>3.3506282871420443E-13</v>
      </c>
      <c r="AQ242" s="9">
        <f t="shared" si="156"/>
        <v>1.646070582019609E-17</v>
      </c>
      <c r="AR242" s="9">
        <f t="shared" si="174"/>
        <v>-2.3484826281553097E-15</v>
      </c>
      <c r="AT242" s="16">
        <f t="shared" si="175"/>
        <v>5</v>
      </c>
      <c r="AU242" s="17">
        <f>VLOOKUP($A242,Datum!$A:$B,2,0)</f>
        <v>41382</v>
      </c>
      <c r="AV242" s="13">
        <f>VLOOKUP(AU242,Zeitreihen!$F:$G,2,0)</f>
        <v>7060.04</v>
      </c>
      <c r="AW242" s="13">
        <f>VLOOKUP(AU242,Zeitreihen!$J:$K,2,0)</f>
        <v>0.26665244520292253</v>
      </c>
      <c r="AX242" s="9">
        <f t="shared" si="176"/>
        <v>0</v>
      </c>
      <c r="AY242" s="9">
        <f t="shared" si="176"/>
        <v>0</v>
      </c>
      <c r="AZ242" s="9">
        <f t="shared" si="198"/>
        <v>7.9436987708962124E-7</v>
      </c>
      <c r="BA242" s="9">
        <f t="shared" si="157"/>
        <v>1.0169416770313757E-12</v>
      </c>
      <c r="BB242" s="9">
        <f t="shared" si="157"/>
        <v>8.6178560725643248E-21</v>
      </c>
      <c r="BC242" s="9">
        <f t="shared" si="177"/>
        <v>-9.3615474184819423E-17</v>
      </c>
      <c r="BE242" s="16">
        <f t="shared" si="178"/>
        <v>5</v>
      </c>
      <c r="BF242" s="17">
        <f>VLOOKUP($A242,Datum!$A:$B,2,0)</f>
        <v>41382</v>
      </c>
      <c r="BG242" s="13">
        <f>VLOOKUP(BF242,Zeitreihen!$F:$G,2,0)</f>
        <v>7060.04</v>
      </c>
      <c r="BH242" s="13">
        <f>VLOOKUP(BF242,Zeitreihen!N:O,2,0)</f>
        <v>1.3050999999999999</v>
      </c>
      <c r="BI242" s="9">
        <f t="shared" si="179"/>
        <v>0</v>
      </c>
      <c r="BJ242" s="9">
        <f t="shared" si="179"/>
        <v>1.4568878856465049E-3</v>
      </c>
      <c r="BK242" s="9">
        <f t="shared" si="199"/>
        <v>7.9436987708962124E-7</v>
      </c>
      <c r="BL242" s="9">
        <f t="shared" si="158"/>
        <v>1.0169416770313757E-12</v>
      </c>
      <c r="BM242" s="9">
        <f t="shared" si="158"/>
        <v>1.1147852352040879E-12</v>
      </c>
      <c r="BN242" s="9">
        <f t="shared" si="180"/>
        <v>-1.0647401404184318E-12</v>
      </c>
      <c r="BP242" s="16">
        <f t="shared" si="181"/>
        <v>5</v>
      </c>
      <c r="BQ242" s="17">
        <f>VLOOKUP($A242,Datum!$A:$B,2,0)</f>
        <v>41382</v>
      </c>
      <c r="BR242" s="13">
        <f>VLOOKUP(BQ242,Zeitreihen!$F:$G,2,0)</f>
        <v>7060.04</v>
      </c>
      <c r="BS242" s="13">
        <f>VLOOKUP(BQ242,Zeitreihen!R:S,2,0)</f>
        <v>1.0236000000000001</v>
      </c>
      <c r="BT242" s="9">
        <f t="shared" si="182"/>
        <v>0</v>
      </c>
      <c r="BU242" s="9">
        <f t="shared" si="182"/>
        <v>-9.7689640091348976E-5</v>
      </c>
      <c r="BV242" s="9">
        <f t="shared" si="200"/>
        <v>7.9436987708962124E-7</v>
      </c>
      <c r="BW242" s="9">
        <f t="shared" si="159"/>
        <v>1.0169416770313757E-12</v>
      </c>
      <c r="BX242" s="9">
        <f t="shared" si="159"/>
        <v>1.5787104435669281E-17</v>
      </c>
      <c r="BY242" s="9">
        <f t="shared" si="183"/>
        <v>-4.0068147524285407E-15</v>
      </c>
      <c r="CA242" s="16">
        <f t="shared" si="184"/>
        <v>5</v>
      </c>
      <c r="CB242" s="17">
        <f>VLOOKUP($A242,Datum!$A:$B,2,0)</f>
        <v>41382</v>
      </c>
      <c r="CC242" s="13">
        <f>VLOOKUP(CB242,Zeitreihen!$J:$K,2,0)</f>
        <v>0.26665244520292253</v>
      </c>
      <c r="CD242" s="13">
        <f>VLOOKUP(CB242,Zeitreihen!N:O,2,0)</f>
        <v>1.3050999999999999</v>
      </c>
      <c r="CE242" s="9">
        <f t="shared" si="185"/>
        <v>0</v>
      </c>
      <c r="CF242" s="9">
        <f t="shared" si="185"/>
        <v>1.4568878856465049E-3</v>
      </c>
      <c r="CG242" s="9">
        <f t="shared" si="201"/>
        <v>7.9436987708962124E-7</v>
      </c>
      <c r="CH242" s="9">
        <f t="shared" si="160"/>
        <v>8.6178560725643248E-21</v>
      </c>
      <c r="CI242" s="9">
        <f t="shared" si="160"/>
        <v>1.1147852352040879E-12</v>
      </c>
      <c r="CJ242" s="9">
        <f t="shared" si="186"/>
        <v>9.8015604414851198E-17</v>
      </c>
      <c r="CL242" s="16">
        <f t="shared" si="187"/>
        <v>5</v>
      </c>
      <c r="CM242" s="17">
        <f>VLOOKUP($A242,Datum!$A:$B,2,0)</f>
        <v>41382</v>
      </c>
      <c r="CN242" s="13">
        <f>VLOOKUP(CM242,Zeitreihen!$J:$K,2,0)</f>
        <v>0.26665244520292253</v>
      </c>
      <c r="CO242" s="13">
        <f>VLOOKUP(CM242,Zeitreihen!R:S,2,0)</f>
        <v>1.0236000000000001</v>
      </c>
      <c r="CP242" s="9">
        <f t="shared" si="188"/>
        <v>0</v>
      </c>
      <c r="CQ242" s="9">
        <f t="shared" si="188"/>
        <v>-9.7689640091348976E-5</v>
      </c>
      <c r="CR242" s="9">
        <f t="shared" si="202"/>
        <v>7.9436987708962124E-7</v>
      </c>
      <c r="CS242" s="9">
        <f t="shared" si="161"/>
        <v>8.6178560725643248E-21</v>
      </c>
      <c r="CT242" s="9">
        <f t="shared" si="161"/>
        <v>1.5787104435669281E-17</v>
      </c>
      <c r="CU242" s="9">
        <f t="shared" si="189"/>
        <v>3.6885091002888911E-19</v>
      </c>
      <c r="CW242" s="16">
        <f t="shared" si="190"/>
        <v>5</v>
      </c>
      <c r="CX242" s="17">
        <f>VLOOKUP($A242,Datum!$A:$B,2,0)</f>
        <v>41382</v>
      </c>
      <c r="CY242" s="13">
        <f>VLOOKUP(CX242,Zeitreihen!N:O,2,0)</f>
        <v>1.3050999999999999</v>
      </c>
      <c r="CZ242" s="13">
        <f>VLOOKUP(CX242,Zeitreihen!R:S,2,0)</f>
        <v>1.0236000000000001</v>
      </c>
      <c r="DA242" s="9">
        <f t="shared" si="191"/>
        <v>1.4568878856465049E-3</v>
      </c>
      <c r="DB242" s="9">
        <f t="shared" si="191"/>
        <v>-9.7689640091348976E-5</v>
      </c>
      <c r="DC242" s="9">
        <f t="shared" si="203"/>
        <v>7.9436987708962124E-7</v>
      </c>
      <c r="DD242" s="9">
        <f t="shared" si="162"/>
        <v>1.1147852352040879E-12</v>
      </c>
      <c r="DE242" s="9">
        <f t="shared" si="162"/>
        <v>1.5787104435669281E-17</v>
      </c>
      <c r="DF242" s="9">
        <f t="shared" si="192"/>
        <v>4.1951437319249349E-15</v>
      </c>
    </row>
    <row r="243" spans="1:110" ht="15" x14ac:dyDescent="0.2">
      <c r="A243" s="9">
        <f t="shared" si="193"/>
        <v>230</v>
      </c>
      <c r="B243" s="16">
        <f t="shared" si="163"/>
        <v>4</v>
      </c>
      <c r="C243" s="17">
        <f>VLOOKUP($A243,Datum!$A:$B,2,0)</f>
        <v>41381</v>
      </c>
      <c r="D243" s="13">
        <f>VLOOKUP(C243,Zeitreihen!$B:$C,2,0)</f>
        <v>553.5</v>
      </c>
      <c r="E243" s="13">
        <f>VLOOKUP(C243,Zeitreihen!F:G,2,0)</f>
        <v>7060.04</v>
      </c>
      <c r="F243" s="9">
        <f t="shared" si="164"/>
        <v>-3.6133041864012393E-5</v>
      </c>
      <c r="G243" s="9">
        <f t="shared" si="164"/>
        <v>-5.2200332842971082E-3</v>
      </c>
      <c r="H243" s="9">
        <f t="shared" si="194"/>
        <v>7.4670768446424395E-7</v>
      </c>
      <c r="I243" s="9">
        <f t="shared" si="153"/>
        <v>5.520792709931881E-13</v>
      </c>
      <c r="J243" s="9">
        <f t="shared" si="153"/>
        <v>3.0123219966211326E-11</v>
      </c>
      <c r="K243" s="9">
        <f t="shared" si="165"/>
        <v>4.078039396439592E-12</v>
      </c>
      <c r="M243" s="16">
        <f t="shared" si="166"/>
        <v>4</v>
      </c>
      <c r="N243" s="17">
        <f>VLOOKUP($A243,Datum!$A:$B,2,0)</f>
        <v>41381</v>
      </c>
      <c r="O243" s="13">
        <f>VLOOKUP(N243,Zeitreihen!$B:$C,2,0)</f>
        <v>553.5</v>
      </c>
      <c r="P243" s="13">
        <f>VLOOKUP(N243,Zeitreihen!$J:$K,2,0)</f>
        <v>0.26665244520292253</v>
      </c>
      <c r="Q243" s="9">
        <f t="shared" si="167"/>
        <v>-3.6133041864012393E-5</v>
      </c>
      <c r="R243" s="9">
        <f t="shared" si="167"/>
        <v>0</v>
      </c>
      <c r="S243" s="9">
        <f t="shared" si="195"/>
        <v>7.4670768446424395E-7</v>
      </c>
      <c r="T243" s="9">
        <f t="shared" si="154"/>
        <v>5.520792709931881E-13</v>
      </c>
      <c r="U243" s="9">
        <f t="shared" si="154"/>
        <v>8.1007847082104643E-21</v>
      </c>
      <c r="V243" s="9">
        <f t="shared" si="168"/>
        <v>-6.6875072457393266E-17</v>
      </c>
      <c r="X243" s="16">
        <f t="shared" si="169"/>
        <v>4</v>
      </c>
      <c r="Y243" s="17">
        <f>VLOOKUP($A243,Datum!$A:$B,2,0)</f>
        <v>41381</v>
      </c>
      <c r="Z243" s="13">
        <f>VLOOKUP(Y243,Zeitreihen!$B:$C,2,0)</f>
        <v>553.5</v>
      </c>
      <c r="AA243" s="13">
        <f>VLOOKUP(Y243,Zeitreihen!N:O,2,0)</f>
        <v>1.3031999999999999</v>
      </c>
      <c r="AB243" s="9">
        <f t="shared" si="170"/>
        <v>-3.6133041864012393E-5</v>
      </c>
      <c r="AC243" s="9">
        <f t="shared" si="170"/>
        <v>-1.1065014263371099E-2</v>
      </c>
      <c r="AD243" s="9">
        <f t="shared" si="196"/>
        <v>7.4670768446424395E-7</v>
      </c>
      <c r="AE243" s="9">
        <f t="shared" si="155"/>
        <v>5.520792709931881E-13</v>
      </c>
      <c r="AF243" s="9">
        <f t="shared" si="155"/>
        <v>9.597706221875374E-11</v>
      </c>
      <c r="AG243" s="9">
        <f t="shared" si="171"/>
        <v>7.2792133188825716E-12</v>
      </c>
      <c r="AI243" s="16">
        <f t="shared" si="172"/>
        <v>4</v>
      </c>
      <c r="AJ243" s="17">
        <f>VLOOKUP($A243,Datum!$A:$B,2,0)</f>
        <v>41381</v>
      </c>
      <c r="AK243" s="13">
        <f>VLOOKUP(AJ243,Zeitreihen!$B:$C,2,0)</f>
        <v>553.5</v>
      </c>
      <c r="AL243" s="13">
        <f>VLOOKUP(AJ243,Zeitreihen!$R:$S,2,0)</f>
        <v>1.0237000000000001</v>
      </c>
      <c r="AM243" s="9">
        <f t="shared" si="173"/>
        <v>-3.6133041864012393E-5</v>
      </c>
      <c r="AN243" s="9">
        <f t="shared" si="173"/>
        <v>-9.768009775780619E-5</v>
      </c>
      <c r="AO243" s="9">
        <f t="shared" si="197"/>
        <v>7.4670768446424395E-7</v>
      </c>
      <c r="AP243" s="9">
        <f t="shared" si="156"/>
        <v>5.3718903570699243E-13</v>
      </c>
      <c r="AQ243" s="9">
        <f t="shared" si="156"/>
        <v>1.5538002083841367E-17</v>
      </c>
      <c r="AR243" s="9">
        <f t="shared" si="174"/>
        <v>-2.8890905759826884E-15</v>
      </c>
      <c r="AT243" s="16">
        <f t="shared" si="175"/>
        <v>4</v>
      </c>
      <c r="AU243" s="17">
        <f>VLOOKUP($A243,Datum!$A:$B,2,0)</f>
        <v>41381</v>
      </c>
      <c r="AV243" s="13">
        <f>VLOOKUP(AU243,Zeitreihen!$F:$G,2,0)</f>
        <v>7060.04</v>
      </c>
      <c r="AW243" s="13">
        <f>VLOOKUP(AU243,Zeitreihen!$J:$K,2,0)</f>
        <v>0.26665244520292253</v>
      </c>
      <c r="AX243" s="9">
        <f t="shared" si="176"/>
        <v>-5.2200332842971082E-3</v>
      </c>
      <c r="AY243" s="9">
        <f t="shared" si="176"/>
        <v>0</v>
      </c>
      <c r="AZ243" s="9">
        <f t="shared" si="198"/>
        <v>7.4670768446424395E-7</v>
      </c>
      <c r="BA243" s="9">
        <f t="shared" si="157"/>
        <v>3.0123219966211326E-11</v>
      </c>
      <c r="BB243" s="9">
        <f t="shared" si="157"/>
        <v>8.1007847082104643E-21</v>
      </c>
      <c r="BC243" s="9">
        <f t="shared" si="177"/>
        <v>-4.9398554600751715E-16</v>
      </c>
      <c r="BE243" s="16">
        <f t="shared" si="178"/>
        <v>4</v>
      </c>
      <c r="BF243" s="17">
        <f>VLOOKUP($A243,Datum!$A:$B,2,0)</f>
        <v>41381</v>
      </c>
      <c r="BG243" s="13">
        <f>VLOOKUP(BF243,Zeitreihen!$F:$G,2,0)</f>
        <v>7060.04</v>
      </c>
      <c r="BH243" s="13">
        <f>VLOOKUP(BF243,Zeitreihen!N:O,2,0)</f>
        <v>1.3031999999999999</v>
      </c>
      <c r="BI243" s="9">
        <f t="shared" si="179"/>
        <v>-5.2200332842971082E-3</v>
      </c>
      <c r="BJ243" s="9">
        <f t="shared" si="179"/>
        <v>-1.1065014263371099E-2</v>
      </c>
      <c r="BK243" s="9">
        <f t="shared" si="199"/>
        <v>7.4670768446424395E-7</v>
      </c>
      <c r="BL243" s="9">
        <f t="shared" si="158"/>
        <v>3.0123219966211326E-11</v>
      </c>
      <c r="BM243" s="9">
        <f t="shared" si="158"/>
        <v>9.597706221875374E-11</v>
      </c>
      <c r="BN243" s="9">
        <f t="shared" si="180"/>
        <v>5.3769304969715475E-11</v>
      </c>
      <c r="BP243" s="16">
        <f t="shared" si="181"/>
        <v>4</v>
      </c>
      <c r="BQ243" s="17">
        <f>VLOOKUP($A243,Datum!$A:$B,2,0)</f>
        <v>41381</v>
      </c>
      <c r="BR243" s="13">
        <f>VLOOKUP(BQ243,Zeitreihen!$F:$G,2,0)</f>
        <v>7060.04</v>
      </c>
      <c r="BS243" s="13">
        <f>VLOOKUP(BQ243,Zeitreihen!R:S,2,0)</f>
        <v>1.0237000000000001</v>
      </c>
      <c r="BT243" s="9">
        <f t="shared" si="182"/>
        <v>-5.2200332842971082E-3</v>
      </c>
      <c r="BU243" s="9">
        <f t="shared" si="182"/>
        <v>-9.768009775780619E-5</v>
      </c>
      <c r="BV243" s="9">
        <f t="shared" si="200"/>
        <v>7.4670768446424395E-7</v>
      </c>
      <c r="BW243" s="9">
        <f t="shared" si="159"/>
        <v>3.0123219966211326E-11</v>
      </c>
      <c r="BX243" s="9">
        <f t="shared" si="159"/>
        <v>1.490347560761789E-17</v>
      </c>
      <c r="BY243" s="9">
        <f t="shared" si="183"/>
        <v>-2.1188220170399841E-14</v>
      </c>
      <c r="CA243" s="16">
        <f t="shared" si="184"/>
        <v>4</v>
      </c>
      <c r="CB243" s="17">
        <f>VLOOKUP($A243,Datum!$A:$B,2,0)</f>
        <v>41381</v>
      </c>
      <c r="CC243" s="13">
        <f>VLOOKUP(CB243,Zeitreihen!$J:$K,2,0)</f>
        <v>0.26665244520292253</v>
      </c>
      <c r="CD243" s="13">
        <f>VLOOKUP(CB243,Zeitreihen!N:O,2,0)</f>
        <v>1.3031999999999999</v>
      </c>
      <c r="CE243" s="9">
        <f t="shared" si="185"/>
        <v>0</v>
      </c>
      <c r="CF243" s="9">
        <f t="shared" si="185"/>
        <v>-1.1065014263371099E-2</v>
      </c>
      <c r="CG243" s="9">
        <f t="shared" si="201"/>
        <v>7.4670768446424395E-7</v>
      </c>
      <c r="CH243" s="9">
        <f t="shared" si="160"/>
        <v>8.1007847082104643E-21</v>
      </c>
      <c r="CI243" s="9">
        <f t="shared" si="160"/>
        <v>9.597706221875374E-11</v>
      </c>
      <c r="CJ243" s="9">
        <f t="shared" si="186"/>
        <v>-8.8175366058817382E-16</v>
      </c>
      <c r="CL243" s="16">
        <f t="shared" si="187"/>
        <v>4</v>
      </c>
      <c r="CM243" s="17">
        <f>VLOOKUP($A243,Datum!$A:$B,2,0)</f>
        <v>41381</v>
      </c>
      <c r="CN243" s="13">
        <f>VLOOKUP(CM243,Zeitreihen!$J:$K,2,0)</f>
        <v>0.26665244520292253</v>
      </c>
      <c r="CO243" s="13">
        <f>VLOOKUP(CM243,Zeitreihen!R:S,2,0)</f>
        <v>1.0237000000000001</v>
      </c>
      <c r="CP243" s="9">
        <f t="shared" si="188"/>
        <v>0</v>
      </c>
      <c r="CQ243" s="9">
        <f t="shared" si="188"/>
        <v>-9.768009775780619E-5</v>
      </c>
      <c r="CR243" s="9">
        <f t="shared" si="202"/>
        <v>7.4670768446424395E-7</v>
      </c>
      <c r="CS243" s="9">
        <f t="shared" si="161"/>
        <v>8.1007847082104643E-21</v>
      </c>
      <c r="CT243" s="9">
        <f t="shared" si="161"/>
        <v>1.490347560761789E-17</v>
      </c>
      <c r="CU243" s="9">
        <f t="shared" si="189"/>
        <v>3.4746200842880457E-19</v>
      </c>
      <c r="CW243" s="16">
        <f t="shared" si="190"/>
        <v>4</v>
      </c>
      <c r="CX243" s="17">
        <f>VLOOKUP($A243,Datum!$A:$B,2,0)</f>
        <v>41381</v>
      </c>
      <c r="CY243" s="13">
        <f>VLOOKUP(CX243,Zeitreihen!N:O,2,0)</f>
        <v>1.3031999999999999</v>
      </c>
      <c r="CZ243" s="13">
        <f>VLOOKUP(CX243,Zeitreihen!R:S,2,0)</f>
        <v>1.0237000000000001</v>
      </c>
      <c r="DA243" s="9">
        <f t="shared" si="191"/>
        <v>-1.1065014263371099E-2</v>
      </c>
      <c r="DB243" s="9">
        <f t="shared" si="191"/>
        <v>-9.768009775780619E-5</v>
      </c>
      <c r="DC243" s="9">
        <f t="shared" si="203"/>
        <v>7.4670768446424395E-7</v>
      </c>
      <c r="DD243" s="9">
        <f t="shared" si="162"/>
        <v>9.597706221875374E-11</v>
      </c>
      <c r="DE243" s="9">
        <f t="shared" si="162"/>
        <v>1.490347560761789E-17</v>
      </c>
      <c r="DF243" s="9">
        <f t="shared" si="192"/>
        <v>-3.7820520959764961E-14</v>
      </c>
    </row>
    <row r="244" spans="1:110" ht="15" x14ac:dyDescent="0.2">
      <c r="A244" s="9">
        <f t="shared" si="193"/>
        <v>231</v>
      </c>
      <c r="B244" s="16">
        <f t="shared" si="163"/>
        <v>3</v>
      </c>
      <c r="C244" s="17">
        <f>VLOOKUP($A244,Datum!$A:$B,2,0)</f>
        <v>41380</v>
      </c>
      <c r="D244" s="13">
        <f>VLOOKUP(C244,Zeitreihen!$B:$C,2,0)</f>
        <v>553.52</v>
      </c>
      <c r="E244" s="13">
        <f>VLOOKUP(C244,Zeitreihen!F:G,2,0)</f>
        <v>7096.99</v>
      </c>
      <c r="F244" s="9">
        <f t="shared" si="164"/>
        <v>1.4463410100160829E-3</v>
      </c>
      <c r="G244" s="9">
        <f t="shared" si="164"/>
        <v>-6.8260321679243976E-3</v>
      </c>
      <c r="H244" s="9">
        <f t="shared" si="194"/>
        <v>7.0190522339638929E-7</v>
      </c>
      <c r="I244" s="9">
        <f t="shared" si="153"/>
        <v>2.7209637979673126E-13</v>
      </c>
      <c r="J244" s="9">
        <f t="shared" si="153"/>
        <v>4.4445744405071972E-11</v>
      </c>
      <c r="K244" s="9">
        <f t="shared" si="165"/>
        <v>-3.4775747511722745E-12</v>
      </c>
      <c r="M244" s="16">
        <f t="shared" si="166"/>
        <v>3</v>
      </c>
      <c r="N244" s="17">
        <f>VLOOKUP($A244,Datum!$A:$B,2,0)</f>
        <v>41380</v>
      </c>
      <c r="O244" s="13">
        <f>VLOOKUP(N244,Zeitreihen!$B:$C,2,0)</f>
        <v>553.52</v>
      </c>
      <c r="P244" s="13">
        <f>VLOOKUP(N244,Zeitreihen!$J:$K,2,0)</f>
        <v>0.26665244520292253</v>
      </c>
      <c r="Q244" s="9">
        <f t="shared" si="167"/>
        <v>1.4463410100160829E-3</v>
      </c>
      <c r="R244" s="9">
        <f t="shared" si="167"/>
        <v>0</v>
      </c>
      <c r="S244" s="9">
        <f t="shared" si="195"/>
        <v>7.0190522339638929E-7</v>
      </c>
      <c r="T244" s="9">
        <f t="shared" si="154"/>
        <v>2.7209637979673126E-13</v>
      </c>
      <c r="U244" s="9">
        <f t="shared" si="154"/>
        <v>7.6147376257178375E-21</v>
      </c>
      <c r="V244" s="9">
        <f t="shared" si="168"/>
        <v>4.5518595552364977E-17</v>
      </c>
      <c r="X244" s="16">
        <f t="shared" si="169"/>
        <v>3</v>
      </c>
      <c r="Y244" s="17">
        <f>VLOOKUP($A244,Datum!$A:$B,2,0)</f>
        <v>41380</v>
      </c>
      <c r="Z244" s="13">
        <f>VLOOKUP(Y244,Zeitreihen!$B:$C,2,0)</f>
        <v>553.52</v>
      </c>
      <c r="AA244" s="13">
        <f>VLOOKUP(Y244,Zeitreihen!N:O,2,0)</f>
        <v>1.3176999999999999</v>
      </c>
      <c r="AB244" s="9">
        <f t="shared" si="170"/>
        <v>1.4463410100160829E-3</v>
      </c>
      <c r="AC244" s="9">
        <f t="shared" si="170"/>
        <v>1.0758124587800122E-2</v>
      </c>
      <c r="AD244" s="9">
        <f t="shared" si="196"/>
        <v>7.0190522339638929E-7</v>
      </c>
      <c r="AE244" s="9">
        <f t="shared" si="155"/>
        <v>2.7209637979673126E-13</v>
      </c>
      <c r="AF244" s="9">
        <f t="shared" si="155"/>
        <v>7.7176926117099909E-11</v>
      </c>
      <c r="AG244" s="9">
        <f t="shared" si="171"/>
        <v>4.5825279268437289E-12</v>
      </c>
      <c r="AI244" s="16">
        <f t="shared" si="172"/>
        <v>3</v>
      </c>
      <c r="AJ244" s="17">
        <f>VLOOKUP($A244,Datum!$A:$B,2,0)</f>
        <v>41380</v>
      </c>
      <c r="AK244" s="13">
        <f>VLOOKUP(AJ244,Zeitreihen!$B:$C,2,0)</f>
        <v>553.52</v>
      </c>
      <c r="AL244" s="13">
        <f>VLOOKUP(AJ244,Zeitreihen!$R:$S,2,0)</f>
        <v>1.0238</v>
      </c>
      <c r="AM244" s="9">
        <f t="shared" si="173"/>
        <v>1.4463410100160829E-3</v>
      </c>
      <c r="AN244" s="9">
        <f t="shared" si="173"/>
        <v>-9.767055728815687E-5</v>
      </c>
      <c r="AO244" s="9">
        <f t="shared" si="197"/>
        <v>7.0190522339638929E-7</v>
      </c>
      <c r="AP244" s="9">
        <f t="shared" si="156"/>
        <v>2.8239638409077271E-13</v>
      </c>
      <c r="AQ244" s="9">
        <f t="shared" si="156"/>
        <v>1.4666880119668425E-17</v>
      </c>
      <c r="AR244" s="9">
        <f t="shared" si="174"/>
        <v>2.0351594315156746E-15</v>
      </c>
      <c r="AT244" s="16">
        <f t="shared" si="175"/>
        <v>3</v>
      </c>
      <c r="AU244" s="17">
        <f>VLOOKUP($A244,Datum!$A:$B,2,0)</f>
        <v>41380</v>
      </c>
      <c r="AV244" s="13">
        <f>VLOOKUP(AU244,Zeitreihen!$F:$G,2,0)</f>
        <v>7096.99</v>
      </c>
      <c r="AW244" s="13">
        <f>VLOOKUP(AU244,Zeitreihen!$J:$K,2,0)</f>
        <v>0.26665244520292253</v>
      </c>
      <c r="AX244" s="9">
        <f t="shared" si="176"/>
        <v>-6.8260321679243976E-3</v>
      </c>
      <c r="AY244" s="9">
        <f t="shared" si="176"/>
        <v>0</v>
      </c>
      <c r="AZ244" s="9">
        <f t="shared" si="198"/>
        <v>7.0190522339638929E-7</v>
      </c>
      <c r="BA244" s="9">
        <f t="shared" si="157"/>
        <v>4.4445744405071972E-11</v>
      </c>
      <c r="BB244" s="9">
        <f t="shared" si="157"/>
        <v>7.6147376257178375E-21</v>
      </c>
      <c r="BC244" s="9">
        <f t="shared" si="177"/>
        <v>-5.8175826786074947E-16</v>
      </c>
      <c r="BE244" s="16">
        <f t="shared" si="178"/>
        <v>3</v>
      </c>
      <c r="BF244" s="17">
        <f>VLOOKUP($A244,Datum!$A:$B,2,0)</f>
        <v>41380</v>
      </c>
      <c r="BG244" s="13">
        <f>VLOOKUP(BF244,Zeitreihen!$F:$G,2,0)</f>
        <v>7096.99</v>
      </c>
      <c r="BH244" s="13">
        <f>VLOOKUP(BF244,Zeitreihen!N:O,2,0)</f>
        <v>1.3176999999999999</v>
      </c>
      <c r="BI244" s="9">
        <f t="shared" si="179"/>
        <v>-6.8260321679243976E-3</v>
      </c>
      <c r="BJ244" s="9">
        <f t="shared" si="179"/>
        <v>1.0758124587800122E-2</v>
      </c>
      <c r="BK244" s="9">
        <f t="shared" si="199"/>
        <v>7.0190522339638929E-7</v>
      </c>
      <c r="BL244" s="9">
        <f t="shared" si="158"/>
        <v>4.4445744405071972E-11</v>
      </c>
      <c r="BM244" s="9">
        <f t="shared" si="158"/>
        <v>7.7176926117099909E-11</v>
      </c>
      <c r="BN244" s="9">
        <f t="shared" si="180"/>
        <v>-5.8567789203364558E-11</v>
      </c>
      <c r="BP244" s="16">
        <f t="shared" si="181"/>
        <v>3</v>
      </c>
      <c r="BQ244" s="17">
        <f>VLOOKUP($A244,Datum!$A:$B,2,0)</f>
        <v>41380</v>
      </c>
      <c r="BR244" s="13">
        <f>VLOOKUP(BQ244,Zeitreihen!$F:$G,2,0)</f>
        <v>7096.99</v>
      </c>
      <c r="BS244" s="13">
        <f>VLOOKUP(BQ244,Zeitreihen!R:S,2,0)</f>
        <v>1.0238</v>
      </c>
      <c r="BT244" s="9">
        <f t="shared" si="182"/>
        <v>-6.8260321679243976E-3</v>
      </c>
      <c r="BU244" s="9">
        <f t="shared" si="182"/>
        <v>-9.767055728815687E-5</v>
      </c>
      <c r="BV244" s="9">
        <f t="shared" si="200"/>
        <v>7.0190522339638929E-7</v>
      </c>
      <c r="BW244" s="9">
        <f t="shared" si="159"/>
        <v>4.4445744405071972E-11</v>
      </c>
      <c r="BX244" s="9">
        <f t="shared" si="159"/>
        <v>1.4069164773988151E-17</v>
      </c>
      <c r="BY244" s="9">
        <f t="shared" si="183"/>
        <v>-2.500628923965968E-14</v>
      </c>
      <c r="CA244" s="16">
        <f t="shared" si="184"/>
        <v>3</v>
      </c>
      <c r="CB244" s="17">
        <f>VLOOKUP($A244,Datum!$A:$B,2,0)</f>
        <v>41380</v>
      </c>
      <c r="CC244" s="13">
        <f>VLOOKUP(CB244,Zeitreihen!$J:$K,2,0)</f>
        <v>0.26665244520292253</v>
      </c>
      <c r="CD244" s="13">
        <f>VLOOKUP(CB244,Zeitreihen!N:O,2,0)</f>
        <v>1.3176999999999999</v>
      </c>
      <c r="CE244" s="9">
        <f t="shared" si="185"/>
        <v>0</v>
      </c>
      <c r="CF244" s="9">
        <f t="shared" si="185"/>
        <v>1.0758124587800122E-2</v>
      </c>
      <c r="CG244" s="9">
        <f t="shared" si="201"/>
        <v>7.0190522339638929E-7</v>
      </c>
      <c r="CH244" s="9">
        <f t="shared" si="160"/>
        <v>7.6147376257178375E-21</v>
      </c>
      <c r="CI244" s="9">
        <f t="shared" si="160"/>
        <v>7.7176926117099909E-11</v>
      </c>
      <c r="CJ244" s="9">
        <f t="shared" si="186"/>
        <v>7.6660422849155112E-16</v>
      </c>
      <c r="CL244" s="16">
        <f t="shared" si="187"/>
        <v>3</v>
      </c>
      <c r="CM244" s="17">
        <f>VLOOKUP($A244,Datum!$A:$B,2,0)</f>
        <v>41380</v>
      </c>
      <c r="CN244" s="13">
        <f>VLOOKUP(CM244,Zeitreihen!$J:$K,2,0)</f>
        <v>0.26665244520292253</v>
      </c>
      <c r="CO244" s="13">
        <f>VLOOKUP(CM244,Zeitreihen!R:S,2,0)</f>
        <v>1.0238</v>
      </c>
      <c r="CP244" s="9">
        <f t="shared" si="188"/>
        <v>0</v>
      </c>
      <c r="CQ244" s="9">
        <f t="shared" si="188"/>
        <v>-9.767055728815687E-5</v>
      </c>
      <c r="CR244" s="9">
        <f t="shared" si="202"/>
        <v>7.0190522339638929E-7</v>
      </c>
      <c r="CS244" s="9">
        <f t="shared" si="161"/>
        <v>7.6147376257178375E-21</v>
      </c>
      <c r="CT244" s="9">
        <f t="shared" si="161"/>
        <v>1.4069164773988151E-17</v>
      </c>
      <c r="CU244" s="9">
        <f t="shared" si="189"/>
        <v>3.2731177547853604E-19</v>
      </c>
      <c r="CW244" s="16">
        <f t="shared" si="190"/>
        <v>3</v>
      </c>
      <c r="CX244" s="17">
        <f>VLOOKUP($A244,Datum!$A:$B,2,0)</f>
        <v>41380</v>
      </c>
      <c r="CY244" s="13">
        <f>VLOOKUP(CX244,Zeitreihen!N:O,2,0)</f>
        <v>1.3176999999999999</v>
      </c>
      <c r="CZ244" s="13">
        <f>VLOOKUP(CX244,Zeitreihen!R:S,2,0)</f>
        <v>1.0238</v>
      </c>
      <c r="DA244" s="9">
        <f t="shared" si="191"/>
        <v>1.0758124587800122E-2</v>
      </c>
      <c r="DB244" s="9">
        <f t="shared" si="191"/>
        <v>-9.767055728815687E-5</v>
      </c>
      <c r="DC244" s="9">
        <f t="shared" si="203"/>
        <v>7.0190522339638929E-7</v>
      </c>
      <c r="DD244" s="9">
        <f t="shared" si="162"/>
        <v>7.7176926117099909E-11</v>
      </c>
      <c r="DE244" s="9">
        <f t="shared" si="162"/>
        <v>1.4069164773988151E-17</v>
      </c>
      <c r="DF244" s="9">
        <f t="shared" si="192"/>
        <v>3.2951705423109563E-14</v>
      </c>
    </row>
    <row r="245" spans="1:110" ht="15" x14ac:dyDescent="0.2">
      <c r="A245" s="9">
        <f t="shared" si="193"/>
        <v>232</v>
      </c>
      <c r="B245" s="16">
        <f t="shared" si="163"/>
        <v>2</v>
      </c>
      <c r="C245" s="17">
        <f>VLOOKUP($A245,Datum!$A:$B,2,0)</f>
        <v>41379</v>
      </c>
      <c r="D245" s="13">
        <f>VLOOKUP(C245,Zeitreihen!$B:$C,2,0)</f>
        <v>552.72</v>
      </c>
      <c r="E245" s="13">
        <f>VLOOKUP(C245,Zeitreihen!F:G,2,0)</f>
        <v>7145.6</v>
      </c>
      <c r="F245" s="9">
        <f t="shared" si="164"/>
        <v>-3.1070511646128841E-3</v>
      </c>
      <c r="G245" s="9">
        <f t="shared" si="164"/>
        <v>-1.2823273420343452E-2</v>
      </c>
      <c r="H245" s="9">
        <f t="shared" si="194"/>
        <v>6.597909099926059E-7</v>
      </c>
      <c r="I245" s="9">
        <f t="shared" si="153"/>
        <v>1.0194416343045372E-11</v>
      </c>
      <c r="J245" s="9">
        <f t="shared" si="153"/>
        <v>1.2848398585141178E-10</v>
      </c>
      <c r="K245" s="9">
        <f t="shared" si="165"/>
        <v>3.6191425022831615E-11</v>
      </c>
      <c r="M245" s="16">
        <f t="shared" si="166"/>
        <v>2</v>
      </c>
      <c r="N245" s="17">
        <f>VLOOKUP($A245,Datum!$A:$B,2,0)</f>
        <v>41379</v>
      </c>
      <c r="O245" s="13">
        <f>VLOOKUP(N245,Zeitreihen!$B:$C,2,0)</f>
        <v>552.72</v>
      </c>
      <c r="P245" s="13">
        <f>VLOOKUP(N245,Zeitreihen!$J:$K,2,0)</f>
        <v>0.26665244520292253</v>
      </c>
      <c r="Q245" s="9">
        <f t="shared" si="167"/>
        <v>-3.1070511646128841E-3</v>
      </c>
      <c r="R245" s="9">
        <f t="shared" si="167"/>
        <v>0</v>
      </c>
      <c r="S245" s="9">
        <f t="shared" si="195"/>
        <v>6.597909099926059E-7</v>
      </c>
      <c r="T245" s="9">
        <f t="shared" si="154"/>
        <v>1.0194416343045372E-11</v>
      </c>
      <c r="U245" s="9">
        <f t="shared" si="154"/>
        <v>7.1578533681747662E-21</v>
      </c>
      <c r="V245" s="9">
        <f t="shared" si="168"/>
        <v>-2.7012985277018751E-16</v>
      </c>
      <c r="X245" s="16">
        <f t="shared" si="169"/>
        <v>2</v>
      </c>
      <c r="Y245" s="17">
        <f>VLOOKUP($A245,Datum!$A:$B,2,0)</f>
        <v>41379</v>
      </c>
      <c r="Z245" s="13">
        <f>VLOOKUP(Y245,Zeitreihen!$B:$C,2,0)</f>
        <v>552.72</v>
      </c>
      <c r="AA245" s="13">
        <f>VLOOKUP(Y245,Zeitreihen!N:O,2,0)</f>
        <v>1.3035999999999999</v>
      </c>
      <c r="AB245" s="9">
        <f t="shared" si="170"/>
        <v>-3.1070511646128841E-3</v>
      </c>
      <c r="AC245" s="9">
        <f t="shared" si="170"/>
        <v>-5.8893435739722578E-3</v>
      </c>
      <c r="AD245" s="9">
        <f t="shared" si="196"/>
        <v>6.597909099926059E-7</v>
      </c>
      <c r="AE245" s="9">
        <f t="shared" si="155"/>
        <v>1.0194416343045372E-11</v>
      </c>
      <c r="AF245" s="9">
        <f t="shared" si="155"/>
        <v>2.5049148179751907E-11</v>
      </c>
      <c r="AG245" s="9">
        <f t="shared" si="171"/>
        <v>1.5980032715330341E-11</v>
      </c>
      <c r="AI245" s="16">
        <f t="shared" si="172"/>
        <v>2</v>
      </c>
      <c r="AJ245" s="17">
        <f>VLOOKUP($A245,Datum!$A:$B,2,0)</f>
        <v>41379</v>
      </c>
      <c r="AK245" s="13">
        <f>VLOOKUP(AJ245,Zeitreihen!$B:$C,2,0)</f>
        <v>552.72</v>
      </c>
      <c r="AL245" s="13">
        <f>VLOOKUP(AJ245,Zeitreihen!$R:$S,2,0)</f>
        <v>1.0239</v>
      </c>
      <c r="AM245" s="9">
        <f t="shared" si="173"/>
        <v>-3.1070511646128841E-3</v>
      </c>
      <c r="AN245" s="9">
        <f t="shared" si="173"/>
        <v>-9.7661018682067841E-5</v>
      </c>
      <c r="AO245" s="9">
        <f t="shared" si="197"/>
        <v>6.597909099926059E-7</v>
      </c>
      <c r="AP245" s="9">
        <f t="shared" si="156"/>
        <v>1.0133948723684283E-11</v>
      </c>
      <c r="AQ245" s="9">
        <f t="shared" si="156"/>
        <v>1.3844464828197868E-17</v>
      </c>
      <c r="AR245" s="9">
        <f t="shared" si="174"/>
        <v>-1.184479196422663E-14</v>
      </c>
      <c r="AT245" s="16">
        <f t="shared" si="175"/>
        <v>2</v>
      </c>
      <c r="AU245" s="17">
        <f>VLOOKUP($A245,Datum!$A:$B,2,0)</f>
        <v>41379</v>
      </c>
      <c r="AV245" s="13">
        <f>VLOOKUP(AU245,Zeitreihen!$F:$G,2,0)</f>
        <v>7145.6</v>
      </c>
      <c r="AW245" s="13">
        <f>VLOOKUP(AU245,Zeitreihen!$J:$K,2,0)</f>
        <v>0.26665244520292253</v>
      </c>
      <c r="AX245" s="9">
        <f t="shared" si="176"/>
        <v>-1.2823273420343452E-2</v>
      </c>
      <c r="AY245" s="9">
        <f t="shared" si="176"/>
        <v>0</v>
      </c>
      <c r="AZ245" s="9">
        <f t="shared" si="198"/>
        <v>6.597909099926059E-7</v>
      </c>
      <c r="BA245" s="9">
        <f t="shared" si="157"/>
        <v>1.2848398585141178E-10</v>
      </c>
      <c r="BB245" s="9">
        <f t="shared" si="157"/>
        <v>7.1578533681747662E-21</v>
      </c>
      <c r="BC245" s="9">
        <f t="shared" si="177"/>
        <v>-9.5899402025406123E-16</v>
      </c>
      <c r="BE245" s="16">
        <f t="shared" si="178"/>
        <v>2</v>
      </c>
      <c r="BF245" s="17">
        <f>VLOOKUP($A245,Datum!$A:$B,2,0)</f>
        <v>41379</v>
      </c>
      <c r="BG245" s="13">
        <f>VLOOKUP(BF245,Zeitreihen!$F:$G,2,0)</f>
        <v>7145.6</v>
      </c>
      <c r="BH245" s="13">
        <f>VLOOKUP(BF245,Zeitreihen!N:O,2,0)</f>
        <v>1.3035999999999999</v>
      </c>
      <c r="BI245" s="9">
        <f t="shared" si="179"/>
        <v>-1.2823273420343452E-2</v>
      </c>
      <c r="BJ245" s="9">
        <f t="shared" si="179"/>
        <v>-5.8893435739722578E-3</v>
      </c>
      <c r="BK245" s="9">
        <f t="shared" si="199"/>
        <v>6.597909099926059E-7</v>
      </c>
      <c r="BL245" s="9">
        <f t="shared" si="158"/>
        <v>1.2848398585141178E-10</v>
      </c>
      <c r="BM245" s="9">
        <f t="shared" si="158"/>
        <v>2.5049148179751907E-11</v>
      </c>
      <c r="BN245" s="9">
        <f t="shared" si="180"/>
        <v>5.6731070854666239E-11</v>
      </c>
      <c r="BP245" s="16">
        <f t="shared" si="181"/>
        <v>2</v>
      </c>
      <c r="BQ245" s="17">
        <f>VLOOKUP($A245,Datum!$A:$B,2,0)</f>
        <v>41379</v>
      </c>
      <c r="BR245" s="13">
        <f>VLOOKUP(BQ245,Zeitreihen!$F:$G,2,0)</f>
        <v>7145.6</v>
      </c>
      <c r="BS245" s="13">
        <f>VLOOKUP(BQ245,Zeitreihen!R:S,2,0)</f>
        <v>1.0239</v>
      </c>
      <c r="BT245" s="9">
        <f t="shared" si="182"/>
        <v>-1.2823273420343452E-2</v>
      </c>
      <c r="BU245" s="9">
        <f t="shared" si="182"/>
        <v>-9.7661018682067841E-5</v>
      </c>
      <c r="BV245" s="9">
        <f t="shared" si="200"/>
        <v>6.597909099926059E-7</v>
      </c>
      <c r="BW245" s="9">
        <f t="shared" si="159"/>
        <v>1.2848398585141178E-10</v>
      </c>
      <c r="BX245" s="9">
        <f t="shared" si="159"/>
        <v>1.3281427804145501E-17</v>
      </c>
      <c r="BY245" s="9">
        <f t="shared" si="183"/>
        <v>-4.1309209409941238E-14</v>
      </c>
      <c r="CA245" s="16">
        <f t="shared" si="184"/>
        <v>2</v>
      </c>
      <c r="CB245" s="17">
        <f>VLOOKUP($A245,Datum!$A:$B,2,0)</f>
        <v>41379</v>
      </c>
      <c r="CC245" s="13">
        <f>VLOOKUP(CB245,Zeitreihen!$J:$K,2,0)</f>
        <v>0.26665244520292253</v>
      </c>
      <c r="CD245" s="13">
        <f>VLOOKUP(CB245,Zeitreihen!N:O,2,0)</f>
        <v>1.3035999999999999</v>
      </c>
      <c r="CE245" s="9">
        <f t="shared" si="185"/>
        <v>0</v>
      </c>
      <c r="CF245" s="9">
        <f t="shared" si="185"/>
        <v>-5.8893435739722578E-3</v>
      </c>
      <c r="CG245" s="9">
        <f t="shared" si="201"/>
        <v>6.597909099926059E-7</v>
      </c>
      <c r="CH245" s="9">
        <f t="shared" si="160"/>
        <v>7.1578533681747662E-21</v>
      </c>
      <c r="CI245" s="9">
        <f t="shared" si="160"/>
        <v>2.5049148179751907E-11</v>
      </c>
      <c r="CJ245" s="9">
        <f t="shared" si="186"/>
        <v>-4.2343609868355109E-16</v>
      </c>
      <c r="CL245" s="16">
        <f t="shared" si="187"/>
        <v>2</v>
      </c>
      <c r="CM245" s="17">
        <f>VLOOKUP($A245,Datum!$A:$B,2,0)</f>
        <v>41379</v>
      </c>
      <c r="CN245" s="13">
        <f>VLOOKUP(CM245,Zeitreihen!$J:$K,2,0)</f>
        <v>0.26665244520292253</v>
      </c>
      <c r="CO245" s="13">
        <f>VLOOKUP(CM245,Zeitreihen!R:S,2,0)</f>
        <v>1.0239</v>
      </c>
      <c r="CP245" s="9">
        <f t="shared" si="188"/>
        <v>0</v>
      </c>
      <c r="CQ245" s="9">
        <f t="shared" si="188"/>
        <v>-9.7661018682067841E-5</v>
      </c>
      <c r="CR245" s="9">
        <f t="shared" si="202"/>
        <v>6.597909099926059E-7</v>
      </c>
      <c r="CS245" s="9">
        <f t="shared" si="161"/>
        <v>7.1578533681747662E-21</v>
      </c>
      <c r="CT245" s="9">
        <f t="shared" si="161"/>
        <v>1.3281427804145501E-17</v>
      </c>
      <c r="CU245" s="9">
        <f t="shared" si="189"/>
        <v>3.0832857918472766E-19</v>
      </c>
      <c r="CW245" s="16">
        <f t="shared" si="190"/>
        <v>2</v>
      </c>
      <c r="CX245" s="17">
        <f>VLOOKUP($A245,Datum!$A:$B,2,0)</f>
        <v>41379</v>
      </c>
      <c r="CY245" s="13">
        <f>VLOOKUP(CX245,Zeitreihen!N:O,2,0)</f>
        <v>1.3035999999999999</v>
      </c>
      <c r="CZ245" s="13">
        <f>VLOOKUP(CX245,Zeitreihen!R:S,2,0)</f>
        <v>1.0239</v>
      </c>
      <c r="DA245" s="9">
        <f t="shared" si="191"/>
        <v>-5.8893435739722578E-3</v>
      </c>
      <c r="DB245" s="9">
        <f t="shared" si="191"/>
        <v>-9.7661018682067841E-5</v>
      </c>
      <c r="DC245" s="9">
        <f t="shared" si="203"/>
        <v>6.597909099926059E-7</v>
      </c>
      <c r="DD245" s="9">
        <f t="shared" si="162"/>
        <v>2.5049148179751907E-11</v>
      </c>
      <c r="DE245" s="9">
        <f t="shared" si="162"/>
        <v>1.3281427804145501E-17</v>
      </c>
      <c r="DF245" s="9">
        <f t="shared" si="192"/>
        <v>-1.8239749261015558E-14</v>
      </c>
    </row>
    <row r="246" spans="1:110" ht="15" x14ac:dyDescent="0.2">
      <c r="A246" s="9">
        <f t="shared" si="193"/>
        <v>233</v>
      </c>
      <c r="B246" s="16">
        <f t="shared" si="163"/>
        <v>6</v>
      </c>
      <c r="C246" s="17">
        <f>VLOOKUP($A246,Datum!$A:$B,2,0)</f>
        <v>41376</v>
      </c>
      <c r="D246" s="13">
        <f>VLOOKUP(C246,Zeitreihen!$B:$C,2,0)</f>
        <v>554.44000000000005</v>
      </c>
      <c r="E246" s="13">
        <f>VLOOKUP(C246,Zeitreihen!F:G,2,0)</f>
        <v>7237.82</v>
      </c>
      <c r="F246" s="9">
        <f t="shared" si="164"/>
        <v>3.607308407251641E-5</v>
      </c>
      <c r="G246" s="9">
        <f t="shared" si="164"/>
        <v>0</v>
      </c>
      <c r="H246" s="9">
        <f t="shared" si="194"/>
        <v>6.2020345539304949E-7</v>
      </c>
      <c r="I246" s="9">
        <f t="shared" si="153"/>
        <v>3.8476885188777149E-13</v>
      </c>
      <c r="J246" s="9">
        <f t="shared" si="153"/>
        <v>7.9397615672290237E-13</v>
      </c>
      <c r="K246" s="9">
        <f t="shared" si="165"/>
        <v>5.5271809654518869E-13</v>
      </c>
      <c r="M246" s="16">
        <f t="shared" si="166"/>
        <v>6</v>
      </c>
      <c r="N246" s="17">
        <f>VLOOKUP($A246,Datum!$A:$B,2,0)</f>
        <v>41376</v>
      </c>
      <c r="O246" s="13">
        <f>VLOOKUP(N246,Zeitreihen!$B:$C,2,0)</f>
        <v>554.44000000000005</v>
      </c>
      <c r="P246" s="13">
        <f>VLOOKUP(N246,Zeitreihen!$J:$K,2,0)</f>
        <v>0.26665244520292253</v>
      </c>
      <c r="Q246" s="9">
        <f t="shared" si="167"/>
        <v>3.607308407251641E-5</v>
      </c>
      <c r="R246" s="9">
        <f t="shared" si="167"/>
        <v>2.6664889008905866E-5</v>
      </c>
      <c r="S246" s="9">
        <f t="shared" si="195"/>
        <v>6.2020345539304949E-7</v>
      </c>
      <c r="T246" s="9">
        <f t="shared" si="154"/>
        <v>3.8476885188777149E-13</v>
      </c>
      <c r="U246" s="9">
        <f t="shared" si="154"/>
        <v>4.4442652164320993E-16</v>
      </c>
      <c r="V246" s="9">
        <f t="shared" si="168"/>
        <v>-1.3076753514582037E-14</v>
      </c>
      <c r="X246" s="16">
        <f t="shared" si="169"/>
        <v>6</v>
      </c>
      <c r="Y246" s="17">
        <f>VLOOKUP($A246,Datum!$A:$B,2,0)</f>
        <v>41376</v>
      </c>
      <c r="Z246" s="13">
        <f>VLOOKUP(Y246,Zeitreihen!$B:$C,2,0)</f>
        <v>554.44000000000005</v>
      </c>
      <c r="AA246" s="13">
        <f>VLOOKUP(Y246,Zeitreihen!N:O,2,0)</f>
        <v>1.3113000000000001</v>
      </c>
      <c r="AB246" s="9">
        <f t="shared" si="170"/>
        <v>3.607308407251641E-5</v>
      </c>
      <c r="AC246" s="9">
        <f t="shared" si="170"/>
        <v>1.0682131337753974E-3</v>
      </c>
      <c r="AD246" s="9">
        <f t="shared" si="196"/>
        <v>6.2020345539304949E-7</v>
      </c>
      <c r="AE246" s="9">
        <f t="shared" si="155"/>
        <v>3.8476885188777149E-13</v>
      </c>
      <c r="AF246" s="9">
        <f t="shared" si="155"/>
        <v>3.9293067037740344E-13</v>
      </c>
      <c r="AG246" s="9">
        <f t="shared" si="171"/>
        <v>-3.8882834633370796E-13</v>
      </c>
      <c r="AI246" s="16">
        <f t="shared" si="172"/>
        <v>6</v>
      </c>
      <c r="AJ246" s="17">
        <f>VLOOKUP($A246,Datum!$A:$B,2,0)</f>
        <v>41376</v>
      </c>
      <c r="AK246" s="13">
        <f>VLOOKUP(AJ246,Zeitreihen!$B:$C,2,0)</f>
        <v>554.44000000000005</v>
      </c>
      <c r="AL246" s="13">
        <f>VLOOKUP(AJ246,Zeitreihen!$R:$S,2,0)</f>
        <v>1.024</v>
      </c>
      <c r="AM246" s="9">
        <f t="shared" si="173"/>
        <v>3.607308407251641E-5</v>
      </c>
      <c r="AN246" s="9">
        <f t="shared" si="173"/>
        <v>-9.765148193887286E-5</v>
      </c>
      <c r="AO246" s="9">
        <f t="shared" si="197"/>
        <v>6.2020345539304949E-7</v>
      </c>
      <c r="AP246" s="9">
        <f t="shared" si="156"/>
        <v>3.7344692477179517E-13</v>
      </c>
      <c r="AQ246" s="9">
        <f t="shared" si="156"/>
        <v>1.3068040854752125E-17</v>
      </c>
      <c r="AR246" s="9">
        <f t="shared" si="174"/>
        <v>-2.2091219228461253E-15</v>
      </c>
      <c r="AT246" s="16">
        <f t="shared" si="175"/>
        <v>6</v>
      </c>
      <c r="AU246" s="17">
        <f>VLOOKUP($A246,Datum!$A:$B,2,0)</f>
        <v>41376</v>
      </c>
      <c r="AV246" s="13">
        <f>VLOOKUP(AU246,Zeitreihen!$F:$G,2,0)</f>
        <v>7237.82</v>
      </c>
      <c r="AW246" s="13">
        <f>VLOOKUP(AU246,Zeitreihen!$J:$K,2,0)</f>
        <v>0.26665244520292253</v>
      </c>
      <c r="AX246" s="9">
        <f t="shared" si="176"/>
        <v>0</v>
      </c>
      <c r="AY246" s="9">
        <f t="shared" si="176"/>
        <v>2.6664889008905866E-5</v>
      </c>
      <c r="AZ246" s="9">
        <f t="shared" si="198"/>
        <v>6.2020345539304949E-7</v>
      </c>
      <c r="BA246" s="9">
        <f t="shared" si="157"/>
        <v>7.9397615672290237E-13</v>
      </c>
      <c r="BB246" s="9">
        <f t="shared" si="157"/>
        <v>4.4442652164320993E-16</v>
      </c>
      <c r="BC246" s="9">
        <f t="shared" si="177"/>
        <v>-1.8784676244215752E-14</v>
      </c>
      <c r="BE246" s="16">
        <f t="shared" si="178"/>
        <v>6</v>
      </c>
      <c r="BF246" s="17">
        <f>VLOOKUP($A246,Datum!$A:$B,2,0)</f>
        <v>41376</v>
      </c>
      <c r="BG246" s="13">
        <f>VLOOKUP(BF246,Zeitreihen!$F:$G,2,0)</f>
        <v>7237.82</v>
      </c>
      <c r="BH246" s="13">
        <f>VLOOKUP(BF246,Zeitreihen!N:O,2,0)</f>
        <v>1.3113000000000001</v>
      </c>
      <c r="BI246" s="9">
        <f t="shared" si="179"/>
        <v>0</v>
      </c>
      <c r="BJ246" s="9">
        <f t="shared" si="179"/>
        <v>1.0682131337753974E-3</v>
      </c>
      <c r="BK246" s="9">
        <f t="shared" si="199"/>
        <v>6.2020345539304949E-7</v>
      </c>
      <c r="BL246" s="9">
        <f t="shared" si="158"/>
        <v>7.9397615672290237E-13</v>
      </c>
      <c r="BM246" s="9">
        <f t="shared" si="158"/>
        <v>3.9293067037740344E-13</v>
      </c>
      <c r="BN246" s="9">
        <f t="shared" si="180"/>
        <v>-5.5854953542618259E-13</v>
      </c>
      <c r="BP246" s="16">
        <f t="shared" si="181"/>
        <v>6</v>
      </c>
      <c r="BQ246" s="17">
        <f>VLOOKUP($A246,Datum!$A:$B,2,0)</f>
        <v>41376</v>
      </c>
      <c r="BR246" s="13">
        <f>VLOOKUP(BQ246,Zeitreihen!$F:$G,2,0)</f>
        <v>7237.82</v>
      </c>
      <c r="BS246" s="13">
        <f>VLOOKUP(BQ246,Zeitreihen!R:S,2,0)</f>
        <v>1.024</v>
      </c>
      <c r="BT246" s="9">
        <f t="shared" si="182"/>
        <v>0</v>
      </c>
      <c r="BU246" s="9">
        <f t="shared" si="182"/>
        <v>-9.765148193887286E-5</v>
      </c>
      <c r="BV246" s="9">
        <f t="shared" si="200"/>
        <v>6.2020345539304949E-7</v>
      </c>
      <c r="BW246" s="9">
        <f t="shared" si="159"/>
        <v>7.9397615672290237E-13</v>
      </c>
      <c r="BX246" s="9">
        <f t="shared" si="159"/>
        <v>1.2537672746448334E-17</v>
      </c>
      <c r="BY246" s="9">
        <f t="shared" si="183"/>
        <v>-3.1550932191417935E-15</v>
      </c>
      <c r="CA246" s="16">
        <f t="shared" si="184"/>
        <v>6</v>
      </c>
      <c r="CB246" s="17">
        <f>VLOOKUP($A246,Datum!$A:$B,2,0)</f>
        <v>41376</v>
      </c>
      <c r="CC246" s="13">
        <f>VLOOKUP(CB246,Zeitreihen!$J:$K,2,0)</f>
        <v>0.26665244520292253</v>
      </c>
      <c r="CD246" s="13">
        <f>VLOOKUP(CB246,Zeitreihen!N:O,2,0)</f>
        <v>1.3113000000000001</v>
      </c>
      <c r="CE246" s="9">
        <f t="shared" si="185"/>
        <v>2.6664889008905866E-5</v>
      </c>
      <c r="CF246" s="9">
        <f t="shared" si="185"/>
        <v>1.0682131337753974E-3</v>
      </c>
      <c r="CG246" s="9">
        <f t="shared" si="201"/>
        <v>6.2020345539304949E-7</v>
      </c>
      <c r="CH246" s="9">
        <f t="shared" si="160"/>
        <v>4.4442652164320993E-16</v>
      </c>
      <c r="CI246" s="9">
        <f t="shared" si="160"/>
        <v>3.9293067037740344E-13</v>
      </c>
      <c r="CJ246" s="9">
        <f t="shared" si="186"/>
        <v>1.321471948558743E-14</v>
      </c>
      <c r="CL246" s="16">
        <f t="shared" si="187"/>
        <v>6</v>
      </c>
      <c r="CM246" s="17">
        <f>VLOOKUP($A246,Datum!$A:$B,2,0)</f>
        <v>41376</v>
      </c>
      <c r="CN246" s="13">
        <f>VLOOKUP(CM246,Zeitreihen!$J:$K,2,0)</f>
        <v>0.26665244520292253</v>
      </c>
      <c r="CO246" s="13">
        <f>VLOOKUP(CM246,Zeitreihen!R:S,2,0)</f>
        <v>1.024</v>
      </c>
      <c r="CP246" s="9">
        <f t="shared" si="188"/>
        <v>2.6664889008905866E-5</v>
      </c>
      <c r="CQ246" s="9">
        <f t="shared" si="188"/>
        <v>-9.765148193887286E-5</v>
      </c>
      <c r="CR246" s="9">
        <f t="shared" si="202"/>
        <v>6.2020345539304949E-7</v>
      </c>
      <c r="CS246" s="9">
        <f t="shared" si="161"/>
        <v>4.4442652164320993E-16</v>
      </c>
      <c r="CT246" s="9">
        <f t="shared" si="161"/>
        <v>1.2537672746448334E-17</v>
      </c>
      <c r="CU246" s="9">
        <f t="shared" si="189"/>
        <v>7.4646328028945287E-17</v>
      </c>
      <c r="CW246" s="16">
        <f t="shared" si="190"/>
        <v>6</v>
      </c>
      <c r="CX246" s="17">
        <f>VLOOKUP($A246,Datum!$A:$B,2,0)</f>
        <v>41376</v>
      </c>
      <c r="CY246" s="13">
        <f>VLOOKUP(CX246,Zeitreihen!N:O,2,0)</f>
        <v>1.3113000000000001</v>
      </c>
      <c r="CZ246" s="13">
        <f>VLOOKUP(CX246,Zeitreihen!R:S,2,0)</f>
        <v>1.024</v>
      </c>
      <c r="DA246" s="9">
        <f t="shared" si="191"/>
        <v>1.0682131337753974E-3</v>
      </c>
      <c r="DB246" s="9">
        <f t="shared" si="191"/>
        <v>-9.765148193887286E-5</v>
      </c>
      <c r="DC246" s="9">
        <f t="shared" si="203"/>
        <v>6.2020345539304949E-7</v>
      </c>
      <c r="DD246" s="9">
        <f t="shared" si="162"/>
        <v>3.9293067037740344E-13</v>
      </c>
      <c r="DE246" s="9">
        <f t="shared" si="162"/>
        <v>1.2537672746448334E-17</v>
      </c>
      <c r="DF246" s="9">
        <f t="shared" si="192"/>
        <v>2.2195576490000085E-15</v>
      </c>
    </row>
    <row r="247" spans="1:110" ht="15" x14ac:dyDescent="0.2">
      <c r="A247" s="9">
        <f t="shared" si="193"/>
        <v>234</v>
      </c>
      <c r="B247" s="16">
        <f t="shared" si="163"/>
        <v>5</v>
      </c>
      <c r="C247" s="17">
        <f>VLOOKUP($A247,Datum!$A:$B,2,0)</f>
        <v>41375</v>
      </c>
      <c r="D247" s="13">
        <f>VLOOKUP(C247,Zeitreihen!$B:$C,2,0)</f>
        <v>554.41999999999996</v>
      </c>
      <c r="E247" s="13">
        <f>VLOOKUP(C247,Zeitreihen!F:G,2,0)</f>
        <v>7237.82</v>
      </c>
      <c r="F247" s="9">
        <f t="shared" si="164"/>
        <v>1.6246370705243741E-3</v>
      </c>
      <c r="G247" s="9">
        <f t="shared" si="164"/>
        <v>0</v>
      </c>
      <c r="H247" s="9">
        <f t="shared" si="194"/>
        <v>5.8299124806946653E-7</v>
      </c>
      <c r="I247" s="9">
        <f t="shared" si="153"/>
        <v>3.7396814137674891E-13</v>
      </c>
      <c r="J247" s="9">
        <f t="shared" si="153"/>
        <v>7.4633758731952826E-13</v>
      </c>
      <c r="K247" s="9">
        <f t="shared" si="165"/>
        <v>-5.2830529087781344E-13</v>
      </c>
      <c r="M247" s="16">
        <f t="shared" si="166"/>
        <v>5</v>
      </c>
      <c r="N247" s="17">
        <f>VLOOKUP($A247,Datum!$A:$B,2,0)</f>
        <v>41375</v>
      </c>
      <c r="O247" s="13">
        <f>VLOOKUP(N247,Zeitreihen!$B:$C,2,0)</f>
        <v>554.41999999999996</v>
      </c>
      <c r="P247" s="13">
        <f>VLOOKUP(N247,Zeitreihen!$J:$K,2,0)</f>
        <v>0.26664533503986348</v>
      </c>
      <c r="Q247" s="9">
        <f t="shared" si="167"/>
        <v>1.6246370705243741E-3</v>
      </c>
      <c r="R247" s="9">
        <f t="shared" si="167"/>
        <v>-2.6664889008965887E-5</v>
      </c>
      <c r="S247" s="9">
        <f t="shared" si="195"/>
        <v>5.8299124806946653E-7</v>
      </c>
      <c r="T247" s="9">
        <f t="shared" si="154"/>
        <v>3.7396814137674891E-13</v>
      </c>
      <c r="U247" s="9">
        <f t="shared" si="154"/>
        <v>4.1128428611465515E-16</v>
      </c>
      <c r="V247" s="9">
        <f t="shared" si="168"/>
        <v>-1.2401903888345556E-14</v>
      </c>
      <c r="X247" s="16">
        <f t="shared" si="169"/>
        <v>5</v>
      </c>
      <c r="Y247" s="17">
        <f>VLOOKUP($A247,Datum!$A:$B,2,0)</f>
        <v>41375</v>
      </c>
      <c r="Z247" s="13">
        <f>VLOOKUP(Y247,Zeitreihen!$B:$C,2,0)</f>
        <v>554.41999999999996</v>
      </c>
      <c r="AA247" s="13">
        <f>VLOOKUP(Y247,Zeitreihen!N:O,2,0)</f>
        <v>1.3099000000000001</v>
      </c>
      <c r="AB247" s="9">
        <f t="shared" si="170"/>
        <v>1.6246370705243741E-3</v>
      </c>
      <c r="AC247" s="9">
        <f t="shared" si="170"/>
        <v>2.2163637793813284E-3</v>
      </c>
      <c r="AD247" s="9">
        <f t="shared" si="196"/>
        <v>5.8299124806946653E-7</v>
      </c>
      <c r="AE247" s="9">
        <f t="shared" si="155"/>
        <v>3.7396814137674891E-13</v>
      </c>
      <c r="AF247" s="9">
        <f t="shared" si="155"/>
        <v>2.2034524823010245E-12</v>
      </c>
      <c r="AG247" s="9">
        <f t="shared" si="171"/>
        <v>9.0775604069490928E-13</v>
      </c>
      <c r="AI247" s="16">
        <f t="shared" si="172"/>
        <v>5</v>
      </c>
      <c r="AJ247" s="17">
        <f>VLOOKUP($A247,Datum!$A:$B,2,0)</f>
        <v>41375</v>
      </c>
      <c r="AK247" s="13">
        <f>VLOOKUP(AJ247,Zeitreihen!$B:$C,2,0)</f>
        <v>554.41999999999996</v>
      </c>
      <c r="AL247" s="13">
        <f>VLOOKUP(AJ247,Zeitreihen!$R:$S,2,0)</f>
        <v>1.0241</v>
      </c>
      <c r="AM247" s="9">
        <f t="shared" si="173"/>
        <v>1.6246370705243741E-3</v>
      </c>
      <c r="AN247" s="9">
        <f t="shared" si="173"/>
        <v>-9.7641947058016708E-5</v>
      </c>
      <c r="AO247" s="9">
        <f t="shared" si="197"/>
        <v>5.8299124806946653E-7</v>
      </c>
      <c r="AP247" s="9">
        <f t="shared" si="156"/>
        <v>3.8495026054224735E-13</v>
      </c>
      <c r="AQ247" s="9">
        <f t="shared" si="156"/>
        <v>1.2335043741962234E-17</v>
      </c>
      <c r="AR247" s="9">
        <f t="shared" si="174"/>
        <v>2.1790773970348963E-15</v>
      </c>
      <c r="AT247" s="16">
        <f t="shared" si="175"/>
        <v>5</v>
      </c>
      <c r="AU247" s="17">
        <f>VLOOKUP($A247,Datum!$A:$B,2,0)</f>
        <v>41375</v>
      </c>
      <c r="AV247" s="13">
        <f>VLOOKUP(AU247,Zeitreihen!$F:$G,2,0)</f>
        <v>7237.82</v>
      </c>
      <c r="AW247" s="13">
        <f>VLOOKUP(AU247,Zeitreihen!$J:$K,2,0)</f>
        <v>0.26664533503986348</v>
      </c>
      <c r="AX247" s="9">
        <f t="shared" si="176"/>
        <v>0</v>
      </c>
      <c r="AY247" s="9">
        <f t="shared" si="176"/>
        <v>-2.6664889008965887E-5</v>
      </c>
      <c r="AZ247" s="9">
        <f t="shared" si="198"/>
        <v>5.8299124806946653E-7</v>
      </c>
      <c r="BA247" s="9">
        <f t="shared" si="157"/>
        <v>7.4633758731952826E-13</v>
      </c>
      <c r="BB247" s="9">
        <f t="shared" si="157"/>
        <v>4.1128428611465515E-16</v>
      </c>
      <c r="BC247" s="9">
        <f t="shared" si="177"/>
        <v>1.7520186123476152E-14</v>
      </c>
      <c r="BE247" s="16">
        <f t="shared" si="178"/>
        <v>5</v>
      </c>
      <c r="BF247" s="17">
        <f>VLOOKUP($A247,Datum!$A:$B,2,0)</f>
        <v>41375</v>
      </c>
      <c r="BG247" s="13">
        <f>VLOOKUP(BF247,Zeitreihen!$F:$G,2,0)</f>
        <v>7237.82</v>
      </c>
      <c r="BH247" s="13">
        <f>VLOOKUP(BF247,Zeitreihen!N:O,2,0)</f>
        <v>1.3099000000000001</v>
      </c>
      <c r="BI247" s="9">
        <f t="shared" si="179"/>
        <v>0</v>
      </c>
      <c r="BJ247" s="9">
        <f t="shared" si="179"/>
        <v>2.2163637793813284E-3</v>
      </c>
      <c r="BK247" s="9">
        <f t="shared" si="199"/>
        <v>5.8299124806946653E-7</v>
      </c>
      <c r="BL247" s="9">
        <f t="shared" si="158"/>
        <v>7.4633758731952826E-13</v>
      </c>
      <c r="BM247" s="9">
        <f t="shared" si="158"/>
        <v>2.2034524823010245E-12</v>
      </c>
      <c r="BN247" s="9">
        <f t="shared" si="180"/>
        <v>-1.2823881664354876E-12</v>
      </c>
      <c r="BP247" s="16">
        <f t="shared" si="181"/>
        <v>5</v>
      </c>
      <c r="BQ247" s="17">
        <f>VLOOKUP($A247,Datum!$A:$B,2,0)</f>
        <v>41375</v>
      </c>
      <c r="BR247" s="13">
        <f>VLOOKUP(BQ247,Zeitreihen!$F:$G,2,0)</f>
        <v>7237.82</v>
      </c>
      <c r="BS247" s="13">
        <f>VLOOKUP(BQ247,Zeitreihen!R:S,2,0)</f>
        <v>1.0241</v>
      </c>
      <c r="BT247" s="9">
        <f t="shared" si="182"/>
        <v>0</v>
      </c>
      <c r="BU247" s="9">
        <f t="shared" si="182"/>
        <v>-9.7641947058016708E-5</v>
      </c>
      <c r="BV247" s="9">
        <f t="shared" si="200"/>
        <v>5.8299124806946653E-7</v>
      </c>
      <c r="BW247" s="9">
        <f t="shared" si="159"/>
        <v>7.4633758731952826E-13</v>
      </c>
      <c r="BX247" s="9">
        <f t="shared" si="159"/>
        <v>1.1835451417166133E-17</v>
      </c>
      <c r="BY247" s="9">
        <f t="shared" si="183"/>
        <v>-2.9720770944787528E-15</v>
      </c>
      <c r="CA247" s="16">
        <f t="shared" si="184"/>
        <v>5</v>
      </c>
      <c r="CB247" s="17">
        <f>VLOOKUP($A247,Datum!$A:$B,2,0)</f>
        <v>41375</v>
      </c>
      <c r="CC247" s="13">
        <f>VLOOKUP(CB247,Zeitreihen!$J:$K,2,0)</f>
        <v>0.26664533503986348</v>
      </c>
      <c r="CD247" s="13">
        <f>VLOOKUP(CB247,Zeitreihen!N:O,2,0)</f>
        <v>1.3099000000000001</v>
      </c>
      <c r="CE247" s="9">
        <f t="shared" si="185"/>
        <v>-2.6664889008965887E-5</v>
      </c>
      <c r="CF247" s="9">
        <f t="shared" si="185"/>
        <v>2.2163637793813284E-3</v>
      </c>
      <c r="CG247" s="9">
        <f t="shared" si="201"/>
        <v>5.8299124806946653E-7</v>
      </c>
      <c r="CH247" s="9">
        <f t="shared" si="160"/>
        <v>4.1128428611465515E-16</v>
      </c>
      <c r="CI247" s="9">
        <f t="shared" si="160"/>
        <v>2.2034524823010245E-12</v>
      </c>
      <c r="CJ247" s="9">
        <f t="shared" si="186"/>
        <v>-3.0103909732304566E-14</v>
      </c>
      <c r="CL247" s="16">
        <f t="shared" si="187"/>
        <v>5</v>
      </c>
      <c r="CM247" s="17">
        <f>VLOOKUP($A247,Datum!$A:$B,2,0)</f>
        <v>41375</v>
      </c>
      <c r="CN247" s="13">
        <f>VLOOKUP(CM247,Zeitreihen!$J:$K,2,0)</f>
        <v>0.26664533503986348</v>
      </c>
      <c r="CO247" s="13">
        <f>VLOOKUP(CM247,Zeitreihen!R:S,2,0)</f>
        <v>1.0241</v>
      </c>
      <c r="CP247" s="9">
        <f t="shared" si="188"/>
        <v>-2.6664889008965887E-5</v>
      </c>
      <c r="CQ247" s="9">
        <f t="shared" si="188"/>
        <v>-9.7641947058016708E-5</v>
      </c>
      <c r="CR247" s="9">
        <f t="shared" si="202"/>
        <v>5.8299124806946653E-7</v>
      </c>
      <c r="CS247" s="9">
        <f t="shared" si="161"/>
        <v>4.1128428611465515E-16</v>
      </c>
      <c r="CT247" s="9">
        <f t="shared" si="161"/>
        <v>1.1835451417166133E-17</v>
      </c>
      <c r="CU247" s="9">
        <f t="shared" si="189"/>
        <v>-6.9769156415667349E-17</v>
      </c>
      <c r="CW247" s="16">
        <f t="shared" si="190"/>
        <v>5</v>
      </c>
      <c r="CX247" s="17">
        <f>VLOOKUP($A247,Datum!$A:$B,2,0)</f>
        <v>41375</v>
      </c>
      <c r="CY247" s="13">
        <f>VLOOKUP(CX247,Zeitreihen!N:O,2,0)</f>
        <v>1.3099000000000001</v>
      </c>
      <c r="CZ247" s="13">
        <f>VLOOKUP(CX247,Zeitreihen!R:S,2,0)</f>
        <v>1.0241</v>
      </c>
      <c r="DA247" s="9">
        <f t="shared" si="191"/>
        <v>2.2163637793813284E-3</v>
      </c>
      <c r="DB247" s="9">
        <f t="shared" si="191"/>
        <v>-9.7641947058016708E-5</v>
      </c>
      <c r="DC247" s="9">
        <f t="shared" si="203"/>
        <v>5.8299124806946653E-7</v>
      </c>
      <c r="DD247" s="9">
        <f t="shared" si="162"/>
        <v>2.2034524823010245E-12</v>
      </c>
      <c r="DE247" s="9">
        <f t="shared" si="162"/>
        <v>1.1835451417166133E-17</v>
      </c>
      <c r="DF247" s="9">
        <f t="shared" si="192"/>
        <v>5.1067460093789562E-15</v>
      </c>
    </row>
    <row r="248" spans="1:110" ht="15" x14ac:dyDescent="0.2">
      <c r="A248" s="9">
        <f t="shared" si="193"/>
        <v>235</v>
      </c>
      <c r="B248" s="16">
        <f t="shared" si="163"/>
        <v>4</v>
      </c>
      <c r="C248" s="17">
        <f>VLOOKUP($A248,Datum!$A:$B,2,0)</f>
        <v>41374</v>
      </c>
      <c r="D248" s="13">
        <f>VLOOKUP(C248,Zeitreihen!$B:$C,2,0)</f>
        <v>553.52</v>
      </c>
      <c r="E248" s="13">
        <f>VLOOKUP(C248,Zeitreihen!F:G,2,0)</f>
        <v>7237.82</v>
      </c>
      <c r="F248" s="9">
        <f t="shared" si="164"/>
        <v>6.3251680537266901E-4</v>
      </c>
      <c r="G248" s="9">
        <f t="shared" si="164"/>
        <v>6.5857698424251253E-3</v>
      </c>
      <c r="H248" s="9">
        <f t="shared" si="194"/>
        <v>5.4801177318529854E-7</v>
      </c>
      <c r="I248" s="9">
        <f t="shared" si="153"/>
        <v>2.0035065802592728E-14</v>
      </c>
      <c r="J248" s="9">
        <f t="shared" si="153"/>
        <v>1.6303113933572953E-11</v>
      </c>
      <c r="K248" s="9">
        <f t="shared" si="165"/>
        <v>-5.7151899395059523E-13</v>
      </c>
      <c r="M248" s="16">
        <f t="shared" si="166"/>
        <v>4</v>
      </c>
      <c r="N248" s="17">
        <f>VLOOKUP($A248,Datum!$A:$B,2,0)</f>
        <v>41374</v>
      </c>
      <c r="O248" s="13">
        <f>VLOOKUP(N248,Zeitreihen!$B:$C,2,0)</f>
        <v>553.52</v>
      </c>
      <c r="P248" s="13">
        <f>VLOOKUP(N248,Zeitreihen!$J:$K,2,0)</f>
        <v>0.26665244520292253</v>
      </c>
      <c r="Q248" s="9">
        <f t="shared" si="167"/>
        <v>6.3251680537266901E-4</v>
      </c>
      <c r="R248" s="9">
        <f t="shared" si="167"/>
        <v>2.6664889008905866E-5</v>
      </c>
      <c r="S248" s="9">
        <f t="shared" si="195"/>
        <v>5.4801177318529854E-7</v>
      </c>
      <c r="T248" s="9">
        <f t="shared" si="154"/>
        <v>2.0035065802592728E-14</v>
      </c>
      <c r="U248" s="9">
        <f t="shared" si="154"/>
        <v>3.9269527452394026E-16</v>
      </c>
      <c r="V248" s="9">
        <f t="shared" si="168"/>
        <v>-2.8049377293363145E-15</v>
      </c>
      <c r="X248" s="16">
        <f t="shared" si="169"/>
        <v>4</v>
      </c>
      <c r="Y248" s="17">
        <f>VLOOKUP($A248,Datum!$A:$B,2,0)</f>
        <v>41374</v>
      </c>
      <c r="Z248" s="13">
        <f>VLOOKUP(Y248,Zeitreihen!$B:$C,2,0)</f>
        <v>553.52</v>
      </c>
      <c r="AA248" s="13">
        <f>VLOOKUP(Y248,Zeitreihen!N:O,2,0)</f>
        <v>1.3069999999999999</v>
      </c>
      <c r="AB248" s="9">
        <f t="shared" si="170"/>
        <v>6.3251680537266901E-4</v>
      </c>
      <c r="AC248" s="9">
        <f t="shared" si="170"/>
        <v>-9.9414989260858551E-4</v>
      </c>
      <c r="AD248" s="9">
        <f t="shared" si="196"/>
        <v>5.4801177318529854E-7</v>
      </c>
      <c r="AE248" s="9">
        <f t="shared" si="155"/>
        <v>2.0035065802592728E-14</v>
      </c>
      <c r="AF248" s="9">
        <f t="shared" si="155"/>
        <v>8.7888941220625836E-13</v>
      </c>
      <c r="AG248" s="9">
        <f t="shared" si="171"/>
        <v>1.3269742728008871E-13</v>
      </c>
      <c r="AI248" s="16">
        <f t="shared" si="172"/>
        <v>4</v>
      </c>
      <c r="AJ248" s="17">
        <f>VLOOKUP($A248,Datum!$A:$B,2,0)</f>
        <v>41374</v>
      </c>
      <c r="AK248" s="13">
        <f>VLOOKUP(AJ248,Zeitreihen!$B:$C,2,0)</f>
        <v>553.52</v>
      </c>
      <c r="AL248" s="13">
        <f>VLOOKUP(AJ248,Zeitreihen!$R:$S,2,0)</f>
        <v>1.0242</v>
      </c>
      <c r="AM248" s="9">
        <f t="shared" si="173"/>
        <v>6.3251680537266901E-4</v>
      </c>
      <c r="AN248" s="9">
        <f t="shared" si="173"/>
        <v>-9.7632414038944178E-5</v>
      </c>
      <c r="AO248" s="9">
        <f t="shared" si="197"/>
        <v>5.4801177318529854E-7</v>
      </c>
      <c r="AP248" s="9">
        <f t="shared" si="156"/>
        <v>1.7663098119124202E-14</v>
      </c>
      <c r="AQ248" s="9">
        <f t="shared" si="156"/>
        <v>1.1643051573838478E-17</v>
      </c>
      <c r="AR248" s="9">
        <f t="shared" si="174"/>
        <v>-4.5348909838576336E-16</v>
      </c>
      <c r="AT248" s="16">
        <f t="shared" si="175"/>
        <v>4</v>
      </c>
      <c r="AU248" s="17">
        <f>VLOOKUP($A248,Datum!$A:$B,2,0)</f>
        <v>41374</v>
      </c>
      <c r="AV248" s="13">
        <f>VLOOKUP(AU248,Zeitreihen!$F:$G,2,0)</f>
        <v>7237.82</v>
      </c>
      <c r="AW248" s="13">
        <f>VLOOKUP(AU248,Zeitreihen!$J:$K,2,0)</f>
        <v>0.26665244520292253</v>
      </c>
      <c r="AX248" s="9">
        <f t="shared" si="176"/>
        <v>6.5857698424251253E-3</v>
      </c>
      <c r="AY248" s="9">
        <f t="shared" si="176"/>
        <v>2.6664889008905866E-5</v>
      </c>
      <c r="AZ248" s="9">
        <f t="shared" si="198"/>
        <v>5.4801177318529854E-7</v>
      </c>
      <c r="BA248" s="9">
        <f t="shared" si="157"/>
        <v>1.6303113933572953E-11</v>
      </c>
      <c r="BB248" s="9">
        <f t="shared" si="157"/>
        <v>3.9269527452394026E-16</v>
      </c>
      <c r="BC248" s="9">
        <f t="shared" si="177"/>
        <v>8.001347262642403E-14</v>
      </c>
      <c r="BE248" s="16">
        <f t="shared" si="178"/>
        <v>4</v>
      </c>
      <c r="BF248" s="17">
        <f>VLOOKUP($A248,Datum!$A:$B,2,0)</f>
        <v>41374</v>
      </c>
      <c r="BG248" s="13">
        <f>VLOOKUP(BF248,Zeitreihen!$F:$G,2,0)</f>
        <v>7237.82</v>
      </c>
      <c r="BH248" s="13">
        <f>VLOOKUP(BF248,Zeitreihen!N:O,2,0)</f>
        <v>1.3069999999999999</v>
      </c>
      <c r="BI248" s="9">
        <f t="shared" si="179"/>
        <v>6.5857698424251253E-3</v>
      </c>
      <c r="BJ248" s="9">
        <f t="shared" si="179"/>
        <v>-9.9414989260858551E-4</v>
      </c>
      <c r="BK248" s="9">
        <f t="shared" si="199"/>
        <v>5.4801177318529854E-7</v>
      </c>
      <c r="BL248" s="9">
        <f t="shared" si="158"/>
        <v>1.6303113933572953E-11</v>
      </c>
      <c r="BM248" s="9">
        <f t="shared" si="158"/>
        <v>8.7888941220625836E-13</v>
      </c>
      <c r="BN248" s="9">
        <f t="shared" si="180"/>
        <v>-3.7853182458294831E-12</v>
      </c>
      <c r="BP248" s="16">
        <f t="shared" si="181"/>
        <v>4</v>
      </c>
      <c r="BQ248" s="17">
        <f>VLOOKUP($A248,Datum!$A:$B,2,0)</f>
        <v>41374</v>
      </c>
      <c r="BR248" s="13">
        <f>VLOOKUP(BQ248,Zeitreihen!$F:$G,2,0)</f>
        <v>7237.82</v>
      </c>
      <c r="BS248" s="13">
        <f>VLOOKUP(BQ248,Zeitreihen!R:S,2,0)</f>
        <v>1.0242</v>
      </c>
      <c r="BT248" s="9">
        <f t="shared" si="182"/>
        <v>6.5857698424251253E-3</v>
      </c>
      <c r="BU248" s="9">
        <f t="shared" si="182"/>
        <v>-9.7632414038944178E-5</v>
      </c>
      <c r="BV248" s="9">
        <f t="shared" si="200"/>
        <v>5.4801177318529854E-7</v>
      </c>
      <c r="BW248" s="9">
        <f t="shared" si="159"/>
        <v>1.6303113933572953E-11</v>
      </c>
      <c r="BX248" s="9">
        <f t="shared" si="159"/>
        <v>1.1172451455762379E-17</v>
      </c>
      <c r="BY248" s="9">
        <f t="shared" si="183"/>
        <v>1.349613829955099E-14</v>
      </c>
      <c r="CA248" s="16">
        <f t="shared" si="184"/>
        <v>4</v>
      </c>
      <c r="CB248" s="17">
        <f>VLOOKUP($A248,Datum!$A:$B,2,0)</f>
        <v>41374</v>
      </c>
      <c r="CC248" s="13">
        <f>VLOOKUP(CB248,Zeitreihen!$J:$K,2,0)</f>
        <v>0.26665244520292253</v>
      </c>
      <c r="CD248" s="13">
        <f>VLOOKUP(CB248,Zeitreihen!N:O,2,0)</f>
        <v>1.3069999999999999</v>
      </c>
      <c r="CE248" s="9">
        <f t="shared" si="185"/>
        <v>2.6664889008905866E-5</v>
      </c>
      <c r="CF248" s="9">
        <f t="shared" si="185"/>
        <v>-9.9414989260858551E-4</v>
      </c>
      <c r="CG248" s="9">
        <f t="shared" si="201"/>
        <v>5.4801177318529854E-7</v>
      </c>
      <c r="CH248" s="9">
        <f t="shared" si="160"/>
        <v>3.9269527452394026E-16</v>
      </c>
      <c r="CI248" s="9">
        <f t="shared" si="160"/>
        <v>8.7888941220625836E-13</v>
      </c>
      <c r="CJ248" s="9">
        <f t="shared" si="186"/>
        <v>-1.8577828694508977E-14</v>
      </c>
      <c r="CL248" s="16">
        <f t="shared" si="187"/>
        <v>4</v>
      </c>
      <c r="CM248" s="17">
        <f>VLOOKUP($A248,Datum!$A:$B,2,0)</f>
        <v>41374</v>
      </c>
      <c r="CN248" s="13">
        <f>VLOOKUP(CM248,Zeitreihen!$J:$K,2,0)</f>
        <v>0.26665244520292253</v>
      </c>
      <c r="CO248" s="13">
        <f>VLOOKUP(CM248,Zeitreihen!R:S,2,0)</f>
        <v>1.0242</v>
      </c>
      <c r="CP248" s="9">
        <f t="shared" si="188"/>
        <v>2.6664889008905866E-5</v>
      </c>
      <c r="CQ248" s="9">
        <f t="shared" si="188"/>
        <v>-9.7632414038944178E-5</v>
      </c>
      <c r="CR248" s="9">
        <f t="shared" si="202"/>
        <v>5.4801177318529854E-7</v>
      </c>
      <c r="CS248" s="9">
        <f t="shared" si="161"/>
        <v>3.9269527452394026E-16</v>
      </c>
      <c r="CT248" s="9">
        <f t="shared" si="161"/>
        <v>1.1172451455762379E-17</v>
      </c>
      <c r="CU248" s="9">
        <f t="shared" si="189"/>
        <v>6.62372168159714E-17</v>
      </c>
      <c r="CW248" s="16">
        <f t="shared" si="190"/>
        <v>4</v>
      </c>
      <c r="CX248" s="17">
        <f>VLOOKUP($A248,Datum!$A:$B,2,0)</f>
        <v>41374</v>
      </c>
      <c r="CY248" s="13">
        <f>VLOOKUP(CX248,Zeitreihen!N:O,2,0)</f>
        <v>1.3069999999999999</v>
      </c>
      <c r="CZ248" s="13">
        <f>VLOOKUP(CX248,Zeitreihen!R:S,2,0)</f>
        <v>1.0242</v>
      </c>
      <c r="DA248" s="9">
        <f t="shared" si="191"/>
        <v>-9.9414989260858551E-4</v>
      </c>
      <c r="DB248" s="9">
        <f t="shared" si="191"/>
        <v>-9.7632414038944178E-5</v>
      </c>
      <c r="DC248" s="9">
        <f t="shared" si="203"/>
        <v>5.4801177318529854E-7</v>
      </c>
      <c r="DD248" s="9">
        <f t="shared" si="162"/>
        <v>8.7888941220625836E-13</v>
      </c>
      <c r="DE248" s="9">
        <f t="shared" si="162"/>
        <v>1.1172451455762379E-17</v>
      </c>
      <c r="DF248" s="9">
        <f t="shared" si="192"/>
        <v>-3.1335840969819136E-15</v>
      </c>
    </row>
    <row r="249" spans="1:110" ht="15" x14ac:dyDescent="0.2">
      <c r="A249" s="9">
        <f t="shared" si="193"/>
        <v>236</v>
      </c>
      <c r="B249" s="16">
        <f t="shared" si="163"/>
        <v>3</v>
      </c>
      <c r="C249" s="17">
        <f>VLOOKUP($A249,Datum!$A:$B,2,0)</f>
        <v>41373</v>
      </c>
      <c r="D249" s="13">
        <f>VLOOKUP(C249,Zeitreihen!$B:$C,2,0)</f>
        <v>553.16999999999996</v>
      </c>
      <c r="E249" s="13">
        <f>VLOOKUP(C249,Zeitreihen!F:G,2,0)</f>
        <v>7190.31</v>
      </c>
      <c r="F249" s="9">
        <f t="shared" si="164"/>
        <v>6.6020009453221845E-3</v>
      </c>
      <c r="G249" s="9">
        <f t="shared" si="164"/>
        <v>4.1516822078601903E-3</v>
      </c>
      <c r="H249" s="9">
        <f t="shared" si="194"/>
        <v>5.1513106679418062E-7</v>
      </c>
      <c r="I249" s="9">
        <f t="shared" si="153"/>
        <v>1.7199455543609009E-11</v>
      </c>
      <c r="J249" s="9">
        <f t="shared" si="153"/>
        <v>4.6989135808977051E-12</v>
      </c>
      <c r="K249" s="9">
        <f t="shared" si="165"/>
        <v>8.9899252075815787E-12</v>
      </c>
      <c r="M249" s="16">
        <f t="shared" si="166"/>
        <v>3</v>
      </c>
      <c r="N249" s="17">
        <f>VLOOKUP($A249,Datum!$A:$B,2,0)</f>
        <v>41373</v>
      </c>
      <c r="O249" s="13">
        <f>VLOOKUP(N249,Zeitreihen!$B:$C,2,0)</f>
        <v>553.16999999999996</v>
      </c>
      <c r="P249" s="13">
        <f>VLOOKUP(N249,Zeitreihen!$J:$K,2,0)</f>
        <v>0.26664533503986348</v>
      </c>
      <c r="Q249" s="9">
        <f t="shared" si="167"/>
        <v>6.6020009453221845E-3</v>
      </c>
      <c r="R249" s="9">
        <f t="shared" si="167"/>
        <v>-2.6664889008965887E-5</v>
      </c>
      <c r="S249" s="9">
        <f t="shared" si="195"/>
        <v>5.1513106679418062E-7</v>
      </c>
      <c r="T249" s="9">
        <f t="shared" si="154"/>
        <v>1.7199455543609009E-11</v>
      </c>
      <c r="U249" s="9">
        <f t="shared" si="154"/>
        <v>3.6341079521090929E-16</v>
      </c>
      <c r="V249" s="9">
        <f t="shared" si="168"/>
        <v>-7.9059900178900008E-14</v>
      </c>
      <c r="X249" s="16">
        <f t="shared" si="169"/>
        <v>3</v>
      </c>
      <c r="Y249" s="17">
        <f>VLOOKUP($A249,Datum!$A:$B,2,0)</f>
        <v>41373</v>
      </c>
      <c r="Z249" s="13">
        <f>VLOOKUP(Y249,Zeitreihen!$B:$C,2,0)</f>
        <v>553.16999999999996</v>
      </c>
      <c r="AA249" s="13">
        <f>VLOOKUP(Y249,Zeitreihen!N:O,2,0)</f>
        <v>1.3083</v>
      </c>
      <c r="AB249" s="9">
        <f t="shared" si="170"/>
        <v>6.6020009453221845E-3</v>
      </c>
      <c r="AC249" s="9">
        <f t="shared" si="170"/>
        <v>5.672251909317077E-3</v>
      </c>
      <c r="AD249" s="9">
        <f t="shared" si="196"/>
        <v>5.1513106679418062E-7</v>
      </c>
      <c r="AE249" s="9">
        <f t="shared" si="155"/>
        <v>1.7199455543609009E-11</v>
      </c>
      <c r="AF249" s="9">
        <f t="shared" si="155"/>
        <v>1.5021211327766645E-11</v>
      </c>
      <c r="AG249" s="9">
        <f t="shared" si="171"/>
        <v>1.6073476800091461E-11</v>
      </c>
      <c r="AI249" s="16">
        <f t="shared" si="172"/>
        <v>3</v>
      </c>
      <c r="AJ249" s="17">
        <f>VLOOKUP($A249,Datum!$A:$B,2,0)</f>
        <v>41373</v>
      </c>
      <c r="AK249" s="13">
        <f>VLOOKUP(AJ249,Zeitreihen!$B:$C,2,0)</f>
        <v>553.16999999999996</v>
      </c>
      <c r="AL249" s="13">
        <f>VLOOKUP(AJ249,Zeitreihen!$R:$S,2,0)</f>
        <v>1.0243</v>
      </c>
      <c r="AM249" s="9">
        <f t="shared" si="173"/>
        <v>6.6020009453221845E-3</v>
      </c>
      <c r="AN249" s="9">
        <f t="shared" si="173"/>
        <v>-9.762288288121106E-5</v>
      </c>
      <c r="AO249" s="9">
        <f t="shared" si="197"/>
        <v>5.1513106679418062E-7</v>
      </c>
      <c r="AP249" s="9">
        <f t="shared" si="156"/>
        <v>1.7269028218473877E-11</v>
      </c>
      <c r="AQ249" s="9">
        <f t="shared" si="156"/>
        <v>1.098977707959173E-17</v>
      </c>
      <c r="AR249" s="9">
        <f t="shared" si="174"/>
        <v>1.3776166756475003E-14</v>
      </c>
      <c r="AT249" s="16">
        <f t="shared" si="175"/>
        <v>3</v>
      </c>
      <c r="AU249" s="17">
        <f>VLOOKUP($A249,Datum!$A:$B,2,0)</f>
        <v>41373</v>
      </c>
      <c r="AV249" s="13">
        <f>VLOOKUP(AU249,Zeitreihen!$F:$G,2,0)</f>
        <v>7190.31</v>
      </c>
      <c r="AW249" s="13">
        <f>VLOOKUP(AU249,Zeitreihen!$J:$K,2,0)</f>
        <v>0.26664533503986348</v>
      </c>
      <c r="AX249" s="9">
        <f t="shared" si="176"/>
        <v>4.1516822078601903E-3</v>
      </c>
      <c r="AY249" s="9">
        <f t="shared" si="176"/>
        <v>-2.6664889008965887E-5</v>
      </c>
      <c r="AZ249" s="9">
        <f t="shared" si="198"/>
        <v>5.1513106679418062E-7</v>
      </c>
      <c r="BA249" s="9">
        <f t="shared" si="157"/>
        <v>4.6989135808977051E-12</v>
      </c>
      <c r="BB249" s="9">
        <f t="shared" si="157"/>
        <v>3.6341079521090929E-16</v>
      </c>
      <c r="BC249" s="9">
        <f t="shared" si="177"/>
        <v>-4.1323551651102989E-14</v>
      </c>
      <c r="BE249" s="16">
        <f t="shared" si="178"/>
        <v>3</v>
      </c>
      <c r="BF249" s="17">
        <f>VLOOKUP($A249,Datum!$A:$B,2,0)</f>
        <v>41373</v>
      </c>
      <c r="BG249" s="13">
        <f>VLOOKUP(BF249,Zeitreihen!$F:$G,2,0)</f>
        <v>7190.31</v>
      </c>
      <c r="BH249" s="13">
        <f>VLOOKUP(BF249,Zeitreihen!N:O,2,0)</f>
        <v>1.3083</v>
      </c>
      <c r="BI249" s="9">
        <f t="shared" si="179"/>
        <v>4.1516822078601903E-3</v>
      </c>
      <c r="BJ249" s="9">
        <f t="shared" si="179"/>
        <v>5.672251909317077E-3</v>
      </c>
      <c r="BK249" s="9">
        <f t="shared" si="199"/>
        <v>5.1513106679418062E-7</v>
      </c>
      <c r="BL249" s="9">
        <f t="shared" si="158"/>
        <v>4.6989135808977051E-12</v>
      </c>
      <c r="BM249" s="9">
        <f t="shared" si="158"/>
        <v>1.5021211327766645E-11</v>
      </c>
      <c r="BN249" s="9">
        <f t="shared" si="180"/>
        <v>8.4013911889387194E-12</v>
      </c>
      <c r="BP249" s="16">
        <f t="shared" si="181"/>
        <v>3</v>
      </c>
      <c r="BQ249" s="17">
        <f>VLOOKUP($A249,Datum!$A:$B,2,0)</f>
        <v>41373</v>
      </c>
      <c r="BR249" s="13">
        <f>VLOOKUP(BQ249,Zeitreihen!$F:$G,2,0)</f>
        <v>7190.31</v>
      </c>
      <c r="BS249" s="13">
        <f>VLOOKUP(BQ249,Zeitreihen!R:S,2,0)</f>
        <v>1.0243</v>
      </c>
      <c r="BT249" s="9">
        <f t="shared" si="182"/>
        <v>4.1516822078601903E-3</v>
      </c>
      <c r="BU249" s="9">
        <f t="shared" si="182"/>
        <v>-9.762288288121106E-5</v>
      </c>
      <c r="BV249" s="9">
        <f t="shared" si="200"/>
        <v>5.1513106679418062E-7</v>
      </c>
      <c r="BW249" s="9">
        <f t="shared" si="159"/>
        <v>4.6989135808977051E-12</v>
      </c>
      <c r="BX249" s="9">
        <f t="shared" si="159"/>
        <v>1.054648881627617E-17</v>
      </c>
      <c r="BY249" s="9">
        <f t="shared" si="183"/>
        <v>7.0396760955022535E-15</v>
      </c>
      <c r="CA249" s="16">
        <f t="shared" si="184"/>
        <v>3</v>
      </c>
      <c r="CB249" s="17">
        <f>VLOOKUP($A249,Datum!$A:$B,2,0)</f>
        <v>41373</v>
      </c>
      <c r="CC249" s="13">
        <f>VLOOKUP(CB249,Zeitreihen!$J:$K,2,0)</f>
        <v>0.26664533503986348</v>
      </c>
      <c r="CD249" s="13">
        <f>VLOOKUP(CB249,Zeitreihen!N:O,2,0)</f>
        <v>1.3083</v>
      </c>
      <c r="CE249" s="9">
        <f t="shared" si="185"/>
        <v>-2.6664889008965887E-5</v>
      </c>
      <c r="CF249" s="9">
        <f t="shared" si="185"/>
        <v>5.672251909317077E-3</v>
      </c>
      <c r="CG249" s="9">
        <f t="shared" si="201"/>
        <v>5.1513106679418062E-7</v>
      </c>
      <c r="CH249" s="9">
        <f t="shared" si="160"/>
        <v>3.6341079521090929E-16</v>
      </c>
      <c r="CI249" s="9">
        <f t="shared" si="160"/>
        <v>1.5021211327766645E-11</v>
      </c>
      <c r="CJ249" s="9">
        <f t="shared" si="186"/>
        <v>-7.3884168491326986E-14</v>
      </c>
      <c r="CL249" s="16">
        <f t="shared" si="187"/>
        <v>3</v>
      </c>
      <c r="CM249" s="17">
        <f>VLOOKUP($A249,Datum!$A:$B,2,0)</f>
        <v>41373</v>
      </c>
      <c r="CN249" s="13">
        <f>VLOOKUP(CM249,Zeitreihen!$J:$K,2,0)</f>
        <v>0.26664533503986348</v>
      </c>
      <c r="CO249" s="13">
        <f>VLOOKUP(CM249,Zeitreihen!R:S,2,0)</f>
        <v>1.0243</v>
      </c>
      <c r="CP249" s="9">
        <f t="shared" si="188"/>
        <v>-2.6664889008965887E-5</v>
      </c>
      <c r="CQ249" s="9">
        <f t="shared" si="188"/>
        <v>-9.762288288121106E-5</v>
      </c>
      <c r="CR249" s="9">
        <f t="shared" si="202"/>
        <v>5.1513106679418062E-7</v>
      </c>
      <c r="CS249" s="9">
        <f t="shared" si="161"/>
        <v>3.6341079521090929E-16</v>
      </c>
      <c r="CT249" s="9">
        <f t="shared" si="161"/>
        <v>1.054648881627617E-17</v>
      </c>
      <c r="CU249" s="9">
        <f t="shared" si="189"/>
        <v>-6.1908867599124155E-17</v>
      </c>
      <c r="CW249" s="16">
        <f t="shared" si="190"/>
        <v>3</v>
      </c>
      <c r="CX249" s="17">
        <f>VLOOKUP($A249,Datum!$A:$B,2,0)</f>
        <v>41373</v>
      </c>
      <c r="CY249" s="13">
        <f>VLOOKUP(CX249,Zeitreihen!N:O,2,0)</f>
        <v>1.3083</v>
      </c>
      <c r="CZ249" s="13">
        <f>VLOOKUP(CX249,Zeitreihen!R:S,2,0)</f>
        <v>1.0243</v>
      </c>
      <c r="DA249" s="9">
        <f t="shared" si="191"/>
        <v>5.672251909317077E-3</v>
      </c>
      <c r="DB249" s="9">
        <f t="shared" si="191"/>
        <v>-9.762288288121106E-5</v>
      </c>
      <c r="DC249" s="9">
        <f t="shared" si="203"/>
        <v>5.1513106679418062E-7</v>
      </c>
      <c r="DD249" s="9">
        <f t="shared" si="162"/>
        <v>1.5021211327766645E-11</v>
      </c>
      <c r="DE249" s="9">
        <f t="shared" si="162"/>
        <v>1.054648881627617E-17</v>
      </c>
      <c r="DF249" s="9">
        <f t="shared" si="192"/>
        <v>1.2586541910914683E-14</v>
      </c>
    </row>
    <row r="250" spans="1:110" ht="15" x14ac:dyDescent="0.2">
      <c r="A250" s="9">
        <f t="shared" si="193"/>
        <v>237</v>
      </c>
      <c r="B250" s="16">
        <f t="shared" si="163"/>
        <v>2</v>
      </c>
      <c r="C250" s="17">
        <f>VLOOKUP($A250,Datum!$A:$B,2,0)</f>
        <v>41372</v>
      </c>
      <c r="D250" s="13">
        <f>VLOOKUP(C250,Zeitreihen!$B:$C,2,0)</f>
        <v>549.53</v>
      </c>
      <c r="E250" s="13">
        <f>VLOOKUP(C250,Zeitreihen!F:G,2,0)</f>
        <v>7160.52</v>
      </c>
      <c r="F250" s="9">
        <f t="shared" si="164"/>
        <v>-1.1639539369925588E-3</v>
      </c>
      <c r="G250" s="9">
        <f t="shared" si="164"/>
        <v>-2.4521200518441257E-3</v>
      </c>
      <c r="H250" s="9">
        <f t="shared" si="194"/>
        <v>4.8422320278652975E-7</v>
      </c>
      <c r="I250" s="9">
        <f t="shared" si="153"/>
        <v>1.9130966072435771E-12</v>
      </c>
      <c r="J250" s="9">
        <f t="shared" si="153"/>
        <v>6.2183934416840743E-12</v>
      </c>
      <c r="K250" s="9">
        <f t="shared" si="165"/>
        <v>3.4491140015649687E-12</v>
      </c>
      <c r="M250" s="16">
        <f t="shared" si="166"/>
        <v>2</v>
      </c>
      <c r="N250" s="17">
        <f>VLOOKUP($A250,Datum!$A:$B,2,0)</f>
        <v>41372</v>
      </c>
      <c r="O250" s="13">
        <f>VLOOKUP(N250,Zeitreihen!$B:$C,2,0)</f>
        <v>549.53</v>
      </c>
      <c r="P250" s="13">
        <f>VLOOKUP(N250,Zeitreihen!$J:$K,2,0)</f>
        <v>0.26665244520292253</v>
      </c>
      <c r="Q250" s="9">
        <f t="shared" si="167"/>
        <v>-1.1639539369925588E-3</v>
      </c>
      <c r="R250" s="9">
        <f t="shared" si="167"/>
        <v>0</v>
      </c>
      <c r="S250" s="9">
        <f t="shared" si="195"/>
        <v>4.8422320278652975E-7</v>
      </c>
      <c r="T250" s="9">
        <f t="shared" si="154"/>
        <v>1.9130966072435771E-12</v>
      </c>
      <c r="U250" s="9">
        <f t="shared" si="154"/>
        <v>5.2531773786528486E-21</v>
      </c>
      <c r="V250" s="9">
        <f t="shared" si="168"/>
        <v>-1.0024886942180181E-16</v>
      </c>
      <c r="X250" s="16">
        <f t="shared" si="169"/>
        <v>2</v>
      </c>
      <c r="Y250" s="17">
        <f>VLOOKUP($A250,Datum!$A:$B,2,0)</f>
        <v>41372</v>
      </c>
      <c r="Z250" s="13">
        <f>VLOOKUP(Y250,Zeitreihen!$B:$C,2,0)</f>
        <v>549.53</v>
      </c>
      <c r="AA250" s="13">
        <f>VLOOKUP(Y250,Zeitreihen!N:O,2,0)</f>
        <v>1.3008999999999999</v>
      </c>
      <c r="AB250" s="9">
        <f t="shared" si="170"/>
        <v>-1.1639539369925588E-3</v>
      </c>
      <c r="AC250" s="9">
        <f t="shared" si="170"/>
        <v>1.3846156058262926E-3</v>
      </c>
      <c r="AD250" s="9">
        <f t="shared" si="196"/>
        <v>4.8422320278652975E-7</v>
      </c>
      <c r="AE250" s="9">
        <f t="shared" si="155"/>
        <v>1.9130966072435771E-12</v>
      </c>
      <c r="AF250" s="9">
        <f t="shared" si="155"/>
        <v>5.9915298076527573E-13</v>
      </c>
      <c r="AG250" s="9">
        <f t="shared" si="171"/>
        <v>-1.070624833787226E-12</v>
      </c>
      <c r="AI250" s="16">
        <f t="shared" si="172"/>
        <v>2</v>
      </c>
      <c r="AJ250" s="17">
        <f>VLOOKUP($A250,Datum!$A:$B,2,0)</f>
        <v>41372</v>
      </c>
      <c r="AK250" s="13">
        <f>VLOOKUP(AJ250,Zeitreihen!$B:$C,2,0)</f>
        <v>549.53</v>
      </c>
      <c r="AL250" s="13">
        <f>VLOOKUP(AJ250,Zeitreihen!$R:$S,2,0)</f>
        <v>1.0244</v>
      </c>
      <c r="AM250" s="9">
        <f t="shared" si="173"/>
        <v>-1.1639539369925588E-3</v>
      </c>
      <c r="AN250" s="9">
        <f t="shared" si="173"/>
        <v>-9.7613353584262159E-5</v>
      </c>
      <c r="AO250" s="9">
        <f t="shared" si="197"/>
        <v>4.8422320278652975E-7</v>
      </c>
      <c r="AP250" s="9">
        <f t="shared" si="156"/>
        <v>1.8906888761726469E-12</v>
      </c>
      <c r="AQ250" s="9">
        <f t="shared" si="156"/>
        <v>1.0373060174837361E-17</v>
      </c>
      <c r="AR250" s="9">
        <f t="shared" si="174"/>
        <v>-4.4285696883344284E-15</v>
      </c>
      <c r="AT250" s="16">
        <f t="shared" si="175"/>
        <v>2</v>
      </c>
      <c r="AU250" s="17">
        <f>VLOOKUP($A250,Datum!$A:$B,2,0)</f>
        <v>41372</v>
      </c>
      <c r="AV250" s="13">
        <f>VLOOKUP(AU250,Zeitreihen!$F:$G,2,0)</f>
        <v>7160.52</v>
      </c>
      <c r="AW250" s="13">
        <f>VLOOKUP(AU250,Zeitreihen!$J:$K,2,0)</f>
        <v>0.26665244520292253</v>
      </c>
      <c r="AX250" s="9">
        <f t="shared" si="176"/>
        <v>-2.4521200518441257E-3</v>
      </c>
      <c r="AY250" s="9">
        <f t="shared" si="176"/>
        <v>0</v>
      </c>
      <c r="AZ250" s="9">
        <f t="shared" si="198"/>
        <v>4.8422320278652975E-7</v>
      </c>
      <c r="BA250" s="9">
        <f t="shared" si="157"/>
        <v>6.2183934416840743E-12</v>
      </c>
      <c r="BB250" s="9">
        <f t="shared" si="157"/>
        <v>5.2531773786528486E-21</v>
      </c>
      <c r="BC250" s="9">
        <f t="shared" si="177"/>
        <v>-1.8073827419619234E-16</v>
      </c>
      <c r="BE250" s="16">
        <f t="shared" si="178"/>
        <v>2</v>
      </c>
      <c r="BF250" s="17">
        <f>VLOOKUP($A250,Datum!$A:$B,2,0)</f>
        <v>41372</v>
      </c>
      <c r="BG250" s="13">
        <f>VLOOKUP(BF250,Zeitreihen!$F:$G,2,0)</f>
        <v>7160.52</v>
      </c>
      <c r="BH250" s="13">
        <f>VLOOKUP(BF250,Zeitreihen!N:O,2,0)</f>
        <v>1.3008999999999999</v>
      </c>
      <c r="BI250" s="9">
        <f t="shared" si="179"/>
        <v>-2.4521200518441257E-3</v>
      </c>
      <c r="BJ250" s="9">
        <f t="shared" si="179"/>
        <v>1.3846156058262926E-3</v>
      </c>
      <c r="BK250" s="9">
        <f t="shared" si="199"/>
        <v>4.8422320278652975E-7</v>
      </c>
      <c r="BL250" s="9">
        <f t="shared" si="158"/>
        <v>6.2183934416840743E-12</v>
      </c>
      <c r="BM250" s="9">
        <f t="shared" si="158"/>
        <v>5.9915298076527573E-13</v>
      </c>
      <c r="BN250" s="9">
        <f t="shared" si="180"/>
        <v>-1.930225107638033E-12</v>
      </c>
      <c r="BP250" s="16">
        <f t="shared" si="181"/>
        <v>2</v>
      </c>
      <c r="BQ250" s="17">
        <f>VLOOKUP($A250,Datum!$A:$B,2,0)</f>
        <v>41372</v>
      </c>
      <c r="BR250" s="13">
        <f>VLOOKUP(BQ250,Zeitreihen!$F:$G,2,0)</f>
        <v>7160.52</v>
      </c>
      <c r="BS250" s="13">
        <f>VLOOKUP(BQ250,Zeitreihen!R:S,2,0)</f>
        <v>1.0244</v>
      </c>
      <c r="BT250" s="9">
        <f t="shared" si="182"/>
        <v>-2.4521200518441257E-3</v>
      </c>
      <c r="BU250" s="9">
        <f t="shared" si="182"/>
        <v>-9.7613353584262159E-5</v>
      </c>
      <c r="BV250" s="9">
        <f t="shared" si="200"/>
        <v>4.8422320278652975E-7</v>
      </c>
      <c r="BW250" s="9">
        <f t="shared" si="159"/>
        <v>6.2183934416840743E-12</v>
      </c>
      <c r="BX250" s="9">
        <f t="shared" si="159"/>
        <v>9.9555006737345577E-18</v>
      </c>
      <c r="BY250" s="9">
        <f t="shared" si="183"/>
        <v>-7.8681141386124008E-15</v>
      </c>
      <c r="CA250" s="16">
        <f t="shared" si="184"/>
        <v>2</v>
      </c>
      <c r="CB250" s="17">
        <f>VLOOKUP($A250,Datum!$A:$B,2,0)</f>
        <v>41372</v>
      </c>
      <c r="CC250" s="13">
        <f>VLOOKUP(CB250,Zeitreihen!$J:$K,2,0)</f>
        <v>0.26665244520292253</v>
      </c>
      <c r="CD250" s="13">
        <f>VLOOKUP(CB250,Zeitreihen!N:O,2,0)</f>
        <v>1.3008999999999999</v>
      </c>
      <c r="CE250" s="9">
        <f t="shared" si="185"/>
        <v>0</v>
      </c>
      <c r="CF250" s="9">
        <f t="shared" si="185"/>
        <v>1.3846156058262926E-3</v>
      </c>
      <c r="CG250" s="9">
        <f t="shared" si="201"/>
        <v>4.8422320278652975E-7</v>
      </c>
      <c r="CH250" s="9">
        <f t="shared" si="160"/>
        <v>5.2531773786528486E-21</v>
      </c>
      <c r="CI250" s="9">
        <f t="shared" si="160"/>
        <v>5.9915298076527573E-13</v>
      </c>
      <c r="CJ250" s="9">
        <f t="shared" si="186"/>
        <v>5.6102200357103391E-17</v>
      </c>
      <c r="CL250" s="16">
        <f t="shared" si="187"/>
        <v>2</v>
      </c>
      <c r="CM250" s="17">
        <f>VLOOKUP($A250,Datum!$A:$B,2,0)</f>
        <v>41372</v>
      </c>
      <c r="CN250" s="13">
        <f>VLOOKUP(CM250,Zeitreihen!$J:$K,2,0)</f>
        <v>0.26665244520292253</v>
      </c>
      <c r="CO250" s="13">
        <f>VLOOKUP(CM250,Zeitreihen!R:S,2,0)</f>
        <v>1.0244</v>
      </c>
      <c r="CP250" s="9">
        <f t="shared" si="188"/>
        <v>0</v>
      </c>
      <c r="CQ250" s="9">
        <f t="shared" si="188"/>
        <v>-9.7613353584262159E-5</v>
      </c>
      <c r="CR250" s="9">
        <f t="shared" si="202"/>
        <v>4.8422320278652975E-7</v>
      </c>
      <c r="CS250" s="9">
        <f t="shared" si="161"/>
        <v>5.2531773786528486E-21</v>
      </c>
      <c r="CT250" s="9">
        <f t="shared" si="161"/>
        <v>9.9555006737345577E-18</v>
      </c>
      <c r="CU250" s="9">
        <f t="shared" si="189"/>
        <v>2.2868758368662163E-19</v>
      </c>
      <c r="CW250" s="16">
        <f t="shared" si="190"/>
        <v>2</v>
      </c>
      <c r="CX250" s="17">
        <f>VLOOKUP($A250,Datum!$A:$B,2,0)</f>
        <v>41372</v>
      </c>
      <c r="CY250" s="13">
        <f>VLOOKUP(CX250,Zeitreihen!N:O,2,0)</f>
        <v>1.3008999999999999</v>
      </c>
      <c r="CZ250" s="13">
        <f>VLOOKUP(CX250,Zeitreihen!R:S,2,0)</f>
        <v>1.0244</v>
      </c>
      <c r="DA250" s="9">
        <f t="shared" si="191"/>
        <v>1.3846156058262926E-3</v>
      </c>
      <c r="DB250" s="9">
        <f t="shared" si="191"/>
        <v>-9.7613353584262159E-5</v>
      </c>
      <c r="DC250" s="9">
        <f t="shared" si="203"/>
        <v>4.8422320278652975E-7</v>
      </c>
      <c r="DD250" s="9">
        <f t="shared" si="162"/>
        <v>5.9915298076527573E-13</v>
      </c>
      <c r="DE250" s="9">
        <f t="shared" si="162"/>
        <v>9.9555006737345577E-18</v>
      </c>
      <c r="DF250" s="9">
        <f t="shared" si="192"/>
        <v>2.4423079051746877E-15</v>
      </c>
    </row>
    <row r="251" spans="1:110" ht="15" x14ac:dyDescent="0.2">
      <c r="A251" s="9">
        <f t="shared" si="193"/>
        <v>238</v>
      </c>
      <c r="B251" s="16">
        <f t="shared" si="163"/>
        <v>6</v>
      </c>
      <c r="C251" s="17">
        <f>VLOOKUP($A251,Datum!$A:$B,2,0)</f>
        <v>41369</v>
      </c>
      <c r="D251" s="13">
        <f>VLOOKUP(C251,Zeitreihen!$B:$C,2,0)</f>
        <v>550.16999999999996</v>
      </c>
      <c r="E251" s="13">
        <f>VLOOKUP(C251,Zeitreihen!F:G,2,0)</f>
        <v>7178.1</v>
      </c>
      <c r="F251" s="9">
        <f t="shared" si="164"/>
        <v>2.5114667055369739E-3</v>
      </c>
      <c r="G251" s="9">
        <f t="shared" si="164"/>
        <v>0</v>
      </c>
      <c r="H251" s="9">
        <f t="shared" si="194"/>
        <v>4.5516981061933796E-7</v>
      </c>
      <c r="I251" s="9">
        <f t="shared" si="153"/>
        <v>1.2965425885631534E-12</v>
      </c>
      <c r="J251" s="9">
        <f t="shared" si="153"/>
        <v>5.8270229510863077E-13</v>
      </c>
      <c r="K251" s="9">
        <f t="shared" si="165"/>
        <v>-8.6919407617737193E-13</v>
      </c>
      <c r="M251" s="16">
        <f t="shared" si="166"/>
        <v>6</v>
      </c>
      <c r="N251" s="17">
        <f>VLOOKUP($A251,Datum!$A:$B,2,0)</f>
        <v>41369</v>
      </c>
      <c r="O251" s="13">
        <f>VLOOKUP(N251,Zeitreihen!$B:$C,2,0)</f>
        <v>550.16999999999996</v>
      </c>
      <c r="P251" s="13">
        <f>VLOOKUP(N251,Zeitreihen!$J:$K,2,0)</f>
        <v>0.26665244520292253</v>
      </c>
      <c r="Q251" s="9">
        <f t="shared" si="167"/>
        <v>2.5114667055369739E-3</v>
      </c>
      <c r="R251" s="9">
        <f t="shared" si="167"/>
        <v>2.6664889008905866E-5</v>
      </c>
      <c r="S251" s="9">
        <f t="shared" si="195"/>
        <v>4.5516981061933796E-7</v>
      </c>
      <c r="T251" s="9">
        <f t="shared" si="154"/>
        <v>1.2965425885631534E-12</v>
      </c>
      <c r="U251" s="9">
        <f t="shared" si="154"/>
        <v>3.2616641189519236E-16</v>
      </c>
      <c r="V251" s="9">
        <f t="shared" si="168"/>
        <v>2.0564256465550817E-14</v>
      </c>
      <c r="X251" s="16">
        <f t="shared" si="169"/>
        <v>6</v>
      </c>
      <c r="Y251" s="17">
        <f>VLOOKUP($A251,Datum!$A:$B,2,0)</f>
        <v>41369</v>
      </c>
      <c r="Z251" s="13">
        <f>VLOOKUP(Y251,Zeitreihen!$B:$C,2,0)</f>
        <v>550.16999999999996</v>
      </c>
      <c r="AA251" s="13">
        <f>VLOOKUP(Y251,Zeitreihen!N:O,2,0)</f>
        <v>1.2990999999999999</v>
      </c>
      <c r="AB251" s="9">
        <f t="shared" si="170"/>
        <v>2.5114667055369739E-3</v>
      </c>
      <c r="AC251" s="9">
        <f t="shared" si="170"/>
        <v>4.2426877387899973E-3</v>
      </c>
      <c r="AD251" s="9">
        <f t="shared" si="196"/>
        <v>4.5516981061933796E-7</v>
      </c>
      <c r="AE251" s="9">
        <f t="shared" si="155"/>
        <v>1.2965425885631534E-12</v>
      </c>
      <c r="AF251" s="9">
        <f t="shared" si="155"/>
        <v>7.1754541898201565E-12</v>
      </c>
      <c r="AG251" s="9">
        <f t="shared" si="171"/>
        <v>3.050128185730192E-12</v>
      </c>
      <c r="AI251" s="16">
        <f t="shared" si="172"/>
        <v>6</v>
      </c>
      <c r="AJ251" s="17">
        <f>VLOOKUP($A251,Datum!$A:$B,2,0)</f>
        <v>41369</v>
      </c>
      <c r="AK251" s="13">
        <f>VLOOKUP(AJ251,Zeitreihen!$B:$C,2,0)</f>
        <v>550.16999999999996</v>
      </c>
      <c r="AL251" s="13">
        <f>VLOOKUP(AJ251,Zeitreihen!$R:$S,2,0)</f>
        <v>1.0245</v>
      </c>
      <c r="AM251" s="9">
        <f t="shared" si="173"/>
        <v>2.5114667055369739E-3</v>
      </c>
      <c r="AN251" s="9">
        <f t="shared" si="173"/>
        <v>-9.7603826147431221E-5</v>
      </c>
      <c r="AO251" s="9">
        <f t="shared" si="197"/>
        <v>4.5516981061933796E-7</v>
      </c>
      <c r="AP251" s="9">
        <f t="shared" si="156"/>
        <v>1.3145422192798821E-12</v>
      </c>
      <c r="AQ251" s="9">
        <f t="shared" si="156"/>
        <v>9.7908609132513188E-18</v>
      </c>
      <c r="AR251" s="9">
        <f t="shared" si="174"/>
        <v>3.5875479137658982E-15</v>
      </c>
      <c r="AT251" s="16">
        <f t="shared" si="175"/>
        <v>6</v>
      </c>
      <c r="AU251" s="17">
        <f>VLOOKUP($A251,Datum!$A:$B,2,0)</f>
        <v>41369</v>
      </c>
      <c r="AV251" s="13">
        <f>VLOOKUP(AU251,Zeitreihen!$F:$G,2,0)</f>
        <v>7178.1</v>
      </c>
      <c r="AW251" s="13">
        <f>VLOOKUP(AU251,Zeitreihen!$J:$K,2,0)</f>
        <v>0.26665244520292253</v>
      </c>
      <c r="AX251" s="9">
        <f t="shared" si="176"/>
        <v>0</v>
      </c>
      <c r="AY251" s="9">
        <f t="shared" si="176"/>
        <v>2.6664889008905866E-5</v>
      </c>
      <c r="AZ251" s="9">
        <f t="shared" si="198"/>
        <v>4.5516981061933796E-7</v>
      </c>
      <c r="BA251" s="9">
        <f t="shared" si="157"/>
        <v>5.8270229510863077E-13</v>
      </c>
      <c r="BB251" s="9">
        <f t="shared" si="157"/>
        <v>3.2616641189519236E-16</v>
      </c>
      <c r="BC251" s="9">
        <f t="shared" si="177"/>
        <v>-1.3786149455111664E-14</v>
      </c>
      <c r="BE251" s="16">
        <f t="shared" si="178"/>
        <v>6</v>
      </c>
      <c r="BF251" s="17">
        <f>VLOOKUP($A251,Datum!$A:$B,2,0)</f>
        <v>41369</v>
      </c>
      <c r="BG251" s="13">
        <f>VLOOKUP(BF251,Zeitreihen!$F:$G,2,0)</f>
        <v>7178.1</v>
      </c>
      <c r="BH251" s="13">
        <f>VLOOKUP(BF251,Zeitreihen!N:O,2,0)</f>
        <v>1.2990999999999999</v>
      </c>
      <c r="BI251" s="9">
        <f t="shared" si="179"/>
        <v>0</v>
      </c>
      <c r="BJ251" s="9">
        <f t="shared" si="179"/>
        <v>4.2426877387899973E-3</v>
      </c>
      <c r="BK251" s="9">
        <f t="shared" si="199"/>
        <v>4.5516981061933796E-7</v>
      </c>
      <c r="BL251" s="9">
        <f t="shared" si="158"/>
        <v>5.8270229510863077E-13</v>
      </c>
      <c r="BM251" s="9">
        <f t="shared" si="158"/>
        <v>7.1754541898201565E-12</v>
      </c>
      <c r="BN251" s="9">
        <f t="shared" si="180"/>
        <v>-2.0447869387432634E-12</v>
      </c>
      <c r="BP251" s="16">
        <f t="shared" si="181"/>
        <v>6</v>
      </c>
      <c r="BQ251" s="17">
        <f>VLOOKUP($A251,Datum!$A:$B,2,0)</f>
        <v>41369</v>
      </c>
      <c r="BR251" s="13">
        <f>VLOOKUP(BQ251,Zeitreihen!$F:$G,2,0)</f>
        <v>7178.1</v>
      </c>
      <c r="BS251" s="13">
        <f>VLOOKUP(BQ251,Zeitreihen!R:S,2,0)</f>
        <v>1.0245</v>
      </c>
      <c r="BT251" s="9">
        <f t="shared" si="182"/>
        <v>0</v>
      </c>
      <c r="BU251" s="9">
        <f t="shared" si="182"/>
        <v>-9.7603826147431221E-5</v>
      </c>
      <c r="BV251" s="9">
        <f t="shared" si="200"/>
        <v>4.5516981061933796E-7</v>
      </c>
      <c r="BW251" s="9">
        <f t="shared" si="159"/>
        <v>5.8270229510863077E-13</v>
      </c>
      <c r="BX251" s="9">
        <f t="shared" si="159"/>
        <v>9.3975387200090987E-18</v>
      </c>
      <c r="BY251" s="9">
        <f t="shared" si="183"/>
        <v>-2.3400784987947576E-15</v>
      </c>
      <c r="CA251" s="16">
        <f t="shared" si="184"/>
        <v>6</v>
      </c>
      <c r="CB251" s="17">
        <f>VLOOKUP($A251,Datum!$A:$B,2,0)</f>
        <v>41369</v>
      </c>
      <c r="CC251" s="13">
        <f>VLOOKUP(CB251,Zeitreihen!$J:$K,2,0)</f>
        <v>0.26665244520292253</v>
      </c>
      <c r="CD251" s="13">
        <f>VLOOKUP(CB251,Zeitreihen!N:O,2,0)</f>
        <v>1.2990999999999999</v>
      </c>
      <c r="CE251" s="9">
        <f t="shared" si="185"/>
        <v>2.6664889008905866E-5</v>
      </c>
      <c r="CF251" s="9">
        <f t="shared" si="185"/>
        <v>4.2426877387899973E-3</v>
      </c>
      <c r="CG251" s="9">
        <f t="shared" si="201"/>
        <v>4.5516981061933796E-7</v>
      </c>
      <c r="CH251" s="9">
        <f t="shared" si="160"/>
        <v>3.2616641189519236E-16</v>
      </c>
      <c r="CI251" s="9">
        <f t="shared" si="160"/>
        <v>7.1754541898201565E-12</v>
      </c>
      <c r="CJ251" s="9">
        <f t="shared" si="186"/>
        <v>4.8377599638799418E-14</v>
      </c>
      <c r="CL251" s="16">
        <f t="shared" si="187"/>
        <v>6</v>
      </c>
      <c r="CM251" s="17">
        <f>VLOOKUP($A251,Datum!$A:$B,2,0)</f>
        <v>41369</v>
      </c>
      <c r="CN251" s="13">
        <f>VLOOKUP(CM251,Zeitreihen!$J:$K,2,0)</f>
        <v>0.26665244520292253</v>
      </c>
      <c r="CO251" s="13">
        <f>VLOOKUP(CM251,Zeitreihen!R:S,2,0)</f>
        <v>1.0245</v>
      </c>
      <c r="CP251" s="9">
        <f t="shared" si="188"/>
        <v>2.6664889008905866E-5</v>
      </c>
      <c r="CQ251" s="9">
        <f t="shared" si="188"/>
        <v>-9.7603826147431221E-5</v>
      </c>
      <c r="CR251" s="9">
        <f t="shared" si="202"/>
        <v>4.5516981061933796E-7</v>
      </c>
      <c r="CS251" s="9">
        <f t="shared" si="161"/>
        <v>3.2616641189519236E-16</v>
      </c>
      <c r="CT251" s="9">
        <f t="shared" si="161"/>
        <v>9.3975387200090987E-18</v>
      </c>
      <c r="CU251" s="9">
        <f t="shared" si="189"/>
        <v>5.5363900557597156E-17</v>
      </c>
      <c r="CW251" s="16">
        <f t="shared" si="190"/>
        <v>6</v>
      </c>
      <c r="CX251" s="17">
        <f>VLOOKUP($A251,Datum!$A:$B,2,0)</f>
        <v>41369</v>
      </c>
      <c r="CY251" s="13">
        <f>VLOOKUP(CX251,Zeitreihen!N:O,2,0)</f>
        <v>1.2990999999999999</v>
      </c>
      <c r="CZ251" s="13">
        <f>VLOOKUP(CX251,Zeitreihen!R:S,2,0)</f>
        <v>1.0245</v>
      </c>
      <c r="DA251" s="9">
        <f t="shared" si="191"/>
        <v>4.2426877387899973E-3</v>
      </c>
      <c r="DB251" s="9">
        <f t="shared" si="191"/>
        <v>-9.7603826147431221E-5</v>
      </c>
      <c r="DC251" s="9">
        <f t="shared" si="203"/>
        <v>4.5516981061933796E-7</v>
      </c>
      <c r="DD251" s="9">
        <f t="shared" si="162"/>
        <v>7.1754541898201565E-12</v>
      </c>
      <c r="DE251" s="9">
        <f t="shared" si="162"/>
        <v>9.3975387200090987E-18</v>
      </c>
      <c r="DF251" s="9">
        <f t="shared" si="192"/>
        <v>8.2116751386356274E-15</v>
      </c>
    </row>
    <row r="252" spans="1:110" ht="15" x14ac:dyDescent="0.2">
      <c r="A252" s="9">
        <f t="shared" si="193"/>
        <v>239</v>
      </c>
      <c r="B252" s="16">
        <f t="shared" si="163"/>
        <v>5</v>
      </c>
      <c r="C252" s="17">
        <f>VLOOKUP($A252,Datum!$A:$B,2,0)</f>
        <v>41368</v>
      </c>
      <c r="D252" s="13">
        <f>VLOOKUP(C252,Zeitreihen!$B:$C,2,0)</f>
        <v>548.79</v>
      </c>
      <c r="E252" s="13">
        <f>VLOOKUP(C252,Zeitreihen!F:G,2,0)</f>
        <v>7178.1</v>
      </c>
      <c r="F252" s="9">
        <f t="shared" si="164"/>
        <v>3.9802864306848311E-3</v>
      </c>
      <c r="G252" s="9">
        <f t="shared" si="164"/>
        <v>0</v>
      </c>
      <c r="H252" s="9">
        <f t="shared" si="194"/>
        <v>4.2785962198217766E-7</v>
      </c>
      <c r="I252" s="9">
        <f t="shared" si="153"/>
        <v>4.2631491635821469E-12</v>
      </c>
      <c r="J252" s="9">
        <f t="shared" si="153"/>
        <v>5.4774015740211299E-13</v>
      </c>
      <c r="K252" s="9">
        <f t="shared" si="165"/>
        <v>-1.5281027432372378E-12</v>
      </c>
      <c r="M252" s="16">
        <f t="shared" si="166"/>
        <v>5</v>
      </c>
      <c r="N252" s="17">
        <f>VLOOKUP($A252,Datum!$A:$B,2,0)</f>
        <v>41368</v>
      </c>
      <c r="O252" s="13">
        <f>VLOOKUP(N252,Zeitreihen!$B:$C,2,0)</f>
        <v>548.79</v>
      </c>
      <c r="P252" s="13">
        <f>VLOOKUP(N252,Zeitreihen!$J:$K,2,0)</f>
        <v>0.26664533503986348</v>
      </c>
      <c r="Q252" s="9">
        <f t="shared" si="167"/>
        <v>3.9802864306848311E-3</v>
      </c>
      <c r="R252" s="9">
        <f t="shared" si="167"/>
        <v>0</v>
      </c>
      <c r="S252" s="9">
        <f t="shared" si="195"/>
        <v>4.2785962198217766E-7</v>
      </c>
      <c r="T252" s="9">
        <f t="shared" si="154"/>
        <v>4.2631491635821469E-12</v>
      </c>
      <c r="U252" s="9">
        <f t="shared" si="154"/>
        <v>4.6417075317776565E-21</v>
      </c>
      <c r="V252" s="9">
        <f t="shared" si="168"/>
        <v>1.4067086258955999E-16</v>
      </c>
      <c r="X252" s="16">
        <f t="shared" si="169"/>
        <v>5</v>
      </c>
      <c r="Y252" s="17">
        <f>VLOOKUP($A252,Datum!$A:$B,2,0)</f>
        <v>41368</v>
      </c>
      <c r="Z252" s="13">
        <f>VLOOKUP(Y252,Zeitreihen!$B:$C,2,0)</f>
        <v>548.79</v>
      </c>
      <c r="AA252" s="13">
        <f>VLOOKUP(Y252,Zeitreihen!N:O,2,0)</f>
        <v>1.2936000000000001</v>
      </c>
      <c r="AB252" s="9">
        <f t="shared" si="170"/>
        <v>3.9802864306848311E-3</v>
      </c>
      <c r="AC252" s="9">
        <f t="shared" si="170"/>
        <v>6.6703109335769376E-3</v>
      </c>
      <c r="AD252" s="9">
        <f t="shared" si="196"/>
        <v>4.2785962198217766E-7</v>
      </c>
      <c r="AE252" s="9">
        <f t="shared" si="155"/>
        <v>4.2631491635821469E-12</v>
      </c>
      <c r="AF252" s="9">
        <f t="shared" si="155"/>
        <v>1.7514491362725885E-11</v>
      </c>
      <c r="AG252" s="9">
        <f t="shared" si="171"/>
        <v>8.641000474688772E-12</v>
      </c>
      <c r="AI252" s="16">
        <f t="shared" si="172"/>
        <v>5</v>
      </c>
      <c r="AJ252" s="17">
        <f>VLOOKUP($A252,Datum!$A:$B,2,0)</f>
        <v>41368</v>
      </c>
      <c r="AK252" s="13">
        <f>VLOOKUP(AJ252,Zeitreihen!$B:$C,2,0)</f>
        <v>548.79</v>
      </c>
      <c r="AL252" s="13">
        <f>VLOOKUP(AJ252,Zeitreihen!$R:$S,2,0)</f>
        <v>1.0246</v>
      </c>
      <c r="AM252" s="9">
        <f t="shared" si="173"/>
        <v>3.9802864306848311E-3</v>
      </c>
      <c r="AN252" s="9">
        <f t="shared" si="173"/>
        <v>-9.7594300570274034E-5</v>
      </c>
      <c r="AO252" s="9">
        <f t="shared" si="197"/>
        <v>4.2785962198217766E-7</v>
      </c>
      <c r="AP252" s="9">
        <f t="shared" si="156"/>
        <v>4.2947429936283465E-12</v>
      </c>
      <c r="AQ252" s="9">
        <f t="shared" si="156"/>
        <v>9.2412528260564771E-18</v>
      </c>
      <c r="AR252" s="9">
        <f t="shared" si="174"/>
        <v>6.2999052236564818E-15</v>
      </c>
      <c r="AT252" s="16">
        <f t="shared" si="175"/>
        <v>5</v>
      </c>
      <c r="AU252" s="17">
        <f>VLOOKUP($A252,Datum!$A:$B,2,0)</f>
        <v>41368</v>
      </c>
      <c r="AV252" s="13">
        <f>VLOOKUP(AU252,Zeitreihen!$F:$G,2,0)</f>
        <v>7178.1</v>
      </c>
      <c r="AW252" s="13">
        <f>VLOOKUP(AU252,Zeitreihen!$J:$K,2,0)</f>
        <v>0.26664533503986348</v>
      </c>
      <c r="AX252" s="9">
        <f t="shared" si="176"/>
        <v>0</v>
      </c>
      <c r="AY252" s="9">
        <f t="shared" si="176"/>
        <v>0</v>
      </c>
      <c r="AZ252" s="9">
        <f t="shared" si="198"/>
        <v>4.2785962198217766E-7</v>
      </c>
      <c r="BA252" s="9">
        <f t="shared" si="157"/>
        <v>5.4774015740211299E-13</v>
      </c>
      <c r="BB252" s="9">
        <f t="shared" si="157"/>
        <v>4.6417075317776565E-21</v>
      </c>
      <c r="BC252" s="9">
        <f t="shared" si="177"/>
        <v>-5.0422709309104637E-17</v>
      </c>
      <c r="BE252" s="16">
        <f t="shared" si="178"/>
        <v>5</v>
      </c>
      <c r="BF252" s="17">
        <f>VLOOKUP($A252,Datum!$A:$B,2,0)</f>
        <v>41368</v>
      </c>
      <c r="BG252" s="13">
        <f>VLOOKUP(BF252,Zeitreihen!$F:$G,2,0)</f>
        <v>7178.1</v>
      </c>
      <c r="BH252" s="13">
        <f>VLOOKUP(BF252,Zeitreihen!N:O,2,0)</f>
        <v>1.2936000000000001</v>
      </c>
      <c r="BI252" s="9">
        <f t="shared" si="179"/>
        <v>0</v>
      </c>
      <c r="BJ252" s="9">
        <f t="shared" si="179"/>
        <v>6.6703109335769376E-3</v>
      </c>
      <c r="BK252" s="9">
        <f t="shared" si="199"/>
        <v>4.2785962198217766E-7</v>
      </c>
      <c r="BL252" s="9">
        <f t="shared" si="158"/>
        <v>5.4774015740211299E-13</v>
      </c>
      <c r="BM252" s="9">
        <f t="shared" si="158"/>
        <v>1.7514491362725885E-11</v>
      </c>
      <c r="BN252" s="9">
        <f t="shared" si="180"/>
        <v>-3.0973198504251097E-12</v>
      </c>
      <c r="BP252" s="16">
        <f t="shared" si="181"/>
        <v>5</v>
      </c>
      <c r="BQ252" s="17">
        <f>VLOOKUP($A252,Datum!$A:$B,2,0)</f>
        <v>41368</v>
      </c>
      <c r="BR252" s="13">
        <f>VLOOKUP(BQ252,Zeitreihen!$F:$G,2,0)</f>
        <v>7178.1</v>
      </c>
      <c r="BS252" s="13">
        <f>VLOOKUP(BQ252,Zeitreihen!R:S,2,0)</f>
        <v>1.0246</v>
      </c>
      <c r="BT252" s="9">
        <f t="shared" si="182"/>
        <v>0</v>
      </c>
      <c r="BU252" s="9">
        <f t="shared" si="182"/>
        <v>-9.7594300570274034E-5</v>
      </c>
      <c r="BV252" s="9">
        <f t="shared" si="200"/>
        <v>4.2785962198217766E-7</v>
      </c>
      <c r="BW252" s="9">
        <f t="shared" si="159"/>
        <v>5.4774015740211299E-13</v>
      </c>
      <c r="BX252" s="9">
        <f t="shared" si="159"/>
        <v>8.8707628277032628E-18</v>
      </c>
      <c r="BY252" s="9">
        <f t="shared" si="183"/>
        <v>-2.2042851511369843E-15</v>
      </c>
      <c r="CA252" s="16">
        <f t="shared" si="184"/>
        <v>5</v>
      </c>
      <c r="CB252" s="17">
        <f>VLOOKUP($A252,Datum!$A:$B,2,0)</f>
        <v>41368</v>
      </c>
      <c r="CC252" s="13">
        <f>VLOOKUP(CB252,Zeitreihen!$J:$K,2,0)</f>
        <v>0.26664533503986348</v>
      </c>
      <c r="CD252" s="13">
        <f>VLOOKUP(CB252,Zeitreihen!N:O,2,0)</f>
        <v>1.2936000000000001</v>
      </c>
      <c r="CE252" s="9">
        <f t="shared" si="185"/>
        <v>0</v>
      </c>
      <c r="CF252" s="9">
        <f t="shared" si="185"/>
        <v>6.6703109335769376E-3</v>
      </c>
      <c r="CG252" s="9">
        <f t="shared" si="201"/>
        <v>4.2785962198217766E-7</v>
      </c>
      <c r="CH252" s="9">
        <f t="shared" si="160"/>
        <v>4.6417075317776565E-21</v>
      </c>
      <c r="CI252" s="9">
        <f t="shared" si="160"/>
        <v>1.7514491362725885E-11</v>
      </c>
      <c r="CJ252" s="9">
        <f t="shared" si="186"/>
        <v>2.8512654466678376E-16</v>
      </c>
      <c r="CL252" s="16">
        <f t="shared" si="187"/>
        <v>5</v>
      </c>
      <c r="CM252" s="17">
        <f>VLOOKUP($A252,Datum!$A:$B,2,0)</f>
        <v>41368</v>
      </c>
      <c r="CN252" s="13">
        <f>VLOOKUP(CM252,Zeitreihen!$J:$K,2,0)</f>
        <v>0.26664533503986348</v>
      </c>
      <c r="CO252" s="13">
        <f>VLOOKUP(CM252,Zeitreihen!R:S,2,0)</f>
        <v>1.0246</v>
      </c>
      <c r="CP252" s="9">
        <f t="shared" si="188"/>
        <v>0</v>
      </c>
      <c r="CQ252" s="9">
        <f t="shared" si="188"/>
        <v>-9.7594300570274034E-5</v>
      </c>
      <c r="CR252" s="9">
        <f t="shared" si="202"/>
        <v>4.2785962198217766E-7</v>
      </c>
      <c r="CS252" s="9">
        <f t="shared" si="161"/>
        <v>4.6417075317776565E-21</v>
      </c>
      <c r="CT252" s="9">
        <f t="shared" si="161"/>
        <v>8.8707628277032628E-18</v>
      </c>
      <c r="CU252" s="9">
        <f t="shared" si="189"/>
        <v>2.0291743796422103E-19</v>
      </c>
      <c r="CW252" s="16">
        <f t="shared" si="190"/>
        <v>5</v>
      </c>
      <c r="CX252" s="17">
        <f>VLOOKUP($A252,Datum!$A:$B,2,0)</f>
        <v>41368</v>
      </c>
      <c r="CY252" s="13">
        <f>VLOOKUP(CX252,Zeitreihen!N:O,2,0)</f>
        <v>1.2936000000000001</v>
      </c>
      <c r="CZ252" s="13">
        <f>VLOOKUP(CX252,Zeitreihen!R:S,2,0)</f>
        <v>1.0246</v>
      </c>
      <c r="DA252" s="9">
        <f t="shared" si="191"/>
        <v>6.6703109335769376E-3</v>
      </c>
      <c r="DB252" s="9">
        <f t="shared" si="191"/>
        <v>-9.7594300570274034E-5</v>
      </c>
      <c r="DC252" s="9">
        <f t="shared" si="203"/>
        <v>4.2785962198217766E-7</v>
      </c>
      <c r="DD252" s="9">
        <f t="shared" si="162"/>
        <v>1.7514491362725885E-11</v>
      </c>
      <c r="DE252" s="9">
        <f t="shared" si="162"/>
        <v>8.8707628277032628E-18</v>
      </c>
      <c r="DF252" s="9">
        <f t="shared" si="192"/>
        <v>1.2464625903997224E-14</v>
      </c>
    </row>
    <row r="253" spans="1:110" ht="15" x14ac:dyDescent="0.2">
      <c r="A253" s="9">
        <f t="shared" si="193"/>
        <v>240</v>
      </c>
      <c r="B253" s="16">
        <f t="shared" si="163"/>
        <v>4</v>
      </c>
      <c r="C253" s="17">
        <f>VLOOKUP($A253,Datum!$A:$B,2,0)</f>
        <v>41367</v>
      </c>
      <c r="D253" s="13">
        <f>VLOOKUP(C253,Zeitreihen!$B:$C,2,0)</f>
        <v>546.61</v>
      </c>
      <c r="E253" s="13">
        <f>VLOOKUP(C253,Zeitreihen!F:G,2,0)</f>
        <v>7178.1</v>
      </c>
      <c r="F253" s="9">
        <f t="shared" si="164"/>
        <v>-6.5838807038215441E-4</v>
      </c>
      <c r="G253" s="9">
        <f t="shared" si="164"/>
        <v>7.7069576176210712E-4</v>
      </c>
      <c r="H253" s="9">
        <f t="shared" si="194"/>
        <v>4.02188044663247E-7</v>
      </c>
      <c r="I253" s="9">
        <f t="shared" si="153"/>
        <v>8.8346686959861641E-13</v>
      </c>
      <c r="J253" s="9">
        <f t="shared" si="153"/>
        <v>5.2343170455749126E-14</v>
      </c>
      <c r="K253" s="9">
        <f t="shared" si="165"/>
        <v>2.1504291884972048E-13</v>
      </c>
      <c r="M253" s="16">
        <f t="shared" si="166"/>
        <v>4</v>
      </c>
      <c r="N253" s="17">
        <f>VLOOKUP($A253,Datum!$A:$B,2,0)</f>
        <v>41367</v>
      </c>
      <c r="O253" s="13">
        <f>VLOOKUP(N253,Zeitreihen!$B:$C,2,0)</f>
        <v>546.61</v>
      </c>
      <c r="P253" s="13">
        <f>VLOOKUP(N253,Zeitreihen!$J:$K,2,0)</f>
        <v>0.26664533503986348</v>
      </c>
      <c r="Q253" s="9">
        <f t="shared" si="167"/>
        <v>-6.5838807038215441E-4</v>
      </c>
      <c r="R253" s="9">
        <f t="shared" si="167"/>
        <v>-2.6664889008965887E-5</v>
      </c>
      <c r="S253" s="9">
        <f t="shared" si="195"/>
        <v>4.02188044663247E-7</v>
      </c>
      <c r="T253" s="9">
        <f t="shared" si="154"/>
        <v>8.8346686959861641E-13</v>
      </c>
      <c r="U253" s="9">
        <f t="shared" si="154"/>
        <v>2.837326004136904E-16</v>
      </c>
      <c r="V253" s="9">
        <f t="shared" si="168"/>
        <v>1.5832509349138502E-14</v>
      </c>
      <c r="X253" s="16">
        <f t="shared" si="169"/>
        <v>4</v>
      </c>
      <c r="Y253" s="17">
        <f>VLOOKUP($A253,Datum!$A:$B,2,0)</f>
        <v>41367</v>
      </c>
      <c r="Z253" s="13">
        <f>VLOOKUP(Y253,Zeitreihen!$B:$C,2,0)</f>
        <v>546.61</v>
      </c>
      <c r="AA253" s="13">
        <f>VLOOKUP(Y253,Zeitreihen!N:O,2,0)</f>
        <v>1.2849999999999999</v>
      </c>
      <c r="AB253" s="9">
        <f t="shared" si="170"/>
        <v>-6.5838807038215441E-4</v>
      </c>
      <c r="AC253" s="9">
        <f t="shared" si="170"/>
        <v>2.3373598487047721E-3</v>
      </c>
      <c r="AD253" s="9">
        <f t="shared" si="196"/>
        <v>4.02188044663247E-7</v>
      </c>
      <c r="AE253" s="9">
        <f t="shared" si="155"/>
        <v>8.8346686959861641E-13</v>
      </c>
      <c r="AF253" s="9">
        <f t="shared" si="155"/>
        <v>1.7151964517573084E-12</v>
      </c>
      <c r="AG253" s="9">
        <f t="shared" si="171"/>
        <v>-1.230983038055636E-12</v>
      </c>
      <c r="AI253" s="16">
        <f t="shared" si="172"/>
        <v>4</v>
      </c>
      <c r="AJ253" s="17">
        <f>VLOOKUP($A253,Datum!$A:$B,2,0)</f>
        <v>41367</v>
      </c>
      <c r="AK253" s="13">
        <f>VLOOKUP(AJ253,Zeitreihen!$B:$C,2,0)</f>
        <v>546.61</v>
      </c>
      <c r="AL253" s="13">
        <f>VLOOKUP(AJ253,Zeitreihen!$R:$S,2,0)</f>
        <v>1.0246999999999999</v>
      </c>
      <c r="AM253" s="9">
        <f t="shared" si="173"/>
        <v>-6.5838807038215441E-4</v>
      </c>
      <c r="AN253" s="9">
        <f t="shared" si="173"/>
        <v>-9.7584776852235406E-5</v>
      </c>
      <c r="AO253" s="9">
        <f t="shared" si="197"/>
        <v>4.02188044663247E-7</v>
      </c>
      <c r="AP253" s="9">
        <f t="shared" si="156"/>
        <v>8.6960314968930922E-13</v>
      </c>
      <c r="AQ253" s="9">
        <f t="shared" si="156"/>
        <v>8.7224166322222393E-18</v>
      </c>
      <c r="AR253" s="9">
        <f t="shared" si="174"/>
        <v>-2.754095309948963E-15</v>
      </c>
      <c r="AT253" s="16">
        <f t="shared" si="175"/>
        <v>4</v>
      </c>
      <c r="AU253" s="17">
        <f>VLOOKUP($A253,Datum!$A:$B,2,0)</f>
        <v>41367</v>
      </c>
      <c r="AV253" s="13">
        <f>VLOOKUP(AU253,Zeitreihen!$F:$G,2,0)</f>
        <v>7178.1</v>
      </c>
      <c r="AW253" s="13">
        <f>VLOOKUP(AU253,Zeitreihen!$J:$K,2,0)</f>
        <v>0.26664533503986348</v>
      </c>
      <c r="AX253" s="9">
        <f t="shared" si="176"/>
        <v>7.7069576176210712E-4</v>
      </c>
      <c r="AY253" s="9">
        <f t="shared" si="176"/>
        <v>-2.6664889008965887E-5</v>
      </c>
      <c r="AZ253" s="9">
        <f t="shared" si="198"/>
        <v>4.02188044663247E-7</v>
      </c>
      <c r="BA253" s="9">
        <f t="shared" si="157"/>
        <v>5.2343170455749126E-14</v>
      </c>
      <c r="BB253" s="9">
        <f t="shared" si="157"/>
        <v>2.837326004136904E-16</v>
      </c>
      <c r="BC253" s="9">
        <f t="shared" si="177"/>
        <v>3.8537597054443801E-15</v>
      </c>
      <c r="BE253" s="16">
        <f t="shared" si="178"/>
        <v>4</v>
      </c>
      <c r="BF253" s="17">
        <f>VLOOKUP($A253,Datum!$A:$B,2,0)</f>
        <v>41367</v>
      </c>
      <c r="BG253" s="13">
        <f>VLOOKUP(BF253,Zeitreihen!$F:$G,2,0)</f>
        <v>7178.1</v>
      </c>
      <c r="BH253" s="13">
        <f>VLOOKUP(BF253,Zeitreihen!N:O,2,0)</f>
        <v>1.2849999999999999</v>
      </c>
      <c r="BI253" s="9">
        <f t="shared" si="179"/>
        <v>7.7069576176210712E-4</v>
      </c>
      <c r="BJ253" s="9">
        <f t="shared" si="179"/>
        <v>2.3373598487047721E-3</v>
      </c>
      <c r="BK253" s="9">
        <f t="shared" si="199"/>
        <v>4.02188044663247E-7</v>
      </c>
      <c r="BL253" s="9">
        <f t="shared" si="158"/>
        <v>5.2343170455749126E-14</v>
      </c>
      <c r="BM253" s="9">
        <f t="shared" si="158"/>
        <v>1.7151964517573084E-12</v>
      </c>
      <c r="BN253" s="9">
        <f t="shared" si="180"/>
        <v>-2.9963114030325502E-13</v>
      </c>
      <c r="BP253" s="16">
        <f t="shared" si="181"/>
        <v>4</v>
      </c>
      <c r="BQ253" s="17">
        <f>VLOOKUP($A253,Datum!$A:$B,2,0)</f>
        <v>41367</v>
      </c>
      <c r="BR253" s="13">
        <f>VLOOKUP(BQ253,Zeitreihen!$F:$G,2,0)</f>
        <v>7178.1</v>
      </c>
      <c r="BS253" s="13">
        <f>VLOOKUP(BQ253,Zeitreihen!R:S,2,0)</f>
        <v>1.0246999999999999</v>
      </c>
      <c r="BT253" s="9">
        <f t="shared" si="182"/>
        <v>7.7069576176210712E-4</v>
      </c>
      <c r="BU253" s="9">
        <f t="shared" si="182"/>
        <v>-9.7584776852235406E-5</v>
      </c>
      <c r="BV253" s="9">
        <f t="shared" si="200"/>
        <v>4.02188044663247E-7</v>
      </c>
      <c r="BW253" s="9">
        <f t="shared" si="159"/>
        <v>5.2343170455749126E-14</v>
      </c>
      <c r="BX253" s="9">
        <f t="shared" si="159"/>
        <v>8.37343506600665E-18</v>
      </c>
      <c r="BY253" s="9">
        <f t="shared" si="183"/>
        <v>-6.620363577328159E-16</v>
      </c>
      <c r="CA253" s="16">
        <f t="shared" si="184"/>
        <v>4</v>
      </c>
      <c r="CB253" s="17">
        <f>VLOOKUP($A253,Datum!$A:$B,2,0)</f>
        <v>41367</v>
      </c>
      <c r="CC253" s="13">
        <f>VLOOKUP(CB253,Zeitreihen!$J:$K,2,0)</f>
        <v>0.26664533503986348</v>
      </c>
      <c r="CD253" s="13">
        <f>VLOOKUP(CB253,Zeitreihen!N:O,2,0)</f>
        <v>1.2849999999999999</v>
      </c>
      <c r="CE253" s="9">
        <f t="shared" si="185"/>
        <v>-2.6664889008965887E-5</v>
      </c>
      <c r="CF253" s="9">
        <f t="shared" si="185"/>
        <v>2.3373598487047721E-3</v>
      </c>
      <c r="CG253" s="9">
        <f t="shared" si="201"/>
        <v>4.02188044663247E-7</v>
      </c>
      <c r="CH253" s="9">
        <f t="shared" si="160"/>
        <v>2.837326004136904E-16</v>
      </c>
      <c r="CI253" s="9">
        <f t="shared" si="160"/>
        <v>1.7151964517573084E-12</v>
      </c>
      <c r="CJ253" s="9">
        <f t="shared" si="186"/>
        <v>-2.2060307102971981E-14</v>
      </c>
      <c r="CL253" s="16">
        <f t="shared" si="187"/>
        <v>4</v>
      </c>
      <c r="CM253" s="17">
        <f>VLOOKUP($A253,Datum!$A:$B,2,0)</f>
        <v>41367</v>
      </c>
      <c r="CN253" s="13">
        <f>VLOOKUP(CM253,Zeitreihen!$J:$K,2,0)</f>
        <v>0.26664533503986348</v>
      </c>
      <c r="CO253" s="13">
        <f>VLOOKUP(CM253,Zeitreihen!R:S,2,0)</f>
        <v>1.0246999999999999</v>
      </c>
      <c r="CP253" s="9">
        <f t="shared" si="188"/>
        <v>-2.6664889008965887E-5</v>
      </c>
      <c r="CQ253" s="9">
        <f t="shared" si="188"/>
        <v>-9.7584776852235406E-5</v>
      </c>
      <c r="CR253" s="9">
        <f t="shared" si="202"/>
        <v>4.02188044663247E-7</v>
      </c>
      <c r="CS253" s="9">
        <f t="shared" si="161"/>
        <v>2.837326004136904E-16</v>
      </c>
      <c r="CT253" s="9">
        <f t="shared" si="161"/>
        <v>8.37343506600665E-18</v>
      </c>
      <c r="CU253" s="9">
        <f t="shared" si="189"/>
        <v>-4.8742348175618783E-17</v>
      </c>
      <c r="CW253" s="16">
        <f t="shared" si="190"/>
        <v>4</v>
      </c>
      <c r="CX253" s="17">
        <f>VLOOKUP($A253,Datum!$A:$B,2,0)</f>
        <v>41367</v>
      </c>
      <c r="CY253" s="13">
        <f>VLOOKUP(CX253,Zeitreihen!N:O,2,0)</f>
        <v>1.2849999999999999</v>
      </c>
      <c r="CZ253" s="13">
        <f>VLOOKUP(CX253,Zeitreihen!R:S,2,0)</f>
        <v>1.0246999999999999</v>
      </c>
      <c r="DA253" s="9">
        <f t="shared" si="191"/>
        <v>2.3373598487047721E-3</v>
      </c>
      <c r="DB253" s="9">
        <f t="shared" si="191"/>
        <v>-9.7584776852235406E-5</v>
      </c>
      <c r="DC253" s="9">
        <f t="shared" si="203"/>
        <v>4.02188044663247E-7</v>
      </c>
      <c r="DD253" s="9">
        <f t="shared" si="162"/>
        <v>1.7151964517573084E-12</v>
      </c>
      <c r="DE253" s="9">
        <f t="shared" si="162"/>
        <v>8.37343506600665E-18</v>
      </c>
      <c r="DF253" s="9">
        <f t="shared" si="192"/>
        <v>3.7897343065490524E-15</v>
      </c>
    </row>
    <row r="254" spans="1:110" ht="15" x14ac:dyDescent="0.2">
      <c r="A254" s="9">
        <f t="shared" si="193"/>
        <v>241</v>
      </c>
      <c r="B254" s="16">
        <f t="shared" si="163"/>
        <v>3</v>
      </c>
      <c r="C254" s="17">
        <f>VLOOKUP($A254,Datum!$A:$B,2,0)</f>
        <v>41366</v>
      </c>
      <c r="D254" s="13">
        <f>VLOOKUP(C254,Zeitreihen!$B:$C,2,0)</f>
        <v>546.97</v>
      </c>
      <c r="E254" s="13">
        <f>VLOOKUP(C254,Zeitreihen!F:G,2,0)</f>
        <v>7172.57</v>
      </c>
      <c r="F254" s="9">
        <f t="shared" si="164"/>
        <v>-7.3127479511113765E-5</v>
      </c>
      <c r="G254" s="9">
        <f t="shared" si="164"/>
        <v>-7.0382346275104106E-4</v>
      </c>
      <c r="H254" s="9">
        <f t="shared" si="194"/>
        <v>3.7805676198345214E-7</v>
      </c>
      <c r="I254" s="9">
        <f t="shared" si="153"/>
        <v>3.040860191720429E-13</v>
      </c>
      <c r="J254" s="9">
        <f t="shared" si="153"/>
        <v>1.2733862310351287E-12</v>
      </c>
      <c r="K254" s="9">
        <f t="shared" si="165"/>
        <v>6.222691940502627E-13</v>
      </c>
      <c r="M254" s="16">
        <f t="shared" si="166"/>
        <v>3</v>
      </c>
      <c r="N254" s="17">
        <f>VLOOKUP($A254,Datum!$A:$B,2,0)</f>
        <v>41366</v>
      </c>
      <c r="O254" s="13">
        <f>VLOOKUP(N254,Zeitreihen!$B:$C,2,0)</f>
        <v>546.97</v>
      </c>
      <c r="P254" s="13">
        <f>VLOOKUP(N254,Zeitreihen!$J:$K,2,0)</f>
        <v>0.26665244520292253</v>
      </c>
      <c r="Q254" s="9">
        <f t="shared" si="167"/>
        <v>-7.3127479511113765E-5</v>
      </c>
      <c r="R254" s="9">
        <f t="shared" si="167"/>
        <v>0</v>
      </c>
      <c r="S254" s="9">
        <f t="shared" si="195"/>
        <v>3.7805676198345214E-7</v>
      </c>
      <c r="T254" s="9">
        <f t="shared" si="154"/>
        <v>3.040860191720429E-13</v>
      </c>
      <c r="U254" s="9">
        <f t="shared" si="154"/>
        <v>4.1014127750787366E-21</v>
      </c>
      <c r="V254" s="9">
        <f t="shared" si="168"/>
        <v>-3.531546805232878E-17</v>
      </c>
      <c r="X254" s="16">
        <f t="shared" si="169"/>
        <v>3</v>
      </c>
      <c r="Y254" s="17">
        <f>VLOOKUP($A254,Datum!$A:$B,2,0)</f>
        <v>41366</v>
      </c>
      <c r="Z254" s="13">
        <f>VLOOKUP(Y254,Zeitreihen!$B:$C,2,0)</f>
        <v>546.97</v>
      </c>
      <c r="AA254" s="13">
        <f>VLOOKUP(Y254,Zeitreihen!N:O,2,0)</f>
        <v>1.282</v>
      </c>
      <c r="AB254" s="9">
        <f t="shared" si="170"/>
        <v>-7.3127479511113765E-5</v>
      </c>
      <c r="AC254" s="9">
        <f t="shared" si="170"/>
        <v>3.1206116652063076E-4</v>
      </c>
      <c r="AD254" s="9">
        <f t="shared" si="196"/>
        <v>3.7805676198345214E-7</v>
      </c>
      <c r="AE254" s="9">
        <f t="shared" si="155"/>
        <v>3.040860191720429E-13</v>
      </c>
      <c r="AF254" s="9">
        <f t="shared" si="155"/>
        <v>5.9907840518210692E-16</v>
      </c>
      <c r="AG254" s="9">
        <f t="shared" si="171"/>
        <v>-1.3497087367419797E-14</v>
      </c>
      <c r="AI254" s="16">
        <f t="shared" si="172"/>
        <v>3</v>
      </c>
      <c r="AJ254" s="17">
        <f>VLOOKUP($A254,Datum!$A:$B,2,0)</f>
        <v>41366</v>
      </c>
      <c r="AK254" s="13">
        <f>VLOOKUP(AJ254,Zeitreihen!$B:$C,2,0)</f>
        <v>546.97</v>
      </c>
      <c r="AL254" s="13">
        <f>VLOOKUP(AJ254,Zeitreihen!$R:$S,2,0)</f>
        <v>1.0247999999999999</v>
      </c>
      <c r="AM254" s="9">
        <f t="shared" si="173"/>
        <v>-7.3127479511113765E-5</v>
      </c>
      <c r="AN254" s="9">
        <f t="shared" si="173"/>
        <v>-2.9269720683132829E-4</v>
      </c>
      <c r="AO254" s="9">
        <f t="shared" si="197"/>
        <v>3.7805676198345214E-7</v>
      </c>
      <c r="AP254" s="9">
        <f t="shared" si="156"/>
        <v>2.9622054890408842E-13</v>
      </c>
      <c r="AQ254" s="9">
        <f t="shared" si="156"/>
        <v>1.3713359018636647E-14</v>
      </c>
      <c r="AR254" s="9">
        <f t="shared" si="174"/>
        <v>6.3735223666504676E-14</v>
      </c>
      <c r="AT254" s="16">
        <f t="shared" si="175"/>
        <v>3</v>
      </c>
      <c r="AU254" s="17">
        <f>VLOOKUP($A254,Datum!$A:$B,2,0)</f>
        <v>41366</v>
      </c>
      <c r="AV254" s="13">
        <f>VLOOKUP(AU254,Zeitreihen!$F:$G,2,0)</f>
        <v>7172.57</v>
      </c>
      <c r="AW254" s="13">
        <f>VLOOKUP(AU254,Zeitreihen!$J:$K,2,0)</f>
        <v>0.26665244520292253</v>
      </c>
      <c r="AX254" s="9">
        <f t="shared" si="176"/>
        <v>-7.0382346275104106E-4</v>
      </c>
      <c r="AY254" s="9">
        <f t="shared" si="176"/>
        <v>0</v>
      </c>
      <c r="AZ254" s="9">
        <f t="shared" si="198"/>
        <v>3.7805676198345214E-7</v>
      </c>
      <c r="BA254" s="9">
        <f t="shared" si="157"/>
        <v>1.2733862310351287E-12</v>
      </c>
      <c r="BB254" s="9">
        <f t="shared" si="157"/>
        <v>4.1014127750787366E-21</v>
      </c>
      <c r="BC254" s="9">
        <f t="shared" si="177"/>
        <v>-7.2268129597885961E-17</v>
      </c>
      <c r="BE254" s="16">
        <f t="shared" si="178"/>
        <v>3</v>
      </c>
      <c r="BF254" s="17">
        <f>VLOOKUP($A254,Datum!$A:$B,2,0)</f>
        <v>41366</v>
      </c>
      <c r="BG254" s="13">
        <f>VLOOKUP(BF254,Zeitreihen!$F:$G,2,0)</f>
        <v>7172.57</v>
      </c>
      <c r="BH254" s="13">
        <f>VLOOKUP(BF254,Zeitreihen!N:O,2,0)</f>
        <v>1.282</v>
      </c>
      <c r="BI254" s="9">
        <f t="shared" si="179"/>
        <v>-7.0382346275104106E-4</v>
      </c>
      <c r="BJ254" s="9">
        <f t="shared" si="179"/>
        <v>3.1206116652063076E-4</v>
      </c>
      <c r="BK254" s="9">
        <f t="shared" si="199"/>
        <v>3.7805676198345214E-7</v>
      </c>
      <c r="BL254" s="9">
        <f t="shared" si="158"/>
        <v>1.2733862310351287E-12</v>
      </c>
      <c r="BM254" s="9">
        <f t="shared" si="158"/>
        <v>5.9907840518210692E-16</v>
      </c>
      <c r="BN254" s="9">
        <f t="shared" si="180"/>
        <v>-2.7619887625936836E-14</v>
      </c>
      <c r="BP254" s="16">
        <f t="shared" si="181"/>
        <v>3</v>
      </c>
      <c r="BQ254" s="17">
        <f>VLOOKUP($A254,Datum!$A:$B,2,0)</f>
        <v>41366</v>
      </c>
      <c r="BR254" s="13">
        <f>VLOOKUP(BQ254,Zeitreihen!$F:$G,2,0)</f>
        <v>7172.57</v>
      </c>
      <c r="BS254" s="13">
        <f>VLOOKUP(BQ254,Zeitreihen!R:S,2,0)</f>
        <v>1.0247999999999999</v>
      </c>
      <c r="BT254" s="9">
        <f t="shared" si="182"/>
        <v>-7.0382346275104106E-4</v>
      </c>
      <c r="BU254" s="9">
        <f t="shared" si="182"/>
        <v>-2.9269720683132829E-4</v>
      </c>
      <c r="BV254" s="9">
        <f t="shared" si="200"/>
        <v>3.7805676198345214E-7</v>
      </c>
      <c r="BW254" s="9">
        <f t="shared" si="159"/>
        <v>1.2733862310351287E-12</v>
      </c>
      <c r="BX254" s="9">
        <f t="shared" si="159"/>
        <v>1.3726915215860265E-14</v>
      </c>
      <c r="BY254" s="9">
        <f t="shared" si="183"/>
        <v>1.3221068349593788E-13</v>
      </c>
      <c r="CA254" s="16">
        <f t="shared" si="184"/>
        <v>3</v>
      </c>
      <c r="CB254" s="17">
        <f>VLOOKUP($A254,Datum!$A:$B,2,0)</f>
        <v>41366</v>
      </c>
      <c r="CC254" s="13">
        <f>VLOOKUP(CB254,Zeitreihen!$J:$K,2,0)</f>
        <v>0.26665244520292253</v>
      </c>
      <c r="CD254" s="13">
        <f>VLOOKUP(CB254,Zeitreihen!N:O,2,0)</f>
        <v>1.282</v>
      </c>
      <c r="CE254" s="9">
        <f t="shared" si="185"/>
        <v>0</v>
      </c>
      <c r="CF254" s="9">
        <f t="shared" si="185"/>
        <v>3.1206116652063076E-4</v>
      </c>
      <c r="CG254" s="9">
        <f t="shared" si="201"/>
        <v>3.7805676198345214E-7</v>
      </c>
      <c r="CH254" s="9">
        <f t="shared" si="160"/>
        <v>4.1014127750787366E-21</v>
      </c>
      <c r="CI254" s="9">
        <f t="shared" si="160"/>
        <v>5.9907840518210692E-16</v>
      </c>
      <c r="CJ254" s="9">
        <f t="shared" si="186"/>
        <v>1.567503691953448E-18</v>
      </c>
      <c r="CL254" s="16">
        <f t="shared" si="187"/>
        <v>3</v>
      </c>
      <c r="CM254" s="17">
        <f>VLOOKUP($A254,Datum!$A:$B,2,0)</f>
        <v>41366</v>
      </c>
      <c r="CN254" s="13">
        <f>VLOOKUP(CM254,Zeitreihen!$J:$K,2,0)</f>
        <v>0.26665244520292253</v>
      </c>
      <c r="CO254" s="13">
        <f>VLOOKUP(CM254,Zeitreihen!R:S,2,0)</f>
        <v>1.0247999999999999</v>
      </c>
      <c r="CP254" s="9">
        <f t="shared" si="188"/>
        <v>0</v>
      </c>
      <c r="CQ254" s="9">
        <f t="shared" si="188"/>
        <v>-2.9269720683132829E-4</v>
      </c>
      <c r="CR254" s="9">
        <f t="shared" si="202"/>
        <v>3.7805676198345214E-7</v>
      </c>
      <c r="CS254" s="9">
        <f t="shared" si="161"/>
        <v>4.1014127750787366E-21</v>
      </c>
      <c r="CT254" s="9">
        <f t="shared" si="161"/>
        <v>1.3726915215860265E-14</v>
      </c>
      <c r="CU254" s="9">
        <f t="shared" si="189"/>
        <v>-7.5033156290237448E-18</v>
      </c>
      <c r="CW254" s="16">
        <f t="shared" si="190"/>
        <v>3</v>
      </c>
      <c r="CX254" s="17">
        <f>VLOOKUP($A254,Datum!$A:$B,2,0)</f>
        <v>41366</v>
      </c>
      <c r="CY254" s="13">
        <f>VLOOKUP(CX254,Zeitreihen!N:O,2,0)</f>
        <v>1.282</v>
      </c>
      <c r="CZ254" s="13">
        <f>VLOOKUP(CX254,Zeitreihen!R:S,2,0)</f>
        <v>1.0247999999999999</v>
      </c>
      <c r="DA254" s="9">
        <f t="shared" si="191"/>
        <v>3.1206116652063076E-4</v>
      </c>
      <c r="DB254" s="9">
        <f t="shared" si="191"/>
        <v>-2.9269720683132829E-4</v>
      </c>
      <c r="DC254" s="9">
        <f t="shared" si="203"/>
        <v>3.7805676198345214E-7</v>
      </c>
      <c r="DD254" s="9">
        <f t="shared" si="162"/>
        <v>5.9907840518210692E-16</v>
      </c>
      <c r="DE254" s="9">
        <f t="shared" si="162"/>
        <v>1.3726915215860265E-14</v>
      </c>
      <c r="DF254" s="9">
        <f t="shared" si="192"/>
        <v>-2.8676642892060365E-15</v>
      </c>
    </row>
    <row r="255" spans="1:110" ht="15" x14ac:dyDescent="0.2">
      <c r="A255" s="9">
        <f t="shared" si="193"/>
        <v>242</v>
      </c>
      <c r="B255" s="16">
        <f t="shared" si="163"/>
        <v>5</v>
      </c>
      <c r="C255" s="17">
        <f>VLOOKUP($A255,Datum!$A:$B,2,0)</f>
        <v>41361</v>
      </c>
      <c r="D255" s="13">
        <f>VLOOKUP(C255,Zeitreihen!$B:$C,2,0)</f>
        <v>547.01</v>
      </c>
      <c r="E255" s="13">
        <f>VLOOKUP(C255,Zeitreihen!F:G,2,0)</f>
        <v>7177.62</v>
      </c>
      <c r="F255" s="9">
        <f t="shared" si="164"/>
        <v>2.3768386329896021E-4</v>
      </c>
      <c r="G255" s="9">
        <f t="shared" si="164"/>
        <v>0</v>
      </c>
      <c r="H255" s="9">
        <f t="shared" si="194"/>
        <v>3.5537335626444499E-7</v>
      </c>
      <c r="I255" s="9">
        <f t="shared" si="153"/>
        <v>1.2204981191287884E-13</v>
      </c>
      <c r="J255" s="9">
        <f t="shared" si="153"/>
        <v>4.5494421089567652E-13</v>
      </c>
      <c r="K255" s="9">
        <f t="shared" si="165"/>
        <v>2.3563924836637551E-13</v>
      </c>
      <c r="M255" s="16">
        <f t="shared" si="166"/>
        <v>5</v>
      </c>
      <c r="N255" s="17">
        <f>VLOOKUP($A255,Datum!$A:$B,2,0)</f>
        <v>41361</v>
      </c>
      <c r="O255" s="13">
        <f>VLOOKUP(N255,Zeitreihen!$B:$C,2,0)</f>
        <v>547.01</v>
      </c>
      <c r="P255" s="13">
        <f>VLOOKUP(N255,Zeitreihen!$J:$K,2,0)</f>
        <v>0.26665244520292253</v>
      </c>
      <c r="Q255" s="9">
        <f t="shared" si="167"/>
        <v>2.3768386329896021E-4</v>
      </c>
      <c r="R255" s="9">
        <f t="shared" si="167"/>
        <v>5.332906702068653E-5</v>
      </c>
      <c r="S255" s="9">
        <f t="shared" si="195"/>
        <v>3.5537335626444499E-7</v>
      </c>
      <c r="T255" s="9">
        <f t="shared" si="154"/>
        <v>1.2204981191287884E-13</v>
      </c>
      <c r="U255" s="9">
        <f t="shared" si="154"/>
        <v>1.0146298182980548E-15</v>
      </c>
      <c r="V255" s="9">
        <f t="shared" si="168"/>
        <v>-1.1128134546476154E-14</v>
      </c>
      <c r="X255" s="16">
        <f t="shared" si="169"/>
        <v>5</v>
      </c>
      <c r="Y255" s="17">
        <f>VLOOKUP($A255,Datum!$A:$B,2,0)</f>
        <v>41361</v>
      </c>
      <c r="Z255" s="13">
        <f>VLOOKUP(Y255,Zeitreihen!$B:$C,2,0)</f>
        <v>547.01</v>
      </c>
      <c r="AA255" s="13">
        <f>VLOOKUP(Y255,Zeitreihen!N:O,2,0)</f>
        <v>1.2816000000000001</v>
      </c>
      <c r="AB255" s="9">
        <f t="shared" si="170"/>
        <v>2.3768386329896021E-4</v>
      </c>
      <c r="AC255" s="9">
        <f t="shared" si="170"/>
        <v>2.8129413766146577E-3</v>
      </c>
      <c r="AD255" s="9">
        <f t="shared" si="196"/>
        <v>3.5537335626444499E-7</v>
      </c>
      <c r="AE255" s="9">
        <f t="shared" si="155"/>
        <v>1.2204981191287884E-13</v>
      </c>
      <c r="AF255" s="9">
        <f t="shared" si="155"/>
        <v>2.2939681731450111E-12</v>
      </c>
      <c r="AG255" s="9">
        <f t="shared" si="171"/>
        <v>-5.2912983668139421E-13</v>
      </c>
      <c r="AI255" s="16">
        <f t="shared" si="172"/>
        <v>5</v>
      </c>
      <c r="AJ255" s="17">
        <f>VLOOKUP($A255,Datum!$A:$B,2,0)</f>
        <v>41361</v>
      </c>
      <c r="AK255" s="13">
        <f>VLOOKUP(AJ255,Zeitreihen!$B:$C,2,0)</f>
        <v>547.01</v>
      </c>
      <c r="AL255" s="13">
        <f>VLOOKUP(AJ255,Zeitreihen!$R:$S,2,0)</f>
        <v>1.0250999999999999</v>
      </c>
      <c r="AM255" s="9">
        <f t="shared" si="173"/>
        <v>2.3768386329896021E-4</v>
      </c>
      <c r="AN255" s="9">
        <f t="shared" si="173"/>
        <v>-9.7546700560162037E-5</v>
      </c>
      <c r="AO255" s="9">
        <f t="shared" si="197"/>
        <v>3.5537335626444499E-7</v>
      </c>
      <c r="AP255" s="9">
        <f t="shared" si="156"/>
        <v>1.172353550215515E-13</v>
      </c>
      <c r="AQ255" s="9">
        <f t="shared" si="156"/>
        <v>7.833672386183656E-18</v>
      </c>
      <c r="AR255" s="9">
        <f t="shared" si="174"/>
        <v>-9.5832320399579464E-16</v>
      </c>
      <c r="AT255" s="16">
        <f t="shared" si="175"/>
        <v>5</v>
      </c>
      <c r="AU255" s="17">
        <f>VLOOKUP($A255,Datum!$A:$B,2,0)</f>
        <v>41361</v>
      </c>
      <c r="AV255" s="13">
        <f>VLOOKUP(AU255,Zeitreihen!$F:$G,2,0)</f>
        <v>7177.62</v>
      </c>
      <c r="AW255" s="13">
        <f>VLOOKUP(AU255,Zeitreihen!$J:$K,2,0)</f>
        <v>0.26665244520292253</v>
      </c>
      <c r="AX255" s="9">
        <f t="shared" si="176"/>
        <v>0</v>
      </c>
      <c r="AY255" s="9">
        <f t="shared" si="176"/>
        <v>5.332906702068653E-5</v>
      </c>
      <c r="AZ255" s="9">
        <f t="shared" si="198"/>
        <v>3.5537335626444499E-7</v>
      </c>
      <c r="BA255" s="9">
        <f t="shared" si="157"/>
        <v>4.5494421089567652E-13</v>
      </c>
      <c r="BB255" s="9">
        <f t="shared" si="157"/>
        <v>1.0146298182980548E-15</v>
      </c>
      <c r="BC255" s="9">
        <f t="shared" si="177"/>
        <v>-2.148487751970749E-14</v>
      </c>
      <c r="BE255" s="16">
        <f t="shared" si="178"/>
        <v>5</v>
      </c>
      <c r="BF255" s="17">
        <f>VLOOKUP($A255,Datum!$A:$B,2,0)</f>
        <v>41361</v>
      </c>
      <c r="BG255" s="13">
        <f>VLOOKUP(BF255,Zeitreihen!$F:$G,2,0)</f>
        <v>7177.62</v>
      </c>
      <c r="BH255" s="13">
        <f>VLOOKUP(BF255,Zeitreihen!N:O,2,0)</f>
        <v>1.2816000000000001</v>
      </c>
      <c r="BI255" s="9">
        <f t="shared" si="179"/>
        <v>0</v>
      </c>
      <c r="BJ255" s="9">
        <f t="shared" si="179"/>
        <v>2.8129413766146577E-3</v>
      </c>
      <c r="BK255" s="9">
        <f t="shared" si="199"/>
        <v>3.5537335626444499E-7</v>
      </c>
      <c r="BL255" s="9">
        <f t="shared" si="158"/>
        <v>4.5494421089567652E-13</v>
      </c>
      <c r="BM255" s="9">
        <f t="shared" si="158"/>
        <v>2.2939681731450111E-12</v>
      </c>
      <c r="BN255" s="9">
        <f t="shared" si="180"/>
        <v>-1.0215809024992851E-12</v>
      </c>
      <c r="BP255" s="16">
        <f t="shared" si="181"/>
        <v>5</v>
      </c>
      <c r="BQ255" s="17">
        <f>VLOOKUP($A255,Datum!$A:$B,2,0)</f>
        <v>41361</v>
      </c>
      <c r="BR255" s="13">
        <f>VLOOKUP(BQ255,Zeitreihen!$F:$G,2,0)</f>
        <v>7177.62</v>
      </c>
      <c r="BS255" s="13">
        <f>VLOOKUP(BQ255,Zeitreihen!R:S,2,0)</f>
        <v>1.0250999999999999</v>
      </c>
      <c r="BT255" s="9">
        <f t="shared" si="182"/>
        <v>0</v>
      </c>
      <c r="BU255" s="9">
        <f t="shared" si="182"/>
        <v>-9.7546700560162037E-5</v>
      </c>
      <c r="BV255" s="9">
        <f t="shared" si="200"/>
        <v>3.5537335626444499E-7</v>
      </c>
      <c r="BW255" s="9">
        <f t="shared" si="159"/>
        <v>4.5494421089567652E-13</v>
      </c>
      <c r="BX255" s="9">
        <f t="shared" si="159"/>
        <v>7.5227653286445976E-18</v>
      </c>
      <c r="BY255" s="9">
        <f t="shared" si="183"/>
        <v>-1.8499833880858419E-15</v>
      </c>
      <c r="CA255" s="16">
        <f t="shared" si="184"/>
        <v>5</v>
      </c>
      <c r="CB255" s="17">
        <f>VLOOKUP($A255,Datum!$A:$B,2,0)</f>
        <v>41361</v>
      </c>
      <c r="CC255" s="13">
        <f>VLOOKUP(CB255,Zeitreihen!$J:$K,2,0)</f>
        <v>0.26665244520292253</v>
      </c>
      <c r="CD255" s="13">
        <f>VLOOKUP(CB255,Zeitreihen!N:O,2,0)</f>
        <v>1.2816000000000001</v>
      </c>
      <c r="CE255" s="9">
        <f t="shared" si="185"/>
        <v>5.332906702068653E-5</v>
      </c>
      <c r="CF255" s="9">
        <f t="shared" si="185"/>
        <v>2.8129413766146577E-3</v>
      </c>
      <c r="CG255" s="9">
        <f t="shared" si="201"/>
        <v>3.5537335626444499E-7</v>
      </c>
      <c r="CH255" s="9">
        <f t="shared" si="160"/>
        <v>1.0146298182980548E-15</v>
      </c>
      <c r="CI255" s="9">
        <f t="shared" si="160"/>
        <v>2.2939681731450111E-12</v>
      </c>
      <c r="CJ255" s="9">
        <f t="shared" si="186"/>
        <v>4.8244466114774688E-14</v>
      </c>
      <c r="CL255" s="16">
        <f t="shared" si="187"/>
        <v>5</v>
      </c>
      <c r="CM255" s="17">
        <f>VLOOKUP($A255,Datum!$A:$B,2,0)</f>
        <v>41361</v>
      </c>
      <c r="CN255" s="13">
        <f>VLOOKUP(CM255,Zeitreihen!$J:$K,2,0)</f>
        <v>0.26665244520292253</v>
      </c>
      <c r="CO255" s="13">
        <f>VLOOKUP(CM255,Zeitreihen!R:S,2,0)</f>
        <v>1.0250999999999999</v>
      </c>
      <c r="CP255" s="9">
        <f t="shared" si="188"/>
        <v>5.332906702068653E-5</v>
      </c>
      <c r="CQ255" s="9">
        <f t="shared" si="188"/>
        <v>-9.7546700560162037E-5</v>
      </c>
      <c r="CR255" s="9">
        <f t="shared" si="202"/>
        <v>3.5537335626444499E-7</v>
      </c>
      <c r="CS255" s="9">
        <f t="shared" si="161"/>
        <v>1.0146298182980548E-15</v>
      </c>
      <c r="CT255" s="9">
        <f t="shared" si="161"/>
        <v>7.5227653286445976E-18</v>
      </c>
      <c r="CU255" s="9">
        <f t="shared" si="189"/>
        <v>8.7366023249897171E-17</v>
      </c>
      <c r="CW255" s="16">
        <f t="shared" si="190"/>
        <v>5</v>
      </c>
      <c r="CX255" s="17">
        <f>VLOOKUP($A255,Datum!$A:$B,2,0)</f>
        <v>41361</v>
      </c>
      <c r="CY255" s="13">
        <f>VLOOKUP(CX255,Zeitreihen!N:O,2,0)</f>
        <v>1.2816000000000001</v>
      </c>
      <c r="CZ255" s="13">
        <f>VLOOKUP(CX255,Zeitreihen!R:S,2,0)</f>
        <v>1.0250999999999999</v>
      </c>
      <c r="DA255" s="9">
        <f t="shared" si="191"/>
        <v>2.8129413766146577E-3</v>
      </c>
      <c r="DB255" s="9">
        <f t="shared" si="191"/>
        <v>-9.7546700560162037E-5</v>
      </c>
      <c r="DC255" s="9">
        <f t="shared" si="203"/>
        <v>3.5537335626444499E-7</v>
      </c>
      <c r="DD255" s="9">
        <f t="shared" si="162"/>
        <v>2.2939681731450111E-12</v>
      </c>
      <c r="DE255" s="9">
        <f t="shared" si="162"/>
        <v>7.5227653286445976E-18</v>
      </c>
      <c r="DF255" s="9">
        <f t="shared" si="192"/>
        <v>4.1541526498131332E-15</v>
      </c>
    </row>
    <row r="256" spans="1:110" ht="15" x14ac:dyDescent="0.2">
      <c r="A256" s="9">
        <f t="shared" si="193"/>
        <v>243</v>
      </c>
      <c r="B256" s="16">
        <f t="shared" si="163"/>
        <v>4</v>
      </c>
      <c r="C256" s="17">
        <f>VLOOKUP($A256,Datum!$A:$B,2,0)</f>
        <v>41360</v>
      </c>
      <c r="D256" s="13">
        <f>VLOOKUP(C256,Zeitreihen!$B:$C,2,0)</f>
        <v>546.88</v>
      </c>
      <c r="E256" s="13">
        <f>VLOOKUP(C256,Zeitreihen!F:G,2,0)</f>
        <v>7177.62</v>
      </c>
      <c r="F256" s="9">
        <f t="shared" si="164"/>
        <v>-1.1147967564429258E-3</v>
      </c>
      <c r="G256" s="9">
        <f t="shared" si="164"/>
        <v>1.0310355646739047E-4</v>
      </c>
      <c r="H256" s="9">
        <f t="shared" si="194"/>
        <v>3.340509548885783E-7</v>
      </c>
      <c r="I256" s="9">
        <f t="shared" si="153"/>
        <v>1.2553154714164405E-12</v>
      </c>
      <c r="J256" s="9">
        <f t="shared" si="153"/>
        <v>3.5325996306627377E-13</v>
      </c>
      <c r="K256" s="9">
        <f t="shared" si="165"/>
        <v>6.6592244073097116E-13</v>
      </c>
      <c r="M256" s="16">
        <f t="shared" si="166"/>
        <v>4</v>
      </c>
      <c r="N256" s="17">
        <f>VLOOKUP($A256,Datum!$A:$B,2,0)</f>
        <v>41360</v>
      </c>
      <c r="O256" s="13">
        <f>VLOOKUP(N256,Zeitreihen!$B:$C,2,0)</f>
        <v>546.88</v>
      </c>
      <c r="P256" s="13">
        <f>VLOOKUP(N256,Zeitreihen!$J:$K,2,0)</f>
        <v>0.26663822525597269</v>
      </c>
      <c r="Q256" s="9">
        <f t="shared" si="167"/>
        <v>-1.1147967564429258E-3</v>
      </c>
      <c r="R256" s="9">
        <f t="shared" si="167"/>
        <v>-5.3329067020699168E-5</v>
      </c>
      <c r="S256" s="9">
        <f t="shared" si="195"/>
        <v>3.340509548885783E-7</v>
      </c>
      <c r="T256" s="9">
        <f t="shared" si="154"/>
        <v>1.2553154714164405E-12</v>
      </c>
      <c r="U256" s="9">
        <f t="shared" si="154"/>
        <v>9.4632996119214587E-16</v>
      </c>
      <c r="V256" s="9">
        <f t="shared" si="168"/>
        <v>3.4466543797564333E-14</v>
      </c>
      <c r="X256" s="16">
        <f t="shared" si="169"/>
        <v>4</v>
      </c>
      <c r="Y256" s="17">
        <f>VLOOKUP($A256,Datum!$A:$B,2,0)</f>
        <v>41360</v>
      </c>
      <c r="Z256" s="13">
        <f>VLOOKUP(Y256,Zeitreihen!$B:$C,2,0)</f>
        <v>546.88</v>
      </c>
      <c r="AA256" s="13">
        <f>VLOOKUP(Y256,Zeitreihen!N:O,2,0)</f>
        <v>1.278</v>
      </c>
      <c r="AB256" s="9">
        <f t="shared" si="170"/>
        <v>-1.1147967564429258E-3</v>
      </c>
      <c r="AC256" s="9">
        <f t="shared" si="170"/>
        <v>-6.31802733456098E-3</v>
      </c>
      <c r="AD256" s="9">
        <f t="shared" si="196"/>
        <v>3.340509548885783E-7</v>
      </c>
      <c r="AE256" s="9">
        <f t="shared" si="155"/>
        <v>1.2553154714164405E-12</v>
      </c>
      <c r="AF256" s="9">
        <f t="shared" si="155"/>
        <v>1.450843612579128E-11</v>
      </c>
      <c r="AG256" s="9">
        <f t="shared" si="171"/>
        <v>4.2676298263512726E-12</v>
      </c>
      <c r="AI256" s="16">
        <f t="shared" si="172"/>
        <v>4</v>
      </c>
      <c r="AJ256" s="17">
        <f>VLOOKUP($A256,Datum!$A:$B,2,0)</f>
        <v>41360</v>
      </c>
      <c r="AK256" s="13">
        <f>VLOOKUP(AJ256,Zeitreihen!$B:$C,2,0)</f>
        <v>546.88</v>
      </c>
      <c r="AL256" s="13">
        <f>VLOOKUP(AJ256,Zeitreihen!$R:$S,2,0)</f>
        <v>1.0251999999999999</v>
      </c>
      <c r="AM256" s="9">
        <f t="shared" si="173"/>
        <v>-1.1147967564429258E-3</v>
      </c>
      <c r="AN256" s="9">
        <f t="shared" si="173"/>
        <v>-9.7537186129720982E-5</v>
      </c>
      <c r="AO256" s="9">
        <f t="shared" si="197"/>
        <v>3.340509548885783E-7</v>
      </c>
      <c r="AP256" s="9">
        <f t="shared" si="156"/>
        <v>1.2402404827278543E-12</v>
      </c>
      <c r="AQ256" s="9">
        <f t="shared" si="156"/>
        <v>7.3935268839058434E-18</v>
      </c>
      <c r="AR256" s="9">
        <f t="shared" si="174"/>
        <v>-3.0281597301920438E-15</v>
      </c>
      <c r="AT256" s="16">
        <f t="shared" si="175"/>
        <v>4</v>
      </c>
      <c r="AU256" s="17">
        <f>VLOOKUP($A256,Datum!$A:$B,2,0)</f>
        <v>41360</v>
      </c>
      <c r="AV256" s="13">
        <f>VLOOKUP(AU256,Zeitreihen!$F:$G,2,0)</f>
        <v>7177.62</v>
      </c>
      <c r="AW256" s="13">
        <f>VLOOKUP(AU256,Zeitreihen!$J:$K,2,0)</f>
        <v>0.26663822525597269</v>
      </c>
      <c r="AX256" s="9">
        <f t="shared" si="176"/>
        <v>1.0310355646739047E-4</v>
      </c>
      <c r="AY256" s="9">
        <f t="shared" si="176"/>
        <v>-5.3329067020699168E-5</v>
      </c>
      <c r="AZ256" s="9">
        <f t="shared" si="198"/>
        <v>3.340509548885783E-7</v>
      </c>
      <c r="BA256" s="9">
        <f t="shared" si="157"/>
        <v>3.5325996306627377E-13</v>
      </c>
      <c r="BB256" s="9">
        <f t="shared" si="157"/>
        <v>9.4632996119214587E-16</v>
      </c>
      <c r="BC256" s="9">
        <f t="shared" si="177"/>
        <v>1.8283885996670559E-14</v>
      </c>
      <c r="BE256" s="16">
        <f t="shared" si="178"/>
        <v>4</v>
      </c>
      <c r="BF256" s="17">
        <f>VLOOKUP($A256,Datum!$A:$B,2,0)</f>
        <v>41360</v>
      </c>
      <c r="BG256" s="13">
        <f>VLOOKUP(BF256,Zeitreihen!$F:$G,2,0)</f>
        <v>7177.62</v>
      </c>
      <c r="BH256" s="13">
        <f>VLOOKUP(BF256,Zeitreihen!N:O,2,0)</f>
        <v>1.278</v>
      </c>
      <c r="BI256" s="9">
        <f t="shared" si="179"/>
        <v>1.0310355646739047E-4</v>
      </c>
      <c r="BJ256" s="9">
        <f t="shared" si="179"/>
        <v>-6.31802733456098E-3</v>
      </c>
      <c r="BK256" s="9">
        <f t="shared" si="199"/>
        <v>3.340509548885783E-7</v>
      </c>
      <c r="BL256" s="9">
        <f t="shared" si="158"/>
        <v>3.5325996306627377E-13</v>
      </c>
      <c r="BM256" s="9">
        <f t="shared" si="158"/>
        <v>1.450843612579128E-11</v>
      </c>
      <c r="BN256" s="9">
        <f t="shared" si="180"/>
        <v>2.2639014134777203E-12</v>
      </c>
      <c r="BP256" s="16">
        <f t="shared" si="181"/>
        <v>4</v>
      </c>
      <c r="BQ256" s="17">
        <f>VLOOKUP($A256,Datum!$A:$B,2,0)</f>
        <v>41360</v>
      </c>
      <c r="BR256" s="13">
        <f>VLOOKUP(BQ256,Zeitreihen!$F:$G,2,0)</f>
        <v>7177.62</v>
      </c>
      <c r="BS256" s="13">
        <f>VLOOKUP(BQ256,Zeitreihen!R:S,2,0)</f>
        <v>1.0251999999999999</v>
      </c>
      <c r="BT256" s="9">
        <f t="shared" si="182"/>
        <v>1.0310355646739047E-4</v>
      </c>
      <c r="BU256" s="9">
        <f t="shared" si="182"/>
        <v>-9.7537186129720982E-5</v>
      </c>
      <c r="BV256" s="9">
        <f t="shared" si="200"/>
        <v>3.340509548885783E-7</v>
      </c>
      <c r="BW256" s="9">
        <f t="shared" si="159"/>
        <v>3.5325996306627377E-13</v>
      </c>
      <c r="BX256" s="9">
        <f t="shared" si="159"/>
        <v>7.100676009507899E-18</v>
      </c>
      <c r="BY256" s="9">
        <f t="shared" si="183"/>
        <v>-1.5837880365959129E-15</v>
      </c>
      <c r="CA256" s="16">
        <f t="shared" si="184"/>
        <v>4</v>
      </c>
      <c r="CB256" s="17">
        <f>VLOOKUP($A256,Datum!$A:$B,2,0)</f>
        <v>41360</v>
      </c>
      <c r="CC256" s="13">
        <f>VLOOKUP(CB256,Zeitreihen!$J:$K,2,0)</f>
        <v>0.26663822525597269</v>
      </c>
      <c r="CD256" s="13">
        <f>VLOOKUP(CB256,Zeitreihen!N:O,2,0)</f>
        <v>1.278</v>
      </c>
      <c r="CE256" s="9">
        <f t="shared" si="185"/>
        <v>-5.3329067020699168E-5</v>
      </c>
      <c r="CF256" s="9">
        <f t="shared" si="185"/>
        <v>-6.31802733456098E-3</v>
      </c>
      <c r="CG256" s="9">
        <f t="shared" si="201"/>
        <v>3.340509548885783E-7</v>
      </c>
      <c r="CH256" s="9">
        <f t="shared" si="160"/>
        <v>9.4632996119214587E-16</v>
      </c>
      <c r="CI256" s="9">
        <f t="shared" si="160"/>
        <v>1.450843612579128E-11</v>
      </c>
      <c r="CJ256" s="9">
        <f t="shared" si="186"/>
        <v>1.1717409182869219E-13</v>
      </c>
      <c r="CL256" s="16">
        <f t="shared" si="187"/>
        <v>4</v>
      </c>
      <c r="CM256" s="17">
        <f>VLOOKUP($A256,Datum!$A:$B,2,0)</f>
        <v>41360</v>
      </c>
      <c r="CN256" s="13">
        <f>VLOOKUP(CM256,Zeitreihen!$J:$K,2,0)</f>
        <v>0.26663822525597269</v>
      </c>
      <c r="CO256" s="13">
        <f>VLOOKUP(CM256,Zeitreihen!R:S,2,0)</f>
        <v>1.0251999999999999</v>
      </c>
      <c r="CP256" s="9">
        <f t="shared" si="188"/>
        <v>-5.3329067020699168E-5</v>
      </c>
      <c r="CQ256" s="9">
        <f t="shared" si="188"/>
        <v>-9.7537186129720982E-5</v>
      </c>
      <c r="CR256" s="9">
        <f t="shared" si="202"/>
        <v>3.340509548885783E-7</v>
      </c>
      <c r="CS256" s="9">
        <f t="shared" si="161"/>
        <v>9.4632996119214587E-16</v>
      </c>
      <c r="CT256" s="9">
        <f t="shared" si="161"/>
        <v>7.100676009507899E-18</v>
      </c>
      <c r="CU256" s="9">
        <f t="shared" si="189"/>
        <v>-8.1973059309236544E-17</v>
      </c>
      <c r="CW256" s="16">
        <f t="shared" si="190"/>
        <v>4</v>
      </c>
      <c r="CX256" s="17">
        <f>VLOOKUP($A256,Datum!$A:$B,2,0)</f>
        <v>41360</v>
      </c>
      <c r="CY256" s="13">
        <f>VLOOKUP(CX256,Zeitreihen!N:O,2,0)</f>
        <v>1.278</v>
      </c>
      <c r="CZ256" s="13">
        <f>VLOOKUP(CX256,Zeitreihen!R:S,2,0)</f>
        <v>1.0251999999999999</v>
      </c>
      <c r="DA256" s="9">
        <f t="shared" si="191"/>
        <v>-6.31802733456098E-3</v>
      </c>
      <c r="DB256" s="9">
        <f t="shared" si="191"/>
        <v>-9.7537186129720982E-5</v>
      </c>
      <c r="DC256" s="9">
        <f t="shared" si="203"/>
        <v>3.340509548885783E-7</v>
      </c>
      <c r="DD256" s="9">
        <f t="shared" si="162"/>
        <v>1.450843612579128E-11</v>
      </c>
      <c r="DE256" s="9">
        <f t="shared" si="162"/>
        <v>7.100676009507899E-18</v>
      </c>
      <c r="DF256" s="9">
        <f t="shared" si="192"/>
        <v>-1.0149862281523029E-14</v>
      </c>
    </row>
    <row r="257" spans="1:110" ht="15" x14ac:dyDescent="0.2">
      <c r="A257" s="9">
        <f t="shared" si="193"/>
        <v>244</v>
      </c>
      <c r="B257" s="16">
        <f t="shared" si="163"/>
        <v>3</v>
      </c>
      <c r="C257" s="17">
        <f>VLOOKUP($A257,Datum!$A:$B,2,0)</f>
        <v>41359</v>
      </c>
      <c r="D257" s="13">
        <f>VLOOKUP(C257,Zeitreihen!$B:$C,2,0)</f>
        <v>547.49</v>
      </c>
      <c r="E257" s="13">
        <f>VLOOKUP(C257,Zeitreihen!F:G,2,0)</f>
        <v>7176.88</v>
      </c>
      <c r="F257" s="9">
        <f t="shared" si="164"/>
        <v>1.2976689475786775E-3</v>
      </c>
      <c r="G257" s="9">
        <f t="shared" si="164"/>
        <v>1.951217409849272E-3</v>
      </c>
      <c r="H257" s="9">
        <f t="shared" si="194"/>
        <v>3.1400789759526356E-7</v>
      </c>
      <c r="I257" s="9">
        <f t="shared" si="153"/>
        <v>7.0534147691675155E-14</v>
      </c>
      <c r="J257" s="9">
        <f t="shared" si="153"/>
        <v>2.1101744254758608E-13</v>
      </c>
      <c r="K257" s="9">
        <f t="shared" si="165"/>
        <v>1.2199973548402068E-13</v>
      </c>
      <c r="M257" s="16">
        <f t="shared" si="166"/>
        <v>3</v>
      </c>
      <c r="N257" s="17">
        <f>VLOOKUP($A257,Datum!$A:$B,2,0)</f>
        <v>41359</v>
      </c>
      <c r="O257" s="13">
        <f>VLOOKUP(N257,Zeitreihen!$B:$C,2,0)</f>
        <v>547.49</v>
      </c>
      <c r="P257" s="13">
        <f>VLOOKUP(N257,Zeitreihen!$J:$K,2,0)</f>
        <v>0.26665244520292253</v>
      </c>
      <c r="Q257" s="9">
        <f t="shared" si="167"/>
        <v>1.2976689475786775E-3</v>
      </c>
      <c r="R257" s="9">
        <f t="shared" si="167"/>
        <v>7.9992534072813239E-5</v>
      </c>
      <c r="S257" s="9">
        <f t="shared" si="195"/>
        <v>3.1400789759526356E-7</v>
      </c>
      <c r="T257" s="9">
        <f t="shared" si="154"/>
        <v>7.0534147691675155E-14</v>
      </c>
      <c r="U257" s="9">
        <f t="shared" si="154"/>
        <v>2.014511359251004E-15</v>
      </c>
      <c r="V257" s="9">
        <f t="shared" si="168"/>
        <v>1.1920228258719194E-14</v>
      </c>
      <c r="X257" s="16">
        <f t="shared" si="169"/>
        <v>3</v>
      </c>
      <c r="Y257" s="17">
        <f>VLOOKUP($A257,Datum!$A:$B,2,0)</f>
        <v>41359</v>
      </c>
      <c r="Z257" s="13">
        <f>VLOOKUP(Y257,Zeitreihen!$B:$C,2,0)</f>
        <v>547.49</v>
      </c>
      <c r="AA257" s="13">
        <f>VLOOKUP(Y257,Zeitreihen!N:O,2,0)</f>
        <v>1.2861</v>
      </c>
      <c r="AB257" s="9">
        <f t="shared" si="170"/>
        <v>1.2976689475786775E-3</v>
      </c>
      <c r="AC257" s="9">
        <f t="shared" si="170"/>
        <v>6.222291559550995E-4</v>
      </c>
      <c r="AD257" s="9">
        <f t="shared" si="196"/>
        <v>3.1400789759526356E-7</v>
      </c>
      <c r="AE257" s="9">
        <f t="shared" si="155"/>
        <v>7.0534147691675155E-14</v>
      </c>
      <c r="AF257" s="9">
        <f t="shared" si="155"/>
        <v>3.8460548327126756E-14</v>
      </c>
      <c r="AG257" s="9">
        <f t="shared" si="171"/>
        <v>5.2084373817953974E-14</v>
      </c>
      <c r="AI257" s="16">
        <f t="shared" si="172"/>
        <v>3</v>
      </c>
      <c r="AJ257" s="17">
        <f>VLOOKUP($A257,Datum!$A:$B,2,0)</f>
        <v>41359</v>
      </c>
      <c r="AK257" s="13">
        <f>VLOOKUP(AJ257,Zeitreihen!$B:$C,2,0)</f>
        <v>547.49</v>
      </c>
      <c r="AL257" s="13">
        <f>VLOOKUP(AJ257,Zeitreihen!$R:$S,2,0)</f>
        <v>1.0253000000000001</v>
      </c>
      <c r="AM257" s="9">
        <f t="shared" si="173"/>
        <v>1.2976689475786775E-3</v>
      </c>
      <c r="AN257" s="9">
        <f t="shared" si="173"/>
        <v>-9.7527673554623036E-5</v>
      </c>
      <c r="AO257" s="9">
        <f t="shared" si="197"/>
        <v>3.1400789759526356E-7</v>
      </c>
      <c r="AP257" s="9">
        <f t="shared" si="156"/>
        <v>7.4051941333493328E-14</v>
      </c>
      <c r="AQ257" s="9">
        <f t="shared" si="156"/>
        <v>6.9780489792832863E-18</v>
      </c>
      <c r="AR257" s="9">
        <f t="shared" si="174"/>
        <v>7.1884495799590119E-16</v>
      </c>
      <c r="AT257" s="16">
        <f t="shared" si="175"/>
        <v>3</v>
      </c>
      <c r="AU257" s="17">
        <f>VLOOKUP($A257,Datum!$A:$B,2,0)</f>
        <v>41359</v>
      </c>
      <c r="AV257" s="13">
        <f>VLOOKUP(AU257,Zeitreihen!$F:$G,2,0)</f>
        <v>7176.88</v>
      </c>
      <c r="AW257" s="13">
        <f>VLOOKUP(AU257,Zeitreihen!$J:$K,2,0)</f>
        <v>0.26665244520292253</v>
      </c>
      <c r="AX257" s="9">
        <f t="shared" si="176"/>
        <v>1.951217409849272E-3</v>
      </c>
      <c r="AY257" s="9">
        <f t="shared" si="176"/>
        <v>7.9992534072813239E-5</v>
      </c>
      <c r="AZ257" s="9">
        <f t="shared" si="198"/>
        <v>3.1400789759526356E-7</v>
      </c>
      <c r="BA257" s="9">
        <f t="shared" si="157"/>
        <v>2.1101744254758608E-13</v>
      </c>
      <c r="BB257" s="9">
        <f t="shared" si="157"/>
        <v>2.014511359251004E-15</v>
      </c>
      <c r="BC257" s="9">
        <f t="shared" si="177"/>
        <v>2.0617881438504011E-14</v>
      </c>
      <c r="BE257" s="16">
        <f t="shared" si="178"/>
        <v>3</v>
      </c>
      <c r="BF257" s="17">
        <f>VLOOKUP($A257,Datum!$A:$B,2,0)</f>
        <v>41359</v>
      </c>
      <c r="BG257" s="13">
        <f>VLOOKUP(BF257,Zeitreihen!$F:$G,2,0)</f>
        <v>7176.88</v>
      </c>
      <c r="BH257" s="13">
        <f>VLOOKUP(BF257,Zeitreihen!N:O,2,0)</f>
        <v>1.2861</v>
      </c>
      <c r="BI257" s="9">
        <f t="shared" si="179"/>
        <v>1.951217409849272E-3</v>
      </c>
      <c r="BJ257" s="9">
        <f t="shared" si="179"/>
        <v>6.222291559550995E-4</v>
      </c>
      <c r="BK257" s="9">
        <f t="shared" si="199"/>
        <v>3.1400789759526356E-7</v>
      </c>
      <c r="BL257" s="9">
        <f t="shared" si="158"/>
        <v>2.1101744254758608E-13</v>
      </c>
      <c r="BM257" s="9">
        <f t="shared" si="158"/>
        <v>3.8460548327126756E-14</v>
      </c>
      <c r="BN257" s="9">
        <f t="shared" si="180"/>
        <v>9.0087993356318739E-14</v>
      </c>
      <c r="BP257" s="16">
        <f t="shared" si="181"/>
        <v>3</v>
      </c>
      <c r="BQ257" s="17">
        <f>VLOOKUP($A257,Datum!$A:$B,2,0)</f>
        <v>41359</v>
      </c>
      <c r="BR257" s="13">
        <f>VLOOKUP(BQ257,Zeitreihen!$F:$G,2,0)</f>
        <v>7176.88</v>
      </c>
      <c r="BS257" s="13">
        <f>VLOOKUP(BQ257,Zeitreihen!R:S,2,0)</f>
        <v>1.0253000000000001</v>
      </c>
      <c r="BT257" s="9">
        <f t="shared" si="182"/>
        <v>1.951217409849272E-3</v>
      </c>
      <c r="BU257" s="9">
        <f t="shared" si="182"/>
        <v>-9.7527673554623036E-5</v>
      </c>
      <c r="BV257" s="9">
        <f t="shared" si="200"/>
        <v>3.1400789759526356E-7</v>
      </c>
      <c r="BW257" s="9">
        <f t="shared" si="159"/>
        <v>2.1101744254758608E-13</v>
      </c>
      <c r="BX257" s="9">
        <f t="shared" si="159"/>
        <v>6.7022069211158386E-18</v>
      </c>
      <c r="BY257" s="9">
        <f t="shared" si="183"/>
        <v>1.1892361262249794E-15</v>
      </c>
      <c r="CA257" s="16">
        <f t="shared" si="184"/>
        <v>3</v>
      </c>
      <c r="CB257" s="17">
        <f>VLOOKUP($A257,Datum!$A:$B,2,0)</f>
        <v>41359</v>
      </c>
      <c r="CC257" s="13">
        <f>VLOOKUP(CB257,Zeitreihen!$J:$K,2,0)</f>
        <v>0.26665244520292253</v>
      </c>
      <c r="CD257" s="13">
        <f>VLOOKUP(CB257,Zeitreihen!N:O,2,0)</f>
        <v>1.2861</v>
      </c>
      <c r="CE257" s="9">
        <f t="shared" si="185"/>
        <v>7.9992534072813239E-5</v>
      </c>
      <c r="CF257" s="9">
        <f t="shared" si="185"/>
        <v>6.222291559550995E-4</v>
      </c>
      <c r="CG257" s="9">
        <f t="shared" si="201"/>
        <v>3.1400789759526356E-7</v>
      </c>
      <c r="CH257" s="9">
        <f t="shared" si="160"/>
        <v>2.014511359251004E-15</v>
      </c>
      <c r="CI257" s="9">
        <f t="shared" si="160"/>
        <v>3.8460548327126756E-14</v>
      </c>
      <c r="CJ257" s="9">
        <f t="shared" si="186"/>
        <v>8.8022276435013361E-15</v>
      </c>
      <c r="CL257" s="16">
        <f t="shared" si="187"/>
        <v>3</v>
      </c>
      <c r="CM257" s="17">
        <f>VLOOKUP($A257,Datum!$A:$B,2,0)</f>
        <v>41359</v>
      </c>
      <c r="CN257" s="13">
        <f>VLOOKUP(CM257,Zeitreihen!$J:$K,2,0)</f>
        <v>0.26665244520292253</v>
      </c>
      <c r="CO257" s="13">
        <f>VLOOKUP(CM257,Zeitreihen!R:S,2,0)</f>
        <v>1.0253000000000001</v>
      </c>
      <c r="CP257" s="9">
        <f t="shared" si="188"/>
        <v>7.9992534072813239E-5</v>
      </c>
      <c r="CQ257" s="9">
        <f t="shared" si="188"/>
        <v>-9.7527673554623036E-5</v>
      </c>
      <c r="CR257" s="9">
        <f t="shared" si="202"/>
        <v>3.1400789759526356E-7</v>
      </c>
      <c r="CS257" s="9">
        <f t="shared" si="161"/>
        <v>2.014511359251004E-15</v>
      </c>
      <c r="CT257" s="9">
        <f t="shared" si="161"/>
        <v>6.7022069211158386E-18</v>
      </c>
      <c r="CU257" s="9">
        <f t="shared" si="189"/>
        <v>1.1619669519671612E-16</v>
      </c>
      <c r="CW257" s="16">
        <f t="shared" si="190"/>
        <v>3</v>
      </c>
      <c r="CX257" s="17">
        <f>VLOOKUP($A257,Datum!$A:$B,2,0)</f>
        <v>41359</v>
      </c>
      <c r="CY257" s="13">
        <f>VLOOKUP(CX257,Zeitreihen!N:O,2,0)</f>
        <v>1.2861</v>
      </c>
      <c r="CZ257" s="13">
        <f>VLOOKUP(CX257,Zeitreihen!R:S,2,0)</f>
        <v>1.0253000000000001</v>
      </c>
      <c r="DA257" s="9">
        <f t="shared" si="191"/>
        <v>6.222291559550995E-4</v>
      </c>
      <c r="DB257" s="9">
        <f t="shared" si="191"/>
        <v>-9.7527673554623036E-5</v>
      </c>
      <c r="DC257" s="9">
        <f t="shared" si="203"/>
        <v>3.1400789759526356E-7</v>
      </c>
      <c r="DD257" s="9">
        <f t="shared" si="162"/>
        <v>3.8460548327126756E-14</v>
      </c>
      <c r="DE257" s="9">
        <f t="shared" si="162"/>
        <v>6.7022069211158386E-18</v>
      </c>
      <c r="DF257" s="9">
        <f t="shared" si="192"/>
        <v>5.0771109224437783E-16</v>
      </c>
    </row>
    <row r="258" spans="1:110" ht="15" x14ac:dyDescent="0.2">
      <c r="A258" s="9">
        <f t="shared" si="193"/>
        <v>245</v>
      </c>
      <c r="B258" s="16">
        <f t="shared" si="163"/>
        <v>2</v>
      </c>
      <c r="C258" s="17">
        <f>VLOOKUP($A258,Datum!$A:$B,2,0)</f>
        <v>41358</v>
      </c>
      <c r="D258" s="13">
        <f>VLOOKUP(C258,Zeitreihen!$B:$C,2,0)</f>
        <v>546.78</v>
      </c>
      <c r="E258" s="13">
        <f>VLOOKUP(C258,Zeitreihen!F:G,2,0)</f>
        <v>7162.89</v>
      </c>
      <c r="F258" s="9">
        <f t="shared" si="164"/>
        <v>-4.9076495307775305E-3</v>
      </c>
      <c r="G258" s="9">
        <f t="shared" si="164"/>
        <v>9.4555692196946952E-3</v>
      </c>
      <c r="H258" s="9">
        <f t="shared" si="194"/>
        <v>2.9516742373954773E-7</v>
      </c>
      <c r="I258" s="9">
        <f t="shared" si="153"/>
        <v>9.6958435528330944E-12</v>
      </c>
      <c r="J258" s="9">
        <f t="shared" si="153"/>
        <v>2.045241808823632E-11</v>
      </c>
      <c r="K258" s="9">
        <f t="shared" si="165"/>
        <v>-1.4082025637694071E-11</v>
      </c>
      <c r="M258" s="16">
        <f t="shared" si="166"/>
        <v>2</v>
      </c>
      <c r="N258" s="17">
        <f>VLOOKUP($A258,Datum!$A:$B,2,0)</f>
        <v>41358</v>
      </c>
      <c r="O258" s="13">
        <f>VLOOKUP(N258,Zeitreihen!$B:$C,2,0)</f>
        <v>546.78</v>
      </c>
      <c r="P258" s="13">
        <f>VLOOKUP(N258,Zeitreihen!$J:$K,2,0)</f>
        <v>0.26663111585121985</v>
      </c>
      <c r="Q258" s="9">
        <f t="shared" si="167"/>
        <v>-4.9076495307775305E-3</v>
      </c>
      <c r="R258" s="9">
        <f t="shared" si="167"/>
        <v>-5.332764506381323E-5</v>
      </c>
      <c r="S258" s="9">
        <f t="shared" si="195"/>
        <v>2.9516742373954773E-7</v>
      </c>
      <c r="T258" s="9">
        <f t="shared" si="154"/>
        <v>9.6958435528330944E-12</v>
      </c>
      <c r="U258" s="9">
        <f t="shared" si="154"/>
        <v>8.3613247568260163E-16</v>
      </c>
      <c r="V258" s="9">
        <f t="shared" si="168"/>
        <v>9.0038934209937915E-14</v>
      </c>
      <c r="X258" s="16">
        <f t="shared" si="169"/>
        <v>2</v>
      </c>
      <c r="Y258" s="17">
        <f>VLOOKUP($A258,Datum!$A:$B,2,0)</f>
        <v>41358</v>
      </c>
      <c r="Z258" s="13">
        <f>VLOOKUP(Y258,Zeitreihen!$B:$C,2,0)</f>
        <v>546.78</v>
      </c>
      <c r="AA258" s="13">
        <f>VLOOKUP(Y258,Zeitreihen!N:O,2,0)</f>
        <v>1.2852999999999999</v>
      </c>
      <c r="AB258" s="9">
        <f t="shared" si="170"/>
        <v>-4.9076495307775305E-3</v>
      </c>
      <c r="AC258" s="9">
        <f t="shared" si="170"/>
        <v>-1.0525598297152133E-2</v>
      </c>
      <c r="AD258" s="9">
        <f t="shared" si="196"/>
        <v>2.9516742373954773E-7</v>
      </c>
      <c r="AE258" s="9">
        <f t="shared" si="155"/>
        <v>9.6958435528330944E-12</v>
      </c>
      <c r="AF258" s="9">
        <f t="shared" si="155"/>
        <v>3.4414635532444613E-11</v>
      </c>
      <c r="AG258" s="9">
        <f t="shared" si="171"/>
        <v>1.8266880468496908E-11</v>
      </c>
      <c r="AI258" s="16">
        <f t="shared" si="172"/>
        <v>2</v>
      </c>
      <c r="AJ258" s="17">
        <f>VLOOKUP($A258,Datum!$A:$B,2,0)</f>
        <v>41358</v>
      </c>
      <c r="AK258" s="13">
        <f>VLOOKUP(AJ258,Zeitreihen!$B:$C,2,0)</f>
        <v>546.78</v>
      </c>
      <c r="AL258" s="13">
        <f>VLOOKUP(AJ258,Zeitreihen!$R:$S,2,0)</f>
        <v>1.0254000000000001</v>
      </c>
      <c r="AM258" s="9">
        <f t="shared" si="173"/>
        <v>-4.9076495307775305E-3</v>
      </c>
      <c r="AN258" s="9">
        <f t="shared" si="173"/>
        <v>-9.7518162835090203E-5</v>
      </c>
      <c r="AO258" s="9">
        <f t="shared" si="197"/>
        <v>2.9516742373954773E-7</v>
      </c>
      <c r="AP258" s="9">
        <f t="shared" si="156"/>
        <v>9.6563825232483953E-12</v>
      </c>
      <c r="AQ258" s="9">
        <f t="shared" si="156"/>
        <v>6.5858599710515489E-18</v>
      </c>
      <c r="AR258" s="9">
        <f t="shared" si="174"/>
        <v>-7.9746838887208168E-15</v>
      </c>
      <c r="AT258" s="16">
        <f t="shared" si="175"/>
        <v>2</v>
      </c>
      <c r="AU258" s="17">
        <f>VLOOKUP($A258,Datum!$A:$B,2,0)</f>
        <v>41358</v>
      </c>
      <c r="AV258" s="13">
        <f>VLOOKUP(AU258,Zeitreihen!$F:$G,2,0)</f>
        <v>7162.89</v>
      </c>
      <c r="AW258" s="13">
        <f>VLOOKUP(AU258,Zeitreihen!$J:$K,2,0)</f>
        <v>0.26663111585121985</v>
      </c>
      <c r="AX258" s="9">
        <f t="shared" si="176"/>
        <v>9.4555692196946952E-3</v>
      </c>
      <c r="AY258" s="9">
        <f t="shared" si="176"/>
        <v>-5.332764506381323E-5</v>
      </c>
      <c r="AZ258" s="9">
        <f t="shared" si="198"/>
        <v>2.9516742373954773E-7</v>
      </c>
      <c r="BA258" s="9">
        <f t="shared" si="157"/>
        <v>2.045241808823632E-11</v>
      </c>
      <c r="BB258" s="9">
        <f t="shared" si="157"/>
        <v>8.3613247568260163E-16</v>
      </c>
      <c r="BC258" s="9">
        <f t="shared" si="177"/>
        <v>-1.3077052790981865E-13</v>
      </c>
      <c r="BE258" s="16">
        <f t="shared" si="178"/>
        <v>2</v>
      </c>
      <c r="BF258" s="17">
        <f>VLOOKUP($A258,Datum!$A:$B,2,0)</f>
        <v>41358</v>
      </c>
      <c r="BG258" s="13">
        <f>VLOOKUP(BF258,Zeitreihen!$F:$G,2,0)</f>
        <v>7162.89</v>
      </c>
      <c r="BH258" s="13">
        <f>VLOOKUP(BF258,Zeitreihen!N:O,2,0)</f>
        <v>1.2852999999999999</v>
      </c>
      <c r="BI258" s="9">
        <f t="shared" si="179"/>
        <v>9.4555692196946952E-3</v>
      </c>
      <c r="BJ258" s="9">
        <f t="shared" si="179"/>
        <v>-1.0525598297152133E-2</v>
      </c>
      <c r="BK258" s="9">
        <f t="shared" si="199"/>
        <v>2.9516742373954773E-7</v>
      </c>
      <c r="BL258" s="9">
        <f t="shared" si="158"/>
        <v>2.045241808823632E-11</v>
      </c>
      <c r="BM258" s="9">
        <f t="shared" si="158"/>
        <v>3.4414635532444613E-11</v>
      </c>
      <c r="BN258" s="9">
        <f t="shared" si="180"/>
        <v>-2.6530407352014604E-11</v>
      </c>
      <c r="BP258" s="16">
        <f t="shared" si="181"/>
        <v>2</v>
      </c>
      <c r="BQ258" s="17">
        <f>VLOOKUP($A258,Datum!$A:$B,2,0)</f>
        <v>41358</v>
      </c>
      <c r="BR258" s="13">
        <f>VLOOKUP(BQ258,Zeitreihen!$F:$G,2,0)</f>
        <v>7162.89</v>
      </c>
      <c r="BS258" s="13">
        <f>VLOOKUP(BQ258,Zeitreihen!R:S,2,0)</f>
        <v>1.0254000000000001</v>
      </c>
      <c r="BT258" s="9">
        <f t="shared" si="182"/>
        <v>9.4555692196946952E-3</v>
      </c>
      <c r="BU258" s="9">
        <f t="shared" si="182"/>
        <v>-9.7518162835090203E-5</v>
      </c>
      <c r="BV258" s="9">
        <f t="shared" si="200"/>
        <v>2.9516742373954773E-7</v>
      </c>
      <c r="BW258" s="9">
        <f t="shared" si="159"/>
        <v>2.045241808823632E-11</v>
      </c>
      <c r="BX258" s="9">
        <f t="shared" si="159"/>
        <v>6.3260400374067262E-18</v>
      </c>
      <c r="BY258" s="9">
        <f t="shared" si="183"/>
        <v>1.1374656728357321E-14</v>
      </c>
      <c r="CA258" s="16">
        <f t="shared" si="184"/>
        <v>2</v>
      </c>
      <c r="CB258" s="17">
        <f>VLOOKUP($A258,Datum!$A:$B,2,0)</f>
        <v>41358</v>
      </c>
      <c r="CC258" s="13">
        <f>VLOOKUP(CB258,Zeitreihen!$J:$K,2,0)</f>
        <v>0.26663111585121985</v>
      </c>
      <c r="CD258" s="13">
        <f>VLOOKUP(CB258,Zeitreihen!N:O,2,0)</f>
        <v>1.2852999999999999</v>
      </c>
      <c r="CE258" s="9">
        <f t="shared" si="185"/>
        <v>-5.332764506381323E-5</v>
      </c>
      <c r="CF258" s="9">
        <f t="shared" si="185"/>
        <v>-1.0525598297152133E-2</v>
      </c>
      <c r="CG258" s="9">
        <f t="shared" si="201"/>
        <v>2.9516742373954773E-7</v>
      </c>
      <c r="CH258" s="9">
        <f t="shared" si="160"/>
        <v>8.3613247568260163E-16</v>
      </c>
      <c r="CI258" s="9">
        <f t="shared" si="160"/>
        <v>3.4414635532444613E-11</v>
      </c>
      <c r="CJ258" s="9">
        <f t="shared" si="186"/>
        <v>1.6963252756313378E-13</v>
      </c>
      <c r="CL258" s="16">
        <f t="shared" si="187"/>
        <v>2</v>
      </c>
      <c r="CM258" s="17">
        <f>VLOOKUP($A258,Datum!$A:$B,2,0)</f>
        <v>41358</v>
      </c>
      <c r="CN258" s="13">
        <f>VLOOKUP(CM258,Zeitreihen!$J:$K,2,0)</f>
        <v>0.26663111585121985</v>
      </c>
      <c r="CO258" s="13">
        <f>VLOOKUP(CM258,Zeitreihen!R:S,2,0)</f>
        <v>1.0254000000000001</v>
      </c>
      <c r="CP258" s="9">
        <f t="shared" si="188"/>
        <v>-5.332764506381323E-5</v>
      </c>
      <c r="CQ258" s="9">
        <f t="shared" si="188"/>
        <v>-9.7518162835090203E-5</v>
      </c>
      <c r="CR258" s="9">
        <f t="shared" si="202"/>
        <v>2.9516742373954773E-7</v>
      </c>
      <c r="CS258" s="9">
        <f t="shared" si="161"/>
        <v>8.3613247568260163E-16</v>
      </c>
      <c r="CT258" s="9">
        <f t="shared" si="161"/>
        <v>6.3260400374067262E-18</v>
      </c>
      <c r="CU258" s="9">
        <f t="shared" si="189"/>
        <v>-7.2728313040686863E-17</v>
      </c>
      <c r="CW258" s="16">
        <f t="shared" si="190"/>
        <v>2</v>
      </c>
      <c r="CX258" s="17">
        <f>VLOOKUP($A258,Datum!$A:$B,2,0)</f>
        <v>41358</v>
      </c>
      <c r="CY258" s="13">
        <f>VLOOKUP(CX258,Zeitreihen!N:O,2,0)</f>
        <v>1.2852999999999999</v>
      </c>
      <c r="CZ258" s="13">
        <f>VLOOKUP(CX258,Zeitreihen!R:S,2,0)</f>
        <v>1.0254000000000001</v>
      </c>
      <c r="DA258" s="9">
        <f t="shared" si="191"/>
        <v>-1.0525598297152133E-2</v>
      </c>
      <c r="DB258" s="9">
        <f t="shared" si="191"/>
        <v>-9.7518162835090203E-5</v>
      </c>
      <c r="DC258" s="9">
        <f t="shared" si="203"/>
        <v>2.9516742373954773E-7</v>
      </c>
      <c r="DD258" s="9">
        <f t="shared" si="162"/>
        <v>3.4414635532444613E-11</v>
      </c>
      <c r="DE258" s="9">
        <f t="shared" si="162"/>
        <v>6.3260400374067262E-18</v>
      </c>
      <c r="DF258" s="9">
        <f t="shared" si="192"/>
        <v>-1.4754943654619789E-14</v>
      </c>
    </row>
    <row r="259" spans="1:110" ht="15" x14ac:dyDescent="0.2">
      <c r="A259" s="9">
        <f t="shared" si="193"/>
        <v>246</v>
      </c>
      <c r="B259" s="16">
        <f t="shared" si="163"/>
        <v>6</v>
      </c>
      <c r="C259" s="17">
        <f>VLOOKUP($A259,Datum!$A:$B,2,0)</f>
        <v>41355</v>
      </c>
      <c r="D259" s="13">
        <f>VLOOKUP(C259,Zeitreihen!$B:$C,2,0)</f>
        <v>549.47</v>
      </c>
      <c r="E259" s="13">
        <f>VLOOKUP(C259,Zeitreihen!F:G,2,0)</f>
        <v>7095.48</v>
      </c>
      <c r="F259" s="9">
        <f t="shared" si="164"/>
        <v>7.6466522314572064E-4</v>
      </c>
      <c r="G259" s="9">
        <f t="shared" si="164"/>
        <v>0</v>
      </c>
      <c r="H259" s="9">
        <f t="shared" si="194"/>
        <v>2.7745737831517483E-7</v>
      </c>
      <c r="I259" s="9">
        <f t="shared" si="153"/>
        <v>9.6769979822876623E-16</v>
      </c>
      <c r="J259" s="9">
        <f t="shared" si="153"/>
        <v>3.5519721951482001E-13</v>
      </c>
      <c r="K259" s="9">
        <f t="shared" si="165"/>
        <v>1.8539802524727981E-14</v>
      </c>
      <c r="M259" s="16">
        <f t="shared" si="166"/>
        <v>6</v>
      </c>
      <c r="N259" s="17">
        <f>VLOOKUP($A259,Datum!$A:$B,2,0)</f>
        <v>41355</v>
      </c>
      <c r="O259" s="13">
        <f>VLOOKUP(N259,Zeitreihen!$B:$C,2,0)</f>
        <v>549.47</v>
      </c>
      <c r="P259" s="13">
        <f>VLOOKUP(N259,Zeitreihen!$J:$K,2,0)</f>
        <v>0.26664533503986348</v>
      </c>
      <c r="Q259" s="9">
        <f t="shared" si="167"/>
        <v>7.6466522314572064E-4</v>
      </c>
      <c r="R259" s="9">
        <f t="shared" si="167"/>
        <v>0</v>
      </c>
      <c r="S259" s="9">
        <f t="shared" si="195"/>
        <v>2.7745737831517483E-7</v>
      </c>
      <c r="T259" s="9">
        <f t="shared" si="154"/>
        <v>9.6769979822876623E-16</v>
      </c>
      <c r="U259" s="9">
        <f t="shared" si="154"/>
        <v>3.0100433331530305E-21</v>
      </c>
      <c r="V259" s="9">
        <f t="shared" si="168"/>
        <v>-1.7066980770341397E-18</v>
      </c>
      <c r="X259" s="16">
        <f t="shared" si="169"/>
        <v>6</v>
      </c>
      <c r="Y259" s="17">
        <f>VLOOKUP($A259,Datum!$A:$B,2,0)</f>
        <v>41355</v>
      </c>
      <c r="Z259" s="13">
        <f>VLOOKUP(Y259,Zeitreihen!$B:$C,2,0)</f>
        <v>549.47</v>
      </c>
      <c r="AA259" s="13">
        <f>VLOOKUP(Y259,Zeitreihen!N:O,2,0)</f>
        <v>1.2988999999999999</v>
      </c>
      <c r="AB259" s="9">
        <f t="shared" si="170"/>
        <v>7.6466522314572064E-4</v>
      </c>
      <c r="AC259" s="9">
        <f t="shared" si="170"/>
        <v>6.9530564421478123E-3</v>
      </c>
      <c r="AD259" s="9">
        <f t="shared" si="196"/>
        <v>2.7745737831517483E-7</v>
      </c>
      <c r="AE259" s="9">
        <f t="shared" si="155"/>
        <v>9.6769979822876623E-16</v>
      </c>
      <c r="AF259" s="9">
        <f t="shared" si="155"/>
        <v>1.2383789514484881E-11</v>
      </c>
      <c r="AG259" s="9">
        <f t="shared" si="171"/>
        <v>-1.0947050111548101E-13</v>
      </c>
      <c r="AI259" s="16">
        <f t="shared" si="172"/>
        <v>6</v>
      </c>
      <c r="AJ259" s="17">
        <f>VLOOKUP($A259,Datum!$A:$B,2,0)</f>
        <v>41355</v>
      </c>
      <c r="AK259" s="13">
        <f>VLOOKUP(AJ259,Zeitreihen!$B:$C,2,0)</f>
        <v>549.47</v>
      </c>
      <c r="AL259" s="13">
        <f>VLOOKUP(AJ259,Zeitreihen!$R:$S,2,0)</f>
        <v>1.0255000000000001</v>
      </c>
      <c r="AM259" s="9">
        <f t="shared" si="173"/>
        <v>7.6466522314572064E-4</v>
      </c>
      <c r="AN259" s="9">
        <f t="shared" si="173"/>
        <v>-9.7508653970234169E-5</v>
      </c>
      <c r="AO259" s="9">
        <f t="shared" si="197"/>
        <v>2.7745737831517483E-7</v>
      </c>
      <c r="AP259" s="9">
        <f t="shared" si="156"/>
        <v>6.2291171988869605E-16</v>
      </c>
      <c r="AQ259" s="9">
        <f t="shared" si="156"/>
        <v>6.2156579903774019E-18</v>
      </c>
      <c r="AR259" s="9">
        <f t="shared" si="174"/>
        <v>-6.2223839555478275E-17</v>
      </c>
      <c r="AT259" s="16">
        <f t="shared" si="175"/>
        <v>6</v>
      </c>
      <c r="AU259" s="17">
        <f>VLOOKUP($A259,Datum!$A:$B,2,0)</f>
        <v>41355</v>
      </c>
      <c r="AV259" s="13">
        <f>VLOOKUP(AU259,Zeitreihen!$F:$G,2,0)</f>
        <v>7095.48</v>
      </c>
      <c r="AW259" s="13">
        <f>VLOOKUP(AU259,Zeitreihen!$J:$K,2,0)</f>
        <v>0.26664533503986348</v>
      </c>
      <c r="AX259" s="9">
        <f t="shared" si="176"/>
        <v>0</v>
      </c>
      <c r="AY259" s="9">
        <f t="shared" si="176"/>
        <v>0</v>
      </c>
      <c r="AZ259" s="9">
        <f t="shared" si="198"/>
        <v>2.7745737831517483E-7</v>
      </c>
      <c r="BA259" s="9">
        <f t="shared" si="157"/>
        <v>3.5519721951482001E-13</v>
      </c>
      <c r="BB259" s="9">
        <f t="shared" si="157"/>
        <v>3.0100433331530305E-21</v>
      </c>
      <c r="BC259" s="9">
        <f t="shared" si="177"/>
        <v>-3.2697997225442993E-17</v>
      </c>
      <c r="BE259" s="16">
        <f t="shared" si="178"/>
        <v>6</v>
      </c>
      <c r="BF259" s="17">
        <f>VLOOKUP($A259,Datum!$A:$B,2,0)</f>
        <v>41355</v>
      </c>
      <c r="BG259" s="13">
        <f>VLOOKUP(BF259,Zeitreihen!$F:$G,2,0)</f>
        <v>7095.48</v>
      </c>
      <c r="BH259" s="13">
        <f>VLOOKUP(BF259,Zeitreihen!N:O,2,0)</f>
        <v>1.2988999999999999</v>
      </c>
      <c r="BI259" s="9">
        <f t="shared" si="179"/>
        <v>0</v>
      </c>
      <c r="BJ259" s="9">
        <f t="shared" si="179"/>
        <v>6.9530564421478123E-3</v>
      </c>
      <c r="BK259" s="9">
        <f t="shared" si="199"/>
        <v>2.7745737831517483E-7</v>
      </c>
      <c r="BL259" s="9">
        <f t="shared" si="158"/>
        <v>3.5519721951482001E-13</v>
      </c>
      <c r="BM259" s="9">
        <f t="shared" si="158"/>
        <v>1.2383789514484881E-11</v>
      </c>
      <c r="BN259" s="9">
        <f t="shared" si="180"/>
        <v>-2.0973048425543227E-12</v>
      </c>
      <c r="BP259" s="16">
        <f t="shared" si="181"/>
        <v>6</v>
      </c>
      <c r="BQ259" s="17">
        <f>VLOOKUP($A259,Datum!$A:$B,2,0)</f>
        <v>41355</v>
      </c>
      <c r="BR259" s="13">
        <f>VLOOKUP(BQ259,Zeitreihen!$F:$G,2,0)</f>
        <v>7095.48</v>
      </c>
      <c r="BS259" s="13">
        <f>VLOOKUP(BQ259,Zeitreihen!R:S,2,0)</f>
        <v>1.0255000000000001</v>
      </c>
      <c r="BT259" s="9">
        <f t="shared" si="182"/>
        <v>0</v>
      </c>
      <c r="BU259" s="9">
        <f t="shared" si="182"/>
        <v>-9.7508653970234169E-5</v>
      </c>
      <c r="BV259" s="9">
        <f t="shared" si="200"/>
        <v>2.7745737831517483E-7</v>
      </c>
      <c r="BW259" s="9">
        <f t="shared" si="159"/>
        <v>3.5519721951482001E-13</v>
      </c>
      <c r="BX259" s="9">
        <f t="shared" si="159"/>
        <v>5.9709306545819406E-18</v>
      </c>
      <c r="BY259" s="9">
        <f t="shared" si="183"/>
        <v>-1.4563165749325624E-15</v>
      </c>
      <c r="CA259" s="16">
        <f t="shared" si="184"/>
        <v>6</v>
      </c>
      <c r="CB259" s="17">
        <f>VLOOKUP($A259,Datum!$A:$B,2,0)</f>
        <v>41355</v>
      </c>
      <c r="CC259" s="13">
        <f>VLOOKUP(CB259,Zeitreihen!$J:$K,2,0)</f>
        <v>0.26664533503986348</v>
      </c>
      <c r="CD259" s="13">
        <f>VLOOKUP(CB259,Zeitreihen!N:O,2,0)</f>
        <v>1.2988999999999999</v>
      </c>
      <c r="CE259" s="9">
        <f t="shared" si="185"/>
        <v>0</v>
      </c>
      <c r="CF259" s="9">
        <f t="shared" si="185"/>
        <v>6.9530564421478123E-3</v>
      </c>
      <c r="CG259" s="9">
        <f t="shared" si="201"/>
        <v>2.7745737831517483E-7</v>
      </c>
      <c r="CH259" s="9">
        <f t="shared" si="160"/>
        <v>3.0100433331530305E-21</v>
      </c>
      <c r="CI259" s="9">
        <f t="shared" si="160"/>
        <v>1.2383789514484881E-11</v>
      </c>
      <c r="CJ259" s="9">
        <f t="shared" si="186"/>
        <v>1.9306927012667142E-16</v>
      </c>
      <c r="CL259" s="16">
        <f t="shared" si="187"/>
        <v>6</v>
      </c>
      <c r="CM259" s="17">
        <f>VLOOKUP($A259,Datum!$A:$B,2,0)</f>
        <v>41355</v>
      </c>
      <c r="CN259" s="13">
        <f>VLOOKUP(CM259,Zeitreihen!$J:$K,2,0)</f>
        <v>0.26664533503986348</v>
      </c>
      <c r="CO259" s="13">
        <f>VLOOKUP(CM259,Zeitreihen!R:S,2,0)</f>
        <v>1.0255000000000001</v>
      </c>
      <c r="CP259" s="9">
        <f t="shared" si="188"/>
        <v>0</v>
      </c>
      <c r="CQ259" s="9">
        <f t="shared" si="188"/>
        <v>-9.7508653970234169E-5</v>
      </c>
      <c r="CR259" s="9">
        <f t="shared" si="202"/>
        <v>2.7745737831517483E-7</v>
      </c>
      <c r="CS259" s="9">
        <f t="shared" si="161"/>
        <v>3.0100433331530305E-21</v>
      </c>
      <c r="CT259" s="9">
        <f t="shared" si="161"/>
        <v>5.9709306545819406E-18</v>
      </c>
      <c r="CU259" s="9">
        <f t="shared" si="189"/>
        <v>1.3406252276286399E-19</v>
      </c>
      <c r="CW259" s="16">
        <f t="shared" si="190"/>
        <v>6</v>
      </c>
      <c r="CX259" s="17">
        <f>VLOOKUP($A259,Datum!$A:$B,2,0)</f>
        <v>41355</v>
      </c>
      <c r="CY259" s="13">
        <f>VLOOKUP(CX259,Zeitreihen!N:O,2,0)</f>
        <v>1.2988999999999999</v>
      </c>
      <c r="CZ259" s="13">
        <f>VLOOKUP(CX259,Zeitreihen!R:S,2,0)</f>
        <v>1.0255000000000001</v>
      </c>
      <c r="DA259" s="9">
        <f t="shared" si="191"/>
        <v>6.9530564421478123E-3</v>
      </c>
      <c r="DB259" s="9">
        <f t="shared" si="191"/>
        <v>-9.7508653970234169E-5</v>
      </c>
      <c r="DC259" s="9">
        <f t="shared" si="203"/>
        <v>2.7745737831517483E-7</v>
      </c>
      <c r="DD259" s="9">
        <f t="shared" si="162"/>
        <v>1.2383789514484881E-11</v>
      </c>
      <c r="DE259" s="9">
        <f t="shared" si="162"/>
        <v>5.9709306545819406E-18</v>
      </c>
      <c r="DF259" s="9">
        <f t="shared" si="192"/>
        <v>8.5989969433607889E-15</v>
      </c>
    </row>
    <row r="260" spans="1:110" ht="15" x14ac:dyDescent="0.2">
      <c r="A260" s="9">
        <f t="shared" si="193"/>
        <v>247</v>
      </c>
      <c r="B260" s="16">
        <f t="shared" si="163"/>
        <v>5</v>
      </c>
      <c r="C260" s="17">
        <f>VLOOKUP($A260,Datum!$A:$B,2,0)</f>
        <v>41354</v>
      </c>
      <c r="D260" s="13">
        <f>VLOOKUP(C260,Zeitreihen!$B:$C,2,0)</f>
        <v>549.04999999999995</v>
      </c>
      <c r="E260" s="13">
        <f>VLOOKUP(C260,Zeitreihen!F:G,2,0)</f>
        <v>7095.48</v>
      </c>
      <c r="F260" s="9">
        <f t="shared" si="164"/>
        <v>-1.1103932114500206E-3</v>
      </c>
      <c r="G260" s="9">
        <f t="shared" si="164"/>
        <v>0</v>
      </c>
      <c r="H260" s="9">
        <f t="shared" si="194"/>
        <v>2.6080993561626432E-7</v>
      </c>
      <c r="I260" s="9">
        <f t="shared" si="153"/>
        <v>9.7563857326808176E-13</v>
      </c>
      <c r="J260" s="9">
        <f t="shared" si="153"/>
        <v>3.3388538634393075E-13</v>
      </c>
      <c r="K260" s="9">
        <f t="shared" si="165"/>
        <v>5.7074640775711844E-13</v>
      </c>
      <c r="M260" s="16">
        <f t="shared" si="166"/>
        <v>5</v>
      </c>
      <c r="N260" s="17">
        <f>VLOOKUP($A260,Datum!$A:$B,2,0)</f>
        <v>41354</v>
      </c>
      <c r="O260" s="13">
        <f>VLOOKUP(N260,Zeitreihen!$B:$C,2,0)</f>
        <v>549.04999999999995</v>
      </c>
      <c r="P260" s="13">
        <f>VLOOKUP(N260,Zeitreihen!$J:$K,2,0)</f>
        <v>0.26664533503986348</v>
      </c>
      <c r="Q260" s="9">
        <f t="shared" si="167"/>
        <v>-1.1103932114500206E-3</v>
      </c>
      <c r="R260" s="9">
        <f t="shared" si="167"/>
        <v>0</v>
      </c>
      <c r="S260" s="9">
        <f t="shared" si="195"/>
        <v>2.6080993561626432E-7</v>
      </c>
      <c r="T260" s="9">
        <f t="shared" si="154"/>
        <v>9.7563857326808176E-13</v>
      </c>
      <c r="U260" s="9">
        <f t="shared" si="154"/>
        <v>2.8294407331638483E-21</v>
      </c>
      <c r="V260" s="9">
        <f t="shared" si="168"/>
        <v>-5.2540570229590887E-17</v>
      </c>
      <c r="X260" s="16">
        <f t="shared" si="169"/>
        <v>5</v>
      </c>
      <c r="Y260" s="17">
        <f>VLOOKUP($A260,Datum!$A:$B,2,0)</f>
        <v>41354</v>
      </c>
      <c r="Z260" s="13">
        <f>VLOOKUP(Y260,Zeitreihen!$B:$C,2,0)</f>
        <v>549.04999999999995</v>
      </c>
      <c r="AA260" s="13">
        <f>VLOOKUP(Y260,Zeitreihen!N:O,2,0)</f>
        <v>1.2899</v>
      </c>
      <c r="AB260" s="9">
        <f t="shared" si="170"/>
        <v>-1.1103932114500206E-3</v>
      </c>
      <c r="AC260" s="9">
        <f t="shared" si="170"/>
        <v>-2.6323954501080516E-3</v>
      </c>
      <c r="AD260" s="9">
        <f t="shared" si="196"/>
        <v>2.6080993561626432E-7</v>
      </c>
      <c r="AE260" s="9">
        <f t="shared" si="155"/>
        <v>9.7563857326808176E-13</v>
      </c>
      <c r="AF260" s="9">
        <f t="shared" si="155"/>
        <v>2.2004501223745954E-12</v>
      </c>
      <c r="AG260" s="9">
        <f t="shared" si="171"/>
        <v>1.4652112536904452E-12</v>
      </c>
      <c r="AI260" s="16">
        <f t="shared" si="172"/>
        <v>5</v>
      </c>
      <c r="AJ260" s="17">
        <f>VLOOKUP($A260,Datum!$A:$B,2,0)</f>
        <v>41354</v>
      </c>
      <c r="AK260" s="13">
        <f>VLOOKUP(AJ260,Zeitreihen!$B:$C,2,0)</f>
        <v>549.04999999999995</v>
      </c>
      <c r="AL260" s="13">
        <f>VLOOKUP(AJ260,Zeitreihen!$R:$S,2,0)</f>
        <v>1.0256000000000001</v>
      </c>
      <c r="AM260" s="9">
        <f t="shared" si="173"/>
        <v>-1.1103932114500206E-3</v>
      </c>
      <c r="AN260" s="9">
        <f t="shared" si="173"/>
        <v>-9.7499146959721799E-5</v>
      </c>
      <c r="AO260" s="9">
        <f t="shared" si="197"/>
        <v>2.6080993561626432E-7</v>
      </c>
      <c r="AP260" s="9">
        <f t="shared" si="156"/>
        <v>9.6389560854826968E-13</v>
      </c>
      <c r="AQ260" s="9">
        <f t="shared" si="156"/>
        <v>5.8662137282363155E-18</v>
      </c>
      <c r="AR260" s="9">
        <f t="shared" si="174"/>
        <v>-2.3779019431954206E-15</v>
      </c>
      <c r="AT260" s="16">
        <f t="shared" si="175"/>
        <v>5</v>
      </c>
      <c r="AU260" s="17">
        <f>VLOOKUP($A260,Datum!$A:$B,2,0)</f>
        <v>41354</v>
      </c>
      <c r="AV260" s="13">
        <f>VLOOKUP(AU260,Zeitreihen!$F:$G,2,0)</f>
        <v>7095.48</v>
      </c>
      <c r="AW260" s="13">
        <f>VLOOKUP(AU260,Zeitreihen!$J:$K,2,0)</f>
        <v>0.26664533503986348</v>
      </c>
      <c r="AX260" s="9">
        <f t="shared" si="176"/>
        <v>0</v>
      </c>
      <c r="AY260" s="9">
        <f t="shared" si="176"/>
        <v>0</v>
      </c>
      <c r="AZ260" s="9">
        <f t="shared" si="198"/>
        <v>2.6080993561626432E-7</v>
      </c>
      <c r="BA260" s="9">
        <f t="shared" si="157"/>
        <v>3.3388538634393075E-13</v>
      </c>
      <c r="BB260" s="9">
        <f t="shared" si="157"/>
        <v>2.8294407331638483E-21</v>
      </c>
      <c r="BC260" s="9">
        <f t="shared" si="177"/>
        <v>-3.0736117391916409E-17</v>
      </c>
      <c r="BE260" s="16">
        <f t="shared" si="178"/>
        <v>5</v>
      </c>
      <c r="BF260" s="17">
        <f>VLOOKUP($A260,Datum!$A:$B,2,0)</f>
        <v>41354</v>
      </c>
      <c r="BG260" s="13">
        <f>VLOOKUP(BF260,Zeitreihen!$F:$G,2,0)</f>
        <v>7095.48</v>
      </c>
      <c r="BH260" s="13">
        <f>VLOOKUP(BF260,Zeitreihen!N:O,2,0)</f>
        <v>1.2899</v>
      </c>
      <c r="BI260" s="9">
        <f t="shared" si="179"/>
        <v>0</v>
      </c>
      <c r="BJ260" s="9">
        <f t="shared" si="179"/>
        <v>-2.6323954501080516E-3</v>
      </c>
      <c r="BK260" s="9">
        <f t="shared" si="199"/>
        <v>2.6080993561626432E-7</v>
      </c>
      <c r="BL260" s="9">
        <f t="shared" si="158"/>
        <v>3.3388538634393075E-13</v>
      </c>
      <c r="BM260" s="9">
        <f t="shared" si="158"/>
        <v>2.2004501223745954E-12</v>
      </c>
      <c r="BN260" s="9">
        <f t="shared" si="180"/>
        <v>8.5714534312425188E-13</v>
      </c>
      <c r="BP260" s="16">
        <f t="shared" si="181"/>
        <v>5</v>
      </c>
      <c r="BQ260" s="17">
        <f>VLOOKUP($A260,Datum!$A:$B,2,0)</f>
        <v>41354</v>
      </c>
      <c r="BR260" s="13">
        <f>VLOOKUP(BQ260,Zeitreihen!$F:$G,2,0)</f>
        <v>7095.48</v>
      </c>
      <c r="BS260" s="13">
        <f>VLOOKUP(BQ260,Zeitreihen!R:S,2,0)</f>
        <v>1.0256000000000001</v>
      </c>
      <c r="BT260" s="9">
        <f t="shared" si="182"/>
        <v>0</v>
      </c>
      <c r="BU260" s="9">
        <f t="shared" si="182"/>
        <v>-9.7499146959721799E-5</v>
      </c>
      <c r="BV260" s="9">
        <f t="shared" si="200"/>
        <v>2.6080993561626432E-7</v>
      </c>
      <c r="BW260" s="9">
        <f t="shared" si="159"/>
        <v>3.3388538634393075E-13</v>
      </c>
      <c r="BX260" s="9">
        <f t="shared" si="159"/>
        <v>5.6357033213415037E-18</v>
      </c>
      <c r="BY260" s="9">
        <f t="shared" si="183"/>
        <v>-1.3717430447302738E-15</v>
      </c>
      <c r="CA260" s="16">
        <f t="shared" si="184"/>
        <v>5</v>
      </c>
      <c r="CB260" s="17">
        <f>VLOOKUP($A260,Datum!$A:$B,2,0)</f>
        <v>41354</v>
      </c>
      <c r="CC260" s="13">
        <f>VLOOKUP(CB260,Zeitreihen!$J:$K,2,0)</f>
        <v>0.26664533503986348</v>
      </c>
      <c r="CD260" s="13">
        <f>VLOOKUP(CB260,Zeitreihen!N:O,2,0)</f>
        <v>1.2899</v>
      </c>
      <c r="CE260" s="9">
        <f t="shared" si="185"/>
        <v>0</v>
      </c>
      <c r="CF260" s="9">
        <f t="shared" si="185"/>
        <v>-2.6323954501080516E-3</v>
      </c>
      <c r="CG260" s="9">
        <f t="shared" si="201"/>
        <v>2.6080993561626432E-7</v>
      </c>
      <c r="CH260" s="9">
        <f t="shared" si="160"/>
        <v>2.8294407331638483E-21</v>
      </c>
      <c r="CI260" s="9">
        <f t="shared" si="160"/>
        <v>2.2004501223745954E-12</v>
      </c>
      <c r="CJ260" s="9">
        <f t="shared" si="186"/>
        <v>-7.8905279972521838E-17</v>
      </c>
      <c r="CL260" s="16">
        <f t="shared" si="187"/>
        <v>5</v>
      </c>
      <c r="CM260" s="17">
        <f>VLOOKUP($A260,Datum!$A:$B,2,0)</f>
        <v>41354</v>
      </c>
      <c r="CN260" s="13">
        <f>VLOOKUP(CM260,Zeitreihen!$J:$K,2,0)</f>
        <v>0.26664533503986348</v>
      </c>
      <c r="CO260" s="13">
        <f>VLOOKUP(CM260,Zeitreihen!R:S,2,0)</f>
        <v>1.0256000000000001</v>
      </c>
      <c r="CP260" s="9">
        <f t="shared" si="188"/>
        <v>0</v>
      </c>
      <c r="CQ260" s="9">
        <f t="shared" si="188"/>
        <v>-9.7499146959721799E-5</v>
      </c>
      <c r="CR260" s="9">
        <f t="shared" si="202"/>
        <v>2.6080993561626432E-7</v>
      </c>
      <c r="CS260" s="9">
        <f t="shared" si="161"/>
        <v>2.8294407331638483E-21</v>
      </c>
      <c r="CT260" s="9">
        <f t="shared" si="161"/>
        <v>5.6357033213415037E-18</v>
      </c>
      <c r="CU260" s="9">
        <f t="shared" si="189"/>
        <v>1.2627703091786105E-19</v>
      </c>
      <c r="CW260" s="16">
        <f t="shared" si="190"/>
        <v>5</v>
      </c>
      <c r="CX260" s="17">
        <f>VLOOKUP($A260,Datum!$A:$B,2,0)</f>
        <v>41354</v>
      </c>
      <c r="CY260" s="13">
        <f>VLOOKUP(CX260,Zeitreihen!N:O,2,0)</f>
        <v>1.2899</v>
      </c>
      <c r="CZ260" s="13">
        <f>VLOOKUP(CX260,Zeitreihen!R:S,2,0)</f>
        <v>1.0256000000000001</v>
      </c>
      <c r="DA260" s="9">
        <f t="shared" si="191"/>
        <v>-2.6323954501080516E-3</v>
      </c>
      <c r="DB260" s="9">
        <f t="shared" si="191"/>
        <v>-9.7499146959721799E-5</v>
      </c>
      <c r="DC260" s="9">
        <f t="shared" si="203"/>
        <v>2.6080993561626432E-7</v>
      </c>
      <c r="DD260" s="9">
        <f t="shared" si="162"/>
        <v>2.2004501223745954E-12</v>
      </c>
      <c r="DE260" s="9">
        <f t="shared" si="162"/>
        <v>5.6357033213415037E-18</v>
      </c>
      <c r="DF260" s="9">
        <f t="shared" si="192"/>
        <v>-3.5215172955862114E-15</v>
      </c>
    </row>
    <row r="261" spans="1:110" ht="15" x14ac:dyDescent="0.2">
      <c r="A261" s="9">
        <f t="shared" si="193"/>
        <v>248</v>
      </c>
      <c r="B261" s="16">
        <f t="shared" si="163"/>
        <v>4</v>
      </c>
      <c r="C261" s="17">
        <f>VLOOKUP($A261,Datum!$A:$B,2,0)</f>
        <v>41353</v>
      </c>
      <c r="D261" s="13">
        <f>VLOOKUP(C261,Zeitreihen!$B:$C,2,0)</f>
        <v>549.66</v>
      </c>
      <c r="E261" s="13">
        <f>VLOOKUP(C261,Zeitreihen!F:G,2,0)</f>
        <v>7095.48</v>
      </c>
      <c r="F261" s="9">
        <f t="shared" si="164"/>
        <v>-2.561937570910318E-3</v>
      </c>
      <c r="G261" s="9">
        <f t="shared" si="164"/>
        <v>2.7435324077714086E-3</v>
      </c>
      <c r="H261" s="9">
        <f t="shared" si="194"/>
        <v>2.4516133947928845E-7</v>
      </c>
      <c r="I261" s="9">
        <f t="shared" si="153"/>
        <v>2.8102091654402065E-12</v>
      </c>
      <c r="J261" s="9">
        <f t="shared" si="153"/>
        <v>6.3712504344316274E-13</v>
      </c>
      <c r="K261" s="9">
        <f t="shared" si="165"/>
        <v>-1.3380787109193036E-12</v>
      </c>
      <c r="M261" s="16">
        <f t="shared" si="166"/>
        <v>4</v>
      </c>
      <c r="N261" s="17">
        <f>VLOOKUP($A261,Datum!$A:$B,2,0)</f>
        <v>41353</v>
      </c>
      <c r="O261" s="13">
        <f>VLOOKUP(N261,Zeitreihen!$B:$C,2,0)</f>
        <v>549.66</v>
      </c>
      <c r="P261" s="13">
        <f>VLOOKUP(N261,Zeitreihen!$J:$K,2,0)</f>
        <v>0.26664533503986348</v>
      </c>
      <c r="Q261" s="9">
        <f t="shared" si="167"/>
        <v>-2.561937570910318E-3</v>
      </c>
      <c r="R261" s="9">
        <f t="shared" si="167"/>
        <v>-2.6664889008965887E-5</v>
      </c>
      <c r="S261" s="9">
        <f t="shared" si="195"/>
        <v>2.4516133947928845E-7</v>
      </c>
      <c r="T261" s="9">
        <f t="shared" si="154"/>
        <v>2.8102091654402065E-12</v>
      </c>
      <c r="U261" s="9">
        <f t="shared" si="154"/>
        <v>1.7295458006367399E-16</v>
      </c>
      <c r="V261" s="9">
        <f t="shared" si="168"/>
        <v>2.2046281911011632E-14</v>
      </c>
      <c r="X261" s="16">
        <f t="shared" si="169"/>
        <v>4</v>
      </c>
      <c r="Y261" s="17">
        <f>VLOOKUP($A261,Datum!$A:$B,2,0)</f>
        <v>41353</v>
      </c>
      <c r="Z261" s="13">
        <f>VLOOKUP(Y261,Zeitreihen!$B:$C,2,0)</f>
        <v>549.66</v>
      </c>
      <c r="AA261" s="13">
        <f>VLOOKUP(Y261,Zeitreihen!N:O,2,0)</f>
        <v>1.2932999999999999</v>
      </c>
      <c r="AB261" s="9">
        <f t="shared" si="170"/>
        <v>-2.561937570910318E-3</v>
      </c>
      <c r="AC261" s="9">
        <f t="shared" si="170"/>
        <v>3.951196308408257E-3</v>
      </c>
      <c r="AD261" s="9">
        <f t="shared" si="196"/>
        <v>2.4516133947928845E-7</v>
      </c>
      <c r="AE261" s="9">
        <f t="shared" si="155"/>
        <v>2.8102091654402065E-12</v>
      </c>
      <c r="AF261" s="9">
        <f t="shared" si="155"/>
        <v>3.3181650534843503E-12</v>
      </c>
      <c r="AG261" s="9">
        <f t="shared" si="171"/>
        <v>-3.0536433723906129E-12</v>
      </c>
      <c r="AI261" s="16">
        <f t="shared" si="172"/>
        <v>4</v>
      </c>
      <c r="AJ261" s="17">
        <f>VLOOKUP($A261,Datum!$A:$B,2,0)</f>
        <v>41353</v>
      </c>
      <c r="AK261" s="13">
        <f>VLOOKUP(AJ261,Zeitreihen!$B:$C,2,0)</f>
        <v>549.66</v>
      </c>
      <c r="AL261" s="13">
        <f>VLOOKUP(AJ261,Zeitreihen!$R:$S,2,0)</f>
        <v>1.0257000000000001</v>
      </c>
      <c r="AM261" s="9">
        <f t="shared" si="173"/>
        <v>-2.561937570910318E-3</v>
      </c>
      <c r="AN261" s="9">
        <f t="shared" si="173"/>
        <v>-9.7489641802775775E-5</v>
      </c>
      <c r="AO261" s="9">
        <f t="shared" si="197"/>
        <v>2.4516133947928845E-7</v>
      </c>
      <c r="AP261" s="9">
        <f t="shared" si="156"/>
        <v>2.7908614438198753E-12</v>
      </c>
      <c r="AQ261" s="9">
        <f t="shared" si="156"/>
        <v>5.5363664068089919E-18</v>
      </c>
      <c r="AR261" s="9">
        <f t="shared" si="174"/>
        <v>-3.9308054573614809E-15</v>
      </c>
      <c r="AT261" s="16">
        <f t="shared" si="175"/>
        <v>4</v>
      </c>
      <c r="AU261" s="17">
        <f>VLOOKUP($A261,Datum!$A:$B,2,0)</f>
        <v>41353</v>
      </c>
      <c r="AV261" s="13">
        <f>VLOOKUP(AU261,Zeitreihen!$F:$G,2,0)</f>
        <v>7095.48</v>
      </c>
      <c r="AW261" s="13">
        <f>VLOOKUP(AU261,Zeitreihen!$J:$K,2,0)</f>
        <v>0.26664533503986348</v>
      </c>
      <c r="AX261" s="9">
        <f t="shared" si="176"/>
        <v>2.7435324077714086E-3</v>
      </c>
      <c r="AY261" s="9">
        <f t="shared" si="176"/>
        <v>-2.6664889008965887E-5</v>
      </c>
      <c r="AZ261" s="9">
        <f t="shared" si="198"/>
        <v>2.4516133947928845E-7</v>
      </c>
      <c r="BA261" s="9">
        <f t="shared" si="157"/>
        <v>6.3712504344316274E-13</v>
      </c>
      <c r="BB261" s="9">
        <f t="shared" si="157"/>
        <v>1.7295458006367399E-16</v>
      </c>
      <c r="BC261" s="9">
        <f t="shared" si="177"/>
        <v>-1.0497318435522583E-14</v>
      </c>
      <c r="BE261" s="16">
        <f t="shared" si="178"/>
        <v>4</v>
      </c>
      <c r="BF261" s="17">
        <f>VLOOKUP($A261,Datum!$A:$B,2,0)</f>
        <v>41353</v>
      </c>
      <c r="BG261" s="13">
        <f>VLOOKUP(BF261,Zeitreihen!$F:$G,2,0)</f>
        <v>7095.48</v>
      </c>
      <c r="BH261" s="13">
        <f>VLOOKUP(BF261,Zeitreihen!N:O,2,0)</f>
        <v>1.2932999999999999</v>
      </c>
      <c r="BI261" s="9">
        <f t="shared" si="179"/>
        <v>2.7435324077714086E-3</v>
      </c>
      <c r="BJ261" s="9">
        <f t="shared" si="179"/>
        <v>3.951196308408257E-3</v>
      </c>
      <c r="BK261" s="9">
        <f t="shared" si="199"/>
        <v>2.4516133947928845E-7</v>
      </c>
      <c r="BL261" s="9">
        <f t="shared" si="158"/>
        <v>6.3712504344316274E-13</v>
      </c>
      <c r="BM261" s="9">
        <f t="shared" si="158"/>
        <v>3.3181650534843503E-12</v>
      </c>
      <c r="BN261" s="9">
        <f t="shared" si="180"/>
        <v>1.4539897021137395E-12</v>
      </c>
      <c r="BP261" s="16">
        <f t="shared" si="181"/>
        <v>4</v>
      </c>
      <c r="BQ261" s="17">
        <f>VLOOKUP($A261,Datum!$A:$B,2,0)</f>
        <v>41353</v>
      </c>
      <c r="BR261" s="13">
        <f>VLOOKUP(BQ261,Zeitreihen!$F:$G,2,0)</f>
        <v>7095.48</v>
      </c>
      <c r="BS261" s="13">
        <f>VLOOKUP(BQ261,Zeitreihen!R:S,2,0)</f>
        <v>1.0257000000000001</v>
      </c>
      <c r="BT261" s="9">
        <f t="shared" si="182"/>
        <v>2.7435324077714086E-3</v>
      </c>
      <c r="BU261" s="9">
        <f t="shared" si="182"/>
        <v>-9.7489641802775775E-5</v>
      </c>
      <c r="BV261" s="9">
        <f t="shared" si="200"/>
        <v>2.4516133947928845E-7</v>
      </c>
      <c r="BW261" s="9">
        <f t="shared" si="159"/>
        <v>6.3712504344316274E-13</v>
      </c>
      <c r="BX261" s="9">
        <f t="shared" si="159"/>
        <v>5.3192480012899107E-18</v>
      </c>
      <c r="BY261" s="9">
        <f t="shared" si="183"/>
        <v>1.8409307737953624E-15</v>
      </c>
      <c r="CA261" s="16">
        <f t="shared" si="184"/>
        <v>4</v>
      </c>
      <c r="CB261" s="17">
        <f>VLOOKUP($A261,Datum!$A:$B,2,0)</f>
        <v>41353</v>
      </c>
      <c r="CC261" s="13">
        <f>VLOOKUP(CB261,Zeitreihen!$J:$K,2,0)</f>
        <v>0.26664533503986348</v>
      </c>
      <c r="CD261" s="13">
        <f>VLOOKUP(CB261,Zeitreihen!N:O,2,0)</f>
        <v>1.2932999999999999</v>
      </c>
      <c r="CE261" s="9">
        <f t="shared" si="185"/>
        <v>-2.6664889008965887E-5</v>
      </c>
      <c r="CF261" s="9">
        <f t="shared" si="185"/>
        <v>3.951196308408257E-3</v>
      </c>
      <c r="CG261" s="9">
        <f t="shared" si="201"/>
        <v>2.4516133947928845E-7</v>
      </c>
      <c r="CH261" s="9">
        <f t="shared" si="160"/>
        <v>1.7295458006367399E-16</v>
      </c>
      <c r="CI261" s="9">
        <f t="shared" si="160"/>
        <v>3.3181650534843503E-12</v>
      </c>
      <c r="CJ261" s="9">
        <f t="shared" si="186"/>
        <v>-2.3956039810606096E-14</v>
      </c>
      <c r="CL261" s="16">
        <f t="shared" si="187"/>
        <v>4</v>
      </c>
      <c r="CM261" s="17">
        <f>VLOOKUP($A261,Datum!$A:$B,2,0)</f>
        <v>41353</v>
      </c>
      <c r="CN261" s="13">
        <f>VLOOKUP(CM261,Zeitreihen!$J:$K,2,0)</f>
        <v>0.26664533503986348</v>
      </c>
      <c r="CO261" s="13">
        <f>VLOOKUP(CM261,Zeitreihen!R:S,2,0)</f>
        <v>1.0257000000000001</v>
      </c>
      <c r="CP261" s="9">
        <f t="shared" si="188"/>
        <v>-2.6664889008965887E-5</v>
      </c>
      <c r="CQ261" s="9">
        <f t="shared" si="188"/>
        <v>-9.7489641802775775E-5</v>
      </c>
      <c r="CR261" s="9">
        <f t="shared" si="202"/>
        <v>2.4516133947928845E-7</v>
      </c>
      <c r="CS261" s="9">
        <f t="shared" si="161"/>
        <v>1.7295458006367399E-16</v>
      </c>
      <c r="CT261" s="9">
        <f t="shared" si="161"/>
        <v>5.3192480012899107E-18</v>
      </c>
      <c r="CU261" s="9">
        <f t="shared" si="189"/>
        <v>-3.0331308977979073E-17</v>
      </c>
      <c r="CW261" s="16">
        <f t="shared" si="190"/>
        <v>4</v>
      </c>
      <c r="CX261" s="17">
        <f>VLOOKUP($A261,Datum!$A:$B,2,0)</f>
        <v>41353</v>
      </c>
      <c r="CY261" s="13">
        <f>VLOOKUP(CX261,Zeitreihen!N:O,2,0)</f>
        <v>1.2932999999999999</v>
      </c>
      <c r="CZ261" s="13">
        <f>VLOOKUP(CX261,Zeitreihen!R:S,2,0)</f>
        <v>1.0257000000000001</v>
      </c>
      <c r="DA261" s="9">
        <f t="shared" si="191"/>
        <v>3.951196308408257E-3</v>
      </c>
      <c r="DB261" s="9">
        <f t="shared" si="191"/>
        <v>-9.7489641802775775E-5</v>
      </c>
      <c r="DC261" s="9">
        <f t="shared" si="203"/>
        <v>2.4516133947928845E-7</v>
      </c>
      <c r="DD261" s="9">
        <f t="shared" si="162"/>
        <v>3.3181650534843503E-12</v>
      </c>
      <c r="DE261" s="9">
        <f t="shared" si="162"/>
        <v>5.3192480012899107E-18</v>
      </c>
      <c r="DF261" s="9">
        <f t="shared" si="192"/>
        <v>4.2012073060843666E-15</v>
      </c>
    </row>
    <row r="262" spans="1:110" ht="15" x14ac:dyDescent="0.2">
      <c r="A262" s="9">
        <f t="shared" si="193"/>
        <v>249</v>
      </c>
      <c r="B262" s="16">
        <f t="shared" si="163"/>
        <v>3</v>
      </c>
      <c r="C262" s="17">
        <f>VLOOKUP($A262,Datum!$A:$B,2,0)</f>
        <v>41352</v>
      </c>
      <c r="D262" s="13">
        <f>VLOOKUP(C262,Zeitreihen!$B:$C,2,0)</f>
        <v>551.07000000000005</v>
      </c>
      <c r="E262" s="13">
        <f>VLOOKUP(C262,Zeitreihen!F:G,2,0)</f>
        <v>7076.04</v>
      </c>
      <c r="F262" s="9">
        <f t="shared" si="164"/>
        <v>-2.1773447367064486E-4</v>
      </c>
      <c r="G262" s="9">
        <f t="shared" si="164"/>
        <v>2.6320496774909544E-3</v>
      </c>
      <c r="H262" s="9">
        <f t="shared" si="194"/>
        <v>2.3045165911053114E-7</v>
      </c>
      <c r="I262" s="9">
        <f t="shared" si="153"/>
        <v>2.4995530825971087E-13</v>
      </c>
      <c r="J262" s="9">
        <f t="shared" si="153"/>
        <v>5.1892861246510402E-13</v>
      </c>
      <c r="K262" s="9">
        <f t="shared" si="165"/>
        <v>-3.601513033344446E-13</v>
      </c>
      <c r="M262" s="16">
        <f t="shared" si="166"/>
        <v>3</v>
      </c>
      <c r="N262" s="17">
        <f>VLOOKUP($A262,Datum!$A:$B,2,0)</f>
        <v>41352</v>
      </c>
      <c r="O262" s="13">
        <f>VLOOKUP(N262,Zeitreihen!$B:$C,2,0)</f>
        <v>551.07000000000005</v>
      </c>
      <c r="P262" s="13">
        <f>VLOOKUP(N262,Zeitreihen!$J:$K,2,0)</f>
        <v>0.26665244520292253</v>
      </c>
      <c r="Q262" s="9">
        <f t="shared" si="167"/>
        <v>-2.1773447367064486E-4</v>
      </c>
      <c r="R262" s="9">
        <f t="shared" si="167"/>
        <v>2.6664889008905866E-5</v>
      </c>
      <c r="S262" s="9">
        <f t="shared" si="195"/>
        <v>2.3045165911053114E-7</v>
      </c>
      <c r="T262" s="9">
        <f t="shared" si="154"/>
        <v>2.4995530825971087E-13</v>
      </c>
      <c r="U262" s="9">
        <f t="shared" si="154"/>
        <v>1.651374696074418E-16</v>
      </c>
      <c r="V262" s="9">
        <f t="shared" si="168"/>
        <v>-6.4247168903350708E-15</v>
      </c>
      <c r="X262" s="16">
        <f t="shared" si="169"/>
        <v>3</v>
      </c>
      <c r="Y262" s="17">
        <f>VLOOKUP($A262,Datum!$A:$B,2,0)</f>
        <v>41352</v>
      </c>
      <c r="Z262" s="13">
        <f>VLOOKUP(Y262,Zeitreihen!$B:$C,2,0)</f>
        <v>551.07000000000005</v>
      </c>
      <c r="AA262" s="13">
        <f>VLOOKUP(Y262,Zeitreihen!N:O,2,0)</f>
        <v>1.2882</v>
      </c>
      <c r="AB262" s="9">
        <f t="shared" si="170"/>
        <v>-2.1773447367064486E-4</v>
      </c>
      <c r="AC262" s="9">
        <f t="shared" si="170"/>
        <v>-5.8051945219747833E-3</v>
      </c>
      <c r="AD262" s="9">
        <f t="shared" si="196"/>
        <v>2.3045165911053114E-7</v>
      </c>
      <c r="AE262" s="9">
        <f t="shared" si="155"/>
        <v>2.4995530825971087E-13</v>
      </c>
      <c r="AF262" s="9">
        <f t="shared" si="155"/>
        <v>8.5118191953289045E-12</v>
      </c>
      <c r="AG262" s="9">
        <f t="shared" si="171"/>
        <v>1.4586207152030167E-12</v>
      </c>
      <c r="AI262" s="16">
        <f t="shared" si="172"/>
        <v>3</v>
      </c>
      <c r="AJ262" s="17">
        <f>VLOOKUP($A262,Datum!$A:$B,2,0)</f>
        <v>41352</v>
      </c>
      <c r="AK262" s="13">
        <f>VLOOKUP(AJ262,Zeitreihen!$B:$C,2,0)</f>
        <v>551.07000000000005</v>
      </c>
      <c r="AL262" s="13">
        <f>VLOOKUP(AJ262,Zeitreihen!$R:$S,2,0)</f>
        <v>1.0258</v>
      </c>
      <c r="AM262" s="9">
        <f t="shared" si="173"/>
        <v>-2.1773447367064486E-4</v>
      </c>
      <c r="AN262" s="9">
        <f t="shared" si="173"/>
        <v>-9.748013849895194E-5</v>
      </c>
      <c r="AO262" s="9">
        <f t="shared" si="197"/>
        <v>2.3045165911053114E-7</v>
      </c>
      <c r="AP262" s="9">
        <f t="shared" si="156"/>
        <v>2.4438263021740003E-13</v>
      </c>
      <c r="AQ262" s="9">
        <f t="shared" si="156"/>
        <v>5.2250199692857313E-18</v>
      </c>
      <c r="AR262" s="9">
        <f t="shared" si="174"/>
        <v>-1.1300018243491847E-15</v>
      </c>
      <c r="AT262" s="16">
        <f t="shared" si="175"/>
        <v>3</v>
      </c>
      <c r="AU262" s="17">
        <f>VLOOKUP($A262,Datum!$A:$B,2,0)</f>
        <v>41352</v>
      </c>
      <c r="AV262" s="13">
        <f>VLOOKUP(AU262,Zeitreihen!$F:$G,2,0)</f>
        <v>7076.04</v>
      </c>
      <c r="AW262" s="13">
        <f>VLOOKUP(AU262,Zeitreihen!$J:$K,2,0)</f>
        <v>0.26665244520292253</v>
      </c>
      <c r="AX262" s="9">
        <f t="shared" si="176"/>
        <v>2.6320496774909544E-3</v>
      </c>
      <c r="AY262" s="9">
        <f t="shared" si="176"/>
        <v>2.6664889008905866E-5</v>
      </c>
      <c r="AZ262" s="9">
        <f t="shared" si="198"/>
        <v>2.3045165911053114E-7</v>
      </c>
      <c r="BA262" s="9">
        <f t="shared" si="157"/>
        <v>5.1892861246510402E-13</v>
      </c>
      <c r="BB262" s="9">
        <f t="shared" si="157"/>
        <v>1.651374696074418E-16</v>
      </c>
      <c r="BC262" s="9">
        <f t="shared" si="177"/>
        <v>9.257135516421269E-15</v>
      </c>
      <c r="BE262" s="16">
        <f t="shared" si="178"/>
        <v>3</v>
      </c>
      <c r="BF262" s="17">
        <f>VLOOKUP($A262,Datum!$A:$B,2,0)</f>
        <v>41352</v>
      </c>
      <c r="BG262" s="13">
        <f>VLOOKUP(BF262,Zeitreihen!$F:$G,2,0)</f>
        <v>7076.04</v>
      </c>
      <c r="BH262" s="13">
        <f>VLOOKUP(BF262,Zeitreihen!N:O,2,0)</f>
        <v>1.2882</v>
      </c>
      <c r="BI262" s="9">
        <f t="shared" si="179"/>
        <v>2.6320496774909544E-3</v>
      </c>
      <c r="BJ262" s="9">
        <f t="shared" si="179"/>
        <v>-5.8051945219747833E-3</v>
      </c>
      <c r="BK262" s="9">
        <f t="shared" si="199"/>
        <v>2.3045165911053114E-7</v>
      </c>
      <c r="BL262" s="9">
        <f t="shared" si="158"/>
        <v>5.1892861246510402E-13</v>
      </c>
      <c r="BM262" s="9">
        <f t="shared" si="158"/>
        <v>8.5118191953289045E-12</v>
      </c>
      <c r="BN262" s="9">
        <f t="shared" si="180"/>
        <v>-2.1016723161772544E-12</v>
      </c>
      <c r="BP262" s="16">
        <f t="shared" si="181"/>
        <v>3</v>
      </c>
      <c r="BQ262" s="17">
        <f>VLOOKUP($A262,Datum!$A:$B,2,0)</f>
        <v>41352</v>
      </c>
      <c r="BR262" s="13">
        <f>VLOOKUP(BQ262,Zeitreihen!$F:$G,2,0)</f>
        <v>7076.04</v>
      </c>
      <c r="BS262" s="13">
        <f>VLOOKUP(BQ262,Zeitreihen!R:S,2,0)</f>
        <v>1.0258</v>
      </c>
      <c r="BT262" s="9">
        <f t="shared" si="182"/>
        <v>2.6320496774909544E-3</v>
      </c>
      <c r="BU262" s="9">
        <f t="shared" si="182"/>
        <v>-9.748013849895194E-5</v>
      </c>
      <c r="BV262" s="9">
        <f t="shared" si="200"/>
        <v>2.3045165911053114E-7</v>
      </c>
      <c r="BW262" s="9">
        <f t="shared" si="159"/>
        <v>5.1892861246510402E-13</v>
      </c>
      <c r="BX262" s="9">
        <f t="shared" si="159"/>
        <v>5.0205164428250872E-18</v>
      </c>
      <c r="BY262" s="9">
        <f t="shared" si="183"/>
        <v>1.6140909613567204E-15</v>
      </c>
      <c r="CA262" s="16">
        <f t="shared" si="184"/>
        <v>3</v>
      </c>
      <c r="CB262" s="17">
        <f>VLOOKUP($A262,Datum!$A:$B,2,0)</f>
        <v>41352</v>
      </c>
      <c r="CC262" s="13">
        <f>VLOOKUP(CB262,Zeitreihen!$J:$K,2,0)</f>
        <v>0.26665244520292253</v>
      </c>
      <c r="CD262" s="13">
        <f>VLOOKUP(CB262,Zeitreihen!N:O,2,0)</f>
        <v>1.2882</v>
      </c>
      <c r="CE262" s="9">
        <f t="shared" si="185"/>
        <v>2.6664889008905866E-5</v>
      </c>
      <c r="CF262" s="9">
        <f t="shared" si="185"/>
        <v>-5.8051945219747833E-3</v>
      </c>
      <c r="CG262" s="9">
        <f t="shared" si="201"/>
        <v>2.3045165911053114E-7</v>
      </c>
      <c r="CH262" s="9">
        <f t="shared" si="160"/>
        <v>1.651374696074418E-16</v>
      </c>
      <c r="CI262" s="9">
        <f t="shared" si="160"/>
        <v>8.5118191953289045E-12</v>
      </c>
      <c r="CJ262" s="9">
        <f t="shared" si="186"/>
        <v>-3.7491602842138755E-14</v>
      </c>
      <c r="CL262" s="16">
        <f t="shared" si="187"/>
        <v>3</v>
      </c>
      <c r="CM262" s="17">
        <f>VLOOKUP($A262,Datum!$A:$B,2,0)</f>
        <v>41352</v>
      </c>
      <c r="CN262" s="13">
        <f>VLOOKUP(CM262,Zeitreihen!$J:$K,2,0)</f>
        <v>0.26665244520292253</v>
      </c>
      <c r="CO262" s="13">
        <f>VLOOKUP(CM262,Zeitreihen!R:S,2,0)</f>
        <v>1.0258</v>
      </c>
      <c r="CP262" s="9">
        <f t="shared" si="188"/>
        <v>2.6664889008905866E-5</v>
      </c>
      <c r="CQ262" s="9">
        <f t="shared" si="188"/>
        <v>-9.748013849895194E-5</v>
      </c>
      <c r="CR262" s="9">
        <f t="shared" si="202"/>
        <v>2.3045165911053114E-7</v>
      </c>
      <c r="CS262" s="9">
        <f t="shared" si="161"/>
        <v>1.651374696074418E-16</v>
      </c>
      <c r="CT262" s="9">
        <f t="shared" si="161"/>
        <v>5.0205164428250872E-18</v>
      </c>
      <c r="CU262" s="9">
        <f t="shared" si="189"/>
        <v>2.8793669121713016E-17</v>
      </c>
      <c r="CW262" s="16">
        <f t="shared" si="190"/>
        <v>3</v>
      </c>
      <c r="CX262" s="17">
        <f>VLOOKUP($A262,Datum!$A:$B,2,0)</f>
        <v>41352</v>
      </c>
      <c r="CY262" s="13">
        <f>VLOOKUP(CX262,Zeitreihen!N:O,2,0)</f>
        <v>1.2882</v>
      </c>
      <c r="CZ262" s="13">
        <f>VLOOKUP(CX262,Zeitreihen!R:S,2,0)</f>
        <v>1.0258</v>
      </c>
      <c r="DA262" s="9">
        <f t="shared" si="191"/>
        <v>-5.8051945219747833E-3</v>
      </c>
      <c r="DB262" s="9">
        <f t="shared" si="191"/>
        <v>-9.748013849895194E-5</v>
      </c>
      <c r="DC262" s="9">
        <f t="shared" si="203"/>
        <v>2.3045165911053114E-7</v>
      </c>
      <c r="DD262" s="9">
        <f t="shared" si="162"/>
        <v>8.5118191953289045E-12</v>
      </c>
      <c r="DE262" s="9">
        <f t="shared" si="162"/>
        <v>5.0205164428250872E-18</v>
      </c>
      <c r="DF262" s="9">
        <f t="shared" si="192"/>
        <v>-6.5371039634155245E-15</v>
      </c>
    </row>
    <row r="263" spans="1:110" ht="15" x14ac:dyDescent="0.2">
      <c r="A263" s="9">
        <f t="shared" si="193"/>
        <v>250</v>
      </c>
      <c r="B263" s="16">
        <f t="shared" si="163"/>
        <v>2</v>
      </c>
      <c r="C263" s="17">
        <f>VLOOKUP($A263,Datum!$A:$B,2,0)</f>
        <v>41351</v>
      </c>
      <c r="D263" s="13">
        <f>VLOOKUP(C263,Zeitreihen!$B:$C,2,0)</f>
        <v>551.19000000000005</v>
      </c>
      <c r="E263" s="13">
        <f>VLOOKUP(C263,Zeitreihen!F:G,2,0)</f>
        <v>7057.44</v>
      </c>
      <c r="F263" s="9">
        <f t="shared" si="164"/>
        <v>-1.8307221963009227E-3</v>
      </c>
      <c r="G263" s="9">
        <f t="shared" si="164"/>
        <v>4.5544966433294391E-3</v>
      </c>
      <c r="H263" s="9">
        <f t="shared" si="194"/>
        <v>2.1662455956389925E-7</v>
      </c>
      <c r="I263" s="9">
        <f t="shared" si="153"/>
        <v>1.5263530574300218E-12</v>
      </c>
      <c r="J263" s="9">
        <f t="shared" si="153"/>
        <v>2.5382388394580949E-12</v>
      </c>
      <c r="K263" s="9">
        <f t="shared" si="165"/>
        <v>-1.9683111067853306E-12</v>
      </c>
      <c r="M263" s="16">
        <f t="shared" si="166"/>
        <v>2</v>
      </c>
      <c r="N263" s="17">
        <f>VLOOKUP($A263,Datum!$A:$B,2,0)</f>
        <v>41351</v>
      </c>
      <c r="O263" s="13">
        <f>VLOOKUP(N263,Zeitreihen!$B:$C,2,0)</f>
        <v>551.19000000000005</v>
      </c>
      <c r="P263" s="13">
        <f>VLOOKUP(N263,Zeitreihen!$J:$K,2,0)</f>
        <v>0.26664533503986348</v>
      </c>
      <c r="Q263" s="9">
        <f t="shared" si="167"/>
        <v>-1.8307221963009227E-3</v>
      </c>
      <c r="R263" s="9">
        <f t="shared" si="167"/>
        <v>-2.6664889008965887E-5</v>
      </c>
      <c r="S263" s="9">
        <f t="shared" si="195"/>
        <v>2.1662455956389925E-7</v>
      </c>
      <c r="T263" s="9">
        <f t="shared" si="154"/>
        <v>1.5263530574300218E-12</v>
      </c>
      <c r="U263" s="9">
        <f t="shared" si="154"/>
        <v>1.5282266694426233E-16</v>
      </c>
      <c r="V263" s="9">
        <f t="shared" si="168"/>
        <v>1.5272895761281969E-14</v>
      </c>
      <c r="X263" s="16">
        <f t="shared" si="169"/>
        <v>2</v>
      </c>
      <c r="Y263" s="17">
        <f>VLOOKUP($A263,Datum!$A:$B,2,0)</f>
        <v>41351</v>
      </c>
      <c r="Z263" s="13">
        <f>VLOOKUP(Y263,Zeitreihen!$B:$C,2,0)</f>
        <v>551.19000000000005</v>
      </c>
      <c r="AA263" s="13">
        <f>VLOOKUP(Y263,Zeitreihen!N:O,2,0)</f>
        <v>1.2957000000000001</v>
      </c>
      <c r="AB263" s="9">
        <f t="shared" si="170"/>
        <v>-1.8307221963009227E-3</v>
      </c>
      <c r="AC263" s="9">
        <f t="shared" si="170"/>
        <v>-9.1423062152902711E-3</v>
      </c>
      <c r="AD263" s="9">
        <f t="shared" si="196"/>
        <v>2.1662455956389925E-7</v>
      </c>
      <c r="AE263" s="9">
        <f t="shared" si="155"/>
        <v>1.5263530574300218E-12</v>
      </c>
      <c r="AF263" s="9">
        <f t="shared" si="155"/>
        <v>1.9200288320834964E-11</v>
      </c>
      <c r="AG263" s="9">
        <f t="shared" si="171"/>
        <v>5.413540318686505E-12</v>
      </c>
      <c r="AI263" s="16">
        <f t="shared" si="172"/>
        <v>2</v>
      </c>
      <c r="AJ263" s="17">
        <f>VLOOKUP($A263,Datum!$A:$B,2,0)</f>
        <v>41351</v>
      </c>
      <c r="AK263" s="13">
        <f>VLOOKUP(AJ263,Zeitreihen!$B:$C,2,0)</f>
        <v>551.19000000000005</v>
      </c>
      <c r="AL263" s="13">
        <f>VLOOKUP(AJ263,Zeitreihen!$R:$S,2,0)</f>
        <v>1.0259</v>
      </c>
      <c r="AM263" s="9">
        <f t="shared" si="173"/>
        <v>-1.8307221963009227E-3</v>
      </c>
      <c r="AN263" s="9">
        <f t="shared" si="173"/>
        <v>-9.7470637047806095E-5</v>
      </c>
      <c r="AO263" s="9">
        <f t="shared" si="197"/>
        <v>2.1662455956389925E-7</v>
      </c>
      <c r="AP263" s="9">
        <f t="shared" si="156"/>
        <v>1.5129560072065915E-12</v>
      </c>
      <c r="AQ263" s="9">
        <f t="shared" si="156"/>
        <v>4.9311394834985412E-18</v>
      </c>
      <c r="AR263" s="9">
        <f t="shared" si="174"/>
        <v>-2.7314093622034629E-15</v>
      </c>
      <c r="AT263" s="16">
        <f t="shared" si="175"/>
        <v>2</v>
      </c>
      <c r="AU263" s="17">
        <f>VLOOKUP($A263,Datum!$A:$B,2,0)</f>
        <v>41351</v>
      </c>
      <c r="AV263" s="13">
        <f>VLOOKUP(AU263,Zeitreihen!$F:$G,2,0)</f>
        <v>7057.44</v>
      </c>
      <c r="AW263" s="13">
        <f>VLOOKUP(AU263,Zeitreihen!$J:$K,2,0)</f>
        <v>0.26664533503986348</v>
      </c>
      <c r="AX263" s="9">
        <f t="shared" si="176"/>
        <v>4.5544966433294391E-3</v>
      </c>
      <c r="AY263" s="9">
        <f t="shared" si="176"/>
        <v>-2.6664889008965887E-5</v>
      </c>
      <c r="AZ263" s="9">
        <f t="shared" si="198"/>
        <v>2.1662455956389925E-7</v>
      </c>
      <c r="BA263" s="9">
        <f t="shared" si="157"/>
        <v>2.5382388394580949E-12</v>
      </c>
      <c r="BB263" s="9">
        <f t="shared" si="157"/>
        <v>1.5282266694426233E-16</v>
      </c>
      <c r="BC263" s="9">
        <f t="shared" si="177"/>
        <v>-1.9695187960197164E-14</v>
      </c>
      <c r="BE263" s="16">
        <f t="shared" si="178"/>
        <v>2</v>
      </c>
      <c r="BF263" s="17">
        <f>VLOOKUP($A263,Datum!$A:$B,2,0)</f>
        <v>41351</v>
      </c>
      <c r="BG263" s="13">
        <f>VLOOKUP(BF263,Zeitreihen!$F:$G,2,0)</f>
        <v>7057.44</v>
      </c>
      <c r="BH263" s="13">
        <f>VLOOKUP(BF263,Zeitreihen!N:O,2,0)</f>
        <v>1.2957000000000001</v>
      </c>
      <c r="BI263" s="9">
        <f t="shared" si="179"/>
        <v>4.5544966433294391E-3</v>
      </c>
      <c r="BJ263" s="9">
        <f t="shared" si="179"/>
        <v>-9.1423062152902711E-3</v>
      </c>
      <c r="BK263" s="9">
        <f t="shared" si="199"/>
        <v>2.1662455956389925E-7</v>
      </c>
      <c r="BL263" s="9">
        <f t="shared" si="158"/>
        <v>2.5382388394580949E-12</v>
      </c>
      <c r="BM263" s="9">
        <f t="shared" si="158"/>
        <v>1.9200288320834964E-11</v>
      </c>
      <c r="BN263" s="9">
        <f t="shared" si="180"/>
        <v>-6.9810398612768974E-12</v>
      </c>
      <c r="BP263" s="16">
        <f t="shared" si="181"/>
        <v>2</v>
      </c>
      <c r="BQ263" s="17">
        <f>VLOOKUP($A263,Datum!$A:$B,2,0)</f>
        <v>41351</v>
      </c>
      <c r="BR263" s="13">
        <f>VLOOKUP(BQ263,Zeitreihen!$F:$G,2,0)</f>
        <v>7057.44</v>
      </c>
      <c r="BS263" s="13">
        <f>VLOOKUP(BQ263,Zeitreihen!R:S,2,0)</f>
        <v>1.0259</v>
      </c>
      <c r="BT263" s="9">
        <f t="shared" si="182"/>
        <v>4.5544966433294391E-3</v>
      </c>
      <c r="BU263" s="9">
        <f t="shared" si="182"/>
        <v>-9.7470637047806095E-5</v>
      </c>
      <c r="BV263" s="9">
        <f t="shared" si="200"/>
        <v>2.1662455956389925E-7</v>
      </c>
      <c r="BW263" s="9">
        <f t="shared" si="159"/>
        <v>2.5382388394580949E-12</v>
      </c>
      <c r="BX263" s="9">
        <f t="shared" si="159"/>
        <v>4.7385187524110713E-18</v>
      </c>
      <c r="BY263" s="9">
        <f t="shared" si="183"/>
        <v>3.468067522247843E-15</v>
      </c>
      <c r="CA263" s="16">
        <f t="shared" si="184"/>
        <v>2</v>
      </c>
      <c r="CB263" s="17">
        <f>VLOOKUP($A263,Datum!$A:$B,2,0)</f>
        <v>41351</v>
      </c>
      <c r="CC263" s="13">
        <f>VLOOKUP(CB263,Zeitreihen!$J:$K,2,0)</f>
        <v>0.26664533503986348</v>
      </c>
      <c r="CD263" s="13">
        <f>VLOOKUP(CB263,Zeitreihen!N:O,2,0)</f>
        <v>1.2957000000000001</v>
      </c>
      <c r="CE263" s="9">
        <f t="shared" si="185"/>
        <v>-2.6664889008965887E-5</v>
      </c>
      <c r="CF263" s="9">
        <f t="shared" si="185"/>
        <v>-9.1423062152902711E-3</v>
      </c>
      <c r="CG263" s="9">
        <f t="shared" si="201"/>
        <v>2.1662455956389925E-7</v>
      </c>
      <c r="CH263" s="9">
        <f t="shared" si="160"/>
        <v>1.5282266694426233E-16</v>
      </c>
      <c r="CI263" s="9">
        <f t="shared" si="160"/>
        <v>1.9200288320834964E-11</v>
      </c>
      <c r="CJ263" s="9">
        <f t="shared" si="186"/>
        <v>5.416861884235901E-14</v>
      </c>
      <c r="CL263" s="16">
        <f t="shared" si="187"/>
        <v>2</v>
      </c>
      <c r="CM263" s="17">
        <f>VLOOKUP($A263,Datum!$A:$B,2,0)</f>
        <v>41351</v>
      </c>
      <c r="CN263" s="13">
        <f>VLOOKUP(CM263,Zeitreihen!$J:$K,2,0)</f>
        <v>0.26664533503986348</v>
      </c>
      <c r="CO263" s="13">
        <f>VLOOKUP(CM263,Zeitreihen!R:S,2,0)</f>
        <v>1.0259</v>
      </c>
      <c r="CP263" s="9">
        <f t="shared" si="188"/>
        <v>-2.6664889008965887E-5</v>
      </c>
      <c r="CQ263" s="9">
        <f t="shared" si="188"/>
        <v>-9.7470637047806095E-5</v>
      </c>
      <c r="CR263" s="9">
        <f t="shared" si="202"/>
        <v>2.1662455956389925E-7</v>
      </c>
      <c r="CS263" s="9">
        <f t="shared" si="161"/>
        <v>1.5282266694426233E-16</v>
      </c>
      <c r="CT263" s="9">
        <f t="shared" si="161"/>
        <v>4.7385187524110713E-18</v>
      </c>
      <c r="CU263" s="9">
        <f t="shared" si="189"/>
        <v>-2.6910092402458574E-17</v>
      </c>
      <c r="CW263" s="16">
        <f t="shared" si="190"/>
        <v>2</v>
      </c>
      <c r="CX263" s="17">
        <f>VLOOKUP($A263,Datum!$A:$B,2,0)</f>
        <v>41351</v>
      </c>
      <c r="CY263" s="13">
        <f>VLOOKUP(CX263,Zeitreihen!N:O,2,0)</f>
        <v>1.2957000000000001</v>
      </c>
      <c r="CZ263" s="13">
        <f>VLOOKUP(CX263,Zeitreihen!R:S,2,0)</f>
        <v>1.0259</v>
      </c>
      <c r="DA263" s="9">
        <f t="shared" si="191"/>
        <v>-9.1423062152902711E-3</v>
      </c>
      <c r="DB263" s="9">
        <f t="shared" si="191"/>
        <v>-9.7470637047806095E-5</v>
      </c>
      <c r="DC263" s="9">
        <f t="shared" si="203"/>
        <v>2.1662455956389925E-7</v>
      </c>
      <c r="DD263" s="9">
        <f t="shared" si="162"/>
        <v>1.9200288320834964E-11</v>
      </c>
      <c r="DE263" s="9">
        <f t="shared" si="162"/>
        <v>4.7385187524110713E-18</v>
      </c>
      <c r="DF263" s="9">
        <f t="shared" si="192"/>
        <v>-9.538392226155086E-15</v>
      </c>
    </row>
    <row r="264" spans="1:110" ht="15" x14ac:dyDescent="0.2">
      <c r="A264" s="9">
        <f t="shared" si="193"/>
        <v>251</v>
      </c>
      <c r="B264" s="16">
        <f t="shared" si="163"/>
        <v>6</v>
      </c>
      <c r="C264" s="17">
        <f>VLOOKUP($A264,Datum!$A:$B,2,0)</f>
        <v>41348</v>
      </c>
      <c r="D264" s="13">
        <f>VLOOKUP(C264,Zeitreihen!$B:$C,2,0)</f>
        <v>552.20000000000005</v>
      </c>
      <c r="E264" s="13">
        <f>VLOOKUP(C264,Zeitreihen!F:G,2,0)</f>
        <v>7025.37</v>
      </c>
      <c r="F264" s="9">
        <f t="shared" si="164"/>
        <v>9.9651228973907601E-4</v>
      </c>
      <c r="G264" s="9">
        <f t="shared" si="164"/>
        <v>0</v>
      </c>
      <c r="H264" s="9">
        <f t="shared" si="194"/>
        <v>2.0362708599006528E-7</v>
      </c>
      <c r="I264" s="9">
        <f t="shared" si="153"/>
        <v>6.0795654816816419E-15</v>
      </c>
      <c r="J264" s="9">
        <f t="shared" si="153"/>
        <v>2.6068066814722211E-13</v>
      </c>
      <c r="K264" s="9">
        <f t="shared" si="165"/>
        <v>-3.9809862996618799E-14</v>
      </c>
      <c r="M264" s="16">
        <f t="shared" si="166"/>
        <v>6</v>
      </c>
      <c r="N264" s="17">
        <f>VLOOKUP($A264,Datum!$A:$B,2,0)</f>
        <v>41348</v>
      </c>
      <c r="O264" s="13">
        <f>VLOOKUP(N264,Zeitreihen!$B:$C,2,0)</f>
        <v>552.20000000000005</v>
      </c>
      <c r="P264" s="13">
        <f>VLOOKUP(N264,Zeitreihen!$J:$K,2,0)</f>
        <v>0.26665244520292253</v>
      </c>
      <c r="Q264" s="9">
        <f t="shared" si="167"/>
        <v>9.9651228973907601E-4</v>
      </c>
      <c r="R264" s="9">
        <f t="shared" si="167"/>
        <v>0</v>
      </c>
      <c r="S264" s="9">
        <f t="shared" si="195"/>
        <v>2.0362708599006528E-7</v>
      </c>
      <c r="T264" s="9">
        <f t="shared" si="154"/>
        <v>6.0795654816816419E-15</v>
      </c>
      <c r="U264" s="9">
        <f t="shared" si="154"/>
        <v>2.2090829097993116E-21</v>
      </c>
      <c r="V264" s="9">
        <f t="shared" si="168"/>
        <v>3.6647324874523566E-18</v>
      </c>
      <c r="X264" s="16">
        <f t="shared" si="169"/>
        <v>6</v>
      </c>
      <c r="Y264" s="17">
        <f>VLOOKUP($A264,Datum!$A:$B,2,0)</f>
        <v>41348</v>
      </c>
      <c r="Z264" s="13">
        <f>VLOOKUP(Y264,Zeitreihen!$B:$C,2,0)</f>
        <v>552.20000000000005</v>
      </c>
      <c r="AA264" s="13">
        <f>VLOOKUP(Y264,Zeitreihen!N:O,2,0)</f>
        <v>1.3075999999999999</v>
      </c>
      <c r="AB264" s="9">
        <f t="shared" si="170"/>
        <v>9.9651228973907601E-4</v>
      </c>
      <c r="AC264" s="9">
        <f t="shared" si="170"/>
        <v>5.4445899613491553E-3</v>
      </c>
      <c r="AD264" s="9">
        <f t="shared" si="196"/>
        <v>2.0362708599006528E-7</v>
      </c>
      <c r="AE264" s="9">
        <f t="shared" si="155"/>
        <v>6.0795654816816419E-15</v>
      </c>
      <c r="AF264" s="9">
        <f t="shared" si="155"/>
        <v>5.4476479040626593E-12</v>
      </c>
      <c r="AG264" s="9">
        <f t="shared" si="171"/>
        <v>1.819871757951496E-13</v>
      </c>
      <c r="AI264" s="16">
        <f t="shared" si="172"/>
        <v>6</v>
      </c>
      <c r="AJ264" s="17">
        <f>VLOOKUP($A264,Datum!$A:$B,2,0)</f>
        <v>41348</v>
      </c>
      <c r="AK264" s="13">
        <f>VLOOKUP(AJ264,Zeitreihen!$B:$C,2,0)</f>
        <v>552.20000000000005</v>
      </c>
      <c r="AL264" s="13">
        <f>VLOOKUP(AJ264,Zeitreihen!$R:$S,2,0)</f>
        <v>1.026</v>
      </c>
      <c r="AM264" s="9">
        <f t="shared" si="173"/>
        <v>9.9651228973907601E-4</v>
      </c>
      <c r="AN264" s="9">
        <f t="shared" si="173"/>
        <v>-9.7461137448560963E-5</v>
      </c>
      <c r="AO264" s="9">
        <f t="shared" si="197"/>
        <v>2.0362708599006528E-7</v>
      </c>
      <c r="AP264" s="9">
        <f t="shared" si="156"/>
        <v>6.9288781964451618E-15</v>
      </c>
      <c r="AQ264" s="9">
        <f t="shared" si="156"/>
        <v>4.6537477445227696E-18</v>
      </c>
      <c r="AR264" s="9">
        <f t="shared" si="174"/>
        <v>1.7956962794075078E-16</v>
      </c>
      <c r="AT264" s="16">
        <f t="shared" si="175"/>
        <v>6</v>
      </c>
      <c r="AU264" s="17">
        <f>VLOOKUP($A264,Datum!$A:$B,2,0)</f>
        <v>41348</v>
      </c>
      <c r="AV264" s="13">
        <f>VLOOKUP(AU264,Zeitreihen!$F:$G,2,0)</f>
        <v>7025.37</v>
      </c>
      <c r="AW264" s="13">
        <f>VLOOKUP(AU264,Zeitreihen!$J:$K,2,0)</f>
        <v>0.26665244520292253</v>
      </c>
      <c r="AX264" s="9">
        <f t="shared" si="176"/>
        <v>0</v>
      </c>
      <c r="AY264" s="9">
        <f t="shared" si="176"/>
        <v>0</v>
      </c>
      <c r="AZ264" s="9">
        <f t="shared" si="198"/>
        <v>2.0362708599006528E-7</v>
      </c>
      <c r="BA264" s="9">
        <f t="shared" si="157"/>
        <v>2.6068066814722211E-13</v>
      </c>
      <c r="BB264" s="9">
        <f t="shared" si="157"/>
        <v>2.2090829097993116E-21</v>
      </c>
      <c r="BC264" s="9">
        <f t="shared" si="177"/>
        <v>-2.3997191688176644E-17</v>
      </c>
      <c r="BE264" s="16">
        <f t="shared" si="178"/>
        <v>6</v>
      </c>
      <c r="BF264" s="17">
        <f>VLOOKUP($A264,Datum!$A:$B,2,0)</f>
        <v>41348</v>
      </c>
      <c r="BG264" s="13">
        <f>VLOOKUP(BF264,Zeitreihen!$F:$G,2,0)</f>
        <v>7025.37</v>
      </c>
      <c r="BH264" s="13">
        <f>VLOOKUP(BF264,Zeitreihen!N:O,2,0)</f>
        <v>1.3075999999999999</v>
      </c>
      <c r="BI264" s="9">
        <f t="shared" si="179"/>
        <v>0</v>
      </c>
      <c r="BJ264" s="9">
        <f t="shared" si="179"/>
        <v>5.4445899613491553E-3</v>
      </c>
      <c r="BK264" s="9">
        <f t="shared" si="199"/>
        <v>2.0362708599006528E-7</v>
      </c>
      <c r="BL264" s="9">
        <f t="shared" si="158"/>
        <v>2.6068066814722211E-13</v>
      </c>
      <c r="BM264" s="9">
        <f t="shared" si="158"/>
        <v>5.4476479040626593E-12</v>
      </c>
      <c r="BN264" s="9">
        <f t="shared" si="180"/>
        <v>-1.1916780166898557E-12</v>
      </c>
      <c r="BP264" s="16">
        <f t="shared" si="181"/>
        <v>6</v>
      </c>
      <c r="BQ264" s="17">
        <f>VLOOKUP($A264,Datum!$A:$B,2,0)</f>
        <v>41348</v>
      </c>
      <c r="BR264" s="13">
        <f>VLOOKUP(BQ264,Zeitreihen!$F:$G,2,0)</f>
        <v>7025.37</v>
      </c>
      <c r="BS264" s="13">
        <f>VLOOKUP(BQ264,Zeitreihen!R:S,2,0)</f>
        <v>1.026</v>
      </c>
      <c r="BT264" s="9">
        <f t="shared" si="182"/>
        <v>0</v>
      </c>
      <c r="BU264" s="9">
        <f t="shared" si="182"/>
        <v>-9.7461137448560963E-5</v>
      </c>
      <c r="BV264" s="9">
        <f t="shared" si="200"/>
        <v>2.0362708599006528E-7</v>
      </c>
      <c r="BW264" s="9">
        <f t="shared" si="159"/>
        <v>2.6068066814722211E-13</v>
      </c>
      <c r="BX264" s="9">
        <f t="shared" si="159"/>
        <v>4.4723201570385265E-18</v>
      </c>
      <c r="BY264" s="9">
        <f t="shared" si="183"/>
        <v>-1.0797441394631844E-15</v>
      </c>
      <c r="CA264" s="16">
        <f t="shared" si="184"/>
        <v>6</v>
      </c>
      <c r="CB264" s="17">
        <f>VLOOKUP($A264,Datum!$A:$B,2,0)</f>
        <v>41348</v>
      </c>
      <c r="CC264" s="13">
        <f>VLOOKUP(CB264,Zeitreihen!$J:$K,2,0)</f>
        <v>0.26665244520292253</v>
      </c>
      <c r="CD264" s="13">
        <f>VLOOKUP(CB264,Zeitreihen!N:O,2,0)</f>
        <v>1.3075999999999999</v>
      </c>
      <c r="CE264" s="9">
        <f t="shared" si="185"/>
        <v>0</v>
      </c>
      <c r="CF264" s="9">
        <f t="shared" si="185"/>
        <v>5.4445899613491553E-3</v>
      </c>
      <c r="CG264" s="9">
        <f t="shared" si="201"/>
        <v>2.0362708599006528E-7</v>
      </c>
      <c r="CH264" s="9">
        <f t="shared" si="160"/>
        <v>2.2090829097993116E-21</v>
      </c>
      <c r="CI264" s="9">
        <f t="shared" si="160"/>
        <v>5.4476479040626593E-12</v>
      </c>
      <c r="CJ264" s="9">
        <f t="shared" si="186"/>
        <v>1.0970098396764206E-16</v>
      </c>
      <c r="CL264" s="16">
        <f t="shared" si="187"/>
        <v>6</v>
      </c>
      <c r="CM264" s="17">
        <f>VLOOKUP($A264,Datum!$A:$B,2,0)</f>
        <v>41348</v>
      </c>
      <c r="CN264" s="13">
        <f>VLOOKUP(CM264,Zeitreihen!$J:$K,2,0)</f>
        <v>0.26665244520292253</v>
      </c>
      <c r="CO264" s="13">
        <f>VLOOKUP(CM264,Zeitreihen!R:S,2,0)</f>
        <v>1.026</v>
      </c>
      <c r="CP264" s="9">
        <f t="shared" si="188"/>
        <v>0</v>
      </c>
      <c r="CQ264" s="9">
        <f t="shared" si="188"/>
        <v>-9.7461137448560963E-5</v>
      </c>
      <c r="CR264" s="9">
        <f t="shared" si="202"/>
        <v>2.0362708599006528E-7</v>
      </c>
      <c r="CS264" s="9">
        <f t="shared" si="161"/>
        <v>2.2090829097993116E-21</v>
      </c>
      <c r="CT264" s="9">
        <f t="shared" si="161"/>
        <v>4.4723201570385265E-18</v>
      </c>
      <c r="CU264" s="9">
        <f t="shared" si="189"/>
        <v>9.9396810945144424E-20</v>
      </c>
      <c r="CW264" s="16">
        <f t="shared" si="190"/>
        <v>6</v>
      </c>
      <c r="CX264" s="17">
        <f>VLOOKUP($A264,Datum!$A:$B,2,0)</f>
        <v>41348</v>
      </c>
      <c r="CY264" s="13">
        <f>VLOOKUP(CX264,Zeitreihen!N:O,2,0)</f>
        <v>1.3075999999999999</v>
      </c>
      <c r="CZ264" s="13">
        <f>VLOOKUP(CX264,Zeitreihen!R:S,2,0)</f>
        <v>1.026</v>
      </c>
      <c r="DA264" s="9">
        <f t="shared" si="191"/>
        <v>5.4445899613491553E-3</v>
      </c>
      <c r="DB264" s="9">
        <f t="shared" si="191"/>
        <v>-9.7461137448560963E-5</v>
      </c>
      <c r="DC264" s="9">
        <f t="shared" si="203"/>
        <v>2.0362708599006528E-7</v>
      </c>
      <c r="DD264" s="9">
        <f t="shared" si="162"/>
        <v>5.4476479040626593E-12</v>
      </c>
      <c r="DE264" s="9">
        <f t="shared" si="162"/>
        <v>4.4723201570385265E-18</v>
      </c>
      <c r="DF264" s="9">
        <f t="shared" si="192"/>
        <v>4.9359523427387456E-15</v>
      </c>
    </row>
    <row r="265" spans="1:110" ht="15" x14ac:dyDescent="0.2">
      <c r="A265" s="9">
        <f t="shared" si="193"/>
        <v>252</v>
      </c>
      <c r="B265" s="16">
        <f t="shared" si="163"/>
        <v>5</v>
      </c>
      <c r="C265" s="17">
        <f>VLOOKUP($A265,Datum!$A:$B,2,0)</f>
        <v>41347</v>
      </c>
      <c r="D265" s="13">
        <f>VLOOKUP(C265,Zeitreihen!$B:$C,2,0)</f>
        <v>551.65</v>
      </c>
      <c r="E265" s="13">
        <f>VLOOKUP(C265,Zeitreihen!F:G,2,0)</f>
        <v>7025.37</v>
      </c>
      <c r="F265" s="9">
        <f t="shared" si="164"/>
        <v>1.2697262725288737E-3</v>
      </c>
      <c r="G265" s="9">
        <f t="shared" si="164"/>
        <v>0</v>
      </c>
      <c r="H265" s="9">
        <f t="shared" si="194"/>
        <v>1.9140946083066135E-7</v>
      </c>
      <c r="I265" s="9">
        <f t="shared" si="153"/>
        <v>3.8075077018995067E-14</v>
      </c>
      <c r="J265" s="9">
        <f t="shared" si="153"/>
        <v>2.4503982805838877E-13</v>
      </c>
      <c r="K265" s="9">
        <f t="shared" si="165"/>
        <v>-9.6591460937520049E-14</v>
      </c>
      <c r="M265" s="16">
        <f t="shared" si="166"/>
        <v>5</v>
      </c>
      <c r="N265" s="17">
        <f>VLOOKUP($A265,Datum!$A:$B,2,0)</f>
        <v>41347</v>
      </c>
      <c r="O265" s="13">
        <f>VLOOKUP(N265,Zeitreihen!$B:$C,2,0)</f>
        <v>551.65</v>
      </c>
      <c r="P265" s="13">
        <f>VLOOKUP(N265,Zeitreihen!$J:$K,2,0)</f>
        <v>0.26665244520292253</v>
      </c>
      <c r="Q265" s="9">
        <f t="shared" si="167"/>
        <v>1.2697262725288737E-3</v>
      </c>
      <c r="R265" s="9">
        <f t="shared" si="167"/>
        <v>0</v>
      </c>
      <c r="S265" s="9">
        <f t="shared" si="195"/>
        <v>1.9140946083066135E-7</v>
      </c>
      <c r="T265" s="9">
        <f t="shared" si="154"/>
        <v>3.8075077018995067E-14</v>
      </c>
      <c r="U265" s="9">
        <f t="shared" si="154"/>
        <v>2.0765379352113528E-21</v>
      </c>
      <c r="V265" s="9">
        <f t="shared" si="168"/>
        <v>8.8918131905723956E-18</v>
      </c>
      <c r="X265" s="16">
        <f t="shared" si="169"/>
        <v>5</v>
      </c>
      <c r="Y265" s="17">
        <f>VLOOKUP($A265,Datum!$A:$B,2,0)</f>
        <v>41347</v>
      </c>
      <c r="Z265" s="13">
        <f>VLOOKUP(Y265,Zeitreihen!$B:$C,2,0)</f>
        <v>551.65</v>
      </c>
      <c r="AA265" s="13">
        <f>VLOOKUP(Y265,Zeitreihen!N:O,2,0)</f>
        <v>1.3005</v>
      </c>
      <c r="AB265" s="9">
        <f t="shared" si="170"/>
        <v>1.2697262725288737E-3</v>
      </c>
      <c r="AC265" s="9">
        <f t="shared" si="170"/>
        <v>3.3890504593767383E-3</v>
      </c>
      <c r="AD265" s="9">
        <f t="shared" si="196"/>
        <v>1.9140946083066135E-7</v>
      </c>
      <c r="AE265" s="9">
        <f t="shared" si="155"/>
        <v>3.8075077018995067E-14</v>
      </c>
      <c r="AF265" s="9">
        <f t="shared" si="155"/>
        <v>1.8594321523530634E-12</v>
      </c>
      <c r="AG265" s="9">
        <f t="shared" si="171"/>
        <v>2.6607897777246261E-13</v>
      </c>
      <c r="AI265" s="16">
        <f t="shared" si="172"/>
        <v>5</v>
      </c>
      <c r="AJ265" s="17">
        <f>VLOOKUP($A265,Datum!$A:$B,2,0)</f>
        <v>41347</v>
      </c>
      <c r="AK265" s="13">
        <f>VLOOKUP(AJ265,Zeitreihen!$B:$C,2,0)</f>
        <v>551.65</v>
      </c>
      <c r="AL265" s="13">
        <f>VLOOKUP(AJ265,Zeitreihen!$R:$S,2,0)</f>
        <v>1.0261</v>
      </c>
      <c r="AM265" s="9">
        <f t="shared" si="173"/>
        <v>1.2697262725288737E-3</v>
      </c>
      <c r="AN265" s="9">
        <f t="shared" si="173"/>
        <v>-9.7451639700994418E-5</v>
      </c>
      <c r="AO265" s="9">
        <f t="shared" si="197"/>
        <v>1.9140946083066135E-7</v>
      </c>
      <c r="AP265" s="9">
        <f t="shared" si="156"/>
        <v>4.0094528299873579E-14</v>
      </c>
      <c r="AQ265" s="9">
        <f t="shared" si="156"/>
        <v>4.3919220630688044E-18</v>
      </c>
      <c r="AR265" s="9">
        <f t="shared" si="174"/>
        <v>4.1963322491022002E-16</v>
      </c>
      <c r="AT265" s="16">
        <f t="shared" si="175"/>
        <v>5</v>
      </c>
      <c r="AU265" s="17">
        <f>VLOOKUP($A265,Datum!$A:$B,2,0)</f>
        <v>41347</v>
      </c>
      <c r="AV265" s="13">
        <f>VLOOKUP(AU265,Zeitreihen!$F:$G,2,0)</f>
        <v>7025.37</v>
      </c>
      <c r="AW265" s="13">
        <f>VLOOKUP(AU265,Zeitreihen!$J:$K,2,0)</f>
        <v>0.26665244520292253</v>
      </c>
      <c r="AX265" s="9">
        <f t="shared" si="176"/>
        <v>0</v>
      </c>
      <c r="AY265" s="9">
        <f t="shared" si="176"/>
        <v>0</v>
      </c>
      <c r="AZ265" s="9">
        <f t="shared" si="198"/>
        <v>1.9140946083066135E-7</v>
      </c>
      <c r="BA265" s="9">
        <f t="shared" si="157"/>
        <v>2.4503982805838877E-13</v>
      </c>
      <c r="BB265" s="9">
        <f t="shared" si="157"/>
        <v>2.0765379352113528E-21</v>
      </c>
      <c r="BC265" s="9">
        <f t="shared" si="177"/>
        <v>-2.2557360186886043E-17</v>
      </c>
      <c r="BE265" s="16">
        <f t="shared" si="178"/>
        <v>5</v>
      </c>
      <c r="BF265" s="17">
        <f>VLOOKUP($A265,Datum!$A:$B,2,0)</f>
        <v>41347</v>
      </c>
      <c r="BG265" s="13">
        <f>VLOOKUP(BF265,Zeitreihen!$F:$G,2,0)</f>
        <v>7025.37</v>
      </c>
      <c r="BH265" s="13">
        <f>VLOOKUP(BF265,Zeitreihen!N:O,2,0)</f>
        <v>1.3005</v>
      </c>
      <c r="BI265" s="9">
        <f t="shared" si="179"/>
        <v>0</v>
      </c>
      <c r="BJ265" s="9">
        <f t="shared" si="179"/>
        <v>3.3890504593767383E-3</v>
      </c>
      <c r="BK265" s="9">
        <f t="shared" si="199"/>
        <v>1.9140946083066135E-7</v>
      </c>
      <c r="BL265" s="9">
        <f t="shared" si="158"/>
        <v>2.4503982805838877E-13</v>
      </c>
      <c r="BM265" s="9">
        <f t="shared" si="158"/>
        <v>1.8594321523530634E-12</v>
      </c>
      <c r="BN265" s="9">
        <f t="shared" si="180"/>
        <v>-6.7500735914420546E-13</v>
      </c>
      <c r="BP265" s="16">
        <f t="shared" si="181"/>
        <v>5</v>
      </c>
      <c r="BQ265" s="17">
        <f>VLOOKUP($A265,Datum!$A:$B,2,0)</f>
        <v>41347</v>
      </c>
      <c r="BR265" s="13">
        <f>VLOOKUP(BQ265,Zeitreihen!$F:$G,2,0)</f>
        <v>7025.37</v>
      </c>
      <c r="BS265" s="13">
        <f>VLOOKUP(BQ265,Zeitreihen!R:S,2,0)</f>
        <v>1.0261</v>
      </c>
      <c r="BT265" s="9">
        <f t="shared" si="182"/>
        <v>0</v>
      </c>
      <c r="BU265" s="9">
        <f t="shared" si="182"/>
        <v>-9.7451639700994418E-5</v>
      </c>
      <c r="BV265" s="9">
        <f t="shared" si="200"/>
        <v>1.9140946083066135E-7</v>
      </c>
      <c r="BW265" s="9">
        <f t="shared" si="159"/>
        <v>2.4503982805838877E-13</v>
      </c>
      <c r="BX265" s="9">
        <f t="shared" si="159"/>
        <v>4.2210379433001164E-18</v>
      </c>
      <c r="BY265" s="9">
        <f t="shared" si="183"/>
        <v>-1.0170164265409855E-15</v>
      </c>
      <c r="CA265" s="16">
        <f t="shared" si="184"/>
        <v>5</v>
      </c>
      <c r="CB265" s="17">
        <f>VLOOKUP($A265,Datum!$A:$B,2,0)</f>
        <v>41347</v>
      </c>
      <c r="CC265" s="13">
        <f>VLOOKUP(CB265,Zeitreihen!$J:$K,2,0)</f>
        <v>0.26665244520292253</v>
      </c>
      <c r="CD265" s="13">
        <f>VLOOKUP(CB265,Zeitreihen!N:O,2,0)</f>
        <v>1.3005</v>
      </c>
      <c r="CE265" s="9">
        <f t="shared" si="185"/>
        <v>0</v>
      </c>
      <c r="CF265" s="9">
        <f t="shared" si="185"/>
        <v>3.3890504593767383E-3</v>
      </c>
      <c r="CG265" s="9">
        <f t="shared" si="201"/>
        <v>1.9140946083066135E-7</v>
      </c>
      <c r="CH265" s="9">
        <f t="shared" si="160"/>
        <v>2.0765379352113528E-21</v>
      </c>
      <c r="CI265" s="9">
        <f t="shared" si="160"/>
        <v>1.8594321523530634E-12</v>
      </c>
      <c r="CJ265" s="9">
        <f t="shared" si="186"/>
        <v>6.2138405212178021E-17</v>
      </c>
      <c r="CL265" s="16">
        <f t="shared" si="187"/>
        <v>5</v>
      </c>
      <c r="CM265" s="17">
        <f>VLOOKUP($A265,Datum!$A:$B,2,0)</f>
        <v>41347</v>
      </c>
      <c r="CN265" s="13">
        <f>VLOOKUP(CM265,Zeitreihen!$J:$K,2,0)</f>
        <v>0.26665244520292253</v>
      </c>
      <c r="CO265" s="13">
        <f>VLOOKUP(CM265,Zeitreihen!R:S,2,0)</f>
        <v>1.0261</v>
      </c>
      <c r="CP265" s="9">
        <f t="shared" si="188"/>
        <v>0</v>
      </c>
      <c r="CQ265" s="9">
        <f t="shared" si="188"/>
        <v>-9.7451639700994418E-5</v>
      </c>
      <c r="CR265" s="9">
        <f t="shared" si="202"/>
        <v>1.9140946083066135E-7</v>
      </c>
      <c r="CS265" s="9">
        <f t="shared" si="161"/>
        <v>2.0765379352113528E-21</v>
      </c>
      <c r="CT265" s="9">
        <f t="shared" si="161"/>
        <v>4.2210379433001164E-18</v>
      </c>
      <c r="CU265" s="9">
        <f t="shared" si="189"/>
        <v>9.3622355317676119E-20</v>
      </c>
      <c r="CW265" s="16">
        <f t="shared" si="190"/>
        <v>5</v>
      </c>
      <c r="CX265" s="17">
        <f>VLOOKUP($A265,Datum!$A:$B,2,0)</f>
        <v>41347</v>
      </c>
      <c r="CY265" s="13">
        <f>VLOOKUP(CX265,Zeitreihen!N:O,2,0)</f>
        <v>1.3005</v>
      </c>
      <c r="CZ265" s="13">
        <f>VLOOKUP(CX265,Zeitreihen!R:S,2,0)</f>
        <v>1.0261</v>
      </c>
      <c r="DA265" s="9">
        <f t="shared" si="191"/>
        <v>3.3890504593767383E-3</v>
      </c>
      <c r="DB265" s="9">
        <f t="shared" si="191"/>
        <v>-9.7451639700994418E-5</v>
      </c>
      <c r="DC265" s="9">
        <f t="shared" si="203"/>
        <v>1.9140946083066135E-7</v>
      </c>
      <c r="DD265" s="9">
        <f t="shared" si="162"/>
        <v>1.8594321523530634E-12</v>
      </c>
      <c r="DE265" s="9">
        <f t="shared" si="162"/>
        <v>4.2210379433001164E-18</v>
      </c>
      <c r="DF265" s="9">
        <f t="shared" si="192"/>
        <v>2.8015591494870289E-15</v>
      </c>
    </row>
    <row r="266" spans="1:110" ht="15" x14ac:dyDescent="0.2">
      <c r="A266" s="9">
        <f t="shared" si="193"/>
        <v>253</v>
      </c>
      <c r="B266" s="16">
        <f t="shared" si="163"/>
        <v>4</v>
      </c>
      <c r="C266" s="17">
        <f>VLOOKUP($A266,Datum!$A:$B,2,0)</f>
        <v>41346</v>
      </c>
      <c r="D266" s="13">
        <f>VLOOKUP(C266,Zeitreihen!$B:$C,2,0)</f>
        <v>550.95000000000005</v>
      </c>
      <c r="E266" s="13">
        <f>VLOOKUP(C266,Zeitreihen!F:G,2,0)</f>
        <v>7025.37</v>
      </c>
      <c r="F266" s="9">
        <f t="shared" si="164"/>
        <v>-3.4245678020399361E-3</v>
      </c>
      <c r="G266" s="9">
        <f t="shared" si="164"/>
        <v>5.5553240185051735E-3</v>
      </c>
      <c r="H266" s="9">
        <f t="shared" si="194"/>
        <v>1.7992489318082166E-7</v>
      </c>
      <c r="I266" s="9">
        <f t="shared" si="153"/>
        <v>3.247278906589797E-12</v>
      </c>
      <c r="J266" s="9">
        <f t="shared" si="153"/>
        <v>3.5212438707791957E-12</v>
      </c>
      <c r="K266" s="9">
        <f t="shared" si="165"/>
        <v>-3.3814879781746808E-12</v>
      </c>
      <c r="M266" s="16">
        <f t="shared" si="166"/>
        <v>4</v>
      </c>
      <c r="N266" s="17">
        <f>VLOOKUP($A266,Datum!$A:$B,2,0)</f>
        <v>41346</v>
      </c>
      <c r="O266" s="13">
        <f>VLOOKUP(N266,Zeitreihen!$B:$C,2,0)</f>
        <v>550.95000000000005</v>
      </c>
      <c r="P266" s="13">
        <f>VLOOKUP(N266,Zeitreihen!$J:$K,2,0)</f>
        <v>0.26665244520292253</v>
      </c>
      <c r="Q266" s="9">
        <f t="shared" si="167"/>
        <v>-3.4245678020399361E-3</v>
      </c>
      <c r="R266" s="9">
        <f t="shared" si="167"/>
        <v>2.6664889008905866E-5</v>
      </c>
      <c r="S266" s="9">
        <f t="shared" si="195"/>
        <v>1.7992489318082166E-7</v>
      </c>
      <c r="T266" s="9">
        <f t="shared" si="154"/>
        <v>3.247278906589797E-12</v>
      </c>
      <c r="U266" s="9">
        <f t="shared" si="154"/>
        <v>1.2893090765304174E-16</v>
      </c>
      <c r="V266" s="9">
        <f t="shared" si="168"/>
        <v>-2.0461539942760896E-14</v>
      </c>
      <c r="X266" s="16">
        <f t="shared" si="169"/>
        <v>4</v>
      </c>
      <c r="Y266" s="17">
        <f>VLOOKUP($A266,Datum!$A:$B,2,0)</f>
        <v>41346</v>
      </c>
      <c r="Z266" s="13">
        <f>VLOOKUP(Y266,Zeitreihen!$B:$C,2,0)</f>
        <v>550.95000000000005</v>
      </c>
      <c r="AA266" s="13">
        <f>VLOOKUP(Y266,Zeitreihen!N:O,2,0)</f>
        <v>1.2961</v>
      </c>
      <c r="AB266" s="9">
        <f t="shared" si="170"/>
        <v>-3.4245678020399361E-3</v>
      </c>
      <c r="AC266" s="9">
        <f t="shared" si="170"/>
        <v>-5.6164794689505622E-3</v>
      </c>
      <c r="AD266" s="9">
        <f t="shared" si="196"/>
        <v>1.7992489318082166E-7</v>
      </c>
      <c r="AE266" s="9">
        <f t="shared" si="155"/>
        <v>3.247278906589797E-12</v>
      </c>
      <c r="AF266" s="9">
        <f t="shared" si="155"/>
        <v>6.2392878430090573E-12</v>
      </c>
      <c r="AG266" s="9">
        <f t="shared" si="171"/>
        <v>4.5011895988444504E-12</v>
      </c>
      <c r="AI266" s="16">
        <f t="shared" si="172"/>
        <v>4</v>
      </c>
      <c r="AJ266" s="17">
        <f>VLOOKUP($A266,Datum!$A:$B,2,0)</f>
        <v>41346</v>
      </c>
      <c r="AK266" s="13">
        <f>VLOOKUP(AJ266,Zeitreihen!$B:$C,2,0)</f>
        <v>550.95000000000005</v>
      </c>
      <c r="AL266" s="13">
        <f>VLOOKUP(AJ266,Zeitreihen!$R:$S,2,0)</f>
        <v>1.0262</v>
      </c>
      <c r="AM266" s="9">
        <f t="shared" si="173"/>
        <v>-3.4245678020399361E-3</v>
      </c>
      <c r="AN266" s="9">
        <f t="shared" si="173"/>
        <v>-9.7442143804218147E-5</v>
      </c>
      <c r="AO266" s="9">
        <f t="shared" si="197"/>
        <v>1.7992489318082166E-7</v>
      </c>
      <c r="AP266" s="9">
        <f t="shared" si="156"/>
        <v>3.2294554382553165E-12</v>
      </c>
      <c r="AQ266" s="9">
        <f t="shared" si="156"/>
        <v>4.1447912359836732E-18</v>
      </c>
      <c r="AR266" s="9">
        <f t="shared" si="174"/>
        <v>-3.6586088336252142E-15</v>
      </c>
      <c r="AT266" s="16">
        <f t="shared" si="175"/>
        <v>4</v>
      </c>
      <c r="AU266" s="17">
        <f>VLOOKUP($A266,Datum!$A:$B,2,0)</f>
        <v>41346</v>
      </c>
      <c r="AV266" s="13">
        <f>VLOOKUP(AU266,Zeitreihen!$F:$G,2,0)</f>
        <v>7025.37</v>
      </c>
      <c r="AW266" s="13">
        <f>VLOOKUP(AU266,Zeitreihen!$J:$K,2,0)</f>
        <v>0.26665244520292253</v>
      </c>
      <c r="AX266" s="9">
        <f t="shared" si="176"/>
        <v>5.5553240185051735E-3</v>
      </c>
      <c r="AY266" s="9">
        <f t="shared" si="176"/>
        <v>2.6664889008905866E-5</v>
      </c>
      <c r="AZ266" s="9">
        <f t="shared" si="198"/>
        <v>1.7992489318082166E-7</v>
      </c>
      <c r="BA266" s="9">
        <f t="shared" si="157"/>
        <v>3.5212438707791957E-12</v>
      </c>
      <c r="BB266" s="9">
        <f t="shared" si="157"/>
        <v>1.2893090765304174E-16</v>
      </c>
      <c r="BC266" s="9">
        <f t="shared" si="177"/>
        <v>2.1307209304065884E-14</v>
      </c>
      <c r="BE266" s="16">
        <f t="shared" si="178"/>
        <v>4</v>
      </c>
      <c r="BF266" s="17">
        <f>VLOOKUP($A266,Datum!$A:$B,2,0)</f>
        <v>41346</v>
      </c>
      <c r="BG266" s="13">
        <f>VLOOKUP(BF266,Zeitreihen!$F:$G,2,0)</f>
        <v>7025.37</v>
      </c>
      <c r="BH266" s="13">
        <f>VLOOKUP(BF266,Zeitreihen!N:O,2,0)</f>
        <v>1.2961</v>
      </c>
      <c r="BI266" s="9">
        <f t="shared" si="179"/>
        <v>5.5553240185051735E-3</v>
      </c>
      <c r="BJ266" s="9">
        <f t="shared" si="179"/>
        <v>-5.6164794689505622E-3</v>
      </c>
      <c r="BK266" s="9">
        <f t="shared" si="199"/>
        <v>1.7992489318082166E-7</v>
      </c>
      <c r="BL266" s="9">
        <f t="shared" si="158"/>
        <v>3.5212438707791957E-12</v>
      </c>
      <c r="BM266" s="9">
        <f t="shared" si="158"/>
        <v>6.2392878430090573E-12</v>
      </c>
      <c r="BN266" s="9">
        <f t="shared" si="180"/>
        <v>-4.6872224264720774E-12</v>
      </c>
      <c r="BP266" s="16">
        <f t="shared" si="181"/>
        <v>4</v>
      </c>
      <c r="BQ266" s="17">
        <f>VLOOKUP($A266,Datum!$A:$B,2,0)</f>
        <v>41346</v>
      </c>
      <c r="BR266" s="13">
        <f>VLOOKUP(BQ266,Zeitreihen!$F:$G,2,0)</f>
        <v>7025.37</v>
      </c>
      <c r="BS266" s="13">
        <f>VLOOKUP(BQ266,Zeitreihen!R:S,2,0)</f>
        <v>1.0262</v>
      </c>
      <c r="BT266" s="9">
        <f t="shared" si="182"/>
        <v>5.5553240185051735E-3</v>
      </c>
      <c r="BU266" s="9">
        <f t="shared" si="182"/>
        <v>-9.7442143804218147E-5</v>
      </c>
      <c r="BV266" s="9">
        <f t="shared" si="200"/>
        <v>1.7992489318082166E-7</v>
      </c>
      <c r="BW266" s="9">
        <f t="shared" si="159"/>
        <v>3.5212438707791957E-12</v>
      </c>
      <c r="BX266" s="9">
        <f t="shared" si="159"/>
        <v>3.9838385697995638E-18</v>
      </c>
      <c r="BY266" s="9">
        <f t="shared" si="183"/>
        <v>3.7454061390028815E-15</v>
      </c>
      <c r="CA266" s="16">
        <f t="shared" si="184"/>
        <v>4</v>
      </c>
      <c r="CB266" s="17">
        <f>VLOOKUP($A266,Datum!$A:$B,2,0)</f>
        <v>41346</v>
      </c>
      <c r="CC266" s="13">
        <f>VLOOKUP(CB266,Zeitreihen!$J:$K,2,0)</f>
        <v>0.26665244520292253</v>
      </c>
      <c r="CD266" s="13">
        <f>VLOOKUP(CB266,Zeitreihen!N:O,2,0)</f>
        <v>1.2961</v>
      </c>
      <c r="CE266" s="9">
        <f t="shared" si="185"/>
        <v>2.6664889008905866E-5</v>
      </c>
      <c r="CF266" s="9">
        <f t="shared" si="185"/>
        <v>-5.6164794689505622E-3</v>
      </c>
      <c r="CG266" s="9">
        <f t="shared" si="201"/>
        <v>1.7992489318082166E-7</v>
      </c>
      <c r="CH266" s="9">
        <f t="shared" si="160"/>
        <v>1.2893090765304174E-16</v>
      </c>
      <c r="CI266" s="9">
        <f t="shared" si="160"/>
        <v>6.2392878430090573E-12</v>
      </c>
      <c r="CJ266" s="9">
        <f t="shared" si="186"/>
        <v>-2.8362599399697959E-14</v>
      </c>
      <c r="CL266" s="16">
        <f t="shared" si="187"/>
        <v>4</v>
      </c>
      <c r="CM266" s="17">
        <f>VLOOKUP($A266,Datum!$A:$B,2,0)</f>
        <v>41346</v>
      </c>
      <c r="CN266" s="13">
        <f>VLOOKUP(CM266,Zeitreihen!$J:$K,2,0)</f>
        <v>0.26665244520292253</v>
      </c>
      <c r="CO266" s="13">
        <f>VLOOKUP(CM266,Zeitreihen!R:S,2,0)</f>
        <v>1.0262</v>
      </c>
      <c r="CP266" s="9">
        <f t="shared" si="188"/>
        <v>2.6664889008905866E-5</v>
      </c>
      <c r="CQ266" s="9">
        <f t="shared" si="188"/>
        <v>-9.7442143804218147E-5</v>
      </c>
      <c r="CR266" s="9">
        <f t="shared" si="202"/>
        <v>1.7992489318082166E-7</v>
      </c>
      <c r="CS266" s="9">
        <f t="shared" si="161"/>
        <v>1.2893090765304174E-16</v>
      </c>
      <c r="CT266" s="9">
        <f t="shared" si="161"/>
        <v>3.9838385697995638E-18</v>
      </c>
      <c r="CU266" s="9">
        <f t="shared" si="189"/>
        <v>2.2663625542870528E-17</v>
      </c>
      <c r="CW266" s="16">
        <f t="shared" si="190"/>
        <v>4</v>
      </c>
      <c r="CX266" s="17">
        <f>VLOOKUP($A266,Datum!$A:$B,2,0)</f>
        <v>41346</v>
      </c>
      <c r="CY266" s="13">
        <f>VLOOKUP(CX266,Zeitreihen!N:O,2,0)</f>
        <v>1.2961</v>
      </c>
      <c r="CZ266" s="13">
        <f>VLOOKUP(CX266,Zeitreihen!R:S,2,0)</f>
        <v>1.0262</v>
      </c>
      <c r="DA266" s="9">
        <f t="shared" si="191"/>
        <v>-5.6164794689505622E-3</v>
      </c>
      <c r="DB266" s="9">
        <f t="shared" si="191"/>
        <v>-9.7442143804218147E-5</v>
      </c>
      <c r="DC266" s="9">
        <f t="shared" si="203"/>
        <v>1.7992489318082166E-7</v>
      </c>
      <c r="DD266" s="9">
        <f t="shared" si="162"/>
        <v>6.2392878430090573E-12</v>
      </c>
      <c r="DE266" s="9">
        <f t="shared" si="162"/>
        <v>3.9838385697995638E-18</v>
      </c>
      <c r="DF266" s="9">
        <f t="shared" si="192"/>
        <v>-4.9856108509450483E-15</v>
      </c>
    </row>
    <row r="267" spans="1:110" ht="15" x14ac:dyDescent="0.2">
      <c r="A267" s="9">
        <f t="shared" si="193"/>
        <v>254</v>
      </c>
      <c r="B267" s="16">
        <f t="shared" si="163"/>
        <v>3</v>
      </c>
      <c r="C267" s="17">
        <f>VLOOKUP($A267,Datum!$A:$B,2,0)</f>
        <v>41345</v>
      </c>
      <c r="D267" s="13">
        <f>VLOOKUP(C267,Zeitreihen!$B:$C,2,0)</f>
        <v>552.84</v>
      </c>
      <c r="E267" s="13">
        <f>VLOOKUP(C267,Zeitreihen!F:G,2,0)</f>
        <v>6986.45</v>
      </c>
      <c r="F267" s="9">
        <f t="shared" si="164"/>
        <v>2.2273539019661841E-3</v>
      </c>
      <c r="G267" s="9">
        <f t="shared" si="164"/>
        <v>-6.3464284044354455E-3</v>
      </c>
      <c r="H267" s="9">
        <f t="shared" si="194"/>
        <v>1.6912939958997234E-7</v>
      </c>
      <c r="I267" s="9">
        <f t="shared" si="153"/>
        <v>3.3321562817080641E-13</v>
      </c>
      <c r="J267" s="9">
        <f t="shared" si="153"/>
        <v>9.457498697910911E-12</v>
      </c>
      <c r="K267" s="9">
        <f t="shared" si="165"/>
        <v>-1.7752144573400047E-12</v>
      </c>
      <c r="M267" s="16">
        <f t="shared" si="166"/>
        <v>3</v>
      </c>
      <c r="N267" s="17">
        <f>VLOOKUP($A267,Datum!$A:$B,2,0)</f>
        <v>41345</v>
      </c>
      <c r="O267" s="13">
        <f>VLOOKUP(N267,Zeitreihen!$B:$C,2,0)</f>
        <v>552.84</v>
      </c>
      <c r="P267" s="13">
        <f>VLOOKUP(N267,Zeitreihen!$J:$K,2,0)</f>
        <v>0.26664533503986348</v>
      </c>
      <c r="Q267" s="9">
        <f t="shared" si="167"/>
        <v>2.2273539019661841E-3</v>
      </c>
      <c r="R267" s="9">
        <f t="shared" si="167"/>
        <v>0</v>
      </c>
      <c r="S267" s="9">
        <f t="shared" si="195"/>
        <v>1.6912939958997234E-7</v>
      </c>
      <c r="T267" s="9">
        <f t="shared" si="154"/>
        <v>3.3321562817080641E-13</v>
      </c>
      <c r="U267" s="9">
        <f t="shared" si="154"/>
        <v>1.8348289195527511E-21</v>
      </c>
      <c r="V267" s="9">
        <f t="shared" si="168"/>
        <v>2.4726376018631034E-17</v>
      </c>
      <c r="X267" s="16">
        <f t="shared" si="169"/>
        <v>3</v>
      </c>
      <c r="Y267" s="17">
        <f>VLOOKUP($A267,Datum!$A:$B,2,0)</f>
        <v>41345</v>
      </c>
      <c r="Z267" s="13">
        <f>VLOOKUP(Y267,Zeitreihen!$B:$C,2,0)</f>
        <v>552.84</v>
      </c>
      <c r="AA267" s="13">
        <f>VLOOKUP(Y267,Zeitreihen!N:O,2,0)</f>
        <v>1.3033999999999999</v>
      </c>
      <c r="AB267" s="9">
        <f t="shared" si="170"/>
        <v>2.2273539019661841E-3</v>
      </c>
      <c r="AC267" s="9">
        <f t="shared" si="170"/>
        <v>-9.2024546371573647E-4</v>
      </c>
      <c r="AD267" s="9">
        <f t="shared" si="196"/>
        <v>1.6912939958997234E-7</v>
      </c>
      <c r="AE267" s="9">
        <f t="shared" si="155"/>
        <v>3.3321562817080641E-13</v>
      </c>
      <c r="AF267" s="9">
        <f t="shared" si="155"/>
        <v>2.4051122719255899E-13</v>
      </c>
      <c r="AG267" s="9">
        <f t="shared" si="171"/>
        <v>-2.8309380009300817E-13</v>
      </c>
      <c r="AI267" s="16">
        <f t="shared" si="172"/>
        <v>3</v>
      </c>
      <c r="AJ267" s="17">
        <f>VLOOKUP($A267,Datum!$A:$B,2,0)</f>
        <v>41345</v>
      </c>
      <c r="AK267" s="13">
        <f>VLOOKUP(AJ267,Zeitreihen!$B:$C,2,0)</f>
        <v>552.84</v>
      </c>
      <c r="AL267" s="13">
        <f>VLOOKUP(AJ267,Zeitreihen!$R:$S,2,0)</f>
        <v>1.0263</v>
      </c>
      <c r="AM267" s="9">
        <f t="shared" si="173"/>
        <v>2.2273539019661841E-3</v>
      </c>
      <c r="AN267" s="9">
        <f t="shared" si="173"/>
        <v>-9.7432649758010022E-5</v>
      </c>
      <c r="AO267" s="9">
        <f t="shared" si="197"/>
        <v>1.6912939958997234E-7</v>
      </c>
      <c r="AP267" s="9">
        <f t="shared" si="156"/>
        <v>3.3878182556751496E-13</v>
      </c>
      <c r="AQ267" s="9">
        <f t="shared" si="156"/>
        <v>3.9115326798545994E-18</v>
      </c>
      <c r="AR267" s="9">
        <f t="shared" si="174"/>
        <v>1.1511542824696154E-15</v>
      </c>
      <c r="AT267" s="16">
        <f t="shared" si="175"/>
        <v>3</v>
      </c>
      <c r="AU267" s="17">
        <f>VLOOKUP($A267,Datum!$A:$B,2,0)</f>
        <v>41345</v>
      </c>
      <c r="AV267" s="13">
        <f>VLOOKUP(AU267,Zeitreihen!$F:$G,2,0)</f>
        <v>6986.45</v>
      </c>
      <c r="AW267" s="13">
        <f>VLOOKUP(AU267,Zeitreihen!$J:$K,2,0)</f>
        <v>0.26664533503986348</v>
      </c>
      <c r="AX267" s="9">
        <f t="shared" si="176"/>
        <v>-6.3464284044354455E-3</v>
      </c>
      <c r="AY267" s="9">
        <f t="shared" si="176"/>
        <v>0</v>
      </c>
      <c r="AZ267" s="9">
        <f t="shared" si="198"/>
        <v>1.6912939958997234E-7</v>
      </c>
      <c r="BA267" s="9">
        <f t="shared" si="157"/>
        <v>9.457498697910911E-12</v>
      </c>
      <c r="BB267" s="9">
        <f t="shared" si="157"/>
        <v>1.8348289195527511E-21</v>
      </c>
      <c r="BC267" s="9">
        <f t="shared" si="177"/>
        <v>-1.3173037659385713E-16</v>
      </c>
      <c r="BE267" s="16">
        <f t="shared" si="178"/>
        <v>3</v>
      </c>
      <c r="BF267" s="17">
        <f>VLOOKUP($A267,Datum!$A:$B,2,0)</f>
        <v>41345</v>
      </c>
      <c r="BG267" s="13">
        <f>VLOOKUP(BF267,Zeitreihen!$F:$G,2,0)</f>
        <v>6986.45</v>
      </c>
      <c r="BH267" s="13">
        <f>VLOOKUP(BF267,Zeitreihen!N:O,2,0)</f>
        <v>1.3033999999999999</v>
      </c>
      <c r="BI267" s="9">
        <f t="shared" si="179"/>
        <v>-6.3464284044354455E-3</v>
      </c>
      <c r="BJ267" s="9">
        <f t="shared" si="179"/>
        <v>-9.2024546371573647E-4</v>
      </c>
      <c r="BK267" s="9">
        <f t="shared" si="199"/>
        <v>1.6912939958997234E-7</v>
      </c>
      <c r="BL267" s="9">
        <f t="shared" si="158"/>
        <v>9.457498697910911E-12</v>
      </c>
      <c r="BM267" s="9">
        <f t="shared" si="158"/>
        <v>2.4051122719255899E-13</v>
      </c>
      <c r="BN267" s="9">
        <f t="shared" si="180"/>
        <v>1.5081891850847433E-12</v>
      </c>
      <c r="BP267" s="16">
        <f t="shared" si="181"/>
        <v>3</v>
      </c>
      <c r="BQ267" s="17">
        <f>VLOOKUP($A267,Datum!$A:$B,2,0)</f>
        <v>41345</v>
      </c>
      <c r="BR267" s="13">
        <f>VLOOKUP(BQ267,Zeitreihen!$F:$G,2,0)</f>
        <v>6986.45</v>
      </c>
      <c r="BS267" s="13">
        <f>VLOOKUP(BQ267,Zeitreihen!R:S,2,0)</f>
        <v>1.0263</v>
      </c>
      <c r="BT267" s="9">
        <f t="shared" si="182"/>
        <v>-6.3464284044354455E-3</v>
      </c>
      <c r="BU267" s="9">
        <f t="shared" si="182"/>
        <v>-9.7432649758010022E-5</v>
      </c>
      <c r="BV267" s="9">
        <f t="shared" si="200"/>
        <v>1.6912939958997234E-7</v>
      </c>
      <c r="BW267" s="9">
        <f t="shared" si="159"/>
        <v>9.457498697910911E-12</v>
      </c>
      <c r="BX267" s="9">
        <f t="shared" si="159"/>
        <v>3.7599349345681658E-18</v>
      </c>
      <c r="BY267" s="9">
        <f t="shared" si="183"/>
        <v>-5.9631853692391766E-15</v>
      </c>
      <c r="CA267" s="16">
        <f t="shared" si="184"/>
        <v>3</v>
      </c>
      <c r="CB267" s="17">
        <f>VLOOKUP($A267,Datum!$A:$B,2,0)</f>
        <v>41345</v>
      </c>
      <c r="CC267" s="13">
        <f>VLOOKUP(CB267,Zeitreihen!$J:$K,2,0)</f>
        <v>0.26664533503986348</v>
      </c>
      <c r="CD267" s="13">
        <f>VLOOKUP(CB267,Zeitreihen!N:O,2,0)</f>
        <v>1.3033999999999999</v>
      </c>
      <c r="CE267" s="9">
        <f t="shared" si="185"/>
        <v>0</v>
      </c>
      <c r="CF267" s="9">
        <f t="shared" si="185"/>
        <v>-9.2024546371573647E-4</v>
      </c>
      <c r="CG267" s="9">
        <f t="shared" si="201"/>
        <v>1.6912939958997234E-7</v>
      </c>
      <c r="CH267" s="9">
        <f t="shared" si="160"/>
        <v>1.8348289195527511E-21</v>
      </c>
      <c r="CI267" s="9">
        <f t="shared" si="160"/>
        <v>2.4051122719255899E-13</v>
      </c>
      <c r="CJ267" s="9">
        <f t="shared" si="186"/>
        <v>-2.1007069170401404E-17</v>
      </c>
      <c r="CL267" s="16">
        <f t="shared" si="187"/>
        <v>3</v>
      </c>
      <c r="CM267" s="17">
        <f>VLOOKUP($A267,Datum!$A:$B,2,0)</f>
        <v>41345</v>
      </c>
      <c r="CN267" s="13">
        <f>VLOOKUP(CM267,Zeitreihen!$J:$K,2,0)</f>
        <v>0.26664533503986348</v>
      </c>
      <c r="CO267" s="13">
        <f>VLOOKUP(CM267,Zeitreihen!R:S,2,0)</f>
        <v>1.0263</v>
      </c>
      <c r="CP267" s="9">
        <f t="shared" si="188"/>
        <v>0</v>
      </c>
      <c r="CQ267" s="9">
        <f t="shared" si="188"/>
        <v>-9.7432649758010022E-5</v>
      </c>
      <c r="CR267" s="9">
        <f t="shared" si="202"/>
        <v>1.6912939958997234E-7</v>
      </c>
      <c r="CS267" s="9">
        <f t="shared" si="161"/>
        <v>1.8348289195527511E-21</v>
      </c>
      <c r="CT267" s="9">
        <f t="shared" si="161"/>
        <v>3.7599349345681658E-18</v>
      </c>
      <c r="CU267" s="9">
        <f t="shared" si="189"/>
        <v>8.3059240025311766E-20</v>
      </c>
      <c r="CW267" s="16">
        <f t="shared" si="190"/>
        <v>3</v>
      </c>
      <c r="CX267" s="17">
        <f>VLOOKUP($A267,Datum!$A:$B,2,0)</f>
        <v>41345</v>
      </c>
      <c r="CY267" s="13">
        <f>VLOOKUP(CX267,Zeitreihen!N:O,2,0)</f>
        <v>1.3033999999999999</v>
      </c>
      <c r="CZ267" s="13">
        <f>VLOOKUP(CX267,Zeitreihen!R:S,2,0)</f>
        <v>1.0263</v>
      </c>
      <c r="DA267" s="9">
        <f t="shared" si="191"/>
        <v>-9.2024546371573647E-4</v>
      </c>
      <c r="DB267" s="9">
        <f t="shared" si="191"/>
        <v>-9.7432649758010022E-5</v>
      </c>
      <c r="DC267" s="9">
        <f t="shared" si="203"/>
        <v>1.6912939958997234E-7</v>
      </c>
      <c r="DD267" s="9">
        <f t="shared" si="162"/>
        <v>2.4051122719255899E-13</v>
      </c>
      <c r="DE267" s="9">
        <f t="shared" si="162"/>
        <v>3.7599349345681658E-18</v>
      </c>
      <c r="DF267" s="9">
        <f t="shared" si="192"/>
        <v>-9.5095034848154071E-16</v>
      </c>
    </row>
    <row r="268" spans="1:110" ht="15" x14ac:dyDescent="0.2">
      <c r="A268" s="9">
        <f t="shared" si="193"/>
        <v>255</v>
      </c>
      <c r="B268" s="16">
        <f t="shared" si="163"/>
        <v>2</v>
      </c>
      <c r="C268" s="17">
        <f>VLOOKUP($A268,Datum!$A:$B,2,0)</f>
        <v>41344</v>
      </c>
      <c r="D268" s="13">
        <f>VLOOKUP(C268,Zeitreihen!$B:$C,2,0)</f>
        <v>551.61</v>
      </c>
      <c r="E268" s="13">
        <f>VLOOKUP(C268,Zeitreihen!F:G,2,0)</f>
        <v>7030.93</v>
      </c>
      <c r="F268" s="9">
        <f t="shared" si="164"/>
        <v>5.7451569765164983E-3</v>
      </c>
      <c r="G268" s="9">
        <f t="shared" si="164"/>
        <v>4.4759833139326579E-3</v>
      </c>
      <c r="H268" s="9">
        <f t="shared" si="194"/>
        <v>1.5898163561457398E-7</v>
      </c>
      <c r="I268" s="9">
        <f t="shared" si="153"/>
        <v>3.8506177189128113E-12</v>
      </c>
      <c r="J268" s="9">
        <f t="shared" si="153"/>
        <v>1.778349642429724E-12</v>
      </c>
      <c r="K268" s="9">
        <f t="shared" si="165"/>
        <v>2.6168195664894742E-12</v>
      </c>
      <c r="M268" s="16">
        <f t="shared" si="166"/>
        <v>2</v>
      </c>
      <c r="N268" s="17">
        <f>VLOOKUP($A268,Datum!$A:$B,2,0)</f>
        <v>41344</v>
      </c>
      <c r="O268" s="13">
        <f>VLOOKUP(N268,Zeitreihen!$B:$C,2,0)</f>
        <v>551.61</v>
      </c>
      <c r="P268" s="13">
        <f>VLOOKUP(N268,Zeitreihen!$J:$K,2,0)</f>
        <v>0.26664533503986348</v>
      </c>
      <c r="Q268" s="9">
        <f t="shared" si="167"/>
        <v>5.7451569765164983E-3</v>
      </c>
      <c r="R268" s="9">
        <f t="shared" si="167"/>
        <v>0</v>
      </c>
      <c r="S268" s="9">
        <f t="shared" si="195"/>
        <v>1.5898163561457398E-7</v>
      </c>
      <c r="T268" s="9">
        <f t="shared" si="154"/>
        <v>3.8506177189128113E-12</v>
      </c>
      <c r="U268" s="9">
        <f t="shared" si="154"/>
        <v>1.7247391843795856E-21</v>
      </c>
      <c r="V268" s="9">
        <f t="shared" si="168"/>
        <v>8.1494240679174758E-17</v>
      </c>
      <c r="X268" s="16">
        <f t="shared" si="169"/>
        <v>2</v>
      </c>
      <c r="Y268" s="17">
        <f>VLOOKUP($A268,Datum!$A:$B,2,0)</f>
        <v>41344</v>
      </c>
      <c r="Z268" s="13">
        <f>VLOOKUP(Y268,Zeitreihen!$B:$C,2,0)</f>
        <v>551.61</v>
      </c>
      <c r="AA268" s="13">
        <f>VLOOKUP(Y268,Zeitreihen!N:O,2,0)</f>
        <v>1.3046</v>
      </c>
      <c r="AB268" s="9">
        <f t="shared" si="170"/>
        <v>5.7451569765164983E-3</v>
      </c>
      <c r="AC268" s="9">
        <f t="shared" si="170"/>
        <v>3.1476744732893379E-3</v>
      </c>
      <c r="AD268" s="9">
        <f t="shared" si="196"/>
        <v>1.5898163561457398E-7</v>
      </c>
      <c r="AE268" s="9">
        <f t="shared" si="155"/>
        <v>3.8506177189128113E-12</v>
      </c>
      <c r="AF268" s="9">
        <f t="shared" si="155"/>
        <v>1.3144671560710539E-12</v>
      </c>
      <c r="AG268" s="9">
        <f t="shared" si="171"/>
        <v>2.2497801052760982E-12</v>
      </c>
      <c r="AI268" s="16">
        <f t="shared" si="172"/>
        <v>2</v>
      </c>
      <c r="AJ268" s="17">
        <f>VLOOKUP($A268,Datum!$A:$B,2,0)</f>
        <v>41344</v>
      </c>
      <c r="AK268" s="13">
        <f>VLOOKUP(AJ268,Zeitreihen!$B:$C,2,0)</f>
        <v>551.61</v>
      </c>
      <c r="AL268" s="13">
        <f>VLOOKUP(AJ268,Zeitreihen!$R:$S,2,0)</f>
        <v>1.0264</v>
      </c>
      <c r="AM268" s="9">
        <f t="shared" si="173"/>
        <v>5.7451569765164983E-3</v>
      </c>
      <c r="AN268" s="9">
        <f t="shared" si="173"/>
        <v>-9.742315756159278E-5</v>
      </c>
      <c r="AO268" s="9">
        <f t="shared" si="197"/>
        <v>1.5898163561457398E-7</v>
      </c>
      <c r="AP268" s="9">
        <f t="shared" si="156"/>
        <v>3.8689087196097595E-12</v>
      </c>
      <c r="AQ268" s="9">
        <f t="shared" si="156"/>
        <v>3.6913697281080129E-18</v>
      </c>
      <c r="AR268" s="9">
        <f t="shared" si="174"/>
        <v>3.7790967873793063E-15</v>
      </c>
      <c r="AT268" s="16">
        <f t="shared" si="175"/>
        <v>2</v>
      </c>
      <c r="AU268" s="17">
        <f>VLOOKUP($A268,Datum!$A:$B,2,0)</f>
        <v>41344</v>
      </c>
      <c r="AV268" s="13">
        <f>VLOOKUP(AU268,Zeitreihen!$F:$G,2,0)</f>
        <v>7030.93</v>
      </c>
      <c r="AW268" s="13">
        <f>VLOOKUP(AU268,Zeitreihen!$J:$K,2,0)</f>
        <v>0.26664533503986348</v>
      </c>
      <c r="AX268" s="9">
        <f t="shared" si="176"/>
        <v>4.4759833139326579E-3</v>
      </c>
      <c r="AY268" s="9">
        <f t="shared" si="176"/>
        <v>0</v>
      </c>
      <c r="AZ268" s="9">
        <f t="shared" si="198"/>
        <v>1.5898163561457398E-7</v>
      </c>
      <c r="BA268" s="9">
        <f t="shared" si="157"/>
        <v>1.778349642429724E-12</v>
      </c>
      <c r="BB268" s="9">
        <f t="shared" si="157"/>
        <v>1.7247391843795856E-21</v>
      </c>
      <c r="BC268" s="9">
        <f t="shared" si="177"/>
        <v>5.5382211149664032E-17</v>
      </c>
      <c r="BE268" s="16">
        <f t="shared" si="178"/>
        <v>2</v>
      </c>
      <c r="BF268" s="17">
        <f>VLOOKUP($A268,Datum!$A:$B,2,0)</f>
        <v>41344</v>
      </c>
      <c r="BG268" s="13">
        <f>VLOOKUP(BF268,Zeitreihen!$F:$G,2,0)</f>
        <v>7030.93</v>
      </c>
      <c r="BH268" s="13">
        <f>VLOOKUP(BF268,Zeitreihen!N:O,2,0)</f>
        <v>1.3046</v>
      </c>
      <c r="BI268" s="9">
        <f t="shared" si="179"/>
        <v>4.4759833139326579E-3</v>
      </c>
      <c r="BJ268" s="9">
        <f t="shared" si="179"/>
        <v>3.1476744732893379E-3</v>
      </c>
      <c r="BK268" s="9">
        <f t="shared" si="199"/>
        <v>1.5898163561457398E-7</v>
      </c>
      <c r="BL268" s="9">
        <f t="shared" si="158"/>
        <v>1.778349642429724E-12</v>
      </c>
      <c r="BM268" s="9">
        <f t="shared" si="158"/>
        <v>1.3144671560710539E-12</v>
      </c>
      <c r="BN268" s="9">
        <f t="shared" si="180"/>
        <v>1.5289153661941445E-12</v>
      </c>
      <c r="BP268" s="16">
        <f t="shared" si="181"/>
        <v>2</v>
      </c>
      <c r="BQ268" s="17">
        <f>VLOOKUP($A268,Datum!$A:$B,2,0)</f>
        <v>41344</v>
      </c>
      <c r="BR268" s="13">
        <f>VLOOKUP(BQ268,Zeitreihen!$F:$G,2,0)</f>
        <v>7030.93</v>
      </c>
      <c r="BS268" s="13">
        <f>VLOOKUP(BQ268,Zeitreihen!R:S,2,0)</f>
        <v>1.0264</v>
      </c>
      <c r="BT268" s="9">
        <f t="shared" si="182"/>
        <v>4.4759833139326579E-3</v>
      </c>
      <c r="BU268" s="9">
        <f t="shared" si="182"/>
        <v>-9.742315756159278E-5</v>
      </c>
      <c r="BV268" s="9">
        <f t="shared" si="200"/>
        <v>1.5898163561457398E-7</v>
      </c>
      <c r="BW268" s="9">
        <f t="shared" si="159"/>
        <v>1.778349642429724E-12</v>
      </c>
      <c r="BX268" s="9">
        <f t="shared" si="159"/>
        <v>3.5485837981638921E-18</v>
      </c>
      <c r="BY268" s="9">
        <f t="shared" si="183"/>
        <v>2.5120952865280946E-15</v>
      </c>
      <c r="CA268" s="16">
        <f t="shared" si="184"/>
        <v>2</v>
      </c>
      <c r="CB268" s="17">
        <f>VLOOKUP($A268,Datum!$A:$B,2,0)</f>
        <v>41344</v>
      </c>
      <c r="CC268" s="13">
        <f>VLOOKUP(CB268,Zeitreihen!$J:$K,2,0)</f>
        <v>0.26664533503986348</v>
      </c>
      <c r="CD268" s="13">
        <f>VLOOKUP(CB268,Zeitreihen!N:O,2,0)</f>
        <v>1.3046</v>
      </c>
      <c r="CE268" s="9">
        <f t="shared" si="185"/>
        <v>0</v>
      </c>
      <c r="CF268" s="9">
        <f t="shared" si="185"/>
        <v>3.1476744732893379E-3</v>
      </c>
      <c r="CG268" s="9">
        <f t="shared" si="201"/>
        <v>1.5898163561457398E-7</v>
      </c>
      <c r="CH268" s="9">
        <f t="shared" si="160"/>
        <v>1.7247391843795856E-21</v>
      </c>
      <c r="CI268" s="9">
        <f t="shared" si="160"/>
        <v>1.3144671560710539E-12</v>
      </c>
      <c r="CJ268" s="9">
        <f t="shared" si="186"/>
        <v>4.7614210175700098E-17</v>
      </c>
      <c r="CL268" s="16">
        <f t="shared" si="187"/>
        <v>2</v>
      </c>
      <c r="CM268" s="17">
        <f>VLOOKUP($A268,Datum!$A:$B,2,0)</f>
        <v>41344</v>
      </c>
      <c r="CN268" s="13">
        <f>VLOOKUP(CM268,Zeitreihen!$J:$K,2,0)</f>
        <v>0.26664533503986348</v>
      </c>
      <c r="CO268" s="13">
        <f>VLOOKUP(CM268,Zeitreihen!R:S,2,0)</f>
        <v>1.0264</v>
      </c>
      <c r="CP268" s="9">
        <f t="shared" si="188"/>
        <v>0</v>
      </c>
      <c r="CQ268" s="9">
        <f t="shared" si="188"/>
        <v>-9.742315756159278E-5</v>
      </c>
      <c r="CR268" s="9">
        <f t="shared" si="202"/>
        <v>1.5898163561457398E-7</v>
      </c>
      <c r="CS268" s="9">
        <f t="shared" si="161"/>
        <v>1.7247391843795856E-21</v>
      </c>
      <c r="CT268" s="9">
        <f t="shared" si="161"/>
        <v>3.5485837981638921E-18</v>
      </c>
      <c r="CU268" s="9">
        <f t="shared" si="189"/>
        <v>7.823286729851977E-20</v>
      </c>
      <c r="CW268" s="16">
        <f t="shared" si="190"/>
        <v>2</v>
      </c>
      <c r="CX268" s="17">
        <f>VLOOKUP($A268,Datum!$A:$B,2,0)</f>
        <v>41344</v>
      </c>
      <c r="CY268" s="13">
        <f>VLOOKUP(CX268,Zeitreihen!N:O,2,0)</f>
        <v>1.3046</v>
      </c>
      <c r="CZ268" s="13">
        <f>VLOOKUP(CX268,Zeitreihen!R:S,2,0)</f>
        <v>1.0264</v>
      </c>
      <c r="DA268" s="9">
        <f t="shared" si="191"/>
        <v>3.1476744732893379E-3</v>
      </c>
      <c r="DB268" s="9">
        <f t="shared" si="191"/>
        <v>-9.742315756159278E-5</v>
      </c>
      <c r="DC268" s="9">
        <f t="shared" si="203"/>
        <v>1.5898163561457398E-7</v>
      </c>
      <c r="DD268" s="9">
        <f t="shared" si="162"/>
        <v>1.3144671560710539E-12</v>
      </c>
      <c r="DE268" s="9">
        <f t="shared" si="162"/>
        <v>3.5485837981638921E-18</v>
      </c>
      <c r="DF268" s="9">
        <f t="shared" si="192"/>
        <v>2.1597446268603863E-15</v>
      </c>
    </row>
    <row r="269" spans="1:110" ht="15" x14ac:dyDescent="0.2">
      <c r="A269" s="9">
        <f t="shared" si="193"/>
        <v>256</v>
      </c>
      <c r="B269" s="16">
        <f t="shared" si="163"/>
        <v>6</v>
      </c>
      <c r="C269" s="17">
        <f>VLOOKUP($A269,Datum!$A:$B,2,0)</f>
        <v>41341</v>
      </c>
      <c r="D269" s="13">
        <f>VLOOKUP(C269,Zeitreihen!$B:$C,2,0)</f>
        <v>548.45000000000005</v>
      </c>
      <c r="E269" s="13">
        <f>VLOOKUP(C269,Zeitreihen!F:G,2,0)</f>
        <v>6999.53</v>
      </c>
      <c r="F269" s="9">
        <f t="shared" si="164"/>
        <v>-1.1480325261156599E-3</v>
      </c>
      <c r="G269" s="9">
        <f t="shared" si="164"/>
        <v>0</v>
      </c>
      <c r="H269" s="9">
        <f t="shared" si="194"/>
        <v>1.4944273747769953E-7</v>
      </c>
      <c r="I269" s="9">
        <f t="shared" si="153"/>
        <v>5.8100604855409536E-13</v>
      </c>
      <c r="J269" s="9">
        <f t="shared" si="153"/>
        <v>1.9131459091516575E-13</v>
      </c>
      <c r="K269" s="9">
        <f t="shared" si="165"/>
        <v>3.3339906193383883E-13</v>
      </c>
      <c r="M269" s="16">
        <f t="shared" si="166"/>
        <v>6</v>
      </c>
      <c r="N269" s="17">
        <f>VLOOKUP($A269,Datum!$A:$B,2,0)</f>
        <v>41341</v>
      </c>
      <c r="O269" s="13">
        <f>VLOOKUP(N269,Zeitreihen!$B:$C,2,0)</f>
        <v>548.45000000000005</v>
      </c>
      <c r="P269" s="13">
        <f>VLOOKUP(N269,Zeitreihen!$J:$K,2,0)</f>
        <v>0.26664533503986348</v>
      </c>
      <c r="Q269" s="9">
        <f t="shared" si="167"/>
        <v>-1.1480325261156599E-3</v>
      </c>
      <c r="R269" s="9">
        <f t="shared" si="167"/>
        <v>0</v>
      </c>
      <c r="S269" s="9">
        <f t="shared" si="195"/>
        <v>1.4944273747769953E-7</v>
      </c>
      <c r="T269" s="9">
        <f t="shared" si="154"/>
        <v>5.8100604855409536E-13</v>
      </c>
      <c r="U269" s="9">
        <f t="shared" si="154"/>
        <v>1.6212548333168104E-21</v>
      </c>
      <c r="V269" s="9">
        <f t="shared" si="168"/>
        <v>-3.0691348364068799E-17</v>
      </c>
      <c r="X269" s="16">
        <f t="shared" si="169"/>
        <v>6</v>
      </c>
      <c r="Y269" s="17">
        <f>VLOOKUP($A269,Datum!$A:$B,2,0)</f>
        <v>41341</v>
      </c>
      <c r="Z269" s="13">
        <f>VLOOKUP(Y269,Zeitreihen!$B:$C,2,0)</f>
        <v>548.45000000000005</v>
      </c>
      <c r="AA269" s="13">
        <f>VLOOKUP(Y269,Zeitreihen!N:O,2,0)</f>
        <v>1.3005</v>
      </c>
      <c r="AB269" s="9">
        <f t="shared" si="170"/>
        <v>-1.1480325261156599E-3</v>
      </c>
      <c r="AC269" s="9">
        <f t="shared" si="170"/>
        <v>-7.8125397367936247E-3</v>
      </c>
      <c r="AD269" s="9">
        <f t="shared" si="196"/>
        <v>1.4944273747769953E-7</v>
      </c>
      <c r="AE269" s="9">
        <f t="shared" si="155"/>
        <v>5.8100604855409536E-13</v>
      </c>
      <c r="AF269" s="9">
        <f t="shared" si="155"/>
        <v>9.7681581622351616E-12</v>
      </c>
      <c r="AG269" s="9">
        <f t="shared" si="171"/>
        <v>2.3823011932775596E-12</v>
      </c>
      <c r="AI269" s="16">
        <f t="shared" si="172"/>
        <v>6</v>
      </c>
      <c r="AJ269" s="17">
        <f>VLOOKUP($A269,Datum!$A:$B,2,0)</f>
        <v>41341</v>
      </c>
      <c r="AK269" s="13">
        <f>VLOOKUP(AJ269,Zeitreihen!$B:$C,2,0)</f>
        <v>548.45000000000005</v>
      </c>
      <c r="AL269" s="13">
        <f>VLOOKUP(AJ269,Zeitreihen!$R:$S,2,0)</f>
        <v>1.0265</v>
      </c>
      <c r="AM269" s="9">
        <f t="shared" si="173"/>
        <v>-1.1480325261156599E-3</v>
      </c>
      <c r="AN269" s="9">
        <f t="shared" si="173"/>
        <v>-9.7413667214522209E-5</v>
      </c>
      <c r="AO269" s="9">
        <f t="shared" si="197"/>
        <v>1.4944273747769953E-7</v>
      </c>
      <c r="AP269" s="9">
        <f t="shared" si="156"/>
        <v>5.7414604975788899E-13</v>
      </c>
      <c r="AQ269" s="9">
        <f t="shared" si="156"/>
        <v>3.4835690743512922E-18</v>
      </c>
      <c r="AR269" s="9">
        <f t="shared" si="174"/>
        <v>-1.4142409353068311E-15</v>
      </c>
      <c r="AT269" s="16">
        <f t="shared" si="175"/>
        <v>6</v>
      </c>
      <c r="AU269" s="17">
        <f>VLOOKUP($A269,Datum!$A:$B,2,0)</f>
        <v>41341</v>
      </c>
      <c r="AV269" s="13">
        <f>VLOOKUP(AU269,Zeitreihen!$F:$G,2,0)</f>
        <v>6999.53</v>
      </c>
      <c r="AW269" s="13">
        <f>VLOOKUP(AU269,Zeitreihen!$J:$K,2,0)</f>
        <v>0.26664533503986348</v>
      </c>
      <c r="AX269" s="9">
        <f t="shared" si="176"/>
        <v>0</v>
      </c>
      <c r="AY269" s="9">
        <f t="shared" si="176"/>
        <v>0</v>
      </c>
      <c r="AZ269" s="9">
        <f t="shared" si="198"/>
        <v>1.4944273747769953E-7</v>
      </c>
      <c r="BA269" s="9">
        <f t="shared" si="157"/>
        <v>1.9131459091516575E-13</v>
      </c>
      <c r="BB269" s="9">
        <f t="shared" si="157"/>
        <v>1.6212548333168104E-21</v>
      </c>
      <c r="BC269" s="9">
        <f t="shared" si="177"/>
        <v>-1.7611635506256678E-17</v>
      </c>
      <c r="BE269" s="16">
        <f t="shared" si="178"/>
        <v>6</v>
      </c>
      <c r="BF269" s="17">
        <f>VLOOKUP($A269,Datum!$A:$B,2,0)</f>
        <v>41341</v>
      </c>
      <c r="BG269" s="13">
        <f>VLOOKUP(BF269,Zeitreihen!$F:$G,2,0)</f>
        <v>6999.53</v>
      </c>
      <c r="BH269" s="13">
        <f>VLOOKUP(BF269,Zeitreihen!N:O,2,0)</f>
        <v>1.3005</v>
      </c>
      <c r="BI269" s="9">
        <f t="shared" si="179"/>
        <v>0</v>
      </c>
      <c r="BJ269" s="9">
        <f t="shared" si="179"/>
        <v>-7.8125397367936247E-3</v>
      </c>
      <c r="BK269" s="9">
        <f t="shared" si="199"/>
        <v>1.4944273747769953E-7</v>
      </c>
      <c r="BL269" s="9">
        <f t="shared" si="158"/>
        <v>1.9131459091516575E-13</v>
      </c>
      <c r="BM269" s="9">
        <f t="shared" si="158"/>
        <v>9.7681581622351616E-12</v>
      </c>
      <c r="BN269" s="9">
        <f t="shared" si="180"/>
        <v>1.3670373743254634E-12</v>
      </c>
      <c r="BP269" s="16">
        <f t="shared" si="181"/>
        <v>6</v>
      </c>
      <c r="BQ269" s="17">
        <f>VLOOKUP($A269,Datum!$A:$B,2,0)</f>
        <v>41341</v>
      </c>
      <c r="BR269" s="13">
        <f>VLOOKUP(BQ269,Zeitreihen!$F:$G,2,0)</f>
        <v>6999.53</v>
      </c>
      <c r="BS269" s="13">
        <f>VLOOKUP(BQ269,Zeitreihen!R:S,2,0)</f>
        <v>1.0265</v>
      </c>
      <c r="BT269" s="9">
        <f t="shared" si="182"/>
        <v>0</v>
      </c>
      <c r="BU269" s="9">
        <f t="shared" si="182"/>
        <v>-9.7413667214522209E-5</v>
      </c>
      <c r="BV269" s="9">
        <f t="shared" si="200"/>
        <v>1.4944273747769953E-7</v>
      </c>
      <c r="BW269" s="9">
        <f t="shared" si="159"/>
        <v>1.9131459091516575E-13</v>
      </c>
      <c r="BX269" s="9">
        <f t="shared" si="159"/>
        <v>3.3490833458117917E-18</v>
      </c>
      <c r="BY269" s="9">
        <f t="shared" si="183"/>
        <v>-8.004551894046147E-16</v>
      </c>
      <c r="CA269" s="16">
        <f t="shared" si="184"/>
        <v>6</v>
      </c>
      <c r="CB269" s="17">
        <f>VLOOKUP($A269,Datum!$A:$B,2,0)</f>
        <v>41341</v>
      </c>
      <c r="CC269" s="13">
        <f>VLOOKUP(CB269,Zeitreihen!$J:$K,2,0)</f>
        <v>0.26664533503986348</v>
      </c>
      <c r="CD269" s="13">
        <f>VLOOKUP(CB269,Zeitreihen!N:O,2,0)</f>
        <v>1.3005</v>
      </c>
      <c r="CE269" s="9">
        <f t="shared" si="185"/>
        <v>0</v>
      </c>
      <c r="CF269" s="9">
        <f t="shared" si="185"/>
        <v>-7.8125397367936247E-3</v>
      </c>
      <c r="CG269" s="9">
        <f t="shared" si="201"/>
        <v>1.4944273747769953E-7</v>
      </c>
      <c r="CH269" s="9">
        <f t="shared" si="160"/>
        <v>1.6212548333168104E-21</v>
      </c>
      <c r="CI269" s="9">
        <f t="shared" si="160"/>
        <v>9.7681581622351616E-12</v>
      </c>
      <c r="CJ269" s="9">
        <f t="shared" si="186"/>
        <v>-1.2584384622669004E-16</v>
      </c>
      <c r="CL269" s="16">
        <f t="shared" si="187"/>
        <v>6</v>
      </c>
      <c r="CM269" s="17">
        <f>VLOOKUP($A269,Datum!$A:$B,2,0)</f>
        <v>41341</v>
      </c>
      <c r="CN269" s="13">
        <f>VLOOKUP(CM269,Zeitreihen!$J:$K,2,0)</f>
        <v>0.26664533503986348</v>
      </c>
      <c r="CO269" s="13">
        <f>VLOOKUP(CM269,Zeitreihen!R:S,2,0)</f>
        <v>1.0265</v>
      </c>
      <c r="CP269" s="9">
        <f t="shared" si="188"/>
        <v>0</v>
      </c>
      <c r="CQ269" s="9">
        <f t="shared" si="188"/>
        <v>-9.7413667214522209E-5</v>
      </c>
      <c r="CR269" s="9">
        <f t="shared" si="202"/>
        <v>1.4944273747769953E-7</v>
      </c>
      <c r="CS269" s="9">
        <f t="shared" si="161"/>
        <v>1.6212548333168104E-21</v>
      </c>
      <c r="CT269" s="9">
        <f t="shared" si="161"/>
        <v>3.3490833458117917E-18</v>
      </c>
      <c r="CU269" s="9">
        <f t="shared" si="189"/>
        <v>7.3686617248847851E-20</v>
      </c>
      <c r="CW269" s="16">
        <f t="shared" si="190"/>
        <v>6</v>
      </c>
      <c r="CX269" s="17">
        <f>VLOOKUP($A269,Datum!$A:$B,2,0)</f>
        <v>41341</v>
      </c>
      <c r="CY269" s="13">
        <f>VLOOKUP(CX269,Zeitreihen!N:O,2,0)</f>
        <v>1.3005</v>
      </c>
      <c r="CZ269" s="13">
        <f>VLOOKUP(CX269,Zeitreihen!R:S,2,0)</f>
        <v>1.0265</v>
      </c>
      <c r="DA269" s="9">
        <f t="shared" si="191"/>
        <v>-7.8125397367936247E-3</v>
      </c>
      <c r="DB269" s="9">
        <f t="shared" si="191"/>
        <v>-9.7413667214522209E-5</v>
      </c>
      <c r="DC269" s="9">
        <f t="shared" si="203"/>
        <v>1.4944273747769953E-7</v>
      </c>
      <c r="DD269" s="9">
        <f t="shared" si="162"/>
        <v>9.7681581622351616E-12</v>
      </c>
      <c r="DE269" s="9">
        <f t="shared" si="162"/>
        <v>3.3490833458117917E-18</v>
      </c>
      <c r="DF269" s="9">
        <f t="shared" si="192"/>
        <v>-5.7196482252318013E-15</v>
      </c>
    </row>
    <row r="270" spans="1:110" ht="15" x14ac:dyDescent="0.2">
      <c r="A270" s="9">
        <f t="shared" si="193"/>
        <v>257</v>
      </c>
      <c r="B270" s="16">
        <f t="shared" si="163"/>
        <v>5</v>
      </c>
      <c r="C270" s="17">
        <f>VLOOKUP($A270,Datum!$A:$B,2,0)</f>
        <v>41340</v>
      </c>
      <c r="D270" s="13">
        <f>VLOOKUP(C270,Zeitreihen!$B:$C,2,0)</f>
        <v>549.08000000000004</v>
      </c>
      <c r="E270" s="13">
        <f>VLOOKUP(C270,Zeitreihen!F:G,2,0)</f>
        <v>6999.53</v>
      </c>
      <c r="F270" s="9">
        <f t="shared" si="164"/>
        <v>3.6491063701083949E-3</v>
      </c>
      <c r="G270" s="9">
        <f t="shared" si="164"/>
        <v>0</v>
      </c>
      <c r="H270" s="9">
        <f t="shared" si="194"/>
        <v>1.4047617322903754E-7</v>
      </c>
      <c r="I270" s="9">
        <f t="shared" si="153"/>
        <v>1.1213924876293398E-12</v>
      </c>
      <c r="J270" s="9">
        <f t="shared" si="153"/>
        <v>1.798357154602558E-13</v>
      </c>
      <c r="K270" s="9">
        <f t="shared" si="165"/>
        <v>-4.4907284523179355E-13</v>
      </c>
      <c r="M270" s="16">
        <f t="shared" si="166"/>
        <v>5</v>
      </c>
      <c r="N270" s="17">
        <f>VLOOKUP($A270,Datum!$A:$B,2,0)</f>
        <v>41340</v>
      </c>
      <c r="O270" s="13">
        <f>VLOOKUP(N270,Zeitreihen!$B:$C,2,0)</f>
        <v>549.08000000000004</v>
      </c>
      <c r="P270" s="13">
        <f>VLOOKUP(N270,Zeitreihen!$J:$K,2,0)</f>
        <v>0.26664533503986348</v>
      </c>
      <c r="Q270" s="9">
        <f t="shared" si="167"/>
        <v>3.6491063701083949E-3</v>
      </c>
      <c r="R270" s="9">
        <f t="shared" si="167"/>
        <v>0</v>
      </c>
      <c r="S270" s="9">
        <f t="shared" si="195"/>
        <v>1.4047617322903754E-7</v>
      </c>
      <c r="T270" s="9">
        <f t="shared" si="154"/>
        <v>1.1213924876293398E-12</v>
      </c>
      <c r="U270" s="9">
        <f t="shared" si="154"/>
        <v>1.5239795433178016E-21</v>
      </c>
      <c r="V270" s="9">
        <f t="shared" si="168"/>
        <v>4.133980177960913E-17</v>
      </c>
      <c r="X270" s="16">
        <f t="shared" si="169"/>
        <v>5</v>
      </c>
      <c r="Y270" s="17">
        <f>VLOOKUP($A270,Datum!$A:$B,2,0)</f>
        <v>41340</v>
      </c>
      <c r="Z270" s="13">
        <f>VLOOKUP(Y270,Zeitreihen!$B:$C,2,0)</f>
        <v>549.08000000000004</v>
      </c>
      <c r="AA270" s="13">
        <f>VLOOKUP(Y270,Zeitreihen!N:O,2,0)</f>
        <v>1.3107</v>
      </c>
      <c r="AB270" s="9">
        <f t="shared" si="170"/>
        <v>3.6491063701083949E-3</v>
      </c>
      <c r="AC270" s="9">
        <f t="shared" si="170"/>
        <v>1.0738770070661282E-2</v>
      </c>
      <c r="AD270" s="9">
        <f t="shared" si="196"/>
        <v>1.4047617322903754E-7</v>
      </c>
      <c r="AE270" s="9">
        <f t="shared" si="155"/>
        <v>1.1213924876293398E-12</v>
      </c>
      <c r="AF270" s="9">
        <f t="shared" si="155"/>
        <v>1.5388878572964322E-11</v>
      </c>
      <c r="AG270" s="9">
        <f t="shared" si="171"/>
        <v>4.1541512761047001E-12</v>
      </c>
      <c r="AI270" s="16">
        <f t="shared" si="172"/>
        <v>5</v>
      </c>
      <c r="AJ270" s="17">
        <f>VLOOKUP($A270,Datum!$A:$B,2,0)</f>
        <v>41340</v>
      </c>
      <c r="AK270" s="13">
        <f>VLOOKUP(AJ270,Zeitreihen!$B:$C,2,0)</f>
        <v>549.08000000000004</v>
      </c>
      <c r="AL270" s="13">
        <f>VLOOKUP(AJ270,Zeitreihen!$R:$S,2,0)</f>
        <v>1.0266</v>
      </c>
      <c r="AM270" s="9">
        <f t="shared" si="173"/>
        <v>3.6491063701083949E-3</v>
      </c>
      <c r="AN270" s="9">
        <f t="shared" si="173"/>
        <v>-9.7404178716243103E-5</v>
      </c>
      <c r="AO270" s="9">
        <f t="shared" si="197"/>
        <v>1.4047617322903754E-7</v>
      </c>
      <c r="AP270" s="9">
        <f t="shared" si="156"/>
        <v>1.1306791674890935E-12</v>
      </c>
      <c r="AQ270" s="9">
        <f t="shared" si="156"/>
        <v>3.2874383597279359E-18</v>
      </c>
      <c r="AR270" s="9">
        <f t="shared" si="174"/>
        <v>1.9279621541277445E-15</v>
      </c>
      <c r="AT270" s="16">
        <f t="shared" si="175"/>
        <v>5</v>
      </c>
      <c r="AU270" s="17">
        <f>VLOOKUP($A270,Datum!$A:$B,2,0)</f>
        <v>41340</v>
      </c>
      <c r="AV270" s="13">
        <f>VLOOKUP(AU270,Zeitreihen!$F:$G,2,0)</f>
        <v>6999.53</v>
      </c>
      <c r="AW270" s="13">
        <f>VLOOKUP(AU270,Zeitreihen!$J:$K,2,0)</f>
        <v>0.26664533503986348</v>
      </c>
      <c r="AX270" s="9">
        <f t="shared" si="176"/>
        <v>0</v>
      </c>
      <c r="AY270" s="9">
        <f t="shared" si="176"/>
        <v>0</v>
      </c>
      <c r="AZ270" s="9">
        <f t="shared" si="198"/>
        <v>1.4047617322903754E-7</v>
      </c>
      <c r="BA270" s="9">
        <f t="shared" si="157"/>
        <v>1.798357154602558E-13</v>
      </c>
      <c r="BB270" s="9">
        <f t="shared" si="157"/>
        <v>1.5239795433178016E-21</v>
      </c>
      <c r="BC270" s="9">
        <f t="shared" si="177"/>
        <v>-1.6554937375881273E-17</v>
      </c>
      <c r="BE270" s="16">
        <f t="shared" si="178"/>
        <v>5</v>
      </c>
      <c r="BF270" s="17">
        <f>VLOOKUP($A270,Datum!$A:$B,2,0)</f>
        <v>41340</v>
      </c>
      <c r="BG270" s="13">
        <f>VLOOKUP(BF270,Zeitreihen!$F:$G,2,0)</f>
        <v>6999.53</v>
      </c>
      <c r="BH270" s="13">
        <f>VLOOKUP(BF270,Zeitreihen!N:O,2,0)</f>
        <v>1.3107</v>
      </c>
      <c r="BI270" s="9">
        <f t="shared" si="179"/>
        <v>0</v>
      </c>
      <c r="BJ270" s="9">
        <f t="shared" si="179"/>
        <v>1.0738770070661282E-2</v>
      </c>
      <c r="BK270" s="9">
        <f t="shared" si="199"/>
        <v>1.4047617322903754E-7</v>
      </c>
      <c r="BL270" s="9">
        <f t="shared" si="158"/>
        <v>1.798357154602558E-13</v>
      </c>
      <c r="BM270" s="9">
        <f t="shared" si="158"/>
        <v>1.5388878572964322E-11</v>
      </c>
      <c r="BN270" s="9">
        <f t="shared" si="180"/>
        <v>-1.6635714557241116E-12</v>
      </c>
      <c r="BP270" s="16">
        <f t="shared" si="181"/>
        <v>5</v>
      </c>
      <c r="BQ270" s="17">
        <f>VLOOKUP($A270,Datum!$A:$B,2,0)</f>
        <v>41340</v>
      </c>
      <c r="BR270" s="13">
        <f>VLOOKUP(BQ270,Zeitreihen!$F:$G,2,0)</f>
        <v>6999.53</v>
      </c>
      <c r="BS270" s="13">
        <f>VLOOKUP(BQ270,Zeitreihen!R:S,2,0)</f>
        <v>1.0266</v>
      </c>
      <c r="BT270" s="9">
        <f t="shared" si="182"/>
        <v>0</v>
      </c>
      <c r="BU270" s="9">
        <f t="shared" si="182"/>
        <v>-9.7404178716243103E-5</v>
      </c>
      <c r="BV270" s="9">
        <f t="shared" si="200"/>
        <v>1.4047617322903754E-7</v>
      </c>
      <c r="BW270" s="9">
        <f t="shared" si="159"/>
        <v>1.798357154602558E-13</v>
      </c>
      <c r="BX270" s="9">
        <f t="shared" si="159"/>
        <v>3.1607708866567529E-18</v>
      </c>
      <c r="BY270" s="9">
        <f t="shared" si="183"/>
        <v>-7.5393600113528484E-16</v>
      </c>
      <c r="CA270" s="16">
        <f t="shared" si="184"/>
        <v>5</v>
      </c>
      <c r="CB270" s="17">
        <f>VLOOKUP($A270,Datum!$A:$B,2,0)</f>
        <v>41340</v>
      </c>
      <c r="CC270" s="13">
        <f>VLOOKUP(CB270,Zeitreihen!$J:$K,2,0)</f>
        <v>0.26664533503986348</v>
      </c>
      <c r="CD270" s="13">
        <f>VLOOKUP(CB270,Zeitreihen!N:O,2,0)</f>
        <v>1.3107</v>
      </c>
      <c r="CE270" s="9">
        <f t="shared" si="185"/>
        <v>0</v>
      </c>
      <c r="CF270" s="9">
        <f t="shared" si="185"/>
        <v>1.0738770070661282E-2</v>
      </c>
      <c r="CG270" s="9">
        <f t="shared" si="201"/>
        <v>1.4047617322903754E-7</v>
      </c>
      <c r="CH270" s="9">
        <f t="shared" si="160"/>
        <v>1.5239795433178016E-21</v>
      </c>
      <c r="CI270" s="9">
        <f t="shared" si="160"/>
        <v>1.5388878572964322E-11</v>
      </c>
      <c r="CJ270" s="9">
        <f t="shared" si="186"/>
        <v>1.5314155588800603E-16</v>
      </c>
      <c r="CL270" s="16">
        <f t="shared" si="187"/>
        <v>5</v>
      </c>
      <c r="CM270" s="17">
        <f>VLOOKUP($A270,Datum!$A:$B,2,0)</f>
        <v>41340</v>
      </c>
      <c r="CN270" s="13">
        <f>VLOOKUP(CM270,Zeitreihen!$J:$K,2,0)</f>
        <v>0.26664533503986348</v>
      </c>
      <c r="CO270" s="13">
        <f>VLOOKUP(CM270,Zeitreihen!R:S,2,0)</f>
        <v>1.0266</v>
      </c>
      <c r="CP270" s="9">
        <f t="shared" si="188"/>
        <v>0</v>
      </c>
      <c r="CQ270" s="9">
        <f t="shared" si="188"/>
        <v>-9.7404178716243103E-5</v>
      </c>
      <c r="CR270" s="9">
        <f t="shared" si="202"/>
        <v>1.4047617322903754E-7</v>
      </c>
      <c r="CS270" s="9">
        <f t="shared" si="161"/>
        <v>1.5239795433178016E-21</v>
      </c>
      <c r="CT270" s="9">
        <f t="shared" si="161"/>
        <v>3.1607708866567529E-18</v>
      </c>
      <c r="CU270" s="9">
        <f t="shared" si="189"/>
        <v>6.9404251832141827E-20</v>
      </c>
      <c r="CW270" s="16">
        <f t="shared" si="190"/>
        <v>5</v>
      </c>
      <c r="CX270" s="17">
        <f>VLOOKUP($A270,Datum!$A:$B,2,0)</f>
        <v>41340</v>
      </c>
      <c r="CY270" s="13">
        <f>VLOOKUP(CX270,Zeitreihen!N:O,2,0)</f>
        <v>1.3107</v>
      </c>
      <c r="CZ270" s="13">
        <f>VLOOKUP(CX270,Zeitreihen!R:S,2,0)</f>
        <v>1.0266</v>
      </c>
      <c r="DA270" s="9">
        <f t="shared" si="191"/>
        <v>1.0738770070661282E-2</v>
      </c>
      <c r="DB270" s="9">
        <f t="shared" si="191"/>
        <v>-9.7404178716243103E-5</v>
      </c>
      <c r="DC270" s="9">
        <f t="shared" si="203"/>
        <v>1.4047617322903754E-7</v>
      </c>
      <c r="DD270" s="9">
        <f t="shared" si="162"/>
        <v>1.5388878572964322E-11</v>
      </c>
      <c r="DE270" s="9">
        <f t="shared" si="162"/>
        <v>3.1607708866567529E-18</v>
      </c>
      <c r="DF270" s="9">
        <f t="shared" si="192"/>
        <v>6.9742898829717108E-15</v>
      </c>
    </row>
    <row r="271" spans="1:110" ht="15" x14ac:dyDescent="0.2">
      <c r="A271" s="9">
        <f t="shared" si="193"/>
        <v>258</v>
      </c>
      <c r="B271" s="16">
        <f t="shared" si="163"/>
        <v>4</v>
      </c>
      <c r="C271" s="17">
        <f>VLOOKUP($A271,Datum!$A:$B,2,0)</f>
        <v>41339</v>
      </c>
      <c r="D271" s="13">
        <f>VLOOKUP(C271,Zeitreihen!$B:$C,2,0)</f>
        <v>547.08000000000004</v>
      </c>
      <c r="E271" s="13">
        <f>VLOOKUP(C271,Zeitreihen!F:G,2,0)</f>
        <v>6999.53</v>
      </c>
      <c r="K271" s="9">
        <f t="shared" si="165"/>
        <v>0</v>
      </c>
      <c r="M271" s="16">
        <f t="shared" si="166"/>
        <v>4</v>
      </c>
      <c r="N271" s="17">
        <f>VLOOKUP($A271,Datum!$A:$B,2,0)</f>
        <v>41339</v>
      </c>
      <c r="O271" s="13">
        <f>VLOOKUP(N271,Zeitreihen!$B:$C,2,0)</f>
        <v>547.08000000000004</v>
      </c>
      <c r="P271" s="13">
        <f>VLOOKUP(N271,Zeitreihen!$J:$K,2,0)</f>
        <v>0.26664533503986348</v>
      </c>
      <c r="V271" s="9">
        <f t="shared" si="168"/>
        <v>0</v>
      </c>
      <c r="X271" s="16">
        <f t="shared" si="169"/>
        <v>4</v>
      </c>
      <c r="Y271" s="17">
        <f>VLOOKUP($A271,Datum!$A:$B,2,0)</f>
        <v>41339</v>
      </c>
      <c r="Z271" s="13">
        <f>VLOOKUP(Y271,Zeitreihen!$B:$C,2,0)</f>
        <v>547.08000000000004</v>
      </c>
      <c r="AA271" s="13">
        <f>VLOOKUP(Y271,Zeitreihen!N:O,2,0)</f>
        <v>1.2967</v>
      </c>
      <c r="AG271" s="9">
        <f t="shared" si="171"/>
        <v>0</v>
      </c>
      <c r="AI271" s="16">
        <f t="shared" si="172"/>
        <v>4</v>
      </c>
      <c r="AJ271" s="17">
        <f>VLOOKUP($A271,Datum!$A:$B,2,0)</f>
        <v>41339</v>
      </c>
      <c r="AK271" s="13">
        <f>VLOOKUP(AJ271,Zeitreihen!$B:$C,2,0)</f>
        <v>547.08000000000004</v>
      </c>
      <c r="AL271" s="13">
        <f>VLOOKUP(AJ271,Zeitreihen!$R:$S,2,0)</f>
        <v>1.0266999999999999</v>
      </c>
      <c r="AR271" s="9">
        <f t="shared" si="174"/>
        <v>0</v>
      </c>
      <c r="AT271" s="16">
        <f t="shared" si="175"/>
        <v>4</v>
      </c>
      <c r="AU271" s="17">
        <f>VLOOKUP($A271,Datum!$A:$B,2,0)</f>
        <v>41339</v>
      </c>
      <c r="AV271" s="13">
        <f>VLOOKUP(AU271,Zeitreihen!$F:$G,2,0)</f>
        <v>6999.53</v>
      </c>
      <c r="AW271" s="13">
        <f>VLOOKUP(AU271,Zeitreihen!$J:$K,2,0)</f>
        <v>0.26664533503986348</v>
      </c>
      <c r="BC271" s="9">
        <f t="shared" si="177"/>
        <v>0</v>
      </c>
      <c r="BE271" s="16">
        <f t="shared" si="178"/>
        <v>4</v>
      </c>
      <c r="BF271" s="17">
        <f>VLOOKUP($A271,Datum!$A:$B,2,0)</f>
        <v>41339</v>
      </c>
      <c r="BG271" s="13">
        <f>VLOOKUP(BF271,Zeitreihen!$F:$G,2,0)</f>
        <v>6999.53</v>
      </c>
      <c r="BH271" s="13">
        <f>VLOOKUP(BF271,Zeitreihen!N:O,2,0)</f>
        <v>1.2967</v>
      </c>
      <c r="BN271" s="9">
        <f t="shared" si="180"/>
        <v>0</v>
      </c>
      <c r="BP271" s="16">
        <f t="shared" si="181"/>
        <v>4</v>
      </c>
      <c r="BQ271" s="17">
        <f>VLOOKUP($A271,Datum!$A:$B,2,0)</f>
        <v>41339</v>
      </c>
      <c r="BR271" s="13">
        <f>VLOOKUP(BQ271,Zeitreihen!$F:$G,2,0)</f>
        <v>6999.53</v>
      </c>
      <c r="BS271" s="13">
        <f>VLOOKUP(BQ271,Zeitreihen!R:S,2,0)</f>
        <v>1.0266999999999999</v>
      </c>
      <c r="BY271" s="9">
        <f t="shared" si="183"/>
        <v>0</v>
      </c>
      <c r="CA271" s="16">
        <f t="shared" si="184"/>
        <v>4</v>
      </c>
      <c r="CB271" s="17">
        <f>VLOOKUP($A271,Datum!$A:$B,2,0)</f>
        <v>41339</v>
      </c>
      <c r="CC271" s="13">
        <f>VLOOKUP(CB271,Zeitreihen!$J:$K,2,0)</f>
        <v>0.26664533503986348</v>
      </c>
      <c r="CD271" s="13">
        <f>VLOOKUP(CB271,Zeitreihen!N:O,2,0)</f>
        <v>1.2967</v>
      </c>
      <c r="CJ271" s="9">
        <f t="shared" si="186"/>
        <v>0</v>
      </c>
      <c r="CL271" s="16">
        <f t="shared" si="187"/>
        <v>4</v>
      </c>
      <c r="CM271" s="17">
        <f>VLOOKUP($A271,Datum!$A:$B,2,0)</f>
        <v>41339</v>
      </c>
      <c r="CN271" s="13">
        <f>VLOOKUP(CM271,Zeitreihen!$J:$K,2,0)</f>
        <v>0.26664533503986348</v>
      </c>
      <c r="CO271" s="13">
        <f>VLOOKUP(CM271,Zeitreihen!R:S,2,0)</f>
        <v>1.0266999999999999</v>
      </c>
      <c r="CU271" s="9">
        <f t="shared" si="189"/>
        <v>0</v>
      </c>
      <c r="CW271" s="16">
        <f t="shared" si="190"/>
        <v>4</v>
      </c>
      <c r="CX271" s="17">
        <f>VLOOKUP($A271,Datum!$A:$B,2,0)</f>
        <v>41339</v>
      </c>
      <c r="CY271" s="13">
        <f>VLOOKUP(CX271,Zeitreihen!N:O,2,0)</f>
        <v>1.2967</v>
      </c>
      <c r="CZ271" s="13">
        <f>VLOOKUP(CX271,Zeitreihen!R:S,2,0)</f>
        <v>1.0266999999999999</v>
      </c>
      <c r="DF271" s="9">
        <f t="shared" si="192"/>
        <v>0</v>
      </c>
    </row>
    <row r="272" spans="1:110" x14ac:dyDescent="0.15">
      <c r="B272" s="15"/>
      <c r="E272" s="15"/>
      <c r="M272" s="15"/>
      <c r="P272" s="15"/>
      <c r="X272" s="15"/>
      <c r="AA272" s="15"/>
      <c r="AI272" s="15"/>
      <c r="AL272" s="15"/>
      <c r="AT272" s="15"/>
      <c r="AW272" s="15"/>
      <c r="BE272" s="15"/>
      <c r="BH272" s="15"/>
      <c r="BP272" s="15"/>
      <c r="BS272" s="15"/>
      <c r="CA272" s="15"/>
      <c r="CD272" s="15"/>
      <c r="CL272" s="15"/>
      <c r="CO272" s="15"/>
      <c r="CW272" s="15"/>
      <c r="CZ272" s="15"/>
    </row>
    <row r="273" spans="2:104" x14ac:dyDescent="0.15">
      <c r="B273" s="15"/>
      <c r="E273" s="15"/>
      <c r="M273" s="15"/>
      <c r="P273" s="15"/>
      <c r="X273" s="15"/>
      <c r="AA273" s="15"/>
      <c r="AI273" s="15"/>
      <c r="AL273" s="15"/>
      <c r="AT273" s="15"/>
      <c r="AW273" s="15"/>
      <c r="BE273" s="15"/>
      <c r="BH273" s="15"/>
      <c r="BP273" s="15"/>
      <c r="BS273" s="15"/>
      <c r="CA273" s="15"/>
      <c r="CD273" s="15"/>
      <c r="CL273" s="15"/>
      <c r="CO273" s="15"/>
      <c r="CW273" s="15"/>
      <c r="CZ273" s="15"/>
    </row>
    <row r="274" spans="2:104" x14ac:dyDescent="0.15">
      <c r="B274" s="15"/>
      <c r="E274" s="15"/>
      <c r="M274" s="15"/>
      <c r="P274" s="15"/>
      <c r="X274" s="15"/>
      <c r="AA274" s="15"/>
      <c r="AI274" s="15"/>
      <c r="AL274" s="15"/>
      <c r="AT274" s="15"/>
      <c r="AW274" s="15"/>
      <c r="BE274" s="15"/>
      <c r="BH274" s="15"/>
      <c r="BP274" s="15"/>
      <c r="BS274" s="15"/>
      <c r="CA274" s="15"/>
      <c r="CD274" s="15"/>
      <c r="CL274" s="15"/>
      <c r="CO274" s="15"/>
      <c r="CW274" s="15"/>
      <c r="CZ274" s="15"/>
    </row>
    <row r="275" spans="2:104" x14ac:dyDescent="0.15">
      <c r="B275" s="15"/>
      <c r="E275" s="15"/>
      <c r="M275" s="15"/>
      <c r="P275" s="15"/>
      <c r="X275" s="15"/>
      <c r="AA275" s="15"/>
      <c r="AI275" s="15"/>
      <c r="AL275" s="15"/>
      <c r="AT275" s="15"/>
      <c r="AW275" s="15"/>
      <c r="BE275" s="15"/>
      <c r="BH275" s="15"/>
      <c r="BP275" s="15"/>
      <c r="BS275" s="15"/>
      <c r="CA275" s="15"/>
      <c r="CD275" s="15"/>
      <c r="CL275" s="15"/>
      <c r="CO275" s="15"/>
      <c r="CW275" s="15"/>
      <c r="CZ275" s="15"/>
    </row>
    <row r="276" spans="2:104" x14ac:dyDescent="0.15">
      <c r="B276" s="15"/>
      <c r="E276" s="15"/>
      <c r="M276" s="15"/>
      <c r="P276" s="15"/>
      <c r="X276" s="15"/>
      <c r="AA276" s="15"/>
      <c r="AI276" s="15"/>
      <c r="AL276" s="15"/>
      <c r="AT276" s="15"/>
      <c r="AW276" s="15"/>
      <c r="BE276" s="15"/>
      <c r="BH276" s="15"/>
      <c r="BP276" s="15"/>
      <c r="BS276" s="15"/>
      <c r="CA276" s="15"/>
      <c r="CD276" s="15"/>
      <c r="CL276" s="15"/>
      <c r="CO276" s="15"/>
      <c r="CW276" s="15"/>
      <c r="CZ276" s="15"/>
    </row>
    <row r="277" spans="2:104" x14ac:dyDescent="0.15">
      <c r="B277" s="15"/>
      <c r="E277" s="15"/>
      <c r="M277" s="15"/>
      <c r="P277" s="15"/>
      <c r="X277" s="15"/>
      <c r="AA277" s="15"/>
      <c r="AI277" s="15"/>
      <c r="AL277" s="15"/>
      <c r="AT277" s="15"/>
      <c r="AW277" s="15"/>
      <c r="BE277" s="15"/>
      <c r="BH277" s="15"/>
      <c r="BP277" s="15"/>
      <c r="BS277" s="15"/>
      <c r="CA277" s="15"/>
      <c r="CD277" s="15"/>
      <c r="CL277" s="15"/>
      <c r="CO277" s="15"/>
      <c r="CW277" s="15"/>
      <c r="CZ277" s="15"/>
    </row>
    <row r="278" spans="2:104" x14ac:dyDescent="0.15">
      <c r="B278" s="15"/>
      <c r="E278" s="15"/>
      <c r="M278" s="15"/>
      <c r="P278" s="15"/>
      <c r="X278" s="15"/>
      <c r="AA278" s="15"/>
      <c r="AI278" s="15"/>
      <c r="AL278" s="15"/>
      <c r="AT278" s="15"/>
      <c r="AW278" s="15"/>
      <c r="BE278" s="15"/>
      <c r="BH278" s="15"/>
      <c r="BP278" s="15"/>
      <c r="BS278" s="15"/>
      <c r="CA278" s="15"/>
      <c r="CD278" s="15"/>
      <c r="CL278" s="15"/>
      <c r="CO278" s="15"/>
      <c r="CW278" s="15"/>
      <c r="CZ278" s="15"/>
    </row>
    <row r="279" spans="2:104" x14ac:dyDescent="0.15">
      <c r="B279" s="15"/>
      <c r="E279" s="15"/>
      <c r="M279" s="15"/>
      <c r="P279" s="15"/>
      <c r="X279" s="15"/>
      <c r="AA279" s="15"/>
      <c r="AI279" s="15"/>
      <c r="AL279" s="15"/>
      <c r="AT279" s="15"/>
      <c r="AW279" s="15"/>
      <c r="BE279" s="15"/>
      <c r="BH279" s="15"/>
      <c r="BP279" s="15"/>
      <c r="BS279" s="15"/>
      <c r="CA279" s="15"/>
      <c r="CD279" s="15"/>
      <c r="CL279" s="15"/>
      <c r="CO279" s="15"/>
      <c r="CW279" s="15"/>
      <c r="CZ279" s="15"/>
    </row>
    <row r="280" spans="2:104" x14ac:dyDescent="0.15">
      <c r="B280" s="15"/>
      <c r="E280" s="15"/>
      <c r="M280" s="15"/>
      <c r="P280" s="15"/>
      <c r="X280" s="15"/>
      <c r="AA280" s="15"/>
      <c r="AI280" s="15"/>
      <c r="AL280" s="15"/>
      <c r="AT280" s="15"/>
      <c r="AW280" s="15"/>
      <c r="BE280" s="15"/>
      <c r="BH280" s="15"/>
      <c r="BP280" s="15"/>
      <c r="BS280" s="15"/>
      <c r="CA280" s="15"/>
      <c r="CD280" s="15"/>
      <c r="CL280" s="15"/>
      <c r="CO280" s="15"/>
      <c r="CW280" s="15"/>
      <c r="CZ280" s="15"/>
    </row>
    <row r="281" spans="2:104" x14ac:dyDescent="0.15">
      <c r="B281" s="15"/>
      <c r="E281" s="15"/>
      <c r="M281" s="15"/>
      <c r="P281" s="15"/>
      <c r="X281" s="15"/>
      <c r="AA281" s="15"/>
      <c r="AI281" s="15"/>
      <c r="AL281" s="15"/>
      <c r="AT281" s="15"/>
      <c r="AW281" s="15"/>
      <c r="BE281" s="15"/>
      <c r="BH281" s="15"/>
      <c r="BP281" s="15"/>
      <c r="BS281" s="15"/>
      <c r="CA281" s="15"/>
      <c r="CD281" s="15"/>
      <c r="CL281" s="15"/>
      <c r="CO281" s="15"/>
      <c r="CW281" s="15"/>
      <c r="CZ281" s="15"/>
    </row>
    <row r="282" spans="2:104" x14ac:dyDescent="0.15">
      <c r="B282" s="15"/>
      <c r="E282" s="15"/>
      <c r="M282" s="15"/>
      <c r="P282" s="15"/>
      <c r="X282" s="15"/>
      <c r="AA282" s="15"/>
      <c r="AI282" s="15"/>
      <c r="AL282" s="15"/>
      <c r="AT282" s="15"/>
      <c r="AW282" s="15"/>
      <c r="BE282" s="15"/>
      <c r="BH282" s="15"/>
      <c r="BP282" s="15"/>
      <c r="BS282" s="15"/>
      <c r="CA282" s="15"/>
      <c r="CD282" s="15"/>
      <c r="CL282" s="15"/>
      <c r="CO282" s="15"/>
      <c r="CW282" s="15"/>
      <c r="CZ282" s="15"/>
    </row>
    <row r="283" spans="2:104" x14ac:dyDescent="0.15">
      <c r="B283" s="15"/>
      <c r="E283" s="15"/>
      <c r="M283" s="15"/>
      <c r="P283" s="15"/>
      <c r="X283" s="15"/>
      <c r="AA283" s="15"/>
      <c r="AI283" s="15"/>
      <c r="AL283" s="15"/>
      <c r="AT283" s="15"/>
      <c r="AW283" s="15"/>
      <c r="BE283" s="15"/>
      <c r="BH283" s="15"/>
      <c r="BP283" s="15"/>
      <c r="BS283" s="15"/>
      <c r="CA283" s="15"/>
      <c r="CD283" s="15"/>
      <c r="CL283" s="15"/>
      <c r="CO283" s="15"/>
      <c r="CW283" s="15"/>
      <c r="CZ283" s="15"/>
    </row>
    <row r="284" spans="2:104" x14ac:dyDescent="0.15">
      <c r="B284" s="15"/>
      <c r="E284" s="15"/>
      <c r="M284" s="15"/>
      <c r="P284" s="15"/>
      <c r="X284" s="15"/>
      <c r="AA284" s="15"/>
      <c r="AI284" s="15"/>
      <c r="AL284" s="15"/>
      <c r="AT284" s="15"/>
      <c r="AW284" s="15"/>
      <c r="BE284" s="15"/>
      <c r="BH284" s="15"/>
      <c r="BP284" s="15"/>
      <c r="BS284" s="15"/>
      <c r="CA284" s="15"/>
      <c r="CD284" s="15"/>
      <c r="CL284" s="15"/>
      <c r="CO284" s="15"/>
      <c r="CW284" s="15"/>
      <c r="CZ284" s="15"/>
    </row>
    <row r="285" spans="2:104" x14ac:dyDescent="0.15">
      <c r="B285" s="15"/>
      <c r="E285" s="15"/>
      <c r="M285" s="15"/>
      <c r="P285" s="15"/>
      <c r="X285" s="15"/>
      <c r="AA285" s="15"/>
      <c r="AI285" s="15"/>
      <c r="AL285" s="15"/>
      <c r="AT285" s="15"/>
      <c r="AW285" s="15"/>
      <c r="BE285" s="15"/>
      <c r="BH285" s="15"/>
      <c r="BP285" s="15"/>
      <c r="BS285" s="15"/>
      <c r="CA285" s="15"/>
      <c r="CD285" s="15"/>
      <c r="CL285" s="15"/>
      <c r="CO285" s="15"/>
      <c r="CW285" s="15"/>
      <c r="CZ285" s="15"/>
    </row>
    <row r="286" spans="2:104" x14ac:dyDescent="0.15">
      <c r="B286" s="15"/>
      <c r="E286" s="15"/>
      <c r="M286" s="15"/>
      <c r="P286" s="15"/>
      <c r="X286" s="15"/>
      <c r="AA286" s="15"/>
      <c r="AI286" s="15"/>
      <c r="AL286" s="15"/>
      <c r="AT286" s="15"/>
      <c r="AW286" s="15"/>
      <c r="BE286" s="15"/>
      <c r="BH286" s="15"/>
      <c r="BP286" s="15"/>
      <c r="BS286" s="15"/>
      <c r="CA286" s="15"/>
      <c r="CD286" s="15"/>
      <c r="CL286" s="15"/>
      <c r="CO286" s="15"/>
      <c r="CW286" s="15"/>
      <c r="CZ286" s="15"/>
    </row>
    <row r="287" spans="2:104" x14ac:dyDescent="0.15">
      <c r="B287" s="15"/>
      <c r="E287" s="15"/>
      <c r="M287" s="15"/>
      <c r="P287" s="15"/>
      <c r="X287" s="15"/>
      <c r="AA287" s="15"/>
      <c r="AI287" s="15"/>
      <c r="AL287" s="15"/>
      <c r="AT287" s="15"/>
      <c r="AW287" s="15"/>
      <c r="BE287" s="15"/>
      <c r="BH287" s="15"/>
      <c r="BP287" s="15"/>
      <c r="BS287" s="15"/>
      <c r="CA287" s="15"/>
      <c r="CD287" s="15"/>
      <c r="CL287" s="15"/>
      <c r="CO287" s="15"/>
      <c r="CW287" s="15"/>
      <c r="CZ287" s="15"/>
    </row>
    <row r="288" spans="2:104" x14ac:dyDescent="0.15">
      <c r="B288" s="15"/>
      <c r="E288" s="15"/>
      <c r="M288" s="15"/>
      <c r="P288" s="15"/>
      <c r="X288" s="15"/>
      <c r="AA288" s="15"/>
      <c r="AI288" s="15"/>
      <c r="AL288" s="15"/>
      <c r="AT288" s="15"/>
      <c r="AW288" s="15"/>
      <c r="BE288" s="15"/>
      <c r="BH288" s="15"/>
      <c r="BP288" s="15"/>
      <c r="BS288" s="15"/>
      <c r="CA288" s="15"/>
      <c r="CD288" s="15"/>
      <c r="CL288" s="15"/>
      <c r="CO288" s="15"/>
      <c r="CW288" s="15"/>
      <c r="CZ288" s="15"/>
    </row>
    <row r="289" spans="2:104" x14ac:dyDescent="0.15">
      <c r="B289" s="15"/>
      <c r="E289" s="15"/>
      <c r="M289" s="15"/>
      <c r="P289" s="15"/>
      <c r="X289" s="15"/>
      <c r="AA289" s="15"/>
      <c r="AI289" s="15"/>
      <c r="AL289" s="15"/>
      <c r="AT289" s="15"/>
      <c r="AW289" s="15"/>
      <c r="BE289" s="15"/>
      <c r="BH289" s="15"/>
      <c r="BP289" s="15"/>
      <c r="BS289" s="15"/>
      <c r="CA289" s="15"/>
      <c r="CD289" s="15"/>
      <c r="CL289" s="15"/>
      <c r="CO289" s="15"/>
      <c r="CW289" s="15"/>
      <c r="CZ289" s="15"/>
    </row>
    <row r="290" spans="2:104" x14ac:dyDescent="0.15">
      <c r="B290" s="15"/>
      <c r="E290" s="15"/>
      <c r="M290" s="15"/>
      <c r="P290" s="15"/>
      <c r="X290" s="15"/>
      <c r="AA290" s="15"/>
      <c r="AI290" s="15"/>
      <c r="AL290" s="15"/>
      <c r="AT290" s="15"/>
      <c r="AW290" s="15"/>
      <c r="BE290" s="15"/>
      <c r="BH290" s="15"/>
      <c r="BP290" s="15"/>
      <c r="BS290" s="15"/>
      <c r="CA290" s="15"/>
      <c r="CD290" s="15"/>
      <c r="CL290" s="15"/>
      <c r="CO290" s="15"/>
      <c r="CW290" s="15"/>
      <c r="CZ290" s="15"/>
    </row>
    <row r="291" spans="2:104" x14ac:dyDescent="0.15">
      <c r="B291" s="15"/>
      <c r="E291" s="15"/>
      <c r="M291" s="15"/>
      <c r="P291" s="15"/>
      <c r="X291" s="15"/>
      <c r="AA291" s="15"/>
      <c r="AI291" s="15"/>
      <c r="AL291" s="15"/>
      <c r="AT291" s="15"/>
      <c r="AW291" s="15"/>
      <c r="BE291" s="15"/>
      <c r="BH291" s="15"/>
      <c r="BP291" s="15"/>
      <c r="BS291" s="15"/>
      <c r="CA291" s="15"/>
      <c r="CD291" s="15"/>
      <c r="CL291" s="15"/>
      <c r="CO291" s="15"/>
      <c r="CW291" s="15"/>
      <c r="CZ291" s="15"/>
    </row>
    <row r="292" spans="2:104" x14ac:dyDescent="0.15">
      <c r="B292" s="15"/>
      <c r="E292" s="15"/>
      <c r="M292" s="15"/>
      <c r="P292" s="15"/>
      <c r="X292" s="15"/>
      <c r="AA292" s="15"/>
      <c r="AI292" s="15"/>
      <c r="AL292" s="15"/>
      <c r="AT292" s="15"/>
      <c r="AW292" s="15"/>
      <c r="BE292" s="15"/>
      <c r="BH292" s="15"/>
      <c r="BP292" s="15"/>
      <c r="BS292" s="15"/>
      <c r="CA292" s="15"/>
      <c r="CD292" s="15"/>
      <c r="CL292" s="15"/>
      <c r="CO292" s="15"/>
      <c r="CW292" s="15"/>
      <c r="CZ292" s="15"/>
    </row>
    <row r="293" spans="2:104" x14ac:dyDescent="0.15">
      <c r="B293" s="15"/>
      <c r="E293" s="15"/>
      <c r="M293" s="15"/>
      <c r="P293" s="15"/>
      <c r="X293" s="15"/>
      <c r="AA293" s="15"/>
      <c r="AI293" s="15"/>
      <c r="AL293" s="15"/>
      <c r="AT293" s="15"/>
      <c r="AW293" s="15"/>
      <c r="BE293" s="15"/>
      <c r="BH293" s="15"/>
      <c r="BP293" s="15"/>
      <c r="BS293" s="15"/>
      <c r="CA293" s="15"/>
      <c r="CD293" s="15"/>
      <c r="CL293" s="15"/>
      <c r="CO293" s="15"/>
      <c r="CW293" s="15"/>
      <c r="CZ293" s="15"/>
    </row>
    <row r="294" spans="2:104" x14ac:dyDescent="0.15">
      <c r="B294" s="15"/>
      <c r="E294" s="15"/>
      <c r="M294" s="15"/>
      <c r="P294" s="15"/>
      <c r="X294" s="15"/>
      <c r="AA294" s="15"/>
      <c r="AI294" s="15"/>
      <c r="AL294" s="15"/>
      <c r="AT294" s="15"/>
      <c r="AW294" s="15"/>
      <c r="BE294" s="15"/>
      <c r="BH294" s="15"/>
      <c r="BP294" s="15"/>
      <c r="BS294" s="15"/>
      <c r="CA294" s="15"/>
      <c r="CD294" s="15"/>
      <c r="CL294" s="15"/>
      <c r="CO294" s="15"/>
      <c r="CW294" s="15"/>
      <c r="CZ294" s="15"/>
    </row>
    <row r="295" spans="2:104" x14ac:dyDescent="0.15">
      <c r="B295" s="15"/>
      <c r="E295" s="15"/>
      <c r="M295" s="15"/>
      <c r="P295" s="15"/>
      <c r="X295" s="15"/>
      <c r="AA295" s="15"/>
      <c r="AI295" s="15"/>
      <c r="AL295" s="15"/>
      <c r="AT295" s="15"/>
      <c r="AW295" s="15"/>
      <c r="BE295" s="15"/>
      <c r="BH295" s="15"/>
      <c r="BP295" s="15"/>
      <c r="BS295" s="15"/>
      <c r="CA295" s="15"/>
      <c r="CD295" s="15"/>
      <c r="CL295" s="15"/>
      <c r="CO295" s="15"/>
      <c r="CW295" s="15"/>
      <c r="CZ295" s="15"/>
    </row>
    <row r="296" spans="2:104" x14ac:dyDescent="0.15">
      <c r="B296" s="15"/>
      <c r="E296" s="15"/>
      <c r="M296" s="15"/>
      <c r="P296" s="15"/>
      <c r="X296" s="15"/>
      <c r="AA296" s="15"/>
      <c r="AI296" s="15"/>
      <c r="AL296" s="15"/>
      <c r="AT296" s="15"/>
      <c r="AW296" s="15"/>
      <c r="BE296" s="15"/>
      <c r="BH296" s="15"/>
      <c r="BP296" s="15"/>
      <c r="BS296" s="15"/>
      <c r="CA296" s="15"/>
      <c r="CD296" s="15"/>
      <c r="CL296" s="15"/>
      <c r="CO296" s="15"/>
      <c r="CW296" s="15"/>
      <c r="CZ296" s="15"/>
    </row>
    <row r="297" spans="2:104" x14ac:dyDescent="0.15">
      <c r="B297" s="15"/>
      <c r="E297" s="15"/>
      <c r="M297" s="15"/>
      <c r="P297" s="15"/>
      <c r="X297" s="15"/>
      <c r="AA297" s="15"/>
      <c r="AI297" s="15"/>
      <c r="AL297" s="15"/>
      <c r="AT297" s="15"/>
      <c r="AW297" s="15"/>
      <c r="BE297" s="15"/>
      <c r="BH297" s="15"/>
      <c r="BP297" s="15"/>
      <c r="BS297" s="15"/>
      <c r="CA297" s="15"/>
      <c r="CD297" s="15"/>
      <c r="CL297" s="15"/>
      <c r="CO297" s="15"/>
      <c r="CW297" s="15"/>
      <c r="CZ297" s="15"/>
    </row>
    <row r="298" spans="2:104" x14ac:dyDescent="0.15">
      <c r="B298" s="15"/>
      <c r="E298" s="15"/>
      <c r="M298" s="15"/>
      <c r="P298" s="15"/>
      <c r="X298" s="15"/>
      <c r="AA298" s="15"/>
      <c r="AI298" s="15"/>
      <c r="AL298" s="15"/>
      <c r="AT298" s="15"/>
      <c r="AW298" s="15"/>
      <c r="BE298" s="15"/>
      <c r="BH298" s="15"/>
      <c r="BP298" s="15"/>
      <c r="BS298" s="15"/>
      <c r="CA298" s="15"/>
      <c r="CD298" s="15"/>
      <c r="CL298" s="15"/>
      <c r="CO298" s="15"/>
      <c r="CW298" s="15"/>
      <c r="CZ298" s="15"/>
    </row>
    <row r="299" spans="2:104" x14ac:dyDescent="0.15">
      <c r="B299" s="15"/>
      <c r="E299" s="15"/>
      <c r="M299" s="15"/>
      <c r="P299" s="15"/>
      <c r="X299" s="15"/>
      <c r="AA299" s="15"/>
      <c r="AI299" s="15"/>
      <c r="AL299" s="15"/>
      <c r="AT299" s="15"/>
      <c r="AW299" s="15"/>
      <c r="BE299" s="15"/>
      <c r="BH299" s="15"/>
      <c r="BP299" s="15"/>
      <c r="BS299" s="15"/>
      <c r="CA299" s="15"/>
      <c r="CD299" s="15"/>
      <c r="CL299" s="15"/>
      <c r="CO299" s="15"/>
      <c r="CW299" s="15"/>
      <c r="CZ299" s="15"/>
    </row>
    <row r="300" spans="2:104" x14ac:dyDescent="0.15">
      <c r="B300" s="15"/>
      <c r="E300" s="15"/>
      <c r="M300" s="15"/>
      <c r="P300" s="15"/>
      <c r="X300" s="15"/>
      <c r="AA300" s="15"/>
      <c r="AI300" s="15"/>
      <c r="AL300" s="15"/>
      <c r="AT300" s="15"/>
      <c r="AW300" s="15"/>
      <c r="BE300" s="15"/>
      <c r="BH300" s="15"/>
      <c r="BP300" s="15"/>
      <c r="BS300" s="15"/>
      <c r="CA300" s="15"/>
      <c r="CD300" s="15"/>
      <c r="CL300" s="15"/>
      <c r="CO300" s="15"/>
      <c r="CW300" s="15"/>
      <c r="CZ300" s="15"/>
    </row>
    <row r="301" spans="2:104" x14ac:dyDescent="0.15">
      <c r="B301" s="15"/>
      <c r="E301" s="15"/>
      <c r="M301" s="15"/>
      <c r="P301" s="15"/>
      <c r="X301" s="15"/>
      <c r="AA301" s="15"/>
      <c r="AI301" s="15"/>
      <c r="AL301" s="15"/>
      <c r="AT301" s="15"/>
      <c r="AW301" s="15"/>
      <c r="BE301" s="15"/>
      <c r="BH301" s="15"/>
      <c r="BP301" s="15"/>
      <c r="BS301" s="15"/>
      <c r="CA301" s="15"/>
      <c r="CD301" s="15"/>
      <c r="CL301" s="15"/>
      <c r="CO301" s="15"/>
      <c r="CW301" s="15"/>
      <c r="CZ301" s="15"/>
    </row>
    <row r="302" spans="2:104" x14ac:dyDescent="0.15">
      <c r="B302" s="15"/>
      <c r="E302" s="15"/>
      <c r="M302" s="15"/>
      <c r="P302" s="15"/>
      <c r="X302" s="15"/>
      <c r="AA302" s="15"/>
      <c r="AI302" s="15"/>
      <c r="AL302" s="15"/>
      <c r="AT302" s="15"/>
      <c r="AW302" s="15"/>
      <c r="BE302" s="15"/>
      <c r="BH302" s="15"/>
      <c r="BP302" s="15"/>
      <c r="BS302" s="15"/>
      <c r="CA302" s="15"/>
      <c r="CD302" s="15"/>
      <c r="CL302" s="15"/>
      <c r="CO302" s="15"/>
      <c r="CW302" s="15"/>
      <c r="CZ302" s="15"/>
    </row>
    <row r="303" spans="2:104" x14ac:dyDescent="0.15">
      <c r="B303" s="15"/>
      <c r="E303" s="15"/>
      <c r="M303" s="15"/>
      <c r="P303" s="15"/>
      <c r="X303" s="15"/>
      <c r="AA303" s="15"/>
      <c r="AI303" s="15"/>
      <c r="AL303" s="15"/>
      <c r="AT303" s="15"/>
      <c r="AW303" s="15"/>
      <c r="BE303" s="15"/>
      <c r="BH303" s="15"/>
      <c r="BP303" s="15"/>
      <c r="BS303" s="15"/>
      <c r="CA303" s="15"/>
      <c r="CD303" s="15"/>
      <c r="CL303" s="15"/>
      <c r="CO303" s="15"/>
      <c r="CW303" s="15"/>
      <c r="CZ303" s="15"/>
    </row>
    <row r="304" spans="2:104" x14ac:dyDescent="0.15">
      <c r="B304" s="15"/>
      <c r="E304" s="15"/>
      <c r="M304" s="15"/>
      <c r="P304" s="15"/>
      <c r="X304" s="15"/>
      <c r="AA304" s="15"/>
      <c r="AI304" s="15"/>
      <c r="AL304" s="15"/>
      <c r="AT304" s="15"/>
      <c r="AW304" s="15"/>
      <c r="BE304" s="15"/>
      <c r="BH304" s="15"/>
      <c r="BP304" s="15"/>
      <c r="BS304" s="15"/>
      <c r="CA304" s="15"/>
      <c r="CD304" s="15"/>
      <c r="CL304" s="15"/>
      <c r="CO304" s="15"/>
      <c r="CW304" s="15"/>
      <c r="CZ304" s="15"/>
    </row>
    <row r="305" spans="2:104" x14ac:dyDescent="0.15">
      <c r="B305" s="15"/>
      <c r="E305" s="15"/>
      <c r="M305" s="15"/>
      <c r="P305" s="15"/>
      <c r="X305" s="15"/>
      <c r="AA305" s="15"/>
      <c r="AI305" s="15"/>
      <c r="AL305" s="15"/>
      <c r="AT305" s="15"/>
      <c r="AW305" s="15"/>
      <c r="BE305" s="15"/>
      <c r="BH305" s="15"/>
      <c r="BP305" s="15"/>
      <c r="BS305" s="15"/>
      <c r="CA305" s="15"/>
      <c r="CD305" s="15"/>
      <c r="CL305" s="15"/>
      <c r="CO305" s="15"/>
      <c r="CW305" s="15"/>
      <c r="CZ305" s="15"/>
    </row>
    <row r="306" spans="2:104" x14ac:dyDescent="0.15">
      <c r="B306" s="15"/>
      <c r="E306" s="15"/>
      <c r="M306" s="15"/>
      <c r="P306" s="15"/>
      <c r="X306" s="15"/>
      <c r="AA306" s="15"/>
      <c r="AI306" s="15"/>
      <c r="AL306" s="15"/>
      <c r="AT306" s="15"/>
      <c r="AW306" s="15"/>
      <c r="BE306" s="15"/>
      <c r="BH306" s="15"/>
      <c r="BP306" s="15"/>
      <c r="BS306" s="15"/>
      <c r="CA306" s="15"/>
      <c r="CD306" s="15"/>
      <c r="CL306" s="15"/>
      <c r="CO306" s="15"/>
      <c r="CW306" s="15"/>
      <c r="CZ306" s="15"/>
    </row>
    <row r="307" spans="2:104" x14ac:dyDescent="0.15">
      <c r="B307" s="15"/>
      <c r="E307" s="15"/>
      <c r="M307" s="15"/>
      <c r="P307" s="15"/>
      <c r="X307" s="15"/>
      <c r="AA307" s="15"/>
      <c r="AI307" s="15"/>
      <c r="AL307" s="15"/>
      <c r="AT307" s="15"/>
      <c r="AW307" s="15"/>
      <c r="BE307" s="15"/>
      <c r="BH307" s="15"/>
      <c r="BP307" s="15"/>
      <c r="BS307" s="15"/>
      <c r="CA307" s="15"/>
      <c r="CD307" s="15"/>
      <c r="CL307" s="15"/>
      <c r="CO307" s="15"/>
      <c r="CW307" s="15"/>
      <c r="CZ307" s="15"/>
    </row>
    <row r="308" spans="2:104" x14ac:dyDescent="0.15">
      <c r="B308" s="15"/>
      <c r="E308" s="15"/>
      <c r="M308" s="15"/>
      <c r="P308" s="15"/>
      <c r="X308" s="15"/>
      <c r="AA308" s="15"/>
      <c r="AI308" s="15"/>
      <c r="AL308" s="15"/>
      <c r="AT308" s="15"/>
      <c r="AW308" s="15"/>
      <c r="BE308" s="15"/>
      <c r="BH308" s="15"/>
      <c r="BP308" s="15"/>
      <c r="BS308" s="15"/>
      <c r="CA308" s="15"/>
      <c r="CD308" s="15"/>
      <c r="CL308" s="15"/>
      <c r="CO308" s="15"/>
      <c r="CW308" s="15"/>
      <c r="CZ308" s="15"/>
    </row>
    <row r="309" spans="2:104" x14ac:dyDescent="0.15">
      <c r="B309" s="15"/>
      <c r="E309" s="15"/>
      <c r="M309" s="15"/>
      <c r="P309" s="15"/>
      <c r="X309" s="15"/>
      <c r="AA309" s="15"/>
      <c r="AI309" s="15"/>
      <c r="AL309" s="15"/>
      <c r="AT309" s="15"/>
      <c r="AW309" s="15"/>
      <c r="BE309" s="15"/>
      <c r="BH309" s="15"/>
      <c r="BP309" s="15"/>
      <c r="BS309" s="15"/>
      <c r="CA309" s="15"/>
      <c r="CD309" s="15"/>
      <c r="CL309" s="15"/>
      <c r="CO309" s="15"/>
      <c r="CW309" s="15"/>
      <c r="CZ309" s="15"/>
    </row>
    <row r="310" spans="2:104" x14ac:dyDescent="0.15">
      <c r="B310" s="15"/>
      <c r="E310" s="15"/>
      <c r="M310" s="15"/>
      <c r="P310" s="15"/>
      <c r="X310" s="15"/>
      <c r="AA310" s="15"/>
      <c r="AI310" s="15"/>
      <c r="AL310" s="15"/>
      <c r="AT310" s="15"/>
      <c r="AW310" s="15"/>
      <c r="BE310" s="15"/>
      <c r="BH310" s="15"/>
      <c r="BP310" s="15"/>
      <c r="BS310" s="15"/>
      <c r="CA310" s="15"/>
      <c r="CD310" s="15"/>
      <c r="CL310" s="15"/>
      <c r="CO310" s="15"/>
      <c r="CW310" s="15"/>
      <c r="CZ310" s="15"/>
    </row>
    <row r="311" spans="2:104" x14ac:dyDescent="0.15">
      <c r="B311" s="15"/>
      <c r="E311" s="15"/>
      <c r="M311" s="15"/>
      <c r="P311" s="15"/>
      <c r="X311" s="15"/>
      <c r="AA311" s="15"/>
      <c r="AI311" s="15"/>
      <c r="AL311" s="15"/>
      <c r="AT311" s="15"/>
      <c r="AW311" s="15"/>
      <c r="BE311" s="15"/>
      <c r="BH311" s="15"/>
      <c r="BP311" s="15"/>
      <c r="BS311" s="15"/>
      <c r="CA311" s="15"/>
      <c r="CD311" s="15"/>
      <c r="CL311" s="15"/>
      <c r="CO311" s="15"/>
      <c r="CW311" s="15"/>
      <c r="CZ311" s="15"/>
    </row>
    <row r="312" spans="2:104" x14ac:dyDescent="0.15">
      <c r="B312" s="15"/>
      <c r="E312" s="15"/>
      <c r="M312" s="15"/>
      <c r="P312" s="15"/>
      <c r="X312" s="15"/>
      <c r="AA312" s="15"/>
      <c r="AI312" s="15"/>
      <c r="AL312" s="15"/>
      <c r="AT312" s="15"/>
      <c r="AW312" s="15"/>
      <c r="BE312" s="15"/>
      <c r="BH312" s="15"/>
      <c r="BP312" s="15"/>
      <c r="BS312" s="15"/>
      <c r="CA312" s="15"/>
      <c r="CD312" s="15"/>
      <c r="CL312" s="15"/>
      <c r="CO312" s="15"/>
      <c r="CW312" s="15"/>
      <c r="CZ312" s="15"/>
    </row>
    <row r="313" spans="2:104" x14ac:dyDescent="0.15">
      <c r="B313" s="15"/>
      <c r="E313" s="15"/>
      <c r="M313" s="15"/>
      <c r="P313" s="15"/>
      <c r="X313" s="15"/>
      <c r="AA313" s="15"/>
      <c r="AI313" s="15"/>
      <c r="AL313" s="15"/>
      <c r="AT313" s="15"/>
      <c r="AW313" s="15"/>
      <c r="BE313" s="15"/>
      <c r="BH313" s="15"/>
      <c r="BP313" s="15"/>
      <c r="BS313" s="15"/>
      <c r="CA313" s="15"/>
      <c r="CD313" s="15"/>
      <c r="CL313" s="15"/>
      <c r="CO313" s="15"/>
      <c r="CW313" s="15"/>
      <c r="CZ313" s="15"/>
    </row>
    <row r="314" spans="2:104" x14ac:dyDescent="0.15">
      <c r="E314" s="15"/>
      <c r="P314" s="15"/>
      <c r="AA314" s="15"/>
      <c r="AL314" s="15"/>
      <c r="AW314" s="15"/>
      <c r="BH314" s="15"/>
      <c r="BS314" s="15"/>
      <c r="CD314" s="15"/>
      <c r="CO314" s="15"/>
      <c r="CZ314" s="15"/>
    </row>
    <row r="315" spans="2:104" x14ac:dyDescent="0.15">
      <c r="E315" s="15"/>
      <c r="P315" s="15"/>
      <c r="AA315" s="15"/>
      <c r="AL315" s="15"/>
      <c r="AW315" s="15"/>
      <c r="BH315" s="15"/>
      <c r="BS315" s="15"/>
      <c r="CD315" s="15"/>
      <c r="CO315" s="15"/>
      <c r="CZ315" s="15"/>
    </row>
    <row r="316" spans="2:104" x14ac:dyDescent="0.15">
      <c r="E316" s="15"/>
      <c r="P316" s="15"/>
      <c r="AA316" s="15"/>
      <c r="AL316" s="15"/>
      <c r="AW316" s="15"/>
      <c r="BH316" s="15"/>
      <c r="BS316" s="15"/>
      <c r="CD316" s="15"/>
      <c r="CO316" s="15"/>
      <c r="CZ316" s="15"/>
    </row>
    <row r="317" spans="2:104" x14ac:dyDescent="0.15">
      <c r="E317" s="15"/>
      <c r="P317" s="15"/>
      <c r="AA317" s="15"/>
      <c r="AL317" s="15"/>
      <c r="AW317" s="15"/>
      <c r="BH317" s="15"/>
      <c r="BS317" s="15"/>
      <c r="CD317" s="15"/>
      <c r="CO317" s="15"/>
      <c r="CZ317" s="15"/>
    </row>
    <row r="318" spans="2:104" x14ac:dyDescent="0.15">
      <c r="E318" s="15"/>
      <c r="P318" s="15"/>
      <c r="AA318" s="15"/>
      <c r="AL318" s="15"/>
      <c r="AW318" s="15"/>
      <c r="BH318" s="15"/>
      <c r="BS318" s="15"/>
      <c r="CD318" s="15"/>
      <c r="CO318" s="15"/>
      <c r="CZ318" s="15"/>
    </row>
    <row r="319" spans="2:104" x14ac:dyDescent="0.15">
      <c r="E319" s="15"/>
      <c r="P319" s="15"/>
      <c r="AA319" s="15"/>
      <c r="AL319" s="15"/>
      <c r="AW319" s="15"/>
      <c r="BH319" s="15"/>
      <c r="BS319" s="15"/>
      <c r="CD319" s="15"/>
      <c r="CO319" s="15"/>
      <c r="CZ319" s="15"/>
    </row>
    <row r="320" spans="2:104" x14ac:dyDescent="0.15">
      <c r="E320" s="15"/>
      <c r="P320" s="15"/>
      <c r="AA320" s="15"/>
      <c r="AL320" s="15"/>
      <c r="AW320" s="15"/>
      <c r="BH320" s="15"/>
      <c r="BS320" s="15"/>
      <c r="CD320" s="15"/>
      <c r="CO320" s="15"/>
      <c r="CZ320" s="15"/>
    </row>
    <row r="321" spans="5:104" x14ac:dyDescent="0.15">
      <c r="E321" s="15"/>
      <c r="P321" s="15"/>
      <c r="AA321" s="15"/>
      <c r="AL321" s="15"/>
      <c r="AW321" s="15"/>
      <c r="BH321" s="15"/>
      <c r="BS321" s="15"/>
      <c r="CD321" s="15"/>
      <c r="CO321" s="15"/>
      <c r="CZ321" s="15"/>
    </row>
    <row r="322" spans="5:104" x14ac:dyDescent="0.15">
      <c r="E322" s="15"/>
      <c r="P322" s="15"/>
      <c r="AA322" s="15"/>
      <c r="AL322" s="15"/>
      <c r="AW322" s="15"/>
      <c r="BH322" s="15"/>
      <c r="BS322" s="15"/>
      <c r="CD322" s="15"/>
      <c r="CO322" s="15"/>
      <c r="CZ322" s="15"/>
    </row>
    <row r="323" spans="5:104" x14ac:dyDescent="0.15">
      <c r="E323" s="15"/>
      <c r="P323" s="15"/>
      <c r="AA323" s="15"/>
      <c r="AL323" s="15"/>
      <c r="AW323" s="15"/>
      <c r="BH323" s="15"/>
      <c r="BS323" s="15"/>
      <c r="CD323" s="15"/>
      <c r="CO323" s="15"/>
      <c r="CZ323" s="15"/>
    </row>
    <row r="324" spans="5:104" x14ac:dyDescent="0.15">
      <c r="E324" s="15"/>
      <c r="P324" s="15"/>
      <c r="AA324" s="15"/>
      <c r="AL324" s="15"/>
      <c r="AW324" s="15"/>
      <c r="BH324" s="15"/>
      <c r="BS324" s="15"/>
      <c r="CD324" s="15"/>
      <c r="CO324" s="15"/>
      <c r="CZ324" s="15"/>
    </row>
    <row r="325" spans="5:104" x14ac:dyDescent="0.15">
      <c r="E325" s="15"/>
      <c r="P325" s="15"/>
      <c r="AA325" s="15"/>
      <c r="AL325" s="15"/>
      <c r="AW325" s="15"/>
      <c r="BH325" s="15"/>
      <c r="BS325" s="15"/>
      <c r="CD325" s="15"/>
      <c r="CO325" s="15"/>
      <c r="CZ325" s="15"/>
    </row>
    <row r="326" spans="5:104" x14ac:dyDescent="0.15">
      <c r="E326" s="15"/>
      <c r="P326" s="15"/>
      <c r="AA326" s="15"/>
      <c r="AL326" s="15"/>
      <c r="AW326" s="15"/>
      <c r="BH326" s="15"/>
      <c r="BS326" s="15"/>
      <c r="CD326" s="15"/>
      <c r="CO326" s="15"/>
      <c r="CZ326" s="15"/>
    </row>
    <row r="327" spans="5:104" x14ac:dyDescent="0.15">
      <c r="E327" s="15"/>
      <c r="P327" s="15"/>
      <c r="AA327" s="15"/>
      <c r="AL327" s="15"/>
      <c r="AW327" s="15"/>
      <c r="BH327" s="15"/>
      <c r="BS327" s="15"/>
      <c r="CD327" s="15"/>
      <c r="CO327" s="15"/>
      <c r="CZ327" s="15"/>
    </row>
    <row r="328" spans="5:104" x14ac:dyDescent="0.15">
      <c r="E328" s="15"/>
      <c r="P328" s="15"/>
      <c r="AA328" s="15"/>
      <c r="AL328" s="15"/>
      <c r="AW328" s="15"/>
      <c r="BH328" s="15"/>
      <c r="BS328" s="15"/>
      <c r="CD328" s="15"/>
      <c r="CO328" s="15"/>
      <c r="CZ328" s="15"/>
    </row>
    <row r="329" spans="5:104" x14ac:dyDescent="0.15">
      <c r="E329" s="15"/>
      <c r="P329" s="15"/>
      <c r="AA329" s="15"/>
      <c r="AL329" s="15"/>
      <c r="AW329" s="15"/>
      <c r="BH329" s="15"/>
      <c r="BS329" s="15"/>
      <c r="CD329" s="15"/>
      <c r="CO329" s="15"/>
      <c r="CZ329" s="15"/>
    </row>
    <row r="330" spans="5:104" x14ac:dyDescent="0.15">
      <c r="E330" s="15"/>
      <c r="P330" s="15"/>
      <c r="AA330" s="15"/>
      <c r="AL330" s="15"/>
      <c r="AW330" s="15"/>
      <c r="BH330" s="15"/>
      <c r="BS330" s="15"/>
      <c r="CD330" s="15"/>
      <c r="CO330" s="15"/>
      <c r="CZ330" s="15"/>
    </row>
    <row r="331" spans="5:104" x14ac:dyDescent="0.15">
      <c r="E331" s="15"/>
      <c r="P331" s="15"/>
      <c r="AA331" s="15"/>
      <c r="AL331" s="15"/>
      <c r="AW331" s="15"/>
      <c r="BH331" s="15"/>
      <c r="BS331" s="15"/>
      <c r="CD331" s="15"/>
      <c r="CO331" s="15"/>
      <c r="CZ331" s="15"/>
    </row>
    <row r="332" spans="5:104" x14ac:dyDescent="0.15">
      <c r="E332" s="15"/>
      <c r="P332" s="15"/>
      <c r="AA332" s="15"/>
      <c r="AL332" s="15"/>
      <c r="AW332" s="15"/>
      <c r="BH332" s="15"/>
      <c r="BS332" s="15"/>
      <c r="CD332" s="15"/>
      <c r="CO332" s="15"/>
      <c r="CZ332" s="15"/>
    </row>
    <row r="333" spans="5:104" x14ac:dyDescent="0.15">
      <c r="E333" s="15"/>
      <c r="P333" s="15"/>
      <c r="AA333" s="15"/>
      <c r="AL333" s="15"/>
      <c r="AW333" s="15"/>
      <c r="BH333" s="15"/>
      <c r="BS333" s="15"/>
      <c r="CD333" s="15"/>
      <c r="CO333" s="15"/>
      <c r="CZ333" s="15"/>
    </row>
    <row r="334" spans="5:104" x14ac:dyDescent="0.15">
      <c r="E334" s="15"/>
      <c r="P334" s="15"/>
      <c r="AA334" s="15"/>
      <c r="AL334" s="15"/>
      <c r="AW334" s="15"/>
      <c r="BH334" s="15"/>
      <c r="BS334" s="15"/>
      <c r="CD334" s="15"/>
      <c r="CO334" s="15"/>
      <c r="CZ334" s="15"/>
    </row>
    <row r="335" spans="5:104" x14ac:dyDescent="0.15">
      <c r="E335" s="15"/>
      <c r="P335" s="15"/>
      <c r="AA335" s="15"/>
      <c r="AL335" s="15"/>
      <c r="AW335" s="15"/>
      <c r="BH335" s="15"/>
      <c r="BS335" s="15"/>
      <c r="CD335" s="15"/>
      <c r="CO335" s="15"/>
      <c r="CZ335" s="15"/>
    </row>
    <row r="336" spans="5:104" x14ac:dyDescent="0.15">
      <c r="E336" s="15"/>
      <c r="P336" s="15"/>
      <c r="AA336" s="15"/>
      <c r="AL336" s="15"/>
      <c r="AW336" s="15"/>
      <c r="BH336" s="15"/>
      <c r="BS336" s="15"/>
      <c r="CD336" s="15"/>
      <c r="CO336" s="15"/>
      <c r="CZ336" s="15"/>
    </row>
    <row r="337" spans="5:104" x14ac:dyDescent="0.15">
      <c r="E337" s="15"/>
      <c r="P337" s="15"/>
      <c r="AA337" s="15"/>
      <c r="AL337" s="15"/>
      <c r="AW337" s="15"/>
      <c r="BH337" s="15"/>
      <c r="BS337" s="15"/>
      <c r="CD337" s="15"/>
      <c r="CO337" s="15"/>
      <c r="CZ337" s="15"/>
    </row>
    <row r="338" spans="5:104" x14ac:dyDescent="0.15">
      <c r="E338" s="15"/>
      <c r="P338" s="15"/>
      <c r="AA338" s="15"/>
      <c r="AL338" s="15"/>
      <c r="AW338" s="15"/>
      <c r="BH338" s="15"/>
      <c r="BS338" s="15"/>
      <c r="CD338" s="15"/>
      <c r="CO338" s="15"/>
      <c r="CZ338" s="15"/>
    </row>
    <row r="339" spans="5:104" x14ac:dyDescent="0.15">
      <c r="E339" s="15"/>
      <c r="P339" s="15"/>
      <c r="AA339" s="15"/>
      <c r="AL339" s="15"/>
      <c r="AW339" s="15"/>
      <c r="BH339" s="15"/>
      <c r="BS339" s="15"/>
      <c r="CD339" s="15"/>
      <c r="CO339" s="15"/>
      <c r="CZ339" s="15"/>
    </row>
    <row r="340" spans="5:104" x14ac:dyDescent="0.15">
      <c r="E340" s="15"/>
      <c r="P340" s="15"/>
      <c r="AA340" s="15"/>
      <c r="AL340" s="15"/>
      <c r="AW340" s="15"/>
      <c r="BH340" s="15"/>
      <c r="BS340" s="15"/>
      <c r="CD340" s="15"/>
      <c r="CO340" s="15"/>
      <c r="CZ340" s="15"/>
    </row>
    <row r="341" spans="5:104" x14ac:dyDescent="0.15">
      <c r="E341" s="15"/>
      <c r="P341" s="15"/>
      <c r="AA341" s="15"/>
      <c r="AL341" s="15"/>
      <c r="AW341" s="15"/>
      <c r="BH341" s="15"/>
      <c r="BS341" s="15"/>
      <c r="CD341" s="15"/>
      <c r="CO341" s="15"/>
      <c r="CZ341" s="15"/>
    </row>
    <row r="342" spans="5:104" x14ac:dyDescent="0.15">
      <c r="E342" s="15"/>
      <c r="P342" s="15"/>
      <c r="AA342" s="15"/>
      <c r="AL342" s="15"/>
      <c r="AW342" s="15"/>
      <c r="BH342" s="15"/>
      <c r="BS342" s="15"/>
      <c r="CD342" s="15"/>
      <c r="CO342" s="15"/>
      <c r="CZ342" s="15"/>
    </row>
    <row r="343" spans="5:104" x14ac:dyDescent="0.15">
      <c r="E343" s="15"/>
      <c r="P343" s="15"/>
      <c r="AA343" s="15"/>
      <c r="AL343" s="15"/>
      <c r="AW343" s="15"/>
      <c r="BH343" s="15"/>
      <c r="BS343" s="15"/>
      <c r="CD343" s="15"/>
      <c r="CO343" s="15"/>
      <c r="CZ343" s="15"/>
    </row>
    <row r="344" spans="5:104" x14ac:dyDescent="0.15">
      <c r="E344" s="15"/>
      <c r="P344" s="15"/>
      <c r="AA344" s="15"/>
      <c r="AL344" s="15"/>
      <c r="AW344" s="15"/>
      <c r="BH344" s="15"/>
      <c r="BS344" s="15"/>
      <c r="CD344" s="15"/>
      <c r="CO344" s="15"/>
      <c r="CZ344" s="15"/>
    </row>
    <row r="345" spans="5:104" x14ac:dyDescent="0.15">
      <c r="E345" s="15"/>
      <c r="P345" s="15"/>
      <c r="AA345" s="15"/>
      <c r="AL345" s="15"/>
      <c r="AW345" s="15"/>
      <c r="BH345" s="15"/>
      <c r="BS345" s="15"/>
      <c r="CD345" s="15"/>
      <c r="CO345" s="15"/>
      <c r="CZ345" s="15"/>
    </row>
    <row r="346" spans="5:104" x14ac:dyDescent="0.15">
      <c r="E346" s="15"/>
      <c r="P346" s="15"/>
      <c r="AA346" s="15"/>
      <c r="AL346" s="15"/>
      <c r="AW346" s="15"/>
      <c r="BH346" s="15"/>
      <c r="BS346" s="15"/>
      <c r="CD346" s="15"/>
      <c r="CO346" s="15"/>
      <c r="CZ346" s="15"/>
    </row>
    <row r="347" spans="5:104" x14ac:dyDescent="0.15">
      <c r="E347" s="15"/>
      <c r="P347" s="15"/>
      <c r="AA347" s="15"/>
      <c r="AL347" s="15"/>
      <c r="AW347" s="15"/>
      <c r="BH347" s="15"/>
      <c r="BS347" s="15"/>
      <c r="CD347" s="15"/>
      <c r="CO347" s="15"/>
      <c r="CZ347" s="15"/>
    </row>
    <row r="348" spans="5:104" x14ac:dyDescent="0.15">
      <c r="E348" s="15"/>
      <c r="P348" s="15"/>
      <c r="AA348" s="15"/>
      <c r="AL348" s="15"/>
      <c r="AW348" s="15"/>
      <c r="BH348" s="15"/>
      <c r="BS348" s="15"/>
      <c r="CD348" s="15"/>
      <c r="CO348" s="15"/>
      <c r="CZ348" s="15"/>
    </row>
    <row r="349" spans="5:104" x14ac:dyDescent="0.15">
      <c r="E349" s="15"/>
      <c r="P349" s="15"/>
      <c r="AA349" s="15"/>
      <c r="AL349" s="15"/>
      <c r="AW349" s="15"/>
      <c r="BH349" s="15"/>
      <c r="BS349" s="15"/>
      <c r="CD349" s="15"/>
      <c r="CO349" s="15"/>
      <c r="CZ349" s="15"/>
    </row>
    <row r="350" spans="5:104" x14ac:dyDescent="0.15">
      <c r="E350" s="15"/>
      <c r="P350" s="15"/>
      <c r="AA350" s="15"/>
      <c r="AL350" s="15"/>
      <c r="AW350" s="15"/>
      <c r="BH350" s="15"/>
      <c r="BS350" s="15"/>
      <c r="CD350" s="15"/>
      <c r="CO350" s="15"/>
      <c r="CZ350" s="15"/>
    </row>
    <row r="351" spans="5:104" x14ac:dyDescent="0.15">
      <c r="E351" s="15"/>
      <c r="P351" s="15"/>
      <c r="AA351" s="15"/>
      <c r="AL351" s="15"/>
      <c r="AW351" s="15"/>
      <c r="BH351" s="15"/>
      <c r="BS351" s="15"/>
      <c r="CD351" s="15"/>
      <c r="CO351" s="15"/>
      <c r="CZ351" s="15"/>
    </row>
    <row r="352" spans="5:104" x14ac:dyDescent="0.15">
      <c r="E352" s="15"/>
      <c r="P352" s="15"/>
      <c r="AA352" s="15"/>
      <c r="AL352" s="15"/>
      <c r="AW352" s="15"/>
      <c r="BH352" s="15"/>
      <c r="BS352" s="15"/>
      <c r="CD352" s="15"/>
      <c r="CO352" s="15"/>
      <c r="CZ352" s="15"/>
    </row>
    <row r="353" spans="5:104" x14ac:dyDescent="0.15">
      <c r="E353" s="15"/>
      <c r="P353" s="15"/>
      <c r="AA353" s="15"/>
      <c r="AL353" s="15"/>
      <c r="AW353" s="15"/>
      <c r="BH353" s="15"/>
      <c r="BS353" s="15"/>
      <c r="CD353" s="15"/>
      <c r="CO353" s="15"/>
      <c r="CZ353" s="15"/>
    </row>
    <row r="354" spans="5:104" x14ac:dyDescent="0.15">
      <c r="E354" s="15"/>
      <c r="P354" s="15"/>
      <c r="AA354" s="15"/>
      <c r="AL354" s="15"/>
      <c r="AW354" s="15"/>
      <c r="BH354" s="15"/>
      <c r="BS354" s="15"/>
      <c r="CD354" s="15"/>
      <c r="CO354" s="15"/>
      <c r="CZ354" s="15"/>
    </row>
    <row r="355" spans="5:104" x14ac:dyDescent="0.15">
      <c r="E355" s="15"/>
      <c r="P355" s="15"/>
      <c r="AA355" s="15"/>
      <c r="AL355" s="15"/>
      <c r="AW355" s="15"/>
      <c r="BH355" s="15"/>
      <c r="BS355" s="15"/>
      <c r="CD355" s="15"/>
      <c r="CO355" s="15"/>
      <c r="CZ355" s="15"/>
    </row>
    <row r="356" spans="5:104" x14ac:dyDescent="0.15">
      <c r="E356" s="15"/>
      <c r="P356" s="15"/>
      <c r="AA356" s="15"/>
      <c r="AL356" s="15"/>
      <c r="AW356" s="15"/>
      <c r="BH356" s="15"/>
      <c r="BS356" s="15"/>
      <c r="CD356" s="15"/>
      <c r="CO356" s="15"/>
      <c r="CZ356" s="15"/>
    </row>
    <row r="357" spans="5:104" x14ac:dyDescent="0.15">
      <c r="E357" s="15"/>
      <c r="P357" s="15"/>
      <c r="AA357" s="15"/>
      <c r="AL357" s="15"/>
      <c r="AW357" s="15"/>
      <c r="BH357" s="15"/>
      <c r="BS357" s="15"/>
      <c r="CD357" s="15"/>
      <c r="CO357" s="15"/>
      <c r="CZ357" s="15"/>
    </row>
    <row r="358" spans="5:104" x14ac:dyDescent="0.15">
      <c r="E358" s="15"/>
      <c r="P358" s="15"/>
      <c r="AA358" s="15"/>
      <c r="AL358" s="15"/>
      <c r="AW358" s="15"/>
      <c r="BH358" s="15"/>
      <c r="BS358" s="15"/>
      <c r="CD358" s="15"/>
      <c r="CO358" s="15"/>
      <c r="CZ358" s="15"/>
    </row>
    <row r="359" spans="5:104" x14ac:dyDescent="0.15">
      <c r="E359" s="15"/>
      <c r="P359" s="15"/>
      <c r="AA359" s="15"/>
      <c r="AL359" s="15"/>
      <c r="AW359" s="15"/>
      <c r="BH359" s="15"/>
      <c r="BS359" s="15"/>
      <c r="CD359" s="15"/>
      <c r="CO359" s="15"/>
      <c r="CZ359" s="15"/>
    </row>
    <row r="360" spans="5:104" x14ac:dyDescent="0.15">
      <c r="E360" s="15"/>
      <c r="P360" s="15"/>
      <c r="AA360" s="15"/>
      <c r="AL360" s="15"/>
      <c r="AW360" s="15"/>
      <c r="BH360" s="15"/>
      <c r="BS360" s="15"/>
      <c r="CD360" s="15"/>
      <c r="CO360" s="15"/>
      <c r="CZ360" s="15"/>
    </row>
    <row r="361" spans="5:104" x14ac:dyDescent="0.15">
      <c r="E361" s="15"/>
      <c r="P361" s="15"/>
      <c r="AA361" s="15"/>
      <c r="AL361" s="15"/>
      <c r="AW361" s="15"/>
      <c r="BH361" s="15"/>
      <c r="BS361" s="15"/>
      <c r="CD361" s="15"/>
      <c r="CO361" s="15"/>
      <c r="CZ361" s="15"/>
    </row>
    <row r="362" spans="5:104" x14ac:dyDescent="0.15">
      <c r="E362" s="15"/>
      <c r="P362" s="15"/>
      <c r="AA362" s="15"/>
      <c r="AL362" s="15"/>
      <c r="AW362" s="15"/>
      <c r="BH362" s="15"/>
      <c r="BS362" s="15"/>
      <c r="CD362" s="15"/>
      <c r="CO362" s="15"/>
      <c r="CZ362" s="15"/>
    </row>
    <row r="363" spans="5:104" x14ac:dyDescent="0.15">
      <c r="E363" s="15"/>
      <c r="P363" s="15"/>
      <c r="AA363" s="15"/>
      <c r="AL363" s="15"/>
      <c r="AW363" s="15"/>
      <c r="BH363" s="15"/>
      <c r="BS363" s="15"/>
      <c r="CD363" s="15"/>
      <c r="CO363" s="15"/>
      <c r="CZ363" s="15"/>
    </row>
    <row r="364" spans="5:104" x14ac:dyDescent="0.15">
      <c r="E364" s="15"/>
      <c r="P364" s="15"/>
      <c r="AA364" s="15"/>
      <c r="AL364" s="15"/>
      <c r="AW364" s="15"/>
      <c r="BH364" s="15"/>
      <c r="BS364" s="15"/>
      <c r="CD364" s="15"/>
      <c r="CO364" s="15"/>
      <c r="CZ364" s="15"/>
    </row>
    <row r="365" spans="5:104" x14ac:dyDescent="0.15">
      <c r="E365" s="15"/>
      <c r="P365" s="15"/>
      <c r="AA365" s="15"/>
      <c r="AL365" s="15"/>
      <c r="AW365" s="15"/>
      <c r="BH365" s="15"/>
      <c r="BS365" s="15"/>
      <c r="CD365" s="15"/>
      <c r="CO365" s="15"/>
      <c r="CZ365" s="15"/>
    </row>
    <row r="366" spans="5:104" x14ac:dyDescent="0.15">
      <c r="E366" s="15"/>
      <c r="P366" s="15"/>
      <c r="AA366" s="15"/>
      <c r="AL366" s="15"/>
      <c r="AW366" s="15"/>
      <c r="BH366" s="15"/>
      <c r="BS366" s="15"/>
      <c r="CD366" s="15"/>
      <c r="CO366" s="15"/>
      <c r="CZ366" s="15"/>
    </row>
    <row r="367" spans="5:104" x14ac:dyDescent="0.15">
      <c r="E367" s="15"/>
      <c r="P367" s="15"/>
      <c r="AA367" s="15"/>
      <c r="AL367" s="15"/>
      <c r="AW367" s="15"/>
      <c r="BH367" s="15"/>
      <c r="BS367" s="15"/>
      <c r="CD367" s="15"/>
      <c r="CO367" s="15"/>
      <c r="CZ367" s="15"/>
    </row>
    <row r="368" spans="5:104" x14ac:dyDescent="0.15">
      <c r="E368" s="15"/>
      <c r="P368" s="15"/>
      <c r="AA368" s="15"/>
      <c r="AL368" s="15"/>
      <c r="AW368" s="15"/>
      <c r="BH368" s="15"/>
      <c r="BS368" s="15"/>
      <c r="CD368" s="15"/>
      <c r="CO368" s="15"/>
      <c r="CZ368" s="15"/>
    </row>
    <row r="369" spans="5:104" x14ac:dyDescent="0.15">
      <c r="E369" s="15"/>
      <c r="P369" s="15"/>
      <c r="AA369" s="15"/>
      <c r="AL369" s="15"/>
      <c r="AW369" s="15"/>
      <c r="BH369" s="15"/>
      <c r="BS369" s="15"/>
      <c r="CD369" s="15"/>
      <c r="CO369" s="15"/>
      <c r="CZ369" s="15"/>
    </row>
    <row r="370" spans="5:104" x14ac:dyDescent="0.15">
      <c r="E370" s="15"/>
      <c r="P370" s="15"/>
      <c r="AA370" s="15"/>
      <c r="AL370" s="15"/>
      <c r="AW370" s="15"/>
      <c r="BH370" s="15"/>
      <c r="BS370" s="15"/>
      <c r="CD370" s="15"/>
      <c r="CO370" s="15"/>
      <c r="CZ370" s="15"/>
    </row>
    <row r="371" spans="5:104" x14ac:dyDescent="0.15">
      <c r="E371" s="15"/>
      <c r="P371" s="15"/>
      <c r="AA371" s="15"/>
      <c r="AL371" s="15"/>
      <c r="AW371" s="15"/>
      <c r="BH371" s="15"/>
      <c r="BS371" s="15"/>
      <c r="CD371" s="15"/>
      <c r="CO371" s="15"/>
      <c r="CZ371" s="15"/>
    </row>
    <row r="372" spans="5:104" x14ac:dyDescent="0.15">
      <c r="E372" s="15"/>
      <c r="P372" s="15"/>
      <c r="AA372" s="15"/>
      <c r="AL372" s="15"/>
      <c r="AW372" s="15"/>
      <c r="BH372" s="15"/>
      <c r="BS372" s="15"/>
      <c r="CD372" s="15"/>
      <c r="CO372" s="15"/>
      <c r="CZ372" s="15"/>
    </row>
    <row r="373" spans="5:104" x14ac:dyDescent="0.15">
      <c r="E373" s="15"/>
      <c r="P373" s="15"/>
      <c r="AA373" s="15"/>
      <c r="AL373" s="15"/>
      <c r="AW373" s="15"/>
      <c r="BH373" s="15"/>
      <c r="BS373" s="15"/>
      <c r="CD373" s="15"/>
      <c r="CO373" s="15"/>
      <c r="CZ373" s="15"/>
    </row>
    <row r="374" spans="5:104" x14ac:dyDescent="0.15">
      <c r="E374" s="15"/>
      <c r="P374" s="15"/>
      <c r="AA374" s="15"/>
      <c r="AL374" s="15"/>
      <c r="AW374" s="15"/>
      <c r="BH374" s="15"/>
      <c r="BS374" s="15"/>
      <c r="CD374" s="15"/>
      <c r="CO374" s="15"/>
      <c r="CZ374" s="15"/>
    </row>
    <row r="375" spans="5:104" x14ac:dyDescent="0.15">
      <c r="E375" s="15"/>
      <c r="P375" s="15"/>
      <c r="AA375" s="15"/>
      <c r="AL375" s="15"/>
      <c r="AW375" s="15"/>
      <c r="BH375" s="15"/>
      <c r="BS375" s="15"/>
      <c r="CD375" s="15"/>
      <c r="CO375" s="15"/>
      <c r="CZ375" s="15"/>
    </row>
    <row r="376" spans="5:104" x14ac:dyDescent="0.15">
      <c r="E376" s="15"/>
      <c r="P376" s="15"/>
      <c r="AA376" s="15"/>
      <c r="AL376" s="15"/>
      <c r="AW376" s="15"/>
      <c r="BH376" s="15"/>
      <c r="BS376" s="15"/>
      <c r="CD376" s="15"/>
      <c r="CO376" s="15"/>
      <c r="CZ376" s="15"/>
    </row>
    <row r="377" spans="5:104" x14ac:dyDescent="0.15">
      <c r="E377" s="15"/>
      <c r="P377" s="15"/>
      <c r="AA377" s="15"/>
      <c r="AL377" s="15"/>
      <c r="AW377" s="15"/>
      <c r="BH377" s="15"/>
      <c r="BS377" s="15"/>
      <c r="CD377" s="15"/>
      <c r="CO377" s="15"/>
      <c r="CZ377" s="15"/>
    </row>
    <row r="378" spans="5:104" x14ac:dyDescent="0.15">
      <c r="E378" s="15"/>
      <c r="P378" s="15"/>
      <c r="AA378" s="15"/>
      <c r="AL378" s="15"/>
      <c r="AW378" s="15"/>
      <c r="BH378" s="15"/>
      <c r="BS378" s="15"/>
      <c r="CD378" s="15"/>
      <c r="CO378" s="15"/>
      <c r="CZ378" s="15"/>
    </row>
    <row r="379" spans="5:104" x14ac:dyDescent="0.15">
      <c r="E379" s="15"/>
      <c r="P379" s="15"/>
      <c r="AA379" s="15"/>
      <c r="AL379" s="15"/>
      <c r="AW379" s="15"/>
      <c r="BH379" s="15"/>
      <c r="BS379" s="15"/>
      <c r="CD379" s="15"/>
      <c r="CO379" s="15"/>
      <c r="CZ379" s="15"/>
    </row>
    <row r="380" spans="5:104" x14ac:dyDescent="0.15">
      <c r="E380" s="15"/>
      <c r="P380" s="15"/>
      <c r="AA380" s="15"/>
      <c r="AL380" s="15"/>
      <c r="AW380" s="15"/>
      <c r="BH380" s="15"/>
      <c r="BS380" s="15"/>
      <c r="CD380" s="15"/>
      <c r="CO380" s="15"/>
      <c r="CZ380" s="15"/>
    </row>
    <row r="381" spans="5:104" x14ac:dyDescent="0.15">
      <c r="E381" s="15"/>
      <c r="P381" s="15"/>
      <c r="AA381" s="15"/>
      <c r="AL381" s="15"/>
      <c r="AW381" s="15"/>
      <c r="BH381" s="15"/>
      <c r="BS381" s="15"/>
      <c r="CD381" s="15"/>
      <c r="CO381" s="15"/>
      <c r="CZ381" s="15"/>
    </row>
    <row r="382" spans="5:104" x14ac:dyDescent="0.15">
      <c r="E382" s="15"/>
      <c r="P382" s="15"/>
      <c r="AA382" s="15"/>
      <c r="AL382" s="15"/>
      <c r="AW382" s="15"/>
      <c r="BH382" s="15"/>
      <c r="BS382" s="15"/>
      <c r="CD382" s="15"/>
      <c r="CO382" s="15"/>
      <c r="CZ382" s="15"/>
    </row>
    <row r="383" spans="5:104" x14ac:dyDescent="0.15">
      <c r="E383" s="15"/>
      <c r="P383" s="15"/>
      <c r="AA383" s="15"/>
      <c r="AL383" s="15"/>
      <c r="AW383" s="15"/>
      <c r="BH383" s="15"/>
      <c r="BS383" s="15"/>
      <c r="CD383" s="15"/>
      <c r="CO383" s="15"/>
      <c r="CZ383" s="15"/>
    </row>
    <row r="384" spans="5:104" x14ac:dyDescent="0.15">
      <c r="E384" s="15"/>
      <c r="P384" s="15"/>
      <c r="AA384" s="15"/>
      <c r="AL384" s="15"/>
      <c r="AW384" s="15"/>
      <c r="BH384" s="15"/>
      <c r="BS384" s="15"/>
      <c r="CD384" s="15"/>
      <c r="CO384" s="15"/>
      <c r="CZ384" s="15"/>
    </row>
    <row r="385" spans="5:104" x14ac:dyDescent="0.15">
      <c r="E385" s="15"/>
      <c r="P385" s="15"/>
      <c r="AA385" s="15"/>
      <c r="AL385" s="15"/>
      <c r="AW385" s="15"/>
      <c r="BH385" s="15"/>
      <c r="BS385" s="15"/>
      <c r="CD385" s="15"/>
      <c r="CO385" s="15"/>
      <c r="CZ385" s="15"/>
    </row>
    <row r="386" spans="5:104" x14ac:dyDescent="0.15">
      <c r="E386" s="15"/>
      <c r="P386" s="15"/>
      <c r="AA386" s="15"/>
      <c r="AL386" s="15"/>
      <c r="AW386" s="15"/>
      <c r="BH386" s="15"/>
      <c r="BS386" s="15"/>
      <c r="CD386" s="15"/>
      <c r="CO386" s="15"/>
      <c r="CZ386" s="15"/>
    </row>
    <row r="387" spans="5:104" x14ac:dyDescent="0.15">
      <c r="E387" s="15"/>
      <c r="P387" s="15"/>
      <c r="AA387" s="15"/>
      <c r="AL387" s="15"/>
      <c r="AW387" s="15"/>
      <c r="BH387" s="15"/>
      <c r="BS387" s="15"/>
      <c r="CD387" s="15"/>
      <c r="CO387" s="15"/>
      <c r="CZ387" s="15"/>
    </row>
    <row r="388" spans="5:104" x14ac:dyDescent="0.15">
      <c r="E388" s="15"/>
      <c r="P388" s="15"/>
      <c r="AA388" s="15"/>
      <c r="AL388" s="15"/>
      <c r="AW388" s="15"/>
      <c r="BH388" s="15"/>
      <c r="BS388" s="15"/>
      <c r="CD388" s="15"/>
      <c r="CO388" s="15"/>
      <c r="CZ388" s="15"/>
    </row>
    <row r="389" spans="5:104" x14ac:dyDescent="0.15">
      <c r="E389" s="15"/>
      <c r="P389" s="15"/>
      <c r="AA389" s="15"/>
      <c r="AL389" s="15"/>
      <c r="AW389" s="15"/>
      <c r="BH389" s="15"/>
      <c r="BS389" s="15"/>
      <c r="CD389" s="15"/>
      <c r="CO389" s="15"/>
      <c r="CZ389" s="15"/>
    </row>
    <row r="390" spans="5:104" x14ac:dyDescent="0.15">
      <c r="E390" s="15"/>
      <c r="P390" s="15"/>
      <c r="AA390" s="15"/>
      <c r="AL390" s="15"/>
      <c r="AW390" s="15"/>
      <c r="BH390" s="15"/>
      <c r="BS390" s="15"/>
      <c r="CD390" s="15"/>
      <c r="CO390" s="15"/>
      <c r="CZ390" s="15"/>
    </row>
    <row r="391" spans="5:104" x14ac:dyDescent="0.15">
      <c r="E391" s="15"/>
      <c r="P391" s="15"/>
      <c r="AA391" s="15"/>
      <c r="AL391" s="15"/>
      <c r="AW391" s="15"/>
      <c r="BH391" s="15"/>
      <c r="BS391" s="15"/>
      <c r="CD391" s="15"/>
      <c r="CO391" s="15"/>
      <c r="CZ391" s="15"/>
    </row>
    <row r="392" spans="5:104" x14ac:dyDescent="0.15">
      <c r="E392" s="15"/>
      <c r="P392" s="15"/>
      <c r="AA392" s="15"/>
      <c r="AL392" s="15"/>
      <c r="AW392" s="15"/>
      <c r="BH392" s="15"/>
      <c r="BS392" s="15"/>
      <c r="CD392" s="15"/>
      <c r="CO392" s="15"/>
      <c r="CZ392" s="15"/>
    </row>
    <row r="393" spans="5:104" x14ac:dyDescent="0.15">
      <c r="E393" s="15"/>
      <c r="P393" s="15"/>
      <c r="AA393" s="15"/>
      <c r="AL393" s="15"/>
      <c r="AW393" s="15"/>
      <c r="BH393" s="15"/>
      <c r="BS393" s="15"/>
      <c r="CD393" s="15"/>
      <c r="CO393" s="15"/>
      <c r="CZ393" s="15"/>
    </row>
    <row r="394" spans="5:104" x14ac:dyDescent="0.15">
      <c r="E394" s="15"/>
      <c r="P394" s="15"/>
      <c r="AA394" s="15"/>
      <c r="AL394" s="15"/>
      <c r="AW394" s="15"/>
      <c r="BH394" s="15"/>
      <c r="BS394" s="15"/>
      <c r="CD394" s="15"/>
      <c r="CO394" s="15"/>
      <c r="CZ394" s="15"/>
    </row>
    <row r="395" spans="5:104" x14ac:dyDescent="0.15">
      <c r="E395" s="15"/>
      <c r="P395" s="15"/>
      <c r="AA395" s="15"/>
      <c r="AL395" s="15"/>
      <c r="AW395" s="15"/>
      <c r="BH395" s="15"/>
      <c r="BS395" s="15"/>
      <c r="CD395" s="15"/>
      <c r="CO395" s="15"/>
      <c r="CZ395" s="15"/>
    </row>
    <row r="396" spans="5:104" x14ac:dyDescent="0.15">
      <c r="E396" s="15"/>
      <c r="P396" s="15"/>
      <c r="AA396" s="15"/>
      <c r="AL396" s="15"/>
      <c r="AW396" s="15"/>
      <c r="BH396" s="15"/>
      <c r="BS396" s="15"/>
      <c r="CD396" s="15"/>
      <c r="CO396" s="15"/>
      <c r="CZ396" s="15"/>
    </row>
    <row r="397" spans="5:104" x14ac:dyDescent="0.15">
      <c r="E397" s="15"/>
      <c r="P397" s="15"/>
      <c r="AA397" s="15"/>
      <c r="AL397" s="15"/>
      <c r="AW397" s="15"/>
      <c r="BH397" s="15"/>
      <c r="BS397" s="15"/>
      <c r="CD397" s="15"/>
      <c r="CO397" s="15"/>
      <c r="CZ397" s="15"/>
    </row>
    <row r="398" spans="5:104" x14ac:dyDescent="0.15">
      <c r="E398" s="15"/>
      <c r="P398" s="15"/>
      <c r="AA398" s="15"/>
      <c r="AL398" s="15"/>
      <c r="AW398" s="15"/>
      <c r="BH398" s="15"/>
      <c r="BS398" s="15"/>
      <c r="CD398" s="15"/>
      <c r="CO398" s="15"/>
      <c r="CZ398" s="15"/>
    </row>
    <row r="399" spans="5:104" x14ac:dyDescent="0.15">
      <c r="E399" s="15"/>
      <c r="P399" s="15"/>
      <c r="AA399" s="15"/>
      <c r="AL399" s="15"/>
      <c r="AW399" s="15"/>
      <c r="BH399" s="15"/>
      <c r="BS399" s="15"/>
      <c r="CD399" s="15"/>
      <c r="CO399" s="15"/>
      <c r="CZ399" s="15"/>
    </row>
    <row r="400" spans="5:104" x14ac:dyDescent="0.15">
      <c r="E400" s="15"/>
      <c r="P400" s="15"/>
      <c r="AA400" s="15"/>
      <c r="AL400" s="15"/>
      <c r="AW400" s="15"/>
      <c r="BH400" s="15"/>
      <c r="BS400" s="15"/>
      <c r="CD400" s="15"/>
      <c r="CO400" s="15"/>
      <c r="CZ400" s="15"/>
    </row>
    <row r="401" spans="5:104" x14ac:dyDescent="0.15">
      <c r="E401" s="15"/>
      <c r="P401" s="15"/>
      <c r="AA401" s="15"/>
      <c r="AL401" s="15"/>
      <c r="AW401" s="15"/>
      <c r="BH401" s="15"/>
      <c r="BS401" s="15"/>
      <c r="CD401" s="15"/>
      <c r="CO401" s="15"/>
      <c r="CZ401" s="15"/>
    </row>
    <row r="402" spans="5:104" x14ac:dyDescent="0.15">
      <c r="E402" s="15"/>
      <c r="P402" s="15"/>
      <c r="AA402" s="15"/>
      <c r="AL402" s="15"/>
      <c r="AW402" s="15"/>
      <c r="BH402" s="15"/>
      <c r="BS402" s="15"/>
      <c r="CD402" s="15"/>
      <c r="CO402" s="15"/>
      <c r="CZ402" s="15"/>
    </row>
    <row r="403" spans="5:104" x14ac:dyDescent="0.15">
      <c r="E403" s="15"/>
      <c r="P403" s="15"/>
      <c r="AA403" s="15"/>
      <c r="AL403" s="15"/>
      <c r="AW403" s="15"/>
      <c r="BH403" s="15"/>
      <c r="BS403" s="15"/>
      <c r="CD403" s="15"/>
      <c r="CO403" s="15"/>
      <c r="CZ403" s="15"/>
    </row>
    <row r="404" spans="5:104" x14ac:dyDescent="0.15">
      <c r="E404" s="15"/>
      <c r="P404" s="15"/>
      <c r="AA404" s="15"/>
      <c r="AL404" s="15"/>
      <c r="AW404" s="15"/>
      <c r="BH404" s="15"/>
      <c r="BS404" s="15"/>
      <c r="CD404" s="15"/>
      <c r="CO404" s="15"/>
      <c r="CZ404" s="15"/>
    </row>
    <row r="405" spans="5:104" x14ac:dyDescent="0.15">
      <c r="E405" s="15"/>
      <c r="P405" s="15"/>
      <c r="AA405" s="15"/>
      <c r="AL405" s="15"/>
      <c r="AW405" s="15"/>
      <c r="BH405" s="15"/>
      <c r="BS405" s="15"/>
      <c r="CD405" s="15"/>
      <c r="CO405" s="15"/>
      <c r="CZ405" s="15"/>
    </row>
    <row r="406" spans="5:104" x14ac:dyDescent="0.15">
      <c r="E406" s="15"/>
      <c r="P406" s="15"/>
      <c r="AA406" s="15"/>
      <c r="AL406" s="15"/>
      <c r="AW406" s="15"/>
      <c r="BH406" s="15"/>
      <c r="BS406" s="15"/>
      <c r="CD406" s="15"/>
      <c r="CO406" s="15"/>
      <c r="CZ406" s="15"/>
    </row>
    <row r="407" spans="5:104" x14ac:dyDescent="0.15">
      <c r="E407" s="15"/>
      <c r="P407" s="15"/>
      <c r="AA407" s="15"/>
      <c r="AL407" s="15"/>
      <c r="AW407" s="15"/>
      <c r="BH407" s="15"/>
      <c r="BS407" s="15"/>
      <c r="CD407" s="15"/>
      <c r="CO407" s="15"/>
      <c r="CZ407" s="15"/>
    </row>
    <row r="408" spans="5:104" x14ac:dyDescent="0.15">
      <c r="E408" s="15"/>
      <c r="P408" s="15"/>
      <c r="AA408" s="15"/>
      <c r="AL408" s="15"/>
      <c r="AW408" s="15"/>
      <c r="BH408" s="15"/>
      <c r="BS408" s="15"/>
      <c r="CD408" s="15"/>
      <c r="CO408" s="15"/>
      <c r="CZ408" s="15"/>
    </row>
    <row r="409" spans="5:104" x14ac:dyDescent="0.15">
      <c r="E409" s="15"/>
      <c r="P409" s="15"/>
      <c r="AA409" s="15"/>
      <c r="AL409" s="15"/>
      <c r="AW409" s="15"/>
      <c r="BH409" s="15"/>
      <c r="BS409" s="15"/>
      <c r="CD409" s="15"/>
      <c r="CO409" s="15"/>
      <c r="CZ409" s="15"/>
    </row>
    <row r="410" spans="5:104" x14ac:dyDescent="0.15">
      <c r="E410" s="15"/>
      <c r="P410" s="15"/>
      <c r="AA410" s="15"/>
      <c r="AL410" s="15"/>
      <c r="AW410" s="15"/>
      <c r="BH410" s="15"/>
      <c r="BS410" s="15"/>
      <c r="CD410" s="15"/>
      <c r="CO410" s="15"/>
      <c r="CZ410" s="15"/>
    </row>
    <row r="411" spans="5:104" x14ac:dyDescent="0.15">
      <c r="E411" s="15"/>
      <c r="P411" s="15"/>
      <c r="AA411" s="15"/>
      <c r="AL411" s="15"/>
      <c r="AW411" s="15"/>
      <c r="BH411" s="15"/>
      <c r="BS411" s="15"/>
      <c r="CD411" s="15"/>
      <c r="CO411" s="15"/>
      <c r="CZ411" s="15"/>
    </row>
    <row r="412" spans="5:104" x14ac:dyDescent="0.15">
      <c r="E412" s="15"/>
      <c r="P412" s="15"/>
      <c r="AA412" s="15"/>
      <c r="AL412" s="15"/>
      <c r="AW412" s="15"/>
      <c r="BH412" s="15"/>
      <c r="BS412" s="15"/>
      <c r="CD412" s="15"/>
      <c r="CO412" s="15"/>
      <c r="CZ412" s="15"/>
    </row>
    <row r="413" spans="5:104" x14ac:dyDescent="0.15">
      <c r="E413" s="15"/>
      <c r="P413" s="15"/>
      <c r="AA413" s="15"/>
      <c r="AL413" s="15"/>
      <c r="AW413" s="15"/>
      <c r="BH413" s="15"/>
      <c r="BS413" s="15"/>
      <c r="CD413" s="15"/>
      <c r="CO413" s="15"/>
      <c r="CZ413" s="15"/>
    </row>
    <row r="414" spans="5:104" x14ac:dyDescent="0.15">
      <c r="E414" s="15"/>
      <c r="P414" s="15"/>
      <c r="AA414" s="15"/>
      <c r="AL414" s="15"/>
      <c r="AW414" s="15"/>
      <c r="BH414" s="15"/>
      <c r="BS414" s="15"/>
      <c r="CD414" s="15"/>
      <c r="CO414" s="15"/>
      <c r="CZ414" s="15"/>
    </row>
    <row r="415" spans="5:104" x14ac:dyDescent="0.15">
      <c r="E415" s="15"/>
      <c r="P415" s="15"/>
      <c r="AA415" s="15"/>
      <c r="AL415" s="15"/>
      <c r="AW415" s="15"/>
      <c r="BH415" s="15"/>
      <c r="BS415" s="15"/>
      <c r="CD415" s="15"/>
      <c r="CO415" s="15"/>
      <c r="CZ415" s="15"/>
    </row>
    <row r="416" spans="5:104" x14ac:dyDescent="0.15">
      <c r="E416" s="15"/>
      <c r="P416" s="15"/>
      <c r="AA416" s="15"/>
      <c r="AL416" s="15"/>
      <c r="AW416" s="15"/>
      <c r="BH416" s="15"/>
      <c r="BS416" s="15"/>
      <c r="CD416" s="15"/>
      <c r="CO416" s="15"/>
      <c r="CZ416" s="15"/>
    </row>
    <row r="417" spans="5:104" x14ac:dyDescent="0.15">
      <c r="E417" s="15"/>
      <c r="P417" s="15"/>
      <c r="AA417" s="15"/>
      <c r="AL417" s="15"/>
      <c r="AW417" s="15"/>
      <c r="BH417" s="15"/>
      <c r="BS417" s="15"/>
      <c r="CD417" s="15"/>
      <c r="CO417" s="15"/>
      <c r="CZ417" s="15"/>
    </row>
    <row r="418" spans="5:104" x14ac:dyDescent="0.15">
      <c r="E418" s="15"/>
      <c r="P418" s="15"/>
      <c r="AA418" s="15"/>
      <c r="AL418" s="15"/>
      <c r="AW418" s="15"/>
      <c r="BH418" s="15"/>
      <c r="BS418" s="15"/>
      <c r="CD418" s="15"/>
      <c r="CO418" s="15"/>
      <c r="CZ418" s="15"/>
    </row>
    <row r="419" spans="5:104" x14ac:dyDescent="0.15">
      <c r="E419" s="15"/>
      <c r="P419" s="15"/>
      <c r="AA419" s="15"/>
      <c r="AL419" s="15"/>
      <c r="AW419" s="15"/>
      <c r="BH419" s="15"/>
      <c r="BS419" s="15"/>
      <c r="CD419" s="15"/>
      <c r="CO419" s="15"/>
      <c r="CZ419" s="15"/>
    </row>
    <row r="420" spans="5:104" x14ac:dyDescent="0.15">
      <c r="E420" s="15"/>
      <c r="P420" s="15"/>
      <c r="AA420" s="15"/>
      <c r="AL420" s="15"/>
      <c r="AW420" s="15"/>
      <c r="BH420" s="15"/>
      <c r="BS420" s="15"/>
      <c r="CD420" s="15"/>
      <c r="CO420" s="15"/>
      <c r="CZ420" s="15"/>
    </row>
    <row r="421" spans="5:104" x14ac:dyDescent="0.15">
      <c r="E421" s="15"/>
      <c r="P421" s="15"/>
      <c r="AA421" s="15"/>
      <c r="AL421" s="15"/>
      <c r="AW421" s="15"/>
      <c r="BH421" s="15"/>
      <c r="BS421" s="15"/>
      <c r="CD421" s="15"/>
      <c r="CO421" s="15"/>
      <c r="CZ421" s="15"/>
    </row>
    <row r="422" spans="5:104" x14ac:dyDescent="0.15">
      <c r="E422" s="15"/>
      <c r="P422" s="15"/>
      <c r="AA422" s="15"/>
      <c r="AL422" s="15"/>
      <c r="AW422" s="15"/>
      <c r="BH422" s="15"/>
      <c r="BS422" s="15"/>
      <c r="CD422" s="15"/>
      <c r="CO422" s="15"/>
      <c r="CZ422" s="15"/>
    </row>
    <row r="423" spans="5:104" x14ac:dyDescent="0.15">
      <c r="E423" s="15"/>
      <c r="P423" s="15"/>
      <c r="AA423" s="15"/>
      <c r="AL423" s="15"/>
      <c r="AW423" s="15"/>
      <c r="BH423" s="15"/>
      <c r="BS423" s="15"/>
      <c r="CD423" s="15"/>
      <c r="CO423" s="15"/>
      <c r="CZ423" s="15"/>
    </row>
    <row r="424" spans="5:104" x14ac:dyDescent="0.15">
      <c r="E424" s="15"/>
      <c r="P424" s="15"/>
      <c r="AA424" s="15"/>
      <c r="AL424" s="15"/>
      <c r="AW424" s="15"/>
      <c r="BH424" s="15"/>
      <c r="BS424" s="15"/>
      <c r="CD424" s="15"/>
      <c r="CO424" s="15"/>
      <c r="CZ424" s="15"/>
    </row>
    <row r="425" spans="5:104" x14ac:dyDescent="0.15">
      <c r="E425" s="15"/>
      <c r="P425" s="15"/>
      <c r="AA425" s="15"/>
      <c r="AL425" s="15"/>
      <c r="AW425" s="15"/>
      <c r="BH425" s="15"/>
      <c r="BS425" s="15"/>
      <c r="CD425" s="15"/>
      <c r="CO425" s="15"/>
      <c r="CZ425" s="15"/>
    </row>
    <row r="426" spans="5:104" x14ac:dyDescent="0.15">
      <c r="E426" s="15"/>
      <c r="P426" s="15"/>
      <c r="AA426" s="15"/>
      <c r="AL426" s="15"/>
      <c r="AW426" s="15"/>
      <c r="BH426" s="15"/>
      <c r="BS426" s="15"/>
      <c r="CD426" s="15"/>
      <c r="CO426" s="15"/>
      <c r="CZ426" s="15"/>
    </row>
    <row r="427" spans="5:104" x14ac:dyDescent="0.15">
      <c r="E427" s="15"/>
      <c r="P427" s="15"/>
      <c r="AA427" s="15"/>
      <c r="AL427" s="15"/>
      <c r="AW427" s="15"/>
      <c r="BH427" s="15"/>
      <c r="BS427" s="15"/>
      <c r="CD427" s="15"/>
      <c r="CO427" s="15"/>
      <c r="CZ427" s="15"/>
    </row>
    <row r="428" spans="5:104" x14ac:dyDescent="0.15">
      <c r="E428" s="15"/>
      <c r="P428" s="15"/>
      <c r="AA428" s="15"/>
      <c r="AL428" s="15"/>
      <c r="AW428" s="15"/>
      <c r="BH428" s="15"/>
      <c r="BS428" s="15"/>
      <c r="CD428" s="15"/>
      <c r="CO428" s="15"/>
      <c r="CZ428" s="15"/>
    </row>
    <row r="429" spans="5:104" x14ac:dyDescent="0.15">
      <c r="E429" s="15"/>
      <c r="P429" s="15"/>
      <c r="AA429" s="15"/>
      <c r="AL429" s="15"/>
      <c r="AW429" s="15"/>
      <c r="BH429" s="15"/>
      <c r="BS429" s="15"/>
      <c r="CD429" s="15"/>
      <c r="CO429" s="15"/>
      <c r="CZ429" s="15"/>
    </row>
    <row r="430" spans="5:104" x14ac:dyDescent="0.15">
      <c r="E430" s="15"/>
      <c r="P430" s="15"/>
      <c r="AA430" s="15"/>
      <c r="AL430" s="15"/>
      <c r="AW430" s="15"/>
      <c r="BH430" s="15"/>
      <c r="BS430" s="15"/>
      <c r="CD430" s="15"/>
      <c r="CO430" s="15"/>
      <c r="CZ430" s="15"/>
    </row>
    <row r="431" spans="5:104" x14ac:dyDescent="0.15">
      <c r="E431" s="15"/>
      <c r="P431" s="15"/>
      <c r="AA431" s="15"/>
      <c r="AL431" s="15"/>
      <c r="AW431" s="15"/>
      <c r="BH431" s="15"/>
      <c r="BS431" s="15"/>
      <c r="CD431" s="15"/>
      <c r="CO431" s="15"/>
      <c r="CZ431" s="15"/>
    </row>
    <row r="432" spans="5:104" x14ac:dyDescent="0.15">
      <c r="E432" s="15"/>
      <c r="P432" s="15"/>
      <c r="AA432" s="15"/>
      <c r="AL432" s="15"/>
      <c r="AW432" s="15"/>
      <c r="BH432" s="15"/>
      <c r="BS432" s="15"/>
      <c r="CD432" s="15"/>
      <c r="CO432" s="15"/>
      <c r="CZ432" s="15"/>
    </row>
    <row r="433" spans="5:104" x14ac:dyDescent="0.15">
      <c r="E433" s="15"/>
      <c r="P433" s="15"/>
      <c r="AA433" s="15"/>
      <c r="AL433" s="15"/>
      <c r="AW433" s="15"/>
      <c r="BH433" s="15"/>
      <c r="BS433" s="15"/>
      <c r="CD433" s="15"/>
      <c r="CO433" s="15"/>
      <c r="CZ433" s="15"/>
    </row>
    <row r="434" spans="5:104" x14ac:dyDescent="0.15">
      <c r="E434" s="15"/>
      <c r="P434" s="15"/>
      <c r="AA434" s="15"/>
      <c r="AL434" s="15"/>
      <c r="AW434" s="15"/>
      <c r="BH434" s="15"/>
      <c r="BS434" s="15"/>
      <c r="CD434" s="15"/>
      <c r="CO434" s="15"/>
      <c r="CZ434" s="15"/>
    </row>
    <row r="435" spans="5:104" x14ac:dyDescent="0.15">
      <c r="E435" s="15"/>
      <c r="P435" s="15"/>
      <c r="AA435" s="15"/>
      <c r="AL435" s="15"/>
      <c r="AW435" s="15"/>
      <c r="BH435" s="15"/>
      <c r="BS435" s="15"/>
      <c r="CD435" s="15"/>
      <c r="CO435" s="15"/>
      <c r="CZ435" s="15"/>
    </row>
    <row r="436" spans="5:104" x14ac:dyDescent="0.15">
      <c r="E436" s="15"/>
      <c r="P436" s="15"/>
      <c r="AA436" s="15"/>
      <c r="AL436" s="15"/>
      <c r="AW436" s="15"/>
      <c r="BH436" s="15"/>
      <c r="BS436" s="15"/>
      <c r="CD436" s="15"/>
      <c r="CO436" s="15"/>
      <c r="CZ436" s="15"/>
    </row>
    <row r="437" spans="5:104" x14ac:dyDescent="0.15">
      <c r="E437" s="15"/>
      <c r="P437" s="15"/>
      <c r="AA437" s="15"/>
      <c r="AL437" s="15"/>
      <c r="AW437" s="15"/>
      <c r="BH437" s="15"/>
      <c r="BS437" s="15"/>
      <c r="CD437" s="15"/>
      <c r="CO437" s="15"/>
      <c r="CZ437" s="15"/>
    </row>
    <row r="438" spans="5:104" x14ac:dyDescent="0.15">
      <c r="E438" s="15"/>
      <c r="P438" s="15"/>
      <c r="AA438" s="15"/>
      <c r="AL438" s="15"/>
      <c r="AW438" s="15"/>
      <c r="BH438" s="15"/>
      <c r="BS438" s="15"/>
      <c r="CD438" s="15"/>
      <c r="CO438" s="15"/>
      <c r="CZ438" s="15"/>
    </row>
    <row r="439" spans="5:104" x14ac:dyDescent="0.15">
      <c r="E439" s="15"/>
      <c r="P439" s="15"/>
      <c r="AA439" s="15"/>
      <c r="AL439" s="15"/>
      <c r="AW439" s="15"/>
      <c r="BH439" s="15"/>
      <c r="BS439" s="15"/>
      <c r="CD439" s="15"/>
      <c r="CO439" s="15"/>
      <c r="CZ439" s="15"/>
    </row>
    <row r="440" spans="5:104" x14ac:dyDescent="0.15">
      <c r="E440" s="15"/>
      <c r="P440" s="15"/>
      <c r="AA440" s="15"/>
      <c r="AL440" s="15"/>
      <c r="AW440" s="15"/>
      <c r="BH440" s="15"/>
      <c r="BS440" s="15"/>
      <c r="CD440" s="15"/>
      <c r="CO440" s="15"/>
      <c r="CZ440" s="15"/>
    </row>
    <row r="441" spans="5:104" x14ac:dyDescent="0.15">
      <c r="E441" s="15"/>
      <c r="P441" s="15"/>
      <c r="AA441" s="15"/>
      <c r="AL441" s="15"/>
      <c r="AW441" s="15"/>
      <c r="BH441" s="15"/>
      <c r="BS441" s="15"/>
      <c r="CD441" s="15"/>
      <c r="CO441" s="15"/>
      <c r="CZ441" s="15"/>
    </row>
    <row r="442" spans="5:104" x14ac:dyDescent="0.15">
      <c r="E442" s="15"/>
      <c r="P442" s="15"/>
      <c r="AA442" s="15"/>
      <c r="AL442" s="15"/>
      <c r="AW442" s="15"/>
      <c r="BH442" s="15"/>
      <c r="BS442" s="15"/>
      <c r="CD442" s="15"/>
      <c r="CO442" s="15"/>
      <c r="CZ442" s="15"/>
    </row>
    <row r="443" spans="5:104" x14ac:dyDescent="0.15">
      <c r="E443" s="15"/>
      <c r="P443" s="15"/>
      <c r="AA443" s="15"/>
      <c r="AL443" s="15"/>
      <c r="AW443" s="15"/>
      <c r="BH443" s="15"/>
      <c r="BS443" s="15"/>
      <c r="CD443" s="15"/>
      <c r="CO443" s="15"/>
      <c r="CZ443" s="15"/>
    </row>
    <row r="444" spans="5:104" x14ac:dyDescent="0.15">
      <c r="E444" s="15"/>
      <c r="P444" s="15"/>
      <c r="AA444" s="15"/>
      <c r="AL444" s="15"/>
      <c r="AW444" s="15"/>
      <c r="BH444" s="15"/>
      <c r="BS444" s="15"/>
      <c r="CD444" s="15"/>
      <c r="CO444" s="15"/>
      <c r="CZ444" s="15"/>
    </row>
    <row r="445" spans="5:104" x14ac:dyDescent="0.15">
      <c r="E445" s="15"/>
      <c r="P445" s="15"/>
      <c r="AA445" s="15"/>
      <c r="AL445" s="15"/>
      <c r="AW445" s="15"/>
      <c r="BH445" s="15"/>
      <c r="BS445" s="15"/>
      <c r="CD445" s="15"/>
      <c r="CO445" s="15"/>
      <c r="CZ445" s="15"/>
    </row>
    <row r="446" spans="5:104" x14ac:dyDescent="0.15">
      <c r="E446" s="15"/>
      <c r="P446" s="15"/>
      <c r="AA446" s="15"/>
      <c r="AL446" s="15"/>
      <c r="AW446" s="15"/>
      <c r="BH446" s="15"/>
      <c r="BS446" s="15"/>
      <c r="CD446" s="15"/>
      <c r="CO446" s="15"/>
      <c r="CZ446" s="15"/>
    </row>
    <row r="447" spans="5:104" x14ac:dyDescent="0.15">
      <c r="E447" s="15"/>
      <c r="P447" s="15"/>
      <c r="AA447" s="15"/>
      <c r="AL447" s="15"/>
      <c r="AW447" s="15"/>
      <c r="BH447" s="15"/>
      <c r="BS447" s="15"/>
      <c r="CD447" s="15"/>
      <c r="CO447" s="15"/>
      <c r="CZ447" s="15"/>
    </row>
    <row r="448" spans="5:104" x14ac:dyDescent="0.15">
      <c r="E448" s="15"/>
      <c r="P448" s="15"/>
      <c r="AA448" s="15"/>
      <c r="AL448" s="15"/>
      <c r="AW448" s="15"/>
      <c r="BH448" s="15"/>
      <c r="BS448" s="15"/>
      <c r="CD448" s="15"/>
      <c r="CO448" s="15"/>
      <c r="CZ448" s="15"/>
    </row>
    <row r="449" spans="5:104" x14ac:dyDescent="0.15">
      <c r="E449" s="15"/>
      <c r="P449" s="15"/>
      <c r="AA449" s="15"/>
      <c r="AL449" s="15"/>
      <c r="AW449" s="15"/>
      <c r="BH449" s="15"/>
      <c r="BS449" s="15"/>
      <c r="CD449" s="15"/>
      <c r="CO449" s="15"/>
      <c r="CZ449" s="15"/>
    </row>
    <row r="450" spans="5:104" x14ac:dyDescent="0.15">
      <c r="E450" s="15"/>
      <c r="P450" s="15"/>
      <c r="AA450" s="15"/>
      <c r="AL450" s="15"/>
      <c r="AW450" s="15"/>
      <c r="BH450" s="15"/>
      <c r="BS450" s="15"/>
      <c r="CD450" s="15"/>
      <c r="CO450" s="15"/>
      <c r="CZ450" s="15"/>
    </row>
    <row r="451" spans="5:104" x14ac:dyDescent="0.15">
      <c r="E451" s="15"/>
      <c r="P451" s="15"/>
      <c r="AA451" s="15"/>
      <c r="AL451" s="15"/>
      <c r="AW451" s="15"/>
      <c r="BH451" s="15"/>
      <c r="BS451" s="15"/>
      <c r="CD451" s="15"/>
      <c r="CO451" s="15"/>
      <c r="CZ451" s="15"/>
    </row>
    <row r="452" spans="5:104" x14ac:dyDescent="0.15">
      <c r="E452" s="15"/>
      <c r="P452" s="15"/>
      <c r="AA452" s="15"/>
      <c r="AL452" s="15"/>
      <c r="AW452" s="15"/>
      <c r="BH452" s="15"/>
      <c r="BS452" s="15"/>
      <c r="CD452" s="15"/>
      <c r="CO452" s="15"/>
      <c r="CZ452" s="15"/>
    </row>
    <row r="453" spans="5:104" x14ac:dyDescent="0.15">
      <c r="E453" s="15"/>
      <c r="P453" s="15"/>
      <c r="AA453" s="15"/>
      <c r="AL453" s="15"/>
      <c r="AW453" s="15"/>
      <c r="BH453" s="15"/>
      <c r="BS453" s="15"/>
      <c r="CD453" s="15"/>
      <c r="CO453" s="15"/>
      <c r="CZ453" s="15"/>
    </row>
    <row r="454" spans="5:104" x14ac:dyDescent="0.15">
      <c r="E454" s="15"/>
      <c r="P454" s="15"/>
      <c r="AA454" s="15"/>
      <c r="AL454" s="15"/>
      <c r="AW454" s="15"/>
      <c r="BH454" s="15"/>
      <c r="BS454" s="15"/>
      <c r="CD454" s="15"/>
      <c r="CO454" s="15"/>
      <c r="CZ454" s="15"/>
    </row>
    <row r="455" spans="5:104" x14ac:dyDescent="0.15">
      <c r="E455" s="15"/>
      <c r="P455" s="15"/>
      <c r="AA455" s="15"/>
      <c r="AL455" s="15"/>
      <c r="AW455" s="15"/>
      <c r="BH455" s="15"/>
      <c r="BS455" s="15"/>
      <c r="CD455" s="15"/>
      <c r="CO455" s="15"/>
      <c r="CZ455" s="15"/>
    </row>
    <row r="456" spans="5:104" x14ac:dyDescent="0.15">
      <c r="E456" s="15"/>
      <c r="P456" s="15"/>
      <c r="AA456" s="15"/>
      <c r="AL456" s="15"/>
      <c r="AW456" s="15"/>
      <c r="BH456" s="15"/>
      <c r="BS456" s="15"/>
      <c r="CD456" s="15"/>
      <c r="CO456" s="15"/>
      <c r="CZ456" s="15"/>
    </row>
    <row r="457" spans="5:104" x14ac:dyDescent="0.15">
      <c r="E457" s="15"/>
      <c r="P457" s="15"/>
      <c r="AA457" s="15"/>
      <c r="AL457" s="15"/>
      <c r="AW457" s="15"/>
      <c r="BH457" s="15"/>
      <c r="BS457" s="15"/>
      <c r="CD457" s="15"/>
      <c r="CO457" s="15"/>
      <c r="CZ457" s="15"/>
    </row>
    <row r="458" spans="5:104" x14ac:dyDescent="0.15">
      <c r="E458" s="15"/>
      <c r="P458" s="15"/>
      <c r="AA458" s="15"/>
      <c r="AL458" s="15"/>
      <c r="AW458" s="15"/>
      <c r="BH458" s="15"/>
      <c r="BS458" s="15"/>
      <c r="CD458" s="15"/>
      <c r="CO458" s="15"/>
      <c r="CZ458" s="15"/>
    </row>
    <row r="459" spans="5:104" x14ac:dyDescent="0.15">
      <c r="E459" s="15"/>
      <c r="P459" s="15"/>
      <c r="AA459" s="15"/>
      <c r="AL459" s="15"/>
      <c r="AW459" s="15"/>
      <c r="BH459" s="15"/>
      <c r="BS459" s="15"/>
      <c r="CD459" s="15"/>
      <c r="CO459" s="15"/>
      <c r="CZ459" s="15"/>
    </row>
    <row r="460" spans="5:104" x14ac:dyDescent="0.15">
      <c r="E460" s="15"/>
      <c r="P460" s="15"/>
      <c r="AA460" s="15"/>
      <c r="AL460" s="15"/>
      <c r="AW460" s="15"/>
      <c r="BH460" s="15"/>
      <c r="BS460" s="15"/>
      <c r="CD460" s="15"/>
      <c r="CO460" s="15"/>
      <c r="CZ460" s="15"/>
    </row>
    <row r="461" spans="5:104" x14ac:dyDescent="0.15">
      <c r="E461" s="15"/>
      <c r="P461" s="15"/>
      <c r="AA461" s="15"/>
      <c r="AL461" s="15"/>
      <c r="AW461" s="15"/>
      <c r="BH461" s="15"/>
      <c r="BS461" s="15"/>
      <c r="CD461" s="15"/>
      <c r="CO461" s="15"/>
      <c r="CZ461" s="15"/>
    </row>
    <row r="462" spans="5:104" x14ac:dyDescent="0.15">
      <c r="E462" s="15"/>
      <c r="P462" s="15"/>
      <c r="AA462" s="15"/>
      <c r="AL462" s="15"/>
      <c r="AW462" s="15"/>
      <c r="BH462" s="15"/>
      <c r="BS462" s="15"/>
      <c r="CD462" s="15"/>
      <c r="CO462" s="15"/>
      <c r="CZ462" s="15"/>
    </row>
    <row r="463" spans="5:104" x14ac:dyDescent="0.15">
      <c r="E463" s="15"/>
      <c r="P463" s="15"/>
      <c r="AA463" s="15"/>
      <c r="AL463" s="15"/>
      <c r="AW463" s="15"/>
      <c r="BH463" s="15"/>
      <c r="BS463" s="15"/>
      <c r="CD463" s="15"/>
      <c r="CO463" s="15"/>
      <c r="CZ463" s="15"/>
    </row>
    <row r="464" spans="5:104" x14ac:dyDescent="0.15">
      <c r="E464" s="15"/>
      <c r="P464" s="15"/>
      <c r="AA464" s="15"/>
      <c r="AL464" s="15"/>
      <c r="AW464" s="15"/>
      <c r="BH464" s="15"/>
      <c r="BS464" s="15"/>
      <c r="CD464" s="15"/>
      <c r="CO464" s="15"/>
      <c r="CZ464" s="15"/>
    </row>
    <row r="465" spans="5:104" x14ac:dyDescent="0.15">
      <c r="E465" s="15"/>
      <c r="P465" s="15"/>
      <c r="AA465" s="15"/>
      <c r="AL465" s="15"/>
      <c r="AW465" s="15"/>
      <c r="BH465" s="15"/>
      <c r="BS465" s="15"/>
      <c r="CD465" s="15"/>
      <c r="CO465" s="15"/>
      <c r="CZ465" s="15"/>
    </row>
    <row r="466" spans="5:104" x14ac:dyDescent="0.15">
      <c r="E466" s="15"/>
      <c r="P466" s="15"/>
      <c r="AA466" s="15"/>
      <c r="AL466" s="15"/>
      <c r="AW466" s="15"/>
      <c r="BH466" s="15"/>
      <c r="BS466" s="15"/>
      <c r="CD466" s="15"/>
      <c r="CO466" s="15"/>
      <c r="CZ466" s="15"/>
    </row>
    <row r="467" spans="5:104" x14ac:dyDescent="0.15">
      <c r="E467" s="15"/>
      <c r="P467" s="15"/>
      <c r="AA467" s="15"/>
      <c r="AL467" s="15"/>
      <c r="AW467" s="15"/>
      <c r="BH467" s="15"/>
      <c r="BS467" s="15"/>
      <c r="CD467" s="15"/>
      <c r="CO467" s="15"/>
      <c r="CZ467" s="15"/>
    </row>
    <row r="468" spans="5:104" x14ac:dyDescent="0.15">
      <c r="E468" s="15"/>
      <c r="P468" s="15"/>
      <c r="AA468" s="15"/>
      <c r="AL468" s="15"/>
      <c r="AW468" s="15"/>
      <c r="BH468" s="15"/>
      <c r="BS468" s="15"/>
      <c r="CD468" s="15"/>
      <c r="CO468" s="15"/>
      <c r="CZ468" s="15"/>
    </row>
    <row r="469" spans="5:104" x14ac:dyDescent="0.15">
      <c r="E469" s="15"/>
      <c r="P469" s="15"/>
      <c r="AA469" s="15"/>
      <c r="AL469" s="15"/>
      <c r="AW469" s="15"/>
      <c r="BH469" s="15"/>
      <c r="BS469" s="15"/>
      <c r="CD469" s="15"/>
      <c r="CO469" s="15"/>
      <c r="CZ469" s="15"/>
    </row>
    <row r="470" spans="5:104" x14ac:dyDescent="0.15">
      <c r="E470" s="15"/>
      <c r="P470" s="15"/>
      <c r="AA470" s="15"/>
      <c r="AL470" s="15"/>
      <c r="AW470" s="15"/>
      <c r="BH470" s="15"/>
      <c r="BS470" s="15"/>
      <c r="CD470" s="15"/>
      <c r="CO470" s="15"/>
      <c r="CZ470" s="15"/>
    </row>
    <row r="471" spans="5:104" x14ac:dyDescent="0.15">
      <c r="E471" s="15"/>
      <c r="P471" s="15"/>
      <c r="AA471" s="15"/>
      <c r="AL471" s="15"/>
      <c r="AW471" s="15"/>
      <c r="BH471" s="15"/>
      <c r="BS471" s="15"/>
      <c r="CD471" s="15"/>
      <c r="CO471" s="15"/>
      <c r="CZ471" s="15"/>
    </row>
    <row r="472" spans="5:104" x14ac:dyDescent="0.15">
      <c r="E472" s="15"/>
      <c r="P472" s="15"/>
      <c r="AA472" s="15"/>
      <c r="AL472" s="15"/>
      <c r="AW472" s="15"/>
      <c r="BH472" s="15"/>
      <c r="BS472" s="15"/>
      <c r="CD472" s="15"/>
      <c r="CO472" s="15"/>
      <c r="CZ472" s="15"/>
    </row>
    <row r="473" spans="5:104" x14ac:dyDescent="0.15">
      <c r="E473" s="15"/>
      <c r="P473" s="15"/>
      <c r="AA473" s="15"/>
      <c r="AL473" s="15"/>
      <c r="AW473" s="15"/>
      <c r="BH473" s="15"/>
      <c r="BS473" s="15"/>
      <c r="CD473" s="15"/>
      <c r="CO473" s="15"/>
      <c r="CZ473" s="15"/>
    </row>
    <row r="474" spans="5:104" x14ac:dyDescent="0.15">
      <c r="E474" s="15"/>
      <c r="P474" s="15"/>
      <c r="AA474" s="15"/>
      <c r="AL474" s="15"/>
      <c r="AW474" s="15"/>
      <c r="BH474" s="15"/>
      <c r="BS474" s="15"/>
      <c r="CD474" s="15"/>
      <c r="CO474" s="15"/>
      <c r="CZ474" s="15"/>
    </row>
    <row r="475" spans="5:104" x14ac:dyDescent="0.15">
      <c r="E475" s="15"/>
      <c r="P475" s="15"/>
      <c r="AA475" s="15"/>
      <c r="AL475" s="15"/>
      <c r="AW475" s="15"/>
      <c r="BH475" s="15"/>
      <c r="BS475" s="15"/>
      <c r="CD475" s="15"/>
      <c r="CO475" s="15"/>
      <c r="CZ475" s="15"/>
    </row>
    <row r="476" spans="5:104" x14ac:dyDescent="0.15">
      <c r="E476" s="15"/>
      <c r="P476" s="15"/>
      <c r="AA476" s="15"/>
      <c r="AL476" s="15"/>
      <c r="AW476" s="15"/>
      <c r="BH476" s="15"/>
      <c r="BS476" s="15"/>
      <c r="CD476" s="15"/>
      <c r="CO476" s="15"/>
      <c r="CZ476" s="15"/>
    </row>
    <row r="477" spans="5:104" x14ac:dyDescent="0.15">
      <c r="E477" s="15"/>
      <c r="P477" s="15"/>
      <c r="AA477" s="15"/>
      <c r="AL477" s="15"/>
      <c r="AW477" s="15"/>
      <c r="BH477" s="15"/>
      <c r="BS477" s="15"/>
      <c r="CD477" s="15"/>
      <c r="CO477" s="15"/>
      <c r="CZ477" s="15"/>
    </row>
    <row r="478" spans="5:104" x14ac:dyDescent="0.15">
      <c r="E478" s="15"/>
      <c r="P478" s="15"/>
      <c r="AA478" s="15"/>
      <c r="AL478" s="15"/>
      <c r="AW478" s="15"/>
      <c r="BH478" s="15"/>
      <c r="BS478" s="15"/>
      <c r="CD478" s="15"/>
      <c r="CO478" s="15"/>
      <c r="CZ478" s="15"/>
    </row>
    <row r="479" spans="5:104" x14ac:dyDescent="0.15">
      <c r="E479" s="15"/>
      <c r="P479" s="15"/>
      <c r="AA479" s="15"/>
      <c r="AL479" s="15"/>
      <c r="AW479" s="15"/>
      <c r="BH479" s="15"/>
      <c r="BS479" s="15"/>
      <c r="CD479" s="15"/>
      <c r="CO479" s="15"/>
      <c r="CZ479" s="15"/>
    </row>
    <row r="480" spans="5:104" x14ac:dyDescent="0.15">
      <c r="E480" s="15"/>
      <c r="P480" s="15"/>
      <c r="AA480" s="15"/>
      <c r="AL480" s="15"/>
      <c r="AW480" s="15"/>
      <c r="BH480" s="15"/>
      <c r="BS480" s="15"/>
      <c r="CD480" s="15"/>
      <c r="CO480" s="15"/>
      <c r="CZ480" s="15"/>
    </row>
    <row r="481" spans="5:104" x14ac:dyDescent="0.15">
      <c r="E481" s="15"/>
      <c r="P481" s="15"/>
      <c r="AA481" s="15"/>
      <c r="AL481" s="15"/>
      <c r="AW481" s="15"/>
      <c r="BH481" s="15"/>
      <c r="BS481" s="15"/>
      <c r="CD481" s="15"/>
      <c r="CO481" s="15"/>
      <c r="CZ481" s="15"/>
    </row>
    <row r="482" spans="5:104" x14ac:dyDescent="0.15">
      <c r="E482" s="15"/>
      <c r="P482" s="15"/>
      <c r="AA482" s="15"/>
      <c r="AL482" s="15"/>
      <c r="AW482" s="15"/>
      <c r="BH482" s="15"/>
      <c r="BS482" s="15"/>
      <c r="CD482" s="15"/>
      <c r="CO482" s="15"/>
      <c r="CZ482" s="15"/>
    </row>
    <row r="483" spans="5:104" x14ac:dyDescent="0.15">
      <c r="E483" s="15"/>
      <c r="P483" s="15"/>
      <c r="AA483" s="15"/>
      <c r="AL483" s="15"/>
      <c r="AW483" s="15"/>
      <c r="BH483" s="15"/>
      <c r="BS483" s="15"/>
      <c r="CD483" s="15"/>
      <c r="CO483" s="15"/>
      <c r="CZ483" s="15"/>
    </row>
    <row r="484" spans="5:104" x14ac:dyDescent="0.15">
      <c r="E484" s="15"/>
      <c r="P484" s="15"/>
      <c r="AA484" s="15"/>
      <c r="AL484" s="15"/>
      <c r="AW484" s="15"/>
      <c r="BH484" s="15"/>
      <c r="BS484" s="15"/>
      <c r="CD484" s="15"/>
      <c r="CO484" s="15"/>
      <c r="CZ484" s="15"/>
    </row>
    <row r="485" spans="5:104" x14ac:dyDescent="0.15">
      <c r="E485" s="15"/>
      <c r="P485" s="15"/>
      <c r="AA485" s="15"/>
      <c r="AL485" s="15"/>
      <c r="AW485" s="15"/>
      <c r="BH485" s="15"/>
      <c r="BS485" s="15"/>
      <c r="CD485" s="15"/>
      <c r="CO485" s="15"/>
      <c r="CZ485" s="15"/>
    </row>
    <row r="486" spans="5:104" x14ac:dyDescent="0.15">
      <c r="E486" s="15"/>
      <c r="P486" s="15"/>
      <c r="AA486" s="15"/>
      <c r="AL486" s="15"/>
      <c r="AW486" s="15"/>
      <c r="BH486" s="15"/>
      <c r="BS486" s="15"/>
      <c r="CD486" s="15"/>
      <c r="CO486" s="15"/>
      <c r="CZ486" s="15"/>
    </row>
    <row r="487" spans="5:104" x14ac:dyDescent="0.15">
      <c r="E487" s="15"/>
      <c r="P487" s="15"/>
      <c r="AA487" s="15"/>
      <c r="AL487" s="15"/>
      <c r="AW487" s="15"/>
      <c r="BH487" s="15"/>
      <c r="BS487" s="15"/>
      <c r="CD487" s="15"/>
      <c r="CO487" s="15"/>
      <c r="CZ487" s="15"/>
    </row>
    <row r="488" spans="5:104" x14ac:dyDescent="0.15">
      <c r="E488" s="15"/>
      <c r="P488" s="15"/>
      <c r="AA488" s="15"/>
      <c r="AL488" s="15"/>
      <c r="AW488" s="15"/>
      <c r="BH488" s="15"/>
      <c r="BS488" s="15"/>
      <c r="CD488" s="15"/>
      <c r="CO488" s="15"/>
      <c r="CZ488" s="15"/>
    </row>
    <row r="489" spans="5:104" x14ac:dyDescent="0.15">
      <c r="E489" s="15"/>
      <c r="P489" s="15"/>
      <c r="AA489" s="15"/>
      <c r="AL489" s="15"/>
      <c r="AW489" s="15"/>
      <c r="BH489" s="15"/>
      <c r="BS489" s="15"/>
      <c r="CD489" s="15"/>
      <c r="CO489" s="15"/>
      <c r="CZ489" s="15"/>
    </row>
    <row r="490" spans="5:104" x14ac:dyDescent="0.15">
      <c r="E490" s="15"/>
      <c r="P490" s="15"/>
      <c r="AA490" s="15"/>
      <c r="AL490" s="15"/>
      <c r="AW490" s="15"/>
      <c r="BH490" s="15"/>
      <c r="BS490" s="15"/>
      <c r="CD490" s="15"/>
      <c r="CO490" s="15"/>
      <c r="CZ490" s="15"/>
    </row>
    <row r="491" spans="5:104" x14ac:dyDescent="0.15">
      <c r="E491" s="15"/>
      <c r="P491" s="15"/>
      <c r="AA491" s="15"/>
      <c r="AL491" s="15"/>
      <c r="AW491" s="15"/>
      <c r="BH491" s="15"/>
      <c r="BS491" s="15"/>
      <c r="CD491" s="15"/>
      <c r="CO491" s="15"/>
      <c r="CZ491" s="15"/>
    </row>
    <row r="492" spans="5:104" x14ac:dyDescent="0.15">
      <c r="E492" s="15"/>
      <c r="P492" s="15"/>
      <c r="AA492" s="15"/>
      <c r="AL492" s="15"/>
      <c r="AW492" s="15"/>
      <c r="BH492" s="15"/>
      <c r="BS492" s="15"/>
      <c r="CD492" s="15"/>
      <c r="CO492" s="15"/>
      <c r="CZ492" s="15"/>
    </row>
    <row r="493" spans="5:104" x14ac:dyDescent="0.15">
      <c r="E493" s="15"/>
      <c r="P493" s="15"/>
      <c r="AA493" s="15"/>
      <c r="AL493" s="15"/>
      <c r="AW493" s="15"/>
      <c r="BH493" s="15"/>
      <c r="BS493" s="15"/>
      <c r="CD493" s="15"/>
      <c r="CO493" s="15"/>
      <c r="CZ493" s="15"/>
    </row>
    <row r="494" spans="5:104" x14ac:dyDescent="0.15">
      <c r="E494" s="15"/>
      <c r="P494" s="15"/>
      <c r="AA494" s="15"/>
      <c r="AL494" s="15"/>
      <c r="AW494" s="15"/>
      <c r="BH494" s="15"/>
      <c r="BS494" s="15"/>
      <c r="CD494" s="15"/>
      <c r="CO494" s="15"/>
      <c r="CZ494" s="15"/>
    </row>
    <row r="495" spans="5:104" x14ac:dyDescent="0.15">
      <c r="E495" s="15"/>
      <c r="P495" s="15"/>
      <c r="AA495" s="15"/>
      <c r="AL495" s="15"/>
      <c r="AW495" s="15"/>
      <c r="BH495" s="15"/>
      <c r="BS495" s="15"/>
      <c r="CD495" s="15"/>
      <c r="CO495" s="15"/>
      <c r="CZ495" s="15"/>
    </row>
    <row r="496" spans="5:104" x14ac:dyDescent="0.15">
      <c r="E496" s="15"/>
      <c r="P496" s="15"/>
      <c r="AA496" s="15"/>
      <c r="AL496" s="15"/>
      <c r="AW496" s="15"/>
      <c r="BH496" s="15"/>
      <c r="BS496" s="15"/>
      <c r="CD496" s="15"/>
      <c r="CO496" s="15"/>
      <c r="CZ496" s="15"/>
    </row>
    <row r="497" spans="5:104" x14ac:dyDescent="0.15">
      <c r="E497" s="15"/>
      <c r="P497" s="15"/>
      <c r="AA497" s="15"/>
      <c r="AL497" s="15"/>
      <c r="AW497" s="15"/>
      <c r="BH497" s="15"/>
      <c r="BS497" s="15"/>
      <c r="CD497" s="15"/>
      <c r="CO497" s="15"/>
      <c r="CZ497" s="15"/>
    </row>
    <row r="498" spans="5:104" x14ac:dyDescent="0.15">
      <c r="E498" s="15"/>
      <c r="P498" s="15"/>
      <c r="AA498" s="15"/>
      <c r="AL498" s="15"/>
      <c r="AW498" s="15"/>
      <c r="BH498" s="15"/>
      <c r="BS498" s="15"/>
      <c r="CD498" s="15"/>
      <c r="CO498" s="15"/>
      <c r="CZ498" s="15"/>
    </row>
    <row r="499" spans="5:104" x14ac:dyDescent="0.15">
      <c r="E499" s="15"/>
      <c r="P499" s="15"/>
      <c r="AA499" s="15"/>
      <c r="AL499" s="15"/>
      <c r="AW499" s="15"/>
      <c r="BH499" s="15"/>
      <c r="BS499" s="15"/>
      <c r="CD499" s="15"/>
      <c r="CO499" s="15"/>
      <c r="CZ499" s="15"/>
    </row>
    <row r="500" spans="5:104" x14ac:dyDescent="0.15">
      <c r="E500" s="15"/>
      <c r="P500" s="15"/>
      <c r="AA500" s="15"/>
      <c r="AL500" s="15"/>
      <c r="AW500" s="15"/>
      <c r="BH500" s="15"/>
      <c r="BS500" s="15"/>
      <c r="CD500" s="15"/>
      <c r="CO500" s="15"/>
      <c r="CZ500" s="15"/>
    </row>
    <row r="501" spans="5:104" x14ac:dyDescent="0.15">
      <c r="E501" s="15"/>
      <c r="P501" s="15"/>
      <c r="AA501" s="15"/>
      <c r="AL501" s="15"/>
      <c r="AW501" s="15"/>
      <c r="BH501" s="15"/>
      <c r="BS501" s="15"/>
      <c r="CD501" s="15"/>
      <c r="CO501" s="15"/>
      <c r="CZ501" s="15"/>
    </row>
    <row r="502" spans="5:104" x14ac:dyDescent="0.15">
      <c r="E502" s="15"/>
      <c r="P502" s="15"/>
      <c r="AA502" s="15"/>
      <c r="AL502" s="15"/>
      <c r="AW502" s="15"/>
      <c r="BH502" s="15"/>
      <c r="BS502" s="15"/>
      <c r="CD502" s="15"/>
      <c r="CO502" s="15"/>
      <c r="CZ502" s="15"/>
    </row>
    <row r="503" spans="5:104" x14ac:dyDescent="0.15">
      <c r="E503" s="15"/>
      <c r="P503" s="15"/>
      <c r="AA503" s="15"/>
      <c r="AL503" s="15"/>
      <c r="AW503" s="15"/>
      <c r="BH503" s="15"/>
      <c r="BS503" s="15"/>
      <c r="CD503" s="15"/>
      <c r="CO503" s="15"/>
      <c r="CZ503" s="15"/>
    </row>
    <row r="504" spans="5:104" x14ac:dyDescent="0.15">
      <c r="E504" s="15"/>
      <c r="P504" s="15"/>
      <c r="AA504" s="15"/>
      <c r="AL504" s="15"/>
      <c r="AW504" s="15"/>
      <c r="BH504" s="15"/>
      <c r="BS504" s="15"/>
      <c r="CD504" s="15"/>
      <c r="CO504" s="15"/>
      <c r="CZ504" s="15"/>
    </row>
    <row r="505" spans="5:104" x14ac:dyDescent="0.15">
      <c r="E505" s="15"/>
      <c r="P505" s="15"/>
      <c r="AA505" s="15"/>
      <c r="AL505" s="15"/>
      <c r="AW505" s="15"/>
      <c r="BH505" s="15"/>
      <c r="BS505" s="15"/>
      <c r="CD505" s="15"/>
      <c r="CO505" s="15"/>
      <c r="CZ505" s="15"/>
    </row>
    <row r="506" spans="5:104" x14ac:dyDescent="0.15">
      <c r="E506" s="15"/>
      <c r="P506" s="15"/>
      <c r="AA506" s="15"/>
      <c r="AL506" s="15"/>
      <c r="AW506" s="15"/>
      <c r="BH506" s="15"/>
      <c r="BS506" s="15"/>
      <c r="CD506" s="15"/>
      <c r="CO506" s="15"/>
      <c r="CZ506" s="15"/>
    </row>
    <row r="507" spans="5:104" x14ac:dyDescent="0.15">
      <c r="E507" s="15"/>
      <c r="P507" s="15"/>
      <c r="AA507" s="15"/>
      <c r="AL507" s="15"/>
      <c r="AW507" s="15"/>
      <c r="BH507" s="15"/>
      <c r="BS507" s="15"/>
      <c r="CD507" s="15"/>
      <c r="CO507" s="15"/>
      <c r="CZ507" s="15"/>
    </row>
    <row r="508" spans="5:104" x14ac:dyDescent="0.15">
      <c r="E508" s="15"/>
      <c r="P508" s="15"/>
      <c r="AA508" s="15"/>
      <c r="AL508" s="15"/>
      <c r="AW508" s="15"/>
      <c r="BH508" s="15"/>
      <c r="BS508" s="15"/>
      <c r="CD508" s="15"/>
      <c r="CO508" s="15"/>
      <c r="CZ508" s="15"/>
    </row>
    <row r="509" spans="5:104" x14ac:dyDescent="0.15">
      <c r="E509" s="15"/>
      <c r="P509" s="15"/>
      <c r="AA509" s="15"/>
      <c r="AL509" s="15"/>
      <c r="AW509" s="15"/>
      <c r="BH509" s="15"/>
      <c r="BS509" s="15"/>
      <c r="CD509" s="15"/>
      <c r="CO509" s="15"/>
      <c r="CZ509" s="15"/>
    </row>
    <row r="510" spans="5:104" x14ac:dyDescent="0.15">
      <c r="E510" s="15"/>
      <c r="P510" s="15"/>
      <c r="AA510" s="15"/>
      <c r="AL510" s="15"/>
      <c r="AW510" s="15"/>
      <c r="BH510" s="15"/>
      <c r="BS510" s="15"/>
      <c r="CD510" s="15"/>
      <c r="CO510" s="15"/>
      <c r="CZ510" s="15"/>
    </row>
    <row r="511" spans="5:104" x14ac:dyDescent="0.15">
      <c r="E511" s="15"/>
      <c r="P511" s="15"/>
      <c r="AA511" s="15"/>
      <c r="AL511" s="15"/>
      <c r="AW511" s="15"/>
      <c r="BH511" s="15"/>
      <c r="BS511" s="15"/>
      <c r="CD511" s="15"/>
      <c r="CO511" s="15"/>
      <c r="CZ511" s="15"/>
    </row>
    <row r="512" spans="5:104" x14ac:dyDescent="0.15">
      <c r="E512" s="15"/>
      <c r="P512" s="15"/>
      <c r="AA512" s="15"/>
      <c r="AL512" s="15"/>
      <c r="AW512" s="15"/>
      <c r="BH512" s="15"/>
      <c r="BS512" s="15"/>
      <c r="CD512" s="15"/>
      <c r="CO512" s="15"/>
      <c r="CZ512" s="15"/>
    </row>
    <row r="513" spans="5:104" x14ac:dyDescent="0.15">
      <c r="E513" s="15"/>
      <c r="P513" s="15"/>
      <c r="AA513" s="15"/>
      <c r="AL513" s="15"/>
      <c r="AW513" s="15"/>
      <c r="BH513" s="15"/>
      <c r="BS513" s="15"/>
      <c r="CD513" s="15"/>
      <c r="CO513" s="15"/>
      <c r="CZ513" s="15"/>
    </row>
    <row r="514" spans="5:104" x14ac:dyDescent="0.15">
      <c r="E514" s="15"/>
      <c r="P514" s="15"/>
      <c r="AA514" s="15"/>
      <c r="AL514" s="15"/>
      <c r="AW514" s="15"/>
      <c r="BH514" s="15"/>
      <c r="BS514" s="15"/>
      <c r="CD514" s="15"/>
      <c r="CO514" s="15"/>
      <c r="CZ514" s="15"/>
    </row>
    <row r="515" spans="5:104" x14ac:dyDescent="0.15">
      <c r="E515" s="15"/>
      <c r="P515" s="15"/>
      <c r="AA515" s="15"/>
      <c r="AL515" s="15"/>
      <c r="AW515" s="15"/>
      <c r="BH515" s="15"/>
      <c r="BS515" s="15"/>
      <c r="CD515" s="15"/>
      <c r="CO515" s="15"/>
      <c r="CZ515" s="15"/>
    </row>
    <row r="516" spans="5:104" x14ac:dyDescent="0.15">
      <c r="E516" s="15"/>
      <c r="P516" s="15"/>
      <c r="AA516" s="15"/>
      <c r="AL516" s="15"/>
      <c r="AW516" s="15"/>
      <c r="BH516" s="15"/>
      <c r="BS516" s="15"/>
      <c r="CD516" s="15"/>
      <c r="CO516" s="15"/>
      <c r="CZ516" s="15"/>
    </row>
    <row r="517" spans="5:104" x14ac:dyDescent="0.15">
      <c r="E517" s="15"/>
      <c r="P517" s="15"/>
      <c r="AA517" s="15"/>
      <c r="AL517" s="15"/>
      <c r="AW517" s="15"/>
      <c r="BH517" s="15"/>
      <c r="BS517" s="15"/>
      <c r="CD517" s="15"/>
      <c r="CO517" s="15"/>
      <c r="CZ517" s="15"/>
    </row>
    <row r="518" spans="5:104" x14ac:dyDescent="0.15">
      <c r="E518" s="15"/>
      <c r="P518" s="15"/>
      <c r="AA518" s="15"/>
      <c r="AL518" s="15"/>
      <c r="AW518" s="15"/>
      <c r="BH518" s="15"/>
      <c r="BS518" s="15"/>
      <c r="CD518" s="15"/>
      <c r="CO518" s="15"/>
      <c r="CZ518" s="15"/>
    </row>
    <row r="519" spans="5:104" x14ac:dyDescent="0.15">
      <c r="E519" s="15"/>
      <c r="P519" s="15"/>
      <c r="AA519" s="15"/>
      <c r="AL519" s="15"/>
      <c r="AW519" s="15"/>
      <c r="BH519" s="15"/>
      <c r="BS519" s="15"/>
      <c r="CD519" s="15"/>
      <c r="CO519" s="15"/>
      <c r="CZ519" s="15"/>
    </row>
    <row r="520" spans="5:104" x14ac:dyDescent="0.15">
      <c r="E520" s="15"/>
      <c r="P520" s="15"/>
      <c r="AA520" s="15"/>
      <c r="AL520" s="15"/>
      <c r="AW520" s="15"/>
      <c r="BH520" s="15"/>
      <c r="BS520" s="15"/>
      <c r="CD520" s="15"/>
      <c r="CO520" s="15"/>
      <c r="CZ520" s="15"/>
    </row>
    <row r="521" spans="5:104" x14ac:dyDescent="0.15">
      <c r="E521" s="15"/>
      <c r="P521" s="15"/>
      <c r="AA521" s="15"/>
      <c r="AL521" s="15"/>
      <c r="AW521" s="15"/>
      <c r="BH521" s="15"/>
      <c r="BS521" s="15"/>
      <c r="CD521" s="15"/>
      <c r="CO521" s="15"/>
      <c r="CZ521" s="15"/>
    </row>
    <row r="522" spans="5:104" x14ac:dyDescent="0.15">
      <c r="E522" s="15"/>
      <c r="P522" s="15"/>
      <c r="AA522" s="15"/>
      <c r="AL522" s="15"/>
      <c r="AW522" s="15"/>
      <c r="BH522" s="15"/>
      <c r="BS522" s="15"/>
      <c r="CD522" s="15"/>
      <c r="CO522" s="15"/>
      <c r="CZ522" s="15"/>
    </row>
    <row r="523" spans="5:104" x14ac:dyDescent="0.15">
      <c r="E523" s="15"/>
      <c r="P523" s="15"/>
      <c r="AA523" s="15"/>
      <c r="AL523" s="15"/>
      <c r="AW523" s="15"/>
      <c r="BH523" s="15"/>
      <c r="BS523" s="15"/>
      <c r="CD523" s="15"/>
      <c r="CO523" s="15"/>
      <c r="CZ523" s="15"/>
    </row>
    <row r="524" spans="5:104" x14ac:dyDescent="0.15">
      <c r="E524" s="15"/>
      <c r="P524" s="15"/>
      <c r="AA524" s="15"/>
      <c r="AL524" s="15"/>
      <c r="AW524" s="15"/>
      <c r="BH524" s="15"/>
      <c r="BS524" s="15"/>
      <c r="CD524" s="15"/>
      <c r="CO524" s="15"/>
      <c r="CZ524" s="15"/>
    </row>
    <row r="525" spans="5:104" x14ac:dyDescent="0.15">
      <c r="E525" s="15"/>
      <c r="P525" s="15"/>
      <c r="AA525" s="15"/>
      <c r="AL525" s="15"/>
      <c r="AW525" s="15"/>
      <c r="BH525" s="15"/>
      <c r="BS525" s="15"/>
      <c r="CD525" s="15"/>
      <c r="CO525" s="15"/>
      <c r="CZ525" s="15"/>
    </row>
    <row r="526" spans="5:104" x14ac:dyDescent="0.15">
      <c r="E526" s="15"/>
      <c r="P526" s="15"/>
      <c r="AA526" s="15"/>
      <c r="AL526" s="15"/>
      <c r="AW526" s="15"/>
      <c r="BH526" s="15"/>
      <c r="BS526" s="15"/>
      <c r="CD526" s="15"/>
      <c r="CO526" s="15"/>
      <c r="CZ526" s="15"/>
    </row>
    <row r="527" spans="5:104" x14ac:dyDescent="0.15">
      <c r="E527" s="15"/>
      <c r="P527" s="15"/>
      <c r="AA527" s="15"/>
      <c r="AL527" s="15"/>
      <c r="AW527" s="15"/>
      <c r="BH527" s="15"/>
      <c r="BS527" s="15"/>
      <c r="CD527" s="15"/>
      <c r="CO527" s="15"/>
      <c r="CZ527" s="15"/>
    </row>
    <row r="528" spans="5:104" x14ac:dyDescent="0.15">
      <c r="E528" s="15"/>
      <c r="P528" s="15"/>
      <c r="AA528" s="15"/>
      <c r="AL528" s="15"/>
      <c r="AW528" s="15"/>
      <c r="BH528" s="15"/>
      <c r="BS528" s="15"/>
      <c r="CD528" s="15"/>
      <c r="CO528" s="15"/>
      <c r="CZ528" s="15"/>
    </row>
    <row r="529" spans="5:104" x14ac:dyDescent="0.15">
      <c r="E529" s="15"/>
      <c r="P529" s="15"/>
      <c r="AA529" s="15"/>
      <c r="AL529" s="15"/>
      <c r="AW529" s="15"/>
      <c r="BH529" s="15"/>
      <c r="BS529" s="15"/>
      <c r="CD529" s="15"/>
      <c r="CO529" s="15"/>
      <c r="CZ529" s="15"/>
    </row>
    <row r="530" spans="5:104" x14ac:dyDescent="0.15">
      <c r="E530" s="15"/>
      <c r="P530" s="15"/>
      <c r="AA530" s="15"/>
      <c r="AL530" s="15"/>
      <c r="AW530" s="15"/>
      <c r="BH530" s="15"/>
      <c r="BS530" s="15"/>
      <c r="CD530" s="15"/>
      <c r="CO530" s="15"/>
      <c r="CZ530" s="15"/>
    </row>
    <row r="531" spans="5:104" x14ac:dyDescent="0.15">
      <c r="E531" s="15"/>
      <c r="P531" s="15"/>
      <c r="AA531" s="15"/>
      <c r="AL531" s="15"/>
      <c r="AW531" s="15"/>
      <c r="BH531" s="15"/>
      <c r="BS531" s="15"/>
      <c r="CD531" s="15"/>
      <c r="CO531" s="15"/>
      <c r="CZ531" s="15"/>
    </row>
    <row r="532" spans="5:104" x14ac:dyDescent="0.15">
      <c r="E532" s="15"/>
      <c r="P532" s="15"/>
      <c r="AA532" s="15"/>
      <c r="AL532" s="15"/>
      <c r="AW532" s="15"/>
      <c r="BH532" s="15"/>
      <c r="BS532" s="15"/>
      <c r="CD532" s="15"/>
      <c r="CO532" s="15"/>
      <c r="CZ532" s="15"/>
    </row>
    <row r="533" spans="5:104" x14ac:dyDescent="0.15">
      <c r="E533" s="15"/>
      <c r="P533" s="15"/>
      <c r="AA533" s="15"/>
      <c r="AL533" s="15"/>
      <c r="AW533" s="15"/>
      <c r="BH533" s="15"/>
      <c r="BS533" s="15"/>
      <c r="CD533" s="15"/>
      <c r="CO533" s="15"/>
      <c r="CZ533" s="15"/>
    </row>
    <row r="534" spans="5:104" x14ac:dyDescent="0.15">
      <c r="E534" s="15"/>
      <c r="P534" s="15"/>
      <c r="AA534" s="15"/>
      <c r="AL534" s="15"/>
      <c r="AW534" s="15"/>
      <c r="BH534" s="15"/>
      <c r="BS534" s="15"/>
      <c r="CD534" s="15"/>
      <c r="CO534" s="15"/>
      <c r="CZ534" s="15"/>
    </row>
    <row r="535" spans="5:104" x14ac:dyDescent="0.15">
      <c r="E535" s="15"/>
      <c r="P535" s="15"/>
      <c r="AA535" s="15"/>
      <c r="AL535" s="15"/>
      <c r="AW535" s="15"/>
      <c r="BH535" s="15"/>
      <c r="BS535" s="15"/>
      <c r="CD535" s="15"/>
      <c r="CO535" s="15"/>
      <c r="CZ535" s="15"/>
    </row>
    <row r="536" spans="5:104" x14ac:dyDescent="0.15">
      <c r="E536" s="15"/>
      <c r="P536" s="15"/>
      <c r="AA536" s="15"/>
      <c r="AL536" s="15"/>
      <c r="AW536" s="15"/>
      <c r="BH536" s="15"/>
      <c r="BS536" s="15"/>
      <c r="CD536" s="15"/>
      <c r="CO536" s="15"/>
      <c r="CZ536" s="15"/>
    </row>
    <row r="537" spans="5:104" x14ac:dyDescent="0.15">
      <c r="E537" s="15"/>
      <c r="P537" s="15"/>
      <c r="AA537" s="15"/>
      <c r="AL537" s="15"/>
      <c r="AW537" s="15"/>
      <c r="BH537" s="15"/>
      <c r="BS537" s="15"/>
      <c r="CD537" s="15"/>
      <c r="CO537" s="15"/>
      <c r="CZ537" s="15"/>
    </row>
    <row r="538" spans="5:104" x14ac:dyDescent="0.15">
      <c r="E538" s="15"/>
      <c r="P538" s="15"/>
      <c r="AA538" s="15"/>
      <c r="AL538" s="15"/>
      <c r="AW538" s="15"/>
      <c r="BH538" s="15"/>
      <c r="BS538" s="15"/>
      <c r="CD538" s="15"/>
      <c r="CO538" s="15"/>
      <c r="CZ538" s="15"/>
    </row>
    <row r="539" spans="5:104" x14ac:dyDescent="0.15">
      <c r="E539" s="15"/>
      <c r="P539" s="15"/>
      <c r="AA539" s="15"/>
      <c r="AL539" s="15"/>
      <c r="AW539" s="15"/>
      <c r="BH539" s="15"/>
      <c r="BS539" s="15"/>
      <c r="CD539" s="15"/>
      <c r="CO539" s="15"/>
      <c r="CZ539" s="15"/>
    </row>
    <row r="540" spans="5:104" x14ac:dyDescent="0.15">
      <c r="E540" s="15"/>
      <c r="P540" s="15"/>
      <c r="AA540" s="15"/>
      <c r="AL540" s="15"/>
      <c r="AW540" s="15"/>
      <c r="BH540" s="15"/>
      <c r="BS540" s="15"/>
      <c r="CD540" s="15"/>
      <c r="CO540" s="15"/>
      <c r="CZ540" s="15"/>
    </row>
    <row r="541" spans="5:104" x14ac:dyDescent="0.15">
      <c r="E541" s="15"/>
      <c r="P541" s="15"/>
      <c r="AA541" s="15"/>
      <c r="AL541" s="15"/>
      <c r="AW541" s="15"/>
      <c r="BH541" s="15"/>
      <c r="BS541" s="15"/>
      <c r="CD541" s="15"/>
      <c r="CO541" s="15"/>
      <c r="CZ541" s="15"/>
    </row>
    <row r="542" spans="5:104" x14ac:dyDescent="0.15">
      <c r="E542" s="15"/>
      <c r="P542" s="15"/>
      <c r="AA542" s="15"/>
      <c r="AL542" s="15"/>
      <c r="AW542" s="15"/>
      <c r="BH542" s="15"/>
      <c r="BS542" s="15"/>
      <c r="CD542" s="15"/>
      <c r="CO542" s="15"/>
      <c r="CZ542" s="15"/>
    </row>
    <row r="543" spans="5:104" x14ac:dyDescent="0.15">
      <c r="E543" s="15"/>
      <c r="P543" s="15"/>
      <c r="AA543" s="15"/>
      <c r="AL543" s="15"/>
      <c r="AW543" s="15"/>
      <c r="BH543" s="15"/>
      <c r="BS543" s="15"/>
      <c r="CD543" s="15"/>
      <c r="CO543" s="15"/>
      <c r="CZ543" s="15"/>
    </row>
    <row r="544" spans="5:104" x14ac:dyDescent="0.15">
      <c r="E544" s="15"/>
      <c r="P544" s="15"/>
      <c r="AA544" s="15"/>
      <c r="AL544" s="15"/>
      <c r="AW544" s="15"/>
      <c r="BH544" s="15"/>
      <c r="BS544" s="15"/>
      <c r="CD544" s="15"/>
      <c r="CO544" s="15"/>
      <c r="CZ544" s="15"/>
    </row>
    <row r="545" spans="5:104" x14ac:dyDescent="0.15">
      <c r="E545" s="15"/>
      <c r="P545" s="15"/>
      <c r="AA545" s="15"/>
      <c r="AL545" s="15"/>
      <c r="AW545" s="15"/>
      <c r="BH545" s="15"/>
      <c r="BS545" s="15"/>
      <c r="CD545" s="15"/>
      <c r="CO545" s="15"/>
      <c r="CZ545" s="15"/>
    </row>
    <row r="546" spans="5:104" x14ac:dyDescent="0.15">
      <c r="E546" s="15"/>
      <c r="P546" s="15"/>
      <c r="AA546" s="15"/>
      <c r="AL546" s="15"/>
      <c r="AW546" s="15"/>
      <c r="BH546" s="15"/>
      <c r="BS546" s="15"/>
      <c r="CD546" s="15"/>
      <c r="CO546" s="15"/>
      <c r="CZ546" s="15"/>
    </row>
    <row r="547" spans="5:104" x14ac:dyDescent="0.15">
      <c r="E547" s="15"/>
      <c r="P547" s="15"/>
      <c r="AA547" s="15"/>
      <c r="AL547" s="15"/>
      <c r="AW547" s="15"/>
      <c r="BH547" s="15"/>
      <c r="BS547" s="15"/>
      <c r="CD547" s="15"/>
      <c r="CO547" s="15"/>
      <c r="CZ547" s="15"/>
    </row>
    <row r="548" spans="5:104" x14ac:dyDescent="0.15">
      <c r="E548" s="15"/>
      <c r="P548" s="15"/>
      <c r="AA548" s="15"/>
      <c r="AL548" s="15"/>
      <c r="AW548" s="15"/>
      <c r="BH548" s="15"/>
      <c r="BS548" s="15"/>
      <c r="CD548" s="15"/>
      <c r="CO548" s="15"/>
      <c r="CZ548" s="15"/>
    </row>
    <row r="549" spans="5:104" x14ac:dyDescent="0.15">
      <c r="E549" s="15"/>
      <c r="P549" s="15"/>
      <c r="AA549" s="15"/>
      <c r="AL549" s="15"/>
      <c r="AW549" s="15"/>
      <c r="BH549" s="15"/>
      <c r="BS549" s="15"/>
      <c r="CD549" s="15"/>
      <c r="CO549" s="15"/>
      <c r="CZ549" s="15"/>
    </row>
    <row r="550" spans="5:104" x14ac:dyDescent="0.15">
      <c r="E550" s="15"/>
      <c r="P550" s="15"/>
      <c r="AA550" s="15"/>
      <c r="AL550" s="15"/>
      <c r="AW550" s="15"/>
      <c r="BH550" s="15"/>
      <c r="BS550" s="15"/>
      <c r="CD550" s="15"/>
      <c r="CO550" s="15"/>
      <c r="CZ550" s="15"/>
    </row>
    <row r="551" spans="5:104" x14ac:dyDescent="0.15">
      <c r="E551" s="15"/>
      <c r="P551" s="15"/>
      <c r="AA551" s="15"/>
      <c r="AL551" s="15"/>
      <c r="AW551" s="15"/>
      <c r="BH551" s="15"/>
      <c r="BS551" s="15"/>
      <c r="CD551" s="15"/>
      <c r="CO551" s="15"/>
      <c r="CZ551" s="15"/>
    </row>
    <row r="552" spans="5:104" x14ac:dyDescent="0.15">
      <c r="E552" s="15"/>
      <c r="P552" s="15"/>
      <c r="AA552" s="15"/>
      <c r="AL552" s="15"/>
      <c r="AW552" s="15"/>
      <c r="BH552" s="15"/>
      <c r="BS552" s="15"/>
      <c r="CD552" s="15"/>
      <c r="CO552" s="15"/>
      <c r="CZ552" s="15"/>
    </row>
    <row r="553" spans="5:104" x14ac:dyDescent="0.15">
      <c r="E553" s="15"/>
      <c r="P553" s="15"/>
      <c r="AA553" s="15"/>
      <c r="AL553" s="15"/>
      <c r="AW553" s="15"/>
      <c r="BH553" s="15"/>
      <c r="BS553" s="15"/>
      <c r="CD553" s="15"/>
      <c r="CO553" s="15"/>
      <c r="CZ553" s="15"/>
    </row>
    <row r="554" spans="5:104" x14ac:dyDescent="0.15">
      <c r="E554" s="15"/>
      <c r="P554" s="15"/>
      <c r="AA554" s="15"/>
      <c r="AL554" s="15"/>
      <c r="AW554" s="15"/>
      <c r="BH554" s="15"/>
      <c r="BS554" s="15"/>
      <c r="CD554" s="15"/>
      <c r="CO554" s="15"/>
      <c r="CZ554" s="15"/>
    </row>
    <row r="555" spans="5:104" x14ac:dyDescent="0.15">
      <c r="E555" s="15"/>
      <c r="P555" s="15"/>
      <c r="AA555" s="15"/>
      <c r="AL555" s="15"/>
      <c r="AW555" s="15"/>
      <c r="BH555" s="15"/>
      <c r="BS555" s="15"/>
      <c r="CD555" s="15"/>
      <c r="CO555" s="15"/>
      <c r="CZ555" s="15"/>
    </row>
    <row r="556" spans="5:104" x14ac:dyDescent="0.15">
      <c r="E556" s="15"/>
      <c r="P556" s="15"/>
      <c r="AA556" s="15"/>
      <c r="AL556" s="15"/>
      <c r="AW556" s="15"/>
      <c r="BH556" s="15"/>
      <c r="BS556" s="15"/>
      <c r="CD556" s="15"/>
      <c r="CO556" s="15"/>
      <c r="CZ556" s="15"/>
    </row>
    <row r="557" spans="5:104" x14ac:dyDescent="0.15">
      <c r="E557" s="15"/>
      <c r="P557" s="15"/>
      <c r="AA557" s="15"/>
      <c r="AL557" s="15"/>
      <c r="AW557" s="15"/>
      <c r="BH557" s="15"/>
      <c r="BS557" s="15"/>
      <c r="CD557" s="15"/>
      <c r="CO557" s="15"/>
      <c r="CZ557" s="15"/>
    </row>
    <row r="558" spans="5:104" x14ac:dyDescent="0.15">
      <c r="E558" s="15"/>
      <c r="P558" s="15"/>
      <c r="AA558" s="15"/>
      <c r="AL558" s="15"/>
      <c r="AW558" s="15"/>
      <c r="BH558" s="15"/>
      <c r="BS558" s="15"/>
      <c r="CD558" s="15"/>
      <c r="CO558" s="15"/>
      <c r="CZ558" s="15"/>
    </row>
    <row r="559" spans="5:104" x14ac:dyDescent="0.15">
      <c r="E559" s="15"/>
      <c r="P559" s="15"/>
      <c r="AA559" s="15"/>
      <c r="AL559" s="15"/>
      <c r="AW559" s="15"/>
      <c r="BH559" s="15"/>
      <c r="BS559" s="15"/>
      <c r="CD559" s="15"/>
      <c r="CO559" s="15"/>
      <c r="CZ559" s="15"/>
    </row>
    <row r="560" spans="5:104" x14ac:dyDescent="0.15">
      <c r="E560" s="15"/>
      <c r="P560" s="15"/>
      <c r="AA560" s="15"/>
      <c r="AL560" s="15"/>
      <c r="AW560" s="15"/>
      <c r="BH560" s="15"/>
      <c r="BS560" s="15"/>
      <c r="CD560" s="15"/>
      <c r="CO560" s="15"/>
      <c r="CZ560" s="15"/>
    </row>
    <row r="561" spans="5:104" x14ac:dyDescent="0.15">
      <c r="E561" s="15"/>
      <c r="P561" s="15"/>
      <c r="AA561" s="15"/>
      <c r="AL561" s="15"/>
      <c r="AW561" s="15"/>
      <c r="BH561" s="15"/>
      <c r="BS561" s="15"/>
      <c r="CD561" s="15"/>
      <c r="CO561" s="15"/>
      <c r="CZ561" s="15"/>
    </row>
    <row r="562" spans="5:104" x14ac:dyDescent="0.15">
      <c r="E562" s="15"/>
      <c r="P562" s="15"/>
      <c r="AA562" s="15"/>
      <c r="AL562" s="15"/>
      <c r="AW562" s="15"/>
      <c r="BH562" s="15"/>
      <c r="BS562" s="15"/>
      <c r="CD562" s="15"/>
      <c r="CO562" s="15"/>
      <c r="CZ562" s="15"/>
    </row>
    <row r="563" spans="5:104" x14ac:dyDescent="0.15">
      <c r="E563" s="15"/>
      <c r="P563" s="15"/>
      <c r="AA563" s="15"/>
      <c r="AL563" s="15"/>
      <c r="AW563" s="15"/>
      <c r="BH563" s="15"/>
      <c r="BS563" s="15"/>
      <c r="CD563" s="15"/>
      <c r="CO563" s="15"/>
      <c r="CZ563" s="15"/>
    </row>
    <row r="564" spans="5:104" x14ac:dyDescent="0.15">
      <c r="E564" s="15"/>
      <c r="P564" s="15"/>
      <c r="AA564" s="15"/>
      <c r="AL564" s="15"/>
      <c r="AW564" s="15"/>
      <c r="BH564" s="15"/>
      <c r="BS564" s="15"/>
      <c r="CD564" s="15"/>
      <c r="CO564" s="15"/>
      <c r="CZ564" s="15"/>
    </row>
    <row r="565" spans="5:104" x14ac:dyDescent="0.15">
      <c r="E565" s="15"/>
      <c r="P565" s="15"/>
      <c r="AA565" s="15"/>
      <c r="AL565" s="15"/>
      <c r="AW565" s="15"/>
      <c r="BH565" s="15"/>
      <c r="BS565" s="15"/>
      <c r="CD565" s="15"/>
      <c r="CO565" s="15"/>
      <c r="CZ565" s="15"/>
    </row>
    <row r="566" spans="5:104" x14ac:dyDescent="0.15">
      <c r="E566" s="15"/>
      <c r="P566" s="15"/>
      <c r="AA566" s="15"/>
      <c r="AL566" s="15"/>
      <c r="AW566" s="15"/>
      <c r="BH566" s="15"/>
      <c r="BS566" s="15"/>
      <c r="CD566" s="15"/>
      <c r="CO566" s="15"/>
      <c r="CZ566" s="15"/>
    </row>
    <row r="567" spans="5:104" x14ac:dyDescent="0.15">
      <c r="E567" s="15"/>
      <c r="P567" s="15"/>
      <c r="AA567" s="15"/>
      <c r="AL567" s="15"/>
      <c r="AW567" s="15"/>
      <c r="BH567" s="15"/>
      <c r="BS567" s="15"/>
      <c r="CD567" s="15"/>
      <c r="CO567" s="15"/>
      <c r="CZ567" s="15"/>
    </row>
    <row r="568" spans="5:104" x14ac:dyDescent="0.15">
      <c r="E568" s="15"/>
      <c r="P568" s="15"/>
      <c r="AA568" s="15"/>
      <c r="AL568" s="15"/>
      <c r="AW568" s="15"/>
      <c r="BH568" s="15"/>
      <c r="BS568" s="15"/>
      <c r="CD568" s="15"/>
      <c r="CO568" s="15"/>
      <c r="CZ568" s="15"/>
    </row>
    <row r="569" spans="5:104" x14ac:dyDescent="0.15">
      <c r="E569" s="15"/>
      <c r="P569" s="15"/>
      <c r="AA569" s="15"/>
      <c r="AL569" s="15"/>
      <c r="AW569" s="15"/>
      <c r="BH569" s="15"/>
      <c r="BS569" s="15"/>
      <c r="CD569" s="15"/>
      <c r="CO569" s="15"/>
      <c r="CZ569" s="15"/>
    </row>
    <row r="570" spans="5:104" x14ac:dyDescent="0.15">
      <c r="E570" s="15"/>
      <c r="P570" s="15"/>
      <c r="AA570" s="15"/>
      <c r="AL570" s="15"/>
      <c r="AW570" s="15"/>
      <c r="BH570" s="15"/>
      <c r="BS570" s="15"/>
      <c r="CD570" s="15"/>
      <c r="CO570" s="15"/>
      <c r="CZ570" s="15"/>
    </row>
    <row r="571" spans="5:104" x14ac:dyDescent="0.15">
      <c r="E571" s="15"/>
      <c r="P571" s="15"/>
      <c r="AA571" s="15"/>
      <c r="AL571" s="15"/>
      <c r="AW571" s="15"/>
      <c r="BH571" s="15"/>
      <c r="BS571" s="15"/>
      <c r="CD571" s="15"/>
      <c r="CO571" s="15"/>
      <c r="CZ571" s="15"/>
    </row>
    <row r="572" spans="5:104" x14ac:dyDescent="0.15">
      <c r="E572" s="15"/>
      <c r="P572" s="15"/>
      <c r="AA572" s="15"/>
      <c r="AL572" s="15"/>
      <c r="AW572" s="15"/>
      <c r="BH572" s="15"/>
      <c r="BS572" s="15"/>
      <c r="CD572" s="15"/>
      <c r="CO572" s="15"/>
      <c r="CZ572" s="15"/>
    </row>
    <row r="573" spans="5:104" x14ac:dyDescent="0.15">
      <c r="E573" s="15"/>
      <c r="P573" s="15"/>
      <c r="AA573" s="15"/>
      <c r="AL573" s="15"/>
      <c r="AW573" s="15"/>
      <c r="BH573" s="15"/>
      <c r="BS573" s="15"/>
      <c r="CD573" s="15"/>
      <c r="CO573" s="15"/>
      <c r="CZ573" s="15"/>
    </row>
    <row r="574" spans="5:104" x14ac:dyDescent="0.15">
      <c r="E574" s="15"/>
      <c r="P574" s="15"/>
      <c r="AA574" s="15"/>
      <c r="AL574" s="15"/>
      <c r="AW574" s="15"/>
      <c r="BH574" s="15"/>
      <c r="BS574" s="15"/>
      <c r="CD574" s="15"/>
      <c r="CO574" s="15"/>
      <c r="CZ574" s="15"/>
    </row>
    <row r="575" spans="5:104" x14ac:dyDescent="0.15">
      <c r="E575" s="15"/>
      <c r="P575" s="15"/>
      <c r="AA575" s="15"/>
      <c r="AL575" s="15"/>
      <c r="AW575" s="15"/>
      <c r="BH575" s="15"/>
      <c r="BS575" s="15"/>
      <c r="CD575" s="15"/>
      <c r="CO575" s="15"/>
      <c r="CZ575" s="15"/>
    </row>
    <row r="576" spans="5:104" x14ac:dyDescent="0.15">
      <c r="E576" s="15"/>
      <c r="P576" s="15"/>
      <c r="AA576" s="15"/>
      <c r="AL576" s="15"/>
      <c r="AW576" s="15"/>
      <c r="BH576" s="15"/>
      <c r="BS576" s="15"/>
      <c r="CD576" s="15"/>
      <c r="CO576" s="15"/>
      <c r="CZ576" s="15"/>
    </row>
    <row r="577" spans="5:104" x14ac:dyDescent="0.15">
      <c r="E577" s="15"/>
      <c r="P577" s="15"/>
      <c r="AA577" s="15"/>
      <c r="AL577" s="15"/>
      <c r="AW577" s="15"/>
      <c r="BH577" s="15"/>
      <c r="BS577" s="15"/>
      <c r="CD577" s="15"/>
      <c r="CO577" s="15"/>
      <c r="CZ577" s="15"/>
    </row>
    <row r="578" spans="5:104" x14ac:dyDescent="0.15">
      <c r="E578" s="15"/>
      <c r="P578" s="15"/>
      <c r="AA578" s="15"/>
      <c r="AL578" s="15"/>
      <c r="AW578" s="15"/>
      <c r="BH578" s="15"/>
      <c r="BS578" s="15"/>
      <c r="CD578" s="15"/>
      <c r="CO578" s="15"/>
      <c r="CZ578" s="15"/>
    </row>
    <row r="579" spans="5:104" x14ac:dyDescent="0.15">
      <c r="E579" s="15"/>
      <c r="P579" s="15"/>
      <c r="AA579" s="15"/>
      <c r="AL579" s="15"/>
      <c r="AW579" s="15"/>
      <c r="BH579" s="15"/>
      <c r="BS579" s="15"/>
      <c r="CD579" s="15"/>
      <c r="CO579" s="15"/>
      <c r="CZ579" s="15"/>
    </row>
    <row r="580" spans="5:104" x14ac:dyDescent="0.15">
      <c r="E580" s="15"/>
      <c r="P580" s="15"/>
      <c r="AA580" s="15"/>
      <c r="AL580" s="15"/>
      <c r="AW580" s="15"/>
      <c r="BH580" s="15"/>
      <c r="BS580" s="15"/>
      <c r="CD580" s="15"/>
      <c r="CO580" s="15"/>
      <c r="CZ580" s="15"/>
    </row>
    <row r="581" spans="5:104" x14ac:dyDescent="0.15">
      <c r="E581" s="15"/>
      <c r="P581" s="15"/>
      <c r="AA581" s="15"/>
      <c r="AL581" s="15"/>
      <c r="AW581" s="15"/>
      <c r="BH581" s="15"/>
      <c r="BS581" s="15"/>
      <c r="CD581" s="15"/>
      <c r="CO581" s="15"/>
      <c r="CZ581" s="15"/>
    </row>
    <row r="582" spans="5:104" x14ac:dyDescent="0.15">
      <c r="E582" s="15"/>
      <c r="P582" s="15"/>
      <c r="AA582" s="15"/>
      <c r="AL582" s="15"/>
      <c r="AW582" s="15"/>
      <c r="BH582" s="15"/>
      <c r="BS582" s="15"/>
      <c r="CD582" s="15"/>
      <c r="CO582" s="15"/>
      <c r="CZ582" s="15"/>
    </row>
    <row r="583" spans="5:104" x14ac:dyDescent="0.15">
      <c r="E583" s="15"/>
      <c r="P583" s="15"/>
      <c r="AA583" s="15"/>
      <c r="AL583" s="15"/>
      <c r="AW583" s="15"/>
      <c r="BH583" s="15"/>
      <c r="BS583" s="15"/>
      <c r="CD583" s="15"/>
      <c r="CO583" s="15"/>
      <c r="CZ583" s="15"/>
    </row>
    <row r="584" spans="5:104" x14ac:dyDescent="0.15">
      <c r="E584" s="15"/>
      <c r="P584" s="15"/>
      <c r="AA584" s="15"/>
      <c r="AL584" s="15"/>
      <c r="AW584" s="15"/>
      <c r="BH584" s="15"/>
      <c r="BS584" s="15"/>
      <c r="CD584" s="15"/>
      <c r="CO584" s="15"/>
      <c r="CZ584" s="15"/>
    </row>
    <row r="585" spans="5:104" x14ac:dyDescent="0.15">
      <c r="E585" s="15"/>
      <c r="P585" s="15"/>
      <c r="AA585" s="15"/>
      <c r="AL585" s="15"/>
      <c r="AW585" s="15"/>
      <c r="BH585" s="15"/>
      <c r="BS585" s="15"/>
      <c r="CD585" s="15"/>
      <c r="CO585" s="15"/>
      <c r="CZ585" s="15"/>
    </row>
    <row r="586" spans="5:104" x14ac:dyDescent="0.15">
      <c r="E586" s="15"/>
      <c r="P586" s="15"/>
      <c r="AA586" s="15"/>
      <c r="AL586" s="15"/>
      <c r="AW586" s="15"/>
      <c r="BH586" s="15"/>
      <c r="BS586" s="15"/>
      <c r="CD586" s="15"/>
      <c r="CO586" s="15"/>
      <c r="CZ586" s="15"/>
    </row>
    <row r="587" spans="5:104" x14ac:dyDescent="0.15">
      <c r="E587" s="15"/>
      <c r="P587" s="15"/>
      <c r="AA587" s="15"/>
      <c r="AL587" s="15"/>
      <c r="AW587" s="15"/>
      <c r="BH587" s="15"/>
      <c r="BS587" s="15"/>
      <c r="CD587" s="15"/>
      <c r="CO587" s="15"/>
      <c r="CZ587" s="15"/>
    </row>
    <row r="588" spans="5:104" x14ac:dyDescent="0.15">
      <c r="E588" s="15"/>
      <c r="P588" s="15"/>
      <c r="AA588" s="15"/>
      <c r="AL588" s="15"/>
      <c r="AW588" s="15"/>
      <c r="BH588" s="15"/>
      <c r="BS588" s="15"/>
      <c r="CD588" s="15"/>
      <c r="CO588" s="15"/>
      <c r="CZ588" s="15"/>
    </row>
    <row r="589" spans="5:104" x14ac:dyDescent="0.15">
      <c r="E589" s="15"/>
      <c r="P589" s="15"/>
      <c r="AA589" s="15"/>
      <c r="AL589" s="15"/>
      <c r="AW589" s="15"/>
      <c r="BH589" s="15"/>
      <c r="BS589" s="15"/>
      <c r="CD589" s="15"/>
      <c r="CO589" s="15"/>
      <c r="CZ589" s="15"/>
    </row>
    <row r="590" spans="5:104" x14ac:dyDescent="0.15">
      <c r="E590" s="15"/>
      <c r="P590" s="15"/>
      <c r="AA590" s="15"/>
      <c r="AL590" s="15"/>
      <c r="AW590" s="15"/>
      <c r="BH590" s="15"/>
      <c r="BS590" s="15"/>
      <c r="CD590" s="15"/>
      <c r="CO590" s="15"/>
      <c r="CZ590" s="15"/>
    </row>
    <row r="591" spans="5:104" x14ac:dyDescent="0.15">
      <c r="E591" s="15"/>
      <c r="P591" s="15"/>
      <c r="AA591" s="15"/>
      <c r="AL591" s="15"/>
      <c r="AW591" s="15"/>
      <c r="BH591" s="15"/>
      <c r="BS591" s="15"/>
      <c r="CD591" s="15"/>
      <c r="CO591" s="15"/>
      <c r="CZ591" s="15"/>
    </row>
    <row r="592" spans="5:104" x14ac:dyDescent="0.15">
      <c r="E592" s="15"/>
      <c r="P592" s="15"/>
      <c r="AA592" s="15"/>
      <c r="AL592" s="15"/>
      <c r="AW592" s="15"/>
      <c r="BH592" s="15"/>
      <c r="BS592" s="15"/>
      <c r="CD592" s="15"/>
      <c r="CO592" s="15"/>
      <c r="CZ592" s="15"/>
    </row>
    <row r="593" spans="5:104" x14ac:dyDescent="0.15">
      <c r="E593" s="15"/>
      <c r="P593" s="15"/>
      <c r="AA593" s="15"/>
      <c r="AL593" s="15"/>
      <c r="AW593" s="15"/>
      <c r="BH593" s="15"/>
      <c r="BS593" s="15"/>
      <c r="CD593" s="15"/>
      <c r="CO593" s="15"/>
      <c r="CZ593" s="15"/>
    </row>
    <row r="594" spans="5:104" x14ac:dyDescent="0.15">
      <c r="E594" s="15"/>
      <c r="P594" s="15"/>
      <c r="AA594" s="15"/>
      <c r="AL594" s="15"/>
      <c r="AW594" s="15"/>
      <c r="BH594" s="15"/>
      <c r="BS594" s="15"/>
      <c r="CD594" s="15"/>
      <c r="CO594" s="15"/>
      <c r="CZ594" s="15"/>
    </row>
    <row r="595" spans="5:104" x14ac:dyDescent="0.15">
      <c r="E595" s="15"/>
      <c r="P595" s="15"/>
      <c r="AA595" s="15"/>
      <c r="AL595" s="15"/>
      <c r="AW595" s="15"/>
      <c r="BH595" s="15"/>
      <c r="BS595" s="15"/>
      <c r="CD595" s="15"/>
      <c r="CO595" s="15"/>
      <c r="CZ595" s="15"/>
    </row>
    <row r="596" spans="5:104" x14ac:dyDescent="0.15">
      <c r="E596" s="15"/>
      <c r="P596" s="15"/>
      <c r="AA596" s="15"/>
      <c r="AL596" s="15"/>
      <c r="AW596" s="15"/>
      <c r="BH596" s="15"/>
      <c r="BS596" s="15"/>
      <c r="CD596" s="15"/>
      <c r="CO596" s="15"/>
      <c r="CZ596" s="15"/>
    </row>
    <row r="597" spans="5:104" x14ac:dyDescent="0.15">
      <c r="E597" s="15"/>
      <c r="P597" s="15"/>
      <c r="AA597" s="15"/>
      <c r="AL597" s="15"/>
      <c r="AW597" s="15"/>
      <c r="BH597" s="15"/>
      <c r="BS597" s="15"/>
      <c r="CD597" s="15"/>
      <c r="CO597" s="15"/>
      <c r="CZ597" s="15"/>
    </row>
    <row r="598" spans="5:104" x14ac:dyDescent="0.15">
      <c r="E598" s="15"/>
      <c r="P598" s="15"/>
      <c r="AA598" s="15"/>
      <c r="AL598" s="15"/>
      <c r="AW598" s="15"/>
      <c r="BH598" s="15"/>
      <c r="BS598" s="15"/>
      <c r="CD598" s="15"/>
      <c r="CO598" s="15"/>
      <c r="CZ598" s="15"/>
    </row>
    <row r="599" spans="5:104" x14ac:dyDescent="0.15">
      <c r="E599" s="15"/>
      <c r="P599" s="15"/>
      <c r="AA599" s="15"/>
      <c r="AL599" s="15"/>
      <c r="AW599" s="15"/>
      <c r="BH599" s="15"/>
      <c r="BS599" s="15"/>
      <c r="CD599" s="15"/>
      <c r="CO599" s="15"/>
      <c r="CZ599" s="15"/>
    </row>
    <row r="600" spans="5:104" x14ac:dyDescent="0.15">
      <c r="E600" s="15"/>
      <c r="P600" s="15"/>
      <c r="AA600" s="15"/>
      <c r="AL600" s="15"/>
      <c r="AW600" s="15"/>
      <c r="BH600" s="15"/>
      <c r="BS600" s="15"/>
      <c r="CD600" s="15"/>
      <c r="CO600" s="15"/>
      <c r="CZ600" s="15"/>
    </row>
    <row r="601" spans="5:104" x14ac:dyDescent="0.15">
      <c r="E601" s="15"/>
      <c r="P601" s="15"/>
      <c r="AA601" s="15"/>
      <c r="AL601" s="15"/>
      <c r="AW601" s="15"/>
      <c r="BH601" s="15"/>
      <c r="BS601" s="15"/>
      <c r="CD601" s="15"/>
      <c r="CO601" s="15"/>
      <c r="CZ601" s="15"/>
    </row>
    <row r="602" spans="5:104" x14ac:dyDescent="0.15">
      <c r="E602" s="15"/>
      <c r="P602" s="15"/>
      <c r="AA602" s="15"/>
      <c r="AL602" s="15"/>
      <c r="AW602" s="15"/>
      <c r="BH602" s="15"/>
      <c r="BS602" s="15"/>
      <c r="CD602" s="15"/>
      <c r="CO602" s="15"/>
      <c r="CZ602" s="15"/>
    </row>
    <row r="603" spans="5:104" x14ac:dyDescent="0.15">
      <c r="E603" s="15"/>
      <c r="P603" s="15"/>
      <c r="AA603" s="15"/>
      <c r="AL603" s="15"/>
      <c r="AW603" s="15"/>
      <c r="BH603" s="15"/>
      <c r="BS603" s="15"/>
      <c r="CD603" s="15"/>
      <c r="CO603" s="15"/>
      <c r="CZ603" s="15"/>
    </row>
    <row r="604" spans="5:104" x14ac:dyDescent="0.15">
      <c r="E604" s="15"/>
      <c r="P604" s="15"/>
      <c r="AA604" s="15"/>
      <c r="AL604" s="15"/>
      <c r="AW604" s="15"/>
      <c r="BH604" s="15"/>
      <c r="BS604" s="15"/>
      <c r="CD604" s="15"/>
      <c r="CO604" s="15"/>
      <c r="CZ604" s="15"/>
    </row>
    <row r="605" spans="5:104" x14ac:dyDescent="0.15">
      <c r="E605" s="15"/>
      <c r="P605" s="15"/>
      <c r="AA605" s="15"/>
      <c r="AL605" s="15"/>
      <c r="AW605" s="15"/>
      <c r="BH605" s="15"/>
      <c r="BS605" s="15"/>
      <c r="CD605" s="15"/>
      <c r="CO605" s="15"/>
      <c r="CZ605" s="15"/>
    </row>
    <row r="606" spans="5:104" x14ac:dyDescent="0.15">
      <c r="E606" s="15"/>
      <c r="P606" s="15"/>
      <c r="AA606" s="15"/>
      <c r="AL606" s="15"/>
      <c r="AW606" s="15"/>
      <c r="BH606" s="15"/>
      <c r="BS606" s="15"/>
      <c r="CD606" s="15"/>
      <c r="CO606" s="15"/>
      <c r="CZ606" s="15"/>
    </row>
    <row r="607" spans="5:104" x14ac:dyDescent="0.15">
      <c r="E607" s="15"/>
      <c r="P607" s="15"/>
      <c r="AA607" s="15"/>
      <c r="AL607" s="15"/>
      <c r="AW607" s="15"/>
      <c r="BH607" s="15"/>
      <c r="BS607" s="15"/>
      <c r="CD607" s="15"/>
      <c r="CO607" s="15"/>
      <c r="CZ607" s="15"/>
    </row>
    <row r="608" spans="5:104" x14ac:dyDescent="0.15">
      <c r="E608" s="15"/>
      <c r="P608" s="15"/>
      <c r="AA608" s="15"/>
      <c r="AL608" s="15"/>
      <c r="AW608" s="15"/>
      <c r="BH608" s="15"/>
      <c r="BS608" s="15"/>
      <c r="CD608" s="15"/>
      <c r="CO608" s="15"/>
      <c r="CZ608" s="15"/>
    </row>
    <row r="609" spans="5:104" x14ac:dyDescent="0.15">
      <c r="E609" s="15"/>
      <c r="P609" s="15"/>
      <c r="AA609" s="15"/>
      <c r="AL609" s="15"/>
      <c r="AW609" s="15"/>
      <c r="BH609" s="15"/>
      <c r="BS609" s="15"/>
      <c r="CD609" s="15"/>
      <c r="CO609" s="15"/>
      <c r="CZ609" s="15"/>
    </row>
    <row r="610" spans="5:104" x14ac:dyDescent="0.15">
      <c r="E610" s="15"/>
      <c r="P610" s="15"/>
      <c r="AA610" s="15"/>
      <c r="AL610" s="15"/>
      <c r="AW610" s="15"/>
      <c r="BH610" s="15"/>
      <c r="BS610" s="15"/>
      <c r="CD610" s="15"/>
      <c r="CO610" s="15"/>
      <c r="CZ610" s="15"/>
    </row>
    <row r="611" spans="5:104" x14ac:dyDescent="0.15">
      <c r="E611" s="15"/>
      <c r="P611" s="15"/>
      <c r="AA611" s="15"/>
      <c r="AL611" s="15"/>
      <c r="AW611" s="15"/>
      <c r="BH611" s="15"/>
      <c r="BS611" s="15"/>
      <c r="CD611" s="15"/>
      <c r="CO611" s="15"/>
      <c r="CZ611" s="15"/>
    </row>
    <row r="612" spans="5:104" x14ac:dyDescent="0.15">
      <c r="E612" s="15"/>
      <c r="P612" s="15"/>
      <c r="AA612" s="15"/>
      <c r="AL612" s="15"/>
      <c r="AW612" s="15"/>
      <c r="BH612" s="15"/>
      <c r="BS612" s="15"/>
      <c r="CD612" s="15"/>
      <c r="CO612" s="15"/>
      <c r="CZ612" s="15"/>
    </row>
    <row r="613" spans="5:104" x14ac:dyDescent="0.15">
      <c r="E613" s="15"/>
      <c r="P613" s="15"/>
      <c r="AA613" s="15"/>
      <c r="AL613" s="15"/>
      <c r="AW613" s="15"/>
      <c r="BH613" s="15"/>
      <c r="BS613" s="15"/>
      <c r="CD613" s="15"/>
      <c r="CO613" s="15"/>
      <c r="CZ613" s="15"/>
    </row>
    <row r="614" spans="5:104" x14ac:dyDescent="0.15">
      <c r="E614" s="15"/>
      <c r="P614" s="15"/>
      <c r="AA614" s="15"/>
      <c r="AL614" s="15"/>
      <c r="AW614" s="15"/>
      <c r="BH614" s="15"/>
      <c r="BS614" s="15"/>
      <c r="CD614" s="15"/>
      <c r="CO614" s="15"/>
      <c r="CZ614" s="15"/>
    </row>
    <row r="615" spans="5:104" x14ac:dyDescent="0.15">
      <c r="E615" s="15"/>
      <c r="P615" s="15"/>
      <c r="AA615" s="15"/>
      <c r="AL615" s="15"/>
      <c r="AW615" s="15"/>
      <c r="BH615" s="15"/>
      <c r="BS615" s="15"/>
      <c r="CD615" s="15"/>
      <c r="CO615" s="15"/>
      <c r="CZ615" s="15"/>
    </row>
    <row r="616" spans="5:104" x14ac:dyDescent="0.15">
      <c r="E616" s="15"/>
      <c r="P616" s="15"/>
      <c r="AA616" s="15"/>
      <c r="AL616" s="15"/>
      <c r="AW616" s="15"/>
      <c r="BH616" s="15"/>
      <c r="BS616" s="15"/>
      <c r="CD616" s="15"/>
      <c r="CO616" s="15"/>
      <c r="CZ616" s="15"/>
    </row>
    <row r="617" spans="5:104" x14ac:dyDescent="0.15">
      <c r="E617" s="15"/>
      <c r="P617" s="15"/>
      <c r="AA617" s="15"/>
      <c r="AL617" s="15"/>
      <c r="AW617" s="15"/>
      <c r="BH617" s="15"/>
      <c r="BS617" s="15"/>
      <c r="CD617" s="15"/>
      <c r="CO617" s="15"/>
      <c r="CZ617" s="15"/>
    </row>
    <row r="618" spans="5:104" x14ac:dyDescent="0.15">
      <c r="E618" s="15"/>
      <c r="P618" s="15"/>
      <c r="AA618" s="15"/>
      <c r="AL618" s="15"/>
      <c r="AW618" s="15"/>
      <c r="BH618" s="15"/>
      <c r="BS618" s="15"/>
      <c r="CD618" s="15"/>
      <c r="CO618" s="15"/>
      <c r="CZ618" s="15"/>
    </row>
    <row r="619" spans="5:104" x14ac:dyDescent="0.15">
      <c r="E619" s="15"/>
      <c r="P619" s="15"/>
      <c r="AA619" s="15"/>
      <c r="AL619" s="15"/>
      <c r="AW619" s="15"/>
      <c r="BH619" s="15"/>
      <c r="BS619" s="15"/>
      <c r="CD619" s="15"/>
      <c r="CO619" s="15"/>
      <c r="CZ619" s="15"/>
    </row>
    <row r="620" spans="5:104" x14ac:dyDescent="0.15">
      <c r="E620" s="15"/>
      <c r="P620" s="15"/>
      <c r="AA620" s="15"/>
      <c r="AL620" s="15"/>
      <c r="AW620" s="15"/>
      <c r="BH620" s="15"/>
      <c r="BS620" s="15"/>
      <c r="CD620" s="15"/>
      <c r="CO620" s="15"/>
      <c r="CZ620" s="15"/>
    </row>
    <row r="621" spans="5:104" x14ac:dyDescent="0.15">
      <c r="E621" s="15"/>
      <c r="P621" s="15"/>
      <c r="AA621" s="15"/>
      <c r="AL621" s="15"/>
      <c r="AW621" s="15"/>
      <c r="BH621" s="15"/>
      <c r="BS621" s="15"/>
      <c r="CD621" s="15"/>
      <c r="CO621" s="15"/>
      <c r="CZ621" s="15"/>
    </row>
    <row r="622" spans="5:104" x14ac:dyDescent="0.15">
      <c r="E622" s="15"/>
      <c r="P622" s="15"/>
      <c r="AA622" s="15"/>
      <c r="AL622" s="15"/>
      <c r="AW622" s="15"/>
      <c r="BH622" s="15"/>
      <c r="BS622" s="15"/>
      <c r="CD622" s="15"/>
      <c r="CO622" s="15"/>
      <c r="CZ622" s="15"/>
    </row>
    <row r="623" spans="5:104" x14ac:dyDescent="0.15">
      <c r="E623" s="15"/>
      <c r="P623" s="15"/>
      <c r="AA623" s="15"/>
      <c r="AL623" s="15"/>
      <c r="AW623" s="15"/>
      <c r="BH623" s="15"/>
      <c r="BS623" s="15"/>
      <c r="CD623" s="15"/>
      <c r="CO623" s="15"/>
      <c r="CZ623" s="15"/>
    </row>
    <row r="624" spans="5:104" x14ac:dyDescent="0.15">
      <c r="E624" s="15"/>
      <c r="P624" s="15"/>
      <c r="AA624" s="15"/>
      <c r="AL624" s="15"/>
      <c r="AW624" s="15"/>
      <c r="BH624" s="15"/>
      <c r="BS624" s="15"/>
      <c r="CD624" s="15"/>
      <c r="CO624" s="15"/>
      <c r="CZ624" s="15"/>
    </row>
    <row r="625" spans="5:104" x14ac:dyDescent="0.15">
      <c r="E625" s="15"/>
      <c r="P625" s="15"/>
      <c r="AA625" s="15"/>
      <c r="AL625" s="15"/>
      <c r="AW625" s="15"/>
      <c r="BH625" s="15"/>
      <c r="BS625" s="15"/>
      <c r="CD625" s="15"/>
      <c r="CO625" s="15"/>
      <c r="CZ625" s="15"/>
    </row>
    <row r="626" spans="5:104" x14ac:dyDescent="0.15">
      <c r="E626" s="15"/>
      <c r="P626" s="15"/>
      <c r="AA626" s="15"/>
      <c r="AL626" s="15"/>
      <c r="AW626" s="15"/>
      <c r="BH626" s="15"/>
      <c r="BS626" s="15"/>
      <c r="CD626" s="15"/>
      <c r="CO626" s="15"/>
      <c r="CZ626" s="15"/>
    </row>
    <row r="627" spans="5:104" x14ac:dyDescent="0.15">
      <c r="E627" s="15"/>
      <c r="P627" s="15"/>
      <c r="AA627" s="15"/>
      <c r="AL627" s="15"/>
      <c r="AW627" s="15"/>
      <c r="BH627" s="15"/>
      <c r="BS627" s="15"/>
      <c r="CD627" s="15"/>
      <c r="CO627" s="15"/>
      <c r="CZ627" s="15"/>
    </row>
    <row r="628" spans="5:104" x14ac:dyDescent="0.15">
      <c r="E628" s="15"/>
      <c r="P628" s="15"/>
      <c r="AA628" s="15"/>
      <c r="AL628" s="15"/>
      <c r="AW628" s="15"/>
      <c r="BH628" s="15"/>
      <c r="BS628" s="15"/>
      <c r="CD628" s="15"/>
      <c r="CO628" s="15"/>
      <c r="CZ628" s="15"/>
    </row>
    <row r="629" spans="5:104" x14ac:dyDescent="0.15">
      <c r="E629" s="15"/>
      <c r="P629" s="15"/>
      <c r="AA629" s="15"/>
      <c r="AL629" s="15"/>
      <c r="AW629" s="15"/>
      <c r="BH629" s="15"/>
      <c r="BS629" s="15"/>
      <c r="CD629" s="15"/>
      <c r="CO629" s="15"/>
      <c r="CZ629" s="15"/>
    </row>
    <row r="630" spans="5:104" x14ac:dyDescent="0.15">
      <c r="E630" s="15"/>
      <c r="P630" s="15"/>
      <c r="AA630" s="15"/>
      <c r="AL630" s="15"/>
      <c r="AW630" s="15"/>
      <c r="BH630" s="15"/>
      <c r="BS630" s="15"/>
      <c r="CD630" s="15"/>
      <c r="CO630" s="15"/>
      <c r="CZ630" s="15"/>
    </row>
    <row r="631" spans="5:104" x14ac:dyDescent="0.15">
      <c r="E631" s="15"/>
      <c r="P631" s="15"/>
      <c r="AA631" s="15"/>
      <c r="AL631" s="15"/>
      <c r="AW631" s="15"/>
      <c r="BH631" s="15"/>
      <c r="BS631" s="15"/>
      <c r="CD631" s="15"/>
      <c r="CO631" s="15"/>
      <c r="CZ631" s="15"/>
    </row>
    <row r="632" spans="5:104" x14ac:dyDescent="0.15">
      <c r="E632" s="15"/>
      <c r="P632" s="15"/>
      <c r="AA632" s="15"/>
      <c r="AL632" s="15"/>
      <c r="AW632" s="15"/>
      <c r="BH632" s="15"/>
      <c r="BS632" s="15"/>
      <c r="CD632" s="15"/>
      <c r="CO632" s="15"/>
      <c r="CZ632" s="15"/>
    </row>
    <row r="633" spans="5:104" x14ac:dyDescent="0.15">
      <c r="E633" s="15"/>
      <c r="P633" s="15"/>
      <c r="AA633" s="15"/>
      <c r="AL633" s="15"/>
      <c r="AW633" s="15"/>
      <c r="BH633" s="15"/>
      <c r="BS633" s="15"/>
      <c r="CD633" s="15"/>
      <c r="CO633" s="15"/>
      <c r="CZ633" s="15"/>
    </row>
    <row r="634" spans="5:104" x14ac:dyDescent="0.15">
      <c r="E634" s="15"/>
      <c r="P634" s="15"/>
      <c r="AA634" s="15"/>
      <c r="AL634" s="15"/>
      <c r="AW634" s="15"/>
      <c r="BH634" s="15"/>
      <c r="BS634" s="15"/>
      <c r="CD634" s="15"/>
      <c r="CO634" s="15"/>
      <c r="CZ634" s="15"/>
    </row>
    <row r="635" spans="5:104" x14ac:dyDescent="0.15">
      <c r="E635" s="15"/>
      <c r="P635" s="15"/>
      <c r="AA635" s="15"/>
      <c r="AL635" s="15"/>
      <c r="AW635" s="15"/>
      <c r="BH635" s="15"/>
      <c r="BS635" s="15"/>
      <c r="CD635" s="15"/>
      <c r="CO635" s="15"/>
      <c r="CZ635" s="15"/>
    </row>
    <row r="636" spans="5:104" x14ac:dyDescent="0.15">
      <c r="E636" s="15"/>
      <c r="P636" s="15"/>
      <c r="AA636" s="15"/>
      <c r="AL636" s="15"/>
      <c r="AW636" s="15"/>
      <c r="BH636" s="15"/>
      <c r="BS636" s="15"/>
      <c r="CD636" s="15"/>
      <c r="CO636" s="15"/>
      <c r="CZ636" s="15"/>
    </row>
    <row r="637" spans="5:104" x14ac:dyDescent="0.15">
      <c r="E637" s="15"/>
      <c r="P637" s="15"/>
      <c r="AA637" s="15"/>
      <c r="AL637" s="15"/>
      <c r="AW637" s="15"/>
      <c r="BH637" s="15"/>
      <c r="BS637" s="15"/>
      <c r="CD637" s="15"/>
      <c r="CO637" s="15"/>
      <c r="CZ637" s="15"/>
    </row>
    <row r="638" spans="5:104" x14ac:dyDescent="0.15">
      <c r="E638" s="15"/>
      <c r="P638" s="15"/>
      <c r="AA638" s="15"/>
      <c r="AL638" s="15"/>
      <c r="AW638" s="15"/>
      <c r="BH638" s="15"/>
      <c r="BS638" s="15"/>
      <c r="CD638" s="15"/>
      <c r="CO638" s="15"/>
      <c r="CZ638" s="15"/>
    </row>
    <row r="639" spans="5:104" x14ac:dyDescent="0.15">
      <c r="E639" s="15"/>
      <c r="P639" s="15"/>
      <c r="AA639" s="15"/>
      <c r="AL639" s="15"/>
      <c r="AW639" s="15"/>
      <c r="BH639" s="15"/>
      <c r="BS639" s="15"/>
      <c r="CD639" s="15"/>
      <c r="CO639" s="15"/>
      <c r="CZ639" s="15"/>
    </row>
    <row r="640" spans="5:104" x14ac:dyDescent="0.15">
      <c r="E640" s="15"/>
      <c r="P640" s="15"/>
      <c r="AA640" s="15"/>
      <c r="AL640" s="15"/>
      <c r="AW640" s="15"/>
      <c r="BH640" s="15"/>
      <c r="BS640" s="15"/>
      <c r="CD640" s="15"/>
      <c r="CO640" s="15"/>
      <c r="CZ640" s="15"/>
    </row>
    <row r="641" spans="5:104" x14ac:dyDescent="0.15">
      <c r="E641" s="15"/>
      <c r="P641" s="15"/>
      <c r="AA641" s="15"/>
      <c r="AL641" s="15"/>
      <c r="AW641" s="15"/>
      <c r="BH641" s="15"/>
      <c r="BS641" s="15"/>
      <c r="CD641" s="15"/>
      <c r="CO641" s="15"/>
      <c r="CZ641" s="15"/>
    </row>
    <row r="642" spans="5:104" x14ac:dyDescent="0.15">
      <c r="E642" s="15"/>
      <c r="P642" s="15"/>
      <c r="AA642" s="15"/>
      <c r="AL642" s="15"/>
      <c r="AW642" s="15"/>
      <c r="BH642" s="15"/>
      <c r="BS642" s="15"/>
      <c r="CD642" s="15"/>
      <c r="CO642" s="15"/>
      <c r="CZ642" s="15"/>
    </row>
    <row r="643" spans="5:104" x14ac:dyDescent="0.15">
      <c r="E643" s="15"/>
      <c r="P643" s="15"/>
      <c r="AA643" s="15"/>
      <c r="AL643" s="15"/>
      <c r="AW643" s="15"/>
      <c r="BH643" s="15"/>
      <c r="BS643" s="15"/>
      <c r="CD643" s="15"/>
      <c r="CO643" s="15"/>
      <c r="CZ643" s="15"/>
    </row>
    <row r="644" spans="5:104" x14ac:dyDescent="0.15">
      <c r="E644" s="15"/>
      <c r="P644" s="15"/>
      <c r="AA644" s="15"/>
      <c r="AL644" s="15"/>
      <c r="AW644" s="15"/>
      <c r="BH644" s="15"/>
      <c r="BS644" s="15"/>
      <c r="CD644" s="15"/>
      <c r="CO644" s="15"/>
      <c r="CZ644" s="15"/>
    </row>
    <row r="645" spans="5:104" x14ac:dyDescent="0.15">
      <c r="E645" s="15"/>
      <c r="P645" s="15"/>
      <c r="AA645" s="15"/>
      <c r="AL645" s="15"/>
      <c r="AW645" s="15"/>
      <c r="BH645" s="15"/>
      <c r="BS645" s="15"/>
      <c r="CD645" s="15"/>
      <c r="CO645" s="15"/>
      <c r="CZ645" s="15"/>
    </row>
    <row r="646" spans="5:104" x14ac:dyDescent="0.15">
      <c r="E646" s="15"/>
      <c r="P646" s="15"/>
      <c r="AA646" s="15"/>
      <c r="AL646" s="15"/>
      <c r="AW646" s="15"/>
      <c r="BH646" s="15"/>
      <c r="BS646" s="15"/>
      <c r="CD646" s="15"/>
      <c r="CO646" s="15"/>
      <c r="CZ646" s="15"/>
    </row>
    <row r="647" spans="5:104" x14ac:dyDescent="0.15">
      <c r="E647" s="15"/>
      <c r="P647" s="15"/>
      <c r="AA647" s="15"/>
      <c r="AL647" s="15"/>
      <c r="AW647" s="15"/>
      <c r="BH647" s="15"/>
      <c r="BS647" s="15"/>
      <c r="CD647" s="15"/>
      <c r="CO647" s="15"/>
      <c r="CZ647" s="15"/>
    </row>
    <row r="648" spans="5:104" x14ac:dyDescent="0.15">
      <c r="E648" s="15"/>
      <c r="P648" s="15"/>
      <c r="AA648" s="15"/>
      <c r="AL648" s="15"/>
      <c r="AW648" s="15"/>
      <c r="BH648" s="15"/>
      <c r="BS648" s="15"/>
      <c r="CD648" s="15"/>
      <c r="CO648" s="15"/>
      <c r="CZ648" s="15"/>
    </row>
    <row r="649" spans="5:104" x14ac:dyDescent="0.15">
      <c r="E649" s="15"/>
      <c r="P649" s="15"/>
      <c r="AA649" s="15"/>
      <c r="AL649" s="15"/>
      <c r="AW649" s="15"/>
      <c r="BH649" s="15"/>
      <c r="BS649" s="15"/>
      <c r="CD649" s="15"/>
      <c r="CO649" s="15"/>
      <c r="CZ649" s="15"/>
    </row>
    <row r="650" spans="5:104" x14ac:dyDescent="0.15">
      <c r="E650" s="15"/>
      <c r="P650" s="15"/>
      <c r="AA650" s="15"/>
      <c r="AL650" s="15"/>
      <c r="AW650" s="15"/>
      <c r="BH650" s="15"/>
      <c r="BS650" s="15"/>
      <c r="CD650" s="15"/>
      <c r="CO650" s="15"/>
      <c r="CZ650" s="15"/>
    </row>
    <row r="651" spans="5:104" x14ac:dyDescent="0.15">
      <c r="E651" s="15"/>
      <c r="P651" s="15"/>
      <c r="AA651" s="15"/>
      <c r="AL651" s="15"/>
      <c r="AW651" s="15"/>
      <c r="BH651" s="15"/>
      <c r="BS651" s="15"/>
      <c r="CD651" s="15"/>
      <c r="CO651" s="15"/>
      <c r="CZ651" s="15"/>
    </row>
    <row r="652" spans="5:104" x14ac:dyDescent="0.15">
      <c r="E652" s="15"/>
      <c r="P652" s="15"/>
      <c r="AA652" s="15"/>
      <c r="AL652" s="15"/>
      <c r="AW652" s="15"/>
      <c r="BH652" s="15"/>
      <c r="BS652" s="15"/>
      <c r="CD652" s="15"/>
      <c r="CO652" s="15"/>
      <c r="CZ652" s="15"/>
    </row>
    <row r="653" spans="5:104" x14ac:dyDescent="0.15">
      <c r="E653" s="15"/>
      <c r="P653" s="15"/>
      <c r="AA653" s="15"/>
      <c r="AL653" s="15"/>
      <c r="AW653" s="15"/>
      <c r="BH653" s="15"/>
      <c r="BS653" s="15"/>
      <c r="CD653" s="15"/>
      <c r="CO653" s="15"/>
      <c r="CZ653" s="15"/>
    </row>
    <row r="654" spans="5:104" x14ac:dyDescent="0.15">
      <c r="E654" s="15"/>
      <c r="P654" s="15"/>
      <c r="AA654" s="15"/>
      <c r="AL654" s="15"/>
      <c r="AW654" s="15"/>
      <c r="BH654" s="15"/>
      <c r="BS654" s="15"/>
      <c r="CD654" s="15"/>
      <c r="CO654" s="15"/>
      <c r="CZ654" s="15"/>
    </row>
    <row r="655" spans="5:104" x14ac:dyDescent="0.15">
      <c r="E655" s="15"/>
      <c r="P655" s="15"/>
      <c r="AA655" s="15"/>
      <c r="AL655" s="15"/>
      <c r="AW655" s="15"/>
      <c r="BH655" s="15"/>
      <c r="BS655" s="15"/>
      <c r="CD655" s="15"/>
      <c r="CO655" s="15"/>
      <c r="CZ655" s="15"/>
    </row>
    <row r="656" spans="5:104" x14ac:dyDescent="0.15">
      <c r="E656" s="15"/>
      <c r="P656" s="15"/>
      <c r="AA656" s="15"/>
      <c r="AL656" s="15"/>
      <c r="AW656" s="15"/>
      <c r="BH656" s="15"/>
      <c r="BS656" s="15"/>
      <c r="CD656" s="15"/>
      <c r="CO656" s="15"/>
      <c r="CZ656" s="15"/>
    </row>
    <row r="657" spans="5:104" x14ac:dyDescent="0.15">
      <c r="E657" s="15"/>
      <c r="P657" s="15"/>
      <c r="AA657" s="15"/>
      <c r="AL657" s="15"/>
      <c r="AW657" s="15"/>
      <c r="BH657" s="15"/>
      <c r="BS657" s="15"/>
      <c r="CD657" s="15"/>
      <c r="CO657" s="15"/>
      <c r="CZ657" s="15"/>
    </row>
    <row r="658" spans="5:104" x14ac:dyDescent="0.15">
      <c r="E658" s="15"/>
      <c r="P658" s="15"/>
      <c r="AA658" s="15"/>
      <c r="AL658" s="15"/>
      <c r="AW658" s="15"/>
      <c r="BH658" s="15"/>
      <c r="BS658" s="15"/>
      <c r="CD658" s="15"/>
      <c r="CO658" s="15"/>
      <c r="CZ658" s="15"/>
    </row>
    <row r="659" spans="5:104" x14ac:dyDescent="0.15">
      <c r="E659" s="15"/>
      <c r="P659" s="15"/>
      <c r="AA659" s="15"/>
      <c r="AL659" s="15"/>
      <c r="AW659" s="15"/>
      <c r="BH659" s="15"/>
      <c r="BS659" s="15"/>
      <c r="CD659" s="15"/>
      <c r="CO659" s="15"/>
      <c r="CZ659" s="15"/>
    </row>
    <row r="660" spans="5:104" x14ac:dyDescent="0.15">
      <c r="E660" s="15"/>
      <c r="P660" s="15"/>
      <c r="AA660" s="15"/>
      <c r="AL660" s="15"/>
      <c r="AW660" s="15"/>
      <c r="BH660" s="15"/>
      <c r="BS660" s="15"/>
      <c r="CD660" s="15"/>
      <c r="CO660" s="15"/>
      <c r="CZ660" s="15"/>
    </row>
    <row r="661" spans="5:104" x14ac:dyDescent="0.15">
      <c r="E661" s="15"/>
      <c r="P661" s="15"/>
      <c r="AA661" s="15"/>
      <c r="AL661" s="15"/>
      <c r="AW661" s="15"/>
      <c r="BH661" s="15"/>
      <c r="BS661" s="15"/>
      <c r="CD661" s="15"/>
      <c r="CO661" s="15"/>
      <c r="CZ661" s="15"/>
    </row>
    <row r="662" spans="5:104" x14ac:dyDescent="0.15">
      <c r="E662" s="15"/>
      <c r="P662" s="15"/>
      <c r="AA662" s="15"/>
      <c r="AL662" s="15"/>
      <c r="AW662" s="15"/>
      <c r="BH662" s="15"/>
      <c r="BS662" s="15"/>
      <c r="CD662" s="15"/>
      <c r="CO662" s="15"/>
      <c r="CZ662" s="15"/>
    </row>
    <row r="663" spans="5:104" x14ac:dyDescent="0.15">
      <c r="E663" s="15"/>
      <c r="P663" s="15"/>
      <c r="AA663" s="15"/>
      <c r="AL663" s="15"/>
      <c r="AW663" s="15"/>
      <c r="BH663" s="15"/>
      <c r="BS663" s="15"/>
      <c r="CD663" s="15"/>
      <c r="CO663" s="15"/>
      <c r="CZ663" s="15"/>
    </row>
    <row r="664" spans="5:104" x14ac:dyDescent="0.15">
      <c r="E664" s="15"/>
      <c r="P664" s="15"/>
      <c r="AA664" s="15"/>
      <c r="AL664" s="15"/>
      <c r="AW664" s="15"/>
      <c r="BH664" s="15"/>
      <c r="BS664" s="15"/>
      <c r="CD664" s="15"/>
      <c r="CO664" s="15"/>
      <c r="CZ664" s="15"/>
    </row>
    <row r="665" spans="5:104" x14ac:dyDescent="0.15">
      <c r="E665" s="15"/>
      <c r="P665" s="15"/>
      <c r="AA665" s="15"/>
      <c r="AL665" s="15"/>
      <c r="AW665" s="15"/>
      <c r="BH665" s="15"/>
      <c r="BS665" s="15"/>
      <c r="CD665" s="15"/>
      <c r="CO665" s="15"/>
      <c r="CZ665" s="15"/>
    </row>
    <row r="666" spans="5:104" x14ac:dyDescent="0.15">
      <c r="E666" s="15"/>
      <c r="P666" s="15"/>
      <c r="AA666" s="15"/>
      <c r="AL666" s="15"/>
      <c r="AW666" s="15"/>
      <c r="BH666" s="15"/>
      <c r="BS666" s="15"/>
      <c r="CD666" s="15"/>
      <c r="CO666" s="15"/>
      <c r="CZ666" s="15"/>
    </row>
    <row r="667" spans="5:104" x14ac:dyDescent="0.15">
      <c r="E667" s="15"/>
      <c r="P667" s="15"/>
      <c r="AA667" s="15"/>
      <c r="AL667" s="15"/>
      <c r="AW667" s="15"/>
      <c r="BH667" s="15"/>
      <c r="BS667" s="15"/>
      <c r="CD667" s="15"/>
      <c r="CO667" s="15"/>
      <c r="CZ667" s="15"/>
    </row>
    <row r="668" spans="5:104" x14ac:dyDescent="0.15">
      <c r="E668" s="15"/>
      <c r="P668" s="15"/>
      <c r="AA668" s="15"/>
      <c r="AL668" s="15"/>
      <c r="AW668" s="15"/>
      <c r="BH668" s="15"/>
      <c r="BS668" s="15"/>
      <c r="CD668" s="15"/>
      <c r="CO668" s="15"/>
      <c r="CZ668" s="15"/>
    </row>
    <row r="669" spans="5:104" x14ac:dyDescent="0.15">
      <c r="E669" s="15"/>
      <c r="P669" s="15"/>
      <c r="AA669" s="15"/>
      <c r="AL669" s="15"/>
      <c r="AW669" s="15"/>
      <c r="BH669" s="15"/>
      <c r="BS669" s="15"/>
      <c r="CD669" s="15"/>
      <c r="CO669" s="15"/>
      <c r="CZ669" s="15"/>
    </row>
    <row r="670" spans="5:104" x14ac:dyDescent="0.15">
      <c r="E670" s="15"/>
      <c r="P670" s="15"/>
      <c r="AA670" s="15"/>
      <c r="AL670" s="15"/>
      <c r="AW670" s="15"/>
      <c r="BH670" s="15"/>
      <c r="BS670" s="15"/>
      <c r="CD670" s="15"/>
      <c r="CO670" s="15"/>
      <c r="CZ670" s="15"/>
    </row>
    <row r="671" spans="5:104" x14ac:dyDescent="0.15">
      <c r="E671" s="15"/>
      <c r="P671" s="15"/>
      <c r="AA671" s="15"/>
      <c r="AL671" s="15"/>
      <c r="AW671" s="15"/>
      <c r="BH671" s="15"/>
      <c r="BS671" s="15"/>
      <c r="CD671" s="15"/>
      <c r="CO671" s="15"/>
      <c r="CZ671" s="15"/>
    </row>
    <row r="672" spans="5:104" x14ac:dyDescent="0.15">
      <c r="E672" s="15"/>
      <c r="P672" s="15"/>
      <c r="AA672" s="15"/>
      <c r="AL672" s="15"/>
      <c r="AW672" s="15"/>
      <c r="BH672" s="15"/>
      <c r="BS672" s="15"/>
      <c r="CD672" s="15"/>
      <c r="CO672" s="15"/>
      <c r="CZ672" s="15"/>
    </row>
    <row r="673" spans="5:104" x14ac:dyDescent="0.15">
      <c r="E673" s="15"/>
      <c r="P673" s="15"/>
      <c r="AA673" s="15"/>
      <c r="AL673" s="15"/>
      <c r="AW673" s="15"/>
      <c r="BH673" s="15"/>
      <c r="BS673" s="15"/>
      <c r="CD673" s="15"/>
      <c r="CO673" s="15"/>
      <c r="CZ673" s="15"/>
    </row>
    <row r="674" spans="5:104" x14ac:dyDescent="0.15">
      <c r="E674" s="15"/>
      <c r="P674" s="15"/>
      <c r="AA674" s="15"/>
      <c r="AL674" s="15"/>
      <c r="AW674" s="15"/>
      <c r="BH674" s="15"/>
      <c r="BS674" s="15"/>
      <c r="CD674" s="15"/>
      <c r="CO674" s="15"/>
      <c r="CZ674" s="15"/>
    </row>
    <row r="675" spans="5:104" x14ac:dyDescent="0.15">
      <c r="E675" s="15"/>
      <c r="P675" s="15"/>
      <c r="AA675" s="15"/>
      <c r="AL675" s="15"/>
      <c r="AW675" s="15"/>
      <c r="BH675" s="15"/>
      <c r="BS675" s="15"/>
      <c r="CD675" s="15"/>
      <c r="CO675" s="15"/>
      <c r="CZ675" s="15"/>
    </row>
    <row r="676" spans="5:104" x14ac:dyDescent="0.15">
      <c r="E676" s="15"/>
      <c r="P676" s="15"/>
      <c r="AA676" s="15"/>
      <c r="AL676" s="15"/>
      <c r="AW676" s="15"/>
      <c r="BH676" s="15"/>
      <c r="BS676" s="15"/>
      <c r="CD676" s="15"/>
      <c r="CO676" s="15"/>
      <c r="CZ676" s="15"/>
    </row>
    <row r="677" spans="5:104" x14ac:dyDescent="0.15">
      <c r="E677" s="15"/>
      <c r="P677" s="15"/>
      <c r="AA677" s="15"/>
      <c r="AL677" s="15"/>
      <c r="AW677" s="15"/>
      <c r="BH677" s="15"/>
      <c r="BS677" s="15"/>
      <c r="CD677" s="15"/>
      <c r="CO677" s="15"/>
      <c r="CZ677" s="15"/>
    </row>
    <row r="678" spans="5:104" x14ac:dyDescent="0.15">
      <c r="E678" s="15"/>
      <c r="P678" s="15"/>
      <c r="AA678" s="15"/>
      <c r="AL678" s="15"/>
      <c r="AW678" s="15"/>
      <c r="BH678" s="15"/>
      <c r="BS678" s="15"/>
      <c r="CD678" s="15"/>
      <c r="CO678" s="15"/>
      <c r="CZ678" s="15"/>
    </row>
    <row r="679" spans="5:104" x14ac:dyDescent="0.15">
      <c r="E679" s="15"/>
      <c r="P679" s="15"/>
      <c r="AA679" s="15"/>
      <c r="AL679" s="15"/>
      <c r="AW679" s="15"/>
      <c r="BH679" s="15"/>
      <c r="BS679" s="15"/>
      <c r="CD679" s="15"/>
      <c r="CO679" s="15"/>
      <c r="CZ679" s="15"/>
    </row>
    <row r="680" spans="5:104" x14ac:dyDescent="0.15">
      <c r="E680" s="15"/>
      <c r="P680" s="15"/>
      <c r="AA680" s="15"/>
      <c r="AL680" s="15"/>
      <c r="AW680" s="15"/>
      <c r="BH680" s="15"/>
      <c r="BS680" s="15"/>
      <c r="CD680" s="15"/>
      <c r="CO680" s="15"/>
      <c r="CZ680" s="15"/>
    </row>
    <row r="681" spans="5:104" x14ac:dyDescent="0.15">
      <c r="E681" s="15"/>
      <c r="P681" s="15"/>
      <c r="AA681" s="15"/>
      <c r="AL681" s="15"/>
      <c r="AW681" s="15"/>
      <c r="BH681" s="15"/>
      <c r="BS681" s="15"/>
      <c r="CD681" s="15"/>
      <c r="CO681" s="15"/>
      <c r="CZ681" s="15"/>
    </row>
    <row r="682" spans="5:104" x14ac:dyDescent="0.15">
      <c r="E682" s="15"/>
      <c r="P682" s="15"/>
      <c r="AA682" s="15"/>
      <c r="AL682" s="15"/>
      <c r="AW682" s="15"/>
      <c r="BH682" s="15"/>
      <c r="BS682" s="15"/>
      <c r="CD682" s="15"/>
      <c r="CO682" s="15"/>
      <c r="CZ682" s="15"/>
    </row>
    <row r="683" spans="5:104" x14ac:dyDescent="0.15">
      <c r="E683" s="15"/>
      <c r="P683" s="15"/>
      <c r="AA683" s="15"/>
      <c r="AL683" s="15"/>
      <c r="AW683" s="15"/>
      <c r="BH683" s="15"/>
      <c r="BS683" s="15"/>
      <c r="CD683" s="15"/>
      <c r="CO683" s="15"/>
      <c r="CZ683" s="15"/>
    </row>
    <row r="684" spans="5:104" x14ac:dyDescent="0.15">
      <c r="E684" s="15"/>
      <c r="P684" s="15"/>
      <c r="AA684" s="15"/>
      <c r="AL684" s="15"/>
      <c r="AW684" s="15"/>
      <c r="BH684" s="15"/>
      <c r="BS684" s="15"/>
      <c r="CD684" s="15"/>
      <c r="CO684" s="15"/>
      <c r="CZ684" s="15"/>
    </row>
    <row r="685" spans="5:104" x14ac:dyDescent="0.15">
      <c r="E685" s="15"/>
      <c r="P685" s="15"/>
      <c r="AA685" s="15"/>
      <c r="AL685" s="15"/>
      <c r="AW685" s="15"/>
      <c r="BH685" s="15"/>
      <c r="BS685" s="15"/>
      <c r="CD685" s="15"/>
      <c r="CO685" s="15"/>
      <c r="CZ685" s="15"/>
    </row>
    <row r="686" spans="5:104" x14ac:dyDescent="0.15">
      <c r="E686" s="15"/>
      <c r="P686" s="15"/>
      <c r="AA686" s="15"/>
      <c r="AL686" s="15"/>
      <c r="AW686" s="15"/>
      <c r="BH686" s="15"/>
      <c r="BS686" s="15"/>
      <c r="CD686" s="15"/>
      <c r="CO686" s="15"/>
      <c r="CZ686" s="15"/>
    </row>
    <row r="687" spans="5:104" x14ac:dyDescent="0.15">
      <c r="E687" s="15"/>
      <c r="P687" s="15"/>
      <c r="AA687" s="15"/>
      <c r="AL687" s="15"/>
      <c r="AW687" s="15"/>
      <c r="BH687" s="15"/>
      <c r="BS687" s="15"/>
      <c r="CD687" s="15"/>
      <c r="CO687" s="15"/>
      <c r="CZ687" s="15"/>
    </row>
    <row r="688" spans="5:104" x14ac:dyDescent="0.15">
      <c r="E688" s="15"/>
      <c r="P688" s="15"/>
      <c r="AA688" s="15"/>
      <c r="AL688" s="15"/>
      <c r="AW688" s="15"/>
      <c r="BH688" s="15"/>
      <c r="BS688" s="15"/>
      <c r="CD688" s="15"/>
      <c r="CO688" s="15"/>
      <c r="CZ688" s="15"/>
    </row>
    <row r="689" spans="5:104" x14ac:dyDescent="0.15">
      <c r="E689" s="15"/>
      <c r="P689" s="15"/>
      <c r="AA689" s="15"/>
      <c r="AL689" s="15"/>
      <c r="AW689" s="15"/>
      <c r="BH689" s="15"/>
      <c r="BS689" s="15"/>
      <c r="CD689" s="15"/>
      <c r="CO689" s="15"/>
      <c r="CZ689" s="15"/>
    </row>
    <row r="690" spans="5:104" x14ac:dyDescent="0.15">
      <c r="E690" s="15"/>
      <c r="P690" s="15"/>
      <c r="AA690" s="15"/>
      <c r="AL690" s="15"/>
      <c r="AW690" s="15"/>
      <c r="BH690" s="15"/>
      <c r="BS690" s="15"/>
      <c r="CD690" s="15"/>
      <c r="CO690" s="15"/>
      <c r="CZ690" s="15"/>
    </row>
    <row r="691" spans="5:104" x14ac:dyDescent="0.15">
      <c r="E691" s="15"/>
      <c r="P691" s="15"/>
      <c r="AA691" s="15"/>
      <c r="AL691" s="15"/>
      <c r="AW691" s="15"/>
      <c r="BH691" s="15"/>
      <c r="BS691" s="15"/>
      <c r="CD691" s="15"/>
      <c r="CO691" s="15"/>
      <c r="CZ691" s="15"/>
    </row>
    <row r="692" spans="5:104" x14ac:dyDescent="0.15">
      <c r="E692" s="15"/>
      <c r="P692" s="15"/>
      <c r="AA692" s="15"/>
      <c r="AL692" s="15"/>
      <c r="AW692" s="15"/>
      <c r="BH692" s="15"/>
      <c r="BS692" s="15"/>
      <c r="CD692" s="15"/>
      <c r="CO692" s="15"/>
      <c r="CZ692" s="15"/>
    </row>
    <row r="693" spans="5:104" x14ac:dyDescent="0.15">
      <c r="E693" s="15"/>
      <c r="P693" s="15"/>
      <c r="AA693" s="15"/>
      <c r="AL693" s="15"/>
      <c r="AW693" s="15"/>
      <c r="BH693" s="15"/>
      <c r="BS693" s="15"/>
      <c r="CD693" s="15"/>
      <c r="CO693" s="15"/>
      <c r="CZ693" s="15"/>
    </row>
    <row r="694" spans="5:104" x14ac:dyDescent="0.15">
      <c r="E694" s="15"/>
      <c r="P694" s="15"/>
      <c r="AA694" s="15"/>
      <c r="AL694" s="15"/>
      <c r="AW694" s="15"/>
      <c r="BH694" s="15"/>
      <c r="BS694" s="15"/>
      <c r="CD694" s="15"/>
      <c r="CO694" s="15"/>
      <c r="CZ694" s="15"/>
    </row>
    <row r="695" spans="5:104" x14ac:dyDescent="0.15">
      <c r="E695" s="15"/>
      <c r="P695" s="15"/>
      <c r="AA695" s="15"/>
      <c r="AL695" s="15"/>
      <c r="AW695" s="15"/>
      <c r="BH695" s="15"/>
      <c r="BS695" s="15"/>
      <c r="CD695" s="15"/>
      <c r="CO695" s="15"/>
      <c r="CZ695" s="15"/>
    </row>
    <row r="696" spans="5:104" x14ac:dyDescent="0.15">
      <c r="E696" s="15"/>
      <c r="P696" s="15"/>
      <c r="AA696" s="15"/>
      <c r="AL696" s="15"/>
      <c r="AW696" s="15"/>
      <c r="BH696" s="15"/>
      <c r="BS696" s="15"/>
      <c r="CD696" s="15"/>
      <c r="CO696" s="15"/>
      <c r="CZ696" s="15"/>
    </row>
    <row r="697" spans="5:104" x14ac:dyDescent="0.15">
      <c r="E697" s="15"/>
      <c r="P697" s="15"/>
      <c r="AA697" s="15"/>
      <c r="AL697" s="15"/>
      <c r="AW697" s="15"/>
      <c r="BH697" s="15"/>
      <c r="BS697" s="15"/>
      <c r="CD697" s="15"/>
      <c r="CO697" s="15"/>
      <c r="CZ697" s="15"/>
    </row>
    <row r="698" spans="5:104" x14ac:dyDescent="0.15">
      <c r="E698" s="15"/>
      <c r="P698" s="15"/>
      <c r="AA698" s="15"/>
      <c r="AL698" s="15"/>
      <c r="AW698" s="15"/>
      <c r="BH698" s="15"/>
      <c r="BS698" s="15"/>
      <c r="CD698" s="15"/>
      <c r="CO698" s="15"/>
      <c r="CZ698" s="15"/>
    </row>
    <row r="699" spans="5:104" x14ac:dyDescent="0.15">
      <c r="E699" s="15"/>
      <c r="P699" s="15"/>
      <c r="AA699" s="15"/>
      <c r="AL699" s="15"/>
      <c r="AW699" s="15"/>
      <c r="BH699" s="15"/>
      <c r="BS699" s="15"/>
      <c r="CD699" s="15"/>
      <c r="CO699" s="15"/>
      <c r="CZ699" s="15"/>
    </row>
    <row r="700" spans="5:104" x14ac:dyDescent="0.15">
      <c r="E700" s="15"/>
      <c r="P700" s="15"/>
      <c r="AA700" s="15"/>
      <c r="AL700" s="15"/>
      <c r="AW700" s="15"/>
      <c r="BH700" s="15"/>
      <c r="BS700" s="15"/>
      <c r="CD700" s="15"/>
      <c r="CO700" s="15"/>
      <c r="CZ700" s="15"/>
    </row>
    <row r="701" spans="5:104" x14ac:dyDescent="0.15">
      <c r="E701" s="15"/>
      <c r="P701" s="15"/>
      <c r="AA701" s="15"/>
      <c r="AL701" s="15"/>
      <c r="AW701" s="15"/>
      <c r="BH701" s="15"/>
      <c r="BS701" s="15"/>
      <c r="CD701" s="15"/>
      <c r="CO701" s="15"/>
      <c r="CZ701" s="15"/>
    </row>
    <row r="702" spans="5:104" x14ac:dyDescent="0.15">
      <c r="E702" s="15"/>
      <c r="P702" s="15"/>
      <c r="AA702" s="15"/>
      <c r="AL702" s="15"/>
      <c r="AW702" s="15"/>
      <c r="BH702" s="15"/>
      <c r="BS702" s="15"/>
      <c r="CD702" s="15"/>
      <c r="CO702" s="15"/>
      <c r="CZ702" s="15"/>
    </row>
    <row r="703" spans="5:104" x14ac:dyDescent="0.15">
      <c r="E703" s="15"/>
      <c r="P703" s="15"/>
      <c r="AA703" s="15"/>
      <c r="AL703" s="15"/>
      <c r="AW703" s="15"/>
      <c r="BH703" s="15"/>
      <c r="BS703" s="15"/>
      <c r="CD703" s="15"/>
      <c r="CO703" s="15"/>
      <c r="CZ703" s="15"/>
    </row>
    <row r="704" spans="5:104" x14ac:dyDescent="0.15">
      <c r="E704" s="15"/>
      <c r="P704" s="15"/>
      <c r="AA704" s="15"/>
      <c r="AL704" s="15"/>
      <c r="AW704" s="15"/>
      <c r="BH704" s="15"/>
      <c r="BS704" s="15"/>
      <c r="CD704" s="15"/>
      <c r="CO704" s="15"/>
      <c r="CZ704" s="15"/>
    </row>
    <row r="705" spans="5:104" x14ac:dyDescent="0.15">
      <c r="E705" s="15"/>
      <c r="P705" s="15"/>
      <c r="AA705" s="15"/>
      <c r="AL705" s="15"/>
      <c r="AW705" s="15"/>
      <c r="BH705" s="15"/>
      <c r="BS705" s="15"/>
      <c r="CD705" s="15"/>
      <c r="CO705" s="15"/>
      <c r="CZ705" s="15"/>
    </row>
    <row r="706" spans="5:104" x14ac:dyDescent="0.15">
      <c r="E706" s="15"/>
      <c r="P706" s="15"/>
      <c r="AA706" s="15"/>
      <c r="AL706" s="15"/>
      <c r="AW706" s="15"/>
      <c r="BH706" s="15"/>
      <c r="BS706" s="15"/>
      <c r="CD706" s="15"/>
      <c r="CO706" s="15"/>
      <c r="CZ706" s="15"/>
    </row>
    <row r="707" spans="5:104" x14ac:dyDescent="0.15">
      <c r="E707" s="15"/>
      <c r="P707" s="15"/>
      <c r="AA707" s="15"/>
      <c r="AL707" s="15"/>
      <c r="AW707" s="15"/>
      <c r="BH707" s="15"/>
      <c r="BS707" s="15"/>
      <c r="CD707" s="15"/>
      <c r="CO707" s="15"/>
      <c r="CZ707" s="15"/>
    </row>
    <row r="708" spans="5:104" x14ac:dyDescent="0.15">
      <c r="E708" s="15"/>
      <c r="P708" s="15"/>
      <c r="AA708" s="15"/>
      <c r="AL708" s="15"/>
      <c r="AW708" s="15"/>
      <c r="BH708" s="15"/>
      <c r="BS708" s="15"/>
      <c r="CD708" s="15"/>
      <c r="CO708" s="15"/>
      <c r="CZ708" s="15"/>
    </row>
    <row r="709" spans="5:104" x14ac:dyDescent="0.15">
      <c r="E709" s="15"/>
      <c r="P709" s="15"/>
      <c r="AA709" s="15"/>
      <c r="AL709" s="15"/>
      <c r="AW709" s="15"/>
      <c r="BH709" s="15"/>
      <c r="BS709" s="15"/>
      <c r="CD709" s="15"/>
      <c r="CO709" s="15"/>
      <c r="CZ709" s="15"/>
    </row>
    <row r="710" spans="5:104" x14ac:dyDescent="0.15">
      <c r="E710" s="15"/>
      <c r="P710" s="15"/>
      <c r="AA710" s="15"/>
      <c r="AL710" s="15"/>
      <c r="AW710" s="15"/>
      <c r="BH710" s="15"/>
      <c r="BS710" s="15"/>
      <c r="CD710" s="15"/>
      <c r="CO710" s="15"/>
      <c r="CZ710" s="15"/>
    </row>
    <row r="711" spans="5:104" x14ac:dyDescent="0.15">
      <c r="E711" s="15"/>
      <c r="P711" s="15"/>
      <c r="AA711" s="15"/>
      <c r="AL711" s="15"/>
      <c r="AW711" s="15"/>
      <c r="BH711" s="15"/>
      <c r="BS711" s="15"/>
      <c r="CD711" s="15"/>
      <c r="CO711" s="15"/>
      <c r="CZ711" s="15"/>
    </row>
    <row r="712" spans="5:104" x14ac:dyDescent="0.15">
      <c r="E712" s="15"/>
      <c r="P712" s="15"/>
      <c r="AA712" s="15"/>
      <c r="AL712" s="15"/>
      <c r="AW712" s="15"/>
      <c r="BH712" s="15"/>
      <c r="BS712" s="15"/>
      <c r="CD712" s="15"/>
      <c r="CO712" s="15"/>
      <c r="CZ712" s="15"/>
    </row>
    <row r="713" spans="5:104" x14ac:dyDescent="0.15">
      <c r="E713" s="15"/>
      <c r="P713" s="15"/>
      <c r="AA713" s="15"/>
      <c r="AL713" s="15"/>
      <c r="AW713" s="15"/>
      <c r="BH713" s="15"/>
      <c r="BS713" s="15"/>
      <c r="CD713" s="15"/>
      <c r="CO713" s="15"/>
      <c r="CZ713" s="15"/>
    </row>
    <row r="714" spans="5:104" x14ac:dyDescent="0.15">
      <c r="E714" s="15"/>
      <c r="P714" s="15"/>
      <c r="AA714" s="15"/>
      <c r="AL714" s="15"/>
      <c r="AW714" s="15"/>
      <c r="BH714" s="15"/>
      <c r="BS714" s="15"/>
      <c r="CD714" s="15"/>
      <c r="CO714" s="15"/>
      <c r="CZ714" s="15"/>
    </row>
    <row r="715" spans="5:104" x14ac:dyDescent="0.15">
      <c r="E715" s="15"/>
      <c r="P715" s="15"/>
      <c r="AA715" s="15"/>
      <c r="AL715" s="15"/>
      <c r="AW715" s="15"/>
      <c r="BH715" s="15"/>
      <c r="BS715" s="15"/>
      <c r="CD715" s="15"/>
      <c r="CO715" s="15"/>
      <c r="CZ715" s="15"/>
    </row>
    <row r="716" spans="5:104" x14ac:dyDescent="0.15">
      <c r="E716" s="15"/>
      <c r="P716" s="15"/>
      <c r="AA716" s="15"/>
      <c r="AL716" s="15"/>
      <c r="AW716" s="15"/>
      <c r="BH716" s="15"/>
      <c r="BS716" s="15"/>
      <c r="CD716" s="15"/>
      <c r="CO716" s="15"/>
      <c r="CZ716" s="15"/>
    </row>
    <row r="717" spans="5:104" x14ac:dyDescent="0.15">
      <c r="E717" s="15"/>
      <c r="P717" s="15"/>
      <c r="AA717" s="15"/>
      <c r="AL717" s="15"/>
      <c r="AW717" s="15"/>
      <c r="BH717" s="15"/>
      <c r="BS717" s="15"/>
      <c r="CD717" s="15"/>
      <c r="CO717" s="15"/>
      <c r="CZ717" s="15"/>
    </row>
    <row r="718" spans="5:104" x14ac:dyDescent="0.15">
      <c r="E718" s="15"/>
      <c r="P718" s="15"/>
      <c r="AA718" s="15"/>
      <c r="AL718" s="15"/>
      <c r="AW718" s="15"/>
      <c r="BH718" s="15"/>
      <c r="BS718" s="15"/>
      <c r="CD718" s="15"/>
      <c r="CO718" s="15"/>
      <c r="CZ718" s="15"/>
    </row>
    <row r="719" spans="5:104" x14ac:dyDescent="0.15">
      <c r="E719" s="15"/>
      <c r="P719" s="15"/>
      <c r="AA719" s="15"/>
      <c r="AL719" s="15"/>
      <c r="AW719" s="15"/>
      <c r="BH719" s="15"/>
      <c r="BS719" s="15"/>
      <c r="CD719" s="15"/>
      <c r="CO719" s="15"/>
      <c r="CZ719" s="15"/>
    </row>
    <row r="720" spans="5:104" x14ac:dyDescent="0.15">
      <c r="E720" s="15"/>
      <c r="P720" s="15"/>
      <c r="AA720" s="15"/>
      <c r="AL720" s="15"/>
      <c r="AW720" s="15"/>
      <c r="BH720" s="15"/>
      <c r="BS720" s="15"/>
      <c r="CD720" s="15"/>
      <c r="CO720" s="15"/>
      <c r="CZ720" s="15"/>
    </row>
    <row r="721" spans="5:104" x14ac:dyDescent="0.15">
      <c r="E721" s="15"/>
      <c r="P721" s="15"/>
      <c r="AA721" s="15"/>
      <c r="AL721" s="15"/>
      <c r="AW721" s="15"/>
      <c r="BH721" s="15"/>
      <c r="BS721" s="15"/>
      <c r="CD721" s="15"/>
      <c r="CO721" s="15"/>
      <c r="CZ721" s="15"/>
    </row>
    <row r="722" spans="5:104" x14ac:dyDescent="0.15">
      <c r="E722" s="15"/>
      <c r="P722" s="15"/>
      <c r="AA722" s="15"/>
      <c r="AL722" s="15"/>
      <c r="AW722" s="15"/>
      <c r="BH722" s="15"/>
      <c r="BS722" s="15"/>
      <c r="CD722" s="15"/>
      <c r="CO722" s="15"/>
      <c r="CZ722" s="15"/>
    </row>
    <row r="723" spans="5:104" x14ac:dyDescent="0.15">
      <c r="E723" s="15"/>
      <c r="P723" s="15"/>
      <c r="AA723" s="15"/>
      <c r="AL723" s="15"/>
      <c r="AW723" s="15"/>
      <c r="BH723" s="15"/>
      <c r="BS723" s="15"/>
      <c r="CD723" s="15"/>
      <c r="CO723" s="15"/>
      <c r="CZ723" s="15"/>
    </row>
    <row r="724" spans="5:104" x14ac:dyDescent="0.15">
      <c r="E724" s="15"/>
      <c r="P724" s="15"/>
      <c r="AA724" s="15"/>
      <c r="AL724" s="15"/>
      <c r="AW724" s="15"/>
      <c r="BH724" s="15"/>
      <c r="BS724" s="15"/>
      <c r="CD724" s="15"/>
      <c r="CO724" s="15"/>
      <c r="CZ724" s="15"/>
    </row>
    <row r="725" spans="5:104" x14ac:dyDescent="0.15">
      <c r="E725" s="15"/>
      <c r="P725" s="15"/>
      <c r="AA725" s="15"/>
      <c r="AL725" s="15"/>
      <c r="AW725" s="15"/>
      <c r="BH725" s="15"/>
      <c r="BS725" s="15"/>
      <c r="CD725" s="15"/>
      <c r="CO725" s="15"/>
      <c r="CZ725" s="15"/>
    </row>
    <row r="726" spans="5:104" x14ac:dyDescent="0.15">
      <c r="E726" s="15"/>
      <c r="P726" s="15"/>
      <c r="AA726" s="15"/>
      <c r="AL726" s="15"/>
      <c r="AW726" s="15"/>
      <c r="BH726" s="15"/>
      <c r="BS726" s="15"/>
      <c r="CD726" s="15"/>
      <c r="CO726" s="15"/>
      <c r="CZ726" s="15"/>
    </row>
    <row r="727" spans="5:104" x14ac:dyDescent="0.15">
      <c r="E727" s="15"/>
      <c r="P727" s="15"/>
      <c r="AA727" s="15"/>
      <c r="AL727" s="15"/>
      <c r="AW727" s="15"/>
      <c r="BH727" s="15"/>
      <c r="BS727" s="15"/>
      <c r="CD727" s="15"/>
      <c r="CO727" s="15"/>
      <c r="CZ727" s="15"/>
    </row>
    <row r="728" spans="5:104" x14ac:dyDescent="0.15">
      <c r="E728" s="15"/>
      <c r="P728" s="15"/>
      <c r="AA728" s="15"/>
      <c r="AL728" s="15"/>
      <c r="AW728" s="15"/>
      <c r="BH728" s="15"/>
      <c r="BS728" s="15"/>
      <c r="CD728" s="15"/>
      <c r="CO728" s="15"/>
      <c r="CZ728" s="15"/>
    </row>
    <row r="729" spans="5:104" x14ac:dyDescent="0.15">
      <c r="E729" s="15"/>
      <c r="P729" s="15"/>
      <c r="AA729" s="15"/>
      <c r="AL729" s="15"/>
      <c r="AW729" s="15"/>
      <c r="BH729" s="15"/>
      <c r="BS729" s="15"/>
      <c r="CD729" s="15"/>
      <c r="CO729" s="15"/>
      <c r="CZ729" s="15"/>
    </row>
    <row r="730" spans="5:104" x14ac:dyDescent="0.15">
      <c r="E730" s="15"/>
      <c r="P730" s="15"/>
      <c r="AA730" s="15"/>
      <c r="AL730" s="15"/>
      <c r="AW730" s="15"/>
      <c r="BH730" s="15"/>
      <c r="BS730" s="15"/>
      <c r="CD730" s="15"/>
      <c r="CO730" s="15"/>
      <c r="CZ730" s="15"/>
    </row>
    <row r="731" spans="5:104" x14ac:dyDescent="0.15">
      <c r="E731" s="15"/>
      <c r="P731" s="15"/>
      <c r="AA731" s="15"/>
      <c r="AL731" s="15"/>
      <c r="AW731" s="15"/>
      <c r="BH731" s="15"/>
      <c r="BS731" s="15"/>
      <c r="CD731" s="15"/>
      <c r="CO731" s="15"/>
      <c r="CZ731" s="15"/>
    </row>
    <row r="732" spans="5:104" x14ac:dyDescent="0.15">
      <c r="E732" s="15"/>
      <c r="P732" s="15"/>
      <c r="AA732" s="15"/>
      <c r="AL732" s="15"/>
      <c r="AW732" s="15"/>
      <c r="BH732" s="15"/>
      <c r="BS732" s="15"/>
      <c r="CD732" s="15"/>
      <c r="CO732" s="15"/>
      <c r="CZ732" s="15"/>
    </row>
    <row r="733" spans="5:104" x14ac:dyDescent="0.15">
      <c r="E733" s="15"/>
      <c r="P733" s="15"/>
      <c r="AA733" s="15"/>
      <c r="AL733" s="15"/>
      <c r="AW733" s="15"/>
      <c r="BH733" s="15"/>
      <c r="BS733" s="15"/>
      <c r="CD733" s="15"/>
      <c r="CO733" s="15"/>
      <c r="CZ733" s="15"/>
    </row>
    <row r="734" spans="5:104" x14ac:dyDescent="0.15">
      <c r="E734" s="15"/>
      <c r="P734" s="15"/>
      <c r="AA734" s="15"/>
      <c r="AL734" s="15"/>
      <c r="AW734" s="15"/>
      <c r="BH734" s="15"/>
      <c r="BS734" s="15"/>
      <c r="CD734" s="15"/>
      <c r="CO734" s="15"/>
      <c r="CZ734" s="15"/>
    </row>
    <row r="735" spans="5:104" x14ac:dyDescent="0.15">
      <c r="E735" s="15"/>
      <c r="P735" s="15"/>
      <c r="AA735" s="15"/>
      <c r="AL735" s="15"/>
      <c r="AW735" s="15"/>
      <c r="BH735" s="15"/>
      <c r="BS735" s="15"/>
      <c r="CD735" s="15"/>
      <c r="CO735" s="15"/>
      <c r="CZ735" s="15"/>
    </row>
    <row r="736" spans="5:104" x14ac:dyDescent="0.15">
      <c r="E736" s="15"/>
      <c r="P736" s="15"/>
      <c r="AA736" s="15"/>
      <c r="AL736" s="15"/>
      <c r="AW736" s="15"/>
      <c r="BH736" s="15"/>
      <c r="BS736" s="15"/>
      <c r="CD736" s="15"/>
      <c r="CO736" s="15"/>
      <c r="CZ736" s="15"/>
    </row>
    <row r="737" spans="5:104" x14ac:dyDescent="0.15">
      <c r="E737" s="15"/>
      <c r="P737" s="15"/>
      <c r="AA737" s="15"/>
      <c r="AL737" s="15"/>
      <c r="AW737" s="15"/>
      <c r="BH737" s="15"/>
      <c r="BS737" s="15"/>
      <c r="CD737" s="15"/>
      <c r="CO737" s="15"/>
      <c r="CZ737" s="15"/>
    </row>
    <row r="738" spans="5:104" x14ac:dyDescent="0.15">
      <c r="E738" s="15"/>
      <c r="P738" s="15"/>
      <c r="AA738" s="15"/>
      <c r="AL738" s="15"/>
      <c r="AW738" s="15"/>
      <c r="BH738" s="15"/>
      <c r="BS738" s="15"/>
      <c r="CD738" s="15"/>
      <c r="CO738" s="15"/>
      <c r="CZ738" s="15"/>
    </row>
    <row r="739" spans="5:104" x14ac:dyDescent="0.15">
      <c r="E739" s="15"/>
      <c r="P739" s="15"/>
      <c r="AA739" s="15"/>
      <c r="AL739" s="15"/>
      <c r="AW739" s="15"/>
      <c r="BH739" s="15"/>
      <c r="BS739" s="15"/>
      <c r="CD739" s="15"/>
      <c r="CO739" s="15"/>
      <c r="CZ739" s="15"/>
    </row>
    <row r="740" spans="5:104" x14ac:dyDescent="0.15">
      <c r="E740" s="15"/>
      <c r="P740" s="15"/>
      <c r="AA740" s="15"/>
      <c r="AL740" s="15"/>
      <c r="AW740" s="15"/>
      <c r="BH740" s="15"/>
      <c r="BS740" s="15"/>
      <c r="CD740" s="15"/>
      <c r="CO740" s="15"/>
      <c r="CZ740" s="15"/>
    </row>
    <row r="741" spans="5:104" x14ac:dyDescent="0.15">
      <c r="E741" s="15"/>
      <c r="P741" s="15"/>
      <c r="AA741" s="15"/>
      <c r="AL741" s="15"/>
      <c r="AW741" s="15"/>
      <c r="BH741" s="15"/>
      <c r="BS741" s="15"/>
      <c r="CD741" s="15"/>
      <c r="CO741" s="15"/>
      <c r="CZ741" s="15"/>
    </row>
    <row r="742" spans="5:104" x14ac:dyDescent="0.15">
      <c r="E742" s="15"/>
      <c r="P742" s="15"/>
      <c r="AA742" s="15"/>
      <c r="AL742" s="15"/>
      <c r="AW742" s="15"/>
      <c r="BH742" s="15"/>
      <c r="BS742" s="15"/>
      <c r="CD742" s="15"/>
      <c r="CO742" s="15"/>
      <c r="CZ742" s="15"/>
    </row>
    <row r="743" spans="5:104" x14ac:dyDescent="0.15">
      <c r="E743" s="15"/>
      <c r="P743" s="15"/>
      <c r="AA743" s="15"/>
      <c r="AL743" s="15"/>
      <c r="AW743" s="15"/>
      <c r="BH743" s="15"/>
      <c r="BS743" s="15"/>
      <c r="CD743" s="15"/>
      <c r="CO743" s="15"/>
      <c r="CZ743" s="15"/>
    </row>
    <row r="744" spans="5:104" x14ac:dyDescent="0.15">
      <c r="E744" s="15"/>
      <c r="P744" s="15"/>
      <c r="AA744" s="15"/>
      <c r="AL744" s="15"/>
      <c r="AW744" s="15"/>
      <c r="BH744" s="15"/>
      <c r="BS744" s="15"/>
      <c r="CD744" s="15"/>
      <c r="CO744" s="15"/>
      <c r="CZ744" s="15"/>
    </row>
    <row r="745" spans="5:104" x14ac:dyDescent="0.15">
      <c r="E745" s="15"/>
      <c r="P745" s="15"/>
      <c r="AA745" s="15"/>
      <c r="AL745" s="15"/>
      <c r="AW745" s="15"/>
      <c r="BH745" s="15"/>
      <c r="BS745" s="15"/>
      <c r="CD745" s="15"/>
      <c r="CO745" s="15"/>
      <c r="CZ745" s="15"/>
    </row>
    <row r="746" spans="5:104" x14ac:dyDescent="0.15">
      <c r="E746" s="15"/>
      <c r="P746" s="15"/>
      <c r="AA746" s="15"/>
      <c r="AL746" s="15"/>
      <c r="AW746" s="15"/>
      <c r="BH746" s="15"/>
      <c r="BS746" s="15"/>
      <c r="CD746" s="15"/>
      <c r="CO746" s="15"/>
      <c r="CZ746" s="15"/>
    </row>
    <row r="747" spans="5:104" x14ac:dyDescent="0.15">
      <c r="E747" s="15"/>
      <c r="P747" s="15"/>
      <c r="AA747" s="15"/>
      <c r="AL747" s="15"/>
      <c r="AW747" s="15"/>
      <c r="BH747" s="15"/>
      <c r="BS747" s="15"/>
      <c r="CD747" s="15"/>
      <c r="CO747" s="15"/>
      <c r="CZ747" s="15"/>
    </row>
    <row r="748" spans="5:104" x14ac:dyDescent="0.15">
      <c r="E748" s="15"/>
      <c r="P748" s="15"/>
      <c r="AA748" s="15"/>
      <c r="AL748" s="15"/>
      <c r="AW748" s="15"/>
      <c r="BH748" s="15"/>
      <c r="BS748" s="15"/>
      <c r="CD748" s="15"/>
      <c r="CO748" s="15"/>
      <c r="CZ748" s="15"/>
    </row>
    <row r="749" spans="5:104" x14ac:dyDescent="0.15">
      <c r="E749" s="15"/>
      <c r="P749" s="15"/>
      <c r="AA749" s="15"/>
      <c r="AL749" s="15"/>
      <c r="AW749" s="15"/>
      <c r="BH749" s="15"/>
      <c r="BS749" s="15"/>
      <c r="CD749" s="15"/>
      <c r="CO749" s="15"/>
      <c r="CZ749" s="15"/>
    </row>
    <row r="750" spans="5:104" x14ac:dyDescent="0.15">
      <c r="E750" s="15"/>
      <c r="P750" s="15"/>
      <c r="AA750" s="15"/>
      <c r="AL750" s="15"/>
      <c r="AW750" s="15"/>
      <c r="BH750" s="15"/>
      <c r="BS750" s="15"/>
      <c r="CD750" s="15"/>
      <c r="CO750" s="15"/>
      <c r="CZ750" s="15"/>
    </row>
    <row r="751" spans="5:104" x14ac:dyDescent="0.15">
      <c r="E751" s="15"/>
      <c r="P751" s="15"/>
      <c r="AA751" s="15"/>
      <c r="AL751" s="15"/>
      <c r="AW751" s="15"/>
      <c r="BH751" s="15"/>
      <c r="BS751" s="15"/>
      <c r="CD751" s="15"/>
      <c r="CO751" s="15"/>
      <c r="CZ751" s="15"/>
    </row>
    <row r="752" spans="5:104" x14ac:dyDescent="0.15">
      <c r="E752" s="15"/>
      <c r="P752" s="15"/>
      <c r="AA752" s="15"/>
      <c r="AL752" s="15"/>
      <c r="AW752" s="15"/>
      <c r="BH752" s="15"/>
      <c r="BS752" s="15"/>
      <c r="CD752" s="15"/>
      <c r="CO752" s="15"/>
      <c r="CZ752" s="15"/>
    </row>
    <row r="753" spans="5:104" x14ac:dyDescent="0.15">
      <c r="E753" s="15"/>
      <c r="P753" s="15"/>
      <c r="AA753" s="15"/>
      <c r="AL753" s="15"/>
      <c r="AW753" s="15"/>
      <c r="BH753" s="15"/>
      <c r="BS753" s="15"/>
      <c r="CD753" s="15"/>
      <c r="CO753" s="15"/>
      <c r="CZ753" s="15"/>
    </row>
    <row r="754" spans="5:104" x14ac:dyDescent="0.15">
      <c r="E754" s="15"/>
      <c r="P754" s="15"/>
      <c r="AA754" s="15"/>
      <c r="AL754" s="15"/>
      <c r="AW754" s="15"/>
      <c r="BH754" s="15"/>
      <c r="BS754" s="15"/>
      <c r="CD754" s="15"/>
      <c r="CO754" s="15"/>
      <c r="CZ754" s="15"/>
    </row>
    <row r="755" spans="5:104" x14ac:dyDescent="0.15">
      <c r="E755" s="15"/>
      <c r="P755" s="15"/>
      <c r="AA755" s="15"/>
      <c r="AL755" s="15"/>
      <c r="AW755" s="15"/>
      <c r="BH755" s="15"/>
      <c r="BS755" s="15"/>
      <c r="CD755" s="15"/>
      <c r="CO755" s="15"/>
      <c r="CZ755" s="15"/>
    </row>
    <row r="756" spans="5:104" x14ac:dyDescent="0.15">
      <c r="E756" s="15"/>
      <c r="P756" s="15"/>
      <c r="AA756" s="15"/>
      <c r="AL756" s="15"/>
      <c r="AW756" s="15"/>
      <c r="BH756" s="15"/>
      <c r="BS756" s="15"/>
      <c r="CD756" s="15"/>
      <c r="CO756" s="15"/>
      <c r="CZ756" s="15"/>
    </row>
    <row r="757" spans="5:104" x14ac:dyDescent="0.15">
      <c r="E757" s="15"/>
      <c r="P757" s="15"/>
      <c r="AA757" s="15"/>
      <c r="AL757" s="15"/>
      <c r="AW757" s="15"/>
      <c r="BH757" s="15"/>
      <c r="BS757" s="15"/>
      <c r="CD757" s="15"/>
      <c r="CO757" s="15"/>
      <c r="CZ757" s="15"/>
    </row>
    <row r="758" spans="5:104" x14ac:dyDescent="0.15">
      <c r="E758" s="15"/>
      <c r="P758" s="15"/>
      <c r="AA758" s="15"/>
      <c r="AL758" s="15"/>
      <c r="AW758" s="15"/>
      <c r="BH758" s="15"/>
      <c r="BS758" s="15"/>
      <c r="CD758" s="15"/>
      <c r="CO758" s="15"/>
      <c r="CZ758" s="15"/>
    </row>
    <row r="759" spans="5:104" x14ac:dyDescent="0.15">
      <c r="E759" s="15"/>
      <c r="P759" s="15"/>
      <c r="AA759" s="15"/>
      <c r="AL759" s="15"/>
      <c r="AW759" s="15"/>
      <c r="BH759" s="15"/>
      <c r="BS759" s="15"/>
      <c r="CD759" s="15"/>
      <c r="CO759" s="15"/>
      <c r="CZ759" s="15"/>
    </row>
    <row r="760" spans="5:104" x14ac:dyDescent="0.15">
      <c r="E760" s="15"/>
      <c r="P760" s="15"/>
      <c r="AA760" s="15"/>
      <c r="AL760" s="15"/>
      <c r="AW760" s="15"/>
      <c r="BH760" s="15"/>
      <c r="BS760" s="15"/>
      <c r="CD760" s="15"/>
      <c r="CO760" s="15"/>
      <c r="CZ760" s="15"/>
    </row>
    <row r="761" spans="5:104" x14ac:dyDescent="0.15">
      <c r="E761" s="15"/>
      <c r="P761" s="15"/>
      <c r="AA761" s="15"/>
      <c r="AL761" s="15"/>
      <c r="AW761" s="15"/>
      <c r="BH761" s="15"/>
      <c r="BS761" s="15"/>
      <c r="CD761" s="15"/>
      <c r="CO761" s="15"/>
      <c r="CZ761" s="15"/>
    </row>
    <row r="762" spans="5:104" x14ac:dyDescent="0.15">
      <c r="E762" s="15"/>
      <c r="P762" s="15"/>
      <c r="AA762" s="15"/>
      <c r="AL762" s="15"/>
      <c r="AW762" s="15"/>
      <c r="BH762" s="15"/>
      <c r="BS762" s="15"/>
      <c r="CD762" s="15"/>
      <c r="CO762" s="15"/>
      <c r="CZ762" s="15"/>
    </row>
    <row r="763" spans="5:104" x14ac:dyDescent="0.15">
      <c r="E763" s="15"/>
      <c r="P763" s="15"/>
      <c r="AA763" s="15"/>
      <c r="AL763" s="15"/>
      <c r="AW763" s="15"/>
      <c r="BH763" s="15"/>
      <c r="BS763" s="15"/>
      <c r="CD763" s="15"/>
      <c r="CO763" s="15"/>
      <c r="CZ763" s="15"/>
    </row>
    <row r="764" spans="5:104" x14ac:dyDescent="0.15">
      <c r="E764" s="15"/>
      <c r="P764" s="15"/>
      <c r="AA764" s="15"/>
      <c r="AL764" s="15"/>
      <c r="AW764" s="15"/>
      <c r="BH764" s="15"/>
      <c r="BS764" s="15"/>
      <c r="CD764" s="15"/>
      <c r="CO764" s="15"/>
      <c r="CZ764" s="15"/>
    </row>
    <row r="765" spans="5:104" x14ac:dyDescent="0.15">
      <c r="E765" s="15"/>
      <c r="P765" s="15"/>
      <c r="AA765" s="15"/>
      <c r="AL765" s="15"/>
      <c r="AW765" s="15"/>
      <c r="BH765" s="15"/>
      <c r="BS765" s="15"/>
      <c r="CD765" s="15"/>
      <c r="CO765" s="15"/>
      <c r="CZ765" s="15"/>
    </row>
    <row r="766" spans="5:104" x14ac:dyDescent="0.15">
      <c r="E766" s="15"/>
      <c r="P766" s="15"/>
      <c r="AA766" s="15"/>
      <c r="AL766" s="15"/>
      <c r="AW766" s="15"/>
      <c r="BH766" s="15"/>
      <c r="BS766" s="15"/>
      <c r="CD766" s="15"/>
      <c r="CO766" s="15"/>
      <c r="CZ766" s="15"/>
    </row>
    <row r="767" spans="5:104" x14ac:dyDescent="0.15">
      <c r="E767" s="15"/>
      <c r="P767" s="15"/>
      <c r="AA767" s="15"/>
      <c r="AL767" s="15"/>
      <c r="AW767" s="15"/>
      <c r="BH767" s="15"/>
      <c r="BS767" s="15"/>
      <c r="CD767" s="15"/>
      <c r="CO767" s="15"/>
      <c r="CZ767" s="15"/>
    </row>
    <row r="768" spans="5:104" x14ac:dyDescent="0.15">
      <c r="E768" s="15"/>
      <c r="P768" s="15"/>
      <c r="AA768" s="15"/>
      <c r="AL768" s="15"/>
      <c r="AW768" s="15"/>
      <c r="BH768" s="15"/>
      <c r="BS768" s="15"/>
      <c r="CD768" s="15"/>
      <c r="CO768" s="15"/>
      <c r="CZ768" s="15"/>
    </row>
    <row r="769" spans="5:104" x14ac:dyDescent="0.15">
      <c r="E769" s="15"/>
      <c r="P769" s="15"/>
      <c r="AA769" s="15"/>
      <c r="AL769" s="15"/>
      <c r="AW769" s="15"/>
      <c r="BH769" s="15"/>
      <c r="BS769" s="15"/>
      <c r="CD769" s="15"/>
      <c r="CO769" s="15"/>
      <c r="CZ769" s="15"/>
    </row>
    <row r="770" spans="5:104" x14ac:dyDescent="0.15">
      <c r="E770" s="15"/>
      <c r="P770" s="15"/>
      <c r="AA770" s="15"/>
      <c r="AL770" s="15"/>
      <c r="AW770" s="15"/>
      <c r="BH770" s="15"/>
      <c r="BS770" s="15"/>
      <c r="CD770" s="15"/>
      <c r="CO770" s="15"/>
      <c r="CZ770" s="15"/>
    </row>
    <row r="771" spans="5:104" x14ac:dyDescent="0.15">
      <c r="E771" s="15"/>
      <c r="P771" s="15"/>
      <c r="AA771" s="15"/>
      <c r="AL771" s="15"/>
      <c r="AW771" s="15"/>
      <c r="BH771" s="15"/>
      <c r="BS771" s="15"/>
      <c r="CD771" s="15"/>
      <c r="CO771" s="15"/>
      <c r="CZ771" s="15"/>
    </row>
    <row r="772" spans="5:104" x14ac:dyDescent="0.15">
      <c r="E772" s="15"/>
      <c r="P772" s="15"/>
      <c r="AA772" s="15"/>
      <c r="AL772" s="15"/>
      <c r="AW772" s="15"/>
      <c r="BH772" s="15"/>
      <c r="BS772" s="15"/>
      <c r="CD772" s="15"/>
      <c r="CO772" s="15"/>
      <c r="CZ772" s="15"/>
    </row>
    <row r="773" spans="5:104" x14ac:dyDescent="0.15">
      <c r="E773" s="15"/>
      <c r="P773" s="15"/>
      <c r="AA773" s="15"/>
      <c r="AL773" s="15"/>
      <c r="AW773" s="15"/>
      <c r="BH773" s="15"/>
      <c r="BS773" s="15"/>
      <c r="CD773" s="15"/>
      <c r="CO773" s="15"/>
      <c r="CZ773" s="15"/>
    </row>
    <row r="774" spans="5:104" x14ac:dyDescent="0.15">
      <c r="E774" s="15"/>
      <c r="P774" s="15"/>
      <c r="AA774" s="15"/>
      <c r="AL774" s="15"/>
      <c r="AW774" s="15"/>
      <c r="BH774" s="15"/>
      <c r="BS774" s="15"/>
      <c r="CD774" s="15"/>
      <c r="CO774" s="15"/>
      <c r="CZ774" s="15"/>
    </row>
    <row r="775" spans="5:104" x14ac:dyDescent="0.15">
      <c r="E775" s="15"/>
      <c r="P775" s="15"/>
      <c r="AA775" s="15"/>
      <c r="AL775" s="15"/>
      <c r="AW775" s="15"/>
      <c r="BH775" s="15"/>
      <c r="BS775" s="15"/>
      <c r="CD775" s="15"/>
      <c r="CO775" s="15"/>
      <c r="CZ775" s="15"/>
    </row>
    <row r="776" spans="5:104" x14ac:dyDescent="0.15">
      <c r="E776" s="15"/>
      <c r="P776" s="15"/>
      <c r="AA776" s="15"/>
      <c r="AL776" s="15"/>
      <c r="AW776" s="15"/>
      <c r="BH776" s="15"/>
      <c r="BS776" s="15"/>
      <c r="CD776" s="15"/>
      <c r="CO776" s="15"/>
      <c r="CZ776" s="15"/>
    </row>
    <row r="777" spans="5:104" x14ac:dyDescent="0.15">
      <c r="E777" s="15"/>
      <c r="P777" s="15"/>
      <c r="AA777" s="15"/>
      <c r="AL777" s="15"/>
      <c r="AW777" s="15"/>
      <c r="BH777" s="15"/>
      <c r="BS777" s="15"/>
      <c r="CD777" s="15"/>
      <c r="CO777" s="15"/>
      <c r="CZ777" s="15"/>
    </row>
    <row r="778" spans="5:104" x14ac:dyDescent="0.15">
      <c r="E778" s="15"/>
      <c r="P778" s="15"/>
      <c r="AA778" s="15"/>
      <c r="AL778" s="15"/>
      <c r="AW778" s="15"/>
      <c r="BH778" s="15"/>
      <c r="BS778" s="15"/>
      <c r="CD778" s="15"/>
      <c r="CO778" s="15"/>
      <c r="CZ778" s="15"/>
    </row>
    <row r="779" spans="5:104" x14ac:dyDescent="0.15">
      <c r="E779" s="15"/>
      <c r="P779" s="15"/>
      <c r="AA779" s="15"/>
      <c r="AL779" s="15"/>
      <c r="AW779" s="15"/>
      <c r="BH779" s="15"/>
      <c r="BS779" s="15"/>
      <c r="CD779" s="15"/>
      <c r="CO779" s="15"/>
      <c r="CZ779" s="15"/>
    </row>
    <row r="780" spans="5:104" x14ac:dyDescent="0.15">
      <c r="E780" s="15"/>
      <c r="P780" s="15"/>
      <c r="AA780" s="15"/>
      <c r="AL780" s="15"/>
      <c r="AW780" s="15"/>
      <c r="BH780" s="15"/>
      <c r="BS780" s="15"/>
      <c r="CD780" s="15"/>
      <c r="CO780" s="15"/>
      <c r="CZ780" s="15"/>
    </row>
    <row r="781" spans="5:104" x14ac:dyDescent="0.15">
      <c r="E781" s="15"/>
      <c r="P781" s="15"/>
      <c r="AA781" s="15"/>
      <c r="AL781" s="15"/>
      <c r="AW781" s="15"/>
      <c r="BH781" s="15"/>
      <c r="BS781" s="15"/>
      <c r="CD781" s="15"/>
      <c r="CO781" s="15"/>
      <c r="CZ781" s="15"/>
    </row>
    <row r="782" spans="5:104" x14ac:dyDescent="0.15">
      <c r="E782" s="15"/>
      <c r="P782" s="15"/>
      <c r="AA782" s="15"/>
      <c r="AL782" s="15"/>
      <c r="AW782" s="15"/>
      <c r="BH782" s="15"/>
      <c r="BS782" s="15"/>
      <c r="CD782" s="15"/>
      <c r="CO782" s="15"/>
      <c r="CZ782" s="15"/>
    </row>
    <row r="783" spans="5:104" x14ac:dyDescent="0.15">
      <c r="E783" s="15"/>
      <c r="P783" s="15"/>
      <c r="AA783" s="15"/>
      <c r="AL783" s="15"/>
      <c r="AW783" s="15"/>
      <c r="BH783" s="15"/>
      <c r="BS783" s="15"/>
      <c r="CD783" s="15"/>
      <c r="CO783" s="15"/>
      <c r="CZ783" s="15"/>
    </row>
    <row r="784" spans="5:104" x14ac:dyDescent="0.15">
      <c r="E784" s="15"/>
      <c r="P784" s="15"/>
      <c r="AA784" s="15"/>
      <c r="AL784" s="15"/>
      <c r="AW784" s="15"/>
      <c r="BH784" s="15"/>
      <c r="BS784" s="15"/>
      <c r="CD784" s="15"/>
      <c r="CO784" s="15"/>
      <c r="CZ784" s="15"/>
    </row>
    <row r="785" spans="5:104" x14ac:dyDescent="0.15">
      <c r="E785" s="15"/>
      <c r="P785" s="15"/>
      <c r="AA785" s="15"/>
      <c r="AL785" s="15"/>
      <c r="AW785" s="15"/>
      <c r="BH785" s="15"/>
      <c r="BS785" s="15"/>
      <c r="CD785" s="15"/>
      <c r="CO785" s="15"/>
      <c r="CZ785" s="15"/>
    </row>
    <row r="786" spans="5:104" x14ac:dyDescent="0.15">
      <c r="E786" s="15"/>
      <c r="P786" s="15"/>
      <c r="AA786" s="15"/>
      <c r="AL786" s="15"/>
      <c r="AW786" s="15"/>
      <c r="BH786" s="15"/>
      <c r="BS786" s="15"/>
      <c r="CD786" s="15"/>
      <c r="CO786" s="15"/>
      <c r="CZ786" s="15"/>
    </row>
    <row r="787" spans="5:104" x14ac:dyDescent="0.15">
      <c r="E787" s="15"/>
      <c r="P787" s="15"/>
      <c r="AA787" s="15"/>
      <c r="AL787" s="15"/>
      <c r="AW787" s="15"/>
      <c r="BH787" s="15"/>
      <c r="BS787" s="15"/>
      <c r="CD787" s="15"/>
      <c r="CO787" s="15"/>
      <c r="CZ787" s="15"/>
    </row>
    <row r="788" spans="5:104" x14ac:dyDescent="0.15">
      <c r="E788" s="15"/>
      <c r="P788" s="15"/>
      <c r="AA788" s="15"/>
      <c r="AL788" s="15"/>
      <c r="AW788" s="15"/>
      <c r="BH788" s="15"/>
      <c r="BS788" s="15"/>
      <c r="CD788" s="15"/>
      <c r="CO788" s="15"/>
      <c r="CZ788" s="15"/>
    </row>
    <row r="789" spans="5:104" x14ac:dyDescent="0.15">
      <c r="E789" s="15"/>
      <c r="P789" s="15"/>
      <c r="AA789" s="15"/>
      <c r="AL789" s="15"/>
      <c r="AW789" s="15"/>
      <c r="BH789" s="15"/>
      <c r="BS789" s="15"/>
      <c r="CD789" s="15"/>
      <c r="CO789" s="15"/>
      <c r="CZ789" s="15"/>
    </row>
    <row r="790" spans="5:104" x14ac:dyDescent="0.15">
      <c r="E790" s="15"/>
      <c r="P790" s="15"/>
      <c r="AA790" s="15"/>
      <c r="AL790" s="15"/>
      <c r="AW790" s="15"/>
      <c r="BH790" s="15"/>
      <c r="BS790" s="15"/>
      <c r="CD790" s="15"/>
      <c r="CO790" s="15"/>
      <c r="CZ790" s="15"/>
    </row>
    <row r="791" spans="5:104" x14ac:dyDescent="0.15">
      <c r="E791" s="15"/>
      <c r="P791" s="15"/>
      <c r="AA791" s="15"/>
      <c r="AL791" s="15"/>
      <c r="AW791" s="15"/>
      <c r="BH791" s="15"/>
      <c r="BS791" s="15"/>
      <c r="CD791" s="15"/>
      <c r="CO791" s="15"/>
      <c r="CZ791" s="15"/>
    </row>
    <row r="792" spans="5:104" x14ac:dyDescent="0.15">
      <c r="E792" s="15"/>
      <c r="P792" s="15"/>
      <c r="AA792" s="15"/>
      <c r="AL792" s="15"/>
      <c r="AW792" s="15"/>
      <c r="BH792" s="15"/>
      <c r="BS792" s="15"/>
      <c r="CD792" s="15"/>
      <c r="CO792" s="15"/>
      <c r="CZ792" s="15"/>
    </row>
    <row r="793" spans="5:104" x14ac:dyDescent="0.15">
      <c r="E793" s="15"/>
      <c r="P793" s="15"/>
      <c r="AA793" s="15"/>
      <c r="AL793" s="15"/>
      <c r="AW793" s="15"/>
      <c r="BH793" s="15"/>
      <c r="BS793" s="15"/>
      <c r="CD793" s="15"/>
      <c r="CO793" s="15"/>
      <c r="CZ793" s="15"/>
    </row>
    <row r="794" spans="5:104" x14ac:dyDescent="0.15">
      <c r="E794" s="15"/>
      <c r="P794" s="15"/>
      <c r="AA794" s="15"/>
      <c r="AL794" s="15"/>
      <c r="AW794" s="15"/>
      <c r="BH794" s="15"/>
      <c r="BS794" s="15"/>
      <c r="CD794" s="15"/>
      <c r="CO794" s="15"/>
      <c r="CZ794" s="15"/>
    </row>
    <row r="795" spans="5:104" x14ac:dyDescent="0.15">
      <c r="E795" s="15"/>
      <c r="P795" s="15"/>
      <c r="AA795" s="15"/>
      <c r="AL795" s="15"/>
      <c r="AW795" s="15"/>
      <c r="BH795" s="15"/>
      <c r="BS795" s="15"/>
      <c r="CD795" s="15"/>
      <c r="CO795" s="15"/>
      <c r="CZ795" s="15"/>
    </row>
    <row r="796" spans="5:104" x14ac:dyDescent="0.15">
      <c r="E796" s="15"/>
      <c r="P796" s="15"/>
      <c r="AA796" s="15"/>
      <c r="AL796" s="15"/>
      <c r="AW796" s="15"/>
      <c r="BH796" s="15"/>
      <c r="BS796" s="15"/>
      <c r="CD796" s="15"/>
      <c r="CO796" s="15"/>
      <c r="CZ796" s="15"/>
    </row>
    <row r="797" spans="5:104" x14ac:dyDescent="0.15">
      <c r="E797" s="15"/>
      <c r="P797" s="15"/>
      <c r="AA797" s="15"/>
      <c r="AL797" s="15"/>
      <c r="AW797" s="15"/>
      <c r="BH797" s="15"/>
      <c r="BS797" s="15"/>
      <c r="CD797" s="15"/>
      <c r="CO797" s="15"/>
      <c r="CZ797" s="15"/>
    </row>
    <row r="798" spans="5:104" x14ac:dyDescent="0.15">
      <c r="E798" s="15"/>
      <c r="P798" s="15"/>
      <c r="AA798" s="15"/>
      <c r="AL798" s="15"/>
      <c r="AW798" s="15"/>
      <c r="BH798" s="15"/>
      <c r="BS798" s="15"/>
      <c r="CD798" s="15"/>
      <c r="CO798" s="15"/>
      <c r="CZ798" s="15"/>
    </row>
    <row r="799" spans="5:104" x14ac:dyDescent="0.15">
      <c r="E799" s="15"/>
      <c r="P799" s="15"/>
      <c r="AA799" s="15"/>
      <c r="AL799" s="15"/>
      <c r="AW799" s="15"/>
      <c r="BH799" s="15"/>
      <c r="BS799" s="15"/>
      <c r="CD799" s="15"/>
      <c r="CO799" s="15"/>
      <c r="CZ799" s="15"/>
    </row>
    <row r="800" spans="5:104" x14ac:dyDescent="0.15">
      <c r="E800" s="15"/>
      <c r="P800" s="15"/>
      <c r="AA800" s="15"/>
      <c r="AL800" s="15"/>
      <c r="AW800" s="15"/>
      <c r="BH800" s="15"/>
      <c r="BS800" s="15"/>
      <c r="CD800" s="15"/>
      <c r="CO800" s="15"/>
      <c r="CZ800" s="15"/>
    </row>
    <row r="801" spans="5:104" x14ac:dyDescent="0.15">
      <c r="E801" s="15"/>
      <c r="P801" s="15"/>
      <c r="AA801" s="15"/>
      <c r="AL801" s="15"/>
      <c r="AW801" s="15"/>
      <c r="BH801" s="15"/>
      <c r="BS801" s="15"/>
      <c r="CD801" s="15"/>
      <c r="CO801" s="15"/>
      <c r="CZ801" s="15"/>
    </row>
    <row r="802" spans="5:104" x14ac:dyDescent="0.15">
      <c r="E802" s="15"/>
      <c r="P802" s="15"/>
      <c r="AA802" s="15"/>
      <c r="AL802" s="15"/>
      <c r="AW802" s="15"/>
      <c r="BH802" s="15"/>
      <c r="BS802" s="15"/>
      <c r="CD802" s="15"/>
      <c r="CO802" s="15"/>
      <c r="CZ802" s="15"/>
    </row>
    <row r="803" spans="5:104" x14ac:dyDescent="0.15">
      <c r="E803" s="15"/>
      <c r="P803" s="15"/>
      <c r="AA803" s="15"/>
      <c r="AL803" s="15"/>
      <c r="AW803" s="15"/>
      <c r="BH803" s="15"/>
      <c r="BS803" s="15"/>
      <c r="CD803" s="15"/>
      <c r="CO803" s="15"/>
      <c r="CZ803" s="15"/>
    </row>
    <row r="804" spans="5:104" x14ac:dyDescent="0.15">
      <c r="E804" s="15"/>
      <c r="P804" s="15"/>
      <c r="AA804" s="15"/>
      <c r="AL804" s="15"/>
      <c r="AW804" s="15"/>
      <c r="BH804" s="15"/>
      <c r="BS804" s="15"/>
      <c r="CD804" s="15"/>
      <c r="CO804" s="15"/>
      <c r="CZ804" s="15"/>
    </row>
    <row r="805" spans="5:104" x14ac:dyDescent="0.15">
      <c r="E805" s="15"/>
      <c r="P805" s="15"/>
      <c r="AA805" s="15"/>
      <c r="AL805" s="15"/>
      <c r="AW805" s="15"/>
      <c r="BH805" s="15"/>
      <c r="BS805" s="15"/>
      <c r="CD805" s="15"/>
      <c r="CO805" s="15"/>
      <c r="CZ805" s="15"/>
    </row>
    <row r="806" spans="5:104" x14ac:dyDescent="0.15">
      <c r="E806" s="15"/>
      <c r="P806" s="15"/>
      <c r="AA806" s="15"/>
      <c r="AL806" s="15"/>
      <c r="AW806" s="15"/>
      <c r="BH806" s="15"/>
      <c r="BS806" s="15"/>
      <c r="CD806" s="15"/>
      <c r="CO806" s="15"/>
      <c r="CZ806" s="15"/>
    </row>
    <row r="807" spans="5:104" x14ac:dyDescent="0.15">
      <c r="E807" s="15"/>
      <c r="P807" s="15"/>
      <c r="AA807" s="15"/>
      <c r="AL807" s="15"/>
      <c r="AW807" s="15"/>
      <c r="BH807" s="15"/>
      <c r="BS807" s="15"/>
      <c r="CD807" s="15"/>
      <c r="CO807" s="15"/>
      <c r="CZ807" s="15"/>
    </row>
    <row r="808" spans="5:104" x14ac:dyDescent="0.15">
      <c r="E808" s="15"/>
      <c r="P808" s="15"/>
      <c r="AA808" s="15"/>
      <c r="AL808" s="15"/>
      <c r="AW808" s="15"/>
      <c r="BH808" s="15"/>
      <c r="BS808" s="15"/>
      <c r="CD808" s="15"/>
      <c r="CO808" s="15"/>
      <c r="CZ808" s="15"/>
    </row>
    <row r="809" spans="5:104" x14ac:dyDescent="0.15">
      <c r="E809" s="15"/>
      <c r="P809" s="15"/>
      <c r="AA809" s="15"/>
      <c r="AL809" s="15"/>
      <c r="AW809" s="15"/>
      <c r="BH809" s="15"/>
      <c r="BS809" s="15"/>
      <c r="CD809" s="15"/>
      <c r="CO809" s="15"/>
      <c r="CZ809" s="15"/>
    </row>
    <row r="810" spans="5:104" x14ac:dyDescent="0.15">
      <c r="E810" s="15"/>
      <c r="P810" s="15"/>
      <c r="AA810" s="15"/>
      <c r="AL810" s="15"/>
      <c r="AW810" s="15"/>
      <c r="BH810" s="15"/>
      <c r="BS810" s="15"/>
      <c r="CD810" s="15"/>
      <c r="CO810" s="15"/>
      <c r="CZ810" s="15"/>
    </row>
    <row r="811" spans="5:104" x14ac:dyDescent="0.15">
      <c r="E811" s="15"/>
      <c r="P811" s="15"/>
      <c r="AA811" s="15"/>
      <c r="AL811" s="15"/>
      <c r="AW811" s="15"/>
      <c r="BH811" s="15"/>
      <c r="BS811" s="15"/>
      <c r="CD811" s="15"/>
      <c r="CO811" s="15"/>
      <c r="CZ811" s="15"/>
    </row>
    <row r="812" spans="5:104" x14ac:dyDescent="0.15">
      <c r="E812" s="15"/>
      <c r="P812" s="15"/>
      <c r="AA812" s="15"/>
      <c r="AL812" s="15"/>
      <c r="AW812" s="15"/>
      <c r="BH812" s="15"/>
      <c r="BS812" s="15"/>
      <c r="CD812" s="15"/>
      <c r="CO812" s="15"/>
      <c r="CZ812" s="15"/>
    </row>
    <row r="813" spans="5:104" x14ac:dyDescent="0.15">
      <c r="E813" s="15"/>
      <c r="P813" s="15"/>
      <c r="AA813" s="15"/>
      <c r="AL813" s="15"/>
      <c r="AW813" s="15"/>
      <c r="BH813" s="15"/>
      <c r="BS813" s="15"/>
      <c r="CD813" s="15"/>
      <c r="CO813" s="15"/>
      <c r="CZ813" s="15"/>
    </row>
    <row r="814" spans="5:104" x14ac:dyDescent="0.15">
      <c r="E814" s="15"/>
      <c r="P814" s="15"/>
      <c r="AA814" s="15"/>
      <c r="AL814" s="15"/>
      <c r="AW814" s="15"/>
      <c r="BH814" s="15"/>
      <c r="BS814" s="15"/>
      <c r="CD814" s="15"/>
      <c r="CO814" s="15"/>
      <c r="CZ814" s="15"/>
    </row>
    <row r="815" spans="5:104" x14ac:dyDescent="0.15">
      <c r="E815" s="15"/>
      <c r="P815" s="15"/>
      <c r="AA815" s="15"/>
      <c r="AL815" s="15"/>
      <c r="AW815" s="15"/>
      <c r="BH815" s="15"/>
      <c r="BS815" s="15"/>
      <c r="CD815" s="15"/>
      <c r="CO815" s="15"/>
      <c r="CZ815" s="15"/>
    </row>
    <row r="816" spans="5:104" x14ac:dyDescent="0.15">
      <c r="E816" s="15"/>
      <c r="P816" s="15"/>
      <c r="AA816" s="15"/>
      <c r="AL816" s="15"/>
      <c r="AW816" s="15"/>
      <c r="BH816" s="15"/>
      <c r="BS816" s="15"/>
      <c r="CD816" s="15"/>
      <c r="CO816" s="15"/>
      <c r="CZ816" s="15"/>
    </row>
    <row r="817" spans="5:104" x14ac:dyDescent="0.15">
      <c r="E817" s="15"/>
      <c r="P817" s="15"/>
      <c r="AA817" s="15"/>
      <c r="AL817" s="15"/>
      <c r="AW817" s="15"/>
      <c r="BH817" s="15"/>
      <c r="BS817" s="15"/>
      <c r="CD817" s="15"/>
      <c r="CO817" s="15"/>
      <c r="CZ817" s="15"/>
    </row>
    <row r="818" spans="5:104" x14ac:dyDescent="0.15">
      <c r="E818" s="15"/>
      <c r="P818" s="15"/>
      <c r="AA818" s="15"/>
      <c r="AL818" s="15"/>
      <c r="AW818" s="15"/>
      <c r="BH818" s="15"/>
      <c r="BS818" s="15"/>
      <c r="CD818" s="15"/>
      <c r="CO818" s="15"/>
      <c r="CZ818" s="15"/>
    </row>
    <row r="819" spans="5:104" x14ac:dyDescent="0.15">
      <c r="E819" s="15"/>
      <c r="P819" s="15"/>
      <c r="AA819" s="15"/>
      <c r="AL819" s="15"/>
      <c r="AW819" s="15"/>
      <c r="BH819" s="15"/>
      <c r="BS819" s="15"/>
      <c r="CD819" s="15"/>
      <c r="CO819" s="15"/>
      <c r="CZ819" s="15"/>
    </row>
    <row r="820" spans="5:104" x14ac:dyDescent="0.15">
      <c r="E820" s="15"/>
      <c r="P820" s="15"/>
      <c r="AA820" s="15"/>
      <c r="AL820" s="15"/>
      <c r="AW820" s="15"/>
      <c r="BH820" s="15"/>
      <c r="BS820" s="15"/>
      <c r="CD820" s="15"/>
      <c r="CO820" s="15"/>
      <c r="CZ820" s="15"/>
    </row>
    <row r="821" spans="5:104" x14ac:dyDescent="0.15">
      <c r="E821" s="15"/>
      <c r="P821" s="15"/>
      <c r="AA821" s="15"/>
      <c r="AL821" s="15"/>
      <c r="AW821" s="15"/>
      <c r="BH821" s="15"/>
      <c r="BS821" s="15"/>
      <c r="CD821" s="15"/>
      <c r="CO821" s="15"/>
      <c r="CZ821" s="15"/>
    </row>
    <row r="822" spans="5:104" x14ac:dyDescent="0.15">
      <c r="E822" s="15"/>
      <c r="P822" s="15"/>
      <c r="AA822" s="15"/>
      <c r="AL822" s="15"/>
      <c r="AW822" s="15"/>
      <c r="BH822" s="15"/>
      <c r="BS822" s="15"/>
      <c r="CD822" s="15"/>
      <c r="CO822" s="15"/>
      <c r="CZ822" s="15"/>
    </row>
    <row r="823" spans="5:104" x14ac:dyDescent="0.15">
      <c r="E823" s="15"/>
      <c r="P823" s="15"/>
      <c r="AA823" s="15"/>
      <c r="AL823" s="15"/>
      <c r="AW823" s="15"/>
      <c r="BH823" s="15"/>
      <c r="BS823" s="15"/>
      <c r="CD823" s="15"/>
      <c r="CO823" s="15"/>
      <c r="CZ823" s="15"/>
    </row>
    <row r="824" spans="5:104" x14ac:dyDescent="0.15">
      <c r="E824" s="15"/>
      <c r="P824" s="15"/>
      <c r="AA824" s="15"/>
      <c r="AL824" s="15"/>
      <c r="AW824" s="15"/>
      <c r="BH824" s="15"/>
      <c r="BS824" s="15"/>
      <c r="CD824" s="15"/>
      <c r="CO824" s="15"/>
      <c r="CZ824" s="15"/>
    </row>
    <row r="825" spans="5:104" x14ac:dyDescent="0.15">
      <c r="E825" s="15"/>
      <c r="P825" s="15"/>
      <c r="AA825" s="15"/>
      <c r="AL825" s="15"/>
      <c r="AW825" s="15"/>
      <c r="BH825" s="15"/>
      <c r="BS825" s="15"/>
      <c r="CD825" s="15"/>
      <c r="CO825" s="15"/>
      <c r="CZ825" s="15"/>
    </row>
    <row r="826" spans="5:104" x14ac:dyDescent="0.15">
      <c r="E826" s="15"/>
      <c r="P826" s="15"/>
      <c r="AA826" s="15"/>
      <c r="AL826" s="15"/>
      <c r="AW826" s="15"/>
      <c r="BH826" s="15"/>
      <c r="BS826" s="15"/>
      <c r="CD826" s="15"/>
      <c r="CO826" s="15"/>
      <c r="CZ826" s="15"/>
    </row>
    <row r="827" spans="5:104" x14ac:dyDescent="0.15">
      <c r="E827" s="15"/>
      <c r="P827" s="15"/>
      <c r="AA827" s="15"/>
      <c r="AL827" s="15"/>
      <c r="AW827" s="15"/>
      <c r="BH827" s="15"/>
      <c r="BS827" s="15"/>
      <c r="CD827" s="15"/>
      <c r="CO827" s="15"/>
      <c r="CZ827" s="15"/>
    </row>
    <row r="828" spans="5:104" x14ac:dyDescent="0.15">
      <c r="E828" s="15"/>
      <c r="P828" s="15"/>
      <c r="AA828" s="15"/>
      <c r="AL828" s="15"/>
      <c r="AW828" s="15"/>
      <c r="BH828" s="15"/>
      <c r="BS828" s="15"/>
      <c r="CD828" s="15"/>
      <c r="CO828" s="15"/>
      <c r="CZ828" s="15"/>
    </row>
    <row r="829" spans="5:104" x14ac:dyDescent="0.15">
      <c r="E829" s="15"/>
      <c r="P829" s="15"/>
      <c r="AA829" s="15"/>
      <c r="AL829" s="15"/>
      <c r="AW829" s="15"/>
      <c r="BH829" s="15"/>
      <c r="BS829" s="15"/>
      <c r="CD829" s="15"/>
      <c r="CO829" s="15"/>
      <c r="CZ829" s="15"/>
    </row>
    <row r="830" spans="5:104" x14ac:dyDescent="0.15">
      <c r="E830" s="15"/>
      <c r="P830" s="15"/>
      <c r="AA830" s="15"/>
      <c r="AL830" s="15"/>
      <c r="AW830" s="15"/>
      <c r="BH830" s="15"/>
      <c r="BS830" s="15"/>
      <c r="CD830" s="15"/>
      <c r="CO830" s="15"/>
      <c r="CZ830" s="15"/>
    </row>
    <row r="831" spans="5:104" x14ac:dyDescent="0.15">
      <c r="E831" s="15"/>
      <c r="P831" s="15"/>
      <c r="AA831" s="15"/>
      <c r="AL831" s="15"/>
      <c r="AW831" s="15"/>
      <c r="BH831" s="15"/>
      <c r="BS831" s="15"/>
      <c r="CD831" s="15"/>
      <c r="CO831" s="15"/>
      <c r="CZ831" s="15"/>
    </row>
    <row r="832" spans="5:104" x14ac:dyDescent="0.15">
      <c r="E832" s="15"/>
      <c r="P832" s="15"/>
      <c r="AA832" s="15"/>
      <c r="AL832" s="15"/>
      <c r="AW832" s="15"/>
      <c r="BH832" s="15"/>
      <c r="BS832" s="15"/>
      <c r="CD832" s="15"/>
      <c r="CO832" s="15"/>
      <c r="CZ832" s="15"/>
    </row>
    <row r="833" spans="5:104" x14ac:dyDescent="0.15">
      <c r="E833" s="15"/>
      <c r="P833" s="15"/>
      <c r="AA833" s="15"/>
      <c r="AL833" s="15"/>
      <c r="AW833" s="15"/>
      <c r="BH833" s="15"/>
      <c r="BS833" s="15"/>
      <c r="CD833" s="15"/>
      <c r="CO833" s="15"/>
      <c r="CZ833" s="15"/>
    </row>
    <row r="834" spans="5:104" x14ac:dyDescent="0.15">
      <c r="E834" s="15"/>
      <c r="P834" s="15"/>
      <c r="AA834" s="15"/>
      <c r="AL834" s="15"/>
      <c r="AW834" s="15"/>
      <c r="BH834" s="15"/>
      <c r="BS834" s="15"/>
      <c r="CD834" s="15"/>
      <c r="CO834" s="15"/>
      <c r="CZ834" s="15"/>
    </row>
    <row r="835" spans="5:104" x14ac:dyDescent="0.15">
      <c r="E835" s="15"/>
      <c r="P835" s="15"/>
      <c r="AA835" s="15"/>
      <c r="AL835" s="15"/>
      <c r="AW835" s="15"/>
      <c r="BH835" s="15"/>
      <c r="BS835" s="15"/>
      <c r="CD835" s="15"/>
      <c r="CO835" s="15"/>
      <c r="CZ835" s="15"/>
    </row>
    <row r="836" spans="5:104" x14ac:dyDescent="0.15">
      <c r="E836" s="15"/>
      <c r="P836" s="15"/>
      <c r="AA836" s="15"/>
      <c r="AL836" s="15"/>
      <c r="AW836" s="15"/>
      <c r="BH836" s="15"/>
      <c r="BS836" s="15"/>
      <c r="CD836" s="15"/>
      <c r="CO836" s="15"/>
      <c r="CZ836" s="15"/>
    </row>
    <row r="837" spans="5:104" x14ac:dyDescent="0.15">
      <c r="E837" s="15"/>
      <c r="P837" s="15"/>
      <c r="AA837" s="15"/>
      <c r="AL837" s="15"/>
      <c r="AW837" s="15"/>
      <c r="BH837" s="15"/>
      <c r="BS837" s="15"/>
      <c r="CD837" s="15"/>
      <c r="CO837" s="15"/>
      <c r="CZ837" s="15"/>
    </row>
    <row r="838" spans="5:104" x14ac:dyDescent="0.15">
      <c r="E838" s="15"/>
      <c r="P838" s="15"/>
      <c r="AA838" s="15"/>
      <c r="AL838" s="15"/>
      <c r="AW838" s="15"/>
      <c r="BH838" s="15"/>
      <c r="BS838" s="15"/>
      <c r="CD838" s="15"/>
      <c r="CO838" s="15"/>
      <c r="CZ838" s="15"/>
    </row>
    <row r="839" spans="5:104" x14ac:dyDescent="0.15">
      <c r="E839" s="15"/>
      <c r="P839" s="15"/>
      <c r="AA839" s="15"/>
      <c r="AL839" s="15"/>
      <c r="AW839" s="15"/>
      <c r="BH839" s="15"/>
      <c r="BS839" s="15"/>
      <c r="CD839" s="15"/>
      <c r="CO839" s="15"/>
      <c r="CZ839" s="15"/>
    </row>
    <row r="840" spans="5:104" x14ac:dyDescent="0.15">
      <c r="E840" s="15"/>
      <c r="P840" s="15"/>
      <c r="AA840" s="15"/>
      <c r="AL840" s="15"/>
      <c r="AW840" s="15"/>
      <c r="BH840" s="15"/>
      <c r="BS840" s="15"/>
      <c r="CD840" s="15"/>
      <c r="CO840" s="15"/>
      <c r="CZ840" s="15"/>
    </row>
    <row r="841" spans="5:104" x14ac:dyDescent="0.15">
      <c r="E841" s="15"/>
      <c r="P841" s="15"/>
      <c r="AA841" s="15"/>
      <c r="AL841" s="15"/>
      <c r="AW841" s="15"/>
      <c r="BH841" s="15"/>
      <c r="BS841" s="15"/>
      <c r="CD841" s="15"/>
      <c r="CO841" s="15"/>
      <c r="CZ841" s="15"/>
    </row>
    <row r="842" spans="5:104" x14ac:dyDescent="0.15">
      <c r="E842" s="15"/>
      <c r="P842" s="15"/>
      <c r="AA842" s="15"/>
      <c r="AL842" s="15"/>
      <c r="AW842" s="15"/>
      <c r="BH842" s="15"/>
      <c r="BS842" s="15"/>
      <c r="CD842" s="15"/>
      <c r="CO842" s="15"/>
      <c r="CZ842" s="15"/>
    </row>
    <row r="843" spans="5:104" x14ac:dyDescent="0.15">
      <c r="E843" s="15"/>
      <c r="P843" s="15"/>
      <c r="AA843" s="15"/>
      <c r="AL843" s="15"/>
      <c r="AW843" s="15"/>
      <c r="BH843" s="15"/>
      <c r="BS843" s="15"/>
      <c r="CD843" s="15"/>
      <c r="CO843" s="15"/>
      <c r="CZ843" s="15"/>
    </row>
    <row r="844" spans="5:104" x14ac:dyDescent="0.15">
      <c r="E844" s="15"/>
      <c r="P844" s="15"/>
      <c r="AA844" s="15"/>
      <c r="AL844" s="15"/>
      <c r="AW844" s="15"/>
      <c r="BH844" s="15"/>
      <c r="BS844" s="15"/>
      <c r="CD844" s="15"/>
      <c r="CO844" s="15"/>
      <c r="CZ844" s="15"/>
    </row>
    <row r="845" spans="5:104" x14ac:dyDescent="0.15">
      <c r="E845" s="15"/>
      <c r="P845" s="15"/>
      <c r="AA845" s="15"/>
      <c r="AL845" s="15"/>
      <c r="AW845" s="15"/>
      <c r="BH845" s="15"/>
      <c r="BS845" s="15"/>
      <c r="CD845" s="15"/>
      <c r="CO845" s="15"/>
      <c r="CZ845" s="15"/>
    </row>
    <row r="846" spans="5:104" x14ac:dyDescent="0.15">
      <c r="E846" s="15"/>
      <c r="P846" s="15"/>
      <c r="AA846" s="15"/>
      <c r="AL846" s="15"/>
      <c r="AW846" s="15"/>
      <c r="BH846" s="15"/>
      <c r="BS846" s="15"/>
      <c r="CD846" s="15"/>
      <c r="CO846" s="15"/>
      <c r="CZ846" s="15"/>
    </row>
    <row r="847" spans="5:104" x14ac:dyDescent="0.15">
      <c r="E847" s="15"/>
      <c r="P847" s="15"/>
      <c r="AA847" s="15"/>
      <c r="AL847" s="15"/>
      <c r="AW847" s="15"/>
      <c r="BH847" s="15"/>
      <c r="BS847" s="15"/>
      <c r="CD847" s="15"/>
      <c r="CO847" s="15"/>
      <c r="CZ847" s="15"/>
    </row>
    <row r="848" spans="5:104" x14ac:dyDescent="0.15">
      <c r="E848" s="15"/>
      <c r="P848" s="15"/>
      <c r="AA848" s="15"/>
      <c r="AL848" s="15"/>
      <c r="AW848" s="15"/>
      <c r="BH848" s="15"/>
      <c r="BS848" s="15"/>
      <c r="CD848" s="15"/>
      <c r="CO848" s="15"/>
      <c r="CZ848" s="15"/>
    </row>
    <row r="849" spans="5:104" x14ac:dyDescent="0.15">
      <c r="E849" s="15"/>
      <c r="P849" s="15"/>
      <c r="AA849" s="15"/>
      <c r="AL849" s="15"/>
      <c r="AW849" s="15"/>
      <c r="BH849" s="15"/>
      <c r="BS849" s="15"/>
      <c r="CD849" s="15"/>
      <c r="CO849" s="15"/>
      <c r="CZ849" s="15"/>
    </row>
    <row r="850" spans="5:104" x14ac:dyDescent="0.15">
      <c r="E850" s="15"/>
      <c r="P850" s="15"/>
      <c r="AA850" s="15"/>
      <c r="AL850" s="15"/>
      <c r="AW850" s="15"/>
      <c r="BH850" s="15"/>
      <c r="BS850" s="15"/>
      <c r="CD850" s="15"/>
      <c r="CO850" s="15"/>
      <c r="CZ850" s="15"/>
    </row>
    <row r="851" spans="5:104" x14ac:dyDescent="0.15">
      <c r="E851" s="15"/>
      <c r="P851" s="15"/>
      <c r="AA851" s="15"/>
      <c r="AL851" s="15"/>
      <c r="AW851" s="15"/>
      <c r="BH851" s="15"/>
      <c r="BS851" s="15"/>
      <c r="CD851" s="15"/>
      <c r="CO851" s="15"/>
      <c r="CZ851" s="15"/>
    </row>
    <row r="852" spans="5:104" x14ac:dyDescent="0.15">
      <c r="E852" s="15"/>
      <c r="P852" s="15"/>
      <c r="AA852" s="15"/>
      <c r="AL852" s="15"/>
      <c r="AW852" s="15"/>
      <c r="BH852" s="15"/>
      <c r="BS852" s="15"/>
      <c r="CD852" s="15"/>
      <c r="CO852" s="15"/>
      <c r="CZ852" s="15"/>
    </row>
    <row r="853" spans="5:104" x14ac:dyDescent="0.15">
      <c r="E853" s="15"/>
      <c r="P853" s="15"/>
      <c r="AA853" s="15"/>
      <c r="AL853" s="15"/>
      <c r="AW853" s="15"/>
      <c r="BH853" s="15"/>
      <c r="BS853" s="15"/>
      <c r="CD853" s="15"/>
      <c r="CO853" s="15"/>
      <c r="CZ853" s="15"/>
    </row>
    <row r="854" spans="5:104" x14ac:dyDescent="0.15">
      <c r="E854" s="15"/>
      <c r="P854" s="15"/>
      <c r="AA854" s="15"/>
      <c r="AL854" s="15"/>
      <c r="AW854" s="15"/>
      <c r="BH854" s="15"/>
      <c r="BS854" s="15"/>
      <c r="CD854" s="15"/>
      <c r="CO854" s="15"/>
      <c r="CZ854" s="15"/>
    </row>
    <row r="855" spans="5:104" x14ac:dyDescent="0.15">
      <c r="E855" s="15"/>
      <c r="P855" s="15"/>
      <c r="AA855" s="15"/>
      <c r="AL855" s="15"/>
      <c r="AW855" s="15"/>
      <c r="BH855" s="15"/>
      <c r="BS855" s="15"/>
      <c r="CD855" s="15"/>
      <c r="CO855" s="15"/>
      <c r="CZ855" s="15"/>
    </row>
    <row r="856" spans="5:104" x14ac:dyDescent="0.15">
      <c r="E856" s="15"/>
      <c r="P856" s="15"/>
      <c r="AA856" s="15"/>
      <c r="AL856" s="15"/>
      <c r="AW856" s="15"/>
      <c r="BH856" s="15"/>
      <c r="BS856" s="15"/>
      <c r="CD856" s="15"/>
      <c r="CO856" s="15"/>
      <c r="CZ856" s="15"/>
    </row>
    <row r="857" spans="5:104" x14ac:dyDescent="0.15">
      <c r="E857" s="15"/>
      <c r="P857" s="15"/>
      <c r="AA857" s="15"/>
      <c r="AL857" s="15"/>
      <c r="AW857" s="15"/>
      <c r="BH857" s="15"/>
      <c r="BS857" s="15"/>
      <c r="CD857" s="15"/>
      <c r="CO857" s="15"/>
      <c r="CZ857" s="15"/>
    </row>
    <row r="858" spans="5:104" x14ac:dyDescent="0.15">
      <c r="E858" s="15"/>
      <c r="P858" s="15"/>
      <c r="AA858" s="15"/>
      <c r="AL858" s="15"/>
      <c r="AW858" s="15"/>
      <c r="BH858" s="15"/>
      <c r="BS858" s="15"/>
      <c r="CD858" s="15"/>
      <c r="CO858" s="15"/>
      <c r="CZ858" s="15"/>
    </row>
    <row r="859" spans="5:104" x14ac:dyDescent="0.15">
      <c r="E859" s="15"/>
      <c r="P859" s="15"/>
      <c r="AA859" s="15"/>
      <c r="AL859" s="15"/>
      <c r="AW859" s="15"/>
      <c r="BH859" s="15"/>
      <c r="BS859" s="15"/>
      <c r="CD859" s="15"/>
      <c r="CO859" s="15"/>
      <c r="CZ859" s="15"/>
    </row>
    <row r="860" spans="5:104" x14ac:dyDescent="0.15">
      <c r="E860" s="15"/>
      <c r="P860" s="15"/>
      <c r="AA860" s="15"/>
      <c r="AL860" s="15"/>
      <c r="AW860" s="15"/>
      <c r="BH860" s="15"/>
      <c r="BS860" s="15"/>
      <c r="CD860" s="15"/>
      <c r="CO860" s="15"/>
      <c r="CZ860" s="15"/>
    </row>
    <row r="861" spans="5:104" x14ac:dyDescent="0.15">
      <c r="E861" s="15"/>
      <c r="P861" s="15"/>
      <c r="AA861" s="15"/>
      <c r="AL861" s="15"/>
      <c r="AW861" s="15"/>
      <c r="BH861" s="15"/>
      <c r="BS861" s="15"/>
      <c r="CD861" s="15"/>
      <c r="CO861" s="15"/>
      <c r="CZ861" s="15"/>
    </row>
    <row r="862" spans="5:104" x14ac:dyDescent="0.15">
      <c r="E862" s="15"/>
      <c r="P862" s="15"/>
      <c r="AA862" s="15"/>
      <c r="AL862" s="15"/>
      <c r="AW862" s="15"/>
      <c r="BH862" s="15"/>
      <c r="BS862" s="15"/>
      <c r="CD862" s="15"/>
      <c r="CO862" s="15"/>
      <c r="CZ862" s="15"/>
    </row>
    <row r="863" spans="5:104" x14ac:dyDescent="0.15">
      <c r="E863" s="15"/>
      <c r="P863" s="15"/>
      <c r="AA863" s="15"/>
      <c r="AL863" s="15"/>
      <c r="AW863" s="15"/>
      <c r="BH863" s="15"/>
      <c r="BS863" s="15"/>
      <c r="CD863" s="15"/>
      <c r="CO863" s="15"/>
      <c r="CZ863" s="15"/>
    </row>
    <row r="864" spans="5:104" x14ac:dyDescent="0.15">
      <c r="E864" s="15"/>
      <c r="P864" s="15"/>
      <c r="AA864" s="15"/>
      <c r="AL864" s="15"/>
      <c r="AW864" s="15"/>
      <c r="BH864" s="15"/>
      <c r="BS864" s="15"/>
      <c r="CD864" s="15"/>
      <c r="CO864" s="15"/>
      <c r="CZ864" s="15"/>
    </row>
    <row r="865" spans="5:104" x14ac:dyDescent="0.15">
      <c r="E865" s="15"/>
      <c r="P865" s="15"/>
      <c r="AA865" s="15"/>
      <c r="AL865" s="15"/>
      <c r="AW865" s="15"/>
      <c r="BH865" s="15"/>
      <c r="BS865" s="15"/>
      <c r="CD865" s="15"/>
      <c r="CO865" s="15"/>
      <c r="CZ865" s="15"/>
    </row>
    <row r="866" spans="5:104" x14ac:dyDescent="0.15">
      <c r="E866" s="15"/>
      <c r="P866" s="15"/>
      <c r="AA866" s="15"/>
      <c r="AL866" s="15"/>
      <c r="AW866" s="15"/>
      <c r="BH866" s="15"/>
      <c r="BS866" s="15"/>
      <c r="CD866" s="15"/>
      <c r="CO866" s="15"/>
      <c r="CZ866" s="15"/>
    </row>
    <row r="867" spans="5:104" x14ac:dyDescent="0.15">
      <c r="E867" s="15"/>
      <c r="P867" s="15"/>
      <c r="AA867" s="15"/>
      <c r="AL867" s="15"/>
      <c r="AW867" s="15"/>
      <c r="BH867" s="15"/>
      <c r="BS867" s="15"/>
      <c r="CD867" s="15"/>
      <c r="CO867" s="15"/>
      <c r="CZ867" s="15"/>
    </row>
    <row r="868" spans="5:104" x14ac:dyDescent="0.15">
      <c r="E868" s="15"/>
      <c r="P868" s="15"/>
      <c r="AA868" s="15"/>
      <c r="AL868" s="15"/>
      <c r="AW868" s="15"/>
      <c r="BH868" s="15"/>
      <c r="BS868" s="15"/>
      <c r="CD868" s="15"/>
      <c r="CO868" s="15"/>
      <c r="CZ868" s="15"/>
    </row>
    <row r="869" spans="5:104" x14ac:dyDescent="0.15">
      <c r="E869" s="15"/>
      <c r="P869" s="15"/>
      <c r="AA869" s="15"/>
      <c r="AL869" s="15"/>
      <c r="AW869" s="15"/>
      <c r="BH869" s="15"/>
      <c r="BS869" s="15"/>
      <c r="CD869" s="15"/>
      <c r="CO869" s="15"/>
      <c r="CZ869" s="15"/>
    </row>
    <row r="870" spans="5:104" x14ac:dyDescent="0.15">
      <c r="E870" s="15"/>
      <c r="P870" s="15"/>
      <c r="AA870" s="15"/>
      <c r="AL870" s="15"/>
      <c r="AW870" s="15"/>
      <c r="BH870" s="15"/>
      <c r="BS870" s="15"/>
      <c r="CD870" s="15"/>
      <c r="CO870" s="15"/>
      <c r="CZ870" s="15"/>
    </row>
    <row r="871" spans="5:104" x14ac:dyDescent="0.15">
      <c r="E871" s="15"/>
      <c r="P871" s="15"/>
      <c r="AA871" s="15"/>
      <c r="AL871" s="15"/>
      <c r="AW871" s="15"/>
      <c r="BH871" s="15"/>
      <c r="BS871" s="15"/>
      <c r="CD871" s="15"/>
      <c r="CO871" s="15"/>
      <c r="CZ871" s="15"/>
    </row>
    <row r="872" spans="5:104" x14ac:dyDescent="0.15">
      <c r="E872" s="15"/>
      <c r="P872" s="15"/>
      <c r="AA872" s="15"/>
      <c r="AL872" s="15"/>
      <c r="AW872" s="15"/>
      <c r="BH872" s="15"/>
      <c r="BS872" s="15"/>
      <c r="CD872" s="15"/>
      <c r="CO872" s="15"/>
      <c r="CZ872" s="15"/>
    </row>
    <row r="873" spans="5:104" x14ac:dyDescent="0.15">
      <c r="E873" s="15"/>
      <c r="P873" s="15"/>
      <c r="AA873" s="15"/>
      <c r="AL873" s="15"/>
      <c r="AW873" s="15"/>
      <c r="BH873" s="15"/>
      <c r="BS873" s="15"/>
      <c r="CD873" s="15"/>
      <c r="CO873" s="15"/>
      <c r="CZ873" s="15"/>
    </row>
    <row r="874" spans="5:104" x14ac:dyDescent="0.15">
      <c r="E874" s="15"/>
      <c r="P874" s="15"/>
      <c r="AA874" s="15"/>
      <c r="AL874" s="15"/>
      <c r="AW874" s="15"/>
      <c r="BH874" s="15"/>
      <c r="BS874" s="15"/>
      <c r="CD874" s="15"/>
      <c r="CO874" s="15"/>
      <c r="CZ874" s="15"/>
    </row>
    <row r="875" spans="5:104" x14ac:dyDescent="0.15">
      <c r="E875" s="15"/>
      <c r="P875" s="15"/>
      <c r="AA875" s="15"/>
      <c r="AL875" s="15"/>
      <c r="AW875" s="15"/>
      <c r="BH875" s="15"/>
      <c r="BS875" s="15"/>
      <c r="CD875" s="15"/>
      <c r="CO875" s="15"/>
      <c r="CZ875" s="15"/>
    </row>
    <row r="876" spans="5:104" x14ac:dyDescent="0.15">
      <c r="E876" s="15"/>
      <c r="P876" s="15"/>
      <c r="AA876" s="15"/>
      <c r="AL876" s="15"/>
      <c r="AW876" s="15"/>
      <c r="BH876" s="15"/>
      <c r="BS876" s="15"/>
      <c r="CD876" s="15"/>
      <c r="CO876" s="15"/>
      <c r="CZ876" s="15"/>
    </row>
    <row r="877" spans="5:104" x14ac:dyDescent="0.15">
      <c r="E877" s="15"/>
      <c r="P877" s="15"/>
      <c r="AA877" s="15"/>
      <c r="AL877" s="15"/>
      <c r="AW877" s="15"/>
      <c r="BH877" s="15"/>
      <c r="BS877" s="15"/>
      <c r="CD877" s="15"/>
      <c r="CO877" s="15"/>
      <c r="CZ877" s="15"/>
    </row>
    <row r="878" spans="5:104" x14ac:dyDescent="0.15">
      <c r="E878" s="15"/>
      <c r="P878" s="15"/>
      <c r="AA878" s="15"/>
      <c r="AL878" s="15"/>
      <c r="AW878" s="15"/>
      <c r="BH878" s="15"/>
      <c r="BS878" s="15"/>
      <c r="CD878" s="15"/>
      <c r="CO878" s="15"/>
      <c r="CZ878" s="15"/>
    </row>
    <row r="879" spans="5:104" x14ac:dyDescent="0.15">
      <c r="E879" s="15"/>
      <c r="P879" s="15"/>
      <c r="AA879" s="15"/>
      <c r="AL879" s="15"/>
      <c r="AW879" s="15"/>
      <c r="BH879" s="15"/>
      <c r="BS879" s="15"/>
      <c r="CD879" s="15"/>
      <c r="CO879" s="15"/>
      <c r="CZ879" s="15"/>
    </row>
    <row r="880" spans="5:104" x14ac:dyDescent="0.15">
      <c r="E880" s="15"/>
      <c r="P880" s="15"/>
      <c r="AA880" s="15"/>
      <c r="AL880" s="15"/>
      <c r="AW880" s="15"/>
      <c r="BH880" s="15"/>
      <c r="BS880" s="15"/>
      <c r="CD880" s="15"/>
      <c r="CO880" s="15"/>
      <c r="CZ880" s="15"/>
    </row>
    <row r="881" spans="5:104" x14ac:dyDescent="0.15">
      <c r="E881" s="15"/>
      <c r="P881" s="15"/>
      <c r="AA881" s="15"/>
      <c r="AL881" s="15"/>
      <c r="AW881" s="15"/>
      <c r="BH881" s="15"/>
      <c r="BS881" s="15"/>
      <c r="CD881" s="15"/>
      <c r="CO881" s="15"/>
      <c r="CZ881" s="15"/>
    </row>
    <row r="882" spans="5:104" x14ac:dyDescent="0.15">
      <c r="E882" s="15"/>
      <c r="P882" s="15"/>
      <c r="AA882" s="15"/>
      <c r="AL882" s="15"/>
      <c r="AW882" s="15"/>
      <c r="BH882" s="15"/>
      <c r="BS882" s="15"/>
      <c r="CD882" s="15"/>
      <c r="CO882" s="15"/>
      <c r="CZ882" s="15"/>
    </row>
    <row r="883" spans="5:104" x14ac:dyDescent="0.15">
      <c r="E883" s="15"/>
      <c r="P883" s="15"/>
      <c r="AA883" s="15"/>
      <c r="AL883" s="15"/>
      <c r="AW883" s="15"/>
      <c r="BH883" s="15"/>
      <c r="BS883" s="15"/>
      <c r="CD883" s="15"/>
      <c r="CO883" s="15"/>
      <c r="CZ883" s="15"/>
    </row>
    <row r="884" spans="5:104" x14ac:dyDescent="0.15">
      <c r="E884" s="15"/>
      <c r="P884" s="15"/>
      <c r="AA884" s="15"/>
      <c r="AL884" s="15"/>
      <c r="AW884" s="15"/>
      <c r="BH884" s="15"/>
      <c r="BS884" s="15"/>
      <c r="CD884" s="15"/>
      <c r="CO884" s="15"/>
      <c r="CZ884" s="15"/>
    </row>
    <row r="885" spans="5:104" x14ac:dyDescent="0.15">
      <c r="E885" s="15"/>
      <c r="P885" s="15"/>
      <c r="AA885" s="15"/>
      <c r="AL885" s="15"/>
      <c r="AW885" s="15"/>
      <c r="BH885" s="15"/>
      <c r="BS885" s="15"/>
      <c r="CD885" s="15"/>
      <c r="CO885" s="15"/>
      <c r="CZ885" s="15"/>
    </row>
    <row r="886" spans="5:104" x14ac:dyDescent="0.15">
      <c r="E886" s="15"/>
      <c r="P886" s="15"/>
      <c r="AA886" s="15"/>
      <c r="AL886" s="15"/>
      <c r="AW886" s="15"/>
      <c r="BH886" s="15"/>
      <c r="BS886" s="15"/>
      <c r="CD886" s="15"/>
      <c r="CO886" s="15"/>
      <c r="CZ886" s="15"/>
    </row>
    <row r="887" spans="5:104" x14ac:dyDescent="0.15">
      <c r="E887" s="15"/>
      <c r="P887" s="15"/>
      <c r="AA887" s="15"/>
      <c r="AL887" s="15"/>
      <c r="AW887" s="15"/>
      <c r="BH887" s="15"/>
      <c r="BS887" s="15"/>
      <c r="CD887" s="15"/>
      <c r="CO887" s="15"/>
      <c r="CZ887" s="15"/>
    </row>
    <row r="888" spans="5:104" x14ac:dyDescent="0.15">
      <c r="E888" s="15"/>
      <c r="P888" s="15"/>
      <c r="AA888" s="15"/>
      <c r="AL888" s="15"/>
      <c r="AW888" s="15"/>
      <c r="BH888" s="15"/>
      <c r="BS888" s="15"/>
      <c r="CD888" s="15"/>
      <c r="CO888" s="15"/>
      <c r="CZ888" s="15"/>
    </row>
    <row r="889" spans="5:104" x14ac:dyDescent="0.15">
      <c r="E889" s="15"/>
      <c r="P889" s="15"/>
      <c r="AA889" s="15"/>
      <c r="AL889" s="15"/>
      <c r="AW889" s="15"/>
      <c r="BH889" s="15"/>
      <c r="BS889" s="15"/>
      <c r="CD889" s="15"/>
      <c r="CO889" s="15"/>
      <c r="CZ889" s="15"/>
    </row>
    <row r="890" spans="5:104" x14ac:dyDescent="0.15">
      <c r="E890" s="15"/>
      <c r="P890" s="15"/>
      <c r="AA890" s="15"/>
      <c r="AL890" s="15"/>
      <c r="AW890" s="15"/>
      <c r="BH890" s="15"/>
      <c r="BS890" s="15"/>
      <c r="CD890" s="15"/>
      <c r="CO890" s="15"/>
      <c r="CZ890" s="15"/>
    </row>
    <row r="891" spans="5:104" x14ac:dyDescent="0.15">
      <c r="E891" s="15"/>
      <c r="P891" s="15"/>
      <c r="AA891" s="15"/>
      <c r="AL891" s="15"/>
      <c r="AW891" s="15"/>
      <c r="BH891" s="15"/>
      <c r="BS891" s="15"/>
      <c r="CD891" s="15"/>
      <c r="CO891" s="15"/>
      <c r="CZ891" s="15"/>
    </row>
    <row r="892" spans="5:104" x14ac:dyDescent="0.15">
      <c r="E892" s="15"/>
      <c r="P892" s="15"/>
      <c r="AA892" s="15"/>
      <c r="AL892" s="15"/>
      <c r="AW892" s="15"/>
      <c r="BH892" s="15"/>
      <c r="BS892" s="15"/>
      <c r="CD892" s="15"/>
      <c r="CO892" s="15"/>
      <c r="CZ892" s="15"/>
    </row>
    <row r="893" spans="5:104" x14ac:dyDescent="0.15">
      <c r="E893" s="15"/>
      <c r="P893" s="15"/>
      <c r="AA893" s="15"/>
      <c r="AL893" s="15"/>
      <c r="AW893" s="15"/>
      <c r="BH893" s="15"/>
      <c r="BS893" s="15"/>
      <c r="CD893" s="15"/>
      <c r="CO893" s="15"/>
      <c r="CZ893" s="15"/>
    </row>
    <row r="894" spans="5:104" x14ac:dyDescent="0.15">
      <c r="E894" s="15"/>
      <c r="P894" s="15"/>
      <c r="AA894" s="15"/>
      <c r="AL894" s="15"/>
      <c r="AW894" s="15"/>
      <c r="BH894" s="15"/>
      <c r="BS894" s="15"/>
      <c r="CD894" s="15"/>
      <c r="CO894" s="15"/>
      <c r="CZ894" s="15"/>
    </row>
    <row r="895" spans="5:104" x14ac:dyDescent="0.15">
      <c r="E895" s="15"/>
      <c r="P895" s="15"/>
      <c r="AA895" s="15"/>
      <c r="AL895" s="15"/>
      <c r="AW895" s="15"/>
      <c r="BH895" s="15"/>
      <c r="BS895" s="15"/>
      <c r="CD895" s="15"/>
      <c r="CO895" s="15"/>
      <c r="CZ895" s="15"/>
    </row>
    <row r="896" spans="5:104" x14ac:dyDescent="0.15">
      <c r="E896" s="15"/>
      <c r="P896" s="15"/>
      <c r="AA896" s="15"/>
      <c r="AL896" s="15"/>
      <c r="AW896" s="15"/>
      <c r="BH896" s="15"/>
      <c r="BS896" s="15"/>
      <c r="CD896" s="15"/>
      <c r="CO896" s="15"/>
      <c r="CZ896" s="15"/>
    </row>
    <row r="897" spans="5:104" x14ac:dyDescent="0.15">
      <c r="E897" s="15"/>
      <c r="P897" s="15"/>
      <c r="AA897" s="15"/>
      <c r="AL897" s="15"/>
      <c r="AW897" s="15"/>
      <c r="BH897" s="15"/>
      <c r="BS897" s="15"/>
      <c r="CD897" s="15"/>
      <c r="CO897" s="15"/>
      <c r="CZ897" s="15"/>
    </row>
    <row r="898" spans="5:104" x14ac:dyDescent="0.15">
      <c r="E898" s="15"/>
      <c r="P898" s="15"/>
      <c r="AA898" s="15"/>
      <c r="AL898" s="15"/>
      <c r="AW898" s="15"/>
      <c r="BH898" s="15"/>
      <c r="BS898" s="15"/>
      <c r="CD898" s="15"/>
      <c r="CO898" s="15"/>
      <c r="CZ898" s="15"/>
    </row>
    <row r="899" spans="5:104" x14ac:dyDescent="0.15">
      <c r="E899" s="15"/>
      <c r="P899" s="15"/>
      <c r="AA899" s="15"/>
      <c r="AL899" s="15"/>
      <c r="AW899" s="15"/>
      <c r="BH899" s="15"/>
      <c r="BS899" s="15"/>
      <c r="CD899" s="15"/>
      <c r="CO899" s="15"/>
      <c r="CZ899" s="15"/>
    </row>
    <row r="900" spans="5:104" x14ac:dyDescent="0.15">
      <c r="E900" s="15"/>
      <c r="P900" s="15"/>
      <c r="AA900" s="15"/>
      <c r="AL900" s="15"/>
      <c r="AW900" s="15"/>
      <c r="BH900" s="15"/>
      <c r="BS900" s="15"/>
      <c r="CD900" s="15"/>
      <c r="CO900" s="15"/>
      <c r="CZ900" s="15"/>
    </row>
    <row r="901" spans="5:104" x14ac:dyDescent="0.15">
      <c r="E901" s="15"/>
      <c r="P901" s="15"/>
      <c r="AA901" s="15"/>
      <c r="AL901" s="15"/>
      <c r="AW901" s="15"/>
      <c r="BH901" s="15"/>
      <c r="BS901" s="15"/>
      <c r="CD901" s="15"/>
      <c r="CO901" s="15"/>
      <c r="CZ901" s="15"/>
    </row>
    <row r="902" spans="5:104" x14ac:dyDescent="0.15">
      <c r="E902" s="15"/>
      <c r="P902" s="15"/>
      <c r="AA902" s="15"/>
      <c r="AL902" s="15"/>
      <c r="AW902" s="15"/>
      <c r="BH902" s="15"/>
      <c r="BS902" s="15"/>
      <c r="CD902" s="15"/>
      <c r="CO902" s="15"/>
      <c r="CZ902" s="15"/>
    </row>
    <row r="903" spans="5:104" x14ac:dyDescent="0.15">
      <c r="E903" s="15"/>
      <c r="P903" s="15"/>
      <c r="AA903" s="15"/>
      <c r="AL903" s="15"/>
      <c r="AW903" s="15"/>
      <c r="BH903" s="15"/>
      <c r="BS903" s="15"/>
      <c r="CD903" s="15"/>
      <c r="CO903" s="15"/>
      <c r="CZ903" s="15"/>
    </row>
    <row r="904" spans="5:104" x14ac:dyDescent="0.15">
      <c r="E904" s="15"/>
      <c r="P904" s="15"/>
      <c r="AA904" s="15"/>
      <c r="AL904" s="15"/>
      <c r="AW904" s="15"/>
      <c r="BH904" s="15"/>
      <c r="BS904" s="15"/>
      <c r="CD904" s="15"/>
      <c r="CO904" s="15"/>
      <c r="CZ904" s="15"/>
    </row>
    <row r="905" spans="5:104" x14ac:dyDescent="0.15">
      <c r="E905" s="15"/>
      <c r="P905" s="15"/>
      <c r="AA905" s="15"/>
      <c r="AL905" s="15"/>
      <c r="AW905" s="15"/>
      <c r="BH905" s="15"/>
      <c r="BS905" s="15"/>
      <c r="CD905" s="15"/>
      <c r="CO905" s="15"/>
      <c r="CZ905" s="15"/>
    </row>
    <row r="906" spans="5:104" x14ac:dyDescent="0.15">
      <c r="E906" s="15"/>
      <c r="P906" s="15"/>
      <c r="AA906" s="15"/>
      <c r="AL906" s="15"/>
      <c r="AW906" s="15"/>
      <c r="BH906" s="15"/>
      <c r="BS906" s="15"/>
      <c r="CD906" s="15"/>
      <c r="CO906" s="15"/>
      <c r="CZ906" s="15"/>
    </row>
    <row r="907" spans="5:104" x14ac:dyDescent="0.15">
      <c r="E907" s="15"/>
      <c r="P907" s="15"/>
      <c r="AA907" s="15"/>
      <c r="AL907" s="15"/>
      <c r="AW907" s="15"/>
      <c r="BH907" s="15"/>
      <c r="BS907" s="15"/>
      <c r="CD907" s="15"/>
      <c r="CO907" s="15"/>
      <c r="CZ907" s="15"/>
    </row>
    <row r="908" spans="5:104" x14ac:dyDescent="0.15">
      <c r="E908" s="15"/>
      <c r="P908" s="15"/>
      <c r="AA908" s="15"/>
      <c r="AL908" s="15"/>
      <c r="AW908" s="15"/>
      <c r="BH908" s="15"/>
      <c r="BS908" s="15"/>
      <c r="CD908" s="15"/>
      <c r="CO908" s="15"/>
      <c r="CZ908" s="15"/>
    </row>
    <row r="909" spans="5:104" x14ac:dyDescent="0.15">
      <c r="E909" s="15"/>
      <c r="P909" s="15"/>
      <c r="AA909" s="15"/>
      <c r="AL909" s="15"/>
      <c r="AW909" s="15"/>
      <c r="BH909" s="15"/>
      <c r="BS909" s="15"/>
      <c r="CD909" s="15"/>
      <c r="CO909" s="15"/>
      <c r="CZ909" s="15"/>
    </row>
    <row r="910" spans="5:104" x14ac:dyDescent="0.15">
      <c r="E910" s="15"/>
      <c r="P910" s="15"/>
      <c r="AA910" s="15"/>
      <c r="AL910" s="15"/>
      <c r="AW910" s="15"/>
      <c r="BH910" s="15"/>
      <c r="BS910" s="15"/>
      <c r="CD910" s="15"/>
      <c r="CO910" s="15"/>
      <c r="CZ910" s="15"/>
    </row>
    <row r="911" spans="5:104" x14ac:dyDescent="0.15">
      <c r="E911" s="15"/>
      <c r="P911" s="15"/>
      <c r="AA911" s="15"/>
      <c r="AL911" s="15"/>
      <c r="AW911" s="15"/>
      <c r="BH911" s="15"/>
      <c r="BS911" s="15"/>
      <c r="CD911" s="15"/>
      <c r="CO911" s="15"/>
      <c r="CZ911" s="15"/>
    </row>
    <row r="912" spans="5:104" x14ac:dyDescent="0.15">
      <c r="E912" s="15"/>
      <c r="P912" s="15"/>
      <c r="AA912" s="15"/>
      <c r="AL912" s="15"/>
      <c r="AW912" s="15"/>
      <c r="BH912" s="15"/>
      <c r="BS912" s="15"/>
      <c r="CD912" s="15"/>
      <c r="CO912" s="15"/>
      <c r="CZ912" s="15"/>
    </row>
    <row r="913" spans="5:104" x14ac:dyDescent="0.15">
      <c r="E913" s="15"/>
      <c r="P913" s="15"/>
      <c r="AA913" s="15"/>
      <c r="AL913" s="15"/>
      <c r="AW913" s="15"/>
      <c r="BH913" s="15"/>
      <c r="BS913" s="15"/>
      <c r="CD913" s="15"/>
      <c r="CO913" s="15"/>
      <c r="CZ913" s="15"/>
    </row>
    <row r="914" spans="5:104" x14ac:dyDescent="0.15">
      <c r="E914" s="15"/>
      <c r="P914" s="15"/>
      <c r="AA914" s="15"/>
      <c r="AL914" s="15"/>
      <c r="AW914" s="15"/>
      <c r="BH914" s="15"/>
      <c r="BS914" s="15"/>
      <c r="CD914" s="15"/>
      <c r="CO914" s="15"/>
      <c r="CZ914" s="15"/>
    </row>
    <row r="915" spans="5:104" x14ac:dyDescent="0.15">
      <c r="E915" s="15"/>
      <c r="P915" s="15"/>
      <c r="AA915" s="15"/>
      <c r="AL915" s="15"/>
      <c r="AW915" s="15"/>
      <c r="BH915" s="15"/>
      <c r="BS915" s="15"/>
      <c r="CD915" s="15"/>
      <c r="CO915" s="15"/>
      <c r="CZ915" s="15"/>
    </row>
    <row r="916" spans="5:104" x14ac:dyDescent="0.15">
      <c r="E916" s="15"/>
      <c r="P916" s="15"/>
      <c r="AA916" s="15"/>
      <c r="AL916" s="15"/>
      <c r="AW916" s="15"/>
      <c r="BH916" s="15"/>
      <c r="BS916" s="15"/>
      <c r="CD916" s="15"/>
      <c r="CO916" s="15"/>
      <c r="CZ916" s="15"/>
    </row>
    <row r="917" spans="5:104" x14ac:dyDescent="0.15">
      <c r="E917" s="15"/>
      <c r="P917" s="15"/>
      <c r="AA917" s="15"/>
      <c r="AL917" s="15"/>
      <c r="AW917" s="15"/>
      <c r="BH917" s="15"/>
      <c r="BS917" s="15"/>
      <c r="CD917" s="15"/>
      <c r="CO917" s="15"/>
      <c r="CZ917" s="15"/>
    </row>
    <row r="918" spans="5:104" x14ac:dyDescent="0.15">
      <c r="E918" s="15"/>
      <c r="P918" s="15"/>
      <c r="AA918" s="15"/>
      <c r="AL918" s="15"/>
      <c r="AW918" s="15"/>
      <c r="BH918" s="15"/>
      <c r="BS918" s="15"/>
      <c r="CD918" s="15"/>
      <c r="CO918" s="15"/>
      <c r="CZ918" s="15"/>
    </row>
    <row r="919" spans="5:104" x14ac:dyDescent="0.15">
      <c r="E919" s="15"/>
      <c r="P919" s="15"/>
      <c r="AA919" s="15"/>
      <c r="AL919" s="15"/>
      <c r="AW919" s="15"/>
      <c r="BH919" s="15"/>
      <c r="BS919" s="15"/>
      <c r="CD919" s="15"/>
      <c r="CO919" s="15"/>
      <c r="CZ919" s="15"/>
    </row>
    <row r="920" spans="5:104" x14ac:dyDescent="0.15">
      <c r="E920" s="15"/>
      <c r="P920" s="15"/>
      <c r="AA920" s="15"/>
      <c r="AL920" s="15"/>
      <c r="AW920" s="15"/>
      <c r="BH920" s="15"/>
      <c r="BS920" s="15"/>
      <c r="CD920" s="15"/>
      <c r="CO920" s="15"/>
      <c r="CZ920" s="15"/>
    </row>
    <row r="921" spans="5:104" x14ac:dyDescent="0.15">
      <c r="E921" s="15"/>
      <c r="P921" s="15"/>
      <c r="AA921" s="15"/>
      <c r="AL921" s="15"/>
      <c r="AW921" s="15"/>
      <c r="BH921" s="15"/>
      <c r="BS921" s="15"/>
      <c r="CD921" s="15"/>
      <c r="CO921" s="15"/>
      <c r="CZ921" s="15"/>
    </row>
    <row r="922" spans="5:104" x14ac:dyDescent="0.15">
      <c r="E922" s="15"/>
      <c r="P922" s="15"/>
      <c r="AA922" s="15"/>
      <c r="AL922" s="15"/>
      <c r="AW922" s="15"/>
      <c r="BH922" s="15"/>
      <c r="BS922" s="15"/>
      <c r="CD922" s="15"/>
      <c r="CO922" s="15"/>
      <c r="CZ922" s="15"/>
    </row>
    <row r="923" spans="5:104" x14ac:dyDescent="0.15">
      <c r="E923" s="15"/>
      <c r="P923" s="15"/>
      <c r="AA923" s="15"/>
      <c r="AL923" s="15"/>
      <c r="AW923" s="15"/>
      <c r="BH923" s="15"/>
      <c r="BS923" s="15"/>
      <c r="CD923" s="15"/>
      <c r="CO923" s="15"/>
      <c r="CZ923" s="15"/>
    </row>
    <row r="924" spans="5:104" x14ac:dyDescent="0.15">
      <c r="E924" s="15"/>
      <c r="P924" s="15"/>
      <c r="AA924" s="15"/>
      <c r="AL924" s="15"/>
      <c r="AW924" s="15"/>
      <c r="BH924" s="15"/>
      <c r="BS924" s="15"/>
      <c r="CD924" s="15"/>
      <c r="CO924" s="15"/>
      <c r="CZ924" s="15"/>
    </row>
    <row r="925" spans="5:104" x14ac:dyDescent="0.15">
      <c r="E925" s="15"/>
      <c r="P925" s="15"/>
      <c r="AA925" s="15"/>
      <c r="AL925" s="15"/>
      <c r="AW925" s="15"/>
      <c r="BH925" s="15"/>
      <c r="BS925" s="15"/>
      <c r="CD925" s="15"/>
      <c r="CO925" s="15"/>
      <c r="CZ925" s="15"/>
    </row>
    <row r="926" spans="5:104" x14ac:dyDescent="0.15">
      <c r="E926" s="15"/>
      <c r="P926" s="15"/>
      <c r="AA926" s="15"/>
      <c r="AL926" s="15"/>
      <c r="AW926" s="15"/>
      <c r="BH926" s="15"/>
      <c r="BS926" s="15"/>
      <c r="CD926" s="15"/>
      <c r="CO926" s="15"/>
      <c r="CZ926" s="15"/>
    </row>
    <row r="927" spans="5:104" x14ac:dyDescent="0.15">
      <c r="E927" s="15"/>
      <c r="P927" s="15"/>
      <c r="AA927" s="15"/>
      <c r="AL927" s="15"/>
      <c r="AW927" s="15"/>
      <c r="BH927" s="15"/>
      <c r="BS927" s="15"/>
      <c r="CD927" s="15"/>
      <c r="CO927" s="15"/>
      <c r="CZ927" s="15"/>
    </row>
    <row r="928" spans="5:104" x14ac:dyDescent="0.15">
      <c r="E928" s="15"/>
      <c r="P928" s="15"/>
      <c r="AA928" s="15"/>
      <c r="AL928" s="15"/>
      <c r="AW928" s="15"/>
      <c r="BH928" s="15"/>
      <c r="BS928" s="15"/>
      <c r="CD928" s="15"/>
      <c r="CO928" s="15"/>
      <c r="CZ928" s="15"/>
    </row>
    <row r="929" spans="5:104" x14ac:dyDescent="0.15">
      <c r="E929" s="15"/>
      <c r="P929" s="15"/>
      <c r="AA929" s="15"/>
      <c r="AL929" s="15"/>
      <c r="AW929" s="15"/>
      <c r="BH929" s="15"/>
      <c r="BS929" s="15"/>
      <c r="CD929" s="15"/>
      <c r="CO929" s="15"/>
      <c r="CZ929" s="15"/>
    </row>
    <row r="930" spans="5:104" x14ac:dyDescent="0.15">
      <c r="E930" s="15"/>
      <c r="P930" s="15"/>
      <c r="AA930" s="15"/>
      <c r="AL930" s="15"/>
      <c r="AW930" s="15"/>
      <c r="BH930" s="15"/>
      <c r="BS930" s="15"/>
      <c r="CD930" s="15"/>
      <c r="CO930" s="15"/>
      <c r="CZ930" s="15"/>
    </row>
    <row r="931" spans="5:104" x14ac:dyDescent="0.15">
      <c r="E931" s="15"/>
      <c r="P931" s="15"/>
      <c r="AA931" s="15"/>
      <c r="AL931" s="15"/>
      <c r="AW931" s="15"/>
      <c r="BH931" s="15"/>
      <c r="BS931" s="15"/>
      <c r="CD931" s="15"/>
      <c r="CO931" s="15"/>
      <c r="CZ931" s="15"/>
    </row>
    <row r="932" spans="5:104" x14ac:dyDescent="0.15">
      <c r="E932" s="15"/>
      <c r="P932" s="15"/>
      <c r="AA932" s="15"/>
      <c r="AL932" s="15"/>
      <c r="AW932" s="15"/>
      <c r="BH932" s="15"/>
      <c r="BS932" s="15"/>
      <c r="CD932" s="15"/>
      <c r="CO932" s="15"/>
      <c r="CZ932" s="15"/>
    </row>
    <row r="933" spans="5:104" x14ac:dyDescent="0.15">
      <c r="E933" s="15"/>
      <c r="P933" s="15"/>
      <c r="AA933" s="15"/>
      <c r="AL933" s="15"/>
      <c r="AW933" s="15"/>
      <c r="BH933" s="15"/>
      <c r="BS933" s="15"/>
      <c r="CD933" s="15"/>
      <c r="CO933" s="15"/>
      <c r="CZ933" s="15"/>
    </row>
    <row r="934" spans="5:104" x14ac:dyDescent="0.15">
      <c r="E934" s="15"/>
      <c r="P934" s="15"/>
      <c r="AA934" s="15"/>
      <c r="AL934" s="15"/>
      <c r="AW934" s="15"/>
      <c r="BH934" s="15"/>
      <c r="BS934" s="15"/>
      <c r="CD934" s="15"/>
      <c r="CO934" s="15"/>
      <c r="CZ934" s="15"/>
    </row>
    <row r="935" spans="5:104" x14ac:dyDescent="0.15">
      <c r="E935" s="15"/>
      <c r="P935" s="15"/>
      <c r="AA935" s="15"/>
      <c r="AL935" s="15"/>
      <c r="AW935" s="15"/>
      <c r="BH935" s="15"/>
      <c r="BS935" s="15"/>
      <c r="CD935" s="15"/>
      <c r="CO935" s="15"/>
      <c r="CZ935" s="15"/>
    </row>
    <row r="936" spans="5:104" x14ac:dyDescent="0.15">
      <c r="E936" s="15"/>
      <c r="P936" s="15"/>
      <c r="AA936" s="15"/>
      <c r="AL936" s="15"/>
      <c r="AW936" s="15"/>
      <c r="BH936" s="15"/>
      <c r="BS936" s="15"/>
      <c r="CD936" s="15"/>
      <c r="CO936" s="15"/>
      <c r="CZ936" s="15"/>
    </row>
    <row r="937" spans="5:104" x14ac:dyDescent="0.15">
      <c r="E937" s="15"/>
      <c r="P937" s="15"/>
      <c r="AA937" s="15"/>
      <c r="AL937" s="15"/>
      <c r="AW937" s="15"/>
      <c r="BH937" s="15"/>
      <c r="BS937" s="15"/>
      <c r="CD937" s="15"/>
      <c r="CO937" s="15"/>
      <c r="CZ937" s="15"/>
    </row>
    <row r="938" spans="5:104" x14ac:dyDescent="0.15">
      <c r="E938" s="15"/>
      <c r="P938" s="15"/>
      <c r="AA938" s="15"/>
      <c r="AL938" s="15"/>
      <c r="AW938" s="15"/>
      <c r="BH938" s="15"/>
      <c r="BS938" s="15"/>
      <c r="CD938" s="15"/>
      <c r="CO938" s="15"/>
      <c r="CZ938" s="15"/>
    </row>
    <row r="939" spans="5:104" x14ac:dyDescent="0.15">
      <c r="E939" s="15"/>
      <c r="P939" s="15"/>
      <c r="AA939" s="15"/>
      <c r="AL939" s="15"/>
      <c r="AW939" s="15"/>
      <c r="BH939" s="15"/>
      <c r="BS939" s="15"/>
      <c r="CD939" s="15"/>
      <c r="CO939" s="15"/>
      <c r="CZ939" s="15"/>
    </row>
    <row r="940" spans="5:104" x14ac:dyDescent="0.15">
      <c r="E940" s="15"/>
      <c r="P940" s="15"/>
      <c r="AA940" s="15"/>
      <c r="AL940" s="15"/>
      <c r="AW940" s="15"/>
      <c r="BH940" s="15"/>
      <c r="BS940" s="15"/>
      <c r="CD940" s="15"/>
      <c r="CO940" s="15"/>
      <c r="CZ940" s="15"/>
    </row>
    <row r="941" spans="5:104" x14ac:dyDescent="0.15">
      <c r="E941" s="15"/>
      <c r="P941" s="15"/>
      <c r="AA941" s="15"/>
      <c r="AL941" s="15"/>
      <c r="AW941" s="15"/>
      <c r="BH941" s="15"/>
      <c r="BS941" s="15"/>
      <c r="CD941" s="15"/>
      <c r="CO941" s="15"/>
      <c r="CZ941" s="15"/>
    </row>
    <row r="942" spans="5:104" x14ac:dyDescent="0.15">
      <c r="E942" s="15"/>
      <c r="P942" s="15"/>
      <c r="AA942" s="15"/>
      <c r="AL942" s="15"/>
      <c r="AW942" s="15"/>
      <c r="BH942" s="15"/>
      <c r="BS942" s="15"/>
      <c r="CD942" s="15"/>
      <c r="CO942" s="15"/>
      <c r="CZ942" s="15"/>
    </row>
    <row r="943" spans="5:104" x14ac:dyDescent="0.15">
      <c r="E943" s="15"/>
      <c r="P943" s="15"/>
      <c r="AA943" s="15"/>
      <c r="AL943" s="15"/>
      <c r="AW943" s="15"/>
      <c r="BH943" s="15"/>
      <c r="BS943" s="15"/>
      <c r="CD943" s="15"/>
      <c r="CO943" s="15"/>
      <c r="CZ943" s="15"/>
    </row>
    <row r="944" spans="5:104" x14ac:dyDescent="0.15">
      <c r="E944" s="15"/>
      <c r="P944" s="15"/>
      <c r="AA944" s="15"/>
      <c r="AL944" s="15"/>
      <c r="AW944" s="15"/>
      <c r="BH944" s="15"/>
      <c r="BS944" s="15"/>
      <c r="CD944" s="15"/>
      <c r="CO944" s="15"/>
      <c r="CZ944" s="15"/>
    </row>
    <row r="945" spans="5:104" x14ac:dyDescent="0.15">
      <c r="E945" s="15"/>
      <c r="P945" s="15"/>
      <c r="AA945" s="15"/>
      <c r="AL945" s="15"/>
      <c r="AW945" s="15"/>
      <c r="BH945" s="15"/>
      <c r="BS945" s="15"/>
      <c r="CD945" s="15"/>
      <c r="CO945" s="15"/>
      <c r="CZ945" s="15"/>
    </row>
    <row r="946" spans="5:104" x14ac:dyDescent="0.15">
      <c r="E946" s="15"/>
      <c r="P946" s="15"/>
      <c r="AA946" s="15"/>
      <c r="AL946" s="15"/>
      <c r="AW946" s="15"/>
      <c r="BH946" s="15"/>
      <c r="BS946" s="15"/>
      <c r="CD946" s="15"/>
      <c r="CO946" s="15"/>
      <c r="CZ946" s="15"/>
    </row>
    <row r="947" spans="5:104" x14ac:dyDescent="0.15">
      <c r="E947" s="15"/>
      <c r="P947" s="15"/>
      <c r="AA947" s="15"/>
      <c r="AL947" s="15"/>
      <c r="AW947" s="15"/>
      <c r="BH947" s="15"/>
      <c r="BS947" s="15"/>
      <c r="CD947" s="15"/>
      <c r="CO947" s="15"/>
      <c r="CZ947" s="15"/>
    </row>
    <row r="948" spans="5:104" x14ac:dyDescent="0.15">
      <c r="E948" s="15"/>
      <c r="P948" s="15"/>
      <c r="AA948" s="15"/>
      <c r="AL948" s="15"/>
      <c r="AW948" s="15"/>
      <c r="BH948" s="15"/>
      <c r="BS948" s="15"/>
      <c r="CD948" s="15"/>
      <c r="CO948" s="15"/>
      <c r="CZ948" s="15"/>
    </row>
    <row r="949" spans="5:104" x14ac:dyDescent="0.15">
      <c r="E949" s="15"/>
      <c r="P949" s="15"/>
      <c r="AA949" s="15"/>
      <c r="AL949" s="15"/>
      <c r="AW949" s="15"/>
      <c r="BH949" s="15"/>
      <c r="BS949" s="15"/>
      <c r="CD949" s="15"/>
      <c r="CO949" s="15"/>
      <c r="CZ949" s="15"/>
    </row>
    <row r="950" spans="5:104" x14ac:dyDescent="0.15">
      <c r="E950" s="15"/>
      <c r="P950" s="15"/>
      <c r="AA950" s="15"/>
      <c r="AL950" s="15"/>
      <c r="AW950" s="15"/>
      <c r="BH950" s="15"/>
      <c r="BS950" s="15"/>
      <c r="CD950" s="15"/>
      <c r="CO950" s="15"/>
      <c r="CZ950" s="15"/>
    </row>
    <row r="951" spans="5:104" x14ac:dyDescent="0.15">
      <c r="E951" s="15"/>
      <c r="P951" s="15"/>
      <c r="AA951" s="15"/>
      <c r="AL951" s="15"/>
      <c r="AW951" s="15"/>
      <c r="BH951" s="15"/>
      <c r="BS951" s="15"/>
      <c r="CD951" s="15"/>
      <c r="CO951" s="15"/>
      <c r="CZ951" s="15"/>
    </row>
    <row r="952" spans="5:104" x14ac:dyDescent="0.15">
      <c r="E952" s="15"/>
      <c r="P952" s="15"/>
      <c r="AA952" s="15"/>
      <c r="AL952" s="15"/>
      <c r="AW952" s="15"/>
      <c r="BH952" s="15"/>
      <c r="BS952" s="15"/>
      <c r="CD952" s="15"/>
      <c r="CO952" s="15"/>
      <c r="CZ952" s="15"/>
    </row>
    <row r="953" spans="5:104" x14ac:dyDescent="0.15">
      <c r="E953" s="15"/>
      <c r="P953" s="15"/>
      <c r="AA953" s="15"/>
      <c r="AL953" s="15"/>
      <c r="AW953" s="15"/>
      <c r="BH953" s="15"/>
      <c r="BS953" s="15"/>
      <c r="CD953" s="15"/>
      <c r="CO953" s="15"/>
      <c r="CZ953" s="15"/>
    </row>
    <row r="954" spans="5:104" x14ac:dyDescent="0.15">
      <c r="E954" s="15"/>
      <c r="P954" s="15"/>
      <c r="AA954" s="15"/>
      <c r="AL954" s="15"/>
      <c r="AW954" s="15"/>
      <c r="BH954" s="15"/>
      <c r="BS954" s="15"/>
      <c r="CD954" s="15"/>
      <c r="CO954" s="15"/>
      <c r="CZ954" s="15"/>
    </row>
    <row r="955" spans="5:104" x14ac:dyDescent="0.15">
      <c r="E955" s="15"/>
      <c r="P955" s="15"/>
      <c r="AA955" s="15"/>
      <c r="AL955" s="15"/>
      <c r="AW955" s="15"/>
      <c r="BH955" s="15"/>
      <c r="BS955" s="15"/>
      <c r="CD955" s="15"/>
      <c r="CO955" s="15"/>
      <c r="CZ955" s="15"/>
    </row>
    <row r="956" spans="5:104" x14ac:dyDescent="0.15">
      <c r="E956" s="15"/>
      <c r="P956" s="15"/>
      <c r="AA956" s="15"/>
      <c r="AL956" s="15"/>
      <c r="AW956" s="15"/>
      <c r="BH956" s="15"/>
      <c r="BS956" s="15"/>
      <c r="CD956" s="15"/>
      <c r="CO956" s="15"/>
      <c r="CZ956" s="15"/>
    </row>
    <row r="957" spans="5:104" x14ac:dyDescent="0.15">
      <c r="E957" s="15"/>
      <c r="P957" s="15"/>
      <c r="AA957" s="15"/>
      <c r="AL957" s="15"/>
      <c r="AW957" s="15"/>
      <c r="BH957" s="15"/>
      <c r="BS957" s="15"/>
      <c r="CD957" s="15"/>
      <c r="CO957" s="15"/>
      <c r="CZ957" s="15"/>
    </row>
    <row r="958" spans="5:104" x14ac:dyDescent="0.15">
      <c r="E958" s="15"/>
      <c r="P958" s="15"/>
      <c r="AA958" s="15"/>
      <c r="AL958" s="15"/>
      <c r="AW958" s="15"/>
      <c r="BH958" s="15"/>
      <c r="BS958" s="15"/>
      <c r="CD958" s="15"/>
      <c r="CO958" s="15"/>
      <c r="CZ958" s="15"/>
    </row>
    <row r="959" spans="5:104" x14ac:dyDescent="0.15">
      <c r="E959" s="15"/>
      <c r="P959" s="15"/>
      <c r="AA959" s="15"/>
      <c r="AL959" s="15"/>
      <c r="AW959" s="15"/>
      <c r="BH959" s="15"/>
      <c r="BS959" s="15"/>
      <c r="CD959" s="15"/>
      <c r="CO959" s="15"/>
      <c r="CZ959" s="15"/>
    </row>
    <row r="960" spans="5:104" x14ac:dyDescent="0.15">
      <c r="E960" s="15"/>
      <c r="P960" s="15"/>
      <c r="AA960" s="15"/>
      <c r="AL960" s="15"/>
      <c r="AW960" s="15"/>
      <c r="BH960" s="15"/>
      <c r="BS960" s="15"/>
      <c r="CD960" s="15"/>
      <c r="CO960" s="15"/>
      <c r="CZ960" s="15"/>
    </row>
    <row r="961" spans="5:104" x14ac:dyDescent="0.15">
      <c r="E961" s="15"/>
      <c r="P961" s="15"/>
      <c r="AA961" s="15"/>
      <c r="AL961" s="15"/>
      <c r="AW961" s="15"/>
      <c r="BH961" s="15"/>
      <c r="BS961" s="15"/>
      <c r="CD961" s="15"/>
      <c r="CO961" s="15"/>
      <c r="CZ961" s="15"/>
    </row>
    <row r="962" spans="5:104" x14ac:dyDescent="0.15">
      <c r="E962" s="15"/>
      <c r="P962" s="15"/>
      <c r="AA962" s="15"/>
      <c r="AL962" s="15"/>
      <c r="AW962" s="15"/>
      <c r="BH962" s="15"/>
      <c r="BS962" s="15"/>
      <c r="CD962" s="15"/>
      <c r="CO962" s="15"/>
      <c r="CZ962" s="15"/>
    </row>
    <row r="963" spans="5:104" x14ac:dyDescent="0.15">
      <c r="E963" s="15"/>
      <c r="P963" s="15"/>
      <c r="AA963" s="15"/>
      <c r="AL963" s="15"/>
      <c r="AW963" s="15"/>
      <c r="BH963" s="15"/>
      <c r="BS963" s="15"/>
      <c r="CD963" s="15"/>
      <c r="CO963" s="15"/>
      <c r="CZ963" s="15"/>
    </row>
    <row r="964" spans="5:104" x14ac:dyDescent="0.15">
      <c r="E964" s="15"/>
      <c r="P964" s="15"/>
      <c r="AA964" s="15"/>
      <c r="AL964" s="15"/>
      <c r="AW964" s="15"/>
      <c r="BH964" s="15"/>
      <c r="BS964" s="15"/>
      <c r="CD964" s="15"/>
      <c r="CO964" s="15"/>
      <c r="CZ964" s="15"/>
    </row>
    <row r="965" spans="5:104" x14ac:dyDescent="0.15">
      <c r="E965" s="15"/>
      <c r="P965" s="15"/>
      <c r="AA965" s="15"/>
      <c r="AL965" s="15"/>
      <c r="AW965" s="15"/>
      <c r="BH965" s="15"/>
      <c r="BS965" s="15"/>
      <c r="CD965" s="15"/>
      <c r="CO965" s="15"/>
      <c r="CZ965" s="15"/>
    </row>
    <row r="966" spans="5:104" x14ac:dyDescent="0.15">
      <c r="E966" s="15"/>
      <c r="P966" s="15"/>
      <c r="AA966" s="15"/>
      <c r="AL966" s="15"/>
      <c r="AW966" s="15"/>
      <c r="BH966" s="15"/>
      <c r="BS966" s="15"/>
      <c r="CD966" s="15"/>
      <c r="CO966" s="15"/>
      <c r="CZ966" s="15"/>
    </row>
    <row r="967" spans="5:104" x14ac:dyDescent="0.15">
      <c r="E967" s="15"/>
      <c r="P967" s="15"/>
      <c r="AA967" s="15"/>
      <c r="AL967" s="15"/>
      <c r="AW967" s="15"/>
      <c r="BH967" s="15"/>
      <c r="BS967" s="15"/>
      <c r="CD967" s="15"/>
      <c r="CO967" s="15"/>
      <c r="CZ967" s="15"/>
    </row>
    <row r="968" spans="5:104" x14ac:dyDescent="0.15">
      <c r="E968" s="15"/>
      <c r="P968" s="15"/>
      <c r="AA968" s="15"/>
      <c r="AL968" s="15"/>
      <c r="AW968" s="15"/>
      <c r="BH968" s="15"/>
      <c r="BS968" s="15"/>
      <c r="CD968" s="15"/>
      <c r="CO968" s="15"/>
      <c r="CZ968" s="15"/>
    </row>
    <row r="969" spans="5:104" x14ac:dyDescent="0.15">
      <c r="E969" s="15"/>
      <c r="P969" s="15"/>
      <c r="AA969" s="15"/>
      <c r="AL969" s="15"/>
      <c r="AW969" s="15"/>
      <c r="BH969" s="15"/>
      <c r="BS969" s="15"/>
      <c r="CD969" s="15"/>
      <c r="CO969" s="15"/>
      <c r="CZ969" s="15"/>
    </row>
    <row r="970" spans="5:104" x14ac:dyDescent="0.15">
      <c r="E970" s="15"/>
      <c r="P970" s="15"/>
      <c r="AA970" s="15"/>
      <c r="AL970" s="15"/>
      <c r="AW970" s="15"/>
      <c r="BH970" s="15"/>
      <c r="BS970" s="15"/>
      <c r="CD970" s="15"/>
      <c r="CO970" s="15"/>
      <c r="CZ970" s="15"/>
    </row>
    <row r="971" spans="5:104" x14ac:dyDescent="0.15">
      <c r="E971" s="15"/>
      <c r="P971" s="15"/>
      <c r="AA971" s="15"/>
      <c r="AL971" s="15"/>
      <c r="AW971" s="15"/>
      <c r="BH971" s="15"/>
      <c r="BS971" s="15"/>
      <c r="CD971" s="15"/>
      <c r="CO971" s="15"/>
      <c r="CZ971" s="15"/>
    </row>
    <row r="972" spans="5:104" x14ac:dyDescent="0.15">
      <c r="E972" s="15"/>
      <c r="P972" s="15"/>
      <c r="AA972" s="15"/>
      <c r="AL972" s="15"/>
      <c r="AW972" s="15"/>
      <c r="BH972" s="15"/>
      <c r="BS972" s="15"/>
      <c r="CD972" s="15"/>
      <c r="CO972" s="15"/>
      <c r="CZ972" s="15"/>
    </row>
    <row r="973" spans="5:104" x14ac:dyDescent="0.15">
      <c r="E973" s="15"/>
      <c r="P973" s="15"/>
      <c r="AA973" s="15"/>
      <c r="AL973" s="15"/>
      <c r="AW973" s="15"/>
      <c r="BH973" s="15"/>
      <c r="BS973" s="15"/>
      <c r="CD973" s="15"/>
      <c r="CO973" s="15"/>
      <c r="CZ973" s="15"/>
    </row>
    <row r="974" spans="5:104" x14ac:dyDescent="0.15">
      <c r="E974" s="15"/>
      <c r="P974" s="15"/>
      <c r="AA974" s="15"/>
      <c r="AL974" s="15"/>
      <c r="AW974" s="15"/>
      <c r="BH974" s="15"/>
      <c r="BS974" s="15"/>
      <c r="CD974" s="15"/>
      <c r="CO974" s="15"/>
      <c r="CZ974" s="15"/>
    </row>
    <row r="975" spans="5:104" x14ac:dyDescent="0.15">
      <c r="E975" s="15"/>
      <c r="P975" s="15"/>
      <c r="AA975" s="15"/>
      <c r="AL975" s="15"/>
      <c r="AW975" s="15"/>
      <c r="BH975" s="15"/>
      <c r="BS975" s="15"/>
      <c r="CD975" s="15"/>
      <c r="CO975" s="15"/>
      <c r="CZ975" s="15"/>
    </row>
    <row r="976" spans="5:104" x14ac:dyDescent="0.15">
      <c r="E976" s="15"/>
      <c r="P976" s="15"/>
      <c r="AA976" s="15"/>
      <c r="AL976" s="15"/>
      <c r="AW976" s="15"/>
      <c r="BH976" s="15"/>
      <c r="BS976" s="15"/>
      <c r="CD976" s="15"/>
      <c r="CO976" s="15"/>
      <c r="CZ976" s="15"/>
    </row>
    <row r="977" spans="5:104" x14ac:dyDescent="0.15">
      <c r="E977" s="15"/>
      <c r="P977" s="15"/>
      <c r="AA977" s="15"/>
      <c r="AL977" s="15"/>
      <c r="AW977" s="15"/>
      <c r="BH977" s="15"/>
      <c r="BS977" s="15"/>
      <c r="CD977" s="15"/>
      <c r="CO977" s="15"/>
      <c r="CZ977" s="15"/>
    </row>
    <row r="978" spans="5:104" x14ac:dyDescent="0.15">
      <c r="E978" s="15"/>
      <c r="P978" s="15"/>
      <c r="AA978" s="15"/>
      <c r="AL978" s="15"/>
      <c r="AW978" s="15"/>
      <c r="BH978" s="15"/>
      <c r="BS978" s="15"/>
      <c r="CD978" s="15"/>
      <c r="CO978" s="15"/>
      <c r="CZ978" s="15"/>
    </row>
    <row r="979" spans="5:104" x14ac:dyDescent="0.15">
      <c r="E979" s="15"/>
      <c r="P979" s="15"/>
      <c r="AA979" s="15"/>
      <c r="AL979" s="15"/>
      <c r="AW979" s="15"/>
      <c r="BH979" s="15"/>
      <c r="BS979" s="15"/>
      <c r="CD979" s="15"/>
      <c r="CO979" s="15"/>
      <c r="CZ979" s="15"/>
    </row>
    <row r="980" spans="5:104" x14ac:dyDescent="0.15">
      <c r="E980" s="15"/>
      <c r="P980" s="15"/>
      <c r="AA980" s="15"/>
      <c r="AL980" s="15"/>
      <c r="AW980" s="15"/>
      <c r="BH980" s="15"/>
      <c r="BS980" s="15"/>
      <c r="CD980" s="15"/>
      <c r="CO980" s="15"/>
      <c r="CZ980" s="15"/>
    </row>
    <row r="981" spans="5:104" x14ac:dyDescent="0.15">
      <c r="E981" s="15"/>
      <c r="P981" s="15"/>
      <c r="AA981" s="15"/>
      <c r="AL981" s="15"/>
      <c r="AW981" s="15"/>
      <c r="BH981" s="15"/>
      <c r="BS981" s="15"/>
      <c r="CD981" s="15"/>
      <c r="CO981" s="15"/>
      <c r="CZ981" s="15"/>
    </row>
    <row r="982" spans="5:104" x14ac:dyDescent="0.15">
      <c r="E982" s="15"/>
      <c r="P982" s="15"/>
      <c r="AA982" s="15"/>
      <c r="AL982" s="15"/>
      <c r="AW982" s="15"/>
      <c r="BH982" s="15"/>
      <c r="BS982" s="15"/>
      <c r="CD982" s="15"/>
      <c r="CO982" s="15"/>
      <c r="CZ982" s="15"/>
    </row>
    <row r="983" spans="5:104" x14ac:dyDescent="0.15">
      <c r="E983" s="15"/>
      <c r="P983" s="15"/>
      <c r="AA983" s="15"/>
      <c r="AL983" s="15"/>
      <c r="AW983" s="15"/>
      <c r="BH983" s="15"/>
      <c r="BS983" s="15"/>
      <c r="CD983" s="15"/>
      <c r="CO983" s="15"/>
      <c r="CZ983" s="15"/>
    </row>
    <row r="984" spans="5:104" x14ac:dyDescent="0.15">
      <c r="E984" s="15"/>
      <c r="P984" s="15"/>
      <c r="AA984" s="15"/>
      <c r="AL984" s="15"/>
      <c r="AW984" s="15"/>
      <c r="BH984" s="15"/>
      <c r="BS984" s="15"/>
      <c r="CD984" s="15"/>
      <c r="CO984" s="15"/>
      <c r="CZ984" s="15"/>
    </row>
    <row r="985" spans="5:104" x14ac:dyDescent="0.15">
      <c r="E985" s="15"/>
      <c r="P985" s="15"/>
      <c r="AA985" s="15"/>
      <c r="AL985" s="15"/>
      <c r="AW985" s="15"/>
      <c r="BH985" s="15"/>
      <c r="BS985" s="15"/>
      <c r="CD985" s="15"/>
      <c r="CO985" s="15"/>
      <c r="CZ985" s="15"/>
    </row>
    <row r="986" spans="5:104" x14ac:dyDescent="0.15">
      <c r="E986" s="15"/>
      <c r="P986" s="15"/>
      <c r="AA986" s="15"/>
      <c r="AL986" s="15"/>
      <c r="AW986" s="15"/>
      <c r="BH986" s="15"/>
      <c r="BS986" s="15"/>
      <c r="CD986" s="15"/>
      <c r="CO986" s="15"/>
      <c r="CZ986" s="15"/>
    </row>
    <row r="987" spans="5:104" x14ac:dyDescent="0.15">
      <c r="E987" s="15"/>
      <c r="P987" s="15"/>
      <c r="AA987" s="15"/>
      <c r="AL987" s="15"/>
      <c r="AW987" s="15"/>
      <c r="BH987" s="15"/>
      <c r="BS987" s="15"/>
      <c r="CD987" s="15"/>
      <c r="CO987" s="15"/>
      <c r="CZ987" s="15"/>
    </row>
    <row r="988" spans="5:104" x14ac:dyDescent="0.15">
      <c r="E988" s="15"/>
      <c r="P988" s="15"/>
      <c r="AA988" s="15"/>
      <c r="AL988" s="15"/>
      <c r="AW988" s="15"/>
      <c r="BH988" s="15"/>
      <c r="BS988" s="15"/>
      <c r="CD988" s="15"/>
      <c r="CO988" s="15"/>
      <c r="CZ988" s="15"/>
    </row>
    <row r="989" spans="5:104" x14ac:dyDescent="0.15">
      <c r="E989" s="15"/>
      <c r="P989" s="15"/>
      <c r="AA989" s="15"/>
      <c r="AL989" s="15"/>
      <c r="AW989" s="15"/>
      <c r="BH989" s="15"/>
      <c r="BS989" s="15"/>
      <c r="CD989" s="15"/>
      <c r="CO989" s="15"/>
      <c r="CZ989" s="15"/>
    </row>
    <row r="990" spans="5:104" x14ac:dyDescent="0.15">
      <c r="E990" s="15"/>
      <c r="P990" s="15"/>
      <c r="AA990" s="15"/>
      <c r="AL990" s="15"/>
      <c r="AW990" s="15"/>
      <c r="BH990" s="15"/>
      <c r="BS990" s="15"/>
      <c r="CD990" s="15"/>
      <c r="CO990" s="15"/>
      <c r="CZ990" s="15"/>
    </row>
    <row r="991" spans="5:104" x14ac:dyDescent="0.15">
      <c r="E991" s="15"/>
      <c r="P991" s="15"/>
      <c r="AA991" s="15"/>
      <c r="AL991" s="15"/>
      <c r="AW991" s="15"/>
      <c r="BH991" s="15"/>
      <c r="BS991" s="15"/>
      <c r="CD991" s="15"/>
      <c r="CO991" s="15"/>
      <c r="CZ991" s="15"/>
    </row>
    <row r="992" spans="5:104" x14ac:dyDescent="0.15">
      <c r="E992" s="15"/>
      <c r="P992" s="15"/>
      <c r="AA992" s="15"/>
      <c r="AL992" s="15"/>
      <c r="AW992" s="15"/>
      <c r="BH992" s="15"/>
      <c r="BS992" s="15"/>
      <c r="CD992" s="15"/>
      <c r="CO992" s="15"/>
      <c r="CZ992" s="15"/>
    </row>
    <row r="993" spans="5:104" x14ac:dyDescent="0.15">
      <c r="E993" s="15"/>
      <c r="P993" s="15"/>
      <c r="AA993" s="15"/>
      <c r="AL993" s="15"/>
      <c r="AW993" s="15"/>
      <c r="BH993" s="15"/>
      <c r="BS993" s="15"/>
      <c r="CD993" s="15"/>
      <c r="CO993" s="15"/>
      <c r="CZ993" s="15"/>
    </row>
    <row r="994" spans="5:104" x14ac:dyDescent="0.15">
      <c r="E994" s="15"/>
      <c r="P994" s="15"/>
      <c r="AA994" s="15"/>
      <c r="AL994" s="15"/>
      <c r="AW994" s="15"/>
      <c r="BH994" s="15"/>
      <c r="BS994" s="15"/>
      <c r="CD994" s="15"/>
      <c r="CO994" s="15"/>
      <c r="CZ994" s="15"/>
    </row>
    <row r="995" spans="5:104" x14ac:dyDescent="0.15">
      <c r="E995" s="15"/>
      <c r="P995" s="15"/>
      <c r="AA995" s="15"/>
      <c r="AL995" s="15"/>
      <c r="AW995" s="15"/>
      <c r="BH995" s="15"/>
      <c r="BS995" s="15"/>
      <c r="CD995" s="15"/>
      <c r="CO995" s="15"/>
      <c r="CZ995" s="15"/>
    </row>
    <row r="996" spans="5:104" x14ac:dyDescent="0.15">
      <c r="E996" s="15"/>
      <c r="P996" s="15"/>
      <c r="AA996" s="15"/>
      <c r="AL996" s="15"/>
      <c r="AW996" s="15"/>
      <c r="BH996" s="15"/>
      <c r="BS996" s="15"/>
      <c r="CD996" s="15"/>
      <c r="CO996" s="15"/>
      <c r="CZ996" s="15"/>
    </row>
    <row r="997" spans="5:104" x14ac:dyDescent="0.15">
      <c r="E997" s="15"/>
      <c r="P997" s="15"/>
      <c r="AA997" s="15"/>
      <c r="AL997" s="15"/>
      <c r="AW997" s="15"/>
      <c r="BH997" s="15"/>
      <c r="BS997" s="15"/>
      <c r="CD997" s="15"/>
      <c r="CO997" s="15"/>
      <c r="CZ997" s="15"/>
    </row>
    <row r="998" spans="5:104" x14ac:dyDescent="0.15">
      <c r="E998" s="15"/>
      <c r="P998" s="15"/>
      <c r="AA998" s="15"/>
      <c r="AL998" s="15"/>
      <c r="AW998" s="15"/>
      <c r="BH998" s="15"/>
      <c r="BS998" s="15"/>
      <c r="CD998" s="15"/>
      <c r="CO998" s="15"/>
      <c r="CZ998" s="15"/>
    </row>
    <row r="999" spans="5:104" x14ac:dyDescent="0.15">
      <c r="E999" s="15"/>
      <c r="P999" s="15"/>
      <c r="AA999" s="15"/>
      <c r="AL999" s="15"/>
      <c r="AW999" s="15"/>
      <c r="BH999" s="15"/>
      <c r="BS999" s="15"/>
      <c r="CD999" s="15"/>
      <c r="CO999" s="15"/>
      <c r="CZ999" s="15"/>
    </row>
    <row r="1000" spans="5:104" x14ac:dyDescent="0.15">
      <c r="E1000" s="15"/>
      <c r="P1000" s="15"/>
      <c r="AA1000" s="15"/>
      <c r="AL1000" s="15"/>
      <c r="AW1000" s="15"/>
      <c r="BH1000" s="15"/>
      <c r="BS1000" s="15"/>
      <c r="CD1000" s="15"/>
      <c r="CO1000" s="15"/>
      <c r="CZ1000" s="15"/>
    </row>
    <row r="1001" spans="5:104" x14ac:dyDescent="0.15">
      <c r="E1001" s="15"/>
      <c r="P1001" s="15"/>
      <c r="AA1001" s="15"/>
      <c r="AL1001" s="15"/>
      <c r="AW1001" s="15"/>
      <c r="BH1001" s="15"/>
      <c r="BS1001" s="15"/>
      <c r="CD1001" s="15"/>
      <c r="CO1001" s="15"/>
      <c r="CZ1001" s="15"/>
    </row>
    <row r="1002" spans="5:104" x14ac:dyDescent="0.15">
      <c r="E1002" s="15"/>
      <c r="P1002" s="15"/>
      <c r="AA1002" s="15"/>
      <c r="AL1002" s="15"/>
      <c r="AW1002" s="15"/>
      <c r="BH1002" s="15"/>
      <c r="BS1002" s="15"/>
      <c r="CD1002" s="15"/>
      <c r="CO1002" s="15"/>
      <c r="CZ1002" s="15"/>
    </row>
    <row r="1003" spans="5:104" x14ac:dyDescent="0.15">
      <c r="E1003" s="15"/>
      <c r="P1003" s="15"/>
      <c r="AA1003" s="15"/>
      <c r="AL1003" s="15"/>
      <c r="AW1003" s="15"/>
      <c r="BH1003" s="15"/>
      <c r="BS1003" s="15"/>
      <c r="CD1003" s="15"/>
      <c r="CO1003" s="15"/>
      <c r="CZ1003" s="15"/>
    </row>
    <row r="1004" spans="5:104" x14ac:dyDescent="0.15">
      <c r="E1004" s="15"/>
      <c r="P1004" s="15"/>
      <c r="AA1004" s="15"/>
      <c r="AL1004" s="15"/>
      <c r="AW1004" s="15"/>
      <c r="BH1004" s="15"/>
      <c r="BS1004" s="15"/>
      <c r="CD1004" s="15"/>
      <c r="CO1004" s="15"/>
      <c r="CZ1004" s="15"/>
    </row>
    <row r="1005" spans="5:104" x14ac:dyDescent="0.15">
      <c r="E1005" s="15"/>
      <c r="P1005" s="15"/>
      <c r="AA1005" s="15"/>
      <c r="AL1005" s="15"/>
      <c r="AW1005" s="15"/>
      <c r="BH1005" s="15"/>
      <c r="BS1005" s="15"/>
      <c r="CD1005" s="15"/>
      <c r="CO1005" s="15"/>
      <c r="CZ1005" s="15"/>
    </row>
    <row r="1006" spans="5:104" x14ac:dyDescent="0.15">
      <c r="E1006" s="15"/>
      <c r="P1006" s="15"/>
      <c r="AA1006" s="15"/>
      <c r="AL1006" s="15"/>
      <c r="AW1006" s="15"/>
      <c r="BH1006" s="15"/>
      <c r="BS1006" s="15"/>
      <c r="CD1006" s="15"/>
      <c r="CO1006" s="15"/>
      <c r="CZ1006" s="15"/>
    </row>
    <row r="1007" spans="5:104" x14ac:dyDescent="0.15">
      <c r="E1007" s="15"/>
      <c r="P1007" s="15"/>
      <c r="AA1007" s="15"/>
      <c r="AL1007" s="15"/>
      <c r="AW1007" s="15"/>
      <c r="BH1007" s="15"/>
      <c r="BS1007" s="15"/>
      <c r="CD1007" s="15"/>
      <c r="CO1007" s="15"/>
      <c r="CZ1007" s="15"/>
    </row>
    <row r="1008" spans="5:104" x14ac:dyDescent="0.15">
      <c r="E1008" s="15"/>
      <c r="P1008" s="15"/>
      <c r="AA1008" s="15"/>
      <c r="AL1008" s="15"/>
      <c r="AW1008" s="15"/>
      <c r="BH1008" s="15"/>
      <c r="BS1008" s="15"/>
      <c r="CD1008" s="15"/>
      <c r="CO1008" s="15"/>
      <c r="CZ1008" s="15"/>
    </row>
    <row r="1009" spans="5:104" x14ac:dyDescent="0.15">
      <c r="E1009" s="15"/>
      <c r="P1009" s="15"/>
      <c r="AA1009" s="15"/>
      <c r="AL1009" s="15"/>
      <c r="AW1009" s="15"/>
      <c r="BH1009" s="15"/>
      <c r="BS1009" s="15"/>
      <c r="CD1009" s="15"/>
      <c r="CO1009" s="15"/>
      <c r="CZ1009" s="15"/>
    </row>
    <row r="1010" spans="5:104" x14ac:dyDescent="0.15">
      <c r="E1010" s="15"/>
      <c r="P1010" s="15"/>
      <c r="AA1010" s="15"/>
      <c r="AL1010" s="15"/>
      <c r="AW1010" s="15"/>
      <c r="BH1010" s="15"/>
      <c r="BS1010" s="15"/>
      <c r="CD1010" s="15"/>
      <c r="CO1010" s="15"/>
      <c r="CZ1010" s="15"/>
    </row>
    <row r="1011" spans="5:104" x14ac:dyDescent="0.15">
      <c r="E1011" s="15"/>
      <c r="P1011" s="15"/>
      <c r="AA1011" s="15"/>
      <c r="AL1011" s="15"/>
      <c r="AW1011" s="15"/>
      <c r="BH1011" s="15"/>
      <c r="BS1011" s="15"/>
      <c r="CD1011" s="15"/>
      <c r="CO1011" s="15"/>
      <c r="CZ1011" s="15"/>
    </row>
    <row r="1012" spans="5:104" x14ac:dyDescent="0.15">
      <c r="E1012" s="15"/>
      <c r="P1012" s="15"/>
      <c r="AA1012" s="15"/>
      <c r="AL1012" s="15"/>
      <c r="AW1012" s="15"/>
      <c r="BH1012" s="15"/>
      <c r="BS1012" s="15"/>
      <c r="CD1012" s="15"/>
      <c r="CO1012" s="15"/>
      <c r="CZ1012" s="15"/>
    </row>
    <row r="1013" spans="5:104" x14ac:dyDescent="0.15">
      <c r="E1013" s="15"/>
      <c r="P1013" s="15"/>
      <c r="AA1013" s="15"/>
      <c r="AL1013" s="15"/>
      <c r="AW1013" s="15"/>
      <c r="BH1013" s="15"/>
      <c r="BS1013" s="15"/>
      <c r="CD1013" s="15"/>
      <c r="CO1013" s="15"/>
      <c r="CZ1013" s="15"/>
    </row>
    <row r="1014" spans="5:104" x14ac:dyDescent="0.15">
      <c r="E1014" s="15"/>
      <c r="P1014" s="15"/>
      <c r="AA1014" s="15"/>
      <c r="AL1014" s="15"/>
      <c r="AW1014" s="15"/>
      <c r="BH1014" s="15"/>
      <c r="BS1014" s="15"/>
      <c r="CD1014" s="15"/>
      <c r="CO1014" s="15"/>
      <c r="CZ1014" s="15"/>
    </row>
    <row r="1015" spans="5:104" x14ac:dyDescent="0.15">
      <c r="E1015" s="15"/>
      <c r="P1015" s="15"/>
      <c r="AA1015" s="15"/>
      <c r="AL1015" s="15"/>
      <c r="AW1015" s="15"/>
      <c r="BH1015" s="15"/>
      <c r="BS1015" s="15"/>
      <c r="CD1015" s="15"/>
      <c r="CO1015" s="15"/>
      <c r="CZ1015" s="15"/>
    </row>
    <row r="1016" spans="5:104" x14ac:dyDescent="0.15">
      <c r="E1016" s="15"/>
      <c r="P1016" s="15"/>
      <c r="AA1016" s="15"/>
      <c r="AL1016" s="15"/>
      <c r="AW1016" s="15"/>
      <c r="BH1016" s="15"/>
      <c r="BS1016" s="15"/>
      <c r="CD1016" s="15"/>
      <c r="CO1016" s="15"/>
      <c r="CZ1016" s="15"/>
    </row>
    <row r="1017" spans="5:104" x14ac:dyDescent="0.15">
      <c r="E1017" s="15"/>
      <c r="P1017" s="15"/>
      <c r="AA1017" s="15"/>
      <c r="AL1017" s="15"/>
      <c r="AW1017" s="15"/>
      <c r="BH1017" s="15"/>
      <c r="BS1017" s="15"/>
      <c r="CD1017" s="15"/>
      <c r="CO1017" s="15"/>
      <c r="CZ1017" s="15"/>
    </row>
    <row r="1018" spans="5:104" x14ac:dyDescent="0.15">
      <c r="E1018" s="15"/>
      <c r="P1018" s="15"/>
      <c r="AA1018" s="15"/>
      <c r="AL1018" s="15"/>
      <c r="AW1018" s="15"/>
      <c r="BH1018" s="15"/>
      <c r="BS1018" s="15"/>
      <c r="CD1018" s="15"/>
      <c r="CO1018" s="15"/>
      <c r="CZ1018" s="15"/>
    </row>
    <row r="1019" spans="5:104" x14ac:dyDescent="0.15">
      <c r="E1019" s="15"/>
      <c r="P1019" s="15"/>
      <c r="AA1019" s="15"/>
      <c r="AL1019" s="15"/>
      <c r="AW1019" s="15"/>
      <c r="BH1019" s="15"/>
      <c r="BS1019" s="15"/>
      <c r="CD1019" s="15"/>
      <c r="CO1019" s="15"/>
      <c r="CZ1019" s="15"/>
    </row>
    <row r="1020" spans="5:104" x14ac:dyDescent="0.15">
      <c r="E1020" s="15"/>
      <c r="P1020" s="15"/>
      <c r="AA1020" s="15"/>
      <c r="AL1020" s="15"/>
      <c r="AW1020" s="15"/>
      <c r="BH1020" s="15"/>
      <c r="BS1020" s="15"/>
      <c r="CD1020" s="15"/>
      <c r="CO1020" s="15"/>
      <c r="CZ1020" s="15"/>
    </row>
    <row r="1021" spans="5:104" x14ac:dyDescent="0.15">
      <c r="E1021" s="15"/>
      <c r="P1021" s="15"/>
      <c r="AA1021" s="15"/>
      <c r="AL1021" s="15"/>
      <c r="AW1021" s="15"/>
      <c r="BH1021" s="15"/>
      <c r="BS1021" s="15"/>
      <c r="CD1021" s="15"/>
      <c r="CO1021" s="15"/>
      <c r="CZ1021" s="15"/>
    </row>
    <row r="1022" spans="5:104" x14ac:dyDescent="0.15">
      <c r="E1022" s="15"/>
      <c r="P1022" s="15"/>
      <c r="AA1022" s="15"/>
      <c r="AL1022" s="15"/>
      <c r="AW1022" s="15"/>
      <c r="BH1022" s="15"/>
      <c r="BS1022" s="15"/>
      <c r="CD1022" s="15"/>
      <c r="CO1022" s="15"/>
      <c r="CZ1022" s="15"/>
    </row>
    <row r="1023" spans="5:104" x14ac:dyDescent="0.15">
      <c r="E1023" s="15"/>
      <c r="P1023" s="15"/>
      <c r="AA1023" s="15"/>
      <c r="AL1023" s="15"/>
      <c r="AW1023" s="15"/>
      <c r="BH1023" s="15"/>
      <c r="BS1023" s="15"/>
      <c r="CD1023" s="15"/>
      <c r="CO1023" s="15"/>
      <c r="CZ1023" s="15"/>
    </row>
    <row r="1024" spans="5:104" x14ac:dyDescent="0.15">
      <c r="E1024" s="15"/>
      <c r="P1024" s="15"/>
      <c r="AA1024" s="15"/>
      <c r="AL1024" s="15"/>
      <c r="AW1024" s="15"/>
      <c r="BH1024" s="15"/>
      <c r="BS1024" s="15"/>
      <c r="CD1024" s="15"/>
      <c r="CO1024" s="15"/>
      <c r="CZ1024" s="15"/>
    </row>
    <row r="1025" spans="5:104" x14ac:dyDescent="0.15">
      <c r="E1025" s="15"/>
      <c r="P1025" s="15"/>
      <c r="AA1025" s="15"/>
      <c r="AL1025" s="15"/>
      <c r="AW1025" s="15"/>
      <c r="BH1025" s="15"/>
      <c r="BS1025" s="15"/>
      <c r="CD1025" s="15"/>
      <c r="CO1025" s="15"/>
      <c r="CZ1025" s="15"/>
    </row>
    <row r="1026" spans="5:104" x14ac:dyDescent="0.15">
      <c r="E1026" s="15"/>
      <c r="P1026" s="15"/>
      <c r="AA1026" s="15"/>
      <c r="AL1026" s="15"/>
      <c r="AW1026" s="15"/>
      <c r="BH1026" s="15"/>
      <c r="BS1026" s="15"/>
      <c r="CD1026" s="15"/>
      <c r="CO1026" s="15"/>
      <c r="CZ1026" s="15"/>
    </row>
    <row r="1027" spans="5:104" x14ac:dyDescent="0.15">
      <c r="E1027" s="15"/>
      <c r="P1027" s="15"/>
      <c r="AA1027" s="15"/>
      <c r="AL1027" s="15"/>
      <c r="AW1027" s="15"/>
      <c r="BH1027" s="15"/>
      <c r="BS1027" s="15"/>
      <c r="CD1027" s="15"/>
      <c r="CO1027" s="15"/>
      <c r="CZ1027" s="15"/>
    </row>
    <row r="1028" spans="5:104" x14ac:dyDescent="0.15">
      <c r="E1028" s="15"/>
      <c r="P1028" s="15"/>
      <c r="AA1028" s="15"/>
      <c r="AL1028" s="15"/>
      <c r="AW1028" s="15"/>
      <c r="BH1028" s="15"/>
      <c r="BS1028" s="15"/>
      <c r="CD1028" s="15"/>
      <c r="CO1028" s="15"/>
      <c r="CZ1028" s="15"/>
    </row>
    <row r="1029" spans="5:104" x14ac:dyDescent="0.15">
      <c r="E1029" s="15"/>
      <c r="P1029" s="15"/>
      <c r="AA1029" s="15"/>
      <c r="AL1029" s="15"/>
      <c r="AW1029" s="15"/>
      <c r="BH1029" s="15"/>
      <c r="BS1029" s="15"/>
      <c r="CD1029" s="15"/>
      <c r="CO1029" s="15"/>
      <c r="CZ1029" s="15"/>
    </row>
    <row r="1030" spans="5:104" x14ac:dyDescent="0.15">
      <c r="E1030" s="15"/>
      <c r="P1030" s="15"/>
      <c r="AA1030" s="15"/>
      <c r="AL1030" s="15"/>
      <c r="AW1030" s="15"/>
      <c r="BH1030" s="15"/>
      <c r="BS1030" s="15"/>
      <c r="CD1030" s="15"/>
      <c r="CO1030" s="15"/>
      <c r="CZ1030" s="15"/>
    </row>
    <row r="1031" spans="5:104" x14ac:dyDescent="0.15">
      <c r="E1031" s="15"/>
      <c r="P1031" s="15"/>
      <c r="AA1031" s="15"/>
      <c r="AL1031" s="15"/>
      <c r="AW1031" s="15"/>
      <c r="BH1031" s="15"/>
      <c r="BS1031" s="15"/>
      <c r="CD1031" s="15"/>
      <c r="CO1031" s="15"/>
      <c r="CZ1031" s="15"/>
    </row>
    <row r="1032" spans="5:104" x14ac:dyDescent="0.15">
      <c r="E1032" s="15"/>
      <c r="P1032" s="15"/>
      <c r="AA1032" s="15"/>
      <c r="AL1032" s="15"/>
      <c r="AW1032" s="15"/>
      <c r="BH1032" s="15"/>
      <c r="BS1032" s="15"/>
      <c r="CD1032" s="15"/>
      <c r="CO1032" s="15"/>
      <c r="CZ1032" s="15"/>
    </row>
    <row r="1033" spans="5:104" x14ac:dyDescent="0.15">
      <c r="E1033" s="15"/>
      <c r="P1033" s="15"/>
      <c r="AA1033" s="15"/>
      <c r="AL1033" s="15"/>
      <c r="AW1033" s="15"/>
      <c r="BH1033" s="15"/>
      <c r="BS1033" s="15"/>
      <c r="CD1033" s="15"/>
      <c r="CO1033" s="15"/>
      <c r="CZ1033" s="15"/>
    </row>
    <row r="1034" spans="5:104" x14ac:dyDescent="0.15">
      <c r="E1034" s="15"/>
      <c r="P1034" s="15"/>
      <c r="AA1034" s="15"/>
      <c r="AL1034" s="15"/>
      <c r="AW1034" s="15"/>
      <c r="BH1034" s="15"/>
      <c r="BS1034" s="15"/>
      <c r="CD1034" s="15"/>
      <c r="CO1034" s="15"/>
      <c r="CZ1034" s="15"/>
    </row>
    <row r="1035" spans="5:104" x14ac:dyDescent="0.15">
      <c r="E1035" s="15"/>
      <c r="P1035" s="15"/>
      <c r="AA1035" s="15"/>
      <c r="AL1035" s="15"/>
      <c r="AW1035" s="15"/>
      <c r="BH1035" s="15"/>
      <c r="BS1035" s="15"/>
      <c r="CD1035" s="15"/>
      <c r="CO1035" s="15"/>
      <c r="CZ1035" s="15"/>
    </row>
    <row r="1036" spans="5:104" x14ac:dyDescent="0.15">
      <c r="E1036" s="15"/>
      <c r="P1036" s="15"/>
      <c r="AA1036" s="15"/>
      <c r="AL1036" s="15"/>
      <c r="AW1036" s="15"/>
      <c r="BH1036" s="15"/>
      <c r="BS1036" s="15"/>
      <c r="CD1036" s="15"/>
      <c r="CO1036" s="15"/>
      <c r="CZ1036" s="15"/>
    </row>
    <row r="1037" spans="5:104" x14ac:dyDescent="0.15">
      <c r="E1037" s="15"/>
      <c r="P1037" s="15"/>
      <c r="AA1037" s="15"/>
      <c r="AL1037" s="15"/>
      <c r="AW1037" s="15"/>
      <c r="BH1037" s="15"/>
      <c r="BS1037" s="15"/>
      <c r="CD1037" s="15"/>
      <c r="CO1037" s="15"/>
      <c r="CZ1037" s="15"/>
    </row>
    <row r="1038" spans="5:104" x14ac:dyDescent="0.15">
      <c r="E1038" s="15"/>
      <c r="P1038" s="15"/>
      <c r="AA1038" s="15"/>
      <c r="AL1038" s="15"/>
      <c r="AW1038" s="15"/>
      <c r="BH1038" s="15"/>
      <c r="BS1038" s="15"/>
      <c r="CD1038" s="15"/>
      <c r="CO1038" s="15"/>
      <c r="CZ1038" s="15"/>
    </row>
    <row r="1039" spans="5:104" x14ac:dyDescent="0.15">
      <c r="E1039" s="15"/>
      <c r="P1039" s="15"/>
      <c r="AA1039" s="15"/>
      <c r="AL1039" s="15"/>
      <c r="AW1039" s="15"/>
      <c r="BH1039" s="15"/>
      <c r="BS1039" s="15"/>
      <c r="CD1039" s="15"/>
      <c r="CO1039" s="15"/>
      <c r="CZ1039" s="15"/>
    </row>
    <row r="1040" spans="5:104" x14ac:dyDescent="0.15">
      <c r="E1040" s="15"/>
      <c r="P1040" s="15"/>
      <c r="AA1040" s="15"/>
      <c r="AL1040" s="15"/>
      <c r="AW1040" s="15"/>
      <c r="BH1040" s="15"/>
      <c r="BS1040" s="15"/>
      <c r="CD1040" s="15"/>
      <c r="CO1040" s="15"/>
      <c r="CZ1040" s="15"/>
    </row>
    <row r="1041" spans="5:104" x14ac:dyDescent="0.15">
      <c r="E1041" s="15"/>
      <c r="P1041" s="15"/>
      <c r="AA1041" s="15"/>
      <c r="AL1041" s="15"/>
      <c r="AW1041" s="15"/>
      <c r="BH1041" s="15"/>
      <c r="BS1041" s="15"/>
      <c r="CD1041" s="15"/>
      <c r="CO1041" s="15"/>
      <c r="CZ1041" s="15"/>
    </row>
    <row r="1042" spans="5:104" x14ac:dyDescent="0.15">
      <c r="E1042" s="15"/>
      <c r="P1042" s="15"/>
      <c r="AA1042" s="15"/>
      <c r="AL1042" s="15"/>
      <c r="AW1042" s="15"/>
      <c r="BH1042" s="15"/>
      <c r="BS1042" s="15"/>
      <c r="CD1042" s="15"/>
      <c r="CO1042" s="15"/>
      <c r="CZ1042" s="15"/>
    </row>
    <row r="1043" spans="5:104" x14ac:dyDescent="0.15">
      <c r="E1043" s="15"/>
      <c r="P1043" s="15"/>
      <c r="AA1043" s="15"/>
      <c r="AL1043" s="15"/>
      <c r="AW1043" s="15"/>
      <c r="BH1043" s="15"/>
      <c r="BS1043" s="15"/>
      <c r="CD1043" s="15"/>
      <c r="CO1043" s="15"/>
      <c r="CZ1043" s="15"/>
    </row>
    <row r="1044" spans="5:104" x14ac:dyDescent="0.15">
      <c r="E1044" s="15"/>
      <c r="P1044" s="15"/>
      <c r="AA1044" s="15"/>
      <c r="AL1044" s="15"/>
      <c r="AW1044" s="15"/>
      <c r="BH1044" s="15"/>
      <c r="BS1044" s="15"/>
      <c r="CD1044" s="15"/>
      <c r="CO1044" s="15"/>
      <c r="CZ1044" s="15"/>
    </row>
    <row r="1045" spans="5:104" x14ac:dyDescent="0.15">
      <c r="E1045" s="15"/>
      <c r="P1045" s="15"/>
      <c r="AA1045" s="15"/>
      <c r="AL1045" s="15"/>
      <c r="AW1045" s="15"/>
      <c r="BH1045" s="15"/>
      <c r="BS1045" s="15"/>
      <c r="CD1045" s="15"/>
      <c r="CO1045" s="15"/>
      <c r="CZ1045" s="15"/>
    </row>
    <row r="1046" spans="5:104" x14ac:dyDescent="0.15">
      <c r="E1046" s="15"/>
      <c r="P1046" s="15"/>
      <c r="AA1046" s="15"/>
      <c r="AL1046" s="15"/>
      <c r="AW1046" s="15"/>
      <c r="BH1046" s="15"/>
      <c r="BS1046" s="15"/>
      <c r="CD1046" s="15"/>
      <c r="CO1046" s="15"/>
      <c r="CZ1046" s="15"/>
    </row>
    <row r="1047" spans="5:104" x14ac:dyDescent="0.15">
      <c r="E1047" s="15"/>
      <c r="P1047" s="15"/>
      <c r="AA1047" s="15"/>
      <c r="AL1047" s="15"/>
      <c r="AW1047" s="15"/>
      <c r="BH1047" s="15"/>
      <c r="BS1047" s="15"/>
      <c r="CD1047" s="15"/>
      <c r="CO1047" s="15"/>
      <c r="CZ1047" s="15"/>
    </row>
    <row r="1048" spans="5:104" x14ac:dyDescent="0.15">
      <c r="E1048" s="15"/>
      <c r="P1048" s="15"/>
      <c r="AA1048" s="15"/>
      <c r="AL1048" s="15"/>
      <c r="AW1048" s="15"/>
      <c r="BH1048" s="15"/>
      <c r="BS1048" s="15"/>
      <c r="CD1048" s="15"/>
      <c r="CO1048" s="15"/>
      <c r="CZ1048" s="15"/>
    </row>
    <row r="1049" spans="5:104" x14ac:dyDescent="0.15">
      <c r="E1049" s="15"/>
      <c r="P1049" s="15"/>
      <c r="AA1049" s="15"/>
      <c r="AL1049" s="15"/>
      <c r="AW1049" s="15"/>
      <c r="BH1049" s="15"/>
      <c r="BS1049" s="15"/>
      <c r="CD1049" s="15"/>
      <c r="CO1049" s="15"/>
      <c r="CZ1049" s="15"/>
    </row>
    <row r="1050" spans="5:104" x14ac:dyDescent="0.15">
      <c r="E1050" s="15"/>
      <c r="P1050" s="15"/>
      <c r="AA1050" s="15"/>
      <c r="AL1050" s="15"/>
      <c r="AW1050" s="15"/>
      <c r="BH1050" s="15"/>
      <c r="BS1050" s="15"/>
      <c r="CD1050" s="15"/>
      <c r="CO1050" s="15"/>
      <c r="CZ1050" s="15"/>
    </row>
    <row r="1051" spans="5:104" x14ac:dyDescent="0.15">
      <c r="E1051" s="15"/>
      <c r="P1051" s="15"/>
      <c r="AA1051" s="15"/>
      <c r="AL1051" s="15"/>
      <c r="AW1051" s="15"/>
      <c r="BH1051" s="15"/>
      <c r="BS1051" s="15"/>
      <c r="CD1051" s="15"/>
      <c r="CO1051" s="15"/>
      <c r="CZ1051" s="15"/>
    </row>
    <row r="1052" spans="5:104" x14ac:dyDescent="0.15">
      <c r="E1052" s="15"/>
      <c r="P1052" s="15"/>
      <c r="AA1052" s="15"/>
      <c r="AL1052" s="15"/>
      <c r="AW1052" s="15"/>
      <c r="BH1052" s="15"/>
      <c r="BS1052" s="15"/>
      <c r="CD1052" s="15"/>
      <c r="CO1052" s="15"/>
      <c r="CZ1052" s="15"/>
    </row>
    <row r="1053" spans="5:104" x14ac:dyDescent="0.15">
      <c r="E1053" s="15"/>
      <c r="P1053" s="15"/>
      <c r="AA1053" s="15"/>
      <c r="AL1053" s="15"/>
      <c r="AW1053" s="15"/>
      <c r="BH1053" s="15"/>
      <c r="BS1053" s="15"/>
      <c r="CD1053" s="15"/>
      <c r="CO1053" s="15"/>
      <c r="CZ1053" s="15"/>
    </row>
    <row r="1054" spans="5:104" x14ac:dyDescent="0.15">
      <c r="E1054" s="15"/>
      <c r="P1054" s="15"/>
      <c r="AA1054" s="15"/>
      <c r="AL1054" s="15"/>
      <c r="AW1054" s="15"/>
      <c r="BH1054" s="15"/>
      <c r="BS1054" s="15"/>
      <c r="CD1054" s="15"/>
      <c r="CO1054" s="15"/>
      <c r="CZ1054" s="15"/>
    </row>
    <row r="1055" spans="5:104" x14ac:dyDescent="0.15">
      <c r="E1055" s="15"/>
      <c r="P1055" s="15"/>
      <c r="AA1055" s="15"/>
      <c r="AL1055" s="15"/>
      <c r="AW1055" s="15"/>
      <c r="BH1055" s="15"/>
      <c r="BS1055" s="15"/>
      <c r="CD1055" s="15"/>
      <c r="CO1055" s="15"/>
      <c r="CZ1055" s="15"/>
    </row>
    <row r="1056" spans="5:104" x14ac:dyDescent="0.15">
      <c r="E1056" s="15"/>
      <c r="P1056" s="15"/>
      <c r="AA1056" s="15"/>
      <c r="AL1056" s="15"/>
      <c r="AW1056" s="15"/>
      <c r="BH1056" s="15"/>
      <c r="BS1056" s="15"/>
      <c r="CD1056" s="15"/>
      <c r="CO1056" s="15"/>
      <c r="CZ1056" s="15"/>
    </row>
    <row r="1057" spans="5:104" x14ac:dyDescent="0.15">
      <c r="E1057" s="15"/>
      <c r="P1057" s="15"/>
      <c r="AA1057" s="15"/>
      <c r="AL1057" s="15"/>
      <c r="AW1057" s="15"/>
      <c r="BH1057" s="15"/>
      <c r="BS1057" s="15"/>
      <c r="CD1057" s="15"/>
      <c r="CO1057" s="15"/>
      <c r="CZ1057" s="15"/>
    </row>
    <row r="1058" spans="5:104" x14ac:dyDescent="0.15">
      <c r="E1058" s="15"/>
      <c r="P1058" s="15"/>
      <c r="AA1058" s="15"/>
      <c r="AL1058" s="15"/>
      <c r="AW1058" s="15"/>
      <c r="BH1058" s="15"/>
      <c r="BS1058" s="15"/>
      <c r="CD1058" s="15"/>
      <c r="CO1058" s="15"/>
      <c r="CZ1058" s="15"/>
    </row>
    <row r="1059" spans="5:104" x14ac:dyDescent="0.15">
      <c r="E1059" s="15"/>
      <c r="P1059" s="15"/>
      <c r="AA1059" s="15"/>
      <c r="AL1059" s="15"/>
      <c r="AW1059" s="15"/>
      <c r="BH1059" s="15"/>
      <c r="BS1059" s="15"/>
      <c r="CD1059" s="15"/>
      <c r="CO1059" s="15"/>
      <c r="CZ1059" s="15"/>
    </row>
    <row r="1060" spans="5:104" x14ac:dyDescent="0.15">
      <c r="E1060" s="15"/>
      <c r="P1060" s="15"/>
      <c r="AA1060" s="15"/>
      <c r="AL1060" s="15"/>
      <c r="AW1060" s="15"/>
      <c r="BH1060" s="15"/>
      <c r="BS1060" s="15"/>
      <c r="CD1060" s="15"/>
      <c r="CO1060" s="15"/>
      <c r="CZ1060" s="15"/>
    </row>
    <row r="1061" spans="5:104" x14ac:dyDescent="0.15">
      <c r="E1061" s="15"/>
      <c r="P1061" s="15"/>
      <c r="AA1061" s="15"/>
      <c r="AL1061" s="15"/>
      <c r="AW1061" s="15"/>
      <c r="BH1061" s="15"/>
      <c r="BS1061" s="15"/>
      <c r="CD1061" s="15"/>
      <c r="CO1061" s="15"/>
      <c r="CZ1061" s="15"/>
    </row>
    <row r="1062" spans="5:104" x14ac:dyDescent="0.15">
      <c r="E1062" s="15"/>
      <c r="P1062" s="15"/>
      <c r="AA1062" s="15"/>
      <c r="AL1062" s="15"/>
      <c r="AW1062" s="15"/>
      <c r="BH1062" s="15"/>
      <c r="BS1062" s="15"/>
      <c r="CD1062" s="15"/>
      <c r="CO1062" s="15"/>
      <c r="CZ1062" s="15"/>
    </row>
    <row r="1063" spans="5:104" x14ac:dyDescent="0.15">
      <c r="E1063" s="15"/>
      <c r="P1063" s="15"/>
      <c r="AA1063" s="15"/>
      <c r="AL1063" s="15"/>
      <c r="AW1063" s="15"/>
      <c r="BH1063" s="15"/>
      <c r="BS1063" s="15"/>
      <c r="CD1063" s="15"/>
      <c r="CO1063" s="15"/>
      <c r="CZ1063" s="15"/>
    </row>
    <row r="1064" spans="5:104" x14ac:dyDescent="0.15">
      <c r="E1064" s="15"/>
      <c r="P1064" s="15"/>
      <c r="AA1064" s="15"/>
      <c r="AL1064" s="15"/>
      <c r="AW1064" s="15"/>
      <c r="BH1064" s="15"/>
      <c r="BS1064" s="15"/>
      <c r="CD1064" s="15"/>
      <c r="CO1064" s="15"/>
      <c r="CZ1064" s="15"/>
    </row>
    <row r="1065" spans="5:104" x14ac:dyDescent="0.15">
      <c r="E1065" s="15"/>
      <c r="P1065" s="15"/>
      <c r="AA1065" s="15"/>
      <c r="AL1065" s="15"/>
      <c r="AW1065" s="15"/>
      <c r="BH1065" s="15"/>
      <c r="BS1065" s="15"/>
      <c r="CD1065" s="15"/>
      <c r="CO1065" s="15"/>
      <c r="CZ1065" s="15"/>
    </row>
    <row r="1066" spans="5:104" x14ac:dyDescent="0.15">
      <c r="E1066" s="15"/>
      <c r="P1066" s="15"/>
      <c r="AA1066" s="15"/>
      <c r="AL1066" s="15"/>
      <c r="AW1066" s="15"/>
      <c r="BH1066" s="15"/>
      <c r="BS1066" s="15"/>
      <c r="CD1066" s="15"/>
      <c r="CO1066" s="15"/>
      <c r="CZ1066" s="15"/>
    </row>
    <row r="1067" spans="5:104" x14ac:dyDescent="0.15">
      <c r="E1067" s="15"/>
      <c r="P1067" s="15"/>
      <c r="AA1067" s="15"/>
      <c r="AL1067" s="15"/>
      <c r="AW1067" s="15"/>
      <c r="BH1067" s="15"/>
      <c r="BS1067" s="15"/>
      <c r="CD1067" s="15"/>
      <c r="CO1067" s="15"/>
      <c r="CZ1067" s="15"/>
    </row>
    <row r="1068" spans="5:104" x14ac:dyDescent="0.15">
      <c r="E1068" s="15"/>
      <c r="P1068" s="15"/>
      <c r="AA1068" s="15"/>
      <c r="AL1068" s="15"/>
      <c r="AW1068" s="15"/>
      <c r="BH1068" s="15"/>
      <c r="BS1068" s="15"/>
      <c r="CD1068" s="15"/>
      <c r="CO1068" s="15"/>
      <c r="CZ1068" s="15"/>
    </row>
    <row r="1069" spans="5:104" x14ac:dyDescent="0.15">
      <c r="E1069" s="15"/>
      <c r="P1069" s="15"/>
      <c r="AA1069" s="15"/>
      <c r="AL1069" s="15"/>
      <c r="AW1069" s="15"/>
      <c r="BH1069" s="15"/>
      <c r="BS1069" s="15"/>
      <c r="CD1069" s="15"/>
      <c r="CO1069" s="15"/>
      <c r="CZ1069" s="15"/>
    </row>
    <row r="1070" spans="5:104" x14ac:dyDescent="0.15">
      <c r="E1070" s="15"/>
      <c r="P1070" s="15"/>
      <c r="AA1070" s="15"/>
      <c r="AL1070" s="15"/>
      <c r="AW1070" s="15"/>
      <c r="BH1070" s="15"/>
      <c r="BS1070" s="15"/>
      <c r="CD1070" s="15"/>
      <c r="CO1070" s="15"/>
      <c r="CZ1070" s="15"/>
    </row>
    <row r="1071" spans="5:104" x14ac:dyDescent="0.15">
      <c r="E1071" s="15"/>
      <c r="P1071" s="15"/>
      <c r="AA1071" s="15"/>
      <c r="AL1071" s="15"/>
      <c r="AW1071" s="15"/>
      <c r="BH1071" s="15"/>
      <c r="BS1071" s="15"/>
      <c r="CD1071" s="15"/>
      <c r="CO1071" s="15"/>
      <c r="CZ1071" s="15"/>
    </row>
    <row r="1072" spans="5:104" x14ac:dyDescent="0.15">
      <c r="E1072" s="15"/>
      <c r="P1072" s="15"/>
      <c r="AA1072" s="15"/>
      <c r="AL1072" s="15"/>
      <c r="AW1072" s="15"/>
      <c r="BH1072" s="15"/>
      <c r="BS1072" s="15"/>
      <c r="CD1072" s="15"/>
      <c r="CO1072" s="15"/>
      <c r="CZ1072" s="15"/>
    </row>
    <row r="1073" spans="5:104" x14ac:dyDescent="0.15">
      <c r="E1073" s="15"/>
      <c r="P1073" s="15"/>
      <c r="AA1073" s="15"/>
      <c r="AL1073" s="15"/>
      <c r="AW1073" s="15"/>
      <c r="BH1073" s="15"/>
      <c r="BS1073" s="15"/>
      <c r="CD1073" s="15"/>
      <c r="CO1073" s="15"/>
      <c r="CZ1073" s="15"/>
    </row>
    <row r="1074" spans="5:104" x14ac:dyDescent="0.15">
      <c r="E1074" s="15"/>
      <c r="P1074" s="15"/>
      <c r="AA1074" s="15"/>
      <c r="AL1074" s="15"/>
      <c r="AW1074" s="15"/>
      <c r="BH1074" s="15"/>
      <c r="BS1074" s="15"/>
      <c r="CD1074" s="15"/>
      <c r="CO1074" s="15"/>
      <c r="CZ1074" s="15"/>
    </row>
    <row r="1075" spans="5:104" x14ac:dyDescent="0.15">
      <c r="E1075" s="15"/>
      <c r="P1075" s="15"/>
      <c r="AA1075" s="15"/>
      <c r="AL1075" s="15"/>
      <c r="AW1075" s="15"/>
      <c r="BH1075" s="15"/>
      <c r="BS1075" s="15"/>
      <c r="CD1075" s="15"/>
      <c r="CO1075" s="15"/>
      <c r="CZ1075" s="15"/>
    </row>
    <row r="1076" spans="5:104" x14ac:dyDescent="0.15">
      <c r="E1076" s="15"/>
      <c r="P1076" s="15"/>
      <c r="AA1076" s="15"/>
      <c r="AL1076" s="15"/>
      <c r="AW1076" s="15"/>
      <c r="BH1076" s="15"/>
      <c r="BS1076" s="15"/>
      <c r="CD1076" s="15"/>
      <c r="CO1076" s="15"/>
      <c r="CZ1076" s="15"/>
    </row>
    <row r="1077" spans="5:104" x14ac:dyDescent="0.15">
      <c r="E1077" s="15"/>
      <c r="P1077" s="15"/>
      <c r="AA1077" s="15"/>
      <c r="AL1077" s="15"/>
      <c r="AW1077" s="15"/>
      <c r="BH1077" s="15"/>
      <c r="BS1077" s="15"/>
      <c r="CD1077" s="15"/>
      <c r="CO1077" s="15"/>
      <c r="CZ1077" s="15"/>
    </row>
    <row r="1078" spans="5:104" x14ac:dyDescent="0.15">
      <c r="E1078" s="15"/>
      <c r="P1078" s="15"/>
      <c r="AA1078" s="15"/>
      <c r="AL1078" s="15"/>
      <c r="AW1078" s="15"/>
      <c r="BH1078" s="15"/>
      <c r="BS1078" s="15"/>
      <c r="CD1078" s="15"/>
      <c r="CO1078" s="15"/>
      <c r="CZ1078" s="15"/>
    </row>
    <row r="1079" spans="5:104" x14ac:dyDescent="0.15">
      <c r="E1079" s="15"/>
      <c r="P1079" s="15"/>
      <c r="AA1079" s="15"/>
      <c r="AL1079" s="15"/>
      <c r="AW1079" s="15"/>
      <c r="BH1079" s="15"/>
      <c r="BS1079" s="15"/>
      <c r="CD1079" s="15"/>
      <c r="CO1079" s="15"/>
      <c r="CZ1079" s="15"/>
    </row>
    <row r="1080" spans="5:104" x14ac:dyDescent="0.15">
      <c r="E1080" s="15"/>
      <c r="P1080" s="15"/>
      <c r="AA1080" s="15"/>
      <c r="AL1080" s="15"/>
      <c r="AW1080" s="15"/>
      <c r="BH1080" s="15"/>
      <c r="BS1080" s="15"/>
      <c r="CD1080" s="15"/>
      <c r="CO1080" s="15"/>
      <c r="CZ1080" s="15"/>
    </row>
    <row r="1081" spans="5:104" x14ac:dyDescent="0.15">
      <c r="E1081" s="15"/>
      <c r="P1081" s="15"/>
      <c r="AA1081" s="15"/>
      <c r="AL1081" s="15"/>
      <c r="AW1081" s="15"/>
      <c r="BH1081" s="15"/>
      <c r="BS1081" s="15"/>
      <c r="CD1081" s="15"/>
      <c r="CO1081" s="15"/>
      <c r="CZ1081" s="15"/>
    </row>
    <row r="1082" spans="5:104" x14ac:dyDescent="0.15">
      <c r="E1082" s="15"/>
      <c r="P1082" s="15"/>
      <c r="AA1082" s="15"/>
      <c r="AL1082" s="15"/>
      <c r="AW1082" s="15"/>
      <c r="BH1082" s="15"/>
      <c r="BS1082" s="15"/>
      <c r="CD1082" s="15"/>
      <c r="CO1082" s="15"/>
      <c r="CZ1082" s="15"/>
    </row>
    <row r="1083" spans="5:104" x14ac:dyDescent="0.15">
      <c r="E1083" s="15"/>
      <c r="P1083" s="15"/>
      <c r="AA1083" s="15"/>
      <c r="AL1083" s="15"/>
      <c r="AW1083" s="15"/>
      <c r="BH1083" s="15"/>
      <c r="BS1083" s="15"/>
      <c r="CD1083" s="15"/>
      <c r="CO1083" s="15"/>
      <c r="CZ1083" s="15"/>
    </row>
    <row r="1084" spans="5:104" x14ac:dyDescent="0.15">
      <c r="E1084" s="15"/>
      <c r="P1084" s="15"/>
      <c r="AA1084" s="15"/>
      <c r="AL1084" s="15"/>
      <c r="AW1084" s="15"/>
      <c r="BH1084" s="15"/>
      <c r="BS1084" s="15"/>
      <c r="CD1084" s="15"/>
      <c r="CO1084" s="15"/>
      <c r="CZ1084" s="15"/>
    </row>
    <row r="1085" spans="5:104" x14ac:dyDescent="0.15">
      <c r="E1085" s="15"/>
      <c r="P1085" s="15"/>
      <c r="AA1085" s="15"/>
      <c r="AL1085" s="15"/>
      <c r="AW1085" s="15"/>
      <c r="BH1085" s="15"/>
      <c r="BS1085" s="15"/>
      <c r="CD1085" s="15"/>
      <c r="CO1085" s="15"/>
      <c r="CZ1085" s="15"/>
    </row>
    <row r="1086" spans="5:104" x14ac:dyDescent="0.15">
      <c r="E1086" s="15"/>
      <c r="P1086" s="15"/>
      <c r="AA1086" s="15"/>
      <c r="AL1086" s="15"/>
      <c r="AW1086" s="15"/>
      <c r="BH1086" s="15"/>
      <c r="BS1086" s="15"/>
      <c r="CD1086" s="15"/>
      <c r="CO1086" s="15"/>
      <c r="CZ1086" s="15"/>
    </row>
    <row r="1087" spans="5:104" x14ac:dyDescent="0.15">
      <c r="E1087" s="15"/>
      <c r="P1087" s="15"/>
      <c r="AA1087" s="15"/>
      <c r="AL1087" s="15"/>
      <c r="AW1087" s="15"/>
      <c r="BH1087" s="15"/>
      <c r="BS1087" s="15"/>
      <c r="CD1087" s="15"/>
      <c r="CO1087" s="15"/>
      <c r="CZ1087" s="15"/>
    </row>
    <row r="1088" spans="5:104" x14ac:dyDescent="0.15">
      <c r="E1088" s="15"/>
      <c r="P1088" s="15"/>
      <c r="AA1088" s="15"/>
      <c r="AL1088" s="15"/>
      <c r="AW1088" s="15"/>
      <c r="BH1088" s="15"/>
      <c r="BS1088" s="15"/>
      <c r="CD1088" s="15"/>
      <c r="CO1088" s="15"/>
      <c r="CZ1088" s="15"/>
    </row>
    <row r="1089" spans="5:104" x14ac:dyDescent="0.15">
      <c r="E1089" s="15"/>
      <c r="P1089" s="15"/>
      <c r="AA1089" s="15"/>
      <c r="AL1089" s="15"/>
      <c r="AW1089" s="15"/>
      <c r="BH1089" s="15"/>
      <c r="BS1089" s="15"/>
      <c r="CD1089" s="15"/>
      <c r="CO1089" s="15"/>
      <c r="CZ1089" s="15"/>
    </row>
    <row r="1090" spans="5:104" x14ac:dyDescent="0.15">
      <c r="E1090" s="15"/>
      <c r="P1090" s="15"/>
      <c r="AA1090" s="15"/>
      <c r="AL1090" s="15"/>
      <c r="AW1090" s="15"/>
      <c r="BH1090" s="15"/>
      <c r="BS1090" s="15"/>
      <c r="CD1090" s="15"/>
      <c r="CO1090" s="15"/>
      <c r="CZ1090" s="15"/>
    </row>
    <row r="1091" spans="5:104" x14ac:dyDescent="0.15">
      <c r="E1091" s="15"/>
      <c r="P1091" s="15"/>
      <c r="AA1091" s="15"/>
      <c r="AL1091" s="15"/>
      <c r="AW1091" s="15"/>
      <c r="BH1091" s="15"/>
      <c r="BS1091" s="15"/>
      <c r="CD1091" s="15"/>
      <c r="CO1091" s="15"/>
      <c r="CZ1091" s="15"/>
    </row>
    <row r="1092" spans="5:104" x14ac:dyDescent="0.15">
      <c r="E1092" s="15"/>
      <c r="P1092" s="15"/>
      <c r="AA1092" s="15"/>
      <c r="AL1092" s="15"/>
      <c r="AW1092" s="15"/>
      <c r="BH1092" s="15"/>
      <c r="BS1092" s="15"/>
      <c r="CD1092" s="15"/>
      <c r="CO1092" s="15"/>
      <c r="CZ1092" s="15"/>
    </row>
    <row r="1093" spans="5:104" x14ac:dyDescent="0.15">
      <c r="E1093" s="15"/>
      <c r="P1093" s="15"/>
      <c r="AA1093" s="15"/>
      <c r="AL1093" s="15"/>
      <c r="AW1093" s="15"/>
      <c r="BH1093" s="15"/>
      <c r="BS1093" s="15"/>
      <c r="CD1093" s="15"/>
      <c r="CO1093" s="15"/>
      <c r="CZ1093" s="15"/>
    </row>
    <row r="1094" spans="5:104" x14ac:dyDescent="0.15">
      <c r="E1094" s="15"/>
      <c r="P1094" s="15"/>
      <c r="AA1094" s="15"/>
      <c r="AL1094" s="15"/>
      <c r="AW1094" s="15"/>
      <c r="BH1094" s="15"/>
      <c r="BS1094" s="15"/>
      <c r="CD1094" s="15"/>
      <c r="CO1094" s="15"/>
      <c r="CZ1094" s="15"/>
    </row>
    <row r="1095" spans="5:104" x14ac:dyDescent="0.15">
      <c r="E1095" s="15"/>
      <c r="P1095" s="15"/>
      <c r="AA1095" s="15"/>
      <c r="AL1095" s="15"/>
      <c r="AW1095" s="15"/>
      <c r="BH1095" s="15"/>
      <c r="BS1095" s="15"/>
      <c r="CD1095" s="15"/>
      <c r="CO1095" s="15"/>
      <c r="CZ1095" s="15"/>
    </row>
    <row r="1096" spans="5:104" x14ac:dyDescent="0.15">
      <c r="E1096" s="15"/>
      <c r="P1096" s="15"/>
      <c r="AA1096" s="15"/>
      <c r="AL1096" s="15"/>
      <c r="AW1096" s="15"/>
      <c r="BH1096" s="15"/>
      <c r="BS1096" s="15"/>
      <c r="CD1096" s="15"/>
      <c r="CO1096" s="15"/>
      <c r="CZ1096" s="15"/>
    </row>
    <row r="1097" spans="5:104" x14ac:dyDescent="0.15">
      <c r="E1097" s="15"/>
      <c r="P1097" s="15"/>
      <c r="AA1097" s="15"/>
      <c r="AL1097" s="15"/>
      <c r="AW1097" s="15"/>
      <c r="BH1097" s="15"/>
      <c r="BS1097" s="15"/>
      <c r="CD1097" s="15"/>
      <c r="CO1097" s="15"/>
      <c r="CZ1097" s="15"/>
    </row>
    <row r="1098" spans="5:104" x14ac:dyDescent="0.15">
      <c r="E1098" s="15"/>
      <c r="P1098" s="15"/>
      <c r="AA1098" s="15"/>
      <c r="AL1098" s="15"/>
      <c r="AW1098" s="15"/>
      <c r="BH1098" s="15"/>
      <c r="BS1098" s="15"/>
      <c r="CD1098" s="15"/>
      <c r="CO1098" s="15"/>
      <c r="CZ1098" s="15"/>
    </row>
    <row r="1099" spans="5:104" x14ac:dyDescent="0.15">
      <c r="E1099" s="15"/>
      <c r="P1099" s="15"/>
      <c r="AA1099" s="15"/>
      <c r="AL1099" s="15"/>
      <c r="AW1099" s="15"/>
      <c r="BH1099" s="15"/>
      <c r="BS1099" s="15"/>
      <c r="CD1099" s="15"/>
      <c r="CO1099" s="15"/>
      <c r="CZ1099" s="15"/>
    </row>
    <row r="1100" spans="5:104" x14ac:dyDescent="0.15">
      <c r="E1100" s="15"/>
      <c r="P1100" s="15"/>
      <c r="AA1100" s="15"/>
      <c r="AL1100" s="15"/>
      <c r="AW1100" s="15"/>
      <c r="BH1100" s="15"/>
      <c r="BS1100" s="15"/>
      <c r="CD1100" s="15"/>
      <c r="CO1100" s="15"/>
      <c r="CZ1100" s="15"/>
    </row>
    <row r="1101" spans="5:104" x14ac:dyDescent="0.15">
      <c r="E1101" s="15"/>
      <c r="P1101" s="15"/>
      <c r="AA1101" s="15"/>
      <c r="AL1101" s="15"/>
      <c r="AW1101" s="15"/>
      <c r="BH1101" s="15"/>
      <c r="BS1101" s="15"/>
      <c r="CD1101" s="15"/>
      <c r="CO1101" s="15"/>
      <c r="CZ1101" s="15"/>
    </row>
    <row r="1102" spans="5:104" x14ac:dyDescent="0.15">
      <c r="E1102" s="15"/>
      <c r="P1102" s="15"/>
      <c r="AA1102" s="15"/>
      <c r="AL1102" s="15"/>
      <c r="AW1102" s="15"/>
      <c r="BH1102" s="15"/>
      <c r="BS1102" s="15"/>
      <c r="CD1102" s="15"/>
      <c r="CO1102" s="15"/>
      <c r="CZ1102" s="15"/>
    </row>
    <row r="1103" spans="5:104" x14ac:dyDescent="0.15">
      <c r="E1103" s="15"/>
      <c r="P1103" s="15"/>
      <c r="AA1103" s="15"/>
      <c r="AL1103" s="15"/>
      <c r="AW1103" s="15"/>
      <c r="BH1103" s="15"/>
      <c r="BS1103" s="15"/>
      <c r="CD1103" s="15"/>
      <c r="CO1103" s="15"/>
      <c r="CZ1103" s="15"/>
    </row>
    <row r="1104" spans="5:104" x14ac:dyDescent="0.15">
      <c r="E1104" s="15"/>
      <c r="P1104" s="15"/>
      <c r="AA1104" s="15"/>
      <c r="AL1104" s="15"/>
      <c r="AW1104" s="15"/>
      <c r="BH1104" s="15"/>
      <c r="BS1104" s="15"/>
      <c r="CD1104" s="15"/>
      <c r="CO1104" s="15"/>
      <c r="CZ1104" s="15"/>
    </row>
    <row r="1105" spans="5:104" x14ac:dyDescent="0.15">
      <c r="E1105" s="15"/>
      <c r="P1105" s="15"/>
      <c r="AA1105" s="15"/>
      <c r="AL1105" s="15"/>
      <c r="AW1105" s="15"/>
      <c r="BH1105" s="15"/>
      <c r="BS1105" s="15"/>
      <c r="CD1105" s="15"/>
      <c r="CO1105" s="15"/>
      <c r="CZ1105" s="15"/>
    </row>
    <row r="1106" spans="5:104" x14ac:dyDescent="0.15">
      <c r="E1106" s="15"/>
      <c r="P1106" s="15"/>
      <c r="AA1106" s="15"/>
      <c r="AL1106" s="15"/>
      <c r="AW1106" s="15"/>
      <c r="BH1106" s="15"/>
      <c r="BS1106" s="15"/>
      <c r="CD1106" s="15"/>
      <c r="CO1106" s="15"/>
      <c r="CZ1106" s="15"/>
    </row>
    <row r="1107" spans="5:104" x14ac:dyDescent="0.15">
      <c r="E1107" s="15"/>
      <c r="P1107" s="15"/>
      <c r="AA1107" s="15"/>
      <c r="AL1107" s="15"/>
      <c r="AW1107" s="15"/>
      <c r="BH1107" s="15"/>
      <c r="BS1107" s="15"/>
      <c r="CD1107" s="15"/>
      <c r="CO1107" s="15"/>
      <c r="CZ1107" s="15"/>
    </row>
    <row r="1108" spans="5:104" x14ac:dyDescent="0.15">
      <c r="E1108" s="15"/>
      <c r="P1108" s="15"/>
      <c r="AA1108" s="15"/>
      <c r="AL1108" s="15"/>
      <c r="AW1108" s="15"/>
      <c r="BH1108" s="15"/>
      <c r="BS1108" s="15"/>
      <c r="CD1108" s="15"/>
      <c r="CO1108" s="15"/>
      <c r="CZ1108" s="15"/>
    </row>
    <row r="1109" spans="5:104" x14ac:dyDescent="0.15">
      <c r="E1109" s="15"/>
      <c r="P1109" s="15"/>
      <c r="AA1109" s="15"/>
      <c r="AL1109" s="15"/>
      <c r="AW1109" s="15"/>
      <c r="BH1109" s="15"/>
      <c r="BS1109" s="15"/>
      <c r="CD1109" s="15"/>
      <c r="CO1109" s="15"/>
      <c r="CZ1109" s="15"/>
    </row>
    <row r="1110" spans="5:104" x14ac:dyDescent="0.15">
      <c r="E1110" s="15"/>
      <c r="P1110" s="15"/>
      <c r="AA1110" s="15"/>
      <c r="AL1110" s="15"/>
      <c r="AW1110" s="15"/>
      <c r="BH1110" s="15"/>
      <c r="BS1110" s="15"/>
      <c r="CD1110" s="15"/>
      <c r="CO1110" s="15"/>
      <c r="CZ1110" s="15"/>
    </row>
    <row r="1111" spans="5:104" x14ac:dyDescent="0.15">
      <c r="E1111" s="15"/>
      <c r="P1111" s="15"/>
      <c r="AA1111" s="15"/>
      <c r="AL1111" s="15"/>
      <c r="AW1111" s="15"/>
      <c r="BH1111" s="15"/>
      <c r="BS1111" s="15"/>
      <c r="CD1111" s="15"/>
      <c r="CO1111" s="15"/>
      <c r="CZ1111" s="15"/>
    </row>
    <row r="1112" spans="5:104" x14ac:dyDescent="0.15">
      <c r="E1112" s="15"/>
      <c r="P1112" s="15"/>
      <c r="AA1112" s="15"/>
      <c r="AL1112" s="15"/>
      <c r="AW1112" s="15"/>
      <c r="BH1112" s="15"/>
      <c r="BS1112" s="15"/>
      <c r="CD1112" s="15"/>
      <c r="CO1112" s="15"/>
      <c r="CZ1112" s="15"/>
    </row>
    <row r="1113" spans="5:104" x14ac:dyDescent="0.15">
      <c r="E1113" s="15"/>
      <c r="P1113" s="15"/>
      <c r="AA1113" s="15"/>
      <c r="AL1113" s="15"/>
      <c r="AW1113" s="15"/>
      <c r="BH1113" s="15"/>
      <c r="BS1113" s="15"/>
      <c r="CD1113" s="15"/>
      <c r="CO1113" s="15"/>
      <c r="CZ1113" s="15"/>
    </row>
    <row r="1114" spans="5:104" x14ac:dyDescent="0.15">
      <c r="E1114" s="15"/>
      <c r="P1114" s="15"/>
      <c r="AA1114" s="15"/>
      <c r="AL1114" s="15"/>
      <c r="AW1114" s="15"/>
      <c r="BH1114" s="15"/>
      <c r="BS1114" s="15"/>
      <c r="CD1114" s="15"/>
      <c r="CO1114" s="15"/>
      <c r="CZ1114" s="15"/>
    </row>
    <row r="1115" spans="5:104" x14ac:dyDescent="0.15">
      <c r="E1115" s="15"/>
      <c r="P1115" s="15"/>
      <c r="AA1115" s="15"/>
      <c r="AL1115" s="15"/>
      <c r="AW1115" s="15"/>
      <c r="BH1115" s="15"/>
      <c r="BS1115" s="15"/>
      <c r="CD1115" s="15"/>
      <c r="CO1115" s="15"/>
      <c r="CZ1115" s="15"/>
    </row>
    <row r="1116" spans="5:104" x14ac:dyDescent="0.15">
      <c r="E1116" s="15"/>
      <c r="P1116" s="15"/>
      <c r="AA1116" s="15"/>
      <c r="AL1116" s="15"/>
      <c r="AW1116" s="15"/>
      <c r="BH1116" s="15"/>
      <c r="BS1116" s="15"/>
      <c r="CD1116" s="15"/>
      <c r="CO1116" s="15"/>
      <c r="CZ1116" s="15"/>
    </row>
    <row r="1117" spans="5:104" x14ac:dyDescent="0.15">
      <c r="E1117" s="15"/>
      <c r="P1117" s="15"/>
      <c r="AA1117" s="15"/>
      <c r="AL1117" s="15"/>
      <c r="AW1117" s="15"/>
      <c r="BH1117" s="15"/>
      <c r="BS1117" s="15"/>
      <c r="CD1117" s="15"/>
      <c r="CO1117" s="15"/>
      <c r="CZ1117" s="15"/>
    </row>
    <row r="1118" spans="5:104" x14ac:dyDescent="0.15">
      <c r="E1118" s="15"/>
      <c r="P1118" s="15"/>
      <c r="AA1118" s="15"/>
      <c r="AL1118" s="15"/>
      <c r="AW1118" s="15"/>
      <c r="BH1118" s="15"/>
      <c r="BS1118" s="15"/>
      <c r="CD1118" s="15"/>
      <c r="CO1118" s="15"/>
      <c r="CZ1118" s="15"/>
    </row>
    <row r="1119" spans="5:104" x14ac:dyDescent="0.15">
      <c r="E1119" s="15"/>
      <c r="P1119" s="15"/>
      <c r="AA1119" s="15"/>
      <c r="AL1119" s="15"/>
      <c r="AW1119" s="15"/>
      <c r="BH1119" s="15"/>
      <c r="BS1119" s="15"/>
      <c r="CD1119" s="15"/>
      <c r="CO1119" s="15"/>
      <c r="CZ1119" s="15"/>
    </row>
    <row r="1120" spans="5:104" x14ac:dyDescent="0.15">
      <c r="E1120" s="15"/>
      <c r="P1120" s="15"/>
      <c r="AA1120" s="15"/>
      <c r="AL1120" s="15"/>
      <c r="AW1120" s="15"/>
      <c r="BH1120" s="15"/>
      <c r="BS1120" s="15"/>
      <c r="CD1120" s="15"/>
      <c r="CO1120" s="15"/>
      <c r="CZ1120" s="15"/>
    </row>
    <row r="1121" spans="5:104" x14ac:dyDescent="0.15">
      <c r="E1121" s="15"/>
      <c r="P1121" s="15"/>
      <c r="AA1121" s="15"/>
      <c r="AL1121" s="15"/>
      <c r="AW1121" s="15"/>
      <c r="BH1121" s="15"/>
      <c r="BS1121" s="15"/>
      <c r="CD1121" s="15"/>
      <c r="CO1121" s="15"/>
      <c r="CZ1121" s="15"/>
    </row>
    <row r="1122" spans="5:104" x14ac:dyDescent="0.15">
      <c r="E1122" s="15"/>
      <c r="P1122" s="15"/>
      <c r="AA1122" s="15"/>
      <c r="AL1122" s="15"/>
      <c r="AW1122" s="15"/>
      <c r="BH1122" s="15"/>
      <c r="BS1122" s="15"/>
      <c r="CD1122" s="15"/>
      <c r="CO1122" s="15"/>
      <c r="CZ1122" s="15"/>
    </row>
    <row r="1123" spans="5:104" x14ac:dyDescent="0.15">
      <c r="E1123" s="15"/>
      <c r="P1123" s="15"/>
      <c r="AA1123" s="15"/>
      <c r="AL1123" s="15"/>
      <c r="AW1123" s="15"/>
      <c r="BH1123" s="15"/>
      <c r="BS1123" s="15"/>
      <c r="CD1123" s="15"/>
      <c r="CO1123" s="15"/>
      <c r="CZ1123" s="15"/>
    </row>
    <row r="1124" spans="5:104" x14ac:dyDescent="0.15">
      <c r="E1124" s="15"/>
      <c r="P1124" s="15"/>
      <c r="AA1124" s="15"/>
      <c r="AL1124" s="15"/>
      <c r="AW1124" s="15"/>
      <c r="BH1124" s="15"/>
      <c r="BS1124" s="15"/>
      <c r="CD1124" s="15"/>
      <c r="CO1124" s="15"/>
      <c r="CZ1124" s="15"/>
    </row>
    <row r="1125" spans="5:104" x14ac:dyDescent="0.15">
      <c r="E1125" s="15"/>
      <c r="P1125" s="15"/>
      <c r="AA1125" s="15"/>
      <c r="AL1125" s="15"/>
      <c r="AW1125" s="15"/>
      <c r="BH1125" s="15"/>
      <c r="BS1125" s="15"/>
      <c r="CD1125" s="15"/>
      <c r="CO1125" s="15"/>
      <c r="CZ1125" s="15"/>
    </row>
    <row r="1126" spans="5:104" x14ac:dyDescent="0.15">
      <c r="E1126" s="15"/>
      <c r="P1126" s="15"/>
      <c r="AA1126" s="15"/>
      <c r="AL1126" s="15"/>
      <c r="AW1126" s="15"/>
      <c r="BH1126" s="15"/>
      <c r="BS1126" s="15"/>
      <c r="CD1126" s="15"/>
      <c r="CO1126" s="15"/>
      <c r="CZ1126" s="15"/>
    </row>
    <row r="1127" spans="5:104" x14ac:dyDescent="0.15">
      <c r="E1127" s="15"/>
      <c r="P1127" s="15"/>
      <c r="AA1127" s="15"/>
      <c r="AL1127" s="15"/>
      <c r="AW1127" s="15"/>
      <c r="BH1127" s="15"/>
      <c r="BS1127" s="15"/>
      <c r="CD1127" s="15"/>
      <c r="CO1127" s="15"/>
      <c r="CZ1127" s="15"/>
    </row>
    <row r="1128" spans="5:104" x14ac:dyDescent="0.15">
      <c r="E1128" s="15"/>
      <c r="P1128" s="15"/>
      <c r="AA1128" s="15"/>
      <c r="AL1128" s="15"/>
      <c r="AW1128" s="15"/>
      <c r="BH1128" s="15"/>
      <c r="BS1128" s="15"/>
      <c r="CD1128" s="15"/>
      <c r="CO1128" s="15"/>
      <c r="CZ1128" s="15"/>
    </row>
    <row r="1129" spans="5:104" x14ac:dyDescent="0.15">
      <c r="E1129" s="15"/>
      <c r="P1129" s="15"/>
      <c r="AA1129" s="15"/>
      <c r="AL1129" s="15"/>
      <c r="AW1129" s="15"/>
      <c r="BH1129" s="15"/>
      <c r="BS1129" s="15"/>
      <c r="CD1129" s="15"/>
      <c r="CO1129" s="15"/>
      <c r="CZ1129" s="15"/>
    </row>
    <row r="1130" spans="5:104" x14ac:dyDescent="0.15">
      <c r="E1130" s="15"/>
      <c r="P1130" s="15"/>
      <c r="AA1130" s="15"/>
      <c r="AL1130" s="15"/>
      <c r="AW1130" s="15"/>
      <c r="BH1130" s="15"/>
      <c r="BS1130" s="15"/>
      <c r="CD1130" s="15"/>
      <c r="CO1130" s="15"/>
      <c r="CZ1130" s="15"/>
    </row>
    <row r="1131" spans="5:104" x14ac:dyDescent="0.15">
      <c r="E1131" s="15"/>
      <c r="P1131" s="15"/>
      <c r="AA1131" s="15"/>
      <c r="AL1131" s="15"/>
      <c r="AW1131" s="15"/>
      <c r="BH1131" s="15"/>
      <c r="BS1131" s="15"/>
      <c r="CD1131" s="15"/>
      <c r="CO1131" s="15"/>
      <c r="CZ1131" s="15"/>
    </row>
    <row r="1132" spans="5:104" x14ac:dyDescent="0.15">
      <c r="E1132" s="15"/>
      <c r="P1132" s="15"/>
      <c r="AA1132" s="15"/>
      <c r="AL1132" s="15"/>
      <c r="AW1132" s="15"/>
      <c r="BH1132" s="15"/>
      <c r="BS1132" s="15"/>
      <c r="CD1132" s="15"/>
      <c r="CO1132" s="15"/>
      <c r="CZ1132" s="15"/>
    </row>
    <row r="1133" spans="5:104" x14ac:dyDescent="0.15">
      <c r="E1133" s="15"/>
      <c r="P1133" s="15"/>
      <c r="AA1133" s="15"/>
      <c r="AL1133" s="15"/>
      <c r="AW1133" s="15"/>
      <c r="BH1133" s="15"/>
      <c r="BS1133" s="15"/>
      <c r="CD1133" s="15"/>
      <c r="CO1133" s="15"/>
      <c r="CZ1133" s="15"/>
    </row>
    <row r="1134" spans="5:104" x14ac:dyDescent="0.15">
      <c r="E1134" s="15"/>
      <c r="P1134" s="15"/>
      <c r="AA1134" s="15"/>
      <c r="AL1134" s="15"/>
      <c r="AW1134" s="15"/>
      <c r="BH1134" s="15"/>
      <c r="BS1134" s="15"/>
      <c r="CD1134" s="15"/>
      <c r="CO1134" s="15"/>
      <c r="CZ1134" s="15"/>
    </row>
    <row r="1135" spans="5:104" x14ac:dyDescent="0.15">
      <c r="E1135" s="15"/>
      <c r="P1135" s="15"/>
      <c r="AA1135" s="15"/>
      <c r="AL1135" s="15"/>
      <c r="AW1135" s="15"/>
      <c r="BH1135" s="15"/>
      <c r="BS1135" s="15"/>
      <c r="CD1135" s="15"/>
      <c r="CO1135" s="15"/>
      <c r="CZ1135" s="15"/>
    </row>
    <row r="1136" spans="5:104" x14ac:dyDescent="0.15">
      <c r="E1136" s="15"/>
      <c r="P1136" s="15"/>
      <c r="AA1136" s="15"/>
      <c r="AL1136" s="15"/>
      <c r="AW1136" s="15"/>
      <c r="BH1136" s="15"/>
      <c r="BS1136" s="15"/>
      <c r="CD1136" s="15"/>
      <c r="CO1136" s="15"/>
      <c r="CZ1136" s="15"/>
    </row>
    <row r="1137" spans="5:104" x14ac:dyDescent="0.15">
      <c r="E1137" s="15"/>
      <c r="P1137" s="15"/>
      <c r="AA1137" s="15"/>
      <c r="AL1137" s="15"/>
      <c r="AW1137" s="15"/>
      <c r="BH1137" s="15"/>
      <c r="BS1137" s="15"/>
      <c r="CD1137" s="15"/>
      <c r="CO1137" s="15"/>
      <c r="CZ1137" s="15"/>
    </row>
    <row r="1138" spans="5:104" x14ac:dyDescent="0.15">
      <c r="E1138" s="15"/>
      <c r="P1138" s="15"/>
      <c r="AA1138" s="15"/>
      <c r="AL1138" s="15"/>
      <c r="AW1138" s="15"/>
      <c r="BH1138" s="15"/>
      <c r="BS1138" s="15"/>
      <c r="CD1138" s="15"/>
      <c r="CO1138" s="15"/>
      <c r="CZ1138" s="15"/>
    </row>
    <row r="1139" spans="5:104" x14ac:dyDescent="0.15">
      <c r="E1139" s="15"/>
      <c r="P1139" s="15"/>
      <c r="AA1139" s="15"/>
      <c r="AL1139" s="15"/>
      <c r="AW1139" s="15"/>
      <c r="BH1139" s="15"/>
      <c r="BS1139" s="15"/>
      <c r="CD1139" s="15"/>
      <c r="CO1139" s="15"/>
      <c r="CZ1139" s="15"/>
    </row>
    <row r="1140" spans="5:104" x14ac:dyDescent="0.15">
      <c r="E1140" s="15"/>
      <c r="P1140" s="15"/>
      <c r="AA1140" s="15"/>
      <c r="AL1140" s="15"/>
      <c r="AW1140" s="15"/>
      <c r="BH1140" s="15"/>
      <c r="BS1140" s="15"/>
      <c r="CD1140" s="15"/>
      <c r="CO1140" s="15"/>
      <c r="CZ1140" s="15"/>
    </row>
    <row r="1141" spans="5:104" x14ac:dyDescent="0.15">
      <c r="E1141" s="15"/>
      <c r="P1141" s="15"/>
      <c r="AA1141" s="15"/>
      <c r="AL1141" s="15"/>
      <c r="AW1141" s="15"/>
      <c r="BH1141" s="15"/>
      <c r="BS1141" s="15"/>
      <c r="CD1141" s="15"/>
      <c r="CO1141" s="15"/>
      <c r="CZ1141" s="15"/>
    </row>
    <row r="1142" spans="5:104" x14ac:dyDescent="0.15">
      <c r="E1142" s="15"/>
      <c r="P1142" s="15"/>
      <c r="AA1142" s="15"/>
      <c r="AL1142" s="15"/>
      <c r="AW1142" s="15"/>
      <c r="BH1142" s="15"/>
      <c r="BS1142" s="15"/>
      <c r="CD1142" s="15"/>
      <c r="CO1142" s="15"/>
      <c r="CZ1142" s="15"/>
    </row>
    <row r="1143" spans="5:104" x14ac:dyDescent="0.15">
      <c r="E1143" s="15"/>
      <c r="P1143" s="15"/>
      <c r="AA1143" s="15"/>
      <c r="AL1143" s="15"/>
      <c r="AW1143" s="15"/>
      <c r="BH1143" s="15"/>
      <c r="BS1143" s="15"/>
      <c r="CD1143" s="15"/>
      <c r="CO1143" s="15"/>
      <c r="CZ1143" s="15"/>
    </row>
    <row r="1144" spans="5:104" x14ac:dyDescent="0.15">
      <c r="E1144" s="15"/>
      <c r="P1144" s="15"/>
      <c r="AA1144" s="15"/>
      <c r="AL1144" s="15"/>
      <c r="AW1144" s="15"/>
      <c r="BH1144" s="15"/>
      <c r="BS1144" s="15"/>
      <c r="CD1144" s="15"/>
      <c r="CO1144" s="15"/>
      <c r="CZ1144" s="15"/>
    </row>
    <row r="1145" spans="5:104" x14ac:dyDescent="0.15">
      <c r="E1145" s="15"/>
      <c r="P1145" s="15"/>
      <c r="AA1145" s="15"/>
      <c r="AL1145" s="15"/>
      <c r="AW1145" s="15"/>
      <c r="BH1145" s="15"/>
      <c r="BS1145" s="15"/>
      <c r="CD1145" s="15"/>
      <c r="CO1145" s="15"/>
      <c r="CZ1145" s="15"/>
    </row>
    <row r="1146" spans="5:104" x14ac:dyDescent="0.15">
      <c r="E1146" s="15"/>
      <c r="P1146" s="15"/>
      <c r="AA1146" s="15"/>
      <c r="AL1146" s="15"/>
      <c r="AW1146" s="15"/>
      <c r="BH1146" s="15"/>
      <c r="BS1146" s="15"/>
      <c r="CD1146" s="15"/>
      <c r="CO1146" s="15"/>
      <c r="CZ1146" s="15"/>
    </row>
    <row r="1147" spans="5:104" x14ac:dyDescent="0.15">
      <c r="E1147" s="15"/>
      <c r="P1147" s="15"/>
      <c r="AA1147" s="15"/>
      <c r="AL1147" s="15"/>
      <c r="AW1147" s="15"/>
      <c r="BH1147" s="15"/>
      <c r="BS1147" s="15"/>
      <c r="CD1147" s="15"/>
      <c r="CO1147" s="15"/>
      <c r="CZ1147" s="15"/>
    </row>
    <row r="1148" spans="5:104" x14ac:dyDescent="0.15">
      <c r="E1148" s="15"/>
      <c r="P1148" s="15"/>
      <c r="AA1148" s="15"/>
      <c r="AL1148" s="15"/>
      <c r="AW1148" s="15"/>
      <c r="BH1148" s="15"/>
      <c r="BS1148" s="15"/>
      <c r="CD1148" s="15"/>
      <c r="CO1148" s="15"/>
      <c r="CZ1148" s="15"/>
    </row>
    <row r="1149" spans="5:104" x14ac:dyDescent="0.15">
      <c r="E1149" s="15"/>
      <c r="P1149" s="15"/>
      <c r="AA1149" s="15"/>
      <c r="AL1149" s="15"/>
      <c r="AW1149" s="15"/>
      <c r="BH1149" s="15"/>
      <c r="BS1149" s="15"/>
      <c r="CD1149" s="15"/>
      <c r="CO1149" s="15"/>
      <c r="CZ1149" s="15"/>
    </row>
    <row r="1150" spans="5:104" x14ac:dyDescent="0.15">
      <c r="E1150" s="15"/>
      <c r="P1150" s="15"/>
      <c r="AA1150" s="15"/>
      <c r="AL1150" s="15"/>
      <c r="AW1150" s="15"/>
      <c r="BH1150" s="15"/>
      <c r="BS1150" s="15"/>
      <c r="CD1150" s="15"/>
      <c r="CO1150" s="15"/>
      <c r="CZ1150" s="15"/>
    </row>
    <row r="1151" spans="5:104" x14ac:dyDescent="0.15">
      <c r="E1151" s="15"/>
      <c r="P1151" s="15"/>
      <c r="AA1151" s="15"/>
      <c r="AL1151" s="15"/>
      <c r="AW1151" s="15"/>
      <c r="BH1151" s="15"/>
      <c r="BS1151" s="15"/>
      <c r="CD1151" s="15"/>
      <c r="CO1151" s="15"/>
      <c r="CZ1151" s="15"/>
    </row>
    <row r="1152" spans="5:104" x14ac:dyDescent="0.15">
      <c r="E1152" s="15"/>
      <c r="P1152" s="15"/>
      <c r="AA1152" s="15"/>
      <c r="AL1152" s="15"/>
      <c r="AW1152" s="15"/>
      <c r="BH1152" s="15"/>
      <c r="BS1152" s="15"/>
      <c r="CD1152" s="15"/>
      <c r="CO1152" s="15"/>
      <c r="CZ1152" s="15"/>
    </row>
    <row r="1153" spans="5:104" x14ac:dyDescent="0.15">
      <c r="E1153" s="15"/>
      <c r="P1153" s="15"/>
      <c r="AA1153" s="15"/>
      <c r="AL1153" s="15"/>
      <c r="AW1153" s="15"/>
      <c r="BH1153" s="15"/>
      <c r="BS1153" s="15"/>
      <c r="CD1153" s="15"/>
      <c r="CO1153" s="15"/>
      <c r="CZ1153" s="15"/>
    </row>
    <row r="1154" spans="5:104" x14ac:dyDescent="0.15">
      <c r="E1154" s="15"/>
      <c r="P1154" s="15"/>
      <c r="AA1154" s="15"/>
      <c r="AL1154" s="15"/>
      <c r="AW1154" s="15"/>
      <c r="BH1154" s="15"/>
      <c r="BS1154" s="15"/>
      <c r="CD1154" s="15"/>
      <c r="CO1154" s="15"/>
      <c r="CZ1154" s="15"/>
    </row>
    <row r="1155" spans="5:104" x14ac:dyDescent="0.15">
      <c r="E1155" s="15"/>
      <c r="P1155" s="15"/>
      <c r="AA1155" s="15"/>
      <c r="AL1155" s="15"/>
      <c r="AW1155" s="15"/>
      <c r="BH1155" s="15"/>
      <c r="BS1155" s="15"/>
      <c r="CD1155" s="15"/>
      <c r="CO1155" s="15"/>
      <c r="CZ1155" s="15"/>
    </row>
    <row r="1156" spans="5:104" x14ac:dyDescent="0.15">
      <c r="E1156" s="15"/>
      <c r="P1156" s="15"/>
      <c r="AA1156" s="15"/>
      <c r="AL1156" s="15"/>
      <c r="AW1156" s="15"/>
      <c r="BH1156" s="15"/>
      <c r="BS1156" s="15"/>
      <c r="CD1156" s="15"/>
      <c r="CO1156" s="15"/>
      <c r="CZ1156" s="15"/>
    </row>
    <row r="1157" spans="5:104" x14ac:dyDescent="0.15">
      <c r="E1157" s="15"/>
      <c r="P1157" s="15"/>
      <c r="AA1157" s="15"/>
      <c r="AL1157" s="15"/>
      <c r="AW1157" s="15"/>
      <c r="BH1157" s="15"/>
      <c r="BS1157" s="15"/>
      <c r="CD1157" s="15"/>
      <c r="CO1157" s="15"/>
      <c r="CZ1157" s="15"/>
    </row>
    <row r="1158" spans="5:104" x14ac:dyDescent="0.15">
      <c r="E1158" s="15"/>
      <c r="P1158" s="15"/>
      <c r="AA1158" s="15"/>
      <c r="AL1158" s="15"/>
      <c r="AW1158" s="15"/>
      <c r="BH1158" s="15"/>
      <c r="BS1158" s="15"/>
      <c r="CD1158" s="15"/>
      <c r="CO1158" s="15"/>
      <c r="CZ1158" s="15"/>
    </row>
    <row r="1159" spans="5:104" x14ac:dyDescent="0.15">
      <c r="E1159" s="15"/>
      <c r="P1159" s="15"/>
      <c r="AA1159" s="15"/>
      <c r="AL1159" s="15"/>
      <c r="AW1159" s="15"/>
      <c r="BH1159" s="15"/>
      <c r="BS1159" s="15"/>
      <c r="CD1159" s="15"/>
      <c r="CO1159" s="15"/>
      <c r="CZ1159" s="15"/>
    </row>
    <row r="1160" spans="5:104" x14ac:dyDescent="0.15">
      <c r="E1160" s="15"/>
      <c r="P1160" s="15"/>
      <c r="AA1160" s="15"/>
      <c r="AL1160" s="15"/>
      <c r="AW1160" s="15"/>
      <c r="BH1160" s="15"/>
      <c r="BS1160" s="15"/>
      <c r="CD1160" s="15"/>
      <c r="CO1160" s="15"/>
      <c r="CZ1160" s="15"/>
    </row>
    <row r="1161" spans="5:104" x14ac:dyDescent="0.15">
      <c r="E1161" s="15"/>
      <c r="P1161" s="15"/>
      <c r="AA1161" s="15"/>
      <c r="AL1161" s="15"/>
      <c r="AW1161" s="15"/>
      <c r="BH1161" s="15"/>
      <c r="BS1161" s="15"/>
      <c r="CD1161" s="15"/>
      <c r="CO1161" s="15"/>
      <c r="CZ1161" s="15"/>
    </row>
    <row r="1162" spans="5:104" x14ac:dyDescent="0.15">
      <c r="E1162" s="15"/>
      <c r="P1162" s="15"/>
      <c r="AA1162" s="15"/>
      <c r="AL1162" s="15"/>
      <c r="AW1162" s="15"/>
      <c r="BH1162" s="15"/>
      <c r="BS1162" s="15"/>
      <c r="CD1162" s="15"/>
      <c r="CO1162" s="15"/>
      <c r="CZ1162" s="15"/>
    </row>
    <row r="1163" spans="5:104" x14ac:dyDescent="0.15">
      <c r="E1163" s="15"/>
      <c r="P1163" s="15"/>
      <c r="AA1163" s="15"/>
      <c r="AL1163" s="15"/>
      <c r="AW1163" s="15"/>
      <c r="BH1163" s="15"/>
      <c r="BS1163" s="15"/>
      <c r="CD1163" s="15"/>
      <c r="CO1163" s="15"/>
      <c r="CZ1163" s="15"/>
    </row>
    <row r="1164" spans="5:104" x14ac:dyDescent="0.15">
      <c r="E1164" s="15"/>
      <c r="P1164" s="15"/>
      <c r="AA1164" s="15"/>
      <c r="AL1164" s="15"/>
      <c r="AW1164" s="15"/>
      <c r="BH1164" s="15"/>
      <c r="BS1164" s="15"/>
      <c r="CD1164" s="15"/>
      <c r="CO1164" s="15"/>
      <c r="CZ1164" s="15"/>
    </row>
    <row r="1165" spans="5:104" x14ac:dyDescent="0.15">
      <c r="E1165" s="15"/>
      <c r="P1165" s="15"/>
      <c r="AA1165" s="15"/>
      <c r="AL1165" s="15"/>
      <c r="AW1165" s="15"/>
      <c r="BH1165" s="15"/>
      <c r="BS1165" s="15"/>
      <c r="CD1165" s="15"/>
      <c r="CO1165" s="15"/>
      <c r="CZ1165" s="15"/>
    </row>
    <row r="1166" spans="5:104" x14ac:dyDescent="0.15">
      <c r="E1166" s="15"/>
      <c r="P1166" s="15"/>
      <c r="AA1166" s="15"/>
      <c r="AL1166" s="15"/>
      <c r="AW1166" s="15"/>
      <c r="BH1166" s="15"/>
      <c r="BS1166" s="15"/>
      <c r="CD1166" s="15"/>
      <c r="CO1166" s="15"/>
      <c r="CZ1166" s="15"/>
    </row>
    <row r="1167" spans="5:104" x14ac:dyDescent="0.15">
      <c r="E1167" s="15"/>
      <c r="P1167" s="15"/>
      <c r="AA1167" s="15"/>
      <c r="AL1167" s="15"/>
      <c r="AW1167" s="15"/>
      <c r="BH1167" s="15"/>
      <c r="BS1167" s="15"/>
      <c r="CD1167" s="15"/>
      <c r="CO1167" s="15"/>
      <c r="CZ1167" s="15"/>
    </row>
    <row r="1168" spans="5:104" x14ac:dyDescent="0.15">
      <c r="E1168" s="15"/>
      <c r="P1168" s="15"/>
      <c r="AA1168" s="15"/>
      <c r="AL1168" s="15"/>
      <c r="AW1168" s="15"/>
      <c r="BH1168" s="15"/>
      <c r="BS1168" s="15"/>
      <c r="CD1168" s="15"/>
      <c r="CO1168" s="15"/>
      <c r="CZ1168" s="15"/>
    </row>
    <row r="1169" spans="5:104" x14ac:dyDescent="0.15">
      <c r="E1169" s="15"/>
      <c r="P1169" s="15"/>
      <c r="AA1169" s="15"/>
      <c r="AL1169" s="15"/>
      <c r="AW1169" s="15"/>
      <c r="BH1169" s="15"/>
      <c r="BS1169" s="15"/>
      <c r="CD1169" s="15"/>
      <c r="CO1169" s="15"/>
      <c r="CZ1169" s="15"/>
    </row>
    <row r="1170" spans="5:104" x14ac:dyDescent="0.15">
      <c r="E1170" s="15"/>
      <c r="P1170" s="15"/>
      <c r="AA1170" s="15"/>
      <c r="AL1170" s="15"/>
      <c r="AW1170" s="15"/>
      <c r="BH1170" s="15"/>
      <c r="BS1170" s="15"/>
      <c r="CD1170" s="15"/>
      <c r="CO1170" s="15"/>
      <c r="CZ1170" s="15"/>
    </row>
    <row r="1171" spans="5:104" x14ac:dyDescent="0.15">
      <c r="E1171" s="15"/>
      <c r="P1171" s="15"/>
      <c r="AA1171" s="15"/>
      <c r="AL1171" s="15"/>
      <c r="AW1171" s="15"/>
      <c r="BH1171" s="15"/>
      <c r="BS1171" s="15"/>
      <c r="CD1171" s="15"/>
      <c r="CO1171" s="15"/>
      <c r="CZ1171" s="15"/>
    </row>
    <row r="1172" spans="5:104" x14ac:dyDescent="0.15">
      <c r="E1172" s="15"/>
      <c r="P1172" s="15"/>
      <c r="AA1172" s="15"/>
      <c r="AL1172" s="15"/>
      <c r="AW1172" s="15"/>
      <c r="BH1172" s="15"/>
      <c r="BS1172" s="15"/>
      <c r="CD1172" s="15"/>
      <c r="CO1172" s="15"/>
      <c r="CZ1172" s="15"/>
    </row>
    <row r="1173" spans="5:104" x14ac:dyDescent="0.15">
      <c r="E1173" s="15"/>
      <c r="P1173" s="15"/>
      <c r="AA1173" s="15"/>
      <c r="AL1173" s="15"/>
      <c r="AW1173" s="15"/>
      <c r="BH1173" s="15"/>
      <c r="BS1173" s="15"/>
      <c r="CD1173" s="15"/>
      <c r="CO1173" s="15"/>
      <c r="CZ1173" s="15"/>
    </row>
    <row r="1174" spans="5:104" x14ac:dyDescent="0.15">
      <c r="E1174" s="15"/>
      <c r="P1174" s="15"/>
      <c r="AA1174" s="15"/>
      <c r="AL1174" s="15"/>
      <c r="AW1174" s="15"/>
      <c r="BH1174" s="15"/>
      <c r="BS1174" s="15"/>
      <c r="CD1174" s="15"/>
      <c r="CO1174" s="15"/>
      <c r="CZ1174" s="15"/>
    </row>
    <row r="1175" spans="5:104" x14ac:dyDescent="0.15">
      <c r="E1175" s="15"/>
      <c r="P1175" s="15"/>
      <c r="AA1175" s="15"/>
      <c r="AL1175" s="15"/>
      <c r="AW1175" s="15"/>
      <c r="BH1175" s="15"/>
      <c r="BS1175" s="15"/>
      <c r="CD1175" s="15"/>
      <c r="CO1175" s="15"/>
      <c r="CZ1175" s="15"/>
    </row>
    <row r="1176" spans="5:104" x14ac:dyDescent="0.15">
      <c r="E1176" s="15"/>
      <c r="P1176" s="15"/>
      <c r="AA1176" s="15"/>
      <c r="AL1176" s="15"/>
      <c r="AW1176" s="15"/>
      <c r="BH1176" s="15"/>
      <c r="BS1176" s="15"/>
      <c r="CD1176" s="15"/>
      <c r="CO1176" s="15"/>
      <c r="CZ1176" s="15"/>
    </row>
    <row r="1177" spans="5:104" x14ac:dyDescent="0.15">
      <c r="E1177" s="15"/>
      <c r="P1177" s="15"/>
      <c r="AA1177" s="15"/>
      <c r="AL1177" s="15"/>
      <c r="AW1177" s="15"/>
      <c r="BH1177" s="15"/>
      <c r="BS1177" s="15"/>
      <c r="CD1177" s="15"/>
      <c r="CO1177" s="15"/>
      <c r="CZ1177" s="15"/>
    </row>
    <row r="1178" spans="5:104" x14ac:dyDescent="0.15">
      <c r="E1178" s="15"/>
      <c r="P1178" s="15"/>
      <c r="AA1178" s="15"/>
      <c r="AL1178" s="15"/>
      <c r="AW1178" s="15"/>
      <c r="BH1178" s="15"/>
      <c r="BS1178" s="15"/>
      <c r="CD1178" s="15"/>
      <c r="CO1178" s="15"/>
      <c r="CZ1178" s="15"/>
    </row>
    <row r="1179" spans="5:104" x14ac:dyDescent="0.15">
      <c r="E1179" s="15"/>
      <c r="P1179" s="15"/>
      <c r="AA1179" s="15"/>
      <c r="AL1179" s="15"/>
      <c r="AW1179" s="15"/>
      <c r="BH1179" s="15"/>
      <c r="BS1179" s="15"/>
      <c r="CD1179" s="15"/>
      <c r="CO1179" s="15"/>
      <c r="CZ1179" s="15"/>
    </row>
    <row r="1180" spans="5:104" x14ac:dyDescent="0.15">
      <c r="E1180" s="15"/>
      <c r="P1180" s="15"/>
      <c r="AA1180" s="15"/>
      <c r="AL1180" s="15"/>
      <c r="AW1180" s="15"/>
      <c r="BH1180" s="15"/>
      <c r="BS1180" s="15"/>
      <c r="CD1180" s="15"/>
      <c r="CO1180" s="15"/>
      <c r="CZ1180" s="15"/>
    </row>
    <row r="1181" spans="5:104" x14ac:dyDescent="0.15">
      <c r="E1181" s="15"/>
      <c r="P1181" s="15"/>
      <c r="AA1181" s="15"/>
      <c r="AL1181" s="15"/>
      <c r="AW1181" s="15"/>
      <c r="BH1181" s="15"/>
      <c r="BS1181" s="15"/>
      <c r="CD1181" s="15"/>
      <c r="CO1181" s="15"/>
      <c r="CZ1181" s="15"/>
    </row>
    <row r="1182" spans="5:104" x14ac:dyDescent="0.15">
      <c r="E1182" s="15"/>
      <c r="P1182" s="15"/>
      <c r="AA1182" s="15"/>
      <c r="AL1182" s="15"/>
      <c r="AW1182" s="15"/>
      <c r="BH1182" s="15"/>
      <c r="BS1182" s="15"/>
      <c r="CD1182" s="15"/>
      <c r="CO1182" s="15"/>
      <c r="CZ1182" s="15"/>
    </row>
    <row r="1183" spans="5:104" x14ac:dyDescent="0.15">
      <c r="E1183" s="15"/>
      <c r="P1183" s="15"/>
      <c r="AA1183" s="15"/>
      <c r="AL1183" s="15"/>
      <c r="AW1183" s="15"/>
      <c r="BH1183" s="15"/>
      <c r="BS1183" s="15"/>
      <c r="CD1183" s="15"/>
      <c r="CO1183" s="15"/>
      <c r="CZ1183" s="15"/>
    </row>
    <row r="1184" spans="5:104" x14ac:dyDescent="0.15">
      <c r="E1184" s="15"/>
      <c r="P1184" s="15"/>
      <c r="AA1184" s="15"/>
      <c r="AL1184" s="15"/>
      <c r="AW1184" s="15"/>
      <c r="BH1184" s="15"/>
      <c r="BS1184" s="15"/>
      <c r="CD1184" s="15"/>
      <c r="CO1184" s="15"/>
      <c r="CZ1184" s="15"/>
    </row>
    <row r="1185" spans="5:104" x14ac:dyDescent="0.15">
      <c r="E1185" s="15"/>
      <c r="P1185" s="15"/>
      <c r="AA1185" s="15"/>
      <c r="AL1185" s="15"/>
      <c r="AW1185" s="15"/>
      <c r="BH1185" s="15"/>
      <c r="BS1185" s="15"/>
      <c r="CD1185" s="15"/>
      <c r="CO1185" s="15"/>
      <c r="CZ1185" s="15"/>
    </row>
    <row r="1186" spans="5:104" x14ac:dyDescent="0.15">
      <c r="E1186" s="15"/>
      <c r="P1186" s="15"/>
      <c r="AA1186" s="15"/>
      <c r="AL1186" s="15"/>
      <c r="AW1186" s="15"/>
      <c r="BH1186" s="15"/>
      <c r="BS1186" s="15"/>
      <c r="CD1186" s="15"/>
      <c r="CO1186" s="15"/>
      <c r="CZ1186" s="15"/>
    </row>
    <row r="1187" spans="5:104" x14ac:dyDescent="0.15">
      <c r="E1187" s="15"/>
      <c r="P1187" s="15"/>
      <c r="AA1187" s="15"/>
      <c r="AL1187" s="15"/>
      <c r="AW1187" s="15"/>
      <c r="BH1187" s="15"/>
      <c r="BS1187" s="15"/>
      <c r="CD1187" s="15"/>
      <c r="CO1187" s="15"/>
      <c r="CZ1187" s="15"/>
    </row>
    <row r="1188" spans="5:104" x14ac:dyDescent="0.15">
      <c r="E1188" s="15"/>
      <c r="P1188" s="15"/>
      <c r="AA1188" s="15"/>
      <c r="AL1188" s="15"/>
      <c r="AW1188" s="15"/>
      <c r="BH1188" s="15"/>
      <c r="BS1188" s="15"/>
      <c r="CD1188" s="15"/>
      <c r="CO1188" s="15"/>
      <c r="CZ1188" s="15"/>
    </row>
    <row r="1189" spans="5:104" x14ac:dyDescent="0.15">
      <c r="E1189" s="15"/>
      <c r="P1189" s="15"/>
      <c r="AA1189" s="15"/>
      <c r="AL1189" s="15"/>
      <c r="AW1189" s="15"/>
      <c r="BH1189" s="15"/>
      <c r="BS1189" s="15"/>
      <c r="CD1189" s="15"/>
      <c r="CO1189" s="15"/>
      <c r="CZ1189" s="15"/>
    </row>
    <row r="1190" spans="5:104" x14ac:dyDescent="0.15">
      <c r="E1190" s="15"/>
      <c r="P1190" s="15"/>
      <c r="AA1190" s="15"/>
      <c r="AL1190" s="15"/>
      <c r="AW1190" s="15"/>
      <c r="BH1190" s="15"/>
      <c r="BS1190" s="15"/>
      <c r="CD1190" s="15"/>
      <c r="CO1190" s="15"/>
      <c r="CZ1190" s="15"/>
    </row>
    <row r="1191" spans="5:104" x14ac:dyDescent="0.15">
      <c r="E1191" s="15"/>
      <c r="P1191" s="15"/>
      <c r="AA1191" s="15"/>
      <c r="AL1191" s="15"/>
      <c r="AW1191" s="15"/>
      <c r="BH1191" s="15"/>
      <c r="BS1191" s="15"/>
      <c r="CD1191" s="15"/>
      <c r="CO1191" s="15"/>
      <c r="CZ1191" s="15"/>
    </row>
    <row r="1192" spans="5:104" x14ac:dyDescent="0.15">
      <c r="E1192" s="15"/>
      <c r="P1192" s="15"/>
      <c r="AA1192" s="15"/>
      <c r="AL1192" s="15"/>
      <c r="AW1192" s="15"/>
      <c r="BH1192" s="15"/>
      <c r="BS1192" s="15"/>
      <c r="CD1192" s="15"/>
      <c r="CO1192" s="15"/>
      <c r="CZ1192" s="15"/>
    </row>
    <row r="1193" spans="5:104" x14ac:dyDescent="0.15">
      <c r="E1193" s="15"/>
      <c r="P1193" s="15"/>
      <c r="AA1193" s="15"/>
      <c r="AL1193" s="15"/>
      <c r="AW1193" s="15"/>
      <c r="BH1193" s="15"/>
      <c r="BS1193" s="15"/>
      <c r="CD1193" s="15"/>
      <c r="CO1193" s="15"/>
      <c r="CZ1193" s="15"/>
    </row>
    <row r="1194" spans="5:104" x14ac:dyDescent="0.15">
      <c r="E1194" s="15"/>
      <c r="P1194" s="15"/>
      <c r="AA1194" s="15"/>
      <c r="AL1194" s="15"/>
      <c r="AW1194" s="15"/>
      <c r="BH1194" s="15"/>
      <c r="BS1194" s="15"/>
      <c r="CD1194" s="15"/>
      <c r="CO1194" s="15"/>
      <c r="CZ1194" s="15"/>
    </row>
    <row r="1195" spans="5:104" x14ac:dyDescent="0.15">
      <c r="E1195" s="15"/>
      <c r="P1195" s="15"/>
      <c r="AA1195" s="15"/>
      <c r="AL1195" s="15"/>
      <c r="AW1195" s="15"/>
      <c r="BH1195" s="15"/>
      <c r="BS1195" s="15"/>
      <c r="CD1195" s="15"/>
      <c r="CO1195" s="15"/>
      <c r="CZ1195" s="15"/>
    </row>
    <row r="1196" spans="5:104" x14ac:dyDescent="0.15">
      <c r="E1196" s="15"/>
      <c r="P1196" s="15"/>
      <c r="AA1196" s="15"/>
      <c r="AL1196" s="15"/>
      <c r="AW1196" s="15"/>
      <c r="BH1196" s="15"/>
      <c r="BS1196" s="15"/>
      <c r="CD1196" s="15"/>
      <c r="CO1196" s="15"/>
      <c r="CZ1196" s="15"/>
    </row>
    <row r="1197" spans="5:104" x14ac:dyDescent="0.15">
      <c r="E1197" s="15"/>
      <c r="P1197" s="15"/>
      <c r="AA1197" s="15"/>
      <c r="AL1197" s="15"/>
      <c r="AW1197" s="15"/>
      <c r="BH1197" s="15"/>
      <c r="BS1197" s="15"/>
      <c r="CD1197" s="15"/>
      <c r="CO1197" s="15"/>
      <c r="CZ1197" s="15"/>
    </row>
    <row r="1198" spans="5:104" x14ac:dyDescent="0.15">
      <c r="E1198" s="15"/>
      <c r="P1198" s="15"/>
      <c r="AA1198" s="15"/>
      <c r="AL1198" s="15"/>
      <c r="AW1198" s="15"/>
      <c r="BH1198" s="15"/>
      <c r="BS1198" s="15"/>
      <c r="CD1198" s="15"/>
      <c r="CO1198" s="15"/>
      <c r="CZ1198" s="15"/>
    </row>
    <row r="1199" spans="5:104" x14ac:dyDescent="0.15">
      <c r="E1199" s="15"/>
      <c r="P1199" s="15"/>
      <c r="AA1199" s="15"/>
      <c r="AL1199" s="15"/>
      <c r="AW1199" s="15"/>
      <c r="BH1199" s="15"/>
      <c r="BS1199" s="15"/>
      <c r="CD1199" s="15"/>
      <c r="CO1199" s="15"/>
      <c r="CZ1199" s="15"/>
    </row>
    <row r="1200" spans="5:104" x14ac:dyDescent="0.15">
      <c r="E1200" s="15"/>
      <c r="P1200" s="15"/>
      <c r="AA1200" s="15"/>
      <c r="AL1200" s="15"/>
      <c r="AW1200" s="15"/>
      <c r="BH1200" s="15"/>
      <c r="BS1200" s="15"/>
      <c r="CD1200" s="15"/>
      <c r="CO1200" s="15"/>
      <c r="CZ1200" s="15"/>
    </row>
    <row r="1201" spans="5:104" x14ac:dyDescent="0.15">
      <c r="E1201" s="15"/>
      <c r="P1201" s="15"/>
      <c r="AA1201" s="15"/>
      <c r="AL1201" s="15"/>
      <c r="AW1201" s="15"/>
      <c r="BH1201" s="15"/>
      <c r="BS1201" s="15"/>
      <c r="CD1201" s="15"/>
      <c r="CO1201" s="15"/>
      <c r="CZ1201" s="15"/>
    </row>
    <row r="1202" spans="5:104" x14ac:dyDescent="0.15">
      <c r="E1202" s="15"/>
      <c r="P1202" s="15"/>
      <c r="AA1202" s="15"/>
      <c r="AL1202" s="15"/>
      <c r="AW1202" s="15"/>
      <c r="BH1202" s="15"/>
      <c r="BS1202" s="15"/>
      <c r="CD1202" s="15"/>
      <c r="CO1202" s="15"/>
      <c r="CZ1202" s="15"/>
    </row>
    <row r="1203" spans="5:104" x14ac:dyDescent="0.15">
      <c r="E1203" s="15"/>
      <c r="P1203" s="15"/>
      <c r="AA1203" s="15"/>
      <c r="AL1203" s="15"/>
      <c r="AW1203" s="15"/>
      <c r="BH1203" s="15"/>
      <c r="BS1203" s="15"/>
      <c r="CD1203" s="15"/>
      <c r="CO1203" s="15"/>
      <c r="CZ1203" s="15"/>
    </row>
    <row r="1204" spans="5:104" x14ac:dyDescent="0.15">
      <c r="E1204" s="15"/>
      <c r="P1204" s="15"/>
      <c r="AA1204" s="15"/>
      <c r="AL1204" s="15"/>
      <c r="AW1204" s="15"/>
      <c r="BH1204" s="15"/>
      <c r="BS1204" s="15"/>
      <c r="CD1204" s="15"/>
      <c r="CO1204" s="15"/>
      <c r="CZ1204" s="15"/>
    </row>
    <row r="1205" spans="5:104" x14ac:dyDescent="0.15">
      <c r="E1205" s="15"/>
      <c r="P1205" s="15"/>
      <c r="AA1205" s="15"/>
      <c r="AL1205" s="15"/>
      <c r="AW1205" s="15"/>
      <c r="BH1205" s="15"/>
      <c r="BS1205" s="15"/>
      <c r="CD1205" s="15"/>
      <c r="CO1205" s="15"/>
      <c r="CZ1205" s="15"/>
    </row>
    <row r="1206" spans="5:104" x14ac:dyDescent="0.15">
      <c r="E1206" s="15"/>
      <c r="P1206" s="15"/>
      <c r="AA1206" s="15"/>
      <c r="AL1206" s="15"/>
      <c r="AW1206" s="15"/>
      <c r="BH1206" s="15"/>
      <c r="BS1206" s="15"/>
      <c r="CD1206" s="15"/>
      <c r="CO1206" s="15"/>
      <c r="CZ1206" s="15"/>
    </row>
    <row r="1207" spans="5:104" x14ac:dyDescent="0.15">
      <c r="E1207" s="15"/>
      <c r="P1207" s="15"/>
      <c r="AA1207" s="15"/>
      <c r="AL1207" s="15"/>
      <c r="AW1207" s="15"/>
      <c r="BH1207" s="15"/>
      <c r="BS1207" s="15"/>
      <c r="CD1207" s="15"/>
      <c r="CO1207" s="15"/>
      <c r="CZ1207" s="15"/>
    </row>
    <row r="1208" spans="5:104" x14ac:dyDescent="0.15">
      <c r="E1208" s="15"/>
      <c r="P1208" s="15"/>
      <c r="AA1208" s="15"/>
      <c r="AL1208" s="15"/>
      <c r="AW1208" s="15"/>
      <c r="BH1208" s="15"/>
      <c r="BS1208" s="15"/>
      <c r="CD1208" s="15"/>
      <c r="CO1208" s="15"/>
      <c r="CZ1208" s="15"/>
    </row>
    <row r="1209" spans="5:104" x14ac:dyDescent="0.15">
      <c r="E1209" s="15"/>
      <c r="P1209" s="15"/>
      <c r="AA1209" s="15"/>
      <c r="AL1209" s="15"/>
      <c r="AW1209" s="15"/>
      <c r="BH1209" s="15"/>
      <c r="BS1209" s="15"/>
      <c r="CD1209" s="15"/>
      <c r="CO1209" s="15"/>
      <c r="CZ1209" s="15"/>
    </row>
    <row r="1210" spans="5:104" x14ac:dyDescent="0.15">
      <c r="E1210" s="15"/>
      <c r="P1210" s="15"/>
      <c r="AA1210" s="15"/>
      <c r="AL1210" s="15"/>
      <c r="AW1210" s="15"/>
      <c r="BH1210" s="15"/>
      <c r="BS1210" s="15"/>
      <c r="CD1210" s="15"/>
      <c r="CO1210" s="15"/>
      <c r="CZ1210" s="15"/>
    </row>
    <row r="1211" spans="5:104" x14ac:dyDescent="0.15">
      <c r="E1211" s="15"/>
      <c r="P1211" s="15"/>
      <c r="AA1211" s="15"/>
      <c r="AL1211" s="15"/>
      <c r="AW1211" s="15"/>
      <c r="BH1211" s="15"/>
      <c r="BS1211" s="15"/>
      <c r="CD1211" s="15"/>
      <c r="CO1211" s="15"/>
      <c r="CZ1211" s="15"/>
    </row>
    <row r="1212" spans="5:104" x14ac:dyDescent="0.15">
      <c r="E1212" s="15"/>
      <c r="P1212" s="15"/>
      <c r="AA1212" s="15"/>
      <c r="AL1212" s="15"/>
      <c r="AW1212" s="15"/>
      <c r="BH1212" s="15"/>
      <c r="BS1212" s="15"/>
      <c r="CD1212" s="15"/>
      <c r="CO1212" s="15"/>
      <c r="CZ1212" s="15"/>
    </row>
    <row r="1213" spans="5:104" x14ac:dyDescent="0.15">
      <c r="E1213" s="15"/>
      <c r="P1213" s="15"/>
      <c r="AA1213" s="15"/>
      <c r="AL1213" s="15"/>
      <c r="AW1213" s="15"/>
      <c r="BH1213" s="15"/>
      <c r="BS1213" s="15"/>
      <c r="CD1213" s="15"/>
      <c r="CO1213" s="15"/>
      <c r="CZ1213" s="15"/>
    </row>
    <row r="1214" spans="5:104" x14ac:dyDescent="0.15">
      <c r="E1214" s="15"/>
      <c r="P1214" s="15"/>
      <c r="AA1214" s="15"/>
      <c r="AL1214" s="15"/>
      <c r="AW1214" s="15"/>
      <c r="BH1214" s="15"/>
      <c r="BS1214" s="15"/>
      <c r="CD1214" s="15"/>
      <c r="CO1214" s="15"/>
      <c r="CZ1214" s="15"/>
    </row>
    <row r="1215" spans="5:104" x14ac:dyDescent="0.15">
      <c r="E1215" s="15"/>
      <c r="P1215" s="15"/>
      <c r="AA1215" s="15"/>
      <c r="AL1215" s="15"/>
      <c r="AW1215" s="15"/>
      <c r="BH1215" s="15"/>
      <c r="BS1215" s="15"/>
      <c r="CD1215" s="15"/>
      <c r="CO1215" s="15"/>
      <c r="CZ1215" s="15"/>
    </row>
    <row r="1216" spans="5:104" x14ac:dyDescent="0.15">
      <c r="E1216" s="15"/>
      <c r="P1216" s="15"/>
      <c r="AA1216" s="15"/>
      <c r="AL1216" s="15"/>
      <c r="AW1216" s="15"/>
      <c r="BH1216" s="15"/>
      <c r="BS1216" s="15"/>
      <c r="CD1216" s="15"/>
      <c r="CO1216" s="15"/>
      <c r="CZ1216" s="15"/>
    </row>
    <row r="1217" spans="5:104" x14ac:dyDescent="0.15">
      <c r="E1217" s="15"/>
      <c r="P1217" s="15"/>
      <c r="AA1217" s="15"/>
      <c r="AL1217" s="15"/>
      <c r="AW1217" s="15"/>
      <c r="BH1217" s="15"/>
      <c r="BS1217" s="15"/>
      <c r="CD1217" s="15"/>
      <c r="CO1217" s="15"/>
      <c r="CZ1217" s="15"/>
    </row>
    <row r="1218" spans="5:104" x14ac:dyDescent="0.15">
      <c r="E1218" s="15"/>
      <c r="P1218" s="15"/>
      <c r="AA1218" s="15"/>
      <c r="AL1218" s="15"/>
      <c r="AW1218" s="15"/>
      <c r="BH1218" s="15"/>
      <c r="BS1218" s="15"/>
      <c r="CD1218" s="15"/>
      <c r="CO1218" s="15"/>
      <c r="CZ1218" s="15"/>
    </row>
    <row r="1219" spans="5:104" x14ac:dyDescent="0.15">
      <c r="E1219" s="15"/>
      <c r="P1219" s="15"/>
      <c r="AA1219" s="15"/>
      <c r="AL1219" s="15"/>
      <c r="AW1219" s="15"/>
      <c r="BH1219" s="15"/>
      <c r="BS1219" s="15"/>
      <c r="CD1219" s="15"/>
      <c r="CO1219" s="15"/>
      <c r="CZ1219" s="15"/>
    </row>
    <row r="1220" spans="5:104" x14ac:dyDescent="0.15">
      <c r="E1220" s="15"/>
      <c r="P1220" s="15"/>
      <c r="AA1220" s="15"/>
      <c r="AL1220" s="15"/>
      <c r="AW1220" s="15"/>
      <c r="BH1220" s="15"/>
      <c r="BS1220" s="15"/>
      <c r="CD1220" s="15"/>
      <c r="CO1220" s="15"/>
      <c r="CZ1220" s="15"/>
    </row>
    <row r="1221" spans="5:104" x14ac:dyDescent="0.15">
      <c r="E1221" s="15"/>
      <c r="P1221" s="15"/>
      <c r="AA1221" s="15"/>
      <c r="AL1221" s="15"/>
      <c r="AW1221" s="15"/>
      <c r="BH1221" s="15"/>
      <c r="BS1221" s="15"/>
      <c r="CD1221" s="15"/>
      <c r="CO1221" s="15"/>
      <c r="CZ1221" s="15"/>
    </row>
    <row r="1222" spans="5:104" x14ac:dyDescent="0.15">
      <c r="E1222" s="15"/>
      <c r="P1222" s="15"/>
      <c r="AA1222" s="15"/>
      <c r="AL1222" s="15"/>
      <c r="AW1222" s="15"/>
      <c r="BH1222" s="15"/>
      <c r="BS1222" s="15"/>
      <c r="CD1222" s="15"/>
      <c r="CO1222" s="15"/>
      <c r="CZ1222" s="15"/>
    </row>
    <row r="1223" spans="5:104" x14ac:dyDescent="0.15">
      <c r="E1223" s="15"/>
      <c r="P1223" s="15"/>
      <c r="AA1223" s="15"/>
      <c r="AL1223" s="15"/>
      <c r="AW1223" s="15"/>
      <c r="BH1223" s="15"/>
      <c r="BS1223" s="15"/>
      <c r="CD1223" s="15"/>
      <c r="CO1223" s="15"/>
      <c r="CZ1223" s="15"/>
    </row>
    <row r="1224" spans="5:104" x14ac:dyDescent="0.15">
      <c r="E1224" s="15"/>
      <c r="P1224" s="15"/>
      <c r="AA1224" s="15"/>
      <c r="AL1224" s="15"/>
      <c r="AW1224" s="15"/>
      <c r="BH1224" s="15"/>
      <c r="BS1224" s="15"/>
      <c r="CD1224" s="15"/>
      <c r="CO1224" s="15"/>
      <c r="CZ1224" s="15"/>
    </row>
    <row r="1225" spans="5:104" x14ac:dyDescent="0.15">
      <c r="E1225" s="15"/>
      <c r="P1225" s="15"/>
      <c r="AA1225" s="15"/>
      <c r="AL1225" s="15"/>
      <c r="AW1225" s="15"/>
      <c r="BH1225" s="15"/>
      <c r="BS1225" s="15"/>
      <c r="CD1225" s="15"/>
      <c r="CO1225" s="15"/>
      <c r="CZ1225" s="15"/>
    </row>
    <row r="1226" spans="5:104" x14ac:dyDescent="0.15">
      <c r="E1226" s="15"/>
      <c r="P1226" s="15"/>
      <c r="AA1226" s="15"/>
      <c r="AL1226" s="15"/>
      <c r="AW1226" s="15"/>
      <c r="BH1226" s="15"/>
      <c r="BS1226" s="15"/>
      <c r="CD1226" s="15"/>
      <c r="CO1226" s="15"/>
      <c r="CZ1226" s="15"/>
    </row>
    <row r="1227" spans="5:104" x14ac:dyDescent="0.15">
      <c r="E1227" s="15"/>
      <c r="P1227" s="15"/>
      <c r="AA1227" s="15"/>
      <c r="AL1227" s="15"/>
      <c r="AW1227" s="15"/>
      <c r="BH1227" s="15"/>
      <c r="BS1227" s="15"/>
      <c r="CD1227" s="15"/>
      <c r="CO1227" s="15"/>
      <c r="CZ1227" s="15"/>
    </row>
    <row r="1228" spans="5:104" x14ac:dyDescent="0.15">
      <c r="E1228" s="15"/>
      <c r="P1228" s="15"/>
      <c r="AA1228" s="15"/>
      <c r="AL1228" s="15"/>
      <c r="AW1228" s="15"/>
      <c r="BH1228" s="15"/>
      <c r="BS1228" s="15"/>
      <c r="CD1228" s="15"/>
      <c r="CO1228" s="15"/>
      <c r="CZ1228" s="15"/>
    </row>
    <row r="1229" spans="5:104" x14ac:dyDescent="0.15">
      <c r="E1229" s="15"/>
      <c r="P1229" s="15"/>
      <c r="AA1229" s="15"/>
      <c r="AL1229" s="15"/>
      <c r="AW1229" s="15"/>
      <c r="BH1229" s="15"/>
      <c r="BS1229" s="15"/>
      <c r="CD1229" s="15"/>
      <c r="CO1229" s="15"/>
      <c r="CZ1229" s="15"/>
    </row>
    <row r="1230" spans="5:104" x14ac:dyDescent="0.15">
      <c r="E1230" s="15"/>
      <c r="P1230" s="15"/>
      <c r="AA1230" s="15"/>
      <c r="AL1230" s="15"/>
      <c r="AW1230" s="15"/>
      <c r="BH1230" s="15"/>
      <c r="BS1230" s="15"/>
      <c r="CD1230" s="15"/>
      <c r="CO1230" s="15"/>
      <c r="CZ1230" s="15"/>
    </row>
    <row r="1231" spans="5:104" x14ac:dyDescent="0.15">
      <c r="E1231" s="15"/>
      <c r="P1231" s="15"/>
      <c r="AA1231" s="15"/>
      <c r="AL1231" s="15"/>
      <c r="AW1231" s="15"/>
      <c r="BH1231" s="15"/>
      <c r="BS1231" s="15"/>
      <c r="CD1231" s="15"/>
      <c r="CO1231" s="15"/>
      <c r="CZ1231" s="15"/>
    </row>
    <row r="1232" spans="5:104" x14ac:dyDescent="0.15">
      <c r="E1232" s="15"/>
      <c r="P1232" s="15"/>
      <c r="AA1232" s="15"/>
      <c r="AL1232" s="15"/>
      <c r="AW1232" s="15"/>
      <c r="BH1232" s="15"/>
      <c r="BS1232" s="15"/>
      <c r="CD1232" s="15"/>
      <c r="CO1232" s="15"/>
      <c r="CZ1232" s="15"/>
    </row>
    <row r="1233" spans="5:104" x14ac:dyDescent="0.15">
      <c r="E1233" s="15"/>
      <c r="P1233" s="15"/>
      <c r="AA1233" s="15"/>
      <c r="AL1233" s="15"/>
      <c r="AW1233" s="15"/>
      <c r="BH1233" s="15"/>
      <c r="BS1233" s="15"/>
      <c r="CD1233" s="15"/>
      <c r="CO1233" s="15"/>
      <c r="CZ1233" s="15"/>
    </row>
    <row r="1234" spans="5:104" x14ac:dyDescent="0.15">
      <c r="E1234" s="15"/>
      <c r="P1234" s="15"/>
      <c r="AA1234" s="15"/>
      <c r="AL1234" s="15"/>
      <c r="AW1234" s="15"/>
      <c r="BH1234" s="15"/>
      <c r="BS1234" s="15"/>
      <c r="CD1234" s="15"/>
      <c r="CO1234" s="15"/>
      <c r="CZ1234" s="15"/>
    </row>
    <row r="1235" spans="5:104" x14ac:dyDescent="0.15">
      <c r="E1235" s="15"/>
      <c r="P1235" s="15"/>
      <c r="AA1235" s="15"/>
      <c r="AL1235" s="15"/>
      <c r="AW1235" s="15"/>
      <c r="BH1235" s="15"/>
      <c r="BS1235" s="15"/>
      <c r="CD1235" s="15"/>
      <c r="CO1235" s="15"/>
      <c r="CZ1235" s="15"/>
    </row>
    <row r="1236" spans="5:104" x14ac:dyDescent="0.15">
      <c r="E1236" s="15"/>
      <c r="P1236" s="15"/>
      <c r="AA1236" s="15"/>
      <c r="AL1236" s="15"/>
      <c r="AW1236" s="15"/>
      <c r="BH1236" s="15"/>
      <c r="BS1236" s="15"/>
      <c r="CD1236" s="15"/>
      <c r="CO1236" s="15"/>
      <c r="CZ1236" s="15"/>
    </row>
    <row r="1237" spans="5:104" x14ac:dyDescent="0.15">
      <c r="E1237" s="15"/>
      <c r="P1237" s="15"/>
      <c r="AA1237" s="15"/>
      <c r="AL1237" s="15"/>
      <c r="AW1237" s="15"/>
      <c r="BH1237" s="15"/>
      <c r="BS1237" s="15"/>
      <c r="CD1237" s="15"/>
      <c r="CO1237" s="15"/>
      <c r="CZ1237" s="15"/>
    </row>
    <row r="1238" spans="5:104" x14ac:dyDescent="0.15">
      <c r="E1238" s="15"/>
      <c r="P1238" s="15"/>
      <c r="AA1238" s="15"/>
      <c r="AL1238" s="15"/>
      <c r="AW1238" s="15"/>
      <c r="BH1238" s="15"/>
      <c r="BS1238" s="15"/>
      <c r="CD1238" s="15"/>
      <c r="CO1238" s="15"/>
      <c r="CZ1238" s="15"/>
    </row>
    <row r="1239" spans="5:104" x14ac:dyDescent="0.15">
      <c r="E1239" s="15"/>
      <c r="P1239" s="15"/>
      <c r="AA1239" s="15"/>
      <c r="AL1239" s="15"/>
      <c r="AW1239" s="15"/>
      <c r="BH1239" s="15"/>
      <c r="BS1239" s="15"/>
      <c r="CD1239" s="15"/>
      <c r="CO1239" s="15"/>
      <c r="CZ1239" s="15"/>
    </row>
    <row r="1240" spans="5:104" x14ac:dyDescent="0.15">
      <c r="E1240" s="15"/>
      <c r="P1240" s="15"/>
      <c r="AA1240" s="15"/>
      <c r="AL1240" s="15"/>
      <c r="AW1240" s="15"/>
      <c r="BH1240" s="15"/>
      <c r="BS1240" s="15"/>
      <c r="CD1240" s="15"/>
      <c r="CO1240" s="15"/>
      <c r="CZ1240" s="15"/>
    </row>
    <row r="1241" spans="5:104" x14ac:dyDescent="0.15">
      <c r="E1241" s="15"/>
      <c r="P1241" s="15"/>
      <c r="AA1241" s="15"/>
      <c r="AL1241" s="15"/>
      <c r="AW1241" s="15"/>
      <c r="BH1241" s="15"/>
      <c r="BS1241" s="15"/>
      <c r="CD1241" s="15"/>
      <c r="CO1241" s="15"/>
      <c r="CZ1241" s="15"/>
    </row>
    <row r="1242" spans="5:104" x14ac:dyDescent="0.15">
      <c r="E1242" s="15"/>
      <c r="P1242" s="15"/>
      <c r="AA1242" s="15"/>
      <c r="AL1242" s="15"/>
      <c r="AW1242" s="15"/>
      <c r="BH1242" s="15"/>
      <c r="BS1242" s="15"/>
      <c r="CD1242" s="15"/>
      <c r="CO1242" s="15"/>
      <c r="CZ1242" s="15"/>
    </row>
    <row r="1243" spans="5:104" x14ac:dyDescent="0.15">
      <c r="E1243" s="15"/>
      <c r="P1243" s="15"/>
      <c r="AA1243" s="15"/>
      <c r="AL1243" s="15"/>
      <c r="AW1243" s="15"/>
      <c r="BH1243" s="15"/>
      <c r="BS1243" s="15"/>
      <c r="CD1243" s="15"/>
      <c r="CO1243" s="15"/>
      <c r="CZ1243" s="15"/>
    </row>
    <row r="1244" spans="5:104" x14ac:dyDescent="0.15">
      <c r="E1244" s="15"/>
      <c r="P1244" s="15"/>
      <c r="AA1244" s="15"/>
      <c r="AL1244" s="15"/>
      <c r="AW1244" s="15"/>
      <c r="BH1244" s="15"/>
      <c r="BS1244" s="15"/>
      <c r="CD1244" s="15"/>
      <c r="CO1244" s="15"/>
      <c r="CZ1244" s="15"/>
    </row>
    <row r="1245" spans="5:104" x14ac:dyDescent="0.15">
      <c r="E1245" s="15"/>
      <c r="P1245" s="15"/>
      <c r="AA1245" s="15"/>
      <c r="AL1245" s="15"/>
      <c r="AW1245" s="15"/>
      <c r="BH1245" s="15"/>
      <c r="BS1245" s="15"/>
      <c r="CD1245" s="15"/>
      <c r="CO1245" s="15"/>
      <c r="CZ1245" s="15"/>
    </row>
    <row r="1246" spans="5:104" x14ac:dyDescent="0.15">
      <c r="E1246" s="15"/>
      <c r="P1246" s="15"/>
      <c r="AA1246" s="15"/>
      <c r="AL1246" s="15"/>
      <c r="AW1246" s="15"/>
      <c r="BH1246" s="15"/>
      <c r="BS1246" s="15"/>
      <c r="CD1246" s="15"/>
      <c r="CO1246" s="15"/>
      <c r="CZ1246" s="15"/>
    </row>
    <row r="1247" spans="5:104" x14ac:dyDescent="0.15">
      <c r="E1247" s="15"/>
      <c r="P1247" s="15"/>
      <c r="AA1247" s="15"/>
      <c r="AL1247" s="15"/>
      <c r="AW1247" s="15"/>
      <c r="BH1247" s="15"/>
      <c r="BS1247" s="15"/>
      <c r="CD1247" s="15"/>
      <c r="CO1247" s="15"/>
      <c r="CZ1247" s="15"/>
    </row>
    <row r="1248" spans="5:104" x14ac:dyDescent="0.15">
      <c r="E1248" s="15"/>
      <c r="P1248" s="15"/>
      <c r="AA1248" s="15"/>
      <c r="AL1248" s="15"/>
      <c r="AW1248" s="15"/>
      <c r="BH1248" s="15"/>
      <c r="BS1248" s="15"/>
      <c r="CD1248" s="15"/>
      <c r="CO1248" s="15"/>
      <c r="CZ1248" s="15"/>
    </row>
    <row r="1249" spans="5:104" x14ac:dyDescent="0.15">
      <c r="E1249" s="15"/>
      <c r="P1249" s="15"/>
      <c r="AA1249" s="15"/>
      <c r="AL1249" s="15"/>
      <c r="AW1249" s="15"/>
      <c r="BH1249" s="15"/>
      <c r="BS1249" s="15"/>
      <c r="CD1249" s="15"/>
      <c r="CO1249" s="15"/>
      <c r="CZ1249" s="15"/>
    </row>
    <row r="1250" spans="5:104" x14ac:dyDescent="0.15">
      <c r="E1250" s="15"/>
      <c r="P1250" s="15"/>
      <c r="AA1250" s="15"/>
      <c r="AL1250" s="15"/>
      <c r="AW1250" s="15"/>
      <c r="BH1250" s="15"/>
      <c r="BS1250" s="15"/>
      <c r="CD1250" s="15"/>
      <c r="CO1250" s="15"/>
      <c r="CZ1250" s="15"/>
    </row>
    <row r="1251" spans="5:104" x14ac:dyDescent="0.15">
      <c r="E1251" s="15"/>
      <c r="P1251" s="15"/>
      <c r="AA1251" s="15"/>
      <c r="AL1251" s="15"/>
      <c r="AW1251" s="15"/>
      <c r="BH1251" s="15"/>
      <c r="BS1251" s="15"/>
      <c r="CD1251" s="15"/>
      <c r="CO1251" s="15"/>
      <c r="CZ1251" s="15"/>
    </row>
    <row r="1252" spans="5:104" x14ac:dyDescent="0.15">
      <c r="E1252" s="15"/>
      <c r="P1252" s="15"/>
      <c r="AA1252" s="15"/>
      <c r="AL1252" s="15"/>
      <c r="AW1252" s="15"/>
      <c r="BH1252" s="15"/>
      <c r="BS1252" s="15"/>
      <c r="CD1252" s="15"/>
      <c r="CO1252" s="15"/>
      <c r="CZ1252" s="15"/>
    </row>
    <row r="1253" spans="5:104" x14ac:dyDescent="0.15">
      <c r="E1253" s="15"/>
      <c r="P1253" s="15"/>
      <c r="AA1253" s="15"/>
      <c r="AL1253" s="15"/>
      <c r="AW1253" s="15"/>
      <c r="BH1253" s="15"/>
      <c r="BS1253" s="15"/>
      <c r="CD1253" s="15"/>
      <c r="CO1253" s="15"/>
      <c r="CZ1253" s="15"/>
    </row>
    <row r="1254" spans="5:104" x14ac:dyDescent="0.15">
      <c r="E1254" s="15"/>
      <c r="P1254" s="15"/>
      <c r="AA1254" s="15"/>
      <c r="AL1254" s="15"/>
      <c r="AW1254" s="15"/>
      <c r="BH1254" s="15"/>
      <c r="BS1254" s="15"/>
      <c r="CD1254" s="15"/>
      <c r="CO1254" s="15"/>
      <c r="CZ1254" s="15"/>
    </row>
    <row r="1255" spans="5:104" x14ac:dyDescent="0.15">
      <c r="E1255" s="15"/>
      <c r="P1255" s="15"/>
      <c r="AA1255" s="15"/>
      <c r="AL1255" s="15"/>
      <c r="AW1255" s="15"/>
      <c r="BH1255" s="15"/>
      <c r="BS1255" s="15"/>
      <c r="CD1255" s="15"/>
      <c r="CO1255" s="15"/>
      <c r="CZ1255" s="15"/>
    </row>
    <row r="1256" spans="5:104" x14ac:dyDescent="0.15">
      <c r="E1256" s="15"/>
      <c r="P1256" s="15"/>
      <c r="AA1256" s="15"/>
      <c r="AL1256" s="15"/>
      <c r="AW1256" s="15"/>
      <c r="BH1256" s="15"/>
      <c r="BS1256" s="15"/>
      <c r="CD1256" s="15"/>
      <c r="CO1256" s="15"/>
      <c r="CZ1256" s="15"/>
    </row>
    <row r="1257" spans="5:104" x14ac:dyDescent="0.15">
      <c r="E1257" s="15"/>
      <c r="P1257" s="15"/>
      <c r="AA1257" s="15"/>
      <c r="AL1257" s="15"/>
      <c r="AW1257" s="15"/>
      <c r="BH1257" s="15"/>
      <c r="BS1257" s="15"/>
      <c r="CD1257" s="15"/>
      <c r="CO1257" s="15"/>
      <c r="CZ1257" s="15"/>
    </row>
    <row r="1258" spans="5:104" x14ac:dyDescent="0.15">
      <c r="E1258" s="15"/>
      <c r="P1258" s="15"/>
      <c r="AA1258" s="15"/>
      <c r="AL1258" s="15"/>
      <c r="AW1258" s="15"/>
      <c r="BH1258" s="15"/>
      <c r="BS1258" s="15"/>
      <c r="CD1258" s="15"/>
      <c r="CO1258" s="15"/>
      <c r="CZ1258" s="15"/>
    </row>
    <row r="1259" spans="5:104" x14ac:dyDescent="0.15">
      <c r="E1259" s="15"/>
      <c r="P1259" s="15"/>
      <c r="AA1259" s="15"/>
      <c r="AL1259" s="15"/>
      <c r="AW1259" s="15"/>
      <c r="BH1259" s="15"/>
      <c r="BS1259" s="15"/>
      <c r="CD1259" s="15"/>
      <c r="CO1259" s="15"/>
      <c r="CZ1259" s="15"/>
    </row>
    <row r="1260" spans="5:104" x14ac:dyDescent="0.15">
      <c r="E1260" s="15"/>
      <c r="P1260" s="15"/>
      <c r="AA1260" s="15"/>
      <c r="AL1260" s="15"/>
      <c r="AW1260" s="15"/>
      <c r="BH1260" s="15"/>
      <c r="BS1260" s="15"/>
      <c r="CD1260" s="15"/>
      <c r="CO1260" s="15"/>
      <c r="CZ1260" s="15"/>
    </row>
    <row r="1261" spans="5:104" x14ac:dyDescent="0.15">
      <c r="E1261" s="15"/>
      <c r="P1261" s="15"/>
      <c r="AA1261" s="15"/>
      <c r="AL1261" s="15"/>
      <c r="AW1261" s="15"/>
      <c r="BH1261" s="15"/>
      <c r="BS1261" s="15"/>
      <c r="CD1261" s="15"/>
      <c r="CO1261" s="15"/>
      <c r="CZ1261" s="15"/>
    </row>
    <row r="1262" spans="5:104" x14ac:dyDescent="0.15">
      <c r="E1262" s="15"/>
      <c r="P1262" s="15"/>
      <c r="AA1262" s="15"/>
      <c r="AL1262" s="15"/>
      <c r="AW1262" s="15"/>
      <c r="BH1262" s="15"/>
      <c r="BS1262" s="15"/>
      <c r="CD1262" s="15"/>
      <c r="CO1262" s="15"/>
      <c r="CZ1262" s="15"/>
    </row>
    <row r="1263" spans="5:104" x14ac:dyDescent="0.15">
      <c r="E1263" s="15"/>
      <c r="P1263" s="15"/>
      <c r="AA1263" s="15"/>
      <c r="AL1263" s="15"/>
      <c r="AW1263" s="15"/>
      <c r="BH1263" s="15"/>
      <c r="BS1263" s="15"/>
      <c r="CD1263" s="15"/>
      <c r="CO1263" s="15"/>
      <c r="CZ1263" s="15"/>
    </row>
    <row r="1264" spans="5:104" x14ac:dyDescent="0.15">
      <c r="E1264" s="15"/>
      <c r="P1264" s="15"/>
      <c r="AA1264" s="15"/>
      <c r="AL1264" s="15"/>
      <c r="AW1264" s="15"/>
      <c r="BH1264" s="15"/>
      <c r="BS1264" s="15"/>
      <c r="CD1264" s="15"/>
      <c r="CO1264" s="15"/>
      <c r="CZ1264" s="15"/>
    </row>
    <row r="1265" spans="5:104" x14ac:dyDescent="0.15">
      <c r="E1265" s="15"/>
      <c r="P1265" s="15"/>
      <c r="AA1265" s="15"/>
      <c r="AL1265" s="15"/>
      <c r="AW1265" s="15"/>
      <c r="BH1265" s="15"/>
      <c r="BS1265" s="15"/>
      <c r="CD1265" s="15"/>
      <c r="CO1265" s="15"/>
      <c r="CZ1265" s="15"/>
    </row>
    <row r="1266" spans="5:104" x14ac:dyDescent="0.15">
      <c r="E1266" s="15"/>
      <c r="P1266" s="15"/>
      <c r="AA1266" s="15"/>
      <c r="AL1266" s="15"/>
      <c r="AW1266" s="15"/>
      <c r="BH1266" s="15"/>
      <c r="BS1266" s="15"/>
      <c r="CD1266" s="15"/>
      <c r="CO1266" s="15"/>
      <c r="CZ1266" s="15"/>
    </row>
    <row r="1267" spans="5:104" x14ac:dyDescent="0.15">
      <c r="E1267" s="15"/>
      <c r="P1267" s="15"/>
      <c r="AA1267" s="15"/>
      <c r="AL1267" s="15"/>
      <c r="AW1267" s="15"/>
      <c r="BH1267" s="15"/>
      <c r="BS1267" s="15"/>
      <c r="CD1267" s="15"/>
      <c r="CO1267" s="15"/>
      <c r="CZ1267" s="15"/>
    </row>
    <row r="1268" spans="5:104" x14ac:dyDescent="0.15">
      <c r="E1268" s="15"/>
      <c r="P1268" s="15"/>
      <c r="AA1268" s="15"/>
      <c r="AL1268" s="15"/>
      <c r="AW1268" s="15"/>
      <c r="BH1268" s="15"/>
      <c r="BS1268" s="15"/>
      <c r="CD1268" s="15"/>
      <c r="CO1268" s="15"/>
      <c r="CZ1268" s="15"/>
    </row>
    <row r="1269" spans="5:104" x14ac:dyDescent="0.15">
      <c r="E1269" s="15"/>
      <c r="P1269" s="15"/>
      <c r="AA1269" s="15"/>
      <c r="AL1269" s="15"/>
      <c r="AW1269" s="15"/>
      <c r="BH1269" s="15"/>
      <c r="BS1269" s="15"/>
      <c r="CD1269" s="15"/>
      <c r="CO1269" s="15"/>
      <c r="CZ1269" s="15"/>
    </row>
    <row r="1270" spans="5:104" x14ac:dyDescent="0.15">
      <c r="E1270" s="15"/>
      <c r="P1270" s="15"/>
      <c r="AA1270" s="15"/>
      <c r="AL1270" s="15"/>
      <c r="AW1270" s="15"/>
      <c r="BH1270" s="15"/>
      <c r="BS1270" s="15"/>
      <c r="CD1270" s="15"/>
      <c r="CO1270" s="15"/>
      <c r="CZ1270" s="15"/>
    </row>
    <row r="1271" spans="5:104" x14ac:dyDescent="0.15">
      <c r="E1271" s="15"/>
      <c r="P1271" s="15"/>
      <c r="AA1271" s="15"/>
      <c r="AL1271" s="15"/>
      <c r="AW1271" s="15"/>
      <c r="BH1271" s="15"/>
      <c r="BS1271" s="15"/>
      <c r="CD1271" s="15"/>
      <c r="CO1271" s="15"/>
      <c r="CZ1271" s="15"/>
    </row>
    <row r="1272" spans="5:104" x14ac:dyDescent="0.15">
      <c r="E1272" s="15"/>
      <c r="P1272" s="15"/>
      <c r="AA1272" s="15"/>
      <c r="AL1272" s="15"/>
      <c r="AW1272" s="15"/>
      <c r="BH1272" s="15"/>
      <c r="BS1272" s="15"/>
      <c r="CD1272" s="15"/>
      <c r="CO1272" s="15"/>
      <c r="CZ1272" s="15"/>
    </row>
    <row r="1273" spans="5:104" x14ac:dyDescent="0.15">
      <c r="E1273" s="15"/>
      <c r="P1273" s="15"/>
      <c r="AA1273" s="15"/>
      <c r="AL1273" s="15"/>
      <c r="AW1273" s="15"/>
      <c r="BH1273" s="15"/>
      <c r="BS1273" s="15"/>
      <c r="CD1273" s="15"/>
      <c r="CO1273" s="15"/>
      <c r="CZ1273" s="15"/>
    </row>
    <row r="1274" spans="5:104" x14ac:dyDescent="0.15">
      <c r="E1274" s="15"/>
      <c r="P1274" s="15"/>
      <c r="AA1274" s="15"/>
      <c r="AL1274" s="15"/>
      <c r="AW1274" s="15"/>
      <c r="BH1274" s="15"/>
      <c r="BS1274" s="15"/>
      <c r="CD1274" s="15"/>
      <c r="CO1274" s="15"/>
      <c r="CZ1274" s="15"/>
    </row>
    <row r="1275" spans="5:104" x14ac:dyDescent="0.15">
      <c r="E1275" s="15"/>
      <c r="P1275" s="15"/>
      <c r="AA1275" s="15"/>
      <c r="AL1275" s="15"/>
      <c r="AW1275" s="15"/>
      <c r="BH1275" s="15"/>
      <c r="BS1275" s="15"/>
      <c r="CD1275" s="15"/>
      <c r="CO1275" s="15"/>
      <c r="CZ1275" s="15"/>
    </row>
    <row r="1276" spans="5:104" x14ac:dyDescent="0.15">
      <c r="E1276" s="15"/>
      <c r="P1276" s="15"/>
      <c r="AA1276" s="15"/>
      <c r="AL1276" s="15"/>
      <c r="AW1276" s="15"/>
      <c r="BH1276" s="15"/>
      <c r="BS1276" s="15"/>
      <c r="CD1276" s="15"/>
      <c r="CO1276" s="15"/>
      <c r="CZ1276" s="15"/>
    </row>
    <row r="1277" spans="5:104" x14ac:dyDescent="0.15">
      <c r="E1277" s="15"/>
      <c r="P1277" s="15"/>
      <c r="AA1277" s="15"/>
      <c r="AL1277" s="15"/>
      <c r="AW1277" s="15"/>
      <c r="BH1277" s="15"/>
      <c r="BS1277" s="15"/>
      <c r="CD1277" s="15"/>
      <c r="CO1277" s="15"/>
      <c r="CZ1277" s="15"/>
    </row>
    <row r="1278" spans="5:104" x14ac:dyDescent="0.15">
      <c r="E1278" s="15"/>
      <c r="P1278" s="15"/>
      <c r="AA1278" s="15"/>
      <c r="AL1278" s="15"/>
      <c r="AW1278" s="15"/>
      <c r="BH1278" s="15"/>
      <c r="BS1278" s="15"/>
      <c r="CD1278" s="15"/>
      <c r="CO1278" s="15"/>
      <c r="CZ1278" s="15"/>
    </row>
    <row r="1279" spans="5:104" x14ac:dyDescent="0.15">
      <c r="E1279" s="15"/>
      <c r="P1279" s="15"/>
      <c r="AA1279" s="15"/>
      <c r="AL1279" s="15"/>
      <c r="AW1279" s="15"/>
      <c r="BH1279" s="15"/>
      <c r="BS1279" s="15"/>
      <c r="CD1279" s="15"/>
      <c r="CO1279" s="15"/>
      <c r="CZ1279" s="15"/>
    </row>
    <row r="1280" spans="5:104" x14ac:dyDescent="0.15">
      <c r="E1280" s="15"/>
      <c r="P1280" s="15"/>
      <c r="AA1280" s="15"/>
      <c r="AL1280" s="15"/>
      <c r="AW1280" s="15"/>
      <c r="BH1280" s="15"/>
      <c r="BS1280" s="15"/>
      <c r="CD1280" s="15"/>
      <c r="CO1280" s="15"/>
      <c r="CZ1280" s="15"/>
    </row>
    <row r="1281" spans="5:104" x14ac:dyDescent="0.15">
      <c r="E1281" s="15"/>
      <c r="P1281" s="15"/>
      <c r="AA1281" s="15"/>
      <c r="AL1281" s="15"/>
      <c r="AW1281" s="15"/>
      <c r="BH1281" s="15"/>
      <c r="BS1281" s="15"/>
      <c r="CD1281" s="15"/>
      <c r="CO1281" s="15"/>
      <c r="CZ1281" s="15"/>
    </row>
    <row r="1282" spans="5:104" x14ac:dyDescent="0.15">
      <c r="E1282" s="15"/>
      <c r="P1282" s="15"/>
      <c r="AA1282" s="15"/>
      <c r="AL1282" s="15"/>
      <c r="AW1282" s="15"/>
      <c r="BH1282" s="15"/>
      <c r="BS1282" s="15"/>
      <c r="CD1282" s="15"/>
      <c r="CO1282" s="15"/>
      <c r="CZ1282" s="15"/>
    </row>
    <row r="1283" spans="5:104" x14ac:dyDescent="0.15">
      <c r="E1283" s="15"/>
      <c r="P1283" s="15"/>
      <c r="AA1283" s="15"/>
      <c r="AL1283" s="15"/>
      <c r="AW1283" s="15"/>
      <c r="BH1283" s="15"/>
      <c r="BS1283" s="15"/>
      <c r="CD1283" s="15"/>
      <c r="CO1283" s="15"/>
      <c r="CZ1283" s="15"/>
    </row>
    <row r="1284" spans="5:104" x14ac:dyDescent="0.15">
      <c r="E1284" s="15"/>
      <c r="P1284" s="15"/>
      <c r="AA1284" s="15"/>
      <c r="AL1284" s="15"/>
      <c r="AW1284" s="15"/>
      <c r="BH1284" s="15"/>
      <c r="BS1284" s="15"/>
      <c r="CD1284" s="15"/>
      <c r="CO1284" s="15"/>
      <c r="CZ1284" s="15"/>
    </row>
    <row r="1285" spans="5:104" x14ac:dyDescent="0.15">
      <c r="E1285" s="15"/>
      <c r="P1285" s="15"/>
      <c r="AA1285" s="15"/>
      <c r="AL1285" s="15"/>
      <c r="AW1285" s="15"/>
      <c r="BH1285" s="15"/>
      <c r="BS1285" s="15"/>
      <c r="CD1285" s="15"/>
      <c r="CO1285" s="15"/>
      <c r="CZ1285" s="15"/>
    </row>
    <row r="1286" spans="5:104" x14ac:dyDescent="0.15">
      <c r="E1286" s="15"/>
      <c r="P1286" s="15"/>
      <c r="AA1286" s="15"/>
      <c r="AL1286" s="15"/>
      <c r="AW1286" s="15"/>
      <c r="BH1286" s="15"/>
      <c r="BS1286" s="15"/>
      <c r="CD1286" s="15"/>
      <c r="CO1286" s="15"/>
      <c r="CZ1286" s="15"/>
    </row>
    <row r="1287" spans="5:104" x14ac:dyDescent="0.15">
      <c r="E1287" s="15"/>
      <c r="P1287" s="15"/>
      <c r="AA1287" s="15"/>
      <c r="AL1287" s="15"/>
      <c r="AW1287" s="15"/>
      <c r="BH1287" s="15"/>
      <c r="BS1287" s="15"/>
      <c r="CD1287" s="15"/>
      <c r="CO1287" s="15"/>
      <c r="CZ1287" s="15"/>
    </row>
    <row r="1288" spans="5:104" x14ac:dyDescent="0.15">
      <c r="E1288" s="15"/>
      <c r="P1288" s="15"/>
      <c r="AA1288" s="15"/>
      <c r="AL1288" s="15"/>
      <c r="AW1288" s="15"/>
      <c r="BH1288" s="15"/>
      <c r="BS1288" s="15"/>
      <c r="CD1288" s="15"/>
      <c r="CO1288" s="15"/>
      <c r="CZ1288" s="15"/>
    </row>
    <row r="1289" spans="5:104" x14ac:dyDescent="0.15">
      <c r="E1289" s="15"/>
      <c r="P1289" s="15"/>
      <c r="AA1289" s="15"/>
      <c r="AL1289" s="15"/>
      <c r="AW1289" s="15"/>
      <c r="BH1289" s="15"/>
      <c r="BS1289" s="15"/>
      <c r="CD1289" s="15"/>
      <c r="CO1289" s="15"/>
      <c r="CZ1289" s="15"/>
    </row>
    <row r="1290" spans="5:104" x14ac:dyDescent="0.15">
      <c r="E1290" s="15"/>
      <c r="P1290" s="15"/>
      <c r="AA1290" s="15"/>
      <c r="AL1290" s="15"/>
      <c r="AW1290" s="15"/>
      <c r="BH1290" s="15"/>
      <c r="BS1290" s="15"/>
      <c r="CD1290" s="15"/>
      <c r="CO1290" s="15"/>
      <c r="CZ1290" s="15"/>
    </row>
    <row r="1291" spans="5:104" x14ac:dyDescent="0.15">
      <c r="E1291" s="15"/>
      <c r="P1291" s="15"/>
      <c r="AA1291" s="15"/>
      <c r="AL1291" s="15"/>
      <c r="AW1291" s="15"/>
      <c r="BH1291" s="15"/>
      <c r="BS1291" s="15"/>
      <c r="CD1291" s="15"/>
      <c r="CO1291" s="15"/>
      <c r="CZ1291" s="15"/>
    </row>
    <row r="1292" spans="5:104" x14ac:dyDescent="0.15">
      <c r="E1292" s="15"/>
      <c r="P1292" s="15"/>
      <c r="AA1292" s="15"/>
      <c r="AL1292" s="15"/>
      <c r="AW1292" s="15"/>
      <c r="BH1292" s="15"/>
      <c r="BS1292" s="15"/>
      <c r="CD1292" s="15"/>
      <c r="CO1292" s="15"/>
      <c r="CZ1292" s="15"/>
    </row>
    <row r="1293" spans="5:104" x14ac:dyDescent="0.15">
      <c r="E1293" s="15"/>
      <c r="P1293" s="15"/>
      <c r="AA1293" s="15"/>
      <c r="AL1293" s="15"/>
      <c r="AW1293" s="15"/>
      <c r="BH1293" s="15"/>
      <c r="BS1293" s="15"/>
      <c r="CD1293" s="15"/>
      <c r="CO1293" s="15"/>
      <c r="CZ1293" s="15"/>
    </row>
    <row r="1294" spans="5:104" x14ac:dyDescent="0.15">
      <c r="E1294" s="15"/>
      <c r="P1294" s="15"/>
      <c r="AA1294" s="15"/>
      <c r="AL1294" s="15"/>
      <c r="AW1294" s="15"/>
      <c r="BH1294" s="15"/>
      <c r="BS1294" s="15"/>
      <c r="CD1294" s="15"/>
      <c r="CO1294" s="15"/>
      <c r="CZ1294" s="15"/>
    </row>
    <row r="1295" spans="5:104" x14ac:dyDescent="0.15">
      <c r="E1295" s="15"/>
      <c r="P1295" s="15"/>
      <c r="AA1295" s="15"/>
      <c r="AL1295" s="15"/>
      <c r="AW1295" s="15"/>
      <c r="BH1295" s="15"/>
      <c r="BS1295" s="15"/>
      <c r="CD1295" s="15"/>
      <c r="CO1295" s="15"/>
      <c r="CZ1295" s="15"/>
    </row>
    <row r="1296" spans="5:104" x14ac:dyDescent="0.15">
      <c r="E1296" s="15"/>
      <c r="P1296" s="15"/>
      <c r="AA1296" s="15"/>
      <c r="AL1296" s="15"/>
      <c r="AW1296" s="15"/>
      <c r="BH1296" s="15"/>
      <c r="BS1296" s="15"/>
      <c r="CD1296" s="15"/>
      <c r="CO1296" s="15"/>
      <c r="CZ1296" s="15"/>
    </row>
    <row r="1297" spans="5:104" x14ac:dyDescent="0.15">
      <c r="E1297" s="15"/>
      <c r="P1297" s="15"/>
      <c r="AA1297" s="15"/>
      <c r="AL1297" s="15"/>
      <c r="AW1297" s="15"/>
      <c r="BH1297" s="15"/>
      <c r="BS1297" s="15"/>
      <c r="CD1297" s="15"/>
      <c r="CO1297" s="15"/>
      <c r="CZ1297" s="15"/>
    </row>
    <row r="1298" spans="5:104" x14ac:dyDescent="0.15">
      <c r="E1298" s="15"/>
      <c r="P1298" s="15"/>
      <c r="AA1298" s="15"/>
      <c r="AL1298" s="15"/>
      <c r="AW1298" s="15"/>
      <c r="BH1298" s="15"/>
      <c r="BS1298" s="15"/>
      <c r="CD1298" s="15"/>
      <c r="CO1298" s="15"/>
      <c r="CZ1298" s="15"/>
    </row>
    <row r="1299" spans="5:104" x14ac:dyDescent="0.15">
      <c r="E1299" s="15"/>
      <c r="P1299" s="15"/>
      <c r="AA1299" s="15"/>
      <c r="AL1299" s="15"/>
      <c r="AW1299" s="15"/>
      <c r="BH1299" s="15"/>
      <c r="BS1299" s="15"/>
      <c r="CD1299" s="15"/>
      <c r="CO1299" s="15"/>
      <c r="CZ1299" s="15"/>
    </row>
    <row r="1300" spans="5:104" x14ac:dyDescent="0.15">
      <c r="E1300" s="15"/>
      <c r="P1300" s="15"/>
      <c r="AA1300" s="15"/>
      <c r="AL1300" s="15"/>
      <c r="AW1300" s="15"/>
      <c r="BH1300" s="15"/>
      <c r="BS1300" s="15"/>
      <c r="CD1300" s="15"/>
      <c r="CO1300" s="15"/>
      <c r="CZ1300" s="15"/>
    </row>
    <row r="1301" spans="5:104" x14ac:dyDescent="0.15">
      <c r="E1301" s="15"/>
      <c r="P1301" s="15"/>
      <c r="AA1301" s="15"/>
      <c r="AL1301" s="15"/>
      <c r="AW1301" s="15"/>
      <c r="BH1301" s="15"/>
      <c r="BS1301" s="15"/>
      <c r="CD1301" s="15"/>
      <c r="CO1301" s="15"/>
      <c r="CZ1301" s="15"/>
    </row>
    <row r="1302" spans="5:104" x14ac:dyDescent="0.15">
      <c r="E1302" s="15"/>
      <c r="P1302" s="15"/>
      <c r="AA1302" s="15"/>
      <c r="AL1302" s="15"/>
      <c r="AW1302" s="15"/>
      <c r="BH1302" s="15"/>
      <c r="BS1302" s="15"/>
      <c r="CD1302" s="15"/>
      <c r="CO1302" s="15"/>
      <c r="CZ1302" s="15"/>
    </row>
    <row r="1303" spans="5:104" x14ac:dyDescent="0.15">
      <c r="E1303" s="15"/>
      <c r="P1303" s="15"/>
      <c r="AA1303" s="15"/>
      <c r="AL1303" s="15"/>
      <c r="AW1303" s="15"/>
      <c r="BH1303" s="15"/>
      <c r="BS1303" s="15"/>
      <c r="CD1303" s="15"/>
      <c r="CO1303" s="15"/>
      <c r="CZ1303" s="15"/>
    </row>
    <row r="1304" spans="5:104" x14ac:dyDescent="0.15">
      <c r="E1304" s="15"/>
      <c r="P1304" s="15"/>
      <c r="AA1304" s="15"/>
      <c r="AL1304" s="15"/>
      <c r="AW1304" s="15"/>
      <c r="BH1304" s="15"/>
      <c r="BS1304" s="15"/>
      <c r="CD1304" s="15"/>
      <c r="CO1304" s="15"/>
      <c r="CZ1304" s="15"/>
    </row>
    <row r="1305" spans="5:104" x14ac:dyDescent="0.15">
      <c r="E1305" s="15"/>
      <c r="P1305" s="15"/>
      <c r="AA1305" s="15"/>
      <c r="AL1305" s="15"/>
      <c r="AW1305" s="15"/>
      <c r="BH1305" s="15"/>
      <c r="BS1305" s="15"/>
      <c r="CD1305" s="15"/>
      <c r="CO1305" s="15"/>
      <c r="CZ1305" s="15"/>
    </row>
    <row r="1306" spans="5:104" x14ac:dyDescent="0.15">
      <c r="E1306" s="15"/>
      <c r="P1306" s="15"/>
      <c r="AA1306" s="15"/>
      <c r="AL1306" s="15"/>
      <c r="AW1306" s="15"/>
      <c r="BH1306" s="15"/>
      <c r="BS1306" s="15"/>
      <c r="CD1306" s="15"/>
      <c r="CO1306" s="15"/>
      <c r="CZ1306" s="15"/>
    </row>
    <row r="1307" spans="5:104" x14ac:dyDescent="0.15">
      <c r="E1307" s="15"/>
      <c r="P1307" s="15"/>
      <c r="AA1307" s="15"/>
      <c r="AL1307" s="15"/>
      <c r="AW1307" s="15"/>
      <c r="BH1307" s="15"/>
      <c r="BS1307" s="15"/>
      <c r="CD1307" s="15"/>
      <c r="CO1307" s="15"/>
      <c r="CZ1307" s="15"/>
    </row>
    <row r="1308" spans="5:104" x14ac:dyDescent="0.15">
      <c r="E1308" s="15"/>
      <c r="P1308" s="15"/>
      <c r="AA1308" s="15"/>
      <c r="AL1308" s="15"/>
      <c r="AW1308" s="15"/>
      <c r="BH1308" s="15"/>
      <c r="BS1308" s="15"/>
      <c r="CD1308" s="15"/>
      <c r="CO1308" s="15"/>
      <c r="CZ1308" s="15"/>
    </row>
    <row r="1309" spans="5:104" x14ac:dyDescent="0.15">
      <c r="E1309" s="15"/>
      <c r="P1309" s="15"/>
      <c r="AA1309" s="15"/>
      <c r="AL1309" s="15"/>
      <c r="AW1309" s="15"/>
      <c r="BH1309" s="15"/>
      <c r="BS1309" s="15"/>
      <c r="CD1309" s="15"/>
      <c r="CO1309" s="15"/>
      <c r="CZ1309" s="15"/>
    </row>
    <row r="1310" spans="5:104" x14ac:dyDescent="0.15">
      <c r="E1310" s="15"/>
      <c r="P1310" s="15"/>
      <c r="AA1310" s="15"/>
      <c r="AL1310" s="15"/>
      <c r="AW1310" s="15"/>
      <c r="BH1310" s="15"/>
      <c r="BS1310" s="15"/>
      <c r="CD1310" s="15"/>
      <c r="CO1310" s="15"/>
      <c r="CZ1310" s="15"/>
    </row>
    <row r="1311" spans="5:104" x14ac:dyDescent="0.15">
      <c r="E1311" s="15"/>
      <c r="P1311" s="15"/>
      <c r="AA1311" s="15"/>
      <c r="AL1311" s="15"/>
      <c r="AW1311" s="15"/>
      <c r="BH1311" s="15"/>
      <c r="BS1311" s="15"/>
      <c r="CD1311" s="15"/>
      <c r="CO1311" s="15"/>
      <c r="CZ1311" s="15"/>
    </row>
    <row r="1312" spans="5:104" x14ac:dyDescent="0.15">
      <c r="E1312" s="15"/>
      <c r="P1312" s="15"/>
      <c r="AA1312" s="15"/>
      <c r="AL1312" s="15"/>
      <c r="AW1312" s="15"/>
      <c r="BH1312" s="15"/>
      <c r="BS1312" s="15"/>
      <c r="CD1312" s="15"/>
      <c r="CO1312" s="15"/>
      <c r="CZ1312" s="15"/>
    </row>
    <row r="1313" spans="5:104" x14ac:dyDescent="0.15">
      <c r="E1313" s="15"/>
      <c r="P1313" s="15"/>
      <c r="AA1313" s="15"/>
      <c r="AL1313" s="15"/>
      <c r="AW1313" s="15"/>
      <c r="BH1313" s="15"/>
      <c r="BS1313" s="15"/>
      <c r="CD1313" s="15"/>
      <c r="CO1313" s="15"/>
      <c r="CZ1313" s="15"/>
    </row>
    <row r="1314" spans="5:104" x14ac:dyDescent="0.15">
      <c r="E1314" s="15"/>
      <c r="P1314" s="15"/>
      <c r="AA1314" s="15"/>
      <c r="AL1314" s="15"/>
      <c r="AW1314" s="15"/>
      <c r="BH1314" s="15"/>
      <c r="BS1314" s="15"/>
      <c r="CD1314" s="15"/>
      <c r="CO1314" s="15"/>
      <c r="CZ1314" s="15"/>
    </row>
    <row r="1315" spans="5:104" x14ac:dyDescent="0.15">
      <c r="E1315" s="15"/>
      <c r="P1315" s="15"/>
      <c r="AA1315" s="15"/>
      <c r="AL1315" s="15"/>
      <c r="AW1315" s="15"/>
      <c r="BH1315" s="15"/>
      <c r="BS1315" s="15"/>
      <c r="CD1315" s="15"/>
      <c r="CO1315" s="15"/>
      <c r="CZ1315" s="15"/>
    </row>
    <row r="1316" spans="5:104" x14ac:dyDescent="0.15">
      <c r="E1316" s="15"/>
      <c r="P1316" s="15"/>
      <c r="AA1316" s="15"/>
      <c r="AL1316" s="15"/>
      <c r="AW1316" s="15"/>
      <c r="BH1316" s="15"/>
      <c r="BS1316" s="15"/>
      <c r="CD1316" s="15"/>
      <c r="CO1316" s="15"/>
      <c r="CZ1316" s="15"/>
    </row>
    <row r="1317" spans="5:104" x14ac:dyDescent="0.15">
      <c r="E1317" s="15"/>
      <c r="P1317" s="15"/>
      <c r="AA1317" s="15"/>
      <c r="AL1317" s="15"/>
      <c r="AW1317" s="15"/>
      <c r="BH1317" s="15"/>
      <c r="BS1317" s="15"/>
      <c r="CD1317" s="15"/>
      <c r="CO1317" s="15"/>
      <c r="CZ1317" s="15"/>
    </row>
    <row r="1318" spans="5:104" x14ac:dyDescent="0.15">
      <c r="E1318" s="15"/>
      <c r="P1318" s="15"/>
      <c r="AA1318" s="15"/>
      <c r="AL1318" s="15"/>
      <c r="AW1318" s="15"/>
      <c r="BH1318" s="15"/>
      <c r="BS1318" s="15"/>
      <c r="CD1318" s="15"/>
      <c r="CO1318" s="15"/>
      <c r="CZ1318" s="15"/>
    </row>
    <row r="1319" spans="5:104" x14ac:dyDescent="0.15">
      <c r="E1319" s="15"/>
      <c r="P1319" s="15"/>
      <c r="AA1319" s="15"/>
      <c r="AL1319" s="15"/>
      <c r="AW1319" s="15"/>
      <c r="BH1319" s="15"/>
      <c r="BS1319" s="15"/>
      <c r="CD1319" s="15"/>
      <c r="CO1319" s="15"/>
      <c r="CZ1319" s="15"/>
    </row>
    <row r="1320" spans="5:104" x14ac:dyDescent="0.15">
      <c r="E1320" s="15"/>
      <c r="P1320" s="15"/>
      <c r="AA1320" s="15"/>
      <c r="AL1320" s="15"/>
      <c r="AW1320" s="15"/>
      <c r="BH1320" s="15"/>
      <c r="BS1320" s="15"/>
      <c r="CD1320" s="15"/>
      <c r="CO1320" s="15"/>
      <c r="CZ1320" s="15"/>
    </row>
    <row r="1321" spans="5:104" x14ac:dyDescent="0.15">
      <c r="E1321" s="15"/>
      <c r="P1321" s="15"/>
      <c r="AA1321" s="15"/>
      <c r="AL1321" s="15"/>
      <c r="AW1321" s="15"/>
      <c r="BH1321" s="15"/>
      <c r="BS1321" s="15"/>
      <c r="CD1321" s="15"/>
      <c r="CO1321" s="15"/>
      <c r="CZ1321" s="15"/>
    </row>
    <row r="1322" spans="5:104" x14ac:dyDescent="0.15">
      <c r="E1322" s="15"/>
      <c r="P1322" s="15"/>
      <c r="AA1322" s="15"/>
      <c r="AL1322" s="15"/>
      <c r="AW1322" s="15"/>
      <c r="BH1322" s="15"/>
      <c r="BS1322" s="15"/>
      <c r="CD1322" s="15"/>
      <c r="CO1322" s="15"/>
      <c r="CZ1322" s="15"/>
    </row>
    <row r="1323" spans="5:104" x14ac:dyDescent="0.15">
      <c r="E1323" s="15"/>
      <c r="P1323" s="15"/>
      <c r="AA1323" s="15"/>
      <c r="AL1323" s="15"/>
      <c r="AW1323" s="15"/>
      <c r="BH1323" s="15"/>
      <c r="BS1323" s="15"/>
      <c r="CD1323" s="15"/>
      <c r="CO1323" s="15"/>
      <c r="CZ1323" s="15"/>
    </row>
    <row r="1324" spans="5:104" x14ac:dyDescent="0.15">
      <c r="E1324" s="15"/>
      <c r="P1324" s="15"/>
      <c r="AA1324" s="15"/>
      <c r="AL1324" s="15"/>
      <c r="AW1324" s="15"/>
      <c r="BH1324" s="15"/>
      <c r="BS1324" s="15"/>
      <c r="CD1324" s="15"/>
      <c r="CO1324" s="15"/>
      <c r="CZ1324" s="15"/>
    </row>
    <row r="1325" spans="5:104" x14ac:dyDescent="0.15">
      <c r="E1325" s="15"/>
      <c r="P1325" s="15"/>
      <c r="AA1325" s="15"/>
      <c r="AL1325" s="15"/>
      <c r="AW1325" s="15"/>
      <c r="BH1325" s="15"/>
      <c r="BS1325" s="15"/>
      <c r="CD1325" s="15"/>
      <c r="CO1325" s="15"/>
      <c r="CZ1325" s="15"/>
    </row>
    <row r="1326" spans="5:104" x14ac:dyDescent="0.15">
      <c r="E1326" s="15"/>
      <c r="P1326" s="15"/>
      <c r="AA1326" s="15"/>
      <c r="AL1326" s="15"/>
      <c r="AW1326" s="15"/>
      <c r="BH1326" s="15"/>
      <c r="BS1326" s="15"/>
      <c r="CD1326" s="15"/>
      <c r="CO1326" s="15"/>
      <c r="CZ1326" s="15"/>
    </row>
    <row r="1327" spans="5:104" x14ac:dyDescent="0.15">
      <c r="E1327" s="15"/>
      <c r="P1327" s="15"/>
      <c r="AA1327" s="15"/>
      <c r="AL1327" s="15"/>
      <c r="AW1327" s="15"/>
      <c r="BH1327" s="15"/>
      <c r="BS1327" s="15"/>
      <c r="CD1327" s="15"/>
      <c r="CO1327" s="15"/>
      <c r="CZ1327" s="15"/>
    </row>
    <row r="1328" spans="5:104" x14ac:dyDescent="0.15">
      <c r="E1328" s="15"/>
      <c r="P1328" s="15"/>
      <c r="AA1328" s="15"/>
      <c r="AL1328" s="15"/>
      <c r="AW1328" s="15"/>
      <c r="BH1328" s="15"/>
      <c r="BS1328" s="15"/>
      <c r="CD1328" s="15"/>
      <c r="CO1328" s="15"/>
      <c r="CZ1328" s="15"/>
    </row>
    <row r="1329" spans="5:104" x14ac:dyDescent="0.15">
      <c r="E1329" s="15"/>
      <c r="P1329" s="15"/>
      <c r="AA1329" s="15"/>
      <c r="AL1329" s="15"/>
      <c r="AW1329" s="15"/>
      <c r="BH1329" s="15"/>
      <c r="BS1329" s="15"/>
      <c r="CD1329" s="15"/>
      <c r="CO1329" s="15"/>
      <c r="CZ1329" s="15"/>
    </row>
    <row r="1330" spans="5:104" x14ac:dyDescent="0.15">
      <c r="E1330" s="15"/>
      <c r="P1330" s="15"/>
      <c r="AA1330" s="15"/>
      <c r="AL1330" s="15"/>
      <c r="AW1330" s="15"/>
      <c r="BH1330" s="15"/>
      <c r="BS1330" s="15"/>
      <c r="CD1330" s="15"/>
      <c r="CO1330" s="15"/>
      <c r="CZ1330" s="15"/>
    </row>
    <row r="1331" spans="5:104" x14ac:dyDescent="0.15">
      <c r="E1331" s="15"/>
      <c r="P1331" s="15"/>
      <c r="AA1331" s="15"/>
      <c r="AL1331" s="15"/>
      <c r="AW1331" s="15"/>
      <c r="BH1331" s="15"/>
      <c r="BS1331" s="15"/>
      <c r="CD1331" s="15"/>
      <c r="CO1331" s="15"/>
      <c r="CZ1331" s="15"/>
    </row>
    <row r="1332" spans="5:104" x14ac:dyDescent="0.15">
      <c r="E1332" s="15"/>
      <c r="P1332" s="15"/>
      <c r="AA1332" s="15"/>
      <c r="AL1332" s="15"/>
      <c r="AW1332" s="15"/>
      <c r="BH1332" s="15"/>
      <c r="BS1332" s="15"/>
      <c r="CD1332" s="15"/>
      <c r="CO1332" s="15"/>
      <c r="CZ1332" s="15"/>
    </row>
    <row r="1333" spans="5:104" x14ac:dyDescent="0.15">
      <c r="E1333" s="15"/>
      <c r="P1333" s="15"/>
      <c r="AA1333" s="15"/>
      <c r="AL1333" s="15"/>
      <c r="AW1333" s="15"/>
      <c r="BH1333" s="15"/>
      <c r="BS1333" s="15"/>
      <c r="CD1333" s="15"/>
      <c r="CO1333" s="15"/>
      <c r="CZ1333" s="15"/>
    </row>
    <row r="1334" spans="5:104" x14ac:dyDescent="0.15">
      <c r="E1334" s="15"/>
      <c r="P1334" s="15"/>
      <c r="AA1334" s="15"/>
      <c r="AL1334" s="15"/>
      <c r="AW1334" s="15"/>
      <c r="BH1334" s="15"/>
      <c r="BS1334" s="15"/>
      <c r="CD1334" s="15"/>
      <c r="CO1334" s="15"/>
      <c r="CZ1334" s="15"/>
    </row>
    <row r="1335" spans="5:104" x14ac:dyDescent="0.15">
      <c r="E1335" s="15"/>
      <c r="P1335" s="15"/>
      <c r="AA1335" s="15"/>
      <c r="AL1335" s="15"/>
      <c r="AW1335" s="15"/>
      <c r="BH1335" s="15"/>
      <c r="BS1335" s="15"/>
      <c r="CD1335" s="15"/>
      <c r="CO1335" s="15"/>
      <c r="CZ1335" s="15"/>
    </row>
    <row r="1336" spans="5:104" x14ac:dyDescent="0.15">
      <c r="E1336" s="15"/>
      <c r="P1336" s="15"/>
      <c r="AA1336" s="15"/>
      <c r="AL1336" s="15"/>
      <c r="AW1336" s="15"/>
      <c r="BH1336" s="15"/>
      <c r="BS1336" s="15"/>
      <c r="CD1336" s="15"/>
      <c r="CO1336" s="15"/>
      <c r="CZ1336" s="15"/>
    </row>
    <row r="1337" spans="5:104" x14ac:dyDescent="0.15">
      <c r="E1337" s="15"/>
      <c r="P1337" s="15"/>
      <c r="AA1337" s="15"/>
      <c r="AL1337" s="15"/>
      <c r="AW1337" s="15"/>
      <c r="BH1337" s="15"/>
      <c r="BS1337" s="15"/>
      <c r="CD1337" s="15"/>
      <c r="CO1337" s="15"/>
      <c r="CZ1337" s="15"/>
    </row>
    <row r="1338" spans="5:104" x14ac:dyDescent="0.15">
      <c r="E1338" s="15"/>
      <c r="P1338" s="15"/>
      <c r="AA1338" s="15"/>
      <c r="AL1338" s="15"/>
      <c r="AW1338" s="15"/>
      <c r="BH1338" s="15"/>
      <c r="BS1338" s="15"/>
      <c r="CD1338" s="15"/>
      <c r="CO1338" s="15"/>
      <c r="CZ1338" s="15"/>
    </row>
    <row r="1339" spans="5:104" x14ac:dyDescent="0.15">
      <c r="E1339" s="15"/>
      <c r="P1339" s="15"/>
      <c r="AA1339" s="15"/>
      <c r="AL1339" s="15"/>
      <c r="AW1339" s="15"/>
      <c r="BH1339" s="15"/>
      <c r="BS1339" s="15"/>
      <c r="CD1339" s="15"/>
      <c r="CO1339" s="15"/>
      <c r="CZ1339" s="15"/>
    </row>
    <row r="1340" spans="5:104" x14ac:dyDescent="0.15">
      <c r="E1340" s="15"/>
      <c r="P1340" s="15"/>
      <c r="AA1340" s="15"/>
      <c r="AL1340" s="15"/>
      <c r="AW1340" s="15"/>
      <c r="BH1340" s="15"/>
      <c r="BS1340" s="15"/>
      <c r="CD1340" s="15"/>
      <c r="CO1340" s="15"/>
      <c r="CZ1340" s="15"/>
    </row>
    <row r="1341" spans="5:104" x14ac:dyDescent="0.15">
      <c r="E1341" s="15"/>
      <c r="P1341" s="15"/>
      <c r="AA1341" s="15"/>
      <c r="AL1341" s="15"/>
      <c r="AW1341" s="15"/>
      <c r="BH1341" s="15"/>
      <c r="BS1341" s="15"/>
      <c r="CD1341" s="15"/>
      <c r="CO1341" s="15"/>
      <c r="CZ1341" s="15"/>
    </row>
    <row r="1342" spans="5:104" x14ac:dyDescent="0.15">
      <c r="E1342" s="15"/>
      <c r="P1342" s="15"/>
      <c r="AA1342" s="15"/>
      <c r="AL1342" s="15"/>
      <c r="AW1342" s="15"/>
      <c r="BH1342" s="15"/>
      <c r="BS1342" s="15"/>
      <c r="CD1342" s="15"/>
      <c r="CO1342" s="15"/>
      <c r="CZ1342" s="15"/>
    </row>
    <row r="1343" spans="5:104" x14ac:dyDescent="0.15">
      <c r="E1343" s="15"/>
      <c r="P1343" s="15"/>
      <c r="AA1343" s="15"/>
      <c r="AL1343" s="15"/>
      <c r="AW1343" s="15"/>
      <c r="BH1343" s="15"/>
      <c r="BS1343" s="15"/>
      <c r="CD1343" s="15"/>
      <c r="CO1343" s="15"/>
      <c r="CZ1343" s="15"/>
    </row>
    <row r="1344" spans="5:104" x14ac:dyDescent="0.15">
      <c r="E1344" s="15"/>
      <c r="P1344" s="15"/>
      <c r="AA1344" s="15"/>
      <c r="AL1344" s="15"/>
      <c r="AW1344" s="15"/>
      <c r="BH1344" s="15"/>
      <c r="BS1344" s="15"/>
      <c r="CD1344" s="15"/>
      <c r="CO1344" s="15"/>
      <c r="CZ1344" s="15"/>
    </row>
    <row r="1345" spans="5:104" x14ac:dyDescent="0.15">
      <c r="E1345" s="15"/>
      <c r="P1345" s="15"/>
      <c r="AA1345" s="15"/>
      <c r="AL1345" s="15"/>
      <c r="AW1345" s="15"/>
      <c r="BH1345" s="15"/>
      <c r="BS1345" s="15"/>
      <c r="CD1345" s="15"/>
      <c r="CO1345" s="15"/>
      <c r="CZ1345" s="15"/>
    </row>
    <row r="1346" spans="5:104" x14ac:dyDescent="0.15">
      <c r="E1346" s="15"/>
      <c r="P1346" s="15"/>
      <c r="AA1346" s="15"/>
      <c r="AL1346" s="15"/>
      <c r="AW1346" s="15"/>
      <c r="BH1346" s="15"/>
      <c r="BS1346" s="15"/>
      <c r="CD1346" s="15"/>
      <c r="CO1346" s="15"/>
      <c r="CZ1346" s="15"/>
    </row>
    <row r="1347" spans="5:104" x14ac:dyDescent="0.15">
      <c r="E1347" s="15"/>
      <c r="P1347" s="15"/>
      <c r="AA1347" s="15"/>
      <c r="AL1347" s="15"/>
      <c r="AW1347" s="15"/>
      <c r="BH1347" s="15"/>
      <c r="BS1347" s="15"/>
      <c r="CD1347" s="15"/>
      <c r="CO1347" s="15"/>
      <c r="CZ1347" s="15"/>
    </row>
    <row r="1348" spans="5:104" x14ac:dyDescent="0.15">
      <c r="E1348" s="15"/>
      <c r="P1348" s="15"/>
      <c r="AA1348" s="15"/>
      <c r="AL1348" s="15"/>
      <c r="AW1348" s="15"/>
      <c r="BH1348" s="15"/>
      <c r="BS1348" s="15"/>
      <c r="CD1348" s="15"/>
      <c r="CO1348" s="15"/>
      <c r="CZ1348" s="15"/>
    </row>
    <row r="1349" spans="5:104" x14ac:dyDescent="0.15">
      <c r="E1349" s="15"/>
      <c r="P1349" s="15"/>
      <c r="AA1349" s="15"/>
      <c r="AL1349" s="15"/>
      <c r="AW1349" s="15"/>
      <c r="BH1349" s="15"/>
      <c r="BS1349" s="15"/>
      <c r="CD1349" s="15"/>
      <c r="CO1349" s="15"/>
      <c r="CZ1349" s="15"/>
    </row>
    <row r="1350" spans="5:104" x14ac:dyDescent="0.15">
      <c r="E1350" s="15"/>
      <c r="P1350" s="15"/>
      <c r="AA1350" s="15"/>
      <c r="AL1350" s="15"/>
      <c r="AW1350" s="15"/>
      <c r="BH1350" s="15"/>
      <c r="BS1350" s="15"/>
      <c r="CD1350" s="15"/>
      <c r="CO1350" s="15"/>
      <c r="CZ1350" s="15"/>
    </row>
    <row r="1351" spans="5:104" x14ac:dyDescent="0.15">
      <c r="E1351" s="15"/>
      <c r="P1351" s="15"/>
      <c r="AA1351" s="15"/>
      <c r="AL1351" s="15"/>
      <c r="AW1351" s="15"/>
      <c r="BH1351" s="15"/>
      <c r="BS1351" s="15"/>
      <c r="CD1351" s="15"/>
      <c r="CO1351" s="15"/>
      <c r="CZ1351" s="15"/>
    </row>
    <row r="1352" spans="5:104" x14ac:dyDescent="0.15">
      <c r="E1352" s="15"/>
      <c r="P1352" s="15"/>
      <c r="AA1352" s="15"/>
      <c r="AL1352" s="15"/>
      <c r="AW1352" s="15"/>
      <c r="BH1352" s="15"/>
      <c r="BS1352" s="15"/>
      <c r="CD1352" s="15"/>
      <c r="CO1352" s="15"/>
      <c r="CZ1352" s="15"/>
    </row>
    <row r="1353" spans="5:104" x14ac:dyDescent="0.15">
      <c r="E1353" s="15"/>
      <c r="P1353" s="15"/>
      <c r="AA1353" s="15"/>
      <c r="AL1353" s="15"/>
      <c r="AW1353" s="15"/>
      <c r="BH1353" s="15"/>
      <c r="BS1353" s="15"/>
      <c r="CD1353" s="15"/>
      <c r="CO1353" s="15"/>
      <c r="CZ1353" s="15"/>
    </row>
    <row r="1354" spans="5:104" x14ac:dyDescent="0.15">
      <c r="E1354" s="15"/>
      <c r="P1354" s="15"/>
      <c r="AA1354" s="15"/>
      <c r="AL1354" s="15"/>
      <c r="AW1354" s="15"/>
      <c r="BH1354" s="15"/>
      <c r="BS1354" s="15"/>
      <c r="CD1354" s="15"/>
      <c r="CO1354" s="15"/>
      <c r="CZ1354" s="15"/>
    </row>
    <row r="1355" spans="5:104" x14ac:dyDescent="0.15">
      <c r="E1355" s="15"/>
      <c r="P1355" s="15"/>
      <c r="AA1355" s="15"/>
      <c r="AL1355" s="15"/>
      <c r="AW1355" s="15"/>
      <c r="BH1355" s="15"/>
      <c r="BS1355" s="15"/>
      <c r="CD1355" s="15"/>
      <c r="CO1355" s="15"/>
      <c r="CZ1355" s="15"/>
    </row>
    <row r="1356" spans="5:104" x14ac:dyDescent="0.15">
      <c r="E1356" s="15"/>
      <c r="P1356" s="15"/>
      <c r="AA1356" s="15"/>
      <c r="AL1356" s="15"/>
      <c r="AW1356" s="15"/>
      <c r="BH1356" s="15"/>
      <c r="BS1356" s="15"/>
      <c r="CD1356" s="15"/>
      <c r="CO1356" s="15"/>
      <c r="CZ1356" s="15"/>
    </row>
    <row r="1357" spans="5:104" x14ac:dyDescent="0.15">
      <c r="E1357" s="15"/>
      <c r="P1357" s="15"/>
      <c r="AA1357" s="15"/>
      <c r="AL1357" s="15"/>
      <c r="AW1357" s="15"/>
      <c r="BH1357" s="15"/>
      <c r="BS1357" s="15"/>
      <c r="CD1357" s="15"/>
      <c r="CO1357" s="15"/>
      <c r="CZ1357" s="15"/>
    </row>
    <row r="1358" spans="5:104" x14ac:dyDescent="0.15">
      <c r="E1358" s="15"/>
      <c r="P1358" s="15"/>
      <c r="AA1358" s="15"/>
      <c r="AL1358" s="15"/>
      <c r="AW1358" s="15"/>
      <c r="BH1358" s="15"/>
      <c r="BS1358" s="15"/>
      <c r="CD1358" s="15"/>
      <c r="CO1358" s="15"/>
      <c r="CZ1358" s="15"/>
    </row>
    <row r="1359" spans="5:104" x14ac:dyDescent="0.15">
      <c r="E1359" s="15"/>
      <c r="P1359" s="15"/>
      <c r="AA1359" s="15"/>
      <c r="AL1359" s="15"/>
      <c r="AW1359" s="15"/>
      <c r="BH1359" s="15"/>
      <c r="BS1359" s="15"/>
      <c r="CD1359" s="15"/>
      <c r="CO1359" s="15"/>
      <c r="CZ1359" s="15"/>
    </row>
    <row r="1360" spans="5:104" x14ac:dyDescent="0.15">
      <c r="E1360" s="15"/>
      <c r="P1360" s="15"/>
      <c r="AA1360" s="15"/>
      <c r="AL1360" s="15"/>
      <c r="AW1360" s="15"/>
      <c r="BH1360" s="15"/>
      <c r="BS1360" s="15"/>
      <c r="CD1360" s="15"/>
      <c r="CO1360" s="15"/>
      <c r="CZ1360" s="15"/>
    </row>
    <row r="1361" spans="5:104" x14ac:dyDescent="0.15">
      <c r="E1361" s="15"/>
      <c r="P1361" s="15"/>
      <c r="AA1361" s="15"/>
      <c r="AL1361" s="15"/>
      <c r="AW1361" s="15"/>
      <c r="BH1361" s="15"/>
      <c r="BS1361" s="15"/>
      <c r="CD1361" s="15"/>
      <c r="CO1361" s="15"/>
      <c r="CZ1361" s="15"/>
    </row>
    <row r="1362" spans="5:104" x14ac:dyDescent="0.15">
      <c r="E1362" s="15"/>
      <c r="P1362" s="15"/>
      <c r="AA1362" s="15"/>
      <c r="AL1362" s="15"/>
      <c r="AW1362" s="15"/>
      <c r="BH1362" s="15"/>
      <c r="BS1362" s="15"/>
      <c r="CD1362" s="15"/>
      <c r="CO1362" s="15"/>
      <c r="CZ1362" s="15"/>
    </row>
    <row r="1363" spans="5:104" x14ac:dyDescent="0.15">
      <c r="E1363" s="15"/>
      <c r="P1363" s="15"/>
      <c r="AA1363" s="15"/>
      <c r="AL1363" s="15"/>
      <c r="AW1363" s="15"/>
      <c r="BH1363" s="15"/>
      <c r="BS1363" s="15"/>
      <c r="CD1363" s="15"/>
      <c r="CO1363" s="15"/>
      <c r="CZ1363" s="15"/>
    </row>
    <row r="1364" spans="5:104" x14ac:dyDescent="0.15">
      <c r="E1364" s="15"/>
      <c r="P1364" s="15"/>
      <c r="AA1364" s="15"/>
      <c r="AL1364" s="15"/>
      <c r="AW1364" s="15"/>
      <c r="BH1364" s="15"/>
      <c r="BS1364" s="15"/>
      <c r="CD1364" s="15"/>
      <c r="CO1364" s="15"/>
      <c r="CZ1364" s="15"/>
    </row>
    <row r="1365" spans="5:104" x14ac:dyDescent="0.15">
      <c r="E1365" s="15"/>
      <c r="P1365" s="15"/>
      <c r="AA1365" s="15"/>
      <c r="AL1365" s="15"/>
      <c r="AW1365" s="15"/>
      <c r="BH1365" s="15"/>
      <c r="BS1365" s="15"/>
      <c r="CD1365" s="15"/>
      <c r="CO1365" s="15"/>
      <c r="CZ1365" s="15"/>
    </row>
    <row r="1366" spans="5:104" x14ac:dyDescent="0.15">
      <c r="E1366" s="15"/>
      <c r="P1366" s="15"/>
      <c r="AA1366" s="15"/>
      <c r="AL1366" s="15"/>
      <c r="AW1366" s="15"/>
      <c r="BH1366" s="15"/>
      <c r="BS1366" s="15"/>
      <c r="CD1366" s="15"/>
      <c r="CO1366" s="15"/>
      <c r="CZ1366" s="15"/>
    </row>
    <row r="1367" spans="5:104" x14ac:dyDescent="0.15">
      <c r="E1367" s="15"/>
      <c r="P1367" s="15"/>
      <c r="AA1367" s="15"/>
      <c r="AL1367" s="15"/>
      <c r="AW1367" s="15"/>
      <c r="BH1367" s="15"/>
      <c r="BS1367" s="15"/>
      <c r="CD1367" s="15"/>
      <c r="CO1367" s="15"/>
      <c r="CZ1367" s="15"/>
    </row>
    <row r="1368" spans="5:104" x14ac:dyDescent="0.15">
      <c r="E1368" s="15"/>
      <c r="P1368" s="15"/>
      <c r="AA1368" s="15"/>
      <c r="AL1368" s="15"/>
      <c r="AW1368" s="15"/>
      <c r="BH1368" s="15"/>
      <c r="BS1368" s="15"/>
      <c r="CD1368" s="15"/>
      <c r="CO1368" s="15"/>
      <c r="CZ1368" s="15"/>
    </row>
    <row r="1369" spans="5:104" x14ac:dyDescent="0.15">
      <c r="E1369" s="15"/>
      <c r="P1369" s="15"/>
      <c r="AA1369" s="15"/>
      <c r="AL1369" s="15"/>
      <c r="AW1369" s="15"/>
      <c r="BH1369" s="15"/>
      <c r="BS1369" s="15"/>
      <c r="CD1369" s="15"/>
      <c r="CO1369" s="15"/>
      <c r="CZ1369" s="15"/>
    </row>
    <row r="1370" spans="5:104" x14ac:dyDescent="0.15">
      <c r="E1370" s="15"/>
      <c r="P1370" s="15"/>
      <c r="AA1370" s="15"/>
      <c r="AL1370" s="15"/>
      <c r="AW1370" s="15"/>
      <c r="BH1370" s="15"/>
      <c r="BS1370" s="15"/>
      <c r="CD1370" s="15"/>
      <c r="CO1370" s="15"/>
      <c r="CZ1370" s="15"/>
    </row>
    <row r="1371" spans="5:104" x14ac:dyDescent="0.15">
      <c r="E1371" s="15"/>
      <c r="P1371" s="15"/>
      <c r="AA1371" s="15"/>
      <c r="AL1371" s="15"/>
      <c r="AW1371" s="15"/>
      <c r="BH1371" s="15"/>
      <c r="BS1371" s="15"/>
      <c r="CD1371" s="15"/>
      <c r="CO1371" s="15"/>
      <c r="CZ1371" s="15"/>
    </row>
    <row r="1372" spans="5:104" x14ac:dyDescent="0.15">
      <c r="E1372" s="15"/>
      <c r="P1372" s="15"/>
      <c r="AA1372" s="15"/>
      <c r="AL1372" s="15"/>
      <c r="AW1372" s="15"/>
      <c r="BH1372" s="15"/>
      <c r="BS1372" s="15"/>
      <c r="CD1372" s="15"/>
      <c r="CO1372" s="15"/>
      <c r="CZ1372" s="15"/>
    </row>
    <row r="1373" spans="5:104" x14ac:dyDescent="0.15">
      <c r="E1373" s="15"/>
      <c r="P1373" s="15"/>
      <c r="AA1373" s="15"/>
      <c r="AL1373" s="15"/>
      <c r="AW1373" s="15"/>
      <c r="BH1373" s="15"/>
      <c r="BS1373" s="15"/>
      <c r="CD1373" s="15"/>
      <c r="CO1373" s="15"/>
      <c r="CZ1373" s="15"/>
    </row>
    <row r="1374" spans="5:104" x14ac:dyDescent="0.15">
      <c r="E1374" s="15"/>
      <c r="P1374" s="15"/>
      <c r="AA1374" s="15"/>
      <c r="AL1374" s="15"/>
      <c r="AW1374" s="15"/>
      <c r="BH1374" s="15"/>
      <c r="BS1374" s="15"/>
      <c r="CD1374" s="15"/>
      <c r="CO1374" s="15"/>
      <c r="CZ1374" s="15"/>
    </row>
    <row r="1375" spans="5:104" x14ac:dyDescent="0.15">
      <c r="E1375" s="15"/>
      <c r="P1375" s="15"/>
      <c r="AA1375" s="15"/>
      <c r="AL1375" s="15"/>
      <c r="AW1375" s="15"/>
      <c r="BH1375" s="15"/>
      <c r="BS1375" s="15"/>
      <c r="CD1375" s="15"/>
      <c r="CO1375" s="15"/>
      <c r="CZ1375" s="15"/>
    </row>
    <row r="1376" spans="5:104" x14ac:dyDescent="0.15">
      <c r="E1376" s="15"/>
      <c r="P1376" s="15"/>
      <c r="AA1376" s="15"/>
      <c r="AL1376" s="15"/>
      <c r="AW1376" s="15"/>
      <c r="BH1376" s="15"/>
      <c r="BS1376" s="15"/>
      <c r="CD1376" s="15"/>
      <c r="CO1376" s="15"/>
      <c r="CZ1376" s="15"/>
    </row>
    <row r="1377" spans="5:104" x14ac:dyDescent="0.15">
      <c r="E1377" s="15"/>
      <c r="P1377" s="15"/>
      <c r="AA1377" s="15"/>
      <c r="AL1377" s="15"/>
      <c r="AW1377" s="15"/>
      <c r="BH1377" s="15"/>
      <c r="BS1377" s="15"/>
      <c r="CD1377" s="15"/>
      <c r="CO1377" s="15"/>
      <c r="CZ1377" s="15"/>
    </row>
    <row r="1378" spans="5:104" x14ac:dyDescent="0.15">
      <c r="E1378" s="15"/>
      <c r="P1378" s="15"/>
      <c r="AA1378" s="15"/>
      <c r="AL1378" s="15"/>
      <c r="AW1378" s="15"/>
      <c r="BH1378" s="15"/>
      <c r="BS1378" s="15"/>
      <c r="CD1378" s="15"/>
      <c r="CO1378" s="15"/>
      <c r="CZ1378" s="15"/>
    </row>
    <row r="1379" spans="5:104" x14ac:dyDescent="0.15">
      <c r="E1379" s="15"/>
      <c r="P1379" s="15"/>
      <c r="AA1379" s="15"/>
      <c r="AL1379" s="15"/>
      <c r="AW1379" s="15"/>
      <c r="BH1379" s="15"/>
      <c r="BS1379" s="15"/>
      <c r="CD1379" s="15"/>
      <c r="CO1379" s="15"/>
      <c r="CZ1379" s="15"/>
    </row>
    <row r="1380" spans="5:104" x14ac:dyDescent="0.15">
      <c r="E1380" s="15"/>
      <c r="P1380" s="15"/>
      <c r="AA1380" s="15"/>
      <c r="AL1380" s="15"/>
      <c r="AW1380" s="15"/>
      <c r="BH1380" s="15"/>
      <c r="BS1380" s="15"/>
      <c r="CD1380" s="15"/>
      <c r="CO1380" s="15"/>
      <c r="CZ1380" s="15"/>
    </row>
    <row r="1381" spans="5:104" x14ac:dyDescent="0.15">
      <c r="E1381" s="15"/>
      <c r="P1381" s="15"/>
      <c r="AA1381" s="15"/>
      <c r="AL1381" s="15"/>
      <c r="AW1381" s="15"/>
      <c r="BH1381" s="15"/>
      <c r="BS1381" s="15"/>
      <c r="CD1381" s="15"/>
      <c r="CO1381" s="15"/>
      <c r="CZ1381" s="15"/>
    </row>
    <row r="1382" spans="5:104" x14ac:dyDescent="0.15">
      <c r="E1382" s="15"/>
      <c r="P1382" s="15"/>
      <c r="AA1382" s="15"/>
      <c r="AL1382" s="15"/>
      <c r="AW1382" s="15"/>
      <c r="BH1382" s="15"/>
      <c r="BS1382" s="15"/>
      <c r="CD1382" s="15"/>
      <c r="CO1382" s="15"/>
      <c r="CZ1382" s="15"/>
    </row>
    <row r="1383" spans="5:104" x14ac:dyDescent="0.15">
      <c r="E1383" s="15"/>
      <c r="P1383" s="15"/>
      <c r="AA1383" s="15"/>
      <c r="AL1383" s="15"/>
      <c r="AW1383" s="15"/>
      <c r="BH1383" s="15"/>
      <c r="BS1383" s="15"/>
      <c r="CD1383" s="15"/>
      <c r="CO1383" s="15"/>
      <c r="CZ1383" s="15"/>
    </row>
    <row r="1384" spans="5:104" x14ac:dyDescent="0.15">
      <c r="E1384" s="15"/>
      <c r="P1384" s="15"/>
      <c r="AA1384" s="15"/>
      <c r="AL1384" s="15"/>
      <c r="AW1384" s="15"/>
      <c r="BH1384" s="15"/>
      <c r="BS1384" s="15"/>
      <c r="CD1384" s="15"/>
      <c r="CO1384" s="15"/>
      <c r="CZ1384" s="15"/>
    </row>
    <row r="1385" spans="5:104" x14ac:dyDescent="0.15">
      <c r="E1385" s="15"/>
      <c r="P1385" s="15"/>
      <c r="AA1385" s="15"/>
      <c r="AL1385" s="15"/>
      <c r="AW1385" s="15"/>
      <c r="BH1385" s="15"/>
      <c r="BS1385" s="15"/>
      <c r="CD1385" s="15"/>
      <c r="CO1385" s="15"/>
      <c r="CZ1385" s="15"/>
    </row>
    <row r="1386" spans="5:104" x14ac:dyDescent="0.15">
      <c r="E1386" s="15"/>
      <c r="P1386" s="15"/>
      <c r="AA1386" s="15"/>
      <c r="AL1386" s="15"/>
      <c r="AW1386" s="15"/>
      <c r="BH1386" s="15"/>
      <c r="BS1386" s="15"/>
      <c r="CD1386" s="15"/>
      <c r="CO1386" s="15"/>
      <c r="CZ1386" s="15"/>
    </row>
    <row r="1387" spans="5:104" x14ac:dyDescent="0.15">
      <c r="E1387" s="15"/>
      <c r="P1387" s="15"/>
      <c r="AA1387" s="15"/>
      <c r="AL1387" s="15"/>
      <c r="AW1387" s="15"/>
      <c r="BH1387" s="15"/>
      <c r="BS1387" s="15"/>
      <c r="CD1387" s="15"/>
      <c r="CO1387" s="15"/>
      <c r="CZ1387" s="15"/>
    </row>
    <row r="1388" spans="5:104" x14ac:dyDescent="0.15">
      <c r="E1388" s="15"/>
      <c r="P1388" s="15"/>
      <c r="AA1388" s="15"/>
      <c r="AL1388" s="15"/>
      <c r="AW1388" s="15"/>
      <c r="BH1388" s="15"/>
      <c r="BS1388" s="15"/>
      <c r="CD1388" s="15"/>
      <c r="CO1388" s="15"/>
      <c r="CZ1388" s="15"/>
    </row>
    <row r="1389" spans="5:104" x14ac:dyDescent="0.15">
      <c r="E1389" s="15"/>
      <c r="P1389" s="15"/>
      <c r="AA1389" s="15"/>
      <c r="AL1389" s="15"/>
      <c r="AW1389" s="15"/>
      <c r="BH1389" s="15"/>
      <c r="BS1389" s="15"/>
      <c r="CD1389" s="15"/>
      <c r="CO1389" s="15"/>
      <c r="CZ1389" s="15"/>
    </row>
    <row r="1390" spans="5:104" x14ac:dyDescent="0.15">
      <c r="E1390" s="15"/>
      <c r="P1390" s="15"/>
      <c r="AA1390" s="15"/>
      <c r="AL1390" s="15"/>
      <c r="AW1390" s="15"/>
      <c r="BH1390" s="15"/>
      <c r="BS1390" s="15"/>
      <c r="CD1390" s="15"/>
      <c r="CO1390" s="15"/>
      <c r="CZ1390" s="15"/>
    </row>
    <row r="1391" spans="5:104" x14ac:dyDescent="0.15">
      <c r="E1391" s="15"/>
      <c r="P1391" s="15"/>
      <c r="AA1391" s="15"/>
      <c r="AL1391" s="15"/>
      <c r="AW1391" s="15"/>
      <c r="BH1391" s="15"/>
      <c r="BS1391" s="15"/>
      <c r="CD1391" s="15"/>
      <c r="CO1391" s="15"/>
      <c r="CZ1391" s="15"/>
    </row>
    <row r="1392" spans="5:104" x14ac:dyDescent="0.15">
      <c r="E1392" s="15"/>
      <c r="P1392" s="15"/>
      <c r="AA1392" s="15"/>
      <c r="AL1392" s="15"/>
      <c r="AW1392" s="15"/>
      <c r="BH1392" s="15"/>
      <c r="BS1392" s="15"/>
      <c r="CD1392" s="15"/>
      <c r="CO1392" s="15"/>
      <c r="CZ1392" s="15"/>
    </row>
    <row r="1393" spans="5:104" x14ac:dyDescent="0.15">
      <c r="E1393" s="15"/>
      <c r="P1393" s="15"/>
      <c r="AA1393" s="15"/>
      <c r="AL1393" s="15"/>
      <c r="AW1393" s="15"/>
      <c r="BH1393" s="15"/>
      <c r="BS1393" s="15"/>
      <c r="CD1393" s="15"/>
      <c r="CO1393" s="15"/>
      <c r="CZ1393" s="15"/>
    </row>
    <row r="1394" spans="5:104" x14ac:dyDescent="0.15">
      <c r="E1394" s="15"/>
      <c r="P1394" s="15"/>
      <c r="AA1394" s="15"/>
      <c r="AL1394" s="15"/>
      <c r="AW1394" s="15"/>
      <c r="BH1394" s="15"/>
      <c r="BS1394" s="15"/>
      <c r="CD1394" s="15"/>
      <c r="CO1394" s="15"/>
      <c r="CZ1394" s="15"/>
    </row>
    <row r="1395" spans="5:104" x14ac:dyDescent="0.15">
      <c r="E1395" s="15"/>
      <c r="P1395" s="15"/>
      <c r="AA1395" s="15"/>
      <c r="AL1395" s="15"/>
      <c r="AW1395" s="15"/>
      <c r="BH1395" s="15"/>
      <c r="BS1395" s="15"/>
      <c r="CD1395" s="15"/>
      <c r="CO1395" s="15"/>
      <c r="CZ1395" s="15"/>
    </row>
    <row r="1396" spans="5:104" x14ac:dyDescent="0.15">
      <c r="E1396" s="15"/>
      <c r="P1396" s="15"/>
      <c r="AA1396" s="15"/>
      <c r="AL1396" s="15"/>
      <c r="AW1396" s="15"/>
      <c r="BH1396" s="15"/>
      <c r="BS1396" s="15"/>
      <c r="CD1396" s="15"/>
      <c r="CO1396" s="15"/>
      <c r="CZ1396" s="15"/>
    </row>
    <row r="1397" spans="5:104" x14ac:dyDescent="0.15">
      <c r="E1397" s="15"/>
      <c r="P1397" s="15"/>
      <c r="AA1397" s="15"/>
      <c r="AL1397" s="15"/>
      <c r="AW1397" s="15"/>
      <c r="BH1397" s="15"/>
      <c r="BS1397" s="15"/>
      <c r="CD1397" s="15"/>
      <c r="CO1397" s="15"/>
      <c r="CZ1397" s="15"/>
    </row>
    <row r="1398" spans="5:104" x14ac:dyDescent="0.15">
      <c r="E1398" s="15"/>
      <c r="P1398" s="15"/>
      <c r="AA1398" s="15"/>
      <c r="AL1398" s="15"/>
      <c r="AW1398" s="15"/>
      <c r="BH1398" s="15"/>
      <c r="BS1398" s="15"/>
      <c r="CD1398" s="15"/>
      <c r="CO1398" s="15"/>
      <c r="CZ1398" s="15"/>
    </row>
    <row r="1399" spans="5:104" x14ac:dyDescent="0.15">
      <c r="E1399" s="15"/>
      <c r="P1399" s="15"/>
      <c r="AA1399" s="15"/>
      <c r="AL1399" s="15"/>
      <c r="AW1399" s="15"/>
      <c r="BH1399" s="15"/>
      <c r="BS1399" s="15"/>
      <c r="CD1399" s="15"/>
      <c r="CO1399" s="15"/>
      <c r="CZ1399" s="15"/>
    </row>
    <row r="1400" spans="5:104" x14ac:dyDescent="0.15">
      <c r="E1400" s="15"/>
      <c r="P1400" s="15"/>
      <c r="AA1400" s="15"/>
      <c r="AL1400" s="15"/>
      <c r="AW1400" s="15"/>
      <c r="BH1400" s="15"/>
      <c r="BS1400" s="15"/>
      <c r="CD1400" s="15"/>
      <c r="CO1400" s="15"/>
      <c r="CZ1400" s="15"/>
    </row>
    <row r="1401" spans="5:104" x14ac:dyDescent="0.15">
      <c r="E1401" s="15"/>
      <c r="P1401" s="15"/>
      <c r="AA1401" s="15"/>
      <c r="AL1401" s="15"/>
      <c r="AW1401" s="15"/>
      <c r="BH1401" s="15"/>
      <c r="BS1401" s="15"/>
      <c r="CD1401" s="15"/>
      <c r="CO1401" s="15"/>
      <c r="CZ1401" s="15"/>
    </row>
    <row r="1402" spans="5:104" x14ac:dyDescent="0.15">
      <c r="E1402" s="15"/>
      <c r="P1402" s="15"/>
      <c r="AA1402" s="15"/>
      <c r="AL1402" s="15"/>
      <c r="AW1402" s="15"/>
      <c r="BH1402" s="15"/>
      <c r="BS1402" s="15"/>
      <c r="CD1402" s="15"/>
      <c r="CO1402" s="15"/>
      <c r="CZ1402" s="15"/>
    </row>
    <row r="1403" spans="5:104" x14ac:dyDescent="0.15">
      <c r="E1403" s="15"/>
      <c r="P1403" s="15"/>
      <c r="AA1403" s="15"/>
      <c r="AL1403" s="15"/>
      <c r="AW1403" s="15"/>
      <c r="BH1403" s="15"/>
      <c r="BS1403" s="15"/>
      <c r="CD1403" s="15"/>
      <c r="CO1403" s="15"/>
      <c r="CZ1403" s="15"/>
    </row>
    <row r="1404" spans="5:104" x14ac:dyDescent="0.15">
      <c r="E1404" s="15"/>
      <c r="P1404" s="15"/>
      <c r="AA1404" s="15"/>
      <c r="AL1404" s="15"/>
      <c r="AW1404" s="15"/>
      <c r="BH1404" s="15"/>
      <c r="BS1404" s="15"/>
      <c r="CD1404" s="15"/>
      <c r="CO1404" s="15"/>
      <c r="CZ1404" s="15"/>
    </row>
    <row r="1405" spans="5:104" x14ac:dyDescent="0.15">
      <c r="E1405" s="15"/>
      <c r="P1405" s="15"/>
      <c r="AA1405" s="15"/>
      <c r="AL1405" s="15"/>
      <c r="AW1405" s="15"/>
      <c r="BH1405" s="15"/>
      <c r="BS1405" s="15"/>
      <c r="CD1405" s="15"/>
      <c r="CO1405" s="15"/>
      <c r="CZ1405" s="15"/>
    </row>
    <row r="1406" spans="5:104" x14ac:dyDescent="0.15">
      <c r="E1406" s="15"/>
      <c r="P1406" s="15"/>
      <c r="AA1406" s="15"/>
      <c r="AL1406" s="15"/>
      <c r="AW1406" s="15"/>
      <c r="BH1406" s="15"/>
      <c r="BS1406" s="15"/>
      <c r="CD1406" s="15"/>
      <c r="CO1406" s="15"/>
      <c r="CZ1406" s="15"/>
    </row>
    <row r="1407" spans="5:104" x14ac:dyDescent="0.15">
      <c r="E1407" s="15"/>
      <c r="P1407" s="15"/>
      <c r="AA1407" s="15"/>
      <c r="AL1407" s="15"/>
      <c r="AW1407" s="15"/>
      <c r="BH1407" s="15"/>
      <c r="BS1407" s="15"/>
      <c r="CD1407" s="15"/>
      <c r="CO1407" s="15"/>
      <c r="CZ1407" s="15"/>
    </row>
    <row r="1408" spans="5:104" x14ac:dyDescent="0.15">
      <c r="E1408" s="15"/>
      <c r="P1408" s="15"/>
      <c r="AA1408" s="15"/>
      <c r="AL1408" s="15"/>
      <c r="AW1408" s="15"/>
      <c r="BH1408" s="15"/>
      <c r="BS1408" s="15"/>
      <c r="CD1408" s="15"/>
      <c r="CO1408" s="15"/>
      <c r="CZ1408" s="15"/>
    </row>
    <row r="1409" spans="5:104" x14ac:dyDescent="0.15">
      <c r="E1409" s="15"/>
      <c r="P1409" s="15"/>
      <c r="AA1409" s="15"/>
      <c r="AL1409" s="15"/>
      <c r="AW1409" s="15"/>
      <c r="BH1409" s="15"/>
      <c r="BS1409" s="15"/>
      <c r="CD1409" s="15"/>
      <c r="CO1409" s="15"/>
      <c r="CZ1409" s="15"/>
    </row>
    <row r="1410" spans="5:104" x14ac:dyDescent="0.15">
      <c r="E1410" s="15"/>
      <c r="P1410" s="15"/>
      <c r="AA1410" s="15"/>
      <c r="AL1410" s="15"/>
      <c r="AW1410" s="15"/>
      <c r="BH1410" s="15"/>
      <c r="BS1410" s="15"/>
      <c r="CD1410" s="15"/>
      <c r="CO1410" s="15"/>
      <c r="CZ1410" s="15"/>
    </row>
    <row r="1411" spans="5:104" x14ac:dyDescent="0.15">
      <c r="E1411" s="15"/>
      <c r="P1411" s="15"/>
      <c r="AA1411" s="15"/>
      <c r="AL1411" s="15"/>
      <c r="AW1411" s="15"/>
      <c r="BH1411" s="15"/>
      <c r="BS1411" s="15"/>
      <c r="CD1411" s="15"/>
      <c r="CO1411" s="15"/>
      <c r="CZ1411" s="15"/>
    </row>
    <row r="1412" spans="5:104" x14ac:dyDescent="0.15">
      <c r="E1412" s="15"/>
      <c r="P1412" s="15"/>
      <c r="AA1412" s="15"/>
      <c r="AL1412" s="15"/>
      <c r="AW1412" s="15"/>
      <c r="BH1412" s="15"/>
      <c r="BS1412" s="15"/>
      <c r="CD1412" s="15"/>
      <c r="CO1412" s="15"/>
      <c r="CZ1412" s="15"/>
    </row>
    <row r="1413" spans="5:104" x14ac:dyDescent="0.15">
      <c r="E1413" s="15"/>
      <c r="P1413" s="15"/>
      <c r="AA1413" s="15"/>
      <c r="AL1413" s="15"/>
      <c r="AW1413" s="15"/>
      <c r="BH1413" s="15"/>
      <c r="BS1413" s="15"/>
      <c r="CD1413" s="15"/>
      <c r="CO1413" s="15"/>
      <c r="CZ1413" s="15"/>
    </row>
    <row r="1414" spans="5:104" x14ac:dyDescent="0.15">
      <c r="E1414" s="15"/>
      <c r="P1414" s="15"/>
      <c r="AA1414" s="15"/>
      <c r="AL1414" s="15"/>
      <c r="AW1414" s="15"/>
      <c r="BH1414" s="15"/>
      <c r="BS1414" s="15"/>
      <c r="CD1414" s="15"/>
      <c r="CO1414" s="15"/>
      <c r="CZ1414" s="15"/>
    </row>
    <row r="1415" spans="5:104" x14ac:dyDescent="0.15">
      <c r="E1415" s="15"/>
      <c r="P1415" s="15"/>
      <c r="AA1415" s="15"/>
      <c r="AL1415" s="15"/>
      <c r="AW1415" s="15"/>
      <c r="BH1415" s="15"/>
      <c r="BS1415" s="15"/>
      <c r="CD1415" s="15"/>
      <c r="CO1415" s="15"/>
      <c r="CZ1415" s="15"/>
    </row>
    <row r="1416" spans="5:104" x14ac:dyDescent="0.15">
      <c r="E1416" s="15"/>
      <c r="P1416" s="15"/>
      <c r="AA1416" s="15"/>
      <c r="AL1416" s="15"/>
      <c r="AW1416" s="15"/>
      <c r="BH1416" s="15"/>
      <c r="BS1416" s="15"/>
      <c r="CD1416" s="15"/>
      <c r="CO1416" s="15"/>
      <c r="CZ1416" s="15"/>
    </row>
    <row r="1417" spans="5:104" x14ac:dyDescent="0.15">
      <c r="E1417" s="15"/>
      <c r="P1417" s="15"/>
      <c r="AA1417" s="15"/>
      <c r="AL1417" s="15"/>
      <c r="AW1417" s="15"/>
      <c r="BH1417" s="15"/>
      <c r="BS1417" s="15"/>
      <c r="CD1417" s="15"/>
      <c r="CO1417" s="15"/>
      <c r="CZ1417" s="15"/>
    </row>
    <row r="1418" spans="5:104" x14ac:dyDescent="0.15">
      <c r="E1418" s="15"/>
      <c r="P1418" s="15"/>
      <c r="AA1418" s="15"/>
      <c r="AL1418" s="15"/>
      <c r="AW1418" s="15"/>
      <c r="BH1418" s="15"/>
      <c r="BS1418" s="15"/>
      <c r="CD1418" s="15"/>
      <c r="CO1418" s="15"/>
      <c r="CZ1418" s="15"/>
    </row>
    <row r="1419" spans="5:104" x14ac:dyDescent="0.15">
      <c r="E1419" s="15"/>
      <c r="P1419" s="15"/>
      <c r="AA1419" s="15"/>
      <c r="AL1419" s="15"/>
      <c r="AW1419" s="15"/>
      <c r="BH1419" s="15"/>
      <c r="BS1419" s="15"/>
      <c r="CD1419" s="15"/>
      <c r="CO1419" s="15"/>
      <c r="CZ1419" s="15"/>
    </row>
    <row r="1420" spans="5:104" x14ac:dyDescent="0.15">
      <c r="E1420" s="15"/>
      <c r="P1420" s="15"/>
      <c r="AA1420" s="15"/>
      <c r="AL1420" s="15"/>
      <c r="AW1420" s="15"/>
      <c r="BH1420" s="15"/>
      <c r="BS1420" s="15"/>
      <c r="CD1420" s="15"/>
      <c r="CO1420" s="15"/>
      <c r="CZ1420" s="15"/>
    </row>
    <row r="1421" spans="5:104" x14ac:dyDescent="0.15">
      <c r="E1421" s="15"/>
      <c r="P1421" s="15"/>
      <c r="AA1421" s="15"/>
      <c r="AL1421" s="15"/>
      <c r="AW1421" s="15"/>
      <c r="BH1421" s="15"/>
      <c r="BS1421" s="15"/>
      <c r="CD1421" s="15"/>
      <c r="CO1421" s="15"/>
      <c r="CZ1421" s="15"/>
    </row>
    <row r="1422" spans="5:104" x14ac:dyDescent="0.15">
      <c r="E1422" s="15"/>
      <c r="P1422" s="15"/>
      <c r="AA1422" s="15"/>
      <c r="AL1422" s="15"/>
      <c r="AW1422" s="15"/>
      <c r="BH1422" s="15"/>
      <c r="BS1422" s="15"/>
      <c r="CD1422" s="15"/>
      <c r="CO1422" s="15"/>
      <c r="CZ1422" s="15"/>
    </row>
    <row r="1423" spans="5:104" x14ac:dyDescent="0.15">
      <c r="E1423" s="15"/>
      <c r="P1423" s="15"/>
      <c r="AA1423" s="15"/>
      <c r="AL1423" s="15"/>
      <c r="AW1423" s="15"/>
      <c r="BH1423" s="15"/>
      <c r="BS1423" s="15"/>
      <c r="CD1423" s="15"/>
      <c r="CO1423" s="15"/>
      <c r="CZ1423" s="15"/>
    </row>
    <row r="1424" spans="5:104" x14ac:dyDescent="0.15">
      <c r="E1424" s="15"/>
      <c r="P1424" s="15"/>
      <c r="AA1424" s="15"/>
      <c r="AL1424" s="15"/>
      <c r="AW1424" s="15"/>
      <c r="BH1424" s="15"/>
      <c r="BS1424" s="15"/>
      <c r="CD1424" s="15"/>
      <c r="CO1424" s="15"/>
      <c r="CZ1424" s="15"/>
    </row>
    <row r="1425" spans="5:104" x14ac:dyDescent="0.15">
      <c r="E1425" s="15"/>
      <c r="P1425" s="15"/>
      <c r="AA1425" s="15"/>
      <c r="AL1425" s="15"/>
      <c r="AW1425" s="15"/>
      <c r="BH1425" s="15"/>
      <c r="BS1425" s="15"/>
      <c r="CD1425" s="15"/>
      <c r="CO1425" s="15"/>
      <c r="CZ1425" s="15"/>
    </row>
    <row r="1426" spans="5:104" x14ac:dyDescent="0.15">
      <c r="E1426" s="15"/>
      <c r="P1426" s="15"/>
      <c r="AA1426" s="15"/>
      <c r="AL1426" s="15"/>
      <c r="AW1426" s="15"/>
      <c r="BH1426" s="15"/>
      <c r="BS1426" s="15"/>
      <c r="CD1426" s="15"/>
      <c r="CO1426" s="15"/>
      <c r="CZ1426" s="15"/>
    </row>
    <row r="1427" spans="5:104" x14ac:dyDescent="0.15">
      <c r="E1427" s="15"/>
      <c r="P1427" s="15"/>
      <c r="AA1427" s="15"/>
      <c r="AL1427" s="15"/>
      <c r="AW1427" s="15"/>
      <c r="BH1427" s="15"/>
      <c r="BS1427" s="15"/>
      <c r="CD1427" s="15"/>
      <c r="CO1427" s="15"/>
      <c r="CZ1427" s="15"/>
    </row>
    <row r="1428" spans="5:104" x14ac:dyDescent="0.15">
      <c r="E1428" s="15"/>
      <c r="P1428" s="15"/>
      <c r="AA1428" s="15"/>
      <c r="AL1428" s="15"/>
      <c r="AW1428" s="15"/>
      <c r="BH1428" s="15"/>
      <c r="BS1428" s="15"/>
      <c r="CD1428" s="15"/>
      <c r="CO1428" s="15"/>
      <c r="CZ1428" s="15"/>
    </row>
    <row r="1429" spans="5:104" x14ac:dyDescent="0.15">
      <c r="E1429" s="15"/>
      <c r="P1429" s="15"/>
      <c r="AA1429" s="15"/>
      <c r="AL1429" s="15"/>
      <c r="AW1429" s="15"/>
      <c r="BH1429" s="15"/>
      <c r="BS1429" s="15"/>
      <c r="CD1429" s="15"/>
      <c r="CO1429" s="15"/>
      <c r="CZ1429" s="15"/>
    </row>
    <row r="1430" spans="5:104" x14ac:dyDescent="0.15">
      <c r="E1430" s="15"/>
      <c r="P1430" s="15"/>
      <c r="AA1430" s="15"/>
      <c r="AL1430" s="15"/>
      <c r="AW1430" s="15"/>
      <c r="BH1430" s="15"/>
      <c r="BS1430" s="15"/>
      <c r="CD1430" s="15"/>
      <c r="CO1430" s="15"/>
      <c r="CZ1430" s="15"/>
    </row>
    <row r="1431" spans="5:104" x14ac:dyDescent="0.15">
      <c r="E1431" s="15"/>
      <c r="P1431" s="15"/>
      <c r="AA1431" s="15"/>
      <c r="AL1431" s="15"/>
      <c r="AW1431" s="15"/>
      <c r="BH1431" s="15"/>
      <c r="BS1431" s="15"/>
      <c r="CD1431" s="15"/>
      <c r="CO1431" s="15"/>
      <c r="CZ1431" s="15"/>
    </row>
    <row r="1432" spans="5:104" x14ac:dyDescent="0.15">
      <c r="E1432" s="15"/>
      <c r="P1432" s="15"/>
      <c r="AA1432" s="15"/>
      <c r="AL1432" s="15"/>
      <c r="AW1432" s="15"/>
      <c r="BH1432" s="15"/>
      <c r="BS1432" s="15"/>
      <c r="CD1432" s="15"/>
      <c r="CO1432" s="15"/>
      <c r="CZ1432" s="15"/>
    </row>
    <row r="1433" spans="5:104" x14ac:dyDescent="0.15">
      <c r="E1433" s="15"/>
      <c r="P1433" s="15"/>
      <c r="AA1433" s="15"/>
      <c r="AL1433" s="15"/>
      <c r="AW1433" s="15"/>
      <c r="BH1433" s="15"/>
      <c r="BS1433" s="15"/>
      <c r="CD1433" s="15"/>
      <c r="CO1433" s="15"/>
      <c r="CZ1433" s="15"/>
    </row>
    <row r="1434" spans="5:104" x14ac:dyDescent="0.15">
      <c r="E1434" s="15"/>
      <c r="P1434" s="15"/>
      <c r="AA1434" s="15"/>
      <c r="AL1434" s="15"/>
      <c r="AW1434" s="15"/>
      <c r="BH1434" s="15"/>
      <c r="BS1434" s="15"/>
      <c r="CD1434" s="15"/>
      <c r="CO1434" s="15"/>
      <c r="CZ1434" s="15"/>
    </row>
    <row r="1435" spans="5:104" x14ac:dyDescent="0.15">
      <c r="E1435" s="15"/>
      <c r="P1435" s="15"/>
      <c r="AA1435" s="15"/>
      <c r="AL1435" s="15"/>
      <c r="AW1435" s="15"/>
      <c r="BH1435" s="15"/>
      <c r="BS1435" s="15"/>
      <c r="CD1435" s="15"/>
      <c r="CO1435" s="15"/>
      <c r="CZ1435" s="15"/>
    </row>
    <row r="1436" spans="5:104" x14ac:dyDescent="0.15">
      <c r="E1436" s="15"/>
      <c r="P1436" s="15"/>
      <c r="AA1436" s="15"/>
      <c r="AL1436" s="15"/>
      <c r="AW1436" s="15"/>
      <c r="BH1436" s="15"/>
      <c r="BS1436" s="15"/>
      <c r="CD1436" s="15"/>
      <c r="CO1436" s="15"/>
      <c r="CZ1436" s="15"/>
    </row>
    <row r="1437" spans="5:104" x14ac:dyDescent="0.15">
      <c r="E1437" s="15"/>
      <c r="P1437" s="15"/>
      <c r="AA1437" s="15"/>
      <c r="AL1437" s="15"/>
      <c r="AW1437" s="15"/>
      <c r="BH1437" s="15"/>
      <c r="BS1437" s="15"/>
      <c r="CD1437" s="15"/>
      <c r="CO1437" s="15"/>
      <c r="CZ1437" s="15"/>
    </row>
    <row r="1438" spans="5:104" x14ac:dyDescent="0.15">
      <c r="E1438" s="15"/>
      <c r="P1438" s="15"/>
      <c r="AA1438" s="15"/>
      <c r="AL1438" s="15"/>
      <c r="AW1438" s="15"/>
      <c r="BH1438" s="15"/>
      <c r="BS1438" s="15"/>
      <c r="CD1438" s="15"/>
      <c r="CO1438" s="15"/>
      <c r="CZ1438" s="15"/>
    </row>
    <row r="1439" spans="5:104" x14ac:dyDescent="0.15">
      <c r="E1439" s="15"/>
      <c r="P1439" s="15"/>
      <c r="AA1439" s="15"/>
      <c r="AL1439" s="15"/>
      <c r="AW1439" s="15"/>
      <c r="BH1439" s="15"/>
      <c r="BS1439" s="15"/>
      <c r="CD1439" s="15"/>
      <c r="CO1439" s="15"/>
      <c r="CZ1439" s="15"/>
    </row>
    <row r="1440" spans="5:104" x14ac:dyDescent="0.15">
      <c r="E1440" s="15"/>
      <c r="P1440" s="15"/>
      <c r="AA1440" s="15"/>
      <c r="AL1440" s="15"/>
      <c r="AW1440" s="15"/>
      <c r="BH1440" s="15"/>
      <c r="BS1440" s="15"/>
      <c r="CD1440" s="15"/>
      <c r="CO1440" s="15"/>
      <c r="CZ1440" s="15"/>
    </row>
    <row r="1441" spans="5:104" x14ac:dyDescent="0.15">
      <c r="E1441" s="15"/>
      <c r="P1441" s="15"/>
      <c r="AA1441" s="15"/>
      <c r="AL1441" s="15"/>
      <c r="AW1441" s="15"/>
      <c r="BH1441" s="15"/>
      <c r="BS1441" s="15"/>
      <c r="CD1441" s="15"/>
      <c r="CO1441" s="15"/>
      <c r="CZ1441" s="15"/>
    </row>
    <row r="1442" spans="5:104" x14ac:dyDescent="0.15">
      <c r="E1442" s="15"/>
      <c r="P1442" s="15"/>
      <c r="AA1442" s="15"/>
      <c r="AL1442" s="15"/>
      <c r="AW1442" s="15"/>
      <c r="BH1442" s="15"/>
      <c r="BS1442" s="15"/>
      <c r="CD1442" s="15"/>
      <c r="CO1442" s="15"/>
      <c r="CZ1442" s="15"/>
    </row>
    <row r="1443" spans="5:104" x14ac:dyDescent="0.15">
      <c r="E1443" s="15"/>
      <c r="P1443" s="15"/>
      <c r="AA1443" s="15"/>
      <c r="AL1443" s="15"/>
      <c r="AW1443" s="15"/>
      <c r="BH1443" s="15"/>
      <c r="BS1443" s="15"/>
      <c r="CD1443" s="15"/>
      <c r="CO1443" s="15"/>
      <c r="CZ1443" s="15"/>
    </row>
    <row r="1444" spans="5:104" x14ac:dyDescent="0.15">
      <c r="E1444" s="15"/>
      <c r="P1444" s="15"/>
      <c r="AA1444" s="15"/>
      <c r="AL1444" s="15"/>
      <c r="AW1444" s="15"/>
      <c r="BH1444" s="15"/>
      <c r="BS1444" s="15"/>
      <c r="CD1444" s="15"/>
      <c r="CO1444" s="15"/>
      <c r="CZ1444" s="15"/>
    </row>
    <row r="1445" spans="5:104" x14ac:dyDescent="0.15">
      <c r="E1445" s="15"/>
      <c r="P1445" s="15"/>
      <c r="AA1445" s="15"/>
      <c r="AL1445" s="15"/>
      <c r="AW1445" s="15"/>
      <c r="BH1445" s="15"/>
      <c r="BS1445" s="15"/>
      <c r="CD1445" s="15"/>
      <c r="CO1445" s="15"/>
      <c r="CZ1445" s="15"/>
    </row>
    <row r="1446" spans="5:104" x14ac:dyDescent="0.15">
      <c r="E1446" s="15"/>
      <c r="P1446" s="15"/>
      <c r="AA1446" s="15"/>
      <c r="AL1446" s="15"/>
      <c r="AW1446" s="15"/>
      <c r="BH1446" s="15"/>
      <c r="BS1446" s="15"/>
      <c r="CD1446" s="15"/>
      <c r="CO1446" s="15"/>
      <c r="CZ1446" s="15"/>
    </row>
    <row r="1447" spans="5:104" x14ac:dyDescent="0.15">
      <c r="E1447" s="15"/>
      <c r="P1447" s="15"/>
      <c r="AA1447" s="15"/>
      <c r="AL1447" s="15"/>
      <c r="AW1447" s="15"/>
      <c r="BH1447" s="15"/>
      <c r="BS1447" s="15"/>
      <c r="CD1447" s="15"/>
      <c r="CO1447" s="15"/>
      <c r="CZ1447" s="15"/>
    </row>
    <row r="1448" spans="5:104" x14ac:dyDescent="0.15">
      <c r="E1448" s="15"/>
      <c r="P1448" s="15"/>
      <c r="AA1448" s="15"/>
      <c r="AL1448" s="15"/>
      <c r="AW1448" s="15"/>
      <c r="BH1448" s="15"/>
      <c r="BS1448" s="15"/>
      <c r="CD1448" s="15"/>
      <c r="CO1448" s="15"/>
      <c r="CZ1448" s="15"/>
    </row>
    <row r="1449" spans="5:104" x14ac:dyDescent="0.15">
      <c r="E1449" s="15"/>
      <c r="P1449" s="15"/>
      <c r="AA1449" s="15"/>
      <c r="AL1449" s="15"/>
      <c r="AW1449" s="15"/>
      <c r="BH1449" s="15"/>
      <c r="BS1449" s="15"/>
      <c r="CD1449" s="15"/>
      <c r="CO1449" s="15"/>
      <c r="CZ1449" s="15"/>
    </row>
    <row r="1450" spans="5:104" x14ac:dyDescent="0.15">
      <c r="E1450" s="15"/>
      <c r="P1450" s="15"/>
      <c r="AA1450" s="15"/>
      <c r="AL1450" s="15"/>
      <c r="AW1450" s="15"/>
      <c r="BH1450" s="15"/>
      <c r="BS1450" s="15"/>
      <c r="CD1450" s="15"/>
      <c r="CO1450" s="15"/>
      <c r="CZ1450" s="15"/>
    </row>
    <row r="1451" spans="5:104" x14ac:dyDescent="0.15">
      <c r="E1451" s="15"/>
      <c r="P1451" s="15"/>
      <c r="AA1451" s="15"/>
      <c r="AL1451" s="15"/>
      <c r="AW1451" s="15"/>
      <c r="BH1451" s="15"/>
      <c r="BS1451" s="15"/>
      <c r="CD1451" s="15"/>
      <c r="CO1451" s="15"/>
      <c r="CZ1451" s="15"/>
    </row>
    <row r="1452" spans="5:104" x14ac:dyDescent="0.15">
      <c r="E1452" s="15"/>
      <c r="P1452" s="15"/>
      <c r="AA1452" s="15"/>
      <c r="AL1452" s="15"/>
      <c r="AW1452" s="15"/>
      <c r="BH1452" s="15"/>
      <c r="BS1452" s="15"/>
      <c r="CD1452" s="15"/>
      <c r="CO1452" s="15"/>
      <c r="CZ1452" s="15"/>
    </row>
    <row r="1453" spans="5:104" x14ac:dyDescent="0.15">
      <c r="E1453" s="15"/>
      <c r="P1453" s="15"/>
      <c r="AA1453" s="15"/>
      <c r="AL1453" s="15"/>
      <c r="AW1453" s="15"/>
      <c r="BH1453" s="15"/>
      <c r="BS1453" s="15"/>
      <c r="CD1453" s="15"/>
      <c r="CO1453" s="15"/>
      <c r="CZ1453" s="15"/>
    </row>
    <row r="1454" spans="5:104" x14ac:dyDescent="0.15">
      <c r="E1454" s="15"/>
      <c r="P1454" s="15"/>
      <c r="AA1454" s="15"/>
      <c r="AL1454" s="15"/>
      <c r="AW1454" s="15"/>
      <c r="BH1454" s="15"/>
      <c r="BS1454" s="15"/>
      <c r="CD1454" s="15"/>
      <c r="CO1454" s="15"/>
      <c r="CZ1454" s="15"/>
    </row>
    <row r="1455" spans="5:104" x14ac:dyDescent="0.15">
      <c r="E1455" s="15"/>
      <c r="P1455" s="15"/>
      <c r="AA1455" s="15"/>
      <c r="AL1455" s="15"/>
      <c r="AW1455" s="15"/>
      <c r="BH1455" s="15"/>
      <c r="BS1455" s="15"/>
      <c r="CD1455" s="15"/>
      <c r="CO1455" s="15"/>
      <c r="CZ1455" s="15"/>
    </row>
    <row r="1456" spans="5:104" x14ac:dyDescent="0.15">
      <c r="E1456" s="15"/>
      <c r="P1456" s="15"/>
      <c r="AA1456" s="15"/>
      <c r="AL1456" s="15"/>
      <c r="AW1456" s="15"/>
      <c r="BH1456" s="15"/>
      <c r="BS1456" s="15"/>
      <c r="CD1456" s="15"/>
      <c r="CO1456" s="15"/>
      <c r="CZ1456" s="15"/>
    </row>
    <row r="1457" spans="5:104" x14ac:dyDescent="0.15">
      <c r="E1457" s="15"/>
      <c r="P1457" s="15"/>
      <c r="AA1457" s="15"/>
      <c r="AL1457" s="15"/>
      <c r="AW1457" s="15"/>
      <c r="BH1457" s="15"/>
      <c r="BS1457" s="15"/>
      <c r="CD1457" s="15"/>
      <c r="CO1457" s="15"/>
      <c r="CZ1457" s="15"/>
    </row>
    <row r="1458" spans="5:104" x14ac:dyDescent="0.15">
      <c r="E1458" s="15"/>
      <c r="P1458" s="15"/>
      <c r="AA1458" s="15"/>
      <c r="AL1458" s="15"/>
      <c r="AW1458" s="15"/>
      <c r="BH1458" s="15"/>
      <c r="BS1458" s="15"/>
      <c r="CD1458" s="15"/>
      <c r="CO1458" s="15"/>
      <c r="CZ1458" s="15"/>
    </row>
    <row r="1459" spans="5:104" x14ac:dyDescent="0.15">
      <c r="E1459" s="15"/>
      <c r="P1459" s="15"/>
      <c r="AA1459" s="15"/>
      <c r="AL1459" s="15"/>
      <c r="AW1459" s="15"/>
      <c r="BH1459" s="15"/>
      <c r="BS1459" s="15"/>
      <c r="CD1459" s="15"/>
      <c r="CO1459" s="15"/>
      <c r="CZ1459" s="15"/>
    </row>
    <row r="1460" spans="5:104" x14ac:dyDescent="0.15">
      <c r="E1460" s="15"/>
      <c r="P1460" s="15"/>
      <c r="AA1460" s="15"/>
      <c r="AL1460" s="15"/>
      <c r="AW1460" s="15"/>
      <c r="BH1460" s="15"/>
      <c r="BS1460" s="15"/>
      <c r="CD1460" s="15"/>
      <c r="CO1460" s="15"/>
      <c r="CZ1460" s="15"/>
    </row>
    <row r="1461" spans="5:104" x14ac:dyDescent="0.15">
      <c r="E1461" s="15"/>
      <c r="P1461" s="15"/>
      <c r="AA1461" s="15"/>
      <c r="AL1461" s="15"/>
      <c r="AW1461" s="15"/>
      <c r="BH1461" s="15"/>
      <c r="BS1461" s="15"/>
      <c r="CD1461" s="15"/>
      <c r="CO1461" s="15"/>
      <c r="CZ1461" s="15"/>
    </row>
    <row r="1462" spans="5:104" x14ac:dyDescent="0.15">
      <c r="E1462" s="15"/>
      <c r="P1462" s="15"/>
      <c r="AA1462" s="15"/>
      <c r="AL1462" s="15"/>
      <c r="AW1462" s="15"/>
      <c r="BH1462" s="15"/>
      <c r="BS1462" s="15"/>
      <c r="CD1462" s="15"/>
      <c r="CO1462" s="15"/>
      <c r="CZ1462" s="15"/>
    </row>
    <row r="1463" spans="5:104" x14ac:dyDescent="0.15">
      <c r="E1463" s="15"/>
      <c r="P1463" s="15"/>
      <c r="AA1463" s="15"/>
      <c r="AL1463" s="15"/>
      <c r="AW1463" s="15"/>
      <c r="BH1463" s="15"/>
      <c r="BS1463" s="15"/>
      <c r="CD1463" s="15"/>
      <c r="CO1463" s="15"/>
      <c r="CZ1463" s="15"/>
    </row>
    <row r="1464" spans="5:104" x14ac:dyDescent="0.15">
      <c r="E1464" s="15"/>
      <c r="P1464" s="15"/>
      <c r="AA1464" s="15"/>
      <c r="AL1464" s="15"/>
      <c r="AW1464" s="15"/>
      <c r="BH1464" s="15"/>
      <c r="BS1464" s="15"/>
      <c r="CD1464" s="15"/>
      <c r="CO1464" s="15"/>
      <c r="CZ1464" s="15"/>
    </row>
    <row r="1465" spans="5:104" x14ac:dyDescent="0.15">
      <c r="E1465" s="15"/>
      <c r="P1465" s="15"/>
      <c r="AA1465" s="15"/>
      <c r="AL1465" s="15"/>
      <c r="AW1465" s="15"/>
      <c r="BH1465" s="15"/>
      <c r="BS1465" s="15"/>
      <c r="CD1465" s="15"/>
      <c r="CO1465" s="15"/>
      <c r="CZ1465" s="15"/>
    </row>
    <row r="1466" spans="5:104" x14ac:dyDescent="0.15">
      <c r="E1466" s="15"/>
      <c r="P1466" s="15"/>
      <c r="AA1466" s="15"/>
      <c r="AL1466" s="15"/>
      <c r="AW1466" s="15"/>
      <c r="BH1466" s="15"/>
      <c r="BS1466" s="15"/>
      <c r="CD1466" s="15"/>
      <c r="CO1466" s="15"/>
      <c r="CZ1466" s="15"/>
    </row>
    <row r="1467" spans="5:104" x14ac:dyDescent="0.15">
      <c r="E1467" s="15"/>
      <c r="P1467" s="15"/>
      <c r="AA1467" s="15"/>
      <c r="AL1467" s="15"/>
      <c r="AW1467" s="15"/>
      <c r="BH1467" s="15"/>
      <c r="BS1467" s="15"/>
      <c r="CD1467" s="15"/>
      <c r="CO1467" s="15"/>
      <c r="CZ1467" s="15"/>
    </row>
    <row r="1468" spans="5:104" x14ac:dyDescent="0.15">
      <c r="E1468" s="15"/>
      <c r="P1468" s="15"/>
      <c r="AA1468" s="15"/>
      <c r="AL1468" s="15"/>
      <c r="AW1468" s="15"/>
      <c r="BH1468" s="15"/>
      <c r="BS1468" s="15"/>
      <c r="CD1468" s="15"/>
      <c r="CO1468" s="15"/>
      <c r="CZ1468" s="15"/>
    </row>
    <row r="1469" spans="5:104" x14ac:dyDescent="0.15">
      <c r="E1469" s="15"/>
      <c r="P1469" s="15"/>
      <c r="AA1469" s="15"/>
      <c r="AL1469" s="15"/>
      <c r="AW1469" s="15"/>
      <c r="BH1469" s="15"/>
      <c r="BS1469" s="15"/>
      <c r="CD1469" s="15"/>
      <c r="CO1469" s="15"/>
      <c r="CZ1469" s="15"/>
    </row>
    <row r="1470" spans="5:104" x14ac:dyDescent="0.15">
      <c r="E1470" s="15"/>
      <c r="P1470" s="15"/>
      <c r="AA1470" s="15"/>
      <c r="AL1470" s="15"/>
      <c r="AW1470" s="15"/>
      <c r="BH1470" s="15"/>
      <c r="BS1470" s="15"/>
      <c r="CD1470" s="15"/>
      <c r="CO1470" s="15"/>
      <c r="CZ1470" s="15"/>
    </row>
    <row r="1471" spans="5:104" x14ac:dyDescent="0.15">
      <c r="E1471" s="15"/>
      <c r="P1471" s="15"/>
      <c r="AA1471" s="15"/>
      <c r="AL1471" s="15"/>
      <c r="AW1471" s="15"/>
      <c r="BH1471" s="15"/>
      <c r="BS1471" s="15"/>
      <c r="CD1471" s="15"/>
      <c r="CO1471" s="15"/>
      <c r="CZ1471" s="15"/>
    </row>
    <row r="1472" spans="5:104" x14ac:dyDescent="0.15">
      <c r="E1472" s="15"/>
      <c r="P1472" s="15"/>
      <c r="AA1472" s="15"/>
      <c r="AL1472" s="15"/>
      <c r="AW1472" s="15"/>
      <c r="BH1472" s="15"/>
      <c r="BS1472" s="15"/>
      <c r="CD1472" s="15"/>
      <c r="CO1472" s="15"/>
      <c r="CZ1472" s="15"/>
    </row>
    <row r="1473" spans="5:104" x14ac:dyDescent="0.15">
      <c r="E1473" s="15"/>
      <c r="P1473" s="15"/>
      <c r="AA1473" s="15"/>
      <c r="AL1473" s="15"/>
      <c r="AW1473" s="15"/>
      <c r="BH1473" s="15"/>
      <c r="BS1473" s="15"/>
      <c r="CD1473" s="15"/>
      <c r="CO1473" s="15"/>
      <c r="CZ1473" s="15"/>
    </row>
    <row r="1474" spans="5:104" x14ac:dyDescent="0.15">
      <c r="E1474" s="15"/>
      <c r="P1474" s="15"/>
      <c r="AA1474" s="15"/>
      <c r="AL1474" s="15"/>
      <c r="AW1474" s="15"/>
      <c r="BH1474" s="15"/>
      <c r="BS1474" s="15"/>
      <c r="CD1474" s="15"/>
      <c r="CO1474" s="15"/>
      <c r="CZ1474" s="15"/>
    </row>
    <row r="1475" spans="5:104" x14ac:dyDescent="0.15">
      <c r="E1475" s="15"/>
      <c r="P1475" s="15"/>
      <c r="AA1475" s="15"/>
      <c r="AL1475" s="15"/>
      <c r="AW1475" s="15"/>
      <c r="BH1475" s="15"/>
      <c r="BS1475" s="15"/>
      <c r="CD1475" s="15"/>
      <c r="CO1475" s="15"/>
      <c r="CZ1475" s="15"/>
    </row>
    <row r="1476" spans="5:104" x14ac:dyDescent="0.15">
      <c r="E1476" s="15"/>
      <c r="P1476" s="15"/>
      <c r="AA1476" s="15"/>
      <c r="AL1476" s="15"/>
      <c r="AW1476" s="15"/>
      <c r="BH1476" s="15"/>
      <c r="BS1476" s="15"/>
      <c r="CD1476" s="15"/>
      <c r="CO1476" s="15"/>
      <c r="CZ1476" s="15"/>
    </row>
    <row r="1477" spans="5:104" x14ac:dyDescent="0.15">
      <c r="E1477" s="15"/>
      <c r="P1477" s="15"/>
      <c r="AA1477" s="15"/>
      <c r="AL1477" s="15"/>
      <c r="AW1477" s="15"/>
      <c r="BH1477" s="15"/>
      <c r="BS1477" s="15"/>
      <c r="CD1477" s="15"/>
      <c r="CO1477" s="15"/>
      <c r="CZ1477" s="15"/>
    </row>
    <row r="1478" spans="5:104" x14ac:dyDescent="0.15">
      <c r="E1478" s="15"/>
      <c r="P1478" s="15"/>
      <c r="AA1478" s="15"/>
      <c r="AL1478" s="15"/>
      <c r="AW1478" s="15"/>
      <c r="BH1478" s="15"/>
      <c r="BS1478" s="15"/>
      <c r="CD1478" s="15"/>
      <c r="CO1478" s="15"/>
      <c r="CZ1478" s="15"/>
    </row>
    <row r="1479" spans="5:104" x14ac:dyDescent="0.15">
      <c r="E1479" s="15"/>
      <c r="P1479" s="15"/>
      <c r="AA1479" s="15"/>
      <c r="AL1479" s="15"/>
      <c r="AW1479" s="15"/>
      <c r="BH1479" s="15"/>
      <c r="BS1479" s="15"/>
      <c r="CD1479" s="15"/>
      <c r="CO1479" s="15"/>
      <c r="CZ1479" s="15"/>
    </row>
    <row r="1480" spans="5:104" x14ac:dyDescent="0.15">
      <c r="E1480" s="15"/>
      <c r="P1480" s="15"/>
      <c r="AA1480" s="15"/>
      <c r="AL1480" s="15"/>
      <c r="AW1480" s="15"/>
      <c r="BH1480" s="15"/>
      <c r="BS1480" s="15"/>
      <c r="CD1480" s="15"/>
      <c r="CO1480" s="15"/>
      <c r="CZ1480" s="15"/>
    </row>
    <row r="1481" spans="5:104" x14ac:dyDescent="0.15">
      <c r="E1481" s="15"/>
      <c r="P1481" s="15"/>
      <c r="AA1481" s="15"/>
      <c r="AL1481" s="15"/>
      <c r="AW1481" s="15"/>
      <c r="BH1481" s="15"/>
      <c r="BS1481" s="15"/>
      <c r="CD1481" s="15"/>
      <c r="CO1481" s="15"/>
      <c r="CZ1481" s="15"/>
    </row>
    <row r="1482" spans="5:104" x14ac:dyDescent="0.15">
      <c r="E1482" s="15"/>
      <c r="P1482" s="15"/>
      <c r="AA1482" s="15"/>
      <c r="AL1482" s="15"/>
      <c r="AW1482" s="15"/>
      <c r="BH1482" s="15"/>
      <c r="BS1482" s="15"/>
      <c r="CD1482" s="15"/>
      <c r="CO1482" s="15"/>
      <c r="CZ1482" s="15"/>
    </row>
    <row r="1483" spans="5:104" x14ac:dyDescent="0.15">
      <c r="E1483" s="15"/>
      <c r="P1483" s="15"/>
      <c r="AA1483" s="15"/>
      <c r="AL1483" s="15"/>
      <c r="AW1483" s="15"/>
      <c r="BH1483" s="15"/>
      <c r="BS1483" s="15"/>
      <c r="CD1483" s="15"/>
      <c r="CO1483" s="15"/>
      <c r="CZ1483" s="15"/>
    </row>
    <row r="1484" spans="5:104" x14ac:dyDescent="0.15">
      <c r="E1484" s="15"/>
      <c r="P1484" s="15"/>
      <c r="AA1484" s="15"/>
      <c r="AL1484" s="15"/>
      <c r="AW1484" s="15"/>
      <c r="BH1484" s="15"/>
      <c r="BS1484" s="15"/>
      <c r="CD1484" s="15"/>
      <c r="CO1484" s="15"/>
      <c r="CZ1484" s="15"/>
    </row>
    <row r="1485" spans="5:104" x14ac:dyDescent="0.15">
      <c r="E1485" s="15"/>
      <c r="P1485" s="15"/>
      <c r="AA1485" s="15"/>
      <c r="AL1485" s="15"/>
      <c r="AW1485" s="15"/>
      <c r="BH1485" s="15"/>
      <c r="BS1485" s="15"/>
      <c r="CD1485" s="15"/>
      <c r="CO1485" s="15"/>
      <c r="CZ1485" s="15"/>
    </row>
    <row r="1486" spans="5:104" x14ac:dyDescent="0.15">
      <c r="E1486" s="15"/>
      <c r="P1486" s="15"/>
      <c r="AA1486" s="15"/>
      <c r="AL1486" s="15"/>
      <c r="AW1486" s="15"/>
      <c r="BH1486" s="15"/>
      <c r="BS1486" s="15"/>
      <c r="CD1486" s="15"/>
      <c r="CO1486" s="15"/>
      <c r="CZ1486" s="15"/>
    </row>
    <row r="1487" spans="5:104" x14ac:dyDescent="0.15">
      <c r="E1487" s="15"/>
      <c r="P1487" s="15"/>
      <c r="AA1487" s="15"/>
      <c r="AL1487" s="15"/>
      <c r="AW1487" s="15"/>
      <c r="BH1487" s="15"/>
      <c r="BS1487" s="15"/>
      <c r="CD1487" s="15"/>
      <c r="CO1487" s="15"/>
      <c r="CZ1487" s="15"/>
    </row>
    <row r="1488" spans="5:104" x14ac:dyDescent="0.15">
      <c r="E1488" s="15"/>
      <c r="P1488" s="15"/>
      <c r="AA1488" s="15"/>
      <c r="AL1488" s="15"/>
      <c r="AW1488" s="15"/>
      <c r="BH1488" s="15"/>
      <c r="BS1488" s="15"/>
      <c r="CD1488" s="15"/>
      <c r="CO1488" s="15"/>
      <c r="CZ1488" s="15"/>
    </row>
    <row r="1489" spans="5:104" x14ac:dyDescent="0.15">
      <c r="E1489" s="15"/>
      <c r="P1489" s="15"/>
      <c r="AA1489" s="15"/>
      <c r="AL1489" s="15"/>
      <c r="AW1489" s="15"/>
      <c r="BH1489" s="15"/>
      <c r="BS1489" s="15"/>
      <c r="CD1489" s="15"/>
      <c r="CO1489" s="15"/>
      <c r="CZ1489" s="15"/>
    </row>
    <row r="1490" spans="5:104" x14ac:dyDescent="0.15">
      <c r="E1490" s="15"/>
      <c r="P1490" s="15"/>
      <c r="AA1490" s="15"/>
      <c r="AL1490" s="15"/>
      <c r="AW1490" s="15"/>
      <c r="BH1490" s="15"/>
      <c r="BS1490" s="15"/>
      <c r="CD1490" s="15"/>
      <c r="CO1490" s="15"/>
      <c r="CZ1490" s="15"/>
    </row>
    <row r="1491" spans="5:104" x14ac:dyDescent="0.15">
      <c r="E1491" s="15"/>
      <c r="P1491" s="15"/>
      <c r="AA1491" s="15"/>
      <c r="AL1491" s="15"/>
      <c r="AW1491" s="15"/>
      <c r="BH1491" s="15"/>
      <c r="BS1491" s="15"/>
      <c r="CD1491" s="15"/>
      <c r="CO1491" s="15"/>
      <c r="CZ1491" s="15"/>
    </row>
    <row r="1492" spans="5:104" x14ac:dyDescent="0.15">
      <c r="E1492" s="15"/>
      <c r="P1492" s="15"/>
      <c r="AA1492" s="15"/>
      <c r="AL1492" s="15"/>
      <c r="AW1492" s="15"/>
      <c r="BH1492" s="15"/>
      <c r="BS1492" s="15"/>
      <c r="CD1492" s="15"/>
      <c r="CO1492" s="15"/>
      <c r="CZ1492" s="15"/>
    </row>
    <row r="1493" spans="5:104" x14ac:dyDescent="0.15">
      <c r="E1493" s="15"/>
      <c r="P1493" s="15"/>
      <c r="AA1493" s="15"/>
      <c r="AL1493" s="15"/>
      <c r="AW1493" s="15"/>
      <c r="BH1493" s="15"/>
      <c r="BS1493" s="15"/>
      <c r="CD1493" s="15"/>
      <c r="CO1493" s="15"/>
      <c r="CZ1493" s="15"/>
    </row>
    <row r="1494" spans="5:104" x14ac:dyDescent="0.15">
      <c r="E1494" s="15"/>
      <c r="P1494" s="15"/>
      <c r="AA1494" s="15"/>
      <c r="AL1494" s="15"/>
      <c r="AW1494" s="15"/>
      <c r="BH1494" s="15"/>
      <c r="BS1494" s="15"/>
      <c r="CD1494" s="15"/>
      <c r="CO1494" s="15"/>
      <c r="CZ1494" s="15"/>
    </row>
    <row r="1495" spans="5:104" x14ac:dyDescent="0.15">
      <c r="E1495" s="15"/>
      <c r="P1495" s="15"/>
      <c r="AA1495" s="15"/>
      <c r="AL1495" s="15"/>
      <c r="AW1495" s="15"/>
      <c r="BH1495" s="15"/>
      <c r="BS1495" s="15"/>
      <c r="CD1495" s="15"/>
      <c r="CO1495" s="15"/>
      <c r="CZ1495" s="15"/>
    </row>
    <row r="1496" spans="5:104" x14ac:dyDescent="0.15">
      <c r="E1496" s="15"/>
      <c r="P1496" s="15"/>
      <c r="AA1496" s="15"/>
      <c r="AL1496" s="15"/>
      <c r="AW1496" s="15"/>
      <c r="BH1496" s="15"/>
      <c r="BS1496" s="15"/>
      <c r="CD1496" s="15"/>
      <c r="CO1496" s="15"/>
      <c r="CZ1496" s="15"/>
    </row>
    <row r="1497" spans="5:104" x14ac:dyDescent="0.15">
      <c r="E1497" s="15"/>
      <c r="P1497" s="15"/>
      <c r="AA1497" s="15"/>
      <c r="AL1497" s="15"/>
      <c r="AW1497" s="15"/>
      <c r="BH1497" s="15"/>
      <c r="BS1497" s="15"/>
      <c r="CD1497" s="15"/>
      <c r="CO1497" s="15"/>
      <c r="CZ1497" s="15"/>
    </row>
    <row r="1498" spans="5:104" x14ac:dyDescent="0.15">
      <c r="E1498" s="15"/>
      <c r="P1498" s="15"/>
      <c r="AA1498" s="15"/>
      <c r="AL1498" s="15"/>
      <c r="AW1498" s="15"/>
      <c r="BH1498" s="15"/>
      <c r="BS1498" s="15"/>
      <c r="CD1498" s="15"/>
      <c r="CO1498" s="15"/>
      <c r="CZ1498" s="15"/>
    </row>
    <row r="1499" spans="5:104" x14ac:dyDescent="0.15">
      <c r="E1499" s="15"/>
      <c r="P1499" s="15"/>
      <c r="AA1499" s="15"/>
      <c r="AL1499" s="15"/>
      <c r="AW1499" s="15"/>
      <c r="BH1499" s="15"/>
      <c r="BS1499" s="15"/>
      <c r="CD1499" s="15"/>
      <c r="CO1499" s="15"/>
      <c r="CZ1499" s="15"/>
    </row>
    <row r="1500" spans="5:104" x14ac:dyDescent="0.15">
      <c r="E1500" s="15"/>
      <c r="P1500" s="15"/>
      <c r="AA1500" s="15"/>
      <c r="AL1500" s="15"/>
      <c r="AW1500" s="15"/>
      <c r="BH1500" s="15"/>
      <c r="BS1500" s="15"/>
      <c r="CD1500" s="15"/>
      <c r="CO1500" s="15"/>
      <c r="CZ1500" s="15"/>
    </row>
    <row r="1501" spans="5:104" x14ac:dyDescent="0.15">
      <c r="E1501" s="15"/>
      <c r="P1501" s="15"/>
      <c r="AA1501" s="15"/>
      <c r="AL1501" s="15"/>
      <c r="AW1501" s="15"/>
      <c r="BH1501" s="15"/>
      <c r="BS1501" s="15"/>
      <c r="CD1501" s="15"/>
      <c r="CO1501" s="15"/>
      <c r="CZ1501" s="15"/>
    </row>
    <row r="1502" spans="5:104" x14ac:dyDescent="0.15">
      <c r="E1502" s="15"/>
      <c r="P1502" s="15"/>
      <c r="AA1502" s="15"/>
      <c r="AL1502" s="15"/>
      <c r="AW1502" s="15"/>
      <c r="BH1502" s="15"/>
      <c r="BS1502" s="15"/>
      <c r="CD1502" s="15"/>
      <c r="CO1502" s="15"/>
      <c r="CZ1502" s="15"/>
    </row>
    <row r="1503" spans="5:104" x14ac:dyDescent="0.15">
      <c r="E1503" s="15"/>
      <c r="P1503" s="15"/>
      <c r="AA1503" s="15"/>
      <c r="AL1503" s="15"/>
      <c r="AW1503" s="15"/>
      <c r="BH1503" s="15"/>
      <c r="BS1503" s="15"/>
      <c r="CD1503" s="15"/>
      <c r="CO1503" s="15"/>
      <c r="CZ1503" s="15"/>
    </row>
    <row r="1504" spans="5:104" x14ac:dyDescent="0.15">
      <c r="E1504" s="15"/>
      <c r="P1504" s="15"/>
      <c r="AA1504" s="15"/>
      <c r="AL1504" s="15"/>
      <c r="AW1504" s="15"/>
      <c r="BH1504" s="15"/>
      <c r="BS1504" s="15"/>
      <c r="CD1504" s="15"/>
      <c r="CO1504" s="15"/>
      <c r="CZ1504" s="15"/>
    </row>
    <row r="1505" spans="5:104" x14ac:dyDescent="0.15">
      <c r="E1505" s="15"/>
      <c r="P1505" s="15"/>
      <c r="AA1505" s="15"/>
      <c r="AL1505" s="15"/>
      <c r="AW1505" s="15"/>
      <c r="BH1505" s="15"/>
      <c r="BS1505" s="15"/>
      <c r="CD1505" s="15"/>
      <c r="CO1505" s="15"/>
      <c r="CZ1505" s="15"/>
    </row>
    <row r="1506" spans="5:104" x14ac:dyDescent="0.15">
      <c r="E1506" s="15"/>
      <c r="P1506" s="15"/>
      <c r="AA1506" s="15"/>
      <c r="AL1506" s="15"/>
      <c r="AW1506" s="15"/>
      <c r="BH1506" s="15"/>
      <c r="BS1506" s="15"/>
      <c r="CD1506" s="15"/>
      <c r="CO1506" s="15"/>
      <c r="CZ1506" s="15"/>
    </row>
    <row r="1507" spans="5:104" x14ac:dyDescent="0.15">
      <c r="E1507" s="15"/>
      <c r="P1507" s="15"/>
      <c r="AA1507" s="15"/>
      <c r="AL1507" s="15"/>
      <c r="AW1507" s="15"/>
      <c r="BH1507" s="15"/>
      <c r="BS1507" s="15"/>
      <c r="CD1507" s="15"/>
      <c r="CO1507" s="15"/>
      <c r="CZ1507" s="15"/>
    </row>
    <row r="1508" spans="5:104" x14ac:dyDescent="0.15">
      <c r="E1508" s="15"/>
      <c r="P1508" s="15"/>
      <c r="AA1508" s="15"/>
      <c r="AL1508" s="15"/>
      <c r="AW1508" s="15"/>
      <c r="BH1508" s="15"/>
      <c r="BS1508" s="15"/>
      <c r="CD1508" s="15"/>
      <c r="CO1508" s="15"/>
      <c r="CZ1508" s="15"/>
    </row>
    <row r="1509" spans="5:104" x14ac:dyDescent="0.15">
      <c r="E1509" s="15"/>
      <c r="P1509" s="15"/>
      <c r="AA1509" s="15"/>
      <c r="AL1509" s="15"/>
      <c r="AW1509" s="15"/>
      <c r="BH1509" s="15"/>
      <c r="BS1509" s="15"/>
      <c r="CD1509" s="15"/>
      <c r="CO1509" s="15"/>
      <c r="CZ1509" s="15"/>
    </row>
    <row r="1510" spans="5:104" x14ac:dyDescent="0.15">
      <c r="E1510" s="15"/>
      <c r="P1510" s="15"/>
      <c r="AA1510" s="15"/>
      <c r="AL1510" s="15"/>
      <c r="AW1510" s="15"/>
      <c r="BH1510" s="15"/>
      <c r="BS1510" s="15"/>
      <c r="CD1510" s="15"/>
      <c r="CO1510" s="15"/>
      <c r="CZ1510" s="15"/>
    </row>
    <row r="1511" spans="5:104" x14ac:dyDescent="0.15">
      <c r="E1511" s="15"/>
      <c r="P1511" s="15"/>
      <c r="AA1511" s="15"/>
      <c r="AL1511" s="15"/>
      <c r="AW1511" s="15"/>
      <c r="BH1511" s="15"/>
      <c r="BS1511" s="15"/>
      <c r="CD1511" s="15"/>
      <c r="CO1511" s="15"/>
      <c r="CZ1511" s="15"/>
    </row>
    <row r="1512" spans="5:104" x14ac:dyDescent="0.15">
      <c r="E1512" s="15"/>
      <c r="P1512" s="15"/>
      <c r="AA1512" s="15"/>
      <c r="AL1512" s="15"/>
      <c r="AW1512" s="15"/>
      <c r="BH1512" s="15"/>
      <c r="BS1512" s="15"/>
      <c r="CD1512" s="15"/>
      <c r="CO1512" s="15"/>
      <c r="CZ1512" s="15"/>
    </row>
    <row r="1513" spans="5:104" x14ac:dyDescent="0.15">
      <c r="E1513" s="15"/>
      <c r="P1513" s="15"/>
      <c r="AA1513" s="15"/>
      <c r="AL1513" s="15"/>
      <c r="AW1513" s="15"/>
      <c r="BH1513" s="15"/>
      <c r="BS1513" s="15"/>
      <c r="CD1513" s="15"/>
      <c r="CO1513" s="15"/>
      <c r="CZ1513" s="15"/>
    </row>
    <row r="1514" spans="5:104" x14ac:dyDescent="0.15">
      <c r="E1514" s="15"/>
      <c r="P1514" s="15"/>
      <c r="AA1514" s="15"/>
      <c r="AL1514" s="15"/>
      <c r="AW1514" s="15"/>
      <c r="BH1514" s="15"/>
      <c r="BS1514" s="15"/>
      <c r="CD1514" s="15"/>
      <c r="CO1514" s="15"/>
      <c r="CZ1514" s="15"/>
    </row>
    <row r="1515" spans="5:104" x14ac:dyDescent="0.15">
      <c r="E1515" s="15"/>
      <c r="P1515" s="15"/>
      <c r="AA1515" s="15"/>
      <c r="AL1515" s="15"/>
      <c r="AW1515" s="15"/>
      <c r="BH1515" s="15"/>
      <c r="BS1515" s="15"/>
      <c r="CD1515" s="15"/>
      <c r="CO1515" s="15"/>
      <c r="CZ1515" s="15"/>
    </row>
    <row r="1516" spans="5:104" x14ac:dyDescent="0.15">
      <c r="E1516" s="15"/>
      <c r="P1516" s="15"/>
      <c r="AA1516" s="15"/>
      <c r="AL1516" s="15"/>
      <c r="AW1516" s="15"/>
      <c r="BH1516" s="15"/>
      <c r="BS1516" s="15"/>
      <c r="CD1516" s="15"/>
      <c r="CO1516" s="15"/>
      <c r="CZ1516" s="15"/>
    </row>
    <row r="1517" spans="5:104" x14ac:dyDescent="0.15">
      <c r="E1517" s="15"/>
      <c r="P1517" s="15"/>
      <c r="AA1517" s="15"/>
      <c r="AL1517" s="15"/>
      <c r="AW1517" s="15"/>
      <c r="BH1517" s="15"/>
      <c r="BS1517" s="15"/>
      <c r="CD1517" s="15"/>
      <c r="CO1517" s="15"/>
      <c r="CZ1517" s="15"/>
    </row>
    <row r="1518" spans="5:104" x14ac:dyDescent="0.15">
      <c r="E1518" s="15"/>
      <c r="P1518" s="15"/>
      <c r="AA1518" s="15"/>
      <c r="AL1518" s="15"/>
      <c r="AW1518" s="15"/>
      <c r="BH1518" s="15"/>
      <c r="BS1518" s="15"/>
      <c r="CD1518" s="15"/>
      <c r="CO1518" s="15"/>
      <c r="CZ1518" s="15"/>
    </row>
    <row r="1519" spans="5:104" x14ac:dyDescent="0.15">
      <c r="E1519" s="15"/>
      <c r="P1519" s="15"/>
      <c r="AA1519" s="15"/>
      <c r="AL1519" s="15"/>
      <c r="AW1519" s="15"/>
      <c r="BH1519" s="15"/>
      <c r="BS1519" s="15"/>
      <c r="CD1519" s="15"/>
      <c r="CO1519" s="15"/>
      <c r="CZ1519" s="15"/>
    </row>
    <row r="1520" spans="5:104" x14ac:dyDescent="0.15">
      <c r="E1520" s="15"/>
      <c r="P1520" s="15"/>
      <c r="AA1520" s="15"/>
      <c r="AL1520" s="15"/>
      <c r="AW1520" s="15"/>
      <c r="BH1520" s="15"/>
      <c r="BS1520" s="15"/>
      <c r="CD1520" s="15"/>
      <c r="CO1520" s="15"/>
      <c r="CZ1520" s="15"/>
    </row>
    <row r="1521" spans="5:104" x14ac:dyDescent="0.15">
      <c r="E1521" s="15"/>
      <c r="P1521" s="15"/>
      <c r="AA1521" s="15"/>
      <c r="AL1521" s="15"/>
      <c r="AW1521" s="15"/>
      <c r="BH1521" s="15"/>
      <c r="BS1521" s="15"/>
      <c r="CD1521" s="15"/>
      <c r="CO1521" s="15"/>
      <c r="CZ1521" s="15"/>
    </row>
    <row r="1522" spans="5:104" x14ac:dyDescent="0.15">
      <c r="E1522" s="15"/>
      <c r="P1522" s="15"/>
      <c r="AA1522" s="15"/>
      <c r="AL1522" s="15"/>
      <c r="AW1522" s="15"/>
      <c r="BH1522" s="15"/>
      <c r="BS1522" s="15"/>
      <c r="CD1522" s="15"/>
      <c r="CO1522" s="15"/>
      <c r="CZ1522" s="15"/>
    </row>
    <row r="1523" spans="5:104" x14ac:dyDescent="0.15">
      <c r="E1523" s="15"/>
      <c r="P1523" s="15"/>
      <c r="AA1523" s="15"/>
      <c r="AL1523" s="15"/>
      <c r="AW1523" s="15"/>
      <c r="BH1523" s="15"/>
      <c r="BS1523" s="15"/>
      <c r="CD1523" s="15"/>
      <c r="CO1523" s="15"/>
      <c r="CZ1523" s="15"/>
    </row>
    <row r="1524" spans="5:104" x14ac:dyDescent="0.15">
      <c r="E1524" s="15"/>
      <c r="P1524" s="15"/>
      <c r="AA1524" s="15"/>
      <c r="AL1524" s="15"/>
      <c r="AW1524" s="15"/>
      <c r="BH1524" s="15"/>
      <c r="BS1524" s="15"/>
      <c r="CD1524" s="15"/>
      <c r="CO1524" s="15"/>
      <c r="CZ1524" s="15"/>
    </row>
    <row r="1525" spans="5:104" x14ac:dyDescent="0.15">
      <c r="E1525" s="15"/>
      <c r="P1525" s="15"/>
      <c r="AA1525" s="15"/>
      <c r="AL1525" s="15"/>
      <c r="AW1525" s="15"/>
      <c r="BH1525" s="15"/>
      <c r="BS1525" s="15"/>
      <c r="CD1525" s="15"/>
      <c r="CO1525" s="15"/>
      <c r="CZ1525" s="15"/>
    </row>
    <row r="1526" spans="5:104" x14ac:dyDescent="0.15">
      <c r="E1526" s="15"/>
      <c r="P1526" s="15"/>
      <c r="AA1526" s="15"/>
      <c r="AL1526" s="15"/>
      <c r="AW1526" s="15"/>
      <c r="BH1526" s="15"/>
      <c r="BS1526" s="15"/>
      <c r="CD1526" s="15"/>
      <c r="CO1526" s="15"/>
      <c r="CZ1526" s="15"/>
    </row>
    <row r="1527" spans="5:104" x14ac:dyDescent="0.15">
      <c r="E1527" s="15"/>
      <c r="P1527" s="15"/>
      <c r="AA1527" s="15"/>
      <c r="AL1527" s="15"/>
      <c r="AW1527" s="15"/>
      <c r="BH1527" s="15"/>
      <c r="BS1527" s="15"/>
      <c r="CD1527" s="15"/>
      <c r="CO1527" s="15"/>
      <c r="CZ1527" s="15"/>
    </row>
    <row r="1528" spans="5:104" x14ac:dyDescent="0.15">
      <c r="E1528" s="15"/>
      <c r="P1528" s="15"/>
      <c r="AA1528" s="15"/>
      <c r="AL1528" s="15"/>
      <c r="AW1528" s="15"/>
      <c r="BH1528" s="15"/>
      <c r="BS1528" s="15"/>
      <c r="CD1528" s="15"/>
      <c r="CO1528" s="15"/>
      <c r="CZ1528" s="15"/>
    </row>
    <row r="1529" spans="5:104" x14ac:dyDescent="0.15">
      <c r="E1529" s="15"/>
      <c r="P1529" s="15"/>
      <c r="AA1529" s="15"/>
      <c r="AL1529" s="15"/>
      <c r="AW1529" s="15"/>
      <c r="BH1529" s="15"/>
      <c r="BS1529" s="15"/>
      <c r="CD1529" s="15"/>
      <c r="CO1529" s="15"/>
      <c r="CZ1529" s="15"/>
    </row>
    <row r="1530" spans="5:104" x14ac:dyDescent="0.15">
      <c r="E1530" s="15"/>
      <c r="P1530" s="15"/>
      <c r="AA1530" s="15"/>
      <c r="AL1530" s="15"/>
      <c r="AW1530" s="15"/>
      <c r="BH1530" s="15"/>
      <c r="BS1530" s="15"/>
      <c r="CD1530" s="15"/>
      <c r="CO1530" s="15"/>
      <c r="CZ1530" s="15"/>
    </row>
    <row r="1531" spans="5:104" x14ac:dyDescent="0.15">
      <c r="E1531" s="15"/>
      <c r="P1531" s="15"/>
      <c r="AA1531" s="15"/>
      <c r="AL1531" s="15"/>
      <c r="AW1531" s="15"/>
      <c r="BH1531" s="15"/>
      <c r="BS1531" s="15"/>
      <c r="CD1531" s="15"/>
      <c r="CO1531" s="15"/>
      <c r="CZ1531" s="15"/>
    </row>
    <row r="1532" spans="5:104" x14ac:dyDescent="0.15">
      <c r="E1532" s="15"/>
      <c r="P1532" s="15"/>
      <c r="AA1532" s="15"/>
      <c r="AL1532" s="15"/>
      <c r="AW1532" s="15"/>
      <c r="BH1532" s="15"/>
      <c r="BS1532" s="15"/>
      <c r="CD1532" s="15"/>
      <c r="CO1532" s="15"/>
      <c r="CZ1532" s="15"/>
    </row>
    <row r="1533" spans="5:104" x14ac:dyDescent="0.15">
      <c r="E1533" s="15"/>
      <c r="P1533" s="15"/>
      <c r="AA1533" s="15"/>
      <c r="AL1533" s="15"/>
      <c r="AW1533" s="15"/>
      <c r="BH1533" s="15"/>
      <c r="BS1533" s="15"/>
      <c r="CD1533" s="15"/>
      <c r="CO1533" s="15"/>
      <c r="CZ1533" s="15"/>
    </row>
    <row r="1534" spans="5:104" x14ac:dyDescent="0.15">
      <c r="E1534" s="15"/>
      <c r="P1534" s="15"/>
      <c r="AA1534" s="15"/>
      <c r="AL1534" s="15"/>
      <c r="AW1534" s="15"/>
      <c r="BH1534" s="15"/>
      <c r="BS1534" s="15"/>
      <c r="CD1534" s="15"/>
      <c r="CO1534" s="15"/>
      <c r="CZ1534" s="15"/>
    </row>
    <row r="1535" spans="5:104" x14ac:dyDescent="0.15">
      <c r="E1535" s="15"/>
      <c r="P1535" s="15"/>
      <c r="AA1535" s="15"/>
      <c r="AL1535" s="15"/>
      <c r="AW1535" s="15"/>
      <c r="BH1535" s="15"/>
      <c r="BS1535" s="15"/>
      <c r="CD1535" s="15"/>
      <c r="CO1535" s="15"/>
      <c r="CZ1535" s="15"/>
    </row>
    <row r="1536" spans="5:104" x14ac:dyDescent="0.15">
      <c r="E1536" s="15"/>
      <c r="P1536" s="15"/>
      <c r="AA1536" s="15"/>
      <c r="AL1536" s="15"/>
      <c r="AW1536" s="15"/>
      <c r="BH1536" s="15"/>
      <c r="BS1536" s="15"/>
      <c r="CD1536" s="15"/>
      <c r="CO1536" s="15"/>
      <c r="CZ1536" s="15"/>
    </row>
    <row r="1537" spans="5:104" x14ac:dyDescent="0.15">
      <c r="E1537" s="15"/>
      <c r="P1537" s="15"/>
      <c r="AA1537" s="15"/>
      <c r="AL1537" s="15"/>
      <c r="AW1537" s="15"/>
      <c r="BH1537" s="15"/>
      <c r="BS1537" s="15"/>
      <c r="CD1537" s="15"/>
      <c r="CO1537" s="15"/>
      <c r="CZ1537" s="15"/>
    </row>
    <row r="1538" spans="5:104" x14ac:dyDescent="0.15">
      <c r="E1538" s="15"/>
      <c r="P1538" s="15"/>
      <c r="AA1538" s="15"/>
      <c r="AL1538" s="15"/>
      <c r="AW1538" s="15"/>
      <c r="BH1538" s="15"/>
      <c r="BS1538" s="15"/>
      <c r="CD1538" s="15"/>
      <c r="CO1538" s="15"/>
      <c r="CZ1538" s="15"/>
    </row>
    <row r="1539" spans="5:104" x14ac:dyDescent="0.15">
      <c r="E1539" s="15"/>
      <c r="P1539" s="15"/>
      <c r="AA1539" s="15"/>
      <c r="AL1539" s="15"/>
      <c r="AW1539" s="15"/>
      <c r="BH1539" s="15"/>
      <c r="BS1539" s="15"/>
      <c r="CD1539" s="15"/>
      <c r="CO1539" s="15"/>
      <c r="CZ1539" s="15"/>
    </row>
    <row r="1540" spans="5:104" x14ac:dyDescent="0.15">
      <c r="E1540" s="15"/>
      <c r="P1540" s="15"/>
      <c r="AA1540" s="15"/>
      <c r="AL1540" s="15"/>
      <c r="AW1540" s="15"/>
      <c r="BH1540" s="15"/>
      <c r="BS1540" s="15"/>
      <c r="CD1540" s="15"/>
      <c r="CO1540" s="15"/>
      <c r="CZ1540" s="15"/>
    </row>
    <row r="1541" spans="5:104" x14ac:dyDescent="0.15">
      <c r="E1541" s="15"/>
      <c r="P1541" s="15"/>
      <c r="AA1541" s="15"/>
      <c r="AL1541" s="15"/>
      <c r="AW1541" s="15"/>
      <c r="BH1541" s="15"/>
      <c r="BS1541" s="15"/>
      <c r="CD1541" s="15"/>
      <c r="CO1541" s="15"/>
      <c r="CZ1541" s="15"/>
    </row>
    <row r="1542" spans="5:104" x14ac:dyDescent="0.15">
      <c r="E1542" s="15"/>
      <c r="P1542" s="15"/>
      <c r="AA1542" s="15"/>
      <c r="AL1542" s="15"/>
      <c r="AW1542" s="15"/>
      <c r="BH1542" s="15"/>
      <c r="BS1542" s="15"/>
      <c r="CD1542" s="15"/>
      <c r="CO1542" s="15"/>
      <c r="CZ1542" s="15"/>
    </row>
    <row r="1543" spans="5:104" x14ac:dyDescent="0.15">
      <c r="E1543" s="15"/>
      <c r="P1543" s="15"/>
      <c r="AA1543" s="15"/>
      <c r="AL1543" s="15"/>
      <c r="AW1543" s="15"/>
      <c r="BH1543" s="15"/>
      <c r="BS1543" s="15"/>
      <c r="CD1543" s="15"/>
      <c r="CO1543" s="15"/>
      <c r="CZ1543" s="15"/>
    </row>
    <row r="1544" spans="5:104" x14ac:dyDescent="0.15">
      <c r="E1544" s="15"/>
      <c r="P1544" s="15"/>
      <c r="AA1544" s="15"/>
      <c r="AL1544" s="15"/>
      <c r="AW1544" s="15"/>
      <c r="BH1544" s="15"/>
      <c r="BS1544" s="15"/>
      <c r="CD1544" s="15"/>
      <c r="CO1544" s="15"/>
      <c r="CZ1544" s="15"/>
    </row>
    <row r="1545" spans="5:104" x14ac:dyDescent="0.15">
      <c r="E1545" s="15"/>
      <c r="P1545" s="15"/>
      <c r="AA1545" s="15"/>
      <c r="AL1545" s="15"/>
      <c r="AW1545" s="15"/>
      <c r="BH1545" s="15"/>
      <c r="BS1545" s="15"/>
      <c r="CD1545" s="15"/>
      <c r="CO1545" s="15"/>
      <c r="CZ1545" s="15"/>
    </row>
    <row r="1546" spans="5:104" x14ac:dyDescent="0.15">
      <c r="E1546" s="15"/>
      <c r="P1546" s="15"/>
      <c r="AA1546" s="15"/>
      <c r="AL1546" s="15"/>
      <c r="AW1546" s="15"/>
      <c r="BH1546" s="15"/>
      <c r="BS1546" s="15"/>
      <c r="CD1546" s="15"/>
      <c r="CO1546" s="15"/>
      <c r="CZ1546" s="15"/>
    </row>
    <row r="1547" spans="5:104" x14ac:dyDescent="0.15">
      <c r="E1547" s="15"/>
      <c r="P1547" s="15"/>
      <c r="AA1547" s="15"/>
      <c r="AL1547" s="15"/>
      <c r="AW1547" s="15"/>
      <c r="BH1547" s="15"/>
      <c r="BS1547" s="15"/>
      <c r="CD1547" s="15"/>
      <c r="CO1547" s="15"/>
      <c r="CZ1547" s="15"/>
    </row>
    <row r="1548" spans="5:104" x14ac:dyDescent="0.15">
      <c r="E1548" s="15"/>
      <c r="P1548" s="15"/>
      <c r="AA1548" s="15"/>
      <c r="AL1548" s="15"/>
      <c r="AW1548" s="15"/>
      <c r="BH1548" s="15"/>
      <c r="BS1548" s="15"/>
      <c r="CD1548" s="15"/>
      <c r="CO1548" s="15"/>
      <c r="CZ1548" s="15"/>
    </row>
    <row r="1549" spans="5:104" x14ac:dyDescent="0.15">
      <c r="E1549" s="15"/>
      <c r="P1549" s="15"/>
      <c r="AA1549" s="15"/>
      <c r="AL1549" s="15"/>
      <c r="AW1549" s="15"/>
      <c r="BH1549" s="15"/>
      <c r="BS1549" s="15"/>
      <c r="CD1549" s="15"/>
      <c r="CO1549" s="15"/>
      <c r="CZ1549" s="15"/>
    </row>
    <row r="1550" spans="5:104" x14ac:dyDescent="0.15">
      <c r="E1550" s="15"/>
      <c r="P1550" s="15"/>
      <c r="AA1550" s="15"/>
      <c r="AL1550" s="15"/>
      <c r="AW1550" s="15"/>
      <c r="BH1550" s="15"/>
      <c r="BS1550" s="15"/>
      <c r="CD1550" s="15"/>
      <c r="CO1550" s="15"/>
      <c r="CZ1550" s="15"/>
    </row>
    <row r="1551" spans="5:104" x14ac:dyDescent="0.15">
      <c r="E1551" s="15"/>
      <c r="P1551" s="15"/>
      <c r="AA1551" s="15"/>
      <c r="AL1551" s="15"/>
      <c r="AW1551" s="15"/>
      <c r="BH1551" s="15"/>
      <c r="BS1551" s="15"/>
      <c r="CD1551" s="15"/>
      <c r="CO1551" s="15"/>
      <c r="CZ1551" s="15"/>
    </row>
    <row r="1552" spans="5:104" x14ac:dyDescent="0.15">
      <c r="E1552" s="15"/>
      <c r="P1552" s="15"/>
      <c r="AA1552" s="15"/>
      <c r="AL1552" s="15"/>
      <c r="AW1552" s="15"/>
      <c r="BH1552" s="15"/>
      <c r="BS1552" s="15"/>
      <c r="CD1552" s="15"/>
      <c r="CO1552" s="15"/>
      <c r="CZ1552" s="15"/>
    </row>
    <row r="1553" spans="5:104" x14ac:dyDescent="0.15">
      <c r="E1553" s="15"/>
      <c r="P1553" s="15"/>
      <c r="AA1553" s="15"/>
      <c r="AL1553" s="15"/>
      <c r="AW1553" s="15"/>
      <c r="BH1553" s="15"/>
      <c r="BS1553" s="15"/>
      <c r="CD1553" s="15"/>
      <c r="CO1553" s="15"/>
      <c r="CZ1553" s="15"/>
    </row>
    <row r="1554" spans="5:104" x14ac:dyDescent="0.15">
      <c r="E1554" s="15"/>
      <c r="P1554" s="15"/>
      <c r="AA1554" s="15"/>
      <c r="AL1554" s="15"/>
      <c r="AW1554" s="15"/>
      <c r="BH1554" s="15"/>
      <c r="BS1554" s="15"/>
      <c r="CD1554" s="15"/>
      <c r="CO1554" s="15"/>
      <c r="CZ1554" s="15"/>
    </row>
    <row r="1555" spans="5:104" x14ac:dyDescent="0.15">
      <c r="E1555" s="15"/>
      <c r="P1555" s="15"/>
      <c r="AA1555" s="15"/>
      <c r="AL1555" s="15"/>
      <c r="AW1555" s="15"/>
      <c r="BH1555" s="15"/>
      <c r="BS1555" s="15"/>
      <c r="CD1555" s="15"/>
      <c r="CO1555" s="15"/>
      <c r="CZ1555" s="15"/>
    </row>
    <row r="1556" spans="5:104" x14ac:dyDescent="0.15">
      <c r="E1556" s="15"/>
      <c r="P1556" s="15"/>
      <c r="AA1556" s="15"/>
      <c r="AL1556" s="15"/>
      <c r="AW1556" s="15"/>
      <c r="BH1556" s="15"/>
      <c r="BS1556" s="15"/>
      <c r="CD1556" s="15"/>
      <c r="CO1556" s="15"/>
      <c r="CZ1556" s="15"/>
    </row>
    <row r="1557" spans="5:104" x14ac:dyDescent="0.15">
      <c r="E1557" s="15"/>
      <c r="P1557" s="15"/>
      <c r="AA1557" s="15"/>
      <c r="AL1557" s="15"/>
      <c r="AW1557" s="15"/>
      <c r="BH1557" s="15"/>
      <c r="BS1557" s="15"/>
      <c r="CD1557" s="15"/>
      <c r="CO1557" s="15"/>
      <c r="CZ1557" s="15"/>
    </row>
    <row r="1558" spans="5:104" x14ac:dyDescent="0.15">
      <c r="E1558" s="15"/>
      <c r="P1558" s="15"/>
      <c r="AA1558" s="15"/>
      <c r="AL1558" s="15"/>
      <c r="AW1558" s="15"/>
      <c r="BH1558" s="15"/>
      <c r="BS1558" s="15"/>
      <c r="CD1558" s="15"/>
      <c r="CO1558" s="15"/>
      <c r="CZ1558" s="15"/>
    </row>
    <row r="1559" spans="5:104" x14ac:dyDescent="0.15">
      <c r="E1559" s="15"/>
      <c r="P1559" s="15"/>
      <c r="AA1559" s="15"/>
      <c r="AL1559" s="15"/>
      <c r="AW1559" s="15"/>
      <c r="BH1559" s="15"/>
      <c r="BS1559" s="15"/>
      <c r="CD1559" s="15"/>
      <c r="CO1559" s="15"/>
      <c r="CZ1559" s="15"/>
    </row>
    <row r="1560" spans="5:104" x14ac:dyDescent="0.15">
      <c r="E1560" s="15"/>
      <c r="P1560" s="15"/>
      <c r="AA1560" s="15"/>
      <c r="AL1560" s="15"/>
      <c r="AW1560" s="15"/>
      <c r="BH1560" s="15"/>
      <c r="BS1560" s="15"/>
      <c r="CD1560" s="15"/>
      <c r="CO1560" s="15"/>
      <c r="CZ1560" s="15"/>
    </row>
    <row r="1561" spans="5:104" x14ac:dyDescent="0.15">
      <c r="E1561" s="15"/>
      <c r="P1561" s="15"/>
      <c r="AA1561" s="15"/>
      <c r="AL1561" s="15"/>
      <c r="AW1561" s="15"/>
      <c r="BH1561" s="15"/>
      <c r="BS1561" s="15"/>
      <c r="CD1561" s="15"/>
      <c r="CO1561" s="15"/>
      <c r="CZ1561" s="15"/>
    </row>
    <row r="1562" spans="5:104" x14ac:dyDescent="0.15">
      <c r="E1562" s="15"/>
      <c r="P1562" s="15"/>
      <c r="AA1562" s="15"/>
      <c r="AL1562" s="15"/>
      <c r="AW1562" s="15"/>
      <c r="BH1562" s="15"/>
      <c r="BS1562" s="15"/>
      <c r="CD1562" s="15"/>
      <c r="CO1562" s="15"/>
      <c r="CZ1562" s="15"/>
    </row>
    <row r="1563" spans="5:104" x14ac:dyDescent="0.15">
      <c r="E1563" s="15"/>
      <c r="P1563" s="15"/>
      <c r="AA1563" s="15"/>
      <c r="AL1563" s="15"/>
      <c r="AW1563" s="15"/>
      <c r="BH1563" s="15"/>
      <c r="BS1563" s="15"/>
      <c r="CD1563" s="15"/>
      <c r="CO1563" s="15"/>
      <c r="CZ1563" s="15"/>
    </row>
    <row r="1564" spans="5:104" x14ac:dyDescent="0.15">
      <c r="E1564" s="15"/>
      <c r="P1564" s="15"/>
      <c r="AA1564" s="15"/>
      <c r="AL1564" s="15"/>
      <c r="AW1564" s="15"/>
      <c r="BH1564" s="15"/>
      <c r="BS1564" s="15"/>
      <c r="CD1564" s="15"/>
      <c r="CO1564" s="15"/>
      <c r="CZ1564" s="15"/>
    </row>
    <row r="1565" spans="5:104" x14ac:dyDescent="0.15">
      <c r="E1565" s="15"/>
      <c r="P1565" s="15"/>
      <c r="AA1565" s="15"/>
      <c r="AL1565" s="15"/>
      <c r="AW1565" s="15"/>
      <c r="BH1565" s="15"/>
      <c r="BS1565" s="15"/>
      <c r="CD1565" s="15"/>
      <c r="CO1565" s="15"/>
      <c r="CZ1565" s="15"/>
    </row>
    <row r="1566" spans="5:104" x14ac:dyDescent="0.15">
      <c r="E1566" s="15"/>
      <c r="P1566" s="15"/>
      <c r="AA1566" s="15"/>
      <c r="AL1566" s="15"/>
      <c r="AW1566" s="15"/>
      <c r="BH1566" s="15"/>
      <c r="BS1566" s="15"/>
      <c r="CD1566" s="15"/>
      <c r="CO1566" s="15"/>
      <c r="CZ1566" s="15"/>
    </row>
    <row r="1567" spans="5:104" x14ac:dyDescent="0.15">
      <c r="E1567" s="15"/>
      <c r="P1567" s="15"/>
      <c r="AA1567" s="15"/>
      <c r="AL1567" s="15"/>
      <c r="AW1567" s="15"/>
      <c r="BH1567" s="15"/>
      <c r="BS1567" s="15"/>
      <c r="CD1567" s="15"/>
      <c r="CO1567" s="15"/>
      <c r="CZ1567" s="15"/>
    </row>
    <row r="1568" spans="5:104" x14ac:dyDescent="0.15">
      <c r="E1568" s="15"/>
      <c r="P1568" s="15"/>
      <c r="AA1568" s="15"/>
      <c r="AL1568" s="15"/>
      <c r="AW1568" s="15"/>
      <c r="BH1568" s="15"/>
      <c r="BS1568" s="15"/>
      <c r="CD1568" s="15"/>
      <c r="CO1568" s="15"/>
      <c r="CZ1568" s="15"/>
    </row>
    <row r="1569" spans="5:104" x14ac:dyDescent="0.15">
      <c r="E1569" s="15"/>
      <c r="P1569" s="15"/>
      <c r="AA1569" s="15"/>
      <c r="AL1569" s="15"/>
      <c r="AW1569" s="15"/>
      <c r="BH1569" s="15"/>
      <c r="BS1569" s="15"/>
      <c r="CD1569" s="15"/>
      <c r="CO1569" s="15"/>
      <c r="CZ1569" s="15"/>
    </row>
    <row r="1570" spans="5:104" x14ac:dyDescent="0.15">
      <c r="E1570" s="15"/>
      <c r="P1570" s="15"/>
      <c r="AA1570" s="15"/>
      <c r="AL1570" s="15"/>
      <c r="AW1570" s="15"/>
      <c r="BH1570" s="15"/>
      <c r="BS1570" s="15"/>
      <c r="CD1570" s="15"/>
      <c r="CO1570" s="15"/>
      <c r="CZ1570" s="15"/>
    </row>
    <row r="1571" spans="5:104" x14ac:dyDescent="0.15">
      <c r="E1571" s="15"/>
      <c r="P1571" s="15"/>
      <c r="AA1571" s="15"/>
      <c r="AL1571" s="15"/>
      <c r="AW1571" s="15"/>
      <c r="BH1571" s="15"/>
      <c r="BS1571" s="15"/>
      <c r="CD1571" s="15"/>
      <c r="CO1571" s="15"/>
      <c r="CZ1571" s="15"/>
    </row>
    <row r="1572" spans="5:104" x14ac:dyDescent="0.15">
      <c r="E1572" s="15"/>
      <c r="P1572" s="15"/>
      <c r="AA1572" s="15"/>
      <c r="AL1572" s="15"/>
      <c r="AW1572" s="15"/>
      <c r="BH1572" s="15"/>
      <c r="BS1572" s="15"/>
      <c r="CD1572" s="15"/>
      <c r="CO1572" s="15"/>
      <c r="CZ1572" s="15"/>
    </row>
    <row r="1573" spans="5:104" x14ac:dyDescent="0.15">
      <c r="E1573" s="15"/>
      <c r="P1573" s="15"/>
      <c r="AA1573" s="15"/>
      <c r="AL1573" s="15"/>
      <c r="AW1573" s="15"/>
      <c r="BH1573" s="15"/>
      <c r="BS1573" s="15"/>
      <c r="CD1573" s="15"/>
      <c r="CO1573" s="15"/>
      <c r="CZ1573" s="15"/>
    </row>
    <row r="1574" spans="5:104" x14ac:dyDescent="0.15">
      <c r="E1574" s="15"/>
      <c r="P1574" s="15"/>
      <c r="AA1574" s="15"/>
      <c r="AL1574" s="15"/>
      <c r="AW1574" s="15"/>
      <c r="BH1574" s="15"/>
      <c r="BS1574" s="15"/>
      <c r="CD1574" s="15"/>
      <c r="CO1574" s="15"/>
      <c r="CZ1574" s="15"/>
    </row>
    <row r="1575" spans="5:104" x14ac:dyDescent="0.15">
      <c r="E1575" s="15"/>
      <c r="P1575" s="15"/>
      <c r="AA1575" s="15"/>
      <c r="AL1575" s="15"/>
      <c r="AW1575" s="15"/>
      <c r="BH1575" s="15"/>
      <c r="BS1575" s="15"/>
      <c r="CD1575" s="15"/>
      <c r="CO1575" s="15"/>
      <c r="CZ1575" s="15"/>
    </row>
    <row r="1576" spans="5:104" x14ac:dyDescent="0.15">
      <c r="E1576" s="15"/>
      <c r="P1576" s="15"/>
      <c r="AA1576" s="15"/>
      <c r="AL1576" s="15"/>
      <c r="AW1576" s="15"/>
      <c r="BH1576" s="15"/>
      <c r="BS1576" s="15"/>
      <c r="CD1576" s="15"/>
      <c r="CO1576" s="15"/>
      <c r="CZ1576" s="15"/>
    </row>
    <row r="1577" spans="5:104" x14ac:dyDescent="0.15">
      <c r="E1577" s="15"/>
      <c r="P1577" s="15"/>
      <c r="AA1577" s="15"/>
      <c r="AL1577" s="15"/>
      <c r="AW1577" s="15"/>
      <c r="BH1577" s="15"/>
      <c r="BS1577" s="15"/>
      <c r="CD1577" s="15"/>
      <c r="CO1577" s="15"/>
      <c r="CZ1577" s="15"/>
    </row>
    <row r="1578" spans="5:104" x14ac:dyDescent="0.15">
      <c r="E1578" s="15"/>
      <c r="P1578" s="15"/>
      <c r="AA1578" s="15"/>
      <c r="AL1578" s="15"/>
      <c r="AW1578" s="15"/>
      <c r="BH1578" s="15"/>
      <c r="BS1578" s="15"/>
      <c r="CD1578" s="15"/>
      <c r="CO1578" s="15"/>
      <c r="CZ1578" s="15"/>
    </row>
    <row r="1579" spans="5:104" x14ac:dyDescent="0.15">
      <c r="E1579" s="15"/>
      <c r="P1579" s="15"/>
      <c r="AA1579" s="15"/>
      <c r="AL1579" s="15"/>
      <c r="AW1579" s="15"/>
      <c r="BH1579" s="15"/>
      <c r="BS1579" s="15"/>
      <c r="CD1579" s="15"/>
      <c r="CO1579" s="15"/>
      <c r="CZ1579" s="15"/>
    </row>
    <row r="1580" spans="5:104" x14ac:dyDescent="0.15">
      <c r="E1580" s="15"/>
      <c r="P1580" s="15"/>
      <c r="AA1580" s="15"/>
      <c r="AL1580" s="15"/>
      <c r="AW1580" s="15"/>
      <c r="BH1580" s="15"/>
      <c r="BS1580" s="15"/>
      <c r="CD1580" s="15"/>
      <c r="CO1580" s="15"/>
      <c r="CZ1580" s="15"/>
    </row>
    <row r="1581" spans="5:104" x14ac:dyDescent="0.15">
      <c r="E1581" s="15"/>
      <c r="P1581" s="15"/>
      <c r="AA1581" s="15"/>
      <c r="AL1581" s="15"/>
      <c r="AW1581" s="15"/>
      <c r="BH1581" s="15"/>
      <c r="BS1581" s="15"/>
      <c r="CD1581" s="15"/>
      <c r="CO1581" s="15"/>
      <c r="CZ1581" s="15"/>
    </row>
    <row r="1582" spans="5:104" x14ac:dyDescent="0.15">
      <c r="E1582" s="15"/>
      <c r="P1582" s="15"/>
      <c r="AA1582" s="15"/>
      <c r="AL1582" s="15"/>
      <c r="AW1582" s="15"/>
      <c r="BH1582" s="15"/>
      <c r="BS1582" s="15"/>
      <c r="CD1582" s="15"/>
      <c r="CO1582" s="15"/>
      <c r="CZ1582" s="15"/>
    </row>
    <row r="1583" spans="5:104" x14ac:dyDescent="0.15">
      <c r="E1583" s="15"/>
      <c r="P1583" s="15"/>
      <c r="AA1583" s="15"/>
      <c r="AL1583" s="15"/>
      <c r="AW1583" s="15"/>
      <c r="BH1583" s="15"/>
      <c r="BS1583" s="15"/>
      <c r="CD1583" s="15"/>
      <c r="CO1583" s="15"/>
      <c r="CZ1583" s="15"/>
    </row>
    <row r="1584" spans="5:104" x14ac:dyDescent="0.15">
      <c r="E1584" s="15"/>
      <c r="P1584" s="15"/>
      <c r="AA1584" s="15"/>
      <c r="AL1584" s="15"/>
      <c r="AW1584" s="15"/>
      <c r="BH1584" s="15"/>
      <c r="BS1584" s="15"/>
      <c r="CD1584" s="15"/>
      <c r="CO1584" s="15"/>
      <c r="CZ1584" s="15"/>
    </row>
    <row r="1585" spans="5:104" x14ac:dyDescent="0.15">
      <c r="E1585" s="15"/>
      <c r="P1585" s="15"/>
      <c r="AA1585" s="15"/>
      <c r="AL1585" s="15"/>
      <c r="AW1585" s="15"/>
      <c r="BH1585" s="15"/>
      <c r="BS1585" s="15"/>
      <c r="CD1585" s="15"/>
      <c r="CO1585" s="15"/>
      <c r="CZ1585" s="15"/>
    </row>
    <row r="1586" spans="5:104" x14ac:dyDescent="0.15">
      <c r="E1586" s="15"/>
      <c r="P1586" s="15"/>
      <c r="AA1586" s="15"/>
      <c r="AL1586" s="15"/>
      <c r="AW1586" s="15"/>
      <c r="BH1586" s="15"/>
      <c r="BS1586" s="15"/>
      <c r="CD1586" s="15"/>
      <c r="CO1586" s="15"/>
      <c r="CZ1586" s="15"/>
    </row>
    <row r="1587" spans="5:104" x14ac:dyDescent="0.15">
      <c r="E1587" s="15"/>
      <c r="P1587" s="15"/>
      <c r="AA1587" s="15"/>
      <c r="AL1587" s="15"/>
      <c r="AW1587" s="15"/>
      <c r="BH1587" s="15"/>
      <c r="BS1587" s="15"/>
      <c r="CD1587" s="15"/>
      <c r="CO1587" s="15"/>
      <c r="CZ1587" s="15"/>
    </row>
    <row r="1588" spans="5:104" x14ac:dyDescent="0.15">
      <c r="E1588" s="15"/>
      <c r="P1588" s="15"/>
      <c r="AA1588" s="15"/>
      <c r="AL1588" s="15"/>
      <c r="AW1588" s="15"/>
      <c r="BH1588" s="15"/>
      <c r="BS1588" s="15"/>
      <c r="CD1588" s="15"/>
      <c r="CO1588" s="15"/>
      <c r="CZ1588" s="15"/>
    </row>
    <row r="1589" spans="5:104" x14ac:dyDescent="0.15">
      <c r="E1589" s="15"/>
      <c r="P1589" s="15"/>
      <c r="AA1589" s="15"/>
      <c r="AL1589" s="15"/>
      <c r="AW1589" s="15"/>
      <c r="BH1589" s="15"/>
      <c r="BS1589" s="15"/>
      <c r="CD1589" s="15"/>
      <c r="CO1589" s="15"/>
      <c r="CZ1589" s="15"/>
    </row>
    <row r="1590" spans="5:104" x14ac:dyDescent="0.15">
      <c r="E1590" s="15"/>
      <c r="P1590" s="15"/>
      <c r="AA1590" s="15"/>
      <c r="AL1590" s="15"/>
      <c r="AW1590" s="15"/>
      <c r="BH1590" s="15"/>
      <c r="BS1590" s="15"/>
      <c r="CD1590" s="15"/>
      <c r="CO1590" s="15"/>
      <c r="CZ1590" s="15"/>
    </row>
    <row r="1591" spans="5:104" x14ac:dyDescent="0.15">
      <c r="E1591" s="15"/>
      <c r="P1591" s="15"/>
      <c r="AA1591" s="15"/>
      <c r="AL1591" s="15"/>
      <c r="AW1591" s="15"/>
      <c r="BH1591" s="15"/>
      <c r="BS1591" s="15"/>
      <c r="CD1591" s="15"/>
      <c r="CO1591" s="15"/>
      <c r="CZ1591" s="15"/>
    </row>
    <row r="1592" spans="5:104" x14ac:dyDescent="0.15">
      <c r="E1592" s="15"/>
      <c r="P1592" s="15"/>
      <c r="AA1592" s="15"/>
      <c r="AL1592" s="15"/>
      <c r="AW1592" s="15"/>
      <c r="BH1592" s="15"/>
      <c r="BS1592" s="15"/>
      <c r="CD1592" s="15"/>
      <c r="CO1592" s="15"/>
      <c r="CZ1592" s="15"/>
    </row>
    <row r="1593" spans="5:104" x14ac:dyDescent="0.15">
      <c r="E1593" s="15"/>
      <c r="P1593" s="15"/>
      <c r="AA1593" s="15"/>
      <c r="AL1593" s="15"/>
      <c r="AW1593" s="15"/>
      <c r="BH1593" s="15"/>
      <c r="BS1593" s="15"/>
      <c r="CD1593" s="15"/>
      <c r="CO1593" s="15"/>
      <c r="CZ1593" s="15"/>
    </row>
    <row r="1594" spans="5:104" x14ac:dyDescent="0.15">
      <c r="E1594" s="15"/>
      <c r="P1594" s="15"/>
      <c r="AA1594" s="15"/>
      <c r="AL1594" s="15"/>
      <c r="AW1594" s="15"/>
      <c r="BH1594" s="15"/>
      <c r="BS1594" s="15"/>
      <c r="CD1594" s="15"/>
      <c r="CO1594" s="15"/>
      <c r="CZ1594" s="15"/>
    </row>
    <row r="1595" spans="5:104" x14ac:dyDescent="0.15">
      <c r="E1595" s="15"/>
      <c r="P1595" s="15"/>
      <c r="AA1595" s="15"/>
      <c r="AL1595" s="15"/>
      <c r="AW1595" s="15"/>
      <c r="BH1595" s="15"/>
      <c r="BS1595" s="15"/>
      <c r="CD1595" s="15"/>
      <c r="CO1595" s="15"/>
      <c r="CZ1595" s="15"/>
    </row>
    <row r="1596" spans="5:104" x14ac:dyDescent="0.15">
      <c r="E1596" s="15"/>
      <c r="P1596" s="15"/>
      <c r="AA1596" s="15"/>
      <c r="AL1596" s="15"/>
      <c r="AW1596" s="15"/>
      <c r="BH1596" s="15"/>
      <c r="BS1596" s="15"/>
      <c r="CD1596" s="15"/>
      <c r="CO1596" s="15"/>
      <c r="CZ1596" s="15"/>
    </row>
    <row r="1597" spans="5:104" x14ac:dyDescent="0.15">
      <c r="E1597" s="15"/>
      <c r="P1597" s="15"/>
      <c r="AA1597" s="15"/>
      <c r="AL1597" s="15"/>
      <c r="AW1597" s="15"/>
      <c r="BH1597" s="15"/>
      <c r="BS1597" s="15"/>
      <c r="CD1597" s="15"/>
      <c r="CO1597" s="15"/>
      <c r="CZ1597" s="15"/>
    </row>
    <row r="1598" spans="5:104" x14ac:dyDescent="0.15">
      <c r="E1598" s="15"/>
      <c r="P1598" s="15"/>
      <c r="AA1598" s="15"/>
      <c r="AL1598" s="15"/>
      <c r="AW1598" s="15"/>
      <c r="BH1598" s="15"/>
      <c r="BS1598" s="15"/>
      <c r="CD1598" s="15"/>
      <c r="CO1598" s="15"/>
      <c r="CZ1598" s="15"/>
    </row>
    <row r="1599" spans="5:104" x14ac:dyDescent="0.15">
      <c r="E1599" s="15"/>
      <c r="P1599" s="15"/>
      <c r="AA1599" s="15"/>
      <c r="AL1599" s="15"/>
      <c r="AW1599" s="15"/>
      <c r="BH1599" s="15"/>
      <c r="BS1599" s="15"/>
      <c r="CD1599" s="15"/>
      <c r="CO1599" s="15"/>
      <c r="CZ1599" s="15"/>
    </row>
    <row r="1600" spans="5:104" x14ac:dyDescent="0.15">
      <c r="E1600" s="15"/>
      <c r="P1600" s="15"/>
      <c r="AA1600" s="15"/>
      <c r="AL1600" s="15"/>
      <c r="AW1600" s="15"/>
      <c r="BH1600" s="15"/>
      <c r="BS1600" s="15"/>
      <c r="CD1600" s="15"/>
      <c r="CO1600" s="15"/>
      <c r="CZ1600" s="15"/>
    </row>
    <row r="1601" spans="5:104" x14ac:dyDescent="0.15">
      <c r="E1601" s="15"/>
      <c r="P1601" s="15"/>
      <c r="AA1601" s="15"/>
      <c r="AL1601" s="15"/>
      <c r="AW1601" s="15"/>
      <c r="BH1601" s="15"/>
      <c r="BS1601" s="15"/>
      <c r="CD1601" s="15"/>
      <c r="CO1601" s="15"/>
      <c r="CZ1601" s="15"/>
    </row>
    <row r="1602" spans="5:104" x14ac:dyDescent="0.15">
      <c r="E1602" s="15"/>
      <c r="P1602" s="15"/>
      <c r="AA1602" s="15"/>
      <c r="AL1602" s="15"/>
      <c r="AW1602" s="15"/>
      <c r="BH1602" s="15"/>
      <c r="BS1602" s="15"/>
      <c r="CD1602" s="15"/>
      <c r="CO1602" s="15"/>
      <c r="CZ1602" s="15"/>
    </row>
    <row r="1603" spans="5:104" x14ac:dyDescent="0.15">
      <c r="E1603" s="15"/>
      <c r="P1603" s="15"/>
      <c r="AA1603" s="15"/>
      <c r="AL1603" s="15"/>
      <c r="AW1603" s="15"/>
      <c r="BH1603" s="15"/>
      <c r="BS1603" s="15"/>
      <c r="CD1603" s="15"/>
      <c r="CO1603" s="15"/>
      <c r="CZ1603" s="15"/>
    </row>
    <row r="1604" spans="5:104" x14ac:dyDescent="0.15">
      <c r="E1604" s="15"/>
      <c r="P1604" s="15"/>
      <c r="AA1604" s="15"/>
      <c r="AL1604" s="15"/>
      <c r="AW1604" s="15"/>
      <c r="BH1604" s="15"/>
      <c r="BS1604" s="15"/>
      <c r="CD1604" s="15"/>
      <c r="CO1604" s="15"/>
      <c r="CZ1604" s="15"/>
    </row>
    <row r="1605" spans="5:104" x14ac:dyDescent="0.15">
      <c r="E1605" s="15"/>
      <c r="P1605" s="15"/>
      <c r="AA1605" s="15"/>
      <c r="AL1605" s="15"/>
      <c r="AW1605" s="15"/>
      <c r="BH1605" s="15"/>
      <c r="BS1605" s="15"/>
      <c r="CD1605" s="15"/>
      <c r="CO1605" s="15"/>
      <c r="CZ1605" s="15"/>
    </row>
    <row r="1606" spans="5:104" x14ac:dyDescent="0.15">
      <c r="E1606" s="15"/>
      <c r="P1606" s="15"/>
      <c r="AA1606" s="15"/>
      <c r="AL1606" s="15"/>
      <c r="AW1606" s="15"/>
      <c r="BH1606" s="15"/>
      <c r="BS1606" s="15"/>
      <c r="CD1606" s="15"/>
      <c r="CO1606" s="15"/>
      <c r="CZ1606" s="15"/>
    </row>
    <row r="1607" spans="5:104" x14ac:dyDescent="0.15">
      <c r="E1607" s="15"/>
      <c r="P1607" s="15"/>
      <c r="AA1607" s="15"/>
      <c r="AL1607" s="15"/>
      <c r="AW1607" s="15"/>
      <c r="BH1607" s="15"/>
      <c r="BS1607" s="15"/>
      <c r="CD1607" s="15"/>
      <c r="CO1607" s="15"/>
      <c r="CZ1607" s="15"/>
    </row>
    <row r="1608" spans="5:104" x14ac:dyDescent="0.15">
      <c r="E1608" s="15"/>
      <c r="P1608" s="15"/>
      <c r="AA1608" s="15"/>
      <c r="AL1608" s="15"/>
      <c r="AW1608" s="15"/>
      <c r="BH1608" s="15"/>
      <c r="BS1608" s="15"/>
      <c r="CD1608" s="15"/>
      <c r="CO1608" s="15"/>
      <c r="CZ1608" s="15"/>
    </row>
    <row r="1609" spans="5:104" x14ac:dyDescent="0.15">
      <c r="E1609" s="15"/>
      <c r="P1609" s="15"/>
      <c r="AA1609" s="15"/>
      <c r="AL1609" s="15"/>
      <c r="AW1609" s="15"/>
      <c r="BH1609" s="15"/>
      <c r="BS1609" s="15"/>
      <c r="CD1609" s="15"/>
      <c r="CO1609" s="15"/>
      <c r="CZ1609" s="15"/>
    </row>
    <row r="1610" spans="5:104" x14ac:dyDescent="0.15">
      <c r="E1610" s="15"/>
      <c r="P1610" s="15"/>
      <c r="AA1610" s="15"/>
      <c r="AL1610" s="15"/>
      <c r="AW1610" s="15"/>
      <c r="BH1610" s="15"/>
      <c r="BS1610" s="15"/>
      <c r="CD1610" s="15"/>
      <c r="CO1610" s="15"/>
      <c r="CZ1610" s="15"/>
    </row>
    <row r="1611" spans="5:104" x14ac:dyDescent="0.15">
      <c r="E1611" s="15"/>
      <c r="P1611" s="15"/>
      <c r="AA1611" s="15"/>
      <c r="AL1611" s="15"/>
      <c r="AW1611" s="15"/>
      <c r="BH1611" s="15"/>
      <c r="BS1611" s="15"/>
      <c r="CD1611" s="15"/>
      <c r="CO1611" s="15"/>
      <c r="CZ1611" s="15"/>
    </row>
    <row r="1612" spans="5:104" x14ac:dyDescent="0.15">
      <c r="E1612" s="15"/>
      <c r="P1612" s="15"/>
      <c r="AA1612" s="15"/>
      <c r="AL1612" s="15"/>
      <c r="AW1612" s="15"/>
      <c r="BH1612" s="15"/>
      <c r="BS1612" s="15"/>
      <c r="CD1612" s="15"/>
      <c r="CO1612" s="15"/>
      <c r="CZ1612" s="15"/>
    </row>
    <row r="1613" spans="5:104" x14ac:dyDescent="0.15">
      <c r="E1613" s="15"/>
      <c r="P1613" s="15"/>
      <c r="AA1613" s="15"/>
      <c r="AL1613" s="15"/>
      <c r="AW1613" s="15"/>
      <c r="BH1613" s="15"/>
      <c r="BS1613" s="15"/>
      <c r="CD1613" s="15"/>
      <c r="CO1613" s="15"/>
      <c r="CZ1613" s="15"/>
    </row>
    <row r="1614" spans="5:104" x14ac:dyDescent="0.15">
      <c r="E1614" s="15"/>
      <c r="P1614" s="15"/>
      <c r="AA1614" s="15"/>
      <c r="AL1614" s="15"/>
      <c r="AW1614" s="15"/>
      <c r="BH1614" s="15"/>
      <c r="BS1614" s="15"/>
      <c r="CD1614" s="15"/>
      <c r="CO1614" s="15"/>
      <c r="CZ1614" s="15"/>
    </row>
    <row r="1615" spans="5:104" x14ac:dyDescent="0.15">
      <c r="E1615" s="15"/>
      <c r="P1615" s="15"/>
      <c r="AA1615" s="15"/>
      <c r="AL1615" s="15"/>
      <c r="AW1615" s="15"/>
      <c r="BH1615" s="15"/>
      <c r="BS1615" s="15"/>
      <c r="CD1615" s="15"/>
      <c r="CO1615" s="15"/>
      <c r="CZ1615" s="15"/>
    </row>
    <row r="1616" spans="5:104" x14ac:dyDescent="0.15">
      <c r="E1616" s="15"/>
      <c r="P1616" s="15"/>
      <c r="AA1616" s="15"/>
      <c r="AL1616" s="15"/>
      <c r="AW1616" s="15"/>
      <c r="BH1616" s="15"/>
      <c r="BS1616" s="15"/>
      <c r="CD1616" s="15"/>
      <c r="CO1616" s="15"/>
      <c r="CZ1616" s="15"/>
    </row>
    <row r="1617" spans="5:104" x14ac:dyDescent="0.15">
      <c r="E1617" s="15"/>
      <c r="P1617" s="15"/>
      <c r="AA1617" s="15"/>
      <c r="AL1617" s="15"/>
      <c r="AW1617" s="15"/>
      <c r="BH1617" s="15"/>
      <c r="BS1617" s="15"/>
      <c r="CD1617" s="15"/>
      <c r="CO1617" s="15"/>
      <c r="CZ1617" s="15"/>
    </row>
    <row r="1618" spans="5:104" x14ac:dyDescent="0.15">
      <c r="E1618" s="15"/>
      <c r="P1618" s="15"/>
      <c r="AA1618" s="15"/>
      <c r="AL1618" s="15"/>
      <c r="AW1618" s="15"/>
      <c r="BH1618" s="15"/>
      <c r="BS1618" s="15"/>
      <c r="CD1618" s="15"/>
      <c r="CO1618" s="15"/>
      <c r="CZ1618" s="15"/>
    </row>
    <row r="1619" spans="5:104" x14ac:dyDescent="0.15">
      <c r="E1619" s="15"/>
      <c r="P1619" s="15"/>
      <c r="AA1619" s="15"/>
      <c r="AL1619" s="15"/>
      <c r="AW1619" s="15"/>
      <c r="BH1619" s="15"/>
      <c r="BS1619" s="15"/>
      <c r="CD1619" s="15"/>
      <c r="CO1619" s="15"/>
      <c r="CZ1619" s="15"/>
    </row>
    <row r="1620" spans="5:104" x14ac:dyDescent="0.15">
      <c r="E1620" s="15"/>
      <c r="P1620" s="15"/>
      <c r="AA1620" s="15"/>
      <c r="AL1620" s="15"/>
      <c r="AW1620" s="15"/>
      <c r="BH1620" s="15"/>
      <c r="BS1620" s="15"/>
      <c r="CD1620" s="15"/>
      <c r="CO1620" s="15"/>
      <c r="CZ1620" s="15"/>
    </row>
    <row r="1621" spans="5:104" x14ac:dyDescent="0.15">
      <c r="E1621" s="15"/>
      <c r="P1621" s="15"/>
      <c r="AA1621" s="15"/>
      <c r="AL1621" s="15"/>
      <c r="AW1621" s="15"/>
      <c r="BH1621" s="15"/>
      <c r="BS1621" s="15"/>
      <c r="CD1621" s="15"/>
      <c r="CO1621" s="15"/>
      <c r="CZ1621" s="15"/>
    </row>
    <row r="1622" spans="5:104" x14ac:dyDescent="0.15">
      <c r="E1622" s="15"/>
      <c r="P1622" s="15"/>
      <c r="AA1622" s="15"/>
      <c r="AL1622" s="15"/>
      <c r="AW1622" s="15"/>
      <c r="BH1622" s="15"/>
      <c r="BS1622" s="15"/>
      <c r="CD1622" s="15"/>
      <c r="CO1622" s="15"/>
      <c r="CZ1622" s="15"/>
    </row>
    <row r="1623" spans="5:104" x14ac:dyDescent="0.15">
      <c r="E1623" s="15"/>
      <c r="P1623" s="15"/>
      <c r="AA1623" s="15"/>
      <c r="AL1623" s="15"/>
      <c r="AW1623" s="15"/>
      <c r="BH1623" s="15"/>
      <c r="BS1623" s="15"/>
      <c r="CD1623" s="15"/>
      <c r="CO1623" s="15"/>
      <c r="CZ1623" s="15"/>
    </row>
    <row r="1624" spans="5:104" x14ac:dyDescent="0.15">
      <c r="E1624" s="15"/>
      <c r="P1624" s="15"/>
      <c r="AA1624" s="15"/>
      <c r="AL1624" s="15"/>
      <c r="AW1624" s="15"/>
      <c r="BH1624" s="15"/>
      <c r="BS1624" s="15"/>
      <c r="CD1624" s="15"/>
      <c r="CO1624" s="15"/>
      <c r="CZ1624" s="15"/>
    </row>
    <row r="1625" spans="5:104" x14ac:dyDescent="0.15">
      <c r="E1625" s="15"/>
      <c r="P1625" s="15"/>
      <c r="AA1625" s="15"/>
      <c r="AL1625" s="15"/>
      <c r="AW1625" s="15"/>
      <c r="BH1625" s="15"/>
      <c r="BS1625" s="15"/>
      <c r="CD1625" s="15"/>
      <c r="CO1625" s="15"/>
      <c r="CZ1625" s="15"/>
    </row>
    <row r="1626" spans="5:104" x14ac:dyDescent="0.15">
      <c r="E1626" s="15"/>
      <c r="P1626" s="15"/>
      <c r="AA1626" s="15"/>
      <c r="AL1626" s="15"/>
      <c r="AW1626" s="15"/>
      <c r="BH1626" s="15"/>
      <c r="BS1626" s="15"/>
      <c r="CD1626" s="15"/>
      <c r="CO1626" s="15"/>
      <c r="CZ1626" s="15"/>
    </row>
    <row r="1627" spans="5:104" x14ac:dyDescent="0.15">
      <c r="E1627" s="15"/>
      <c r="P1627" s="15"/>
      <c r="AA1627" s="15"/>
      <c r="AL1627" s="15"/>
      <c r="AW1627" s="15"/>
      <c r="BH1627" s="15"/>
      <c r="BS1627" s="15"/>
      <c r="CD1627" s="15"/>
      <c r="CO1627" s="15"/>
      <c r="CZ1627" s="15"/>
    </row>
    <row r="1628" spans="5:104" x14ac:dyDescent="0.15">
      <c r="E1628" s="15"/>
      <c r="P1628" s="15"/>
      <c r="AA1628" s="15"/>
      <c r="AL1628" s="15"/>
      <c r="AW1628" s="15"/>
      <c r="BH1628" s="15"/>
      <c r="BS1628" s="15"/>
      <c r="CD1628" s="15"/>
      <c r="CO1628" s="15"/>
      <c r="CZ1628" s="15"/>
    </row>
    <row r="1629" spans="5:104" x14ac:dyDescent="0.15">
      <c r="E1629" s="15"/>
      <c r="P1629" s="15"/>
      <c r="AA1629" s="15"/>
      <c r="AL1629" s="15"/>
      <c r="AW1629" s="15"/>
      <c r="BH1629" s="15"/>
      <c r="BS1629" s="15"/>
      <c r="CD1629" s="15"/>
      <c r="CO1629" s="15"/>
      <c r="CZ1629" s="15"/>
    </row>
    <row r="1630" spans="5:104" x14ac:dyDescent="0.15">
      <c r="E1630" s="15"/>
      <c r="P1630" s="15"/>
      <c r="AA1630" s="15"/>
      <c r="AL1630" s="15"/>
      <c r="AW1630" s="15"/>
      <c r="BH1630" s="15"/>
      <c r="BS1630" s="15"/>
      <c r="CD1630" s="15"/>
      <c r="CO1630" s="15"/>
      <c r="CZ1630" s="15"/>
    </row>
    <row r="1631" spans="5:104" x14ac:dyDescent="0.15">
      <c r="E1631" s="15"/>
      <c r="P1631" s="15"/>
      <c r="AA1631" s="15"/>
      <c r="AL1631" s="15"/>
      <c r="AW1631" s="15"/>
      <c r="BH1631" s="15"/>
      <c r="BS1631" s="15"/>
      <c r="CD1631" s="15"/>
      <c r="CO1631" s="15"/>
      <c r="CZ1631" s="15"/>
    </row>
    <row r="1632" spans="5:104" x14ac:dyDescent="0.15">
      <c r="E1632" s="15"/>
      <c r="P1632" s="15"/>
      <c r="AA1632" s="15"/>
      <c r="AL1632" s="15"/>
      <c r="AW1632" s="15"/>
      <c r="BH1632" s="15"/>
      <c r="BS1632" s="15"/>
      <c r="CD1632" s="15"/>
      <c r="CO1632" s="15"/>
      <c r="CZ1632" s="15"/>
    </row>
    <row r="1633" spans="5:104" x14ac:dyDescent="0.15">
      <c r="E1633" s="15"/>
      <c r="P1633" s="15"/>
      <c r="AA1633" s="15"/>
      <c r="AL1633" s="15"/>
      <c r="AW1633" s="15"/>
      <c r="BH1633" s="15"/>
      <c r="BS1633" s="15"/>
      <c r="CD1633" s="15"/>
      <c r="CO1633" s="15"/>
      <c r="CZ1633" s="15"/>
    </row>
    <row r="1634" spans="5:104" x14ac:dyDescent="0.15">
      <c r="E1634" s="15"/>
      <c r="P1634" s="15"/>
      <c r="AA1634" s="15"/>
      <c r="AL1634" s="15"/>
      <c r="AW1634" s="15"/>
      <c r="BH1634" s="15"/>
      <c r="BS1634" s="15"/>
      <c r="CD1634" s="15"/>
      <c r="CO1634" s="15"/>
      <c r="CZ1634" s="15"/>
    </row>
    <row r="1635" spans="5:104" x14ac:dyDescent="0.15">
      <c r="E1635" s="15"/>
      <c r="P1635" s="15"/>
      <c r="AA1635" s="15"/>
      <c r="AL1635" s="15"/>
      <c r="AW1635" s="15"/>
      <c r="BH1635" s="15"/>
      <c r="BS1635" s="15"/>
      <c r="CD1635" s="15"/>
      <c r="CO1635" s="15"/>
      <c r="CZ1635" s="15"/>
    </row>
    <row r="1636" spans="5:104" x14ac:dyDescent="0.15">
      <c r="E1636" s="15"/>
      <c r="P1636" s="15"/>
      <c r="AA1636" s="15"/>
      <c r="AL1636" s="15"/>
      <c r="AW1636" s="15"/>
      <c r="BH1636" s="15"/>
      <c r="BS1636" s="15"/>
      <c r="CD1636" s="15"/>
      <c r="CO1636" s="15"/>
      <c r="CZ1636" s="15"/>
    </row>
    <row r="1637" spans="5:104" x14ac:dyDescent="0.15">
      <c r="E1637" s="15"/>
      <c r="P1637" s="15"/>
      <c r="AA1637" s="15"/>
      <c r="AL1637" s="15"/>
      <c r="AW1637" s="15"/>
      <c r="BH1637" s="15"/>
      <c r="BS1637" s="15"/>
      <c r="CD1637" s="15"/>
      <c r="CO1637" s="15"/>
      <c r="CZ1637" s="15"/>
    </row>
    <row r="1638" spans="5:104" x14ac:dyDescent="0.15">
      <c r="E1638" s="15"/>
      <c r="P1638" s="15"/>
      <c r="AA1638" s="15"/>
      <c r="AL1638" s="15"/>
      <c r="AW1638" s="15"/>
      <c r="BH1638" s="15"/>
      <c r="BS1638" s="15"/>
      <c r="CD1638" s="15"/>
      <c r="CO1638" s="15"/>
      <c r="CZ1638" s="15"/>
    </row>
    <row r="1639" spans="5:104" x14ac:dyDescent="0.15">
      <c r="E1639" s="15"/>
      <c r="P1639" s="15"/>
      <c r="AA1639" s="15"/>
      <c r="AL1639" s="15"/>
      <c r="AW1639" s="15"/>
      <c r="BH1639" s="15"/>
      <c r="BS1639" s="15"/>
      <c r="CD1639" s="15"/>
      <c r="CO1639" s="15"/>
      <c r="CZ1639" s="15"/>
    </row>
    <row r="1640" spans="5:104" x14ac:dyDescent="0.15">
      <c r="E1640" s="15"/>
      <c r="P1640" s="15"/>
      <c r="AA1640" s="15"/>
      <c r="AL1640" s="15"/>
      <c r="AW1640" s="15"/>
      <c r="BH1640" s="15"/>
      <c r="BS1640" s="15"/>
      <c r="CD1640" s="15"/>
      <c r="CO1640" s="15"/>
      <c r="CZ1640" s="15"/>
    </row>
    <row r="1641" spans="5:104" x14ac:dyDescent="0.15">
      <c r="E1641" s="15"/>
      <c r="P1641" s="15"/>
      <c r="AA1641" s="15"/>
      <c r="AL1641" s="15"/>
      <c r="AW1641" s="15"/>
      <c r="BH1641" s="15"/>
      <c r="BS1641" s="15"/>
      <c r="CD1641" s="15"/>
      <c r="CO1641" s="15"/>
      <c r="CZ1641" s="15"/>
    </row>
    <row r="1642" spans="5:104" x14ac:dyDescent="0.15">
      <c r="E1642" s="15"/>
      <c r="P1642" s="15"/>
      <c r="AA1642" s="15"/>
      <c r="AL1642" s="15"/>
      <c r="AW1642" s="15"/>
      <c r="BH1642" s="15"/>
      <c r="BS1642" s="15"/>
      <c r="CD1642" s="15"/>
      <c r="CO1642" s="15"/>
      <c r="CZ1642" s="15"/>
    </row>
    <row r="1643" spans="5:104" x14ac:dyDescent="0.15">
      <c r="E1643" s="15"/>
      <c r="P1643" s="15"/>
      <c r="AA1643" s="15"/>
      <c r="AL1643" s="15"/>
      <c r="AW1643" s="15"/>
      <c r="BH1643" s="15"/>
      <c r="BS1643" s="15"/>
      <c r="CD1643" s="15"/>
      <c r="CO1643" s="15"/>
      <c r="CZ1643" s="15"/>
    </row>
    <row r="1644" spans="5:104" x14ac:dyDescent="0.15">
      <c r="E1644" s="15"/>
      <c r="P1644" s="15"/>
      <c r="AA1644" s="15"/>
      <c r="AL1644" s="15"/>
      <c r="AW1644" s="15"/>
      <c r="BH1644" s="15"/>
      <c r="BS1644" s="15"/>
      <c r="CD1644" s="15"/>
      <c r="CO1644" s="15"/>
      <c r="CZ1644" s="15"/>
    </row>
    <row r="1645" spans="5:104" x14ac:dyDescent="0.15">
      <c r="E1645" s="15"/>
      <c r="P1645" s="15"/>
      <c r="AA1645" s="15"/>
      <c r="AL1645" s="15"/>
      <c r="AW1645" s="15"/>
      <c r="BH1645" s="15"/>
      <c r="BS1645" s="15"/>
      <c r="CD1645" s="15"/>
      <c r="CO1645" s="15"/>
      <c r="CZ1645" s="15"/>
    </row>
    <row r="1646" spans="5:104" x14ac:dyDescent="0.15">
      <c r="E1646" s="15"/>
      <c r="P1646" s="15"/>
      <c r="AA1646" s="15"/>
      <c r="AL1646" s="15"/>
      <c r="AW1646" s="15"/>
      <c r="BH1646" s="15"/>
      <c r="BS1646" s="15"/>
      <c r="CD1646" s="15"/>
      <c r="CO1646" s="15"/>
      <c r="CZ1646" s="15"/>
    </row>
    <row r="1647" spans="5:104" x14ac:dyDescent="0.15">
      <c r="E1647" s="15"/>
      <c r="P1647" s="15"/>
      <c r="AA1647" s="15"/>
      <c r="AL1647" s="15"/>
      <c r="AW1647" s="15"/>
      <c r="BH1647" s="15"/>
      <c r="BS1647" s="15"/>
      <c r="CD1647" s="15"/>
      <c r="CO1647" s="15"/>
      <c r="CZ1647" s="15"/>
    </row>
    <row r="1648" spans="5:104" x14ac:dyDescent="0.15">
      <c r="E1648" s="15"/>
      <c r="P1648" s="15"/>
      <c r="AA1648" s="15"/>
      <c r="AL1648" s="15"/>
      <c r="AW1648" s="15"/>
      <c r="BH1648" s="15"/>
      <c r="BS1648" s="15"/>
      <c r="CD1648" s="15"/>
      <c r="CO1648" s="15"/>
      <c r="CZ1648" s="15"/>
    </row>
    <row r="1649" spans="5:104" x14ac:dyDescent="0.15">
      <c r="E1649" s="15"/>
      <c r="P1649" s="15"/>
      <c r="AA1649" s="15"/>
      <c r="AL1649" s="15"/>
      <c r="AW1649" s="15"/>
      <c r="BH1649" s="15"/>
      <c r="BS1649" s="15"/>
      <c r="CD1649" s="15"/>
      <c r="CO1649" s="15"/>
      <c r="CZ1649" s="15"/>
    </row>
    <row r="1650" spans="5:104" x14ac:dyDescent="0.15">
      <c r="E1650" s="15"/>
      <c r="P1650" s="15"/>
      <c r="AA1650" s="15"/>
      <c r="AL1650" s="15"/>
      <c r="AW1650" s="15"/>
      <c r="BH1650" s="15"/>
      <c r="BS1650" s="15"/>
      <c r="CD1650" s="15"/>
      <c r="CO1650" s="15"/>
      <c r="CZ1650" s="15"/>
    </row>
    <row r="1651" spans="5:104" x14ac:dyDescent="0.15">
      <c r="E1651" s="15"/>
      <c r="P1651" s="15"/>
      <c r="AA1651" s="15"/>
      <c r="AL1651" s="15"/>
      <c r="AW1651" s="15"/>
      <c r="BH1651" s="15"/>
      <c r="BS1651" s="15"/>
      <c r="CD1651" s="15"/>
      <c r="CO1651" s="15"/>
      <c r="CZ1651" s="15"/>
    </row>
    <row r="1652" spans="5:104" x14ac:dyDescent="0.15">
      <c r="E1652" s="15"/>
      <c r="P1652" s="15"/>
      <c r="AA1652" s="15"/>
      <c r="AL1652" s="15"/>
      <c r="AW1652" s="15"/>
      <c r="BH1652" s="15"/>
      <c r="BS1652" s="15"/>
      <c r="CD1652" s="15"/>
      <c r="CO1652" s="15"/>
      <c r="CZ1652" s="15"/>
    </row>
    <row r="1653" spans="5:104" x14ac:dyDescent="0.15">
      <c r="E1653" s="15"/>
      <c r="P1653" s="15"/>
      <c r="AA1653" s="15"/>
      <c r="AL1653" s="15"/>
      <c r="AW1653" s="15"/>
      <c r="BH1653" s="15"/>
      <c r="BS1653" s="15"/>
      <c r="CD1653" s="15"/>
      <c r="CO1653" s="15"/>
      <c r="CZ1653" s="15"/>
    </row>
    <row r="1654" spans="5:104" x14ac:dyDescent="0.15">
      <c r="E1654" s="15"/>
      <c r="P1654" s="15"/>
      <c r="AA1654" s="15"/>
      <c r="AL1654" s="15"/>
      <c r="AW1654" s="15"/>
      <c r="BH1654" s="15"/>
      <c r="BS1654" s="15"/>
      <c r="CD1654" s="15"/>
      <c r="CO1654" s="15"/>
      <c r="CZ1654" s="15"/>
    </row>
    <row r="1655" spans="5:104" x14ac:dyDescent="0.15">
      <c r="E1655" s="15"/>
      <c r="P1655" s="15"/>
      <c r="AA1655" s="15"/>
      <c r="AL1655" s="15"/>
      <c r="AW1655" s="15"/>
      <c r="BH1655" s="15"/>
      <c r="BS1655" s="15"/>
      <c r="CD1655" s="15"/>
      <c r="CO1655" s="15"/>
      <c r="CZ1655" s="15"/>
    </row>
    <row r="1656" spans="5:104" x14ac:dyDescent="0.15">
      <c r="E1656" s="15"/>
      <c r="P1656" s="15"/>
      <c r="AA1656" s="15"/>
      <c r="AL1656" s="15"/>
      <c r="AW1656" s="15"/>
      <c r="BH1656" s="15"/>
      <c r="BS1656" s="15"/>
      <c r="CD1656" s="15"/>
      <c r="CO1656" s="15"/>
      <c r="CZ1656" s="15"/>
    </row>
    <row r="1657" spans="5:104" x14ac:dyDescent="0.15">
      <c r="E1657" s="15"/>
      <c r="P1657" s="15"/>
      <c r="AA1657" s="15"/>
      <c r="AL1657" s="15"/>
      <c r="AW1657" s="15"/>
      <c r="BH1657" s="15"/>
      <c r="BS1657" s="15"/>
      <c r="CD1657" s="15"/>
      <c r="CO1657" s="15"/>
      <c r="CZ1657" s="15"/>
    </row>
    <row r="1658" spans="5:104" x14ac:dyDescent="0.15">
      <c r="E1658" s="15"/>
      <c r="P1658" s="15"/>
      <c r="AA1658" s="15"/>
      <c r="AL1658" s="15"/>
      <c r="AW1658" s="15"/>
      <c r="BH1658" s="15"/>
      <c r="BS1658" s="15"/>
      <c r="CD1658" s="15"/>
      <c r="CO1658" s="15"/>
      <c r="CZ1658" s="15"/>
    </row>
    <row r="1659" spans="5:104" x14ac:dyDescent="0.15">
      <c r="E1659" s="15"/>
      <c r="P1659" s="15"/>
      <c r="AA1659" s="15"/>
      <c r="AL1659" s="15"/>
      <c r="AW1659" s="15"/>
      <c r="BH1659" s="15"/>
      <c r="BS1659" s="15"/>
      <c r="CD1659" s="15"/>
      <c r="CO1659" s="15"/>
      <c r="CZ1659" s="15"/>
    </row>
    <row r="1660" spans="5:104" x14ac:dyDescent="0.15">
      <c r="E1660" s="15"/>
      <c r="P1660" s="15"/>
      <c r="AA1660" s="15"/>
      <c r="AL1660" s="15"/>
      <c r="AW1660" s="15"/>
      <c r="BH1660" s="15"/>
      <c r="BS1660" s="15"/>
      <c r="CD1660" s="15"/>
      <c r="CO1660" s="15"/>
      <c r="CZ1660" s="15"/>
    </row>
    <row r="1661" spans="5:104" x14ac:dyDescent="0.15">
      <c r="E1661" s="15"/>
      <c r="P1661" s="15"/>
      <c r="AA1661" s="15"/>
      <c r="AL1661" s="15"/>
      <c r="AW1661" s="15"/>
      <c r="BH1661" s="15"/>
      <c r="BS1661" s="15"/>
      <c r="CD1661" s="15"/>
      <c r="CO1661" s="15"/>
      <c r="CZ1661" s="15"/>
    </row>
    <row r="1662" spans="5:104" x14ac:dyDescent="0.15">
      <c r="E1662" s="15"/>
      <c r="P1662" s="15"/>
      <c r="AA1662" s="15"/>
      <c r="AL1662" s="15"/>
      <c r="AW1662" s="15"/>
      <c r="BH1662" s="15"/>
      <c r="BS1662" s="15"/>
      <c r="CD1662" s="15"/>
      <c r="CO1662" s="15"/>
      <c r="CZ1662" s="15"/>
    </row>
    <row r="1663" spans="5:104" x14ac:dyDescent="0.15">
      <c r="E1663" s="15"/>
      <c r="P1663" s="15"/>
      <c r="AA1663" s="15"/>
      <c r="AL1663" s="15"/>
      <c r="AW1663" s="15"/>
      <c r="BH1663" s="15"/>
      <c r="BS1663" s="15"/>
      <c r="CD1663" s="15"/>
      <c r="CO1663" s="15"/>
      <c r="CZ1663" s="15"/>
    </row>
    <row r="1664" spans="5:104" x14ac:dyDescent="0.15">
      <c r="E1664" s="15"/>
      <c r="P1664" s="15"/>
      <c r="AA1664" s="15"/>
      <c r="AL1664" s="15"/>
      <c r="AW1664" s="15"/>
      <c r="BH1664" s="15"/>
      <c r="BS1664" s="15"/>
      <c r="CD1664" s="15"/>
      <c r="CO1664" s="15"/>
      <c r="CZ1664" s="15"/>
    </row>
    <row r="1665" spans="5:104" x14ac:dyDescent="0.15">
      <c r="E1665" s="15"/>
      <c r="P1665" s="15"/>
      <c r="AA1665" s="15"/>
      <c r="AL1665" s="15"/>
      <c r="AW1665" s="15"/>
      <c r="BH1665" s="15"/>
      <c r="BS1665" s="15"/>
      <c r="CD1665" s="15"/>
      <c r="CO1665" s="15"/>
      <c r="CZ1665" s="15"/>
    </row>
    <row r="1666" spans="5:104" x14ac:dyDescent="0.15">
      <c r="E1666" s="15"/>
      <c r="P1666" s="15"/>
      <c r="AA1666" s="15"/>
      <c r="AL1666" s="15"/>
      <c r="AW1666" s="15"/>
      <c r="BH1666" s="15"/>
      <c r="BS1666" s="15"/>
      <c r="CD1666" s="15"/>
      <c r="CO1666" s="15"/>
      <c r="CZ1666" s="15"/>
    </row>
    <row r="1667" spans="5:104" x14ac:dyDescent="0.15">
      <c r="E1667" s="15"/>
      <c r="P1667" s="15"/>
      <c r="AA1667" s="15"/>
      <c r="AL1667" s="15"/>
      <c r="AW1667" s="15"/>
      <c r="BH1667" s="15"/>
      <c r="BS1667" s="15"/>
      <c r="CD1667" s="15"/>
      <c r="CO1667" s="15"/>
      <c r="CZ1667" s="15"/>
    </row>
    <row r="1668" spans="5:104" x14ac:dyDescent="0.15">
      <c r="E1668" s="15"/>
      <c r="P1668" s="15"/>
      <c r="AA1668" s="15"/>
      <c r="AL1668" s="15"/>
      <c r="AW1668" s="15"/>
      <c r="BH1668" s="15"/>
      <c r="BS1668" s="15"/>
      <c r="CD1668" s="15"/>
      <c r="CO1668" s="15"/>
      <c r="CZ1668" s="15"/>
    </row>
    <row r="1669" spans="5:104" x14ac:dyDescent="0.15">
      <c r="E1669" s="15"/>
      <c r="P1669" s="15"/>
      <c r="AA1669" s="15"/>
      <c r="AL1669" s="15"/>
      <c r="AW1669" s="15"/>
      <c r="BH1669" s="15"/>
      <c r="BS1669" s="15"/>
      <c r="CD1669" s="15"/>
      <c r="CO1669" s="15"/>
      <c r="CZ1669" s="15"/>
    </row>
    <row r="1670" spans="5:104" x14ac:dyDescent="0.15">
      <c r="E1670" s="15"/>
      <c r="P1670" s="15"/>
      <c r="AA1670" s="15"/>
      <c r="AL1670" s="15"/>
      <c r="AW1670" s="15"/>
      <c r="BH1670" s="15"/>
      <c r="BS1670" s="15"/>
      <c r="CD1670" s="15"/>
      <c r="CO1670" s="15"/>
      <c r="CZ1670" s="15"/>
    </row>
    <row r="1671" spans="5:104" x14ac:dyDescent="0.15">
      <c r="E1671" s="15"/>
      <c r="P1671" s="15"/>
      <c r="AA1671" s="15"/>
      <c r="AL1671" s="15"/>
      <c r="AW1671" s="15"/>
      <c r="BH1671" s="15"/>
      <c r="BS1671" s="15"/>
      <c r="CD1671" s="15"/>
      <c r="CO1671" s="15"/>
      <c r="CZ1671" s="15"/>
    </row>
    <row r="1672" spans="5:104" x14ac:dyDescent="0.15">
      <c r="E1672" s="15"/>
      <c r="P1672" s="15"/>
      <c r="AA1672" s="15"/>
      <c r="AL1672" s="15"/>
      <c r="AW1672" s="15"/>
      <c r="BH1672" s="15"/>
      <c r="BS1672" s="15"/>
      <c r="CD1672" s="15"/>
      <c r="CO1672" s="15"/>
      <c r="CZ1672" s="15"/>
    </row>
    <row r="1673" spans="5:104" x14ac:dyDescent="0.15">
      <c r="E1673" s="15"/>
      <c r="P1673" s="15"/>
      <c r="AA1673" s="15"/>
      <c r="AL1673" s="15"/>
      <c r="AW1673" s="15"/>
      <c r="BH1673" s="15"/>
      <c r="BS1673" s="15"/>
      <c r="CD1673" s="15"/>
      <c r="CO1673" s="15"/>
      <c r="CZ1673" s="15"/>
    </row>
    <row r="1674" spans="5:104" x14ac:dyDescent="0.15">
      <c r="E1674" s="15"/>
      <c r="P1674" s="15"/>
      <c r="AA1674" s="15"/>
      <c r="AL1674" s="15"/>
      <c r="AW1674" s="15"/>
      <c r="BH1674" s="15"/>
      <c r="BS1674" s="15"/>
      <c r="CD1674" s="15"/>
      <c r="CO1674" s="15"/>
      <c r="CZ1674" s="15"/>
    </row>
    <row r="1675" spans="5:104" x14ac:dyDescent="0.15">
      <c r="E1675" s="15"/>
      <c r="P1675" s="15"/>
      <c r="AA1675" s="15"/>
      <c r="AL1675" s="15"/>
      <c r="AW1675" s="15"/>
      <c r="BH1675" s="15"/>
      <c r="BS1675" s="15"/>
      <c r="CD1675" s="15"/>
      <c r="CO1675" s="15"/>
      <c r="CZ1675" s="15"/>
    </row>
    <row r="1676" spans="5:104" x14ac:dyDescent="0.15">
      <c r="E1676" s="15"/>
      <c r="P1676" s="15"/>
      <c r="AA1676" s="15"/>
      <c r="AL1676" s="15"/>
      <c r="AW1676" s="15"/>
      <c r="BH1676" s="15"/>
      <c r="BS1676" s="15"/>
      <c r="CD1676" s="15"/>
      <c r="CO1676" s="15"/>
      <c r="CZ1676" s="15"/>
    </row>
    <row r="1677" spans="5:104" x14ac:dyDescent="0.15">
      <c r="E1677" s="15"/>
      <c r="P1677" s="15"/>
      <c r="AA1677" s="15"/>
      <c r="AL1677" s="15"/>
      <c r="AW1677" s="15"/>
      <c r="BH1677" s="15"/>
      <c r="BS1677" s="15"/>
      <c r="CD1677" s="15"/>
      <c r="CO1677" s="15"/>
      <c r="CZ1677" s="15"/>
    </row>
    <row r="1678" spans="5:104" x14ac:dyDescent="0.15">
      <c r="E1678" s="15"/>
      <c r="P1678" s="15"/>
      <c r="AA1678" s="15"/>
      <c r="AL1678" s="15"/>
      <c r="AW1678" s="15"/>
      <c r="BH1678" s="15"/>
      <c r="BS1678" s="15"/>
      <c r="CD1678" s="15"/>
      <c r="CO1678" s="15"/>
      <c r="CZ1678" s="15"/>
    </row>
    <row r="1679" spans="5:104" x14ac:dyDescent="0.15">
      <c r="E1679" s="15"/>
      <c r="P1679" s="15"/>
      <c r="AA1679" s="15"/>
      <c r="AL1679" s="15"/>
      <c r="AW1679" s="15"/>
      <c r="BH1679" s="15"/>
      <c r="BS1679" s="15"/>
      <c r="CD1679" s="15"/>
      <c r="CO1679" s="15"/>
      <c r="CZ1679" s="15"/>
    </row>
    <row r="1680" spans="5:104" x14ac:dyDescent="0.15">
      <c r="E1680" s="15"/>
      <c r="P1680" s="15"/>
      <c r="AA1680" s="15"/>
      <c r="AL1680" s="15"/>
      <c r="AW1680" s="15"/>
      <c r="BH1680" s="15"/>
      <c r="BS1680" s="15"/>
      <c r="CD1680" s="15"/>
      <c r="CO1680" s="15"/>
      <c r="CZ1680" s="15"/>
    </row>
    <row r="1681" spans="5:104" x14ac:dyDescent="0.15">
      <c r="E1681" s="15"/>
      <c r="P1681" s="15"/>
      <c r="AA1681" s="15"/>
      <c r="AL1681" s="15"/>
      <c r="AW1681" s="15"/>
      <c r="BH1681" s="15"/>
      <c r="BS1681" s="15"/>
      <c r="CD1681" s="15"/>
      <c r="CO1681" s="15"/>
      <c r="CZ1681" s="15"/>
    </row>
    <row r="1682" spans="5:104" x14ac:dyDescent="0.15">
      <c r="E1682" s="15"/>
      <c r="P1682" s="15"/>
      <c r="AA1682" s="15"/>
      <c r="AL1682" s="15"/>
      <c r="AW1682" s="15"/>
      <c r="BH1682" s="15"/>
      <c r="BS1682" s="15"/>
      <c r="CD1682" s="15"/>
      <c r="CO1682" s="15"/>
      <c r="CZ1682" s="15"/>
    </row>
    <row r="1683" spans="5:104" x14ac:dyDescent="0.15">
      <c r="E1683" s="15"/>
      <c r="P1683" s="15"/>
      <c r="AA1683" s="15"/>
      <c r="AL1683" s="15"/>
      <c r="AW1683" s="15"/>
      <c r="BH1683" s="15"/>
      <c r="BS1683" s="15"/>
      <c r="CD1683" s="15"/>
      <c r="CO1683" s="15"/>
      <c r="CZ1683" s="15"/>
    </row>
    <row r="1684" spans="5:104" x14ac:dyDescent="0.15">
      <c r="E1684" s="15"/>
      <c r="P1684" s="15"/>
      <c r="AA1684" s="15"/>
      <c r="AL1684" s="15"/>
      <c r="AW1684" s="15"/>
      <c r="BH1684" s="15"/>
      <c r="BS1684" s="15"/>
      <c r="CD1684" s="15"/>
      <c r="CO1684" s="15"/>
      <c r="CZ1684" s="15"/>
    </row>
    <row r="1685" spans="5:104" x14ac:dyDescent="0.15">
      <c r="E1685" s="15"/>
      <c r="P1685" s="15"/>
      <c r="AA1685" s="15"/>
      <c r="AL1685" s="15"/>
      <c r="AW1685" s="15"/>
      <c r="BH1685" s="15"/>
      <c r="BS1685" s="15"/>
      <c r="CD1685" s="15"/>
      <c r="CO1685" s="15"/>
      <c r="CZ1685" s="15"/>
    </row>
    <row r="1686" spans="5:104" x14ac:dyDescent="0.15">
      <c r="E1686" s="15"/>
      <c r="P1686" s="15"/>
      <c r="AA1686" s="15"/>
      <c r="AL1686" s="15"/>
      <c r="AW1686" s="15"/>
      <c r="BH1686" s="15"/>
      <c r="BS1686" s="15"/>
      <c r="CD1686" s="15"/>
      <c r="CO1686" s="15"/>
      <c r="CZ1686" s="15"/>
    </row>
    <row r="1687" spans="5:104" x14ac:dyDescent="0.15">
      <c r="E1687" s="15"/>
      <c r="P1687" s="15"/>
      <c r="AA1687" s="15"/>
      <c r="AL1687" s="15"/>
      <c r="AW1687" s="15"/>
      <c r="BH1687" s="15"/>
      <c r="BS1687" s="15"/>
      <c r="CD1687" s="15"/>
      <c r="CO1687" s="15"/>
      <c r="CZ1687" s="15"/>
    </row>
    <row r="1688" spans="5:104" x14ac:dyDescent="0.15">
      <c r="E1688" s="15"/>
      <c r="P1688" s="15"/>
      <c r="AA1688" s="15"/>
      <c r="AL1688" s="15"/>
      <c r="AW1688" s="15"/>
      <c r="BH1688" s="15"/>
      <c r="BS1688" s="15"/>
      <c r="CD1688" s="15"/>
      <c r="CO1688" s="15"/>
      <c r="CZ1688" s="15"/>
    </row>
    <row r="1689" spans="5:104" x14ac:dyDescent="0.15">
      <c r="E1689" s="15"/>
      <c r="P1689" s="15"/>
      <c r="AA1689" s="15"/>
      <c r="AL1689" s="15"/>
      <c r="AW1689" s="15"/>
      <c r="BH1689" s="15"/>
      <c r="BS1689" s="15"/>
      <c r="CD1689" s="15"/>
      <c r="CO1689" s="15"/>
      <c r="CZ1689" s="15"/>
    </row>
    <row r="1690" spans="5:104" x14ac:dyDescent="0.15">
      <c r="E1690" s="15"/>
      <c r="P1690" s="15"/>
      <c r="AA1690" s="15"/>
      <c r="AL1690" s="15"/>
      <c r="AW1690" s="15"/>
      <c r="BH1690" s="15"/>
      <c r="BS1690" s="15"/>
      <c r="CD1690" s="15"/>
      <c r="CO1690" s="15"/>
      <c r="CZ1690" s="15"/>
    </row>
    <row r="1691" spans="5:104" x14ac:dyDescent="0.15">
      <c r="E1691" s="15"/>
      <c r="P1691" s="15"/>
      <c r="AA1691" s="15"/>
      <c r="AL1691" s="15"/>
      <c r="AW1691" s="15"/>
      <c r="BH1691" s="15"/>
      <c r="BS1691" s="15"/>
      <c r="CD1691" s="15"/>
      <c r="CO1691" s="15"/>
      <c r="CZ1691" s="15"/>
    </row>
    <row r="1692" spans="5:104" x14ac:dyDescent="0.15">
      <c r="E1692" s="15"/>
      <c r="P1692" s="15"/>
      <c r="AA1692" s="15"/>
      <c r="AL1692" s="15"/>
      <c r="AW1692" s="15"/>
      <c r="BH1692" s="15"/>
      <c r="BS1692" s="15"/>
      <c r="CD1692" s="15"/>
      <c r="CO1692" s="15"/>
      <c r="CZ1692" s="15"/>
    </row>
    <row r="1693" spans="5:104" x14ac:dyDescent="0.15">
      <c r="E1693" s="15"/>
      <c r="P1693" s="15"/>
      <c r="AA1693" s="15"/>
      <c r="AL1693" s="15"/>
      <c r="AW1693" s="15"/>
      <c r="BH1693" s="15"/>
      <c r="BS1693" s="15"/>
      <c r="CD1693" s="15"/>
      <c r="CO1693" s="15"/>
      <c r="CZ1693" s="15"/>
    </row>
    <row r="1694" spans="5:104" x14ac:dyDescent="0.15">
      <c r="E1694" s="15"/>
      <c r="P1694" s="15"/>
      <c r="AA1694" s="15"/>
      <c r="AL1694" s="15"/>
      <c r="AW1694" s="15"/>
      <c r="BH1694" s="15"/>
      <c r="BS1694" s="15"/>
      <c r="CD1694" s="15"/>
      <c r="CO1694" s="15"/>
      <c r="CZ1694" s="15"/>
    </row>
    <row r="1695" spans="5:104" x14ac:dyDescent="0.15">
      <c r="E1695" s="15"/>
      <c r="P1695" s="15"/>
      <c r="AA1695" s="15"/>
      <c r="AL1695" s="15"/>
      <c r="AW1695" s="15"/>
      <c r="BH1695" s="15"/>
      <c r="BS1695" s="15"/>
      <c r="CD1695" s="15"/>
      <c r="CO1695" s="15"/>
      <c r="CZ1695" s="15"/>
    </row>
    <row r="1696" spans="5:104" x14ac:dyDescent="0.15">
      <c r="E1696" s="15"/>
      <c r="P1696" s="15"/>
      <c r="AA1696" s="15"/>
      <c r="AL1696" s="15"/>
      <c r="AW1696" s="15"/>
      <c r="BH1696" s="15"/>
      <c r="BS1696" s="15"/>
      <c r="CD1696" s="15"/>
      <c r="CO1696" s="15"/>
      <c r="CZ1696" s="15"/>
    </row>
    <row r="1697" spans="5:104" x14ac:dyDescent="0.15">
      <c r="E1697" s="15"/>
      <c r="P1697" s="15"/>
      <c r="AA1697" s="15"/>
      <c r="AL1697" s="15"/>
      <c r="AW1697" s="15"/>
      <c r="BH1697" s="15"/>
      <c r="BS1697" s="15"/>
      <c r="CD1697" s="15"/>
      <c r="CO1697" s="15"/>
      <c r="CZ1697" s="15"/>
    </row>
    <row r="1698" spans="5:104" x14ac:dyDescent="0.15">
      <c r="E1698" s="15"/>
      <c r="P1698" s="15"/>
      <c r="AA1698" s="15"/>
      <c r="AL1698" s="15"/>
      <c r="AW1698" s="15"/>
      <c r="BH1698" s="15"/>
      <c r="BS1698" s="15"/>
      <c r="CD1698" s="15"/>
      <c r="CO1698" s="15"/>
      <c r="CZ1698" s="15"/>
    </row>
    <row r="1699" spans="5:104" x14ac:dyDescent="0.15">
      <c r="E1699" s="15"/>
      <c r="P1699" s="15"/>
      <c r="AA1699" s="15"/>
      <c r="AL1699" s="15"/>
      <c r="AW1699" s="15"/>
      <c r="BH1699" s="15"/>
      <c r="BS1699" s="15"/>
      <c r="CD1699" s="15"/>
      <c r="CO1699" s="15"/>
      <c r="CZ1699" s="15"/>
    </row>
    <row r="1700" spans="5:104" x14ac:dyDescent="0.15">
      <c r="E1700" s="15"/>
      <c r="P1700" s="15"/>
      <c r="AA1700" s="15"/>
      <c r="AL1700" s="15"/>
      <c r="AW1700" s="15"/>
      <c r="BH1700" s="15"/>
      <c r="BS1700" s="15"/>
      <c r="CD1700" s="15"/>
      <c r="CO1700" s="15"/>
      <c r="CZ1700" s="15"/>
    </row>
    <row r="1701" spans="5:104" x14ac:dyDescent="0.15">
      <c r="E1701" s="15"/>
      <c r="P1701" s="15"/>
      <c r="AA1701" s="15"/>
      <c r="AL1701" s="15"/>
      <c r="AW1701" s="15"/>
      <c r="BH1701" s="15"/>
      <c r="BS1701" s="15"/>
      <c r="CD1701" s="15"/>
      <c r="CO1701" s="15"/>
      <c r="CZ1701" s="15"/>
    </row>
    <row r="1702" spans="5:104" x14ac:dyDescent="0.15">
      <c r="E1702" s="15"/>
      <c r="P1702" s="15"/>
      <c r="AA1702" s="15"/>
      <c r="AL1702" s="15"/>
      <c r="AW1702" s="15"/>
      <c r="BH1702" s="15"/>
      <c r="BS1702" s="15"/>
      <c r="CD1702" s="15"/>
      <c r="CO1702" s="15"/>
      <c r="CZ1702" s="15"/>
    </row>
    <row r="1703" spans="5:104" x14ac:dyDescent="0.15">
      <c r="E1703" s="15"/>
      <c r="P1703" s="15"/>
      <c r="AA1703" s="15"/>
      <c r="AL1703" s="15"/>
      <c r="AW1703" s="15"/>
      <c r="BH1703" s="15"/>
      <c r="BS1703" s="15"/>
      <c r="CD1703" s="15"/>
      <c r="CO1703" s="15"/>
      <c r="CZ1703" s="15"/>
    </row>
    <row r="1704" spans="5:104" x14ac:dyDescent="0.15">
      <c r="E1704" s="15"/>
      <c r="P1704" s="15"/>
      <c r="AA1704" s="15"/>
      <c r="AL1704" s="15"/>
      <c r="AW1704" s="15"/>
      <c r="BH1704" s="15"/>
      <c r="BS1704" s="15"/>
      <c r="CD1704" s="15"/>
      <c r="CO1704" s="15"/>
      <c r="CZ1704" s="15"/>
    </row>
    <row r="1705" spans="5:104" x14ac:dyDescent="0.15">
      <c r="E1705" s="15"/>
      <c r="P1705" s="15"/>
      <c r="AA1705" s="15"/>
      <c r="AL1705" s="15"/>
      <c r="AW1705" s="15"/>
      <c r="BH1705" s="15"/>
      <c r="BS1705" s="15"/>
      <c r="CD1705" s="15"/>
      <c r="CO1705" s="15"/>
      <c r="CZ1705" s="15"/>
    </row>
    <row r="1706" spans="5:104" x14ac:dyDescent="0.15">
      <c r="E1706" s="15"/>
      <c r="P1706" s="15"/>
      <c r="AA1706" s="15"/>
      <c r="AL1706" s="15"/>
      <c r="AW1706" s="15"/>
      <c r="BH1706" s="15"/>
      <c r="BS1706" s="15"/>
      <c r="CD1706" s="15"/>
      <c r="CO1706" s="15"/>
      <c r="CZ1706" s="15"/>
    </row>
    <row r="1707" spans="5:104" x14ac:dyDescent="0.15">
      <c r="E1707" s="15"/>
      <c r="P1707" s="15"/>
      <c r="AA1707" s="15"/>
      <c r="AL1707" s="15"/>
      <c r="AW1707" s="15"/>
      <c r="BH1707" s="15"/>
      <c r="BS1707" s="15"/>
      <c r="CD1707" s="15"/>
      <c r="CO1707" s="15"/>
      <c r="CZ1707" s="15"/>
    </row>
    <row r="1708" spans="5:104" x14ac:dyDescent="0.15">
      <c r="E1708" s="15"/>
      <c r="P1708" s="15"/>
      <c r="AA1708" s="15"/>
      <c r="AL1708" s="15"/>
      <c r="AW1708" s="15"/>
      <c r="BH1708" s="15"/>
      <c r="BS1708" s="15"/>
      <c r="CD1708" s="15"/>
      <c r="CO1708" s="15"/>
      <c r="CZ1708" s="15"/>
    </row>
    <row r="1709" spans="5:104" x14ac:dyDescent="0.15">
      <c r="E1709" s="15"/>
      <c r="P1709" s="15"/>
      <c r="AA1709" s="15"/>
      <c r="AL1709" s="15"/>
      <c r="AW1709" s="15"/>
      <c r="BH1709" s="15"/>
      <c r="BS1709" s="15"/>
      <c r="CD1709" s="15"/>
      <c r="CO1709" s="15"/>
      <c r="CZ1709" s="15"/>
    </row>
    <row r="1710" spans="5:104" x14ac:dyDescent="0.15">
      <c r="E1710" s="15"/>
      <c r="P1710" s="15"/>
      <c r="AA1710" s="15"/>
      <c r="AL1710" s="15"/>
      <c r="AW1710" s="15"/>
      <c r="BH1710" s="15"/>
      <c r="BS1710" s="15"/>
      <c r="CD1710" s="15"/>
      <c r="CO1710" s="15"/>
      <c r="CZ1710" s="15"/>
    </row>
    <row r="1711" spans="5:104" x14ac:dyDescent="0.15">
      <c r="E1711" s="15"/>
      <c r="P1711" s="15"/>
      <c r="AA1711" s="15"/>
      <c r="AL1711" s="15"/>
      <c r="AW1711" s="15"/>
      <c r="BH1711" s="15"/>
      <c r="BS1711" s="15"/>
      <c r="CD1711" s="15"/>
      <c r="CO1711" s="15"/>
      <c r="CZ1711" s="15"/>
    </row>
    <row r="1712" spans="5:104" x14ac:dyDescent="0.15">
      <c r="E1712" s="15"/>
      <c r="P1712" s="15"/>
      <c r="AA1712" s="15"/>
      <c r="AL1712" s="15"/>
      <c r="AW1712" s="15"/>
      <c r="BH1712" s="15"/>
      <c r="BS1712" s="15"/>
      <c r="CD1712" s="15"/>
      <c r="CO1712" s="15"/>
      <c r="CZ1712" s="15"/>
    </row>
    <row r="1713" spans="5:104" x14ac:dyDescent="0.15">
      <c r="E1713" s="15"/>
      <c r="P1713" s="15"/>
      <c r="AA1713" s="15"/>
      <c r="AL1713" s="15"/>
      <c r="AW1713" s="15"/>
      <c r="BH1713" s="15"/>
      <c r="BS1713" s="15"/>
      <c r="CD1713" s="15"/>
      <c r="CO1713" s="15"/>
      <c r="CZ1713" s="15"/>
    </row>
    <row r="1714" spans="5:104" x14ac:dyDescent="0.15">
      <c r="E1714" s="15"/>
      <c r="P1714" s="15"/>
      <c r="AA1714" s="15"/>
      <c r="AL1714" s="15"/>
      <c r="AW1714" s="15"/>
      <c r="BH1714" s="15"/>
      <c r="BS1714" s="15"/>
      <c r="CD1714" s="15"/>
      <c r="CO1714" s="15"/>
      <c r="CZ1714" s="15"/>
    </row>
    <row r="1715" spans="5:104" x14ac:dyDescent="0.15">
      <c r="E1715" s="15"/>
      <c r="P1715" s="15"/>
      <c r="AA1715" s="15"/>
      <c r="AL1715" s="15"/>
      <c r="AW1715" s="15"/>
      <c r="BH1715" s="15"/>
      <c r="BS1715" s="15"/>
      <c r="CD1715" s="15"/>
      <c r="CO1715" s="15"/>
      <c r="CZ1715" s="15"/>
    </row>
    <row r="1716" spans="5:104" x14ac:dyDescent="0.15">
      <c r="E1716" s="15"/>
      <c r="P1716" s="15"/>
      <c r="AA1716" s="15"/>
      <c r="AL1716" s="15"/>
      <c r="AW1716" s="15"/>
      <c r="BH1716" s="15"/>
      <c r="BS1716" s="15"/>
      <c r="CD1716" s="15"/>
      <c r="CO1716" s="15"/>
      <c r="CZ1716" s="15"/>
    </row>
    <row r="1717" spans="5:104" x14ac:dyDescent="0.15">
      <c r="E1717" s="15"/>
      <c r="P1717" s="15"/>
      <c r="AA1717" s="15"/>
      <c r="AL1717" s="15"/>
      <c r="AW1717" s="15"/>
      <c r="BH1717" s="15"/>
      <c r="BS1717" s="15"/>
      <c r="CD1717" s="15"/>
      <c r="CO1717" s="15"/>
      <c r="CZ1717" s="15"/>
    </row>
    <row r="1718" spans="5:104" x14ac:dyDescent="0.15">
      <c r="E1718" s="15"/>
      <c r="P1718" s="15"/>
      <c r="AA1718" s="15"/>
      <c r="AL1718" s="15"/>
      <c r="AW1718" s="15"/>
      <c r="BH1718" s="15"/>
      <c r="BS1718" s="15"/>
      <c r="CD1718" s="15"/>
      <c r="CO1718" s="15"/>
      <c r="CZ1718" s="15"/>
    </row>
    <row r="1719" spans="5:104" x14ac:dyDescent="0.15">
      <c r="E1719" s="15"/>
      <c r="P1719" s="15"/>
      <c r="AA1719" s="15"/>
      <c r="AL1719" s="15"/>
      <c r="AW1719" s="15"/>
      <c r="BH1719" s="15"/>
      <c r="BS1719" s="15"/>
      <c r="CD1719" s="15"/>
      <c r="CO1719" s="15"/>
      <c r="CZ1719" s="15"/>
    </row>
    <row r="1720" spans="5:104" x14ac:dyDescent="0.15">
      <c r="E1720" s="15"/>
      <c r="P1720" s="15"/>
      <c r="AA1720" s="15"/>
      <c r="AL1720" s="15"/>
      <c r="AW1720" s="15"/>
      <c r="BH1720" s="15"/>
      <c r="BS1720" s="15"/>
      <c r="CD1720" s="15"/>
      <c r="CO1720" s="15"/>
      <c r="CZ1720" s="15"/>
    </row>
    <row r="1721" spans="5:104" x14ac:dyDescent="0.15">
      <c r="E1721" s="15"/>
      <c r="P1721" s="15"/>
      <c r="AA1721" s="15"/>
      <c r="AL1721" s="15"/>
      <c r="AW1721" s="15"/>
      <c r="BH1721" s="15"/>
      <c r="BS1721" s="15"/>
      <c r="CD1721" s="15"/>
      <c r="CO1721" s="15"/>
      <c r="CZ1721" s="15"/>
    </row>
    <row r="1722" spans="5:104" x14ac:dyDescent="0.15">
      <c r="E1722" s="15"/>
      <c r="P1722" s="15"/>
      <c r="AA1722" s="15"/>
      <c r="AL1722" s="15"/>
      <c r="AW1722" s="15"/>
      <c r="BH1722" s="15"/>
      <c r="BS1722" s="15"/>
      <c r="CD1722" s="15"/>
      <c r="CO1722" s="15"/>
      <c r="CZ1722" s="15"/>
    </row>
    <row r="1723" spans="5:104" x14ac:dyDescent="0.15">
      <c r="E1723" s="15"/>
      <c r="P1723" s="15"/>
      <c r="AA1723" s="15"/>
      <c r="AL1723" s="15"/>
      <c r="AW1723" s="15"/>
      <c r="BH1723" s="15"/>
      <c r="BS1723" s="15"/>
      <c r="CD1723" s="15"/>
      <c r="CO1723" s="15"/>
      <c r="CZ1723" s="15"/>
    </row>
    <row r="1724" spans="5:104" x14ac:dyDescent="0.15">
      <c r="E1724" s="15"/>
      <c r="P1724" s="15"/>
      <c r="AA1724" s="15"/>
      <c r="AL1724" s="15"/>
      <c r="AW1724" s="15"/>
      <c r="BH1724" s="15"/>
      <c r="BS1724" s="15"/>
      <c r="CD1724" s="15"/>
      <c r="CO1724" s="15"/>
      <c r="CZ1724" s="15"/>
    </row>
    <row r="1725" spans="5:104" x14ac:dyDescent="0.15">
      <c r="E1725" s="15"/>
      <c r="P1725" s="15"/>
      <c r="AA1725" s="15"/>
      <c r="AL1725" s="15"/>
      <c r="AW1725" s="15"/>
      <c r="BH1725" s="15"/>
      <c r="BS1725" s="15"/>
      <c r="CD1725" s="15"/>
      <c r="CO1725" s="15"/>
      <c r="CZ1725" s="15"/>
    </row>
    <row r="1726" spans="5:104" x14ac:dyDescent="0.15">
      <c r="E1726" s="15"/>
      <c r="P1726" s="15"/>
      <c r="AA1726" s="15"/>
      <c r="AL1726" s="15"/>
      <c r="AW1726" s="15"/>
      <c r="BH1726" s="15"/>
      <c r="BS1726" s="15"/>
      <c r="CD1726" s="15"/>
      <c r="CO1726" s="15"/>
      <c r="CZ1726" s="15"/>
    </row>
    <row r="1727" spans="5:104" x14ac:dyDescent="0.15">
      <c r="E1727" s="15"/>
      <c r="P1727" s="15"/>
      <c r="AA1727" s="15"/>
      <c r="AL1727" s="15"/>
      <c r="AW1727" s="15"/>
      <c r="BH1727" s="15"/>
      <c r="BS1727" s="15"/>
      <c r="CD1727" s="15"/>
      <c r="CO1727" s="15"/>
      <c r="CZ1727" s="15"/>
    </row>
    <row r="1728" spans="5:104" x14ac:dyDescent="0.15">
      <c r="E1728" s="15"/>
      <c r="P1728" s="15"/>
      <c r="AA1728" s="15"/>
      <c r="AL1728" s="15"/>
      <c r="AW1728" s="15"/>
      <c r="BH1728" s="15"/>
      <c r="BS1728" s="15"/>
      <c r="CD1728" s="15"/>
      <c r="CO1728" s="15"/>
      <c r="CZ1728" s="15"/>
    </row>
    <row r="1729" spans="5:104" x14ac:dyDescent="0.15">
      <c r="E1729" s="15"/>
      <c r="P1729" s="15"/>
      <c r="AA1729" s="15"/>
      <c r="AL1729" s="15"/>
      <c r="AW1729" s="15"/>
      <c r="BH1729" s="15"/>
      <c r="BS1729" s="15"/>
      <c r="CD1729" s="15"/>
      <c r="CO1729" s="15"/>
      <c r="CZ1729" s="15"/>
    </row>
    <row r="1730" spans="5:104" x14ac:dyDescent="0.15">
      <c r="E1730" s="15"/>
      <c r="P1730" s="15"/>
      <c r="AA1730" s="15"/>
      <c r="AL1730" s="15"/>
      <c r="AW1730" s="15"/>
      <c r="BH1730" s="15"/>
      <c r="BS1730" s="15"/>
      <c r="CD1730" s="15"/>
      <c r="CO1730" s="15"/>
      <c r="CZ1730" s="15"/>
    </row>
    <row r="1731" spans="5:104" x14ac:dyDescent="0.15">
      <c r="E1731" s="15"/>
      <c r="P1731" s="15"/>
      <c r="AA1731" s="15"/>
      <c r="AL1731" s="15"/>
      <c r="AW1731" s="15"/>
      <c r="BH1731" s="15"/>
      <c r="BS1731" s="15"/>
      <c r="CD1731" s="15"/>
      <c r="CO1731" s="15"/>
      <c r="CZ1731" s="15"/>
    </row>
    <row r="1732" spans="5:104" x14ac:dyDescent="0.15">
      <c r="E1732" s="15"/>
      <c r="P1732" s="15"/>
      <c r="AA1732" s="15"/>
      <c r="AL1732" s="15"/>
      <c r="AW1732" s="15"/>
      <c r="BH1732" s="15"/>
      <c r="BS1732" s="15"/>
      <c r="CD1732" s="15"/>
      <c r="CO1732" s="15"/>
      <c r="CZ1732" s="15"/>
    </row>
    <row r="1733" spans="5:104" x14ac:dyDescent="0.15">
      <c r="E1733" s="15"/>
      <c r="P1733" s="15"/>
      <c r="AA1733" s="15"/>
      <c r="AL1733" s="15"/>
      <c r="AW1733" s="15"/>
      <c r="BH1733" s="15"/>
      <c r="BS1733" s="15"/>
      <c r="CD1733" s="15"/>
      <c r="CO1733" s="15"/>
      <c r="CZ1733" s="15"/>
    </row>
    <row r="1734" spans="5:104" x14ac:dyDescent="0.15">
      <c r="E1734" s="15"/>
      <c r="P1734" s="15"/>
      <c r="AA1734" s="15"/>
      <c r="AL1734" s="15"/>
      <c r="AW1734" s="15"/>
      <c r="BH1734" s="15"/>
      <c r="BS1734" s="15"/>
      <c r="CD1734" s="15"/>
      <c r="CO1734" s="15"/>
      <c r="CZ1734" s="15"/>
    </row>
    <row r="1735" spans="5:104" x14ac:dyDescent="0.15">
      <c r="E1735" s="15"/>
      <c r="P1735" s="15"/>
      <c r="AA1735" s="15"/>
      <c r="AL1735" s="15"/>
      <c r="AW1735" s="15"/>
      <c r="BH1735" s="15"/>
      <c r="BS1735" s="15"/>
      <c r="CD1735" s="15"/>
      <c r="CO1735" s="15"/>
      <c r="CZ1735" s="15"/>
    </row>
    <row r="1736" spans="5:104" x14ac:dyDescent="0.15">
      <c r="E1736" s="15"/>
      <c r="P1736" s="15"/>
      <c r="AA1736" s="15"/>
      <c r="AL1736" s="15"/>
      <c r="AW1736" s="15"/>
      <c r="BH1736" s="15"/>
      <c r="BS1736" s="15"/>
      <c r="CD1736" s="15"/>
      <c r="CO1736" s="15"/>
      <c r="CZ1736" s="15"/>
    </row>
    <row r="1737" spans="5:104" x14ac:dyDescent="0.15">
      <c r="E1737" s="15"/>
      <c r="P1737" s="15"/>
      <c r="AA1737" s="15"/>
      <c r="AL1737" s="15"/>
      <c r="AW1737" s="15"/>
      <c r="BH1737" s="15"/>
      <c r="BS1737" s="15"/>
      <c r="CD1737" s="15"/>
      <c r="CO1737" s="15"/>
      <c r="CZ1737" s="15"/>
    </row>
    <row r="1738" spans="5:104" x14ac:dyDescent="0.15">
      <c r="E1738" s="15"/>
      <c r="P1738" s="15"/>
      <c r="AA1738" s="15"/>
      <c r="AL1738" s="15"/>
      <c r="AW1738" s="15"/>
      <c r="BH1738" s="15"/>
      <c r="BS1738" s="15"/>
      <c r="CD1738" s="15"/>
      <c r="CO1738" s="15"/>
      <c r="CZ1738" s="15"/>
    </row>
    <row r="1739" spans="5:104" x14ac:dyDescent="0.15">
      <c r="E1739" s="15"/>
      <c r="P1739" s="15"/>
      <c r="AA1739" s="15"/>
      <c r="AL1739" s="15"/>
      <c r="AW1739" s="15"/>
      <c r="BH1739" s="15"/>
      <c r="BS1739" s="15"/>
      <c r="CD1739" s="15"/>
      <c r="CO1739" s="15"/>
      <c r="CZ1739" s="15"/>
    </row>
    <row r="1740" spans="5:104" x14ac:dyDescent="0.15">
      <c r="E1740" s="15"/>
      <c r="P1740" s="15"/>
      <c r="AA1740" s="15"/>
      <c r="AL1740" s="15"/>
      <c r="AW1740" s="15"/>
      <c r="BH1740" s="15"/>
      <c r="BS1740" s="15"/>
      <c r="CD1740" s="15"/>
      <c r="CO1740" s="15"/>
      <c r="CZ1740" s="15"/>
    </row>
    <row r="1741" spans="5:104" x14ac:dyDescent="0.15">
      <c r="E1741" s="15"/>
      <c r="P1741" s="15"/>
      <c r="AA1741" s="15"/>
      <c r="AL1741" s="15"/>
      <c r="AW1741" s="15"/>
      <c r="BH1741" s="15"/>
      <c r="BS1741" s="15"/>
      <c r="CD1741" s="15"/>
      <c r="CO1741" s="15"/>
      <c r="CZ1741" s="15"/>
    </row>
    <row r="1742" spans="5:104" x14ac:dyDescent="0.15">
      <c r="E1742" s="15"/>
      <c r="P1742" s="15"/>
      <c r="AA1742" s="15"/>
      <c r="AL1742" s="15"/>
      <c r="AW1742" s="15"/>
      <c r="BH1742" s="15"/>
      <c r="BS1742" s="15"/>
      <c r="CD1742" s="15"/>
      <c r="CO1742" s="15"/>
      <c r="CZ1742" s="15"/>
    </row>
    <row r="1743" spans="5:104" x14ac:dyDescent="0.15">
      <c r="E1743" s="15"/>
      <c r="P1743" s="15"/>
      <c r="AA1743" s="15"/>
      <c r="AL1743" s="15"/>
      <c r="AW1743" s="15"/>
      <c r="BH1743" s="15"/>
      <c r="BS1743" s="15"/>
      <c r="CD1743" s="15"/>
      <c r="CO1743" s="15"/>
      <c r="CZ1743" s="15"/>
    </row>
    <row r="1744" spans="5:104" x14ac:dyDescent="0.15">
      <c r="E1744" s="15"/>
      <c r="P1744" s="15"/>
      <c r="AA1744" s="15"/>
      <c r="AL1744" s="15"/>
      <c r="AW1744" s="15"/>
      <c r="BH1744" s="15"/>
      <c r="BS1744" s="15"/>
      <c r="CD1744" s="15"/>
      <c r="CO1744" s="15"/>
      <c r="CZ1744" s="15"/>
    </row>
    <row r="1745" spans="5:104" x14ac:dyDescent="0.15">
      <c r="E1745" s="15"/>
      <c r="P1745" s="15"/>
      <c r="AA1745" s="15"/>
      <c r="AL1745" s="15"/>
      <c r="AW1745" s="15"/>
      <c r="BH1745" s="15"/>
      <c r="BS1745" s="15"/>
      <c r="CD1745" s="15"/>
      <c r="CO1745" s="15"/>
      <c r="CZ1745" s="15"/>
    </row>
    <row r="1746" spans="5:104" x14ac:dyDescent="0.15">
      <c r="E1746" s="15"/>
      <c r="P1746" s="15"/>
      <c r="AA1746" s="15"/>
      <c r="AL1746" s="15"/>
      <c r="AW1746" s="15"/>
      <c r="BH1746" s="15"/>
      <c r="BS1746" s="15"/>
      <c r="CD1746" s="15"/>
      <c r="CO1746" s="15"/>
      <c r="CZ1746" s="15"/>
    </row>
    <row r="1747" spans="5:104" x14ac:dyDescent="0.15">
      <c r="E1747" s="15"/>
      <c r="P1747" s="15"/>
      <c r="AA1747" s="15"/>
      <c r="AL1747" s="15"/>
      <c r="AW1747" s="15"/>
      <c r="BH1747" s="15"/>
      <c r="BS1747" s="15"/>
      <c r="CD1747" s="15"/>
      <c r="CO1747" s="15"/>
      <c r="CZ1747" s="15"/>
    </row>
    <row r="1748" spans="5:104" x14ac:dyDescent="0.15">
      <c r="E1748" s="15"/>
      <c r="P1748" s="15"/>
      <c r="AA1748" s="15"/>
      <c r="AL1748" s="15"/>
      <c r="AW1748" s="15"/>
      <c r="BH1748" s="15"/>
      <c r="BS1748" s="15"/>
      <c r="CD1748" s="15"/>
      <c r="CO1748" s="15"/>
      <c r="CZ1748" s="15"/>
    </row>
    <row r="1749" spans="5:104" x14ac:dyDescent="0.15">
      <c r="E1749" s="15"/>
      <c r="P1749" s="15"/>
      <c r="AA1749" s="15"/>
      <c r="AL1749" s="15"/>
      <c r="AW1749" s="15"/>
      <c r="BH1749" s="15"/>
      <c r="BS1749" s="15"/>
      <c r="CD1749" s="15"/>
      <c r="CO1749" s="15"/>
      <c r="CZ1749" s="15"/>
    </row>
    <row r="1750" spans="5:104" x14ac:dyDescent="0.15">
      <c r="E1750" s="15"/>
      <c r="P1750" s="15"/>
      <c r="AA1750" s="15"/>
      <c r="AL1750" s="15"/>
      <c r="AW1750" s="15"/>
      <c r="BH1750" s="15"/>
      <c r="BS1750" s="15"/>
      <c r="CD1750" s="15"/>
      <c r="CO1750" s="15"/>
      <c r="CZ1750" s="15"/>
    </row>
    <row r="1751" spans="5:104" x14ac:dyDescent="0.15">
      <c r="E1751" s="15"/>
      <c r="P1751" s="15"/>
      <c r="AA1751" s="15"/>
      <c r="AL1751" s="15"/>
      <c r="AW1751" s="15"/>
      <c r="BH1751" s="15"/>
      <c r="BS1751" s="15"/>
      <c r="CD1751" s="15"/>
      <c r="CO1751" s="15"/>
      <c r="CZ1751" s="15"/>
    </row>
    <row r="1752" spans="5:104" x14ac:dyDescent="0.15">
      <c r="E1752" s="15"/>
      <c r="P1752" s="15"/>
      <c r="AA1752" s="15"/>
      <c r="AL1752" s="15"/>
      <c r="AW1752" s="15"/>
      <c r="BH1752" s="15"/>
      <c r="BS1752" s="15"/>
      <c r="CD1752" s="15"/>
      <c r="CO1752" s="15"/>
      <c r="CZ1752" s="15"/>
    </row>
    <row r="1753" spans="5:104" x14ac:dyDescent="0.15">
      <c r="E1753" s="15"/>
      <c r="P1753" s="15"/>
      <c r="AA1753" s="15"/>
      <c r="AL1753" s="15"/>
      <c r="AW1753" s="15"/>
      <c r="BH1753" s="15"/>
      <c r="BS1753" s="15"/>
      <c r="CD1753" s="15"/>
      <c r="CO1753" s="15"/>
      <c r="CZ1753" s="15"/>
    </row>
    <row r="1754" spans="5:104" x14ac:dyDescent="0.15">
      <c r="E1754" s="15"/>
      <c r="P1754" s="15"/>
      <c r="AA1754" s="15"/>
      <c r="AL1754" s="15"/>
      <c r="AW1754" s="15"/>
      <c r="BH1754" s="15"/>
      <c r="BS1754" s="15"/>
      <c r="CD1754" s="15"/>
      <c r="CO1754" s="15"/>
      <c r="CZ1754" s="15"/>
    </row>
    <row r="1755" spans="5:104" x14ac:dyDescent="0.15">
      <c r="E1755" s="15"/>
      <c r="P1755" s="15"/>
      <c r="AA1755" s="15"/>
      <c r="AL1755" s="15"/>
      <c r="AW1755" s="15"/>
      <c r="BH1755" s="15"/>
      <c r="BS1755" s="15"/>
      <c r="CD1755" s="15"/>
      <c r="CO1755" s="15"/>
      <c r="CZ1755" s="15"/>
    </row>
    <row r="1756" spans="5:104" x14ac:dyDescent="0.15">
      <c r="E1756" s="15"/>
      <c r="P1756" s="15"/>
      <c r="AA1756" s="15"/>
      <c r="AL1756" s="15"/>
      <c r="AW1756" s="15"/>
      <c r="BH1756" s="15"/>
      <c r="BS1756" s="15"/>
      <c r="CD1756" s="15"/>
      <c r="CO1756" s="15"/>
      <c r="CZ1756" s="15"/>
    </row>
    <row r="1757" spans="5:104" x14ac:dyDescent="0.15">
      <c r="E1757" s="15"/>
      <c r="P1757" s="15"/>
      <c r="AA1757" s="15"/>
      <c r="AL1757" s="15"/>
      <c r="AW1757" s="15"/>
      <c r="BH1757" s="15"/>
      <c r="BS1757" s="15"/>
      <c r="CD1757" s="15"/>
      <c r="CO1757" s="15"/>
      <c r="CZ1757" s="15"/>
    </row>
    <row r="1758" spans="5:104" x14ac:dyDescent="0.15">
      <c r="E1758" s="15"/>
      <c r="P1758" s="15"/>
      <c r="AA1758" s="15"/>
      <c r="AL1758" s="15"/>
      <c r="AW1758" s="15"/>
      <c r="BH1758" s="15"/>
      <c r="BS1758" s="15"/>
      <c r="CD1758" s="15"/>
      <c r="CO1758" s="15"/>
      <c r="CZ1758" s="15"/>
    </row>
    <row r="1759" spans="5:104" x14ac:dyDescent="0.15">
      <c r="E1759" s="15"/>
      <c r="P1759" s="15"/>
      <c r="AA1759" s="15"/>
      <c r="AL1759" s="15"/>
      <c r="AW1759" s="15"/>
      <c r="BH1759" s="15"/>
      <c r="BS1759" s="15"/>
      <c r="CD1759" s="15"/>
      <c r="CO1759" s="15"/>
      <c r="CZ1759" s="15"/>
    </row>
    <row r="1760" spans="5:104" x14ac:dyDescent="0.15">
      <c r="E1760" s="15"/>
      <c r="P1760" s="15"/>
      <c r="AA1760" s="15"/>
      <c r="AL1760" s="15"/>
      <c r="AW1760" s="15"/>
      <c r="BH1760" s="15"/>
      <c r="BS1760" s="15"/>
      <c r="CD1760" s="15"/>
      <c r="CO1760" s="15"/>
      <c r="CZ1760" s="15"/>
    </row>
    <row r="1761" spans="5:104" x14ac:dyDescent="0.15">
      <c r="E1761" s="15"/>
      <c r="P1761" s="15"/>
      <c r="AA1761" s="15"/>
      <c r="AL1761" s="15"/>
      <c r="AW1761" s="15"/>
      <c r="BH1761" s="15"/>
      <c r="BS1761" s="15"/>
      <c r="CD1761" s="15"/>
      <c r="CO1761" s="15"/>
      <c r="CZ1761" s="15"/>
    </row>
    <row r="1762" spans="5:104" x14ac:dyDescent="0.15">
      <c r="E1762" s="15"/>
      <c r="P1762" s="15"/>
      <c r="AA1762" s="15"/>
      <c r="AL1762" s="15"/>
      <c r="AW1762" s="15"/>
      <c r="BH1762" s="15"/>
      <c r="BS1762" s="15"/>
      <c r="CD1762" s="15"/>
      <c r="CO1762" s="15"/>
      <c r="CZ1762" s="15"/>
    </row>
    <row r="1763" spans="5:104" x14ac:dyDescent="0.15">
      <c r="E1763" s="15"/>
      <c r="P1763" s="15"/>
      <c r="AA1763" s="15"/>
      <c r="AL1763" s="15"/>
      <c r="AW1763" s="15"/>
      <c r="BH1763" s="15"/>
      <c r="BS1763" s="15"/>
      <c r="CD1763" s="15"/>
      <c r="CO1763" s="15"/>
      <c r="CZ1763" s="15"/>
    </row>
    <row r="1764" spans="5:104" x14ac:dyDescent="0.15">
      <c r="E1764" s="15"/>
      <c r="P1764" s="15"/>
      <c r="AA1764" s="15"/>
      <c r="AL1764" s="15"/>
      <c r="AW1764" s="15"/>
      <c r="BH1764" s="15"/>
      <c r="BS1764" s="15"/>
      <c r="CD1764" s="15"/>
      <c r="CO1764" s="15"/>
      <c r="CZ1764" s="15"/>
    </row>
    <row r="1765" spans="5:104" x14ac:dyDescent="0.15">
      <c r="E1765" s="15"/>
      <c r="P1765" s="15"/>
      <c r="AA1765" s="15"/>
      <c r="AL1765" s="15"/>
      <c r="AW1765" s="15"/>
      <c r="BH1765" s="15"/>
      <c r="BS1765" s="15"/>
      <c r="CD1765" s="15"/>
      <c r="CO1765" s="15"/>
      <c r="CZ1765" s="15"/>
    </row>
    <row r="1766" spans="5:104" x14ac:dyDescent="0.15">
      <c r="E1766" s="15"/>
      <c r="P1766" s="15"/>
      <c r="AA1766" s="15"/>
      <c r="AL1766" s="15"/>
      <c r="AW1766" s="15"/>
      <c r="BH1766" s="15"/>
      <c r="BS1766" s="15"/>
      <c r="CD1766" s="15"/>
      <c r="CO1766" s="15"/>
      <c r="CZ1766" s="15"/>
    </row>
    <row r="1767" spans="5:104" x14ac:dyDescent="0.15">
      <c r="E1767" s="15"/>
      <c r="P1767" s="15"/>
      <c r="AA1767" s="15"/>
      <c r="AL1767" s="15"/>
      <c r="AW1767" s="15"/>
      <c r="BH1767" s="15"/>
      <c r="BS1767" s="15"/>
      <c r="CD1767" s="15"/>
      <c r="CO1767" s="15"/>
      <c r="CZ1767" s="15"/>
    </row>
    <row r="1768" spans="5:104" x14ac:dyDescent="0.15">
      <c r="E1768" s="15"/>
      <c r="P1768" s="15"/>
      <c r="AA1768" s="15"/>
      <c r="AL1768" s="15"/>
      <c r="AW1768" s="15"/>
      <c r="BH1768" s="15"/>
      <c r="BS1768" s="15"/>
      <c r="CD1768" s="15"/>
      <c r="CO1768" s="15"/>
      <c r="CZ1768" s="15"/>
    </row>
    <row r="1769" spans="5:104" x14ac:dyDescent="0.15">
      <c r="E1769" s="15"/>
      <c r="P1769" s="15"/>
      <c r="AA1769" s="15"/>
      <c r="AL1769" s="15"/>
      <c r="AW1769" s="15"/>
      <c r="BH1769" s="15"/>
      <c r="BS1769" s="15"/>
      <c r="CD1769" s="15"/>
      <c r="CO1769" s="15"/>
      <c r="CZ1769" s="15"/>
    </row>
    <row r="1770" spans="5:104" x14ac:dyDescent="0.15">
      <c r="E1770" s="15"/>
      <c r="P1770" s="15"/>
      <c r="AA1770" s="15"/>
      <c r="AL1770" s="15"/>
      <c r="AW1770" s="15"/>
      <c r="BH1770" s="15"/>
      <c r="BS1770" s="15"/>
      <c r="CD1770" s="15"/>
      <c r="CO1770" s="15"/>
      <c r="CZ1770" s="15"/>
    </row>
    <row r="1771" spans="5:104" x14ac:dyDescent="0.15">
      <c r="E1771" s="15"/>
      <c r="P1771" s="15"/>
      <c r="AA1771" s="15"/>
      <c r="AL1771" s="15"/>
      <c r="AW1771" s="15"/>
      <c r="BH1771" s="15"/>
      <c r="BS1771" s="15"/>
      <c r="CD1771" s="15"/>
      <c r="CO1771" s="15"/>
      <c r="CZ1771" s="15"/>
    </row>
    <row r="1772" spans="5:104" x14ac:dyDescent="0.15">
      <c r="E1772" s="15"/>
      <c r="P1772" s="15"/>
      <c r="AA1772" s="15"/>
      <c r="AL1772" s="15"/>
      <c r="AW1772" s="15"/>
      <c r="BH1772" s="15"/>
      <c r="BS1772" s="15"/>
      <c r="CD1772" s="15"/>
      <c r="CO1772" s="15"/>
      <c r="CZ1772" s="15"/>
    </row>
    <row r="1773" spans="5:104" x14ac:dyDescent="0.15">
      <c r="E1773" s="15"/>
      <c r="P1773" s="15"/>
      <c r="AA1773" s="15"/>
      <c r="AL1773" s="15"/>
      <c r="AW1773" s="15"/>
      <c r="BH1773" s="15"/>
      <c r="BS1773" s="15"/>
      <c r="CD1773" s="15"/>
      <c r="CO1773" s="15"/>
      <c r="CZ1773" s="15"/>
    </row>
    <row r="1774" spans="5:104" x14ac:dyDescent="0.15">
      <c r="E1774" s="15"/>
      <c r="P1774" s="15"/>
      <c r="AA1774" s="15"/>
      <c r="AL1774" s="15"/>
      <c r="AW1774" s="15"/>
      <c r="BH1774" s="15"/>
      <c r="BS1774" s="15"/>
      <c r="CD1774" s="15"/>
      <c r="CO1774" s="15"/>
      <c r="CZ1774" s="15"/>
    </row>
    <row r="1775" spans="5:104" x14ac:dyDescent="0.15">
      <c r="E1775" s="15"/>
      <c r="P1775" s="15"/>
      <c r="AA1775" s="15"/>
      <c r="AL1775" s="15"/>
      <c r="AW1775" s="15"/>
      <c r="BH1775" s="15"/>
      <c r="BS1775" s="15"/>
      <c r="CD1775" s="15"/>
      <c r="CO1775" s="15"/>
      <c r="CZ1775" s="15"/>
    </row>
    <row r="1776" spans="5:104" x14ac:dyDescent="0.15">
      <c r="E1776" s="15"/>
      <c r="P1776" s="15"/>
      <c r="AA1776" s="15"/>
      <c r="AL1776" s="15"/>
      <c r="AW1776" s="15"/>
      <c r="BH1776" s="15"/>
      <c r="BS1776" s="15"/>
      <c r="CD1776" s="15"/>
      <c r="CO1776" s="15"/>
      <c r="CZ1776" s="15"/>
    </row>
    <row r="1777" spans="5:104" x14ac:dyDescent="0.15">
      <c r="E1777" s="15"/>
      <c r="P1777" s="15"/>
      <c r="AA1777" s="15"/>
      <c r="AL1777" s="15"/>
      <c r="AW1777" s="15"/>
      <c r="BH1777" s="15"/>
      <c r="BS1777" s="15"/>
      <c r="CD1777" s="15"/>
      <c r="CO1777" s="15"/>
      <c r="CZ1777" s="15"/>
    </row>
    <row r="1778" spans="5:104" x14ac:dyDescent="0.15">
      <c r="E1778" s="15"/>
      <c r="P1778" s="15"/>
      <c r="AA1778" s="15"/>
      <c r="AL1778" s="15"/>
      <c r="AW1778" s="15"/>
      <c r="BH1778" s="15"/>
      <c r="BS1778" s="15"/>
      <c r="CD1778" s="15"/>
      <c r="CO1778" s="15"/>
      <c r="CZ1778" s="15"/>
    </row>
    <row r="1779" spans="5:104" x14ac:dyDescent="0.15">
      <c r="E1779" s="15"/>
      <c r="P1779" s="15"/>
      <c r="AA1779" s="15"/>
      <c r="AL1779" s="15"/>
      <c r="AW1779" s="15"/>
      <c r="BH1779" s="15"/>
      <c r="BS1779" s="15"/>
      <c r="CD1779" s="15"/>
      <c r="CO1779" s="15"/>
      <c r="CZ1779" s="15"/>
    </row>
    <row r="1780" spans="5:104" x14ac:dyDescent="0.15">
      <c r="E1780" s="15"/>
      <c r="P1780" s="15"/>
      <c r="AA1780" s="15"/>
      <c r="AL1780" s="15"/>
      <c r="AW1780" s="15"/>
      <c r="BH1780" s="15"/>
      <c r="BS1780" s="15"/>
      <c r="CD1780" s="15"/>
      <c r="CO1780" s="15"/>
      <c r="CZ1780" s="15"/>
    </row>
    <row r="1781" spans="5:104" x14ac:dyDescent="0.15">
      <c r="E1781" s="15"/>
      <c r="P1781" s="15"/>
      <c r="AA1781" s="15"/>
      <c r="AL1781" s="15"/>
      <c r="AW1781" s="15"/>
      <c r="BH1781" s="15"/>
      <c r="BS1781" s="15"/>
      <c r="CD1781" s="15"/>
      <c r="CO1781" s="15"/>
      <c r="CZ1781" s="15"/>
    </row>
    <row r="1782" spans="5:104" x14ac:dyDescent="0.15">
      <c r="E1782" s="15"/>
      <c r="P1782" s="15"/>
      <c r="AA1782" s="15"/>
      <c r="AL1782" s="15"/>
      <c r="AW1782" s="15"/>
      <c r="BH1782" s="15"/>
      <c r="BS1782" s="15"/>
      <c r="CD1782" s="15"/>
      <c r="CO1782" s="15"/>
      <c r="CZ1782" s="15"/>
    </row>
    <row r="1783" spans="5:104" x14ac:dyDescent="0.15">
      <c r="E1783" s="15"/>
      <c r="P1783" s="15"/>
      <c r="AA1783" s="15"/>
      <c r="AL1783" s="15"/>
      <c r="AW1783" s="15"/>
      <c r="BH1783" s="15"/>
      <c r="BS1783" s="15"/>
      <c r="CD1783" s="15"/>
      <c r="CO1783" s="15"/>
      <c r="CZ1783" s="15"/>
    </row>
    <row r="1784" spans="5:104" x14ac:dyDescent="0.15">
      <c r="E1784" s="15"/>
      <c r="P1784" s="15"/>
      <c r="AA1784" s="15"/>
      <c r="AL1784" s="15"/>
      <c r="AW1784" s="15"/>
      <c r="BH1784" s="15"/>
      <c r="BS1784" s="15"/>
      <c r="CD1784" s="15"/>
      <c r="CO1784" s="15"/>
      <c r="CZ1784" s="15"/>
    </row>
    <row r="1785" spans="5:104" x14ac:dyDescent="0.15">
      <c r="E1785" s="15"/>
      <c r="P1785" s="15"/>
      <c r="AA1785" s="15"/>
      <c r="AL1785" s="15"/>
      <c r="AW1785" s="15"/>
      <c r="BH1785" s="15"/>
      <c r="BS1785" s="15"/>
      <c r="CD1785" s="15"/>
      <c r="CO1785" s="15"/>
      <c r="CZ1785" s="15"/>
    </row>
    <row r="1786" spans="5:104" x14ac:dyDescent="0.15">
      <c r="E1786" s="15"/>
      <c r="P1786" s="15"/>
      <c r="AA1786" s="15"/>
      <c r="AL1786" s="15"/>
      <c r="AW1786" s="15"/>
      <c r="BH1786" s="15"/>
      <c r="BS1786" s="15"/>
      <c r="CD1786" s="15"/>
      <c r="CO1786" s="15"/>
      <c r="CZ1786" s="15"/>
    </row>
    <row r="1787" spans="5:104" x14ac:dyDescent="0.15">
      <c r="E1787" s="15"/>
      <c r="P1787" s="15"/>
      <c r="AA1787" s="15"/>
      <c r="AL1787" s="15"/>
      <c r="AW1787" s="15"/>
      <c r="BH1787" s="15"/>
      <c r="BS1787" s="15"/>
      <c r="CD1787" s="15"/>
      <c r="CO1787" s="15"/>
      <c r="CZ1787" s="15"/>
    </row>
    <row r="1788" spans="5:104" x14ac:dyDescent="0.15">
      <c r="E1788" s="15"/>
      <c r="P1788" s="15"/>
      <c r="AA1788" s="15"/>
      <c r="AL1788" s="15"/>
      <c r="AW1788" s="15"/>
      <c r="BH1788" s="15"/>
      <c r="BS1788" s="15"/>
      <c r="CD1788" s="15"/>
      <c r="CO1788" s="15"/>
      <c r="CZ1788" s="15"/>
    </row>
    <row r="1789" spans="5:104" x14ac:dyDescent="0.15">
      <c r="E1789" s="15"/>
      <c r="P1789" s="15"/>
      <c r="AA1789" s="15"/>
      <c r="AL1789" s="15"/>
      <c r="AW1789" s="15"/>
      <c r="BH1789" s="15"/>
      <c r="BS1789" s="15"/>
      <c r="CD1789" s="15"/>
      <c r="CO1789" s="15"/>
      <c r="CZ1789" s="15"/>
    </row>
    <row r="1790" spans="5:104" x14ac:dyDescent="0.15">
      <c r="E1790" s="15"/>
      <c r="P1790" s="15"/>
      <c r="AA1790" s="15"/>
      <c r="AL1790" s="15"/>
      <c r="AW1790" s="15"/>
      <c r="BH1790" s="15"/>
      <c r="BS1790" s="15"/>
      <c r="CD1790" s="15"/>
      <c r="CO1790" s="15"/>
      <c r="CZ1790" s="15"/>
    </row>
    <row r="1791" spans="5:104" x14ac:dyDescent="0.15">
      <c r="E1791" s="15"/>
      <c r="P1791" s="15"/>
      <c r="AA1791" s="15"/>
      <c r="AL1791" s="15"/>
      <c r="AW1791" s="15"/>
      <c r="BH1791" s="15"/>
      <c r="BS1791" s="15"/>
      <c r="CD1791" s="15"/>
      <c r="CO1791" s="15"/>
      <c r="CZ1791" s="15"/>
    </row>
    <row r="1792" spans="5:104" x14ac:dyDescent="0.15">
      <c r="E1792" s="15"/>
      <c r="P1792" s="15"/>
      <c r="AA1792" s="15"/>
      <c r="AL1792" s="15"/>
      <c r="AW1792" s="15"/>
      <c r="BH1792" s="15"/>
      <c r="BS1792" s="15"/>
      <c r="CD1792" s="15"/>
      <c r="CO1792" s="15"/>
      <c r="CZ1792" s="15"/>
    </row>
    <row r="1793" spans="5:104" x14ac:dyDescent="0.15">
      <c r="E1793" s="15"/>
      <c r="P1793" s="15"/>
      <c r="AA1793" s="15"/>
      <c r="AL1793" s="15"/>
      <c r="AW1793" s="15"/>
      <c r="BH1793" s="15"/>
      <c r="BS1793" s="15"/>
      <c r="CD1793" s="15"/>
      <c r="CO1793" s="15"/>
      <c r="CZ1793" s="15"/>
    </row>
    <row r="1794" spans="5:104" x14ac:dyDescent="0.15">
      <c r="E1794" s="15"/>
      <c r="P1794" s="15"/>
      <c r="AA1794" s="15"/>
      <c r="AL1794" s="15"/>
      <c r="AW1794" s="15"/>
      <c r="BH1794" s="15"/>
      <c r="BS1794" s="15"/>
      <c r="CD1794" s="15"/>
      <c r="CO1794" s="15"/>
      <c r="CZ1794" s="15"/>
    </row>
    <row r="1795" spans="5:104" x14ac:dyDescent="0.15">
      <c r="E1795" s="15"/>
      <c r="P1795" s="15"/>
      <c r="AA1795" s="15"/>
      <c r="AL1795" s="15"/>
      <c r="AW1795" s="15"/>
      <c r="BH1795" s="15"/>
      <c r="BS1795" s="15"/>
      <c r="CD1795" s="15"/>
      <c r="CO1795" s="15"/>
      <c r="CZ1795" s="15"/>
    </row>
    <row r="1796" spans="5:104" x14ac:dyDescent="0.15">
      <c r="E1796" s="15"/>
      <c r="P1796" s="15"/>
      <c r="AA1796" s="15"/>
      <c r="AL1796" s="15"/>
      <c r="AW1796" s="15"/>
      <c r="BH1796" s="15"/>
      <c r="BS1796" s="15"/>
      <c r="CD1796" s="15"/>
      <c r="CO1796" s="15"/>
      <c r="CZ1796" s="15"/>
    </row>
    <row r="1797" spans="5:104" x14ac:dyDescent="0.15">
      <c r="E1797" s="15"/>
      <c r="P1797" s="15"/>
      <c r="AA1797" s="15"/>
      <c r="AL1797" s="15"/>
      <c r="AW1797" s="15"/>
      <c r="BH1797" s="15"/>
      <c r="BS1797" s="15"/>
      <c r="CD1797" s="15"/>
      <c r="CO1797" s="15"/>
      <c r="CZ1797" s="15"/>
    </row>
    <row r="1798" spans="5:104" x14ac:dyDescent="0.15">
      <c r="E1798" s="15"/>
      <c r="P1798" s="15"/>
      <c r="AA1798" s="15"/>
      <c r="AL1798" s="15"/>
      <c r="AW1798" s="15"/>
      <c r="BH1798" s="15"/>
      <c r="BS1798" s="15"/>
      <c r="CD1798" s="15"/>
      <c r="CO1798" s="15"/>
      <c r="CZ1798" s="15"/>
    </row>
    <row r="1799" spans="5:104" x14ac:dyDescent="0.15">
      <c r="E1799" s="15"/>
      <c r="P1799" s="15"/>
      <c r="AA1799" s="15"/>
      <c r="AL1799" s="15"/>
      <c r="AW1799" s="15"/>
      <c r="BH1799" s="15"/>
      <c r="BS1799" s="15"/>
      <c r="CD1799" s="15"/>
      <c r="CO1799" s="15"/>
      <c r="CZ1799" s="15"/>
    </row>
    <row r="1800" spans="5:104" x14ac:dyDescent="0.15">
      <c r="E1800" s="15"/>
      <c r="P1800" s="15"/>
      <c r="AA1800" s="15"/>
      <c r="AL1800" s="15"/>
      <c r="AW1800" s="15"/>
      <c r="BH1800" s="15"/>
      <c r="BS1800" s="15"/>
      <c r="CD1800" s="15"/>
      <c r="CO1800" s="15"/>
      <c r="CZ1800" s="15"/>
    </row>
    <row r="1801" spans="5:104" x14ac:dyDescent="0.15">
      <c r="E1801" s="15"/>
      <c r="P1801" s="15"/>
      <c r="AA1801" s="15"/>
      <c r="AL1801" s="15"/>
      <c r="AW1801" s="15"/>
      <c r="BH1801" s="15"/>
      <c r="BS1801" s="15"/>
      <c r="CD1801" s="15"/>
      <c r="CO1801" s="15"/>
      <c r="CZ1801" s="15"/>
    </row>
    <row r="1802" spans="5:104" x14ac:dyDescent="0.15">
      <c r="E1802" s="15"/>
      <c r="P1802" s="15"/>
      <c r="AA1802" s="15"/>
      <c r="AL1802" s="15"/>
      <c r="AW1802" s="15"/>
      <c r="BH1802" s="15"/>
      <c r="BS1802" s="15"/>
      <c r="CD1802" s="15"/>
      <c r="CO1802" s="15"/>
      <c r="CZ1802" s="15"/>
    </row>
    <row r="1803" spans="5:104" x14ac:dyDescent="0.15">
      <c r="E1803" s="15"/>
      <c r="P1803" s="15"/>
      <c r="AA1803" s="15"/>
      <c r="AL1803" s="15"/>
      <c r="AW1803" s="15"/>
      <c r="BH1803" s="15"/>
      <c r="BS1803" s="15"/>
      <c r="CD1803" s="15"/>
      <c r="CO1803" s="15"/>
      <c r="CZ1803" s="15"/>
    </row>
    <row r="1804" spans="5:104" x14ac:dyDescent="0.15">
      <c r="E1804" s="15"/>
      <c r="P1804" s="15"/>
      <c r="AA1804" s="15"/>
      <c r="AL1804" s="15"/>
      <c r="AW1804" s="15"/>
      <c r="BH1804" s="15"/>
      <c r="BS1804" s="15"/>
      <c r="CD1804" s="15"/>
      <c r="CO1804" s="15"/>
      <c r="CZ1804" s="15"/>
    </row>
    <row r="1805" spans="5:104" x14ac:dyDescent="0.15">
      <c r="E1805" s="15"/>
      <c r="P1805" s="15"/>
      <c r="AA1805" s="15"/>
      <c r="AL1805" s="15"/>
      <c r="AW1805" s="15"/>
      <c r="BH1805" s="15"/>
      <c r="BS1805" s="15"/>
      <c r="CD1805" s="15"/>
      <c r="CO1805" s="15"/>
      <c r="CZ1805" s="15"/>
    </row>
    <row r="1806" spans="5:104" x14ac:dyDescent="0.15">
      <c r="E1806" s="15"/>
      <c r="P1806" s="15"/>
      <c r="AA1806" s="15"/>
      <c r="AL1806" s="15"/>
      <c r="AW1806" s="15"/>
      <c r="BH1806" s="15"/>
      <c r="BS1806" s="15"/>
      <c r="CD1806" s="15"/>
      <c r="CO1806" s="15"/>
      <c r="CZ1806" s="15"/>
    </row>
    <row r="1807" spans="5:104" x14ac:dyDescent="0.15">
      <c r="E1807" s="15"/>
      <c r="P1807" s="15"/>
      <c r="AA1807" s="15"/>
      <c r="AL1807" s="15"/>
      <c r="AW1807" s="15"/>
      <c r="BH1807" s="15"/>
      <c r="BS1807" s="15"/>
      <c r="CD1807" s="15"/>
      <c r="CO1807" s="15"/>
      <c r="CZ1807" s="15"/>
    </row>
    <row r="1808" spans="5:104" x14ac:dyDescent="0.15">
      <c r="E1808" s="15"/>
      <c r="P1808" s="15"/>
      <c r="AA1808" s="15"/>
      <c r="AL1808" s="15"/>
      <c r="AW1808" s="15"/>
      <c r="BH1808" s="15"/>
      <c r="BS1808" s="15"/>
      <c r="CD1808" s="15"/>
      <c r="CO1808" s="15"/>
      <c r="CZ1808" s="15"/>
    </row>
    <row r="1809" spans="5:104" x14ac:dyDescent="0.15">
      <c r="E1809" s="15"/>
      <c r="P1809" s="15"/>
      <c r="AA1809" s="15"/>
      <c r="AL1809" s="15"/>
      <c r="AW1809" s="15"/>
      <c r="BH1809" s="15"/>
      <c r="BS1809" s="15"/>
      <c r="CD1809" s="15"/>
      <c r="CO1809" s="15"/>
      <c r="CZ1809" s="15"/>
    </row>
    <row r="1810" spans="5:104" x14ac:dyDescent="0.15">
      <c r="E1810" s="15"/>
      <c r="P1810" s="15"/>
      <c r="AA1810" s="15"/>
      <c r="AL1810" s="15"/>
      <c r="AW1810" s="15"/>
      <c r="BH1810" s="15"/>
      <c r="BS1810" s="15"/>
      <c r="CD1810" s="15"/>
      <c r="CO1810" s="15"/>
      <c r="CZ1810" s="15"/>
    </row>
    <row r="1811" spans="5:104" x14ac:dyDescent="0.15">
      <c r="E1811" s="15"/>
      <c r="P1811" s="15"/>
      <c r="AA1811" s="15"/>
      <c r="AL1811" s="15"/>
      <c r="AW1811" s="15"/>
      <c r="BH1811" s="15"/>
      <c r="BS1811" s="15"/>
      <c r="CD1811" s="15"/>
      <c r="CO1811" s="15"/>
      <c r="CZ1811" s="15"/>
    </row>
    <row r="1812" spans="5:104" x14ac:dyDescent="0.15">
      <c r="E1812" s="15"/>
      <c r="P1812" s="15"/>
      <c r="AA1812" s="15"/>
      <c r="AL1812" s="15"/>
      <c r="AW1812" s="15"/>
      <c r="BH1812" s="15"/>
      <c r="BS1812" s="15"/>
      <c r="CD1812" s="15"/>
      <c r="CO1812" s="15"/>
      <c r="CZ1812" s="15"/>
    </row>
    <row r="1813" spans="5:104" x14ac:dyDescent="0.15">
      <c r="E1813" s="15"/>
      <c r="P1813" s="15"/>
      <c r="AA1813" s="15"/>
      <c r="AL1813" s="15"/>
      <c r="AW1813" s="15"/>
      <c r="BH1813" s="15"/>
      <c r="BS1813" s="15"/>
      <c r="CD1813" s="15"/>
      <c r="CO1813" s="15"/>
      <c r="CZ1813" s="15"/>
    </row>
    <row r="1814" spans="5:104" x14ac:dyDescent="0.15">
      <c r="E1814" s="15"/>
      <c r="P1814" s="15"/>
      <c r="AA1814" s="15"/>
      <c r="AL1814" s="15"/>
      <c r="AW1814" s="15"/>
      <c r="BH1814" s="15"/>
      <c r="BS1814" s="15"/>
      <c r="CD1814" s="15"/>
      <c r="CO1814" s="15"/>
      <c r="CZ1814" s="15"/>
    </row>
    <row r="1815" spans="5:104" x14ac:dyDescent="0.15">
      <c r="E1815" s="15"/>
      <c r="P1815" s="15"/>
      <c r="AA1815" s="15"/>
      <c r="AL1815" s="15"/>
      <c r="AW1815" s="15"/>
      <c r="BH1815" s="15"/>
      <c r="BS1815" s="15"/>
      <c r="CD1815" s="15"/>
      <c r="CO1815" s="15"/>
      <c r="CZ1815" s="15"/>
    </row>
    <row r="1816" spans="5:104" x14ac:dyDescent="0.15">
      <c r="E1816" s="15"/>
      <c r="P1816" s="15"/>
      <c r="AA1816" s="15"/>
      <c r="AL1816" s="15"/>
      <c r="AW1816" s="15"/>
      <c r="BH1816" s="15"/>
      <c r="BS1816" s="15"/>
      <c r="CD1816" s="15"/>
      <c r="CO1816" s="15"/>
      <c r="CZ1816" s="15"/>
    </row>
    <row r="1817" spans="5:104" x14ac:dyDescent="0.15">
      <c r="E1817" s="15"/>
      <c r="P1817" s="15"/>
      <c r="AA1817" s="15"/>
      <c r="AL1817" s="15"/>
      <c r="AW1817" s="15"/>
      <c r="BH1817" s="15"/>
      <c r="BS1817" s="15"/>
      <c r="CD1817" s="15"/>
      <c r="CO1817" s="15"/>
      <c r="CZ1817" s="15"/>
    </row>
    <row r="1818" spans="5:104" x14ac:dyDescent="0.15">
      <c r="E1818" s="15"/>
      <c r="P1818" s="15"/>
      <c r="AA1818" s="15"/>
      <c r="AL1818" s="15"/>
      <c r="AW1818" s="15"/>
      <c r="BH1818" s="15"/>
      <c r="BS1818" s="15"/>
      <c r="CD1818" s="15"/>
      <c r="CO1818" s="15"/>
      <c r="CZ1818" s="15"/>
    </row>
    <row r="1819" spans="5:104" x14ac:dyDescent="0.15">
      <c r="E1819" s="15"/>
      <c r="P1819" s="15"/>
      <c r="AA1819" s="15"/>
      <c r="AL1819" s="15"/>
      <c r="AW1819" s="15"/>
      <c r="BH1819" s="15"/>
      <c r="BS1819" s="15"/>
      <c r="CD1819" s="15"/>
      <c r="CO1819" s="15"/>
      <c r="CZ1819" s="15"/>
    </row>
    <row r="1820" spans="5:104" x14ac:dyDescent="0.15">
      <c r="E1820" s="15"/>
      <c r="P1820" s="15"/>
      <c r="AA1820" s="15"/>
      <c r="AL1820" s="15"/>
      <c r="AW1820" s="15"/>
      <c r="BH1820" s="15"/>
      <c r="BS1820" s="15"/>
      <c r="CD1820" s="15"/>
      <c r="CO1820" s="15"/>
      <c r="CZ1820" s="15"/>
    </row>
    <row r="1821" spans="5:104" x14ac:dyDescent="0.15">
      <c r="E1821" s="15"/>
      <c r="P1821" s="15"/>
      <c r="AA1821" s="15"/>
      <c r="AL1821" s="15"/>
      <c r="AW1821" s="15"/>
      <c r="BH1821" s="15"/>
      <c r="BS1821" s="15"/>
      <c r="CD1821" s="15"/>
      <c r="CO1821" s="15"/>
      <c r="CZ1821" s="15"/>
    </row>
    <row r="1822" spans="5:104" x14ac:dyDescent="0.15">
      <c r="E1822" s="15"/>
      <c r="P1822" s="15"/>
      <c r="AA1822" s="15"/>
      <c r="AL1822" s="15"/>
      <c r="AW1822" s="15"/>
      <c r="BH1822" s="15"/>
      <c r="BS1822" s="15"/>
      <c r="CD1822" s="15"/>
      <c r="CO1822" s="15"/>
      <c r="CZ1822" s="15"/>
    </row>
    <row r="1823" spans="5:104" x14ac:dyDescent="0.15">
      <c r="E1823" s="15"/>
      <c r="P1823" s="15"/>
      <c r="AA1823" s="15"/>
      <c r="AL1823" s="15"/>
      <c r="AW1823" s="15"/>
      <c r="BH1823" s="15"/>
      <c r="BS1823" s="15"/>
      <c r="CD1823" s="15"/>
      <c r="CO1823" s="15"/>
      <c r="CZ1823" s="15"/>
    </row>
    <row r="1824" spans="5:104" x14ac:dyDescent="0.15">
      <c r="E1824" s="15"/>
      <c r="P1824" s="15"/>
      <c r="AA1824" s="15"/>
      <c r="AL1824" s="15"/>
      <c r="AW1824" s="15"/>
      <c r="BH1824" s="15"/>
      <c r="BS1824" s="15"/>
      <c r="CD1824" s="15"/>
      <c r="CO1824" s="15"/>
      <c r="CZ1824" s="15"/>
    </row>
    <row r="1825" spans="5:104" x14ac:dyDescent="0.15">
      <c r="E1825" s="15"/>
      <c r="P1825" s="15"/>
      <c r="AA1825" s="15"/>
      <c r="AL1825" s="15"/>
      <c r="AW1825" s="15"/>
      <c r="BH1825" s="15"/>
      <c r="BS1825" s="15"/>
      <c r="CD1825" s="15"/>
      <c r="CO1825" s="15"/>
      <c r="CZ1825" s="15"/>
    </row>
    <row r="1826" spans="5:104" x14ac:dyDescent="0.15">
      <c r="E1826" s="15"/>
      <c r="P1826" s="15"/>
      <c r="AA1826" s="15"/>
      <c r="AL1826" s="15"/>
      <c r="AW1826" s="15"/>
      <c r="BH1826" s="15"/>
      <c r="BS1826" s="15"/>
      <c r="CD1826" s="15"/>
      <c r="CO1826" s="15"/>
      <c r="CZ1826" s="15"/>
    </row>
    <row r="1827" spans="5:104" x14ac:dyDescent="0.15">
      <c r="E1827" s="15"/>
      <c r="P1827" s="15"/>
      <c r="AA1827" s="15"/>
      <c r="AL1827" s="15"/>
      <c r="AW1827" s="15"/>
      <c r="BH1827" s="15"/>
      <c r="BS1827" s="15"/>
      <c r="CD1827" s="15"/>
      <c r="CO1827" s="15"/>
      <c r="CZ1827" s="15"/>
    </row>
    <row r="1828" spans="5:104" x14ac:dyDescent="0.15">
      <c r="E1828" s="15"/>
      <c r="P1828" s="15"/>
      <c r="AA1828" s="15"/>
      <c r="AL1828" s="15"/>
      <c r="AW1828" s="15"/>
      <c r="BH1828" s="15"/>
      <c r="BS1828" s="15"/>
      <c r="CD1828" s="15"/>
      <c r="CO1828" s="15"/>
      <c r="CZ1828" s="15"/>
    </row>
    <row r="1829" spans="5:104" x14ac:dyDescent="0.15">
      <c r="E1829" s="15"/>
      <c r="P1829" s="15"/>
      <c r="AA1829" s="15"/>
      <c r="AL1829" s="15"/>
      <c r="AW1829" s="15"/>
      <c r="BH1829" s="15"/>
      <c r="BS1829" s="15"/>
      <c r="CD1829" s="15"/>
      <c r="CO1829" s="15"/>
      <c r="CZ1829" s="15"/>
    </row>
    <row r="1830" spans="5:104" x14ac:dyDescent="0.15">
      <c r="E1830" s="15"/>
      <c r="P1830" s="15"/>
      <c r="AA1830" s="15"/>
      <c r="AL1830" s="15"/>
      <c r="AW1830" s="15"/>
      <c r="BH1830" s="15"/>
      <c r="BS1830" s="15"/>
      <c r="CD1830" s="15"/>
      <c r="CO1830" s="15"/>
      <c r="CZ1830" s="15"/>
    </row>
    <row r="1831" spans="5:104" x14ac:dyDescent="0.15">
      <c r="E1831" s="15"/>
      <c r="P1831" s="15"/>
      <c r="AA1831" s="15"/>
      <c r="AL1831" s="15"/>
      <c r="AW1831" s="15"/>
      <c r="BH1831" s="15"/>
      <c r="BS1831" s="15"/>
      <c r="CD1831" s="15"/>
      <c r="CO1831" s="15"/>
      <c r="CZ1831" s="15"/>
    </row>
    <row r="1832" spans="5:104" x14ac:dyDescent="0.15">
      <c r="E1832" s="15"/>
      <c r="P1832" s="15"/>
      <c r="AA1832" s="15"/>
      <c r="AL1832" s="15"/>
      <c r="AW1832" s="15"/>
      <c r="BH1832" s="15"/>
      <c r="BS1832" s="15"/>
      <c r="CD1832" s="15"/>
      <c r="CO1832" s="15"/>
      <c r="CZ1832" s="15"/>
    </row>
    <row r="1833" spans="5:104" x14ac:dyDescent="0.15">
      <c r="E1833" s="15"/>
      <c r="P1833" s="15"/>
      <c r="AA1833" s="15"/>
      <c r="AL1833" s="15"/>
      <c r="AW1833" s="15"/>
      <c r="BH1833" s="15"/>
      <c r="BS1833" s="15"/>
      <c r="CD1833" s="15"/>
      <c r="CO1833" s="15"/>
      <c r="CZ1833" s="15"/>
    </row>
    <row r="1834" spans="5:104" x14ac:dyDescent="0.15">
      <c r="E1834" s="15"/>
      <c r="P1834" s="15"/>
      <c r="AA1834" s="15"/>
      <c r="AL1834" s="15"/>
      <c r="AW1834" s="15"/>
      <c r="BH1834" s="15"/>
      <c r="BS1834" s="15"/>
      <c r="CD1834" s="15"/>
      <c r="CO1834" s="15"/>
      <c r="CZ1834" s="15"/>
    </row>
    <row r="1835" spans="5:104" x14ac:dyDescent="0.15">
      <c r="E1835" s="15"/>
      <c r="P1835" s="15"/>
      <c r="AA1835" s="15"/>
      <c r="AL1835" s="15"/>
      <c r="AW1835" s="15"/>
      <c r="BH1835" s="15"/>
      <c r="BS1835" s="15"/>
      <c r="CD1835" s="15"/>
      <c r="CO1835" s="15"/>
      <c r="CZ1835" s="15"/>
    </row>
    <row r="1836" spans="5:104" x14ac:dyDescent="0.15">
      <c r="E1836" s="15"/>
      <c r="P1836" s="15"/>
      <c r="AA1836" s="15"/>
      <c r="AL1836" s="15"/>
      <c r="AW1836" s="15"/>
      <c r="BH1836" s="15"/>
      <c r="BS1836" s="15"/>
      <c r="CD1836" s="15"/>
      <c r="CO1836" s="15"/>
      <c r="CZ1836" s="15"/>
    </row>
    <row r="1837" spans="5:104" x14ac:dyDescent="0.15">
      <c r="E1837" s="15"/>
      <c r="P1837" s="15"/>
      <c r="AA1837" s="15"/>
      <c r="AL1837" s="15"/>
      <c r="AW1837" s="15"/>
      <c r="BH1837" s="15"/>
      <c r="BS1837" s="15"/>
      <c r="CD1837" s="15"/>
      <c r="CO1837" s="15"/>
      <c r="CZ1837" s="15"/>
    </row>
    <row r="1838" spans="5:104" x14ac:dyDescent="0.15">
      <c r="E1838" s="15"/>
      <c r="P1838" s="15"/>
      <c r="AA1838" s="15"/>
      <c r="AL1838" s="15"/>
      <c r="AW1838" s="15"/>
      <c r="BH1838" s="15"/>
      <c r="BS1838" s="15"/>
      <c r="CD1838" s="15"/>
      <c r="CO1838" s="15"/>
      <c r="CZ1838" s="15"/>
    </row>
    <row r="1839" spans="5:104" x14ac:dyDescent="0.15">
      <c r="E1839" s="15"/>
      <c r="P1839" s="15"/>
      <c r="AA1839" s="15"/>
      <c r="AL1839" s="15"/>
      <c r="AW1839" s="15"/>
      <c r="BH1839" s="15"/>
      <c r="BS1839" s="15"/>
      <c r="CD1839" s="15"/>
      <c r="CO1839" s="15"/>
      <c r="CZ1839" s="15"/>
    </row>
    <row r="1840" spans="5:104" x14ac:dyDescent="0.15">
      <c r="E1840" s="15"/>
      <c r="P1840" s="15"/>
      <c r="AA1840" s="15"/>
      <c r="AL1840" s="15"/>
      <c r="AW1840" s="15"/>
      <c r="BH1840" s="15"/>
      <c r="BS1840" s="15"/>
      <c r="CD1840" s="15"/>
      <c r="CO1840" s="15"/>
      <c r="CZ1840" s="15"/>
    </row>
    <row r="1841" spans="5:104" x14ac:dyDescent="0.15">
      <c r="E1841" s="15"/>
      <c r="P1841" s="15"/>
      <c r="AA1841" s="15"/>
      <c r="AL1841" s="15"/>
      <c r="AW1841" s="15"/>
      <c r="BH1841" s="15"/>
      <c r="BS1841" s="15"/>
      <c r="CD1841" s="15"/>
      <c r="CO1841" s="15"/>
      <c r="CZ1841" s="15"/>
    </row>
    <row r="1842" spans="5:104" x14ac:dyDescent="0.15">
      <c r="E1842" s="15"/>
      <c r="P1842" s="15"/>
      <c r="AA1842" s="15"/>
      <c r="AL1842" s="15"/>
      <c r="AW1842" s="15"/>
      <c r="BH1842" s="15"/>
      <c r="BS1842" s="15"/>
      <c r="CD1842" s="15"/>
      <c r="CO1842" s="15"/>
      <c r="CZ1842" s="15"/>
    </row>
    <row r="1843" spans="5:104" x14ac:dyDescent="0.15">
      <c r="E1843" s="15"/>
      <c r="P1843" s="15"/>
      <c r="AA1843" s="15"/>
      <c r="AL1843" s="15"/>
      <c r="AW1843" s="15"/>
      <c r="BH1843" s="15"/>
      <c r="BS1843" s="15"/>
      <c r="CD1843" s="15"/>
      <c r="CO1843" s="15"/>
      <c r="CZ1843" s="15"/>
    </row>
    <row r="1844" spans="5:104" x14ac:dyDescent="0.15">
      <c r="E1844" s="15"/>
      <c r="P1844" s="15"/>
      <c r="AA1844" s="15"/>
      <c r="AL1844" s="15"/>
      <c r="AW1844" s="15"/>
      <c r="BH1844" s="15"/>
      <c r="BS1844" s="15"/>
      <c r="CD1844" s="15"/>
      <c r="CO1844" s="15"/>
      <c r="CZ1844" s="15"/>
    </row>
    <row r="1845" spans="5:104" x14ac:dyDescent="0.15">
      <c r="E1845" s="15"/>
      <c r="P1845" s="15"/>
      <c r="AA1845" s="15"/>
      <c r="AL1845" s="15"/>
      <c r="AW1845" s="15"/>
      <c r="BH1845" s="15"/>
      <c r="BS1845" s="15"/>
      <c r="CD1845" s="15"/>
      <c r="CO1845" s="15"/>
      <c r="CZ1845" s="15"/>
    </row>
    <row r="1846" spans="5:104" x14ac:dyDescent="0.15">
      <c r="E1846" s="15"/>
      <c r="P1846" s="15"/>
      <c r="AA1846" s="15"/>
      <c r="AL1846" s="15"/>
      <c r="AW1846" s="15"/>
      <c r="BH1846" s="15"/>
      <c r="BS1846" s="15"/>
      <c r="CD1846" s="15"/>
      <c r="CO1846" s="15"/>
      <c r="CZ1846" s="15"/>
    </row>
    <row r="1847" spans="5:104" x14ac:dyDescent="0.15">
      <c r="E1847" s="15"/>
      <c r="P1847" s="15"/>
      <c r="AA1847" s="15"/>
      <c r="AL1847" s="15"/>
      <c r="AW1847" s="15"/>
      <c r="BH1847" s="15"/>
      <c r="BS1847" s="15"/>
      <c r="CD1847" s="15"/>
      <c r="CO1847" s="15"/>
      <c r="CZ1847" s="15"/>
    </row>
    <row r="1848" spans="5:104" x14ac:dyDescent="0.15">
      <c r="E1848" s="15"/>
      <c r="P1848" s="15"/>
      <c r="AA1848" s="15"/>
      <c r="AL1848" s="15"/>
      <c r="AW1848" s="15"/>
      <c r="BH1848" s="15"/>
      <c r="BS1848" s="15"/>
      <c r="CD1848" s="15"/>
      <c r="CO1848" s="15"/>
      <c r="CZ1848" s="15"/>
    </row>
    <row r="1849" spans="5:104" x14ac:dyDescent="0.15">
      <c r="E1849" s="15"/>
      <c r="P1849" s="15"/>
      <c r="AA1849" s="15"/>
      <c r="AL1849" s="15"/>
      <c r="AW1849" s="15"/>
      <c r="BH1849" s="15"/>
      <c r="BS1849" s="15"/>
      <c r="CD1849" s="15"/>
      <c r="CO1849" s="15"/>
      <c r="CZ1849" s="15"/>
    </row>
    <row r="1850" spans="5:104" x14ac:dyDescent="0.15">
      <c r="E1850" s="15"/>
      <c r="P1850" s="15"/>
      <c r="AA1850" s="15"/>
      <c r="AL1850" s="15"/>
      <c r="AW1850" s="15"/>
      <c r="BH1850" s="15"/>
      <c r="BS1850" s="15"/>
      <c r="CD1850" s="15"/>
      <c r="CO1850" s="15"/>
      <c r="CZ1850" s="15"/>
    </row>
    <row r="1851" spans="5:104" x14ac:dyDescent="0.15">
      <c r="E1851" s="15"/>
      <c r="P1851" s="15"/>
      <c r="AA1851" s="15"/>
      <c r="AL1851" s="15"/>
      <c r="AW1851" s="15"/>
      <c r="BH1851" s="15"/>
      <c r="BS1851" s="15"/>
      <c r="CD1851" s="15"/>
      <c r="CO1851" s="15"/>
      <c r="CZ1851" s="15"/>
    </row>
    <row r="1852" spans="5:104" x14ac:dyDescent="0.15">
      <c r="E1852" s="15"/>
      <c r="P1852" s="15"/>
      <c r="AA1852" s="15"/>
      <c r="AL1852" s="15"/>
      <c r="AW1852" s="15"/>
      <c r="BH1852" s="15"/>
      <c r="BS1852" s="15"/>
      <c r="CD1852" s="15"/>
      <c r="CO1852" s="15"/>
      <c r="CZ1852" s="15"/>
    </row>
    <row r="1853" spans="5:104" x14ac:dyDescent="0.15">
      <c r="E1853" s="15"/>
      <c r="P1853" s="15"/>
      <c r="AA1853" s="15"/>
      <c r="AL1853" s="15"/>
      <c r="AW1853" s="15"/>
      <c r="BH1853" s="15"/>
      <c r="BS1853" s="15"/>
      <c r="CD1853" s="15"/>
      <c r="CO1853" s="15"/>
      <c r="CZ1853" s="15"/>
    </row>
    <row r="1854" spans="5:104" x14ac:dyDescent="0.15">
      <c r="E1854" s="15"/>
      <c r="P1854" s="15"/>
      <c r="AA1854" s="15"/>
      <c r="AL1854" s="15"/>
      <c r="AW1854" s="15"/>
      <c r="BH1854" s="15"/>
      <c r="BS1854" s="15"/>
      <c r="CD1854" s="15"/>
      <c r="CO1854" s="15"/>
      <c r="CZ1854" s="15"/>
    </row>
    <row r="1855" spans="5:104" x14ac:dyDescent="0.15">
      <c r="E1855" s="15"/>
      <c r="P1855" s="15"/>
      <c r="AA1855" s="15"/>
      <c r="AL1855" s="15"/>
      <c r="AW1855" s="15"/>
      <c r="BH1855" s="15"/>
      <c r="BS1855" s="15"/>
      <c r="CD1855" s="15"/>
      <c r="CO1855" s="15"/>
      <c r="CZ1855" s="15"/>
    </row>
    <row r="1856" spans="5:104" x14ac:dyDescent="0.15">
      <c r="E1856" s="15"/>
      <c r="P1856" s="15"/>
      <c r="AA1856" s="15"/>
      <c r="AL1856" s="15"/>
      <c r="AW1856" s="15"/>
      <c r="BH1856" s="15"/>
      <c r="BS1856" s="15"/>
      <c r="CD1856" s="15"/>
      <c r="CO1856" s="15"/>
      <c r="CZ1856" s="15"/>
    </row>
    <row r="1857" spans="5:104" x14ac:dyDescent="0.15">
      <c r="E1857" s="15"/>
      <c r="P1857" s="15"/>
      <c r="AA1857" s="15"/>
      <c r="AL1857" s="15"/>
      <c r="AW1857" s="15"/>
      <c r="BH1857" s="15"/>
      <c r="BS1857" s="15"/>
      <c r="CD1857" s="15"/>
      <c r="CO1857" s="15"/>
      <c r="CZ1857" s="15"/>
    </row>
    <row r="1858" spans="5:104" x14ac:dyDescent="0.15">
      <c r="E1858" s="15"/>
      <c r="P1858" s="15"/>
      <c r="AA1858" s="15"/>
      <c r="AL1858" s="15"/>
      <c r="AW1858" s="15"/>
      <c r="BH1858" s="15"/>
      <c r="BS1858" s="15"/>
      <c r="CD1858" s="15"/>
      <c r="CO1858" s="15"/>
      <c r="CZ1858" s="15"/>
    </row>
    <row r="1859" spans="5:104" x14ac:dyDescent="0.15">
      <c r="E1859" s="15"/>
      <c r="P1859" s="15"/>
      <c r="AA1859" s="15"/>
      <c r="AL1859" s="15"/>
      <c r="AW1859" s="15"/>
      <c r="BH1859" s="15"/>
      <c r="BS1859" s="15"/>
      <c r="CD1859" s="15"/>
      <c r="CO1859" s="15"/>
      <c r="CZ1859" s="15"/>
    </row>
    <row r="1860" spans="5:104" x14ac:dyDescent="0.15">
      <c r="E1860" s="15"/>
      <c r="P1860" s="15"/>
      <c r="AA1860" s="15"/>
      <c r="AL1860" s="15"/>
      <c r="AW1860" s="15"/>
      <c r="BH1860" s="15"/>
      <c r="BS1860" s="15"/>
      <c r="CD1860" s="15"/>
      <c r="CO1860" s="15"/>
      <c r="CZ1860" s="15"/>
    </row>
    <row r="1861" spans="5:104" x14ac:dyDescent="0.15">
      <c r="E1861" s="15"/>
      <c r="P1861" s="15"/>
      <c r="AA1861" s="15"/>
      <c r="AL1861" s="15"/>
      <c r="AW1861" s="15"/>
      <c r="BH1861" s="15"/>
      <c r="BS1861" s="15"/>
      <c r="CD1861" s="15"/>
      <c r="CO1861" s="15"/>
      <c r="CZ1861" s="15"/>
    </row>
    <row r="1862" spans="5:104" x14ac:dyDescent="0.15">
      <c r="E1862" s="15"/>
      <c r="P1862" s="15"/>
      <c r="AA1862" s="15"/>
      <c r="AL1862" s="15"/>
      <c r="AW1862" s="15"/>
      <c r="BH1862" s="15"/>
      <c r="BS1862" s="15"/>
      <c r="CD1862" s="15"/>
      <c r="CO1862" s="15"/>
      <c r="CZ1862" s="15"/>
    </row>
    <row r="1863" spans="5:104" x14ac:dyDescent="0.15">
      <c r="E1863" s="15"/>
      <c r="P1863" s="15"/>
      <c r="AA1863" s="15"/>
      <c r="AL1863" s="15"/>
      <c r="AW1863" s="15"/>
      <c r="BH1863" s="15"/>
      <c r="BS1863" s="15"/>
      <c r="CD1863" s="15"/>
      <c r="CO1863" s="15"/>
      <c r="CZ1863" s="15"/>
    </row>
    <row r="1864" spans="5:104" x14ac:dyDescent="0.15">
      <c r="E1864" s="15"/>
      <c r="P1864" s="15"/>
      <c r="AA1864" s="15"/>
      <c r="AL1864" s="15"/>
      <c r="AW1864" s="15"/>
      <c r="BH1864" s="15"/>
      <c r="BS1864" s="15"/>
      <c r="CD1864" s="15"/>
      <c r="CO1864" s="15"/>
      <c r="CZ1864" s="15"/>
    </row>
    <row r="1865" spans="5:104" x14ac:dyDescent="0.15">
      <c r="E1865" s="15"/>
      <c r="P1865" s="15"/>
      <c r="AA1865" s="15"/>
      <c r="AL1865" s="15"/>
      <c r="AW1865" s="15"/>
      <c r="BH1865" s="15"/>
      <c r="BS1865" s="15"/>
      <c r="CD1865" s="15"/>
      <c r="CO1865" s="15"/>
      <c r="CZ1865" s="15"/>
    </row>
    <row r="1866" spans="5:104" x14ac:dyDescent="0.15">
      <c r="E1866" s="15"/>
      <c r="P1866" s="15"/>
      <c r="AA1866" s="15"/>
      <c r="AL1866" s="15"/>
      <c r="AW1866" s="15"/>
      <c r="BH1866" s="15"/>
      <c r="BS1866" s="15"/>
      <c r="CD1866" s="15"/>
      <c r="CO1866" s="15"/>
      <c r="CZ1866" s="15"/>
    </row>
    <row r="1867" spans="5:104" x14ac:dyDescent="0.15">
      <c r="E1867" s="15"/>
      <c r="P1867" s="15"/>
      <c r="AA1867" s="15"/>
      <c r="AL1867" s="15"/>
      <c r="AW1867" s="15"/>
      <c r="BH1867" s="15"/>
      <c r="BS1867" s="15"/>
      <c r="CD1867" s="15"/>
      <c r="CO1867" s="15"/>
      <c r="CZ1867" s="15"/>
    </row>
    <row r="1868" spans="5:104" x14ac:dyDescent="0.15">
      <c r="E1868" s="15"/>
      <c r="P1868" s="15"/>
      <c r="AA1868" s="15"/>
      <c r="AL1868" s="15"/>
      <c r="AW1868" s="15"/>
      <c r="BH1868" s="15"/>
      <c r="BS1868" s="15"/>
      <c r="CD1868" s="15"/>
      <c r="CO1868" s="15"/>
      <c r="CZ1868" s="15"/>
    </row>
    <row r="1869" spans="5:104" x14ac:dyDescent="0.15">
      <c r="E1869" s="15"/>
      <c r="P1869" s="15"/>
      <c r="AA1869" s="15"/>
      <c r="AL1869" s="15"/>
      <c r="AW1869" s="15"/>
      <c r="BH1869" s="15"/>
      <c r="BS1869" s="15"/>
      <c r="CD1869" s="15"/>
      <c r="CO1869" s="15"/>
      <c r="CZ1869" s="15"/>
    </row>
    <row r="1870" spans="5:104" x14ac:dyDescent="0.15">
      <c r="E1870" s="15"/>
      <c r="P1870" s="15"/>
      <c r="AA1870" s="15"/>
      <c r="AL1870" s="15"/>
      <c r="AW1870" s="15"/>
      <c r="BH1870" s="15"/>
      <c r="BS1870" s="15"/>
      <c r="CD1870" s="15"/>
      <c r="CO1870" s="15"/>
      <c r="CZ1870" s="15"/>
    </row>
    <row r="1871" spans="5:104" x14ac:dyDescent="0.15">
      <c r="E1871" s="15"/>
      <c r="P1871" s="15"/>
      <c r="AA1871" s="15"/>
      <c r="AL1871" s="15"/>
      <c r="AW1871" s="15"/>
      <c r="BH1871" s="15"/>
      <c r="BS1871" s="15"/>
      <c r="CD1871" s="15"/>
      <c r="CO1871" s="15"/>
      <c r="CZ1871" s="15"/>
    </row>
    <row r="1872" spans="5:104" x14ac:dyDescent="0.15">
      <c r="E1872" s="15"/>
      <c r="P1872" s="15"/>
      <c r="AA1872" s="15"/>
      <c r="AL1872" s="15"/>
      <c r="AW1872" s="15"/>
      <c r="BH1872" s="15"/>
      <c r="BS1872" s="15"/>
      <c r="CD1872" s="15"/>
      <c r="CO1872" s="15"/>
      <c r="CZ1872" s="15"/>
    </row>
    <row r="1873" spans="5:104" x14ac:dyDescent="0.15">
      <c r="E1873" s="15"/>
      <c r="P1873" s="15"/>
      <c r="AA1873" s="15"/>
      <c r="AL1873" s="15"/>
      <c r="AW1873" s="15"/>
      <c r="BH1873" s="15"/>
      <c r="BS1873" s="15"/>
      <c r="CD1873" s="15"/>
      <c r="CO1873" s="15"/>
      <c r="CZ1873" s="15"/>
    </row>
    <row r="1874" spans="5:104" x14ac:dyDescent="0.15">
      <c r="E1874" s="15"/>
      <c r="P1874" s="15"/>
      <c r="AA1874" s="15"/>
      <c r="AL1874" s="15"/>
      <c r="AW1874" s="15"/>
      <c r="BH1874" s="15"/>
      <c r="BS1874" s="15"/>
      <c r="CD1874" s="15"/>
      <c r="CO1874" s="15"/>
      <c r="CZ1874" s="15"/>
    </row>
    <row r="1875" spans="5:104" x14ac:dyDescent="0.15">
      <c r="E1875" s="15"/>
      <c r="P1875" s="15"/>
      <c r="AA1875" s="15"/>
      <c r="AL1875" s="15"/>
      <c r="AW1875" s="15"/>
      <c r="BH1875" s="15"/>
      <c r="BS1875" s="15"/>
      <c r="CD1875" s="15"/>
      <c r="CO1875" s="15"/>
      <c r="CZ1875" s="15"/>
    </row>
    <row r="1876" spans="5:104" x14ac:dyDescent="0.15">
      <c r="E1876" s="15"/>
      <c r="P1876" s="15"/>
      <c r="AA1876" s="15"/>
      <c r="AL1876" s="15"/>
      <c r="AW1876" s="15"/>
      <c r="BH1876" s="15"/>
      <c r="BS1876" s="15"/>
      <c r="CD1876" s="15"/>
      <c r="CO1876" s="15"/>
      <c r="CZ1876" s="15"/>
    </row>
    <row r="1877" spans="5:104" x14ac:dyDescent="0.15">
      <c r="E1877" s="15"/>
      <c r="P1877" s="15"/>
      <c r="AA1877" s="15"/>
      <c r="AL1877" s="15"/>
      <c r="AW1877" s="15"/>
      <c r="BH1877" s="15"/>
      <c r="BS1877" s="15"/>
      <c r="CD1877" s="15"/>
      <c r="CO1877" s="15"/>
      <c r="CZ1877" s="15"/>
    </row>
    <row r="1878" spans="5:104" x14ac:dyDescent="0.15">
      <c r="E1878" s="15"/>
      <c r="P1878" s="15"/>
      <c r="AA1878" s="15"/>
      <c r="AL1878" s="15"/>
      <c r="AW1878" s="15"/>
      <c r="BH1878" s="15"/>
      <c r="BS1878" s="15"/>
      <c r="CD1878" s="15"/>
      <c r="CO1878" s="15"/>
      <c r="CZ1878" s="15"/>
    </row>
    <row r="1879" spans="5:104" x14ac:dyDescent="0.15">
      <c r="E1879" s="15"/>
      <c r="P1879" s="15"/>
      <c r="AA1879" s="15"/>
      <c r="AL1879" s="15"/>
      <c r="AW1879" s="15"/>
      <c r="BH1879" s="15"/>
      <c r="BS1879" s="15"/>
      <c r="CD1879" s="15"/>
      <c r="CO1879" s="15"/>
      <c r="CZ1879" s="15"/>
    </row>
    <row r="1880" spans="5:104" x14ac:dyDescent="0.15">
      <c r="E1880" s="15"/>
      <c r="P1880" s="15"/>
      <c r="AA1880" s="15"/>
      <c r="AL1880" s="15"/>
      <c r="AW1880" s="15"/>
      <c r="BH1880" s="15"/>
      <c r="BS1880" s="15"/>
      <c r="CD1880" s="15"/>
      <c r="CO1880" s="15"/>
      <c r="CZ1880" s="15"/>
    </row>
    <row r="1881" spans="5:104" x14ac:dyDescent="0.15">
      <c r="E1881" s="15"/>
      <c r="P1881" s="15"/>
      <c r="AA1881" s="15"/>
      <c r="AL1881" s="15"/>
      <c r="AW1881" s="15"/>
      <c r="BH1881" s="15"/>
      <c r="BS1881" s="15"/>
      <c r="CD1881" s="15"/>
      <c r="CO1881" s="15"/>
      <c r="CZ1881" s="15"/>
    </row>
    <row r="1882" spans="5:104" x14ac:dyDescent="0.15">
      <c r="E1882" s="15"/>
      <c r="P1882" s="15"/>
      <c r="AA1882" s="15"/>
      <c r="AL1882" s="15"/>
      <c r="AW1882" s="15"/>
      <c r="BH1882" s="15"/>
      <c r="BS1882" s="15"/>
      <c r="CD1882" s="15"/>
      <c r="CO1882" s="15"/>
      <c r="CZ1882" s="15"/>
    </row>
    <row r="1883" spans="5:104" x14ac:dyDescent="0.15">
      <c r="E1883" s="15"/>
      <c r="P1883" s="15"/>
      <c r="AA1883" s="15"/>
      <c r="AL1883" s="15"/>
      <c r="AW1883" s="15"/>
      <c r="BH1883" s="15"/>
      <c r="BS1883" s="15"/>
      <c r="CD1883" s="15"/>
      <c r="CO1883" s="15"/>
      <c r="CZ1883" s="15"/>
    </row>
    <row r="1884" spans="5:104" x14ac:dyDescent="0.15">
      <c r="E1884" s="15"/>
      <c r="P1884" s="15"/>
      <c r="AA1884" s="15"/>
      <c r="AL1884" s="15"/>
      <c r="AW1884" s="15"/>
      <c r="BH1884" s="15"/>
      <c r="BS1884" s="15"/>
      <c r="CD1884" s="15"/>
      <c r="CO1884" s="15"/>
      <c r="CZ1884" s="15"/>
    </row>
    <row r="1885" spans="5:104" x14ac:dyDescent="0.15">
      <c r="E1885" s="15"/>
      <c r="P1885" s="15"/>
      <c r="AA1885" s="15"/>
      <c r="AL1885" s="15"/>
      <c r="AW1885" s="15"/>
      <c r="BH1885" s="15"/>
      <c r="BS1885" s="15"/>
      <c r="CD1885" s="15"/>
      <c r="CO1885" s="15"/>
      <c r="CZ1885" s="15"/>
    </row>
    <row r="1886" spans="5:104" x14ac:dyDescent="0.15">
      <c r="E1886" s="15"/>
      <c r="P1886" s="15"/>
      <c r="AA1886" s="15"/>
      <c r="AL1886" s="15"/>
      <c r="AW1886" s="15"/>
      <c r="BH1886" s="15"/>
      <c r="BS1886" s="15"/>
      <c r="CD1886" s="15"/>
      <c r="CO1886" s="15"/>
      <c r="CZ1886" s="15"/>
    </row>
    <row r="1887" spans="5:104" x14ac:dyDescent="0.15">
      <c r="E1887" s="15"/>
      <c r="P1887" s="15"/>
      <c r="AA1887" s="15"/>
      <c r="AL1887" s="15"/>
      <c r="AW1887" s="15"/>
      <c r="BH1887" s="15"/>
      <c r="BS1887" s="15"/>
      <c r="CD1887" s="15"/>
      <c r="CO1887" s="15"/>
      <c r="CZ1887" s="15"/>
    </row>
    <row r="1888" spans="5:104" x14ac:dyDescent="0.15">
      <c r="E1888" s="15"/>
      <c r="P1888" s="15"/>
      <c r="AA1888" s="15"/>
      <c r="AL1888" s="15"/>
      <c r="AW1888" s="15"/>
      <c r="BH1888" s="15"/>
      <c r="BS1888" s="15"/>
      <c r="CD1888" s="15"/>
      <c r="CO1888" s="15"/>
      <c r="CZ1888" s="15"/>
    </row>
    <row r="1889" spans="5:104" x14ac:dyDescent="0.15">
      <c r="E1889" s="15"/>
      <c r="P1889" s="15"/>
      <c r="AA1889" s="15"/>
      <c r="AL1889" s="15"/>
      <c r="AW1889" s="15"/>
      <c r="BH1889" s="15"/>
      <c r="BS1889" s="15"/>
      <c r="CD1889" s="15"/>
      <c r="CO1889" s="15"/>
      <c r="CZ1889" s="15"/>
    </row>
    <row r="1890" spans="5:104" x14ac:dyDescent="0.15">
      <c r="E1890" s="15"/>
      <c r="P1890" s="15"/>
      <c r="AA1890" s="15"/>
      <c r="AL1890" s="15"/>
      <c r="AW1890" s="15"/>
      <c r="BH1890" s="15"/>
      <c r="BS1890" s="15"/>
      <c r="CD1890" s="15"/>
      <c r="CO1890" s="15"/>
      <c r="CZ1890" s="15"/>
    </row>
    <row r="1891" spans="5:104" x14ac:dyDescent="0.15">
      <c r="E1891" s="15"/>
      <c r="P1891" s="15"/>
      <c r="AA1891" s="15"/>
      <c r="AL1891" s="15"/>
      <c r="AW1891" s="15"/>
      <c r="BH1891" s="15"/>
      <c r="BS1891" s="15"/>
      <c r="CD1891" s="15"/>
      <c r="CO1891" s="15"/>
      <c r="CZ1891" s="15"/>
    </row>
    <row r="1892" spans="5:104" x14ac:dyDescent="0.15">
      <c r="E1892" s="15"/>
      <c r="P1892" s="15"/>
      <c r="AA1892" s="15"/>
      <c r="AL1892" s="15"/>
      <c r="AW1892" s="15"/>
      <c r="BH1892" s="15"/>
      <c r="BS1892" s="15"/>
      <c r="CD1892" s="15"/>
      <c r="CO1892" s="15"/>
      <c r="CZ1892" s="15"/>
    </row>
    <row r="1893" spans="5:104" x14ac:dyDescent="0.15">
      <c r="E1893" s="15"/>
      <c r="P1893" s="15"/>
      <c r="AA1893" s="15"/>
      <c r="AL1893" s="15"/>
      <c r="AW1893" s="15"/>
      <c r="BH1893" s="15"/>
      <c r="BS1893" s="15"/>
      <c r="CD1893" s="15"/>
      <c r="CO1893" s="15"/>
      <c r="CZ1893" s="15"/>
    </row>
    <row r="1894" spans="5:104" x14ac:dyDescent="0.15">
      <c r="E1894" s="15"/>
      <c r="P1894" s="15"/>
      <c r="AA1894" s="15"/>
      <c r="AL1894" s="15"/>
      <c r="AW1894" s="15"/>
      <c r="BH1894" s="15"/>
      <c r="BS1894" s="15"/>
      <c r="CD1894" s="15"/>
      <c r="CO1894" s="15"/>
      <c r="CZ1894" s="15"/>
    </row>
    <row r="1895" spans="5:104" x14ac:dyDescent="0.15">
      <c r="E1895" s="15"/>
      <c r="P1895" s="15"/>
      <c r="AA1895" s="15"/>
      <c r="AL1895" s="15"/>
      <c r="AW1895" s="15"/>
      <c r="BH1895" s="15"/>
      <c r="BS1895" s="15"/>
      <c r="CD1895" s="15"/>
      <c r="CO1895" s="15"/>
      <c r="CZ1895" s="15"/>
    </row>
    <row r="1896" spans="5:104" x14ac:dyDescent="0.15">
      <c r="E1896" s="15"/>
      <c r="P1896" s="15"/>
      <c r="AA1896" s="15"/>
      <c r="AL1896" s="15"/>
      <c r="AW1896" s="15"/>
      <c r="BH1896" s="15"/>
      <c r="BS1896" s="15"/>
      <c r="CD1896" s="15"/>
      <c r="CO1896" s="15"/>
      <c r="CZ1896" s="15"/>
    </row>
    <row r="1897" spans="5:104" x14ac:dyDescent="0.15">
      <c r="E1897" s="15"/>
      <c r="P1897" s="15"/>
      <c r="AA1897" s="15"/>
      <c r="AL1897" s="15"/>
      <c r="AW1897" s="15"/>
      <c r="BH1897" s="15"/>
      <c r="BS1897" s="15"/>
      <c r="CD1897" s="15"/>
      <c r="CO1897" s="15"/>
      <c r="CZ1897" s="15"/>
    </row>
    <row r="1898" spans="5:104" x14ac:dyDescent="0.15">
      <c r="E1898" s="15"/>
      <c r="P1898" s="15"/>
      <c r="AA1898" s="15"/>
      <c r="AL1898" s="15"/>
      <c r="AW1898" s="15"/>
      <c r="BH1898" s="15"/>
      <c r="BS1898" s="15"/>
      <c r="CD1898" s="15"/>
      <c r="CO1898" s="15"/>
      <c r="CZ1898" s="15"/>
    </row>
    <row r="1899" spans="5:104" x14ac:dyDescent="0.15">
      <c r="E1899" s="15"/>
      <c r="P1899" s="15"/>
      <c r="AA1899" s="15"/>
      <c r="AL1899" s="15"/>
      <c r="AW1899" s="15"/>
      <c r="BH1899" s="15"/>
      <c r="BS1899" s="15"/>
      <c r="CD1899" s="15"/>
      <c r="CO1899" s="15"/>
      <c r="CZ1899" s="15"/>
    </row>
    <row r="1900" spans="5:104" x14ac:dyDescent="0.15">
      <c r="E1900" s="15"/>
      <c r="P1900" s="15"/>
      <c r="AA1900" s="15"/>
      <c r="AL1900" s="15"/>
      <c r="AW1900" s="15"/>
      <c r="BH1900" s="15"/>
      <c r="BS1900" s="15"/>
      <c r="CD1900" s="15"/>
      <c r="CO1900" s="15"/>
      <c r="CZ1900" s="15"/>
    </row>
    <row r="1901" spans="5:104" x14ac:dyDescent="0.15">
      <c r="E1901" s="15"/>
      <c r="P1901" s="15"/>
      <c r="AA1901" s="15"/>
      <c r="AL1901" s="15"/>
      <c r="AW1901" s="15"/>
      <c r="BH1901" s="15"/>
      <c r="BS1901" s="15"/>
      <c r="CD1901" s="15"/>
      <c r="CO1901" s="15"/>
      <c r="CZ1901" s="15"/>
    </row>
    <row r="1902" spans="5:104" x14ac:dyDescent="0.15">
      <c r="E1902" s="15"/>
      <c r="P1902" s="15"/>
      <c r="AA1902" s="15"/>
      <c r="AL1902" s="15"/>
      <c r="AW1902" s="15"/>
      <c r="BH1902" s="15"/>
      <c r="BS1902" s="15"/>
      <c r="CD1902" s="15"/>
      <c r="CO1902" s="15"/>
      <c r="CZ1902" s="15"/>
    </row>
    <row r="1903" spans="5:104" x14ac:dyDescent="0.15">
      <c r="E1903" s="15"/>
      <c r="P1903" s="15"/>
      <c r="AA1903" s="15"/>
      <c r="AL1903" s="15"/>
      <c r="AW1903" s="15"/>
      <c r="BH1903" s="15"/>
      <c r="BS1903" s="15"/>
      <c r="CD1903" s="15"/>
      <c r="CO1903" s="15"/>
      <c r="CZ1903" s="15"/>
    </row>
    <row r="1904" spans="5:104" x14ac:dyDescent="0.15">
      <c r="E1904" s="15"/>
      <c r="P1904" s="15"/>
      <c r="AA1904" s="15"/>
      <c r="AL1904" s="15"/>
      <c r="AW1904" s="15"/>
      <c r="BH1904" s="15"/>
      <c r="BS1904" s="15"/>
      <c r="CD1904" s="15"/>
      <c r="CO1904" s="15"/>
      <c r="CZ1904" s="15"/>
    </row>
    <row r="1905" spans="5:104" x14ac:dyDescent="0.15">
      <c r="E1905" s="15"/>
      <c r="P1905" s="15"/>
      <c r="AA1905" s="15"/>
      <c r="AL1905" s="15"/>
      <c r="AW1905" s="15"/>
      <c r="BH1905" s="15"/>
      <c r="BS1905" s="15"/>
      <c r="CD1905" s="15"/>
      <c r="CO1905" s="15"/>
      <c r="CZ1905" s="15"/>
    </row>
    <row r="1906" spans="5:104" x14ac:dyDescent="0.15">
      <c r="E1906" s="15"/>
      <c r="P1906" s="15"/>
      <c r="AA1906" s="15"/>
      <c r="AL1906" s="15"/>
      <c r="AW1906" s="15"/>
      <c r="BH1906" s="15"/>
      <c r="BS1906" s="15"/>
      <c r="CD1906" s="15"/>
      <c r="CO1906" s="15"/>
      <c r="CZ1906" s="15"/>
    </row>
    <row r="1907" spans="5:104" x14ac:dyDescent="0.15">
      <c r="E1907" s="15"/>
      <c r="P1907" s="15"/>
      <c r="AA1907" s="15"/>
      <c r="AL1907" s="15"/>
      <c r="AW1907" s="15"/>
      <c r="BH1907" s="15"/>
      <c r="BS1907" s="15"/>
      <c r="CD1907" s="15"/>
      <c r="CO1907" s="15"/>
      <c r="CZ1907" s="15"/>
    </row>
    <row r="1908" spans="5:104" x14ac:dyDescent="0.15">
      <c r="E1908" s="15"/>
      <c r="P1908" s="15"/>
      <c r="AA1908" s="15"/>
      <c r="AL1908" s="15"/>
      <c r="AW1908" s="15"/>
      <c r="BH1908" s="15"/>
      <c r="BS1908" s="15"/>
      <c r="CD1908" s="15"/>
      <c r="CO1908" s="15"/>
      <c r="CZ1908" s="15"/>
    </row>
    <row r="1909" spans="5:104" x14ac:dyDescent="0.15">
      <c r="E1909" s="15"/>
      <c r="P1909" s="15"/>
      <c r="AA1909" s="15"/>
      <c r="AL1909" s="15"/>
      <c r="AW1909" s="15"/>
      <c r="BH1909" s="15"/>
      <c r="BS1909" s="15"/>
      <c r="CD1909" s="15"/>
      <c r="CO1909" s="15"/>
      <c r="CZ1909" s="15"/>
    </row>
    <row r="1910" spans="5:104" x14ac:dyDescent="0.15">
      <c r="E1910" s="15"/>
      <c r="P1910" s="15"/>
      <c r="AA1910" s="15"/>
      <c r="AL1910" s="15"/>
      <c r="AW1910" s="15"/>
      <c r="BH1910" s="15"/>
      <c r="BS1910" s="15"/>
      <c r="CD1910" s="15"/>
      <c r="CO1910" s="15"/>
      <c r="CZ1910" s="15"/>
    </row>
    <row r="1911" spans="5:104" x14ac:dyDescent="0.15">
      <c r="E1911" s="15"/>
      <c r="P1911" s="15"/>
      <c r="AA1911" s="15"/>
      <c r="AL1911" s="15"/>
      <c r="AW1911" s="15"/>
      <c r="BH1911" s="15"/>
      <c r="BS1911" s="15"/>
      <c r="CD1911" s="15"/>
      <c r="CO1911" s="15"/>
      <c r="CZ1911" s="15"/>
    </row>
    <row r="1912" spans="5:104" x14ac:dyDescent="0.15">
      <c r="E1912" s="15"/>
      <c r="P1912" s="15"/>
      <c r="AA1912" s="15"/>
      <c r="AL1912" s="15"/>
      <c r="AW1912" s="15"/>
      <c r="BH1912" s="15"/>
      <c r="BS1912" s="15"/>
      <c r="CD1912" s="15"/>
      <c r="CO1912" s="15"/>
      <c r="CZ1912" s="15"/>
    </row>
    <row r="1913" spans="5:104" x14ac:dyDescent="0.15">
      <c r="E1913" s="15"/>
      <c r="P1913" s="15"/>
      <c r="AA1913" s="15"/>
      <c r="AL1913" s="15"/>
      <c r="AW1913" s="15"/>
      <c r="BH1913" s="15"/>
      <c r="BS1913" s="15"/>
      <c r="CD1913" s="15"/>
      <c r="CO1913" s="15"/>
      <c r="CZ1913" s="15"/>
    </row>
    <row r="1914" spans="5:104" x14ac:dyDescent="0.15">
      <c r="E1914" s="15"/>
      <c r="P1914" s="15"/>
      <c r="AA1914" s="15"/>
      <c r="AL1914" s="15"/>
      <c r="AW1914" s="15"/>
      <c r="BH1914" s="15"/>
      <c r="BS1914" s="15"/>
      <c r="CD1914" s="15"/>
      <c r="CO1914" s="15"/>
      <c r="CZ1914" s="15"/>
    </row>
    <row r="1915" spans="5:104" x14ac:dyDescent="0.15">
      <c r="E1915" s="15"/>
      <c r="P1915" s="15"/>
      <c r="AA1915" s="15"/>
      <c r="AL1915" s="15"/>
      <c r="AW1915" s="15"/>
      <c r="BH1915" s="15"/>
      <c r="BS1915" s="15"/>
      <c r="CD1915" s="15"/>
      <c r="CO1915" s="15"/>
      <c r="CZ1915" s="15"/>
    </row>
    <row r="1916" spans="5:104" x14ac:dyDescent="0.15">
      <c r="E1916" s="15"/>
      <c r="P1916" s="15"/>
      <c r="AA1916" s="15"/>
      <c r="AL1916" s="15"/>
      <c r="AW1916" s="15"/>
      <c r="BH1916" s="15"/>
      <c r="BS1916" s="15"/>
      <c r="CD1916" s="15"/>
      <c r="CO1916" s="15"/>
      <c r="CZ1916" s="15"/>
    </row>
    <row r="1917" spans="5:104" x14ac:dyDescent="0.15">
      <c r="E1917" s="15"/>
      <c r="P1917" s="15"/>
      <c r="AA1917" s="15"/>
      <c r="AL1917" s="15"/>
      <c r="AW1917" s="15"/>
      <c r="BH1917" s="15"/>
      <c r="BS1917" s="15"/>
      <c r="CD1917" s="15"/>
      <c r="CO1917" s="15"/>
      <c r="CZ1917" s="15"/>
    </row>
    <row r="1918" spans="5:104" x14ac:dyDescent="0.15">
      <c r="E1918" s="15"/>
      <c r="P1918" s="15"/>
      <c r="AA1918" s="15"/>
      <c r="AL1918" s="15"/>
      <c r="AW1918" s="15"/>
      <c r="BH1918" s="15"/>
      <c r="BS1918" s="15"/>
      <c r="CD1918" s="15"/>
      <c r="CO1918" s="15"/>
      <c r="CZ1918" s="15"/>
    </row>
    <row r="1919" spans="5:104" x14ac:dyDescent="0.15">
      <c r="E1919" s="15"/>
      <c r="P1919" s="15"/>
      <c r="AA1919" s="15"/>
      <c r="AL1919" s="15"/>
      <c r="AW1919" s="15"/>
      <c r="BH1919" s="15"/>
      <c r="BS1919" s="15"/>
      <c r="CD1919" s="15"/>
      <c r="CO1919" s="15"/>
      <c r="CZ1919" s="15"/>
    </row>
    <row r="1920" spans="5:104" x14ac:dyDescent="0.15">
      <c r="E1920" s="15"/>
      <c r="P1920" s="15"/>
      <c r="AA1920" s="15"/>
      <c r="AL1920" s="15"/>
      <c r="AW1920" s="15"/>
      <c r="BH1920" s="15"/>
      <c r="BS1920" s="15"/>
      <c r="CD1920" s="15"/>
      <c r="CO1920" s="15"/>
      <c r="CZ1920" s="15"/>
    </row>
    <row r="1921" spans="5:104" x14ac:dyDescent="0.15">
      <c r="E1921" s="15"/>
      <c r="P1921" s="15"/>
      <c r="AA1921" s="15"/>
      <c r="AL1921" s="15"/>
      <c r="AW1921" s="15"/>
      <c r="BH1921" s="15"/>
      <c r="BS1921" s="15"/>
      <c r="CD1921" s="15"/>
      <c r="CO1921" s="15"/>
      <c r="CZ1921" s="15"/>
    </row>
    <row r="1922" spans="5:104" x14ac:dyDescent="0.15">
      <c r="E1922" s="15"/>
      <c r="P1922" s="15"/>
      <c r="AA1922" s="15"/>
      <c r="AL1922" s="15"/>
      <c r="AW1922" s="15"/>
      <c r="BH1922" s="15"/>
      <c r="BS1922" s="15"/>
      <c r="CD1922" s="15"/>
      <c r="CO1922" s="15"/>
      <c r="CZ1922" s="15"/>
    </row>
    <row r="1923" spans="5:104" x14ac:dyDescent="0.15">
      <c r="E1923" s="15"/>
      <c r="P1923" s="15"/>
      <c r="AA1923" s="15"/>
      <c r="AL1923" s="15"/>
      <c r="AW1923" s="15"/>
      <c r="BH1923" s="15"/>
      <c r="BS1923" s="15"/>
      <c r="CD1923" s="15"/>
      <c r="CO1923" s="15"/>
      <c r="CZ1923" s="15"/>
    </row>
    <row r="1924" spans="5:104" x14ac:dyDescent="0.15">
      <c r="E1924" s="15"/>
      <c r="P1924" s="15"/>
      <c r="AA1924" s="15"/>
      <c r="AL1924" s="15"/>
      <c r="AW1924" s="15"/>
      <c r="BH1924" s="15"/>
      <c r="BS1924" s="15"/>
      <c r="CD1924" s="15"/>
      <c r="CO1924" s="15"/>
      <c r="CZ1924" s="15"/>
    </row>
    <row r="1925" spans="5:104" x14ac:dyDescent="0.15">
      <c r="E1925" s="15"/>
      <c r="P1925" s="15"/>
      <c r="AA1925" s="15"/>
      <c r="AL1925" s="15"/>
      <c r="AW1925" s="15"/>
      <c r="BH1925" s="15"/>
      <c r="BS1925" s="15"/>
      <c r="CD1925" s="15"/>
      <c r="CO1925" s="15"/>
      <c r="CZ1925" s="15"/>
    </row>
    <row r="1926" spans="5:104" x14ac:dyDescent="0.15">
      <c r="E1926" s="15"/>
      <c r="P1926" s="15"/>
      <c r="AA1926" s="15"/>
      <c r="AL1926" s="15"/>
      <c r="AW1926" s="15"/>
      <c r="BH1926" s="15"/>
      <c r="BS1926" s="15"/>
      <c r="CD1926" s="15"/>
      <c r="CO1926" s="15"/>
      <c r="CZ1926" s="15"/>
    </row>
    <row r="1927" spans="5:104" x14ac:dyDescent="0.15">
      <c r="E1927" s="15"/>
      <c r="P1927" s="15"/>
      <c r="AA1927" s="15"/>
      <c r="AL1927" s="15"/>
      <c r="AW1927" s="15"/>
      <c r="BH1927" s="15"/>
      <c r="BS1927" s="15"/>
      <c r="CD1927" s="15"/>
      <c r="CO1927" s="15"/>
      <c r="CZ1927" s="15"/>
    </row>
    <row r="1928" spans="5:104" x14ac:dyDescent="0.15">
      <c r="E1928" s="15"/>
      <c r="P1928" s="15"/>
      <c r="AA1928" s="15"/>
      <c r="AL1928" s="15"/>
      <c r="AW1928" s="15"/>
      <c r="BH1928" s="15"/>
      <c r="BS1928" s="15"/>
      <c r="CD1928" s="15"/>
      <c r="CO1928" s="15"/>
      <c r="CZ1928" s="15"/>
    </row>
    <row r="1929" spans="5:104" x14ac:dyDescent="0.15">
      <c r="E1929" s="15"/>
      <c r="P1929" s="15"/>
      <c r="AA1929" s="15"/>
      <c r="AL1929" s="15"/>
      <c r="AW1929" s="15"/>
      <c r="BH1929" s="15"/>
      <c r="BS1929" s="15"/>
      <c r="CD1929" s="15"/>
      <c r="CO1929" s="15"/>
      <c r="CZ1929" s="15"/>
    </row>
    <row r="1930" spans="5:104" x14ac:dyDescent="0.15">
      <c r="E1930" s="15"/>
      <c r="P1930" s="15"/>
      <c r="AA1930" s="15"/>
      <c r="AL1930" s="15"/>
      <c r="AW1930" s="15"/>
      <c r="BH1930" s="15"/>
      <c r="BS1930" s="15"/>
      <c r="CD1930" s="15"/>
      <c r="CO1930" s="15"/>
      <c r="CZ1930" s="15"/>
    </row>
    <row r="1931" spans="5:104" x14ac:dyDescent="0.15">
      <c r="E1931" s="15"/>
      <c r="P1931" s="15"/>
      <c r="AA1931" s="15"/>
      <c r="AL1931" s="15"/>
      <c r="AW1931" s="15"/>
      <c r="BH1931" s="15"/>
      <c r="BS1931" s="15"/>
      <c r="CD1931" s="15"/>
      <c r="CO1931" s="15"/>
      <c r="CZ1931" s="15"/>
    </row>
    <row r="1932" spans="5:104" x14ac:dyDescent="0.15">
      <c r="E1932" s="15"/>
      <c r="P1932" s="15"/>
      <c r="AA1932" s="15"/>
      <c r="AL1932" s="15"/>
      <c r="AW1932" s="15"/>
      <c r="BH1932" s="15"/>
      <c r="BS1932" s="15"/>
      <c r="CD1932" s="15"/>
      <c r="CO1932" s="15"/>
      <c r="CZ1932" s="15"/>
    </row>
    <row r="1933" spans="5:104" x14ac:dyDescent="0.15">
      <c r="E1933" s="15"/>
      <c r="P1933" s="15"/>
      <c r="AA1933" s="15"/>
      <c r="AL1933" s="15"/>
      <c r="AW1933" s="15"/>
      <c r="BH1933" s="15"/>
      <c r="BS1933" s="15"/>
      <c r="CD1933" s="15"/>
      <c r="CO1933" s="15"/>
      <c r="CZ1933" s="15"/>
    </row>
    <row r="1934" spans="5:104" x14ac:dyDescent="0.15">
      <c r="E1934" s="15"/>
      <c r="P1934" s="15"/>
      <c r="AA1934" s="15"/>
      <c r="AL1934" s="15"/>
      <c r="AW1934" s="15"/>
      <c r="BH1934" s="15"/>
      <c r="BS1934" s="15"/>
      <c r="CD1934" s="15"/>
      <c r="CO1934" s="15"/>
      <c r="CZ1934" s="15"/>
    </row>
    <row r="1935" spans="5:104" x14ac:dyDescent="0.15">
      <c r="E1935" s="15"/>
      <c r="P1935" s="15"/>
      <c r="AA1935" s="15"/>
      <c r="AL1935" s="15"/>
      <c r="AW1935" s="15"/>
      <c r="BH1935" s="15"/>
      <c r="BS1935" s="15"/>
      <c r="CD1935" s="15"/>
      <c r="CO1935" s="15"/>
      <c r="CZ1935" s="15"/>
    </row>
    <row r="1936" spans="5:104" x14ac:dyDescent="0.15">
      <c r="E1936" s="15"/>
      <c r="P1936" s="15"/>
      <c r="AA1936" s="15"/>
      <c r="AL1936" s="15"/>
      <c r="AW1936" s="15"/>
      <c r="BH1936" s="15"/>
      <c r="BS1936" s="15"/>
      <c r="CD1936" s="15"/>
      <c r="CO1936" s="15"/>
      <c r="CZ1936" s="15"/>
    </row>
    <row r="1937" spans="5:104" x14ac:dyDescent="0.15">
      <c r="E1937" s="15"/>
      <c r="P1937" s="15"/>
      <c r="AA1937" s="15"/>
      <c r="AL1937" s="15"/>
      <c r="AW1937" s="15"/>
      <c r="BH1937" s="15"/>
      <c r="BS1937" s="15"/>
      <c r="CD1937" s="15"/>
      <c r="CO1937" s="15"/>
      <c r="CZ1937" s="15"/>
    </row>
    <row r="1938" spans="5:104" x14ac:dyDescent="0.15">
      <c r="E1938" s="15"/>
      <c r="P1938" s="15"/>
      <c r="AA1938" s="15"/>
      <c r="AL1938" s="15"/>
      <c r="AW1938" s="15"/>
      <c r="BH1938" s="15"/>
      <c r="BS1938" s="15"/>
      <c r="CD1938" s="15"/>
      <c r="CO1938" s="15"/>
      <c r="CZ1938" s="15"/>
    </row>
    <row r="1939" spans="5:104" x14ac:dyDescent="0.15">
      <c r="E1939" s="15"/>
      <c r="P1939" s="15"/>
      <c r="AA1939" s="15"/>
      <c r="AL1939" s="15"/>
      <c r="AW1939" s="15"/>
      <c r="BH1939" s="15"/>
      <c r="BS1939" s="15"/>
      <c r="CD1939" s="15"/>
      <c r="CO1939" s="15"/>
      <c r="CZ1939" s="15"/>
    </row>
    <row r="1940" spans="5:104" x14ac:dyDescent="0.15">
      <c r="E1940" s="15"/>
      <c r="P1940" s="15"/>
      <c r="AA1940" s="15"/>
      <c r="AL1940" s="15"/>
      <c r="AW1940" s="15"/>
      <c r="BH1940" s="15"/>
      <c r="BS1940" s="15"/>
      <c r="CD1940" s="15"/>
      <c r="CO1940" s="15"/>
      <c r="CZ1940" s="15"/>
    </row>
    <row r="1941" spans="5:104" x14ac:dyDescent="0.15">
      <c r="E1941" s="15"/>
      <c r="P1941" s="15"/>
      <c r="AA1941" s="15"/>
      <c r="AL1941" s="15"/>
      <c r="AW1941" s="15"/>
      <c r="BH1941" s="15"/>
      <c r="BS1941" s="15"/>
      <c r="CD1941" s="15"/>
      <c r="CO1941" s="15"/>
      <c r="CZ1941" s="15"/>
    </row>
    <row r="1942" spans="5:104" x14ac:dyDescent="0.15">
      <c r="E1942" s="15"/>
      <c r="P1942" s="15"/>
      <c r="AA1942" s="15"/>
      <c r="AL1942" s="15"/>
      <c r="AW1942" s="15"/>
      <c r="BH1942" s="15"/>
      <c r="BS1942" s="15"/>
      <c r="CD1942" s="15"/>
      <c r="CO1942" s="15"/>
      <c r="CZ1942" s="15"/>
    </row>
    <row r="1943" spans="5:104" x14ac:dyDescent="0.15">
      <c r="E1943" s="15"/>
      <c r="P1943" s="15"/>
      <c r="AA1943" s="15"/>
      <c r="AL1943" s="15"/>
      <c r="AW1943" s="15"/>
      <c r="BH1943" s="15"/>
      <c r="BS1943" s="15"/>
      <c r="CD1943" s="15"/>
      <c r="CO1943" s="15"/>
      <c r="CZ1943" s="15"/>
    </row>
    <row r="1944" spans="5:104" x14ac:dyDescent="0.15">
      <c r="E1944" s="15"/>
      <c r="P1944" s="15"/>
      <c r="AA1944" s="15"/>
      <c r="AL1944" s="15"/>
      <c r="AW1944" s="15"/>
      <c r="BH1944" s="15"/>
      <c r="BS1944" s="15"/>
      <c r="CD1944" s="15"/>
      <c r="CO1944" s="15"/>
      <c r="CZ1944" s="15"/>
    </row>
    <row r="1945" spans="5:104" x14ac:dyDescent="0.15">
      <c r="E1945" s="15"/>
      <c r="P1945" s="15"/>
      <c r="AA1945" s="15"/>
      <c r="AL1945" s="15"/>
      <c r="AW1945" s="15"/>
      <c r="BH1945" s="15"/>
      <c r="BS1945" s="15"/>
      <c r="CD1945" s="15"/>
      <c r="CO1945" s="15"/>
      <c r="CZ1945" s="15"/>
    </row>
    <row r="1946" spans="5:104" x14ac:dyDescent="0.15">
      <c r="E1946" s="15"/>
      <c r="P1946" s="15"/>
      <c r="AA1946" s="15"/>
      <c r="AL1946" s="15"/>
      <c r="AW1946" s="15"/>
      <c r="BH1946" s="15"/>
      <c r="BS1946" s="15"/>
      <c r="CD1946" s="15"/>
      <c r="CO1946" s="15"/>
      <c r="CZ1946" s="15"/>
    </row>
    <row r="1947" spans="5:104" x14ac:dyDescent="0.15">
      <c r="E1947" s="15"/>
      <c r="P1947" s="15"/>
      <c r="AA1947" s="15"/>
      <c r="AL1947" s="15"/>
      <c r="AW1947" s="15"/>
      <c r="BH1947" s="15"/>
      <c r="BS1947" s="15"/>
      <c r="CD1947" s="15"/>
      <c r="CO1947" s="15"/>
      <c r="CZ1947" s="15"/>
    </row>
    <row r="1948" spans="5:104" x14ac:dyDescent="0.15">
      <c r="E1948" s="15"/>
      <c r="P1948" s="15"/>
      <c r="AA1948" s="15"/>
      <c r="AL1948" s="15"/>
      <c r="AW1948" s="15"/>
      <c r="BH1948" s="15"/>
      <c r="BS1948" s="15"/>
      <c r="CD1948" s="15"/>
      <c r="CO1948" s="15"/>
      <c r="CZ1948" s="15"/>
    </row>
    <row r="1949" spans="5:104" x14ac:dyDescent="0.15">
      <c r="E1949" s="15"/>
      <c r="P1949" s="15"/>
      <c r="AA1949" s="15"/>
      <c r="AL1949" s="15"/>
      <c r="AW1949" s="15"/>
      <c r="BH1949" s="15"/>
      <c r="BS1949" s="15"/>
      <c r="CD1949" s="15"/>
      <c r="CO1949" s="15"/>
      <c r="CZ1949" s="15"/>
    </row>
    <row r="1950" spans="5:104" x14ac:dyDescent="0.15">
      <c r="E1950" s="15"/>
      <c r="P1950" s="15"/>
      <c r="AA1950" s="15"/>
      <c r="AL1950" s="15"/>
      <c r="AW1950" s="15"/>
      <c r="BH1950" s="15"/>
      <c r="BS1950" s="15"/>
      <c r="CD1950" s="15"/>
      <c r="CO1950" s="15"/>
      <c r="CZ1950" s="15"/>
    </row>
    <row r="1951" spans="5:104" x14ac:dyDescent="0.15">
      <c r="E1951" s="15"/>
      <c r="P1951" s="15"/>
      <c r="AA1951" s="15"/>
      <c r="AL1951" s="15"/>
      <c r="AW1951" s="15"/>
      <c r="BH1951" s="15"/>
      <c r="BS1951" s="15"/>
      <c r="CD1951" s="15"/>
      <c r="CO1951" s="15"/>
      <c r="CZ1951" s="15"/>
    </row>
    <row r="1952" spans="5:104" x14ac:dyDescent="0.15">
      <c r="E1952" s="15"/>
      <c r="P1952" s="15"/>
      <c r="AA1952" s="15"/>
      <c r="AL1952" s="15"/>
      <c r="AW1952" s="15"/>
      <c r="BH1952" s="15"/>
      <c r="BS1952" s="15"/>
      <c r="CD1952" s="15"/>
      <c r="CO1952" s="15"/>
      <c r="CZ1952" s="15"/>
    </row>
    <row r="1953" spans="5:104" x14ac:dyDescent="0.15">
      <c r="E1953" s="15"/>
      <c r="P1953" s="15"/>
      <c r="AA1953" s="15"/>
      <c r="AL1953" s="15"/>
      <c r="AW1953" s="15"/>
      <c r="BH1953" s="15"/>
      <c r="BS1953" s="15"/>
      <c r="CD1953" s="15"/>
      <c r="CO1953" s="15"/>
      <c r="CZ1953" s="15"/>
    </row>
    <row r="1954" spans="5:104" x14ac:dyDescent="0.15">
      <c r="E1954" s="15"/>
      <c r="P1954" s="15"/>
      <c r="AA1954" s="15"/>
      <c r="AL1954" s="15"/>
      <c r="AW1954" s="15"/>
      <c r="BH1954" s="15"/>
      <c r="BS1954" s="15"/>
      <c r="CD1954" s="15"/>
      <c r="CO1954" s="15"/>
      <c r="CZ1954" s="15"/>
    </row>
    <row r="1955" spans="5:104" x14ac:dyDescent="0.15">
      <c r="E1955" s="15"/>
      <c r="P1955" s="15"/>
      <c r="AA1955" s="15"/>
      <c r="AL1955" s="15"/>
      <c r="AW1955" s="15"/>
      <c r="BH1955" s="15"/>
      <c r="BS1955" s="15"/>
      <c r="CD1955" s="15"/>
      <c r="CO1955" s="15"/>
      <c r="CZ1955" s="15"/>
    </row>
    <row r="1956" spans="5:104" x14ac:dyDescent="0.15">
      <c r="E1956" s="15"/>
      <c r="P1956" s="15"/>
      <c r="AA1956" s="15"/>
      <c r="AL1956" s="15"/>
      <c r="AW1956" s="15"/>
      <c r="BH1956" s="15"/>
      <c r="BS1956" s="15"/>
      <c r="CD1956" s="15"/>
      <c r="CO1956" s="15"/>
      <c r="CZ1956" s="15"/>
    </row>
    <row r="1957" spans="5:104" x14ac:dyDescent="0.15">
      <c r="E1957" s="15"/>
      <c r="P1957" s="15"/>
      <c r="AA1957" s="15"/>
      <c r="AL1957" s="15"/>
      <c r="AW1957" s="15"/>
      <c r="BH1957" s="15"/>
      <c r="BS1957" s="15"/>
      <c r="CD1957" s="15"/>
      <c r="CO1957" s="15"/>
      <c r="CZ1957" s="15"/>
    </row>
    <row r="1958" spans="5:104" x14ac:dyDescent="0.15">
      <c r="E1958" s="15"/>
      <c r="P1958" s="15"/>
      <c r="AA1958" s="15"/>
      <c r="AL1958" s="15"/>
      <c r="AW1958" s="15"/>
      <c r="BH1958" s="15"/>
      <c r="BS1958" s="15"/>
      <c r="CD1958" s="15"/>
      <c r="CO1958" s="15"/>
      <c r="CZ1958" s="15"/>
    </row>
    <row r="1959" spans="5:104" x14ac:dyDescent="0.15">
      <c r="E1959" s="15"/>
      <c r="P1959" s="15"/>
      <c r="AA1959" s="15"/>
      <c r="AL1959" s="15"/>
      <c r="AW1959" s="15"/>
      <c r="BH1959" s="15"/>
      <c r="BS1959" s="15"/>
      <c r="CD1959" s="15"/>
      <c r="CO1959" s="15"/>
      <c r="CZ1959" s="15"/>
    </row>
    <row r="1960" spans="5:104" x14ac:dyDescent="0.15">
      <c r="E1960" s="15"/>
      <c r="P1960" s="15"/>
      <c r="AA1960" s="15"/>
      <c r="AL1960" s="15"/>
      <c r="AW1960" s="15"/>
      <c r="BH1960" s="15"/>
      <c r="BS1960" s="15"/>
      <c r="CD1960" s="15"/>
      <c r="CO1960" s="15"/>
      <c r="CZ1960" s="15"/>
    </row>
    <row r="1961" spans="5:104" x14ac:dyDescent="0.15">
      <c r="E1961" s="15"/>
      <c r="P1961" s="15"/>
      <c r="AA1961" s="15"/>
      <c r="AL1961" s="15"/>
      <c r="AW1961" s="15"/>
      <c r="BH1961" s="15"/>
      <c r="BS1961" s="15"/>
      <c r="CD1961" s="15"/>
      <c r="CO1961" s="15"/>
      <c r="CZ1961" s="15"/>
    </row>
    <row r="1962" spans="5:104" x14ac:dyDescent="0.15">
      <c r="E1962" s="15"/>
      <c r="P1962" s="15"/>
      <c r="AA1962" s="15"/>
      <c r="AL1962" s="15"/>
      <c r="AW1962" s="15"/>
      <c r="BH1962" s="15"/>
      <c r="BS1962" s="15"/>
      <c r="CD1962" s="15"/>
      <c r="CO1962" s="15"/>
      <c r="CZ1962" s="15"/>
    </row>
    <row r="1963" spans="5:104" x14ac:dyDescent="0.15">
      <c r="E1963" s="15"/>
      <c r="P1963" s="15"/>
      <c r="AA1963" s="15"/>
      <c r="AL1963" s="15"/>
      <c r="AW1963" s="15"/>
      <c r="BH1963" s="15"/>
      <c r="BS1963" s="15"/>
      <c r="CD1963" s="15"/>
      <c r="CO1963" s="15"/>
      <c r="CZ1963" s="15"/>
    </row>
    <row r="1964" spans="5:104" x14ac:dyDescent="0.15">
      <c r="E1964" s="15"/>
      <c r="P1964" s="15"/>
      <c r="AA1964" s="15"/>
      <c r="AL1964" s="15"/>
      <c r="AW1964" s="15"/>
      <c r="BH1964" s="15"/>
      <c r="BS1964" s="15"/>
      <c r="CD1964" s="15"/>
      <c r="CO1964" s="15"/>
      <c r="CZ1964" s="15"/>
    </row>
    <row r="1965" spans="5:104" x14ac:dyDescent="0.15">
      <c r="E1965" s="15"/>
      <c r="P1965" s="15"/>
      <c r="AA1965" s="15"/>
      <c r="AL1965" s="15"/>
      <c r="AW1965" s="15"/>
      <c r="BH1965" s="15"/>
      <c r="BS1965" s="15"/>
      <c r="CD1965" s="15"/>
      <c r="CO1965" s="15"/>
      <c r="CZ1965" s="15"/>
    </row>
    <row r="1966" spans="5:104" x14ac:dyDescent="0.15">
      <c r="E1966" s="15"/>
      <c r="P1966" s="15"/>
      <c r="AA1966" s="15"/>
      <c r="AL1966" s="15"/>
      <c r="AW1966" s="15"/>
      <c r="BH1966" s="15"/>
      <c r="BS1966" s="15"/>
      <c r="CD1966" s="15"/>
      <c r="CO1966" s="15"/>
      <c r="CZ1966" s="15"/>
    </row>
    <row r="1967" spans="5:104" x14ac:dyDescent="0.15">
      <c r="E1967" s="15"/>
      <c r="P1967" s="15"/>
      <c r="AA1967" s="15"/>
      <c r="AL1967" s="15"/>
      <c r="AW1967" s="15"/>
      <c r="BH1967" s="15"/>
      <c r="BS1967" s="15"/>
      <c r="CD1967" s="15"/>
      <c r="CO1967" s="15"/>
      <c r="CZ1967" s="15"/>
    </row>
    <row r="1968" spans="5:104" x14ac:dyDescent="0.15">
      <c r="E1968" s="15"/>
      <c r="P1968" s="15"/>
      <c r="AA1968" s="15"/>
      <c r="AL1968" s="15"/>
      <c r="AW1968" s="15"/>
      <c r="BH1968" s="15"/>
      <c r="BS1968" s="15"/>
      <c r="CD1968" s="15"/>
      <c r="CO1968" s="15"/>
      <c r="CZ1968" s="15"/>
    </row>
    <row r="1969" spans="5:104" x14ac:dyDescent="0.15">
      <c r="E1969" s="15"/>
      <c r="P1969" s="15"/>
      <c r="AA1969" s="15"/>
      <c r="AL1969" s="15"/>
      <c r="AW1969" s="15"/>
      <c r="BH1969" s="15"/>
      <c r="BS1969" s="15"/>
      <c r="CD1969" s="15"/>
      <c r="CO1969" s="15"/>
      <c r="CZ1969" s="15"/>
    </row>
    <row r="1970" spans="5:104" x14ac:dyDescent="0.15">
      <c r="E1970" s="15"/>
      <c r="P1970" s="15"/>
      <c r="AA1970" s="15"/>
      <c r="AL1970" s="15"/>
      <c r="AW1970" s="15"/>
      <c r="BH1970" s="15"/>
      <c r="BS1970" s="15"/>
      <c r="CD1970" s="15"/>
      <c r="CO1970" s="15"/>
      <c r="CZ1970" s="15"/>
    </row>
    <row r="1971" spans="5:104" x14ac:dyDescent="0.15">
      <c r="E1971" s="15"/>
      <c r="P1971" s="15"/>
      <c r="AA1971" s="15"/>
      <c r="AL1971" s="15"/>
      <c r="AW1971" s="15"/>
      <c r="BH1971" s="15"/>
      <c r="BS1971" s="15"/>
      <c r="CD1971" s="15"/>
      <c r="CO1971" s="15"/>
      <c r="CZ1971" s="15"/>
    </row>
    <row r="1972" spans="5:104" x14ac:dyDescent="0.15">
      <c r="E1972" s="15"/>
      <c r="P1972" s="15"/>
      <c r="AA1972" s="15"/>
      <c r="AL1972" s="15"/>
      <c r="AW1972" s="15"/>
      <c r="BH1972" s="15"/>
      <c r="BS1972" s="15"/>
      <c r="CD1972" s="15"/>
      <c r="CO1972" s="15"/>
      <c r="CZ1972" s="15"/>
    </row>
    <row r="1973" spans="5:104" x14ac:dyDescent="0.15">
      <c r="E1973" s="15"/>
      <c r="P1973" s="15"/>
      <c r="AA1973" s="15"/>
      <c r="AL1973" s="15"/>
      <c r="AW1973" s="15"/>
      <c r="BH1973" s="15"/>
      <c r="BS1973" s="15"/>
      <c r="CD1973" s="15"/>
      <c r="CO1973" s="15"/>
      <c r="CZ1973" s="15"/>
    </row>
    <row r="1974" spans="5:104" x14ac:dyDescent="0.15">
      <c r="E1974" s="15"/>
      <c r="P1974" s="15"/>
      <c r="AA1974" s="15"/>
      <c r="AL1974" s="15"/>
      <c r="AW1974" s="15"/>
      <c r="BH1974" s="15"/>
      <c r="BS1974" s="15"/>
      <c r="CD1974" s="15"/>
      <c r="CO1974" s="15"/>
      <c r="CZ1974" s="15"/>
    </row>
    <row r="1975" spans="5:104" x14ac:dyDescent="0.15">
      <c r="E1975" s="15"/>
      <c r="P1975" s="15"/>
      <c r="AA1975" s="15"/>
      <c r="AL1975" s="15"/>
      <c r="AW1975" s="15"/>
      <c r="BH1975" s="15"/>
      <c r="BS1975" s="15"/>
      <c r="CD1975" s="15"/>
      <c r="CO1975" s="15"/>
      <c r="CZ1975" s="15"/>
    </row>
    <row r="1976" spans="5:104" x14ac:dyDescent="0.15">
      <c r="E1976" s="15"/>
      <c r="P1976" s="15"/>
      <c r="AA1976" s="15"/>
      <c r="AL1976" s="15"/>
      <c r="AW1976" s="15"/>
      <c r="BH1976" s="15"/>
      <c r="BS1976" s="15"/>
      <c r="CD1976" s="15"/>
      <c r="CO1976" s="15"/>
      <c r="CZ1976" s="15"/>
    </row>
    <row r="1977" spans="5:104" x14ac:dyDescent="0.15">
      <c r="E1977" s="15"/>
      <c r="P1977" s="15"/>
      <c r="AA1977" s="15"/>
      <c r="AL1977" s="15"/>
      <c r="AW1977" s="15"/>
      <c r="BH1977" s="15"/>
      <c r="BS1977" s="15"/>
      <c r="CD1977" s="15"/>
      <c r="CO1977" s="15"/>
      <c r="CZ1977" s="15"/>
    </row>
    <row r="1978" spans="5:104" x14ac:dyDescent="0.15">
      <c r="E1978" s="15"/>
      <c r="P1978" s="15"/>
      <c r="AA1978" s="15"/>
      <c r="AL1978" s="15"/>
      <c r="AW1978" s="15"/>
      <c r="BH1978" s="15"/>
      <c r="BS1978" s="15"/>
      <c r="CD1978" s="15"/>
      <c r="CO1978" s="15"/>
      <c r="CZ1978" s="15"/>
    </row>
    <row r="1979" spans="5:104" x14ac:dyDescent="0.15">
      <c r="E1979" s="15"/>
      <c r="P1979" s="15"/>
      <c r="AA1979" s="15"/>
      <c r="AL1979" s="15"/>
      <c r="AW1979" s="15"/>
      <c r="BH1979" s="15"/>
      <c r="BS1979" s="15"/>
      <c r="CD1979" s="15"/>
      <c r="CO1979" s="15"/>
      <c r="CZ1979" s="15"/>
    </row>
    <row r="1980" spans="5:104" x14ac:dyDescent="0.15">
      <c r="E1980" s="15"/>
      <c r="P1980" s="15"/>
      <c r="AA1980" s="15"/>
      <c r="AL1980" s="15"/>
      <c r="AW1980" s="15"/>
      <c r="BH1980" s="15"/>
      <c r="BS1980" s="15"/>
      <c r="CD1980" s="15"/>
      <c r="CO1980" s="15"/>
      <c r="CZ1980" s="15"/>
    </row>
    <row r="1981" spans="5:104" x14ac:dyDescent="0.15">
      <c r="E1981" s="15"/>
      <c r="P1981" s="15"/>
      <c r="AA1981" s="15"/>
      <c r="AL1981" s="15"/>
      <c r="AW1981" s="15"/>
      <c r="BH1981" s="15"/>
      <c r="BS1981" s="15"/>
      <c r="CD1981" s="15"/>
      <c r="CO1981" s="15"/>
      <c r="CZ1981" s="15"/>
    </row>
    <row r="1982" spans="5:104" x14ac:dyDescent="0.15">
      <c r="E1982" s="15"/>
      <c r="P1982" s="15"/>
      <c r="AA1982" s="15"/>
      <c r="AL1982" s="15"/>
      <c r="AW1982" s="15"/>
      <c r="BH1982" s="15"/>
      <c r="BS1982" s="15"/>
      <c r="CD1982" s="15"/>
      <c r="CO1982" s="15"/>
      <c r="CZ1982" s="15"/>
    </row>
    <row r="1983" spans="5:104" x14ac:dyDescent="0.15">
      <c r="E1983" s="15"/>
      <c r="P1983" s="15"/>
      <c r="AA1983" s="15"/>
      <c r="AL1983" s="15"/>
      <c r="AW1983" s="15"/>
      <c r="BH1983" s="15"/>
      <c r="BS1983" s="15"/>
      <c r="CD1983" s="15"/>
      <c r="CO1983" s="15"/>
      <c r="CZ1983" s="15"/>
    </row>
    <row r="1984" spans="5:104" x14ac:dyDescent="0.15">
      <c r="E1984" s="15"/>
      <c r="P1984" s="15"/>
      <c r="AA1984" s="15"/>
      <c r="AL1984" s="15"/>
      <c r="AW1984" s="15"/>
      <c r="BH1984" s="15"/>
      <c r="BS1984" s="15"/>
      <c r="CD1984" s="15"/>
      <c r="CO1984" s="15"/>
      <c r="CZ1984" s="15"/>
    </row>
    <row r="1985" spans="5:104" x14ac:dyDescent="0.15">
      <c r="E1985" s="15"/>
      <c r="P1985" s="15"/>
      <c r="AA1985" s="15"/>
      <c r="AL1985" s="15"/>
      <c r="AW1985" s="15"/>
      <c r="BH1985" s="15"/>
      <c r="BS1985" s="15"/>
      <c r="CD1985" s="15"/>
      <c r="CO1985" s="15"/>
      <c r="CZ1985" s="15"/>
    </row>
    <row r="1986" spans="5:104" x14ac:dyDescent="0.15">
      <c r="E1986" s="15"/>
      <c r="P1986" s="15"/>
      <c r="AA1986" s="15"/>
      <c r="AL1986" s="15"/>
      <c r="AW1986" s="15"/>
      <c r="BH1986" s="15"/>
      <c r="BS1986" s="15"/>
      <c r="CD1986" s="15"/>
      <c r="CO1986" s="15"/>
      <c r="CZ1986" s="15"/>
    </row>
    <row r="1987" spans="5:104" x14ac:dyDescent="0.15">
      <c r="E1987" s="15"/>
      <c r="P1987" s="15"/>
      <c r="AA1987" s="15"/>
      <c r="AL1987" s="15"/>
      <c r="AW1987" s="15"/>
      <c r="BH1987" s="15"/>
      <c r="BS1987" s="15"/>
      <c r="CD1987" s="15"/>
      <c r="CO1987" s="15"/>
      <c r="CZ1987" s="15"/>
    </row>
    <row r="1988" spans="5:104" x14ac:dyDescent="0.15">
      <c r="E1988" s="15"/>
      <c r="P1988" s="15"/>
      <c r="AA1988" s="15"/>
      <c r="AL1988" s="15"/>
      <c r="AW1988" s="15"/>
      <c r="BH1988" s="15"/>
      <c r="BS1988" s="15"/>
      <c r="CD1988" s="15"/>
      <c r="CO1988" s="15"/>
      <c r="CZ1988" s="15"/>
    </row>
    <row r="1989" spans="5:104" x14ac:dyDescent="0.15">
      <c r="E1989" s="15"/>
      <c r="P1989" s="15"/>
      <c r="AA1989" s="15"/>
      <c r="AL1989" s="15"/>
      <c r="AW1989" s="15"/>
      <c r="BH1989" s="15"/>
      <c r="BS1989" s="15"/>
      <c r="CD1989" s="15"/>
      <c r="CO1989" s="15"/>
      <c r="CZ1989" s="15"/>
    </row>
    <row r="1990" spans="5:104" x14ac:dyDescent="0.15">
      <c r="E1990" s="15"/>
      <c r="P1990" s="15"/>
      <c r="AA1990" s="15"/>
      <c r="AL1990" s="15"/>
      <c r="AW1990" s="15"/>
      <c r="BH1990" s="15"/>
      <c r="BS1990" s="15"/>
      <c r="CD1990" s="15"/>
      <c r="CO1990" s="15"/>
      <c r="CZ1990" s="15"/>
    </row>
    <row r="1991" spans="5:104" x14ac:dyDescent="0.15">
      <c r="E1991" s="15"/>
      <c r="P1991" s="15"/>
      <c r="AA1991" s="15"/>
      <c r="AL1991" s="15"/>
      <c r="AW1991" s="15"/>
      <c r="BH1991" s="15"/>
      <c r="BS1991" s="15"/>
      <c r="CD1991" s="15"/>
      <c r="CO1991" s="15"/>
      <c r="CZ1991" s="15"/>
    </row>
    <row r="1992" spans="5:104" x14ac:dyDescent="0.15">
      <c r="E1992" s="15"/>
      <c r="P1992" s="15"/>
      <c r="AA1992" s="15"/>
      <c r="AL1992" s="15"/>
      <c r="AW1992" s="15"/>
      <c r="BH1992" s="15"/>
      <c r="BS1992" s="15"/>
      <c r="CD1992" s="15"/>
      <c r="CO1992" s="15"/>
      <c r="CZ1992" s="15"/>
    </row>
    <row r="1993" spans="5:104" x14ac:dyDescent="0.15">
      <c r="E1993" s="15"/>
      <c r="P1993" s="15"/>
      <c r="AA1993" s="15"/>
      <c r="AL1993" s="15"/>
      <c r="AW1993" s="15"/>
      <c r="BH1993" s="15"/>
      <c r="BS1993" s="15"/>
      <c r="CD1993" s="15"/>
      <c r="CO1993" s="15"/>
      <c r="CZ1993" s="15"/>
    </row>
    <row r="1994" spans="5:104" x14ac:dyDescent="0.15">
      <c r="E1994" s="15"/>
      <c r="P1994" s="15"/>
      <c r="AA1994" s="15"/>
      <c r="AL1994" s="15"/>
      <c r="AW1994" s="15"/>
      <c r="BH1994" s="15"/>
      <c r="BS1994" s="15"/>
      <c r="CD1994" s="15"/>
      <c r="CO1994" s="15"/>
      <c r="CZ1994" s="15"/>
    </row>
    <row r="1995" spans="5:104" x14ac:dyDescent="0.15">
      <c r="E1995" s="15"/>
      <c r="P1995" s="15"/>
      <c r="AA1995" s="15"/>
      <c r="AL1995" s="15"/>
      <c r="AW1995" s="15"/>
      <c r="BH1995" s="15"/>
      <c r="BS1995" s="15"/>
      <c r="CD1995" s="15"/>
      <c r="CO1995" s="15"/>
      <c r="CZ1995" s="15"/>
    </row>
    <row r="1996" spans="5:104" x14ac:dyDescent="0.15">
      <c r="E1996" s="15"/>
      <c r="P1996" s="15"/>
      <c r="AA1996" s="15"/>
      <c r="AL1996" s="15"/>
      <c r="AW1996" s="15"/>
      <c r="BH1996" s="15"/>
      <c r="BS1996" s="15"/>
      <c r="CD1996" s="15"/>
      <c r="CO1996" s="15"/>
      <c r="CZ1996" s="15"/>
    </row>
    <row r="1997" spans="5:104" x14ac:dyDescent="0.15">
      <c r="E1997" s="15"/>
      <c r="P1997" s="15"/>
      <c r="AA1997" s="15"/>
      <c r="AL1997" s="15"/>
      <c r="AW1997" s="15"/>
      <c r="BH1997" s="15"/>
      <c r="BS1997" s="15"/>
      <c r="CD1997" s="15"/>
      <c r="CO1997" s="15"/>
      <c r="CZ1997" s="15"/>
    </row>
    <row r="1998" spans="5:104" x14ac:dyDescent="0.15">
      <c r="E1998" s="15"/>
      <c r="P1998" s="15"/>
      <c r="AA1998" s="15"/>
      <c r="AL1998" s="15"/>
      <c r="AW1998" s="15"/>
      <c r="BH1998" s="15"/>
      <c r="BS1998" s="15"/>
      <c r="CD1998" s="15"/>
      <c r="CO1998" s="15"/>
      <c r="CZ1998" s="15"/>
    </row>
    <row r="1999" spans="5:104" x14ac:dyDescent="0.15">
      <c r="E1999" s="15"/>
      <c r="P1999" s="15"/>
      <c r="AA1999" s="15"/>
      <c r="AL1999" s="15"/>
      <c r="AW1999" s="15"/>
      <c r="BH1999" s="15"/>
      <c r="BS1999" s="15"/>
      <c r="CD1999" s="15"/>
      <c r="CO1999" s="15"/>
      <c r="CZ1999" s="15"/>
    </row>
    <row r="2000" spans="5:104" x14ac:dyDescent="0.15">
      <c r="E2000" s="15"/>
      <c r="P2000" s="15"/>
      <c r="AA2000" s="15"/>
      <c r="AL2000" s="15"/>
      <c r="AW2000" s="15"/>
      <c r="BH2000" s="15"/>
      <c r="BS2000" s="15"/>
      <c r="CD2000" s="15"/>
      <c r="CO2000" s="15"/>
      <c r="CZ2000" s="15"/>
    </row>
    <row r="2001" spans="5:104" x14ac:dyDescent="0.15">
      <c r="E2001" s="15"/>
      <c r="P2001" s="15"/>
      <c r="AA2001" s="15"/>
      <c r="AL2001" s="15"/>
      <c r="AW2001" s="15"/>
      <c r="BH2001" s="15"/>
      <c r="BS2001" s="15"/>
      <c r="CD2001" s="15"/>
      <c r="CO2001" s="15"/>
      <c r="CZ2001" s="15"/>
    </row>
    <row r="2002" spans="5:104" x14ac:dyDescent="0.15">
      <c r="E2002" s="15"/>
      <c r="P2002" s="15"/>
      <c r="AA2002" s="15"/>
      <c r="AL2002" s="15"/>
      <c r="AW2002" s="15"/>
      <c r="BH2002" s="15"/>
      <c r="BS2002" s="15"/>
      <c r="CD2002" s="15"/>
      <c r="CO2002" s="15"/>
      <c r="CZ2002" s="15"/>
    </row>
    <row r="2003" spans="5:104" x14ac:dyDescent="0.15">
      <c r="E2003" s="15"/>
      <c r="P2003" s="15"/>
      <c r="AA2003" s="15"/>
      <c r="AL2003" s="15"/>
      <c r="AW2003" s="15"/>
      <c r="BH2003" s="15"/>
      <c r="BS2003" s="15"/>
      <c r="CD2003" s="15"/>
      <c r="CO2003" s="15"/>
      <c r="CZ2003" s="15"/>
    </row>
    <row r="2004" spans="5:104" x14ac:dyDescent="0.15">
      <c r="E2004" s="15"/>
      <c r="P2004" s="15"/>
      <c r="AA2004" s="15"/>
      <c r="AL2004" s="15"/>
      <c r="AW2004" s="15"/>
      <c r="BH2004" s="15"/>
      <c r="BS2004" s="15"/>
      <c r="CD2004" s="15"/>
      <c r="CO2004" s="15"/>
      <c r="CZ2004" s="15"/>
    </row>
    <row r="2005" spans="5:104" x14ac:dyDescent="0.15">
      <c r="E2005" s="15"/>
      <c r="P2005" s="15"/>
      <c r="AA2005" s="15"/>
      <c r="AL2005" s="15"/>
      <c r="AW2005" s="15"/>
      <c r="BH2005" s="15"/>
      <c r="BS2005" s="15"/>
      <c r="CD2005" s="15"/>
      <c r="CO2005" s="15"/>
      <c r="CZ2005" s="15"/>
    </row>
    <row r="2006" spans="5:104" x14ac:dyDescent="0.15">
      <c r="E2006" s="15"/>
      <c r="P2006" s="15"/>
      <c r="AA2006" s="15"/>
      <c r="AL2006" s="15"/>
      <c r="AW2006" s="15"/>
      <c r="BH2006" s="15"/>
      <c r="BS2006" s="15"/>
      <c r="CD2006" s="15"/>
      <c r="CO2006" s="15"/>
      <c r="CZ2006" s="15"/>
    </row>
    <row r="2007" spans="5:104" x14ac:dyDescent="0.15">
      <c r="E2007" s="15"/>
      <c r="P2007" s="15"/>
      <c r="AA2007" s="15"/>
      <c r="AL2007" s="15"/>
      <c r="AW2007" s="15"/>
      <c r="BH2007" s="15"/>
      <c r="BS2007" s="15"/>
      <c r="CD2007" s="15"/>
      <c r="CO2007" s="15"/>
      <c r="CZ2007" s="15"/>
    </row>
    <row r="2008" spans="5:104" x14ac:dyDescent="0.15">
      <c r="E2008" s="15"/>
      <c r="P2008" s="15"/>
      <c r="AA2008" s="15"/>
      <c r="AL2008" s="15"/>
      <c r="AW2008" s="15"/>
      <c r="BH2008" s="15"/>
      <c r="BS2008" s="15"/>
      <c r="CD2008" s="15"/>
      <c r="CO2008" s="15"/>
      <c r="CZ2008" s="15"/>
    </row>
    <row r="2009" spans="5:104" x14ac:dyDescent="0.15">
      <c r="E2009" s="15"/>
      <c r="P2009" s="15"/>
      <c r="AA2009" s="15"/>
      <c r="AL2009" s="15"/>
      <c r="AW2009" s="15"/>
      <c r="BH2009" s="15"/>
      <c r="BS2009" s="15"/>
      <c r="CD2009" s="15"/>
      <c r="CO2009" s="15"/>
      <c r="CZ2009" s="15"/>
    </row>
    <row r="2010" spans="5:104" x14ac:dyDescent="0.15">
      <c r="E2010" s="15"/>
      <c r="P2010" s="15"/>
      <c r="AA2010" s="15"/>
      <c r="AL2010" s="15"/>
      <c r="AW2010" s="15"/>
      <c r="BH2010" s="15"/>
      <c r="BS2010" s="15"/>
      <c r="CD2010" s="15"/>
      <c r="CO2010" s="15"/>
      <c r="CZ2010" s="15"/>
    </row>
    <row r="2011" spans="5:104" x14ac:dyDescent="0.15">
      <c r="E2011" s="15"/>
      <c r="P2011" s="15"/>
      <c r="AA2011" s="15"/>
      <c r="AL2011" s="15"/>
      <c r="AW2011" s="15"/>
      <c r="BH2011" s="15"/>
      <c r="BS2011" s="15"/>
      <c r="CD2011" s="15"/>
      <c r="CO2011" s="15"/>
      <c r="CZ2011" s="15"/>
    </row>
    <row r="2012" spans="5:104" x14ac:dyDescent="0.15">
      <c r="E2012" s="15"/>
      <c r="P2012" s="15"/>
      <c r="AA2012" s="15"/>
      <c r="AL2012" s="15"/>
      <c r="AW2012" s="15"/>
      <c r="BH2012" s="15"/>
      <c r="BS2012" s="15"/>
      <c r="CD2012" s="15"/>
      <c r="CO2012" s="15"/>
      <c r="CZ2012" s="15"/>
    </row>
    <row r="2013" spans="5:104" x14ac:dyDescent="0.15">
      <c r="E2013" s="15"/>
      <c r="P2013" s="15"/>
      <c r="AA2013" s="15"/>
      <c r="AL2013" s="15"/>
      <c r="AW2013" s="15"/>
      <c r="BH2013" s="15"/>
      <c r="BS2013" s="15"/>
      <c r="CD2013" s="15"/>
      <c r="CO2013" s="15"/>
      <c r="CZ2013" s="15"/>
    </row>
    <row r="2014" spans="5:104" x14ac:dyDescent="0.15">
      <c r="E2014" s="15"/>
      <c r="P2014" s="15"/>
      <c r="AA2014" s="15"/>
      <c r="AL2014" s="15"/>
      <c r="AW2014" s="15"/>
      <c r="BH2014" s="15"/>
      <c r="BS2014" s="15"/>
      <c r="CD2014" s="15"/>
      <c r="CO2014" s="15"/>
      <c r="CZ2014" s="15"/>
    </row>
    <row r="2015" spans="5:104" x14ac:dyDescent="0.15">
      <c r="E2015" s="15"/>
      <c r="P2015" s="15"/>
      <c r="AA2015" s="15"/>
      <c r="AL2015" s="15"/>
      <c r="AW2015" s="15"/>
      <c r="BH2015" s="15"/>
      <c r="BS2015" s="15"/>
      <c r="CD2015" s="15"/>
      <c r="CO2015" s="15"/>
      <c r="CZ2015" s="15"/>
    </row>
    <row r="2016" spans="5:104" x14ac:dyDescent="0.15">
      <c r="E2016" s="15"/>
      <c r="P2016" s="15"/>
      <c r="AA2016" s="15"/>
      <c r="AL2016" s="15"/>
      <c r="AW2016" s="15"/>
      <c r="BH2016" s="15"/>
      <c r="BS2016" s="15"/>
      <c r="CD2016" s="15"/>
      <c r="CO2016" s="15"/>
      <c r="CZ2016" s="15"/>
    </row>
    <row r="2017" spans="5:104" x14ac:dyDescent="0.15">
      <c r="E2017" s="15"/>
      <c r="P2017" s="15"/>
      <c r="AA2017" s="15"/>
      <c r="AL2017" s="15"/>
      <c r="AW2017" s="15"/>
      <c r="BH2017" s="15"/>
      <c r="BS2017" s="15"/>
      <c r="CD2017" s="15"/>
      <c r="CO2017" s="15"/>
      <c r="CZ2017" s="15"/>
    </row>
    <row r="2018" spans="5:104" x14ac:dyDescent="0.15">
      <c r="E2018" s="15"/>
      <c r="P2018" s="15"/>
      <c r="AA2018" s="15"/>
      <c r="AL2018" s="15"/>
      <c r="AW2018" s="15"/>
      <c r="BH2018" s="15"/>
      <c r="BS2018" s="15"/>
      <c r="CD2018" s="15"/>
      <c r="CO2018" s="15"/>
      <c r="CZ2018" s="15"/>
    </row>
    <row r="2019" spans="5:104" x14ac:dyDescent="0.15">
      <c r="E2019" s="15"/>
      <c r="P2019" s="15"/>
      <c r="AA2019" s="15"/>
      <c r="AL2019" s="15"/>
      <c r="AW2019" s="15"/>
      <c r="BH2019" s="15"/>
      <c r="BS2019" s="15"/>
      <c r="CD2019" s="15"/>
      <c r="CO2019" s="15"/>
      <c r="CZ2019" s="15"/>
    </row>
    <row r="2020" spans="5:104" x14ac:dyDescent="0.15">
      <c r="E2020" s="15"/>
      <c r="P2020" s="15"/>
      <c r="AA2020" s="15"/>
      <c r="AL2020" s="15"/>
      <c r="AW2020" s="15"/>
      <c r="BH2020" s="15"/>
      <c r="BS2020" s="15"/>
      <c r="CD2020" s="15"/>
      <c r="CO2020" s="15"/>
      <c r="CZ2020" s="15"/>
    </row>
    <row r="2021" spans="5:104" x14ac:dyDescent="0.15">
      <c r="E2021" s="15"/>
      <c r="P2021" s="15"/>
      <c r="AA2021" s="15"/>
      <c r="AL2021" s="15"/>
      <c r="AW2021" s="15"/>
      <c r="BH2021" s="15"/>
      <c r="BS2021" s="15"/>
      <c r="CD2021" s="15"/>
      <c r="CO2021" s="15"/>
      <c r="CZ2021" s="15"/>
    </row>
    <row r="2022" spans="5:104" x14ac:dyDescent="0.15">
      <c r="E2022" s="15"/>
      <c r="P2022" s="15"/>
      <c r="AA2022" s="15"/>
      <c r="AL2022" s="15"/>
      <c r="AW2022" s="15"/>
      <c r="BH2022" s="15"/>
      <c r="BS2022" s="15"/>
      <c r="CD2022" s="15"/>
      <c r="CO2022" s="15"/>
      <c r="CZ2022" s="15"/>
    </row>
    <row r="2023" spans="5:104" x14ac:dyDescent="0.15">
      <c r="E2023" s="15"/>
      <c r="P2023" s="15"/>
      <c r="AA2023" s="15"/>
      <c r="AL2023" s="15"/>
      <c r="AW2023" s="15"/>
      <c r="BH2023" s="15"/>
      <c r="BS2023" s="15"/>
      <c r="CD2023" s="15"/>
      <c r="CO2023" s="15"/>
      <c r="CZ2023" s="15"/>
    </row>
    <row r="2024" spans="5:104" x14ac:dyDescent="0.15">
      <c r="E2024" s="15"/>
      <c r="P2024" s="15"/>
      <c r="AA2024" s="15"/>
      <c r="AL2024" s="15"/>
      <c r="AW2024" s="15"/>
      <c r="BH2024" s="15"/>
      <c r="BS2024" s="15"/>
      <c r="CD2024" s="15"/>
      <c r="CO2024" s="15"/>
      <c r="CZ2024" s="15"/>
    </row>
    <row r="2025" spans="5:104" x14ac:dyDescent="0.15">
      <c r="E2025" s="15"/>
      <c r="P2025" s="15"/>
      <c r="AA2025" s="15"/>
      <c r="AL2025" s="15"/>
      <c r="AW2025" s="15"/>
      <c r="BH2025" s="15"/>
      <c r="BS2025" s="15"/>
      <c r="CD2025" s="15"/>
      <c r="CO2025" s="15"/>
      <c r="CZ2025" s="15"/>
    </row>
    <row r="2026" spans="5:104" x14ac:dyDescent="0.15">
      <c r="E2026" s="15"/>
      <c r="P2026" s="15"/>
      <c r="AA2026" s="15"/>
      <c r="AL2026" s="15"/>
      <c r="AW2026" s="15"/>
      <c r="BH2026" s="15"/>
      <c r="BS2026" s="15"/>
      <c r="CD2026" s="15"/>
      <c r="CO2026" s="15"/>
      <c r="CZ2026" s="15"/>
    </row>
    <row r="2027" spans="5:104" x14ac:dyDescent="0.15">
      <c r="E2027" s="15"/>
      <c r="P2027" s="15"/>
      <c r="AA2027" s="15"/>
      <c r="AL2027" s="15"/>
      <c r="AW2027" s="15"/>
      <c r="BH2027" s="15"/>
      <c r="BS2027" s="15"/>
      <c r="CD2027" s="15"/>
      <c r="CO2027" s="15"/>
      <c r="CZ2027" s="15"/>
    </row>
    <row r="2028" spans="5:104" x14ac:dyDescent="0.15">
      <c r="E2028" s="15"/>
      <c r="P2028" s="15"/>
      <c r="AA2028" s="15"/>
      <c r="AL2028" s="15"/>
      <c r="AW2028" s="15"/>
      <c r="BH2028" s="15"/>
      <c r="BS2028" s="15"/>
      <c r="CD2028" s="15"/>
      <c r="CO2028" s="15"/>
      <c r="CZ2028" s="15"/>
    </row>
    <row r="2029" spans="5:104" x14ac:dyDescent="0.15">
      <c r="E2029" s="15"/>
      <c r="P2029" s="15"/>
      <c r="AA2029" s="15"/>
      <c r="AL2029" s="15"/>
      <c r="AW2029" s="15"/>
      <c r="BH2029" s="15"/>
      <c r="BS2029" s="15"/>
      <c r="CD2029" s="15"/>
      <c r="CO2029" s="15"/>
      <c r="CZ2029" s="15"/>
    </row>
    <row r="2030" spans="5:104" x14ac:dyDescent="0.15">
      <c r="E2030" s="15"/>
      <c r="P2030" s="15"/>
      <c r="AA2030" s="15"/>
      <c r="AL2030" s="15"/>
      <c r="AW2030" s="15"/>
      <c r="BH2030" s="15"/>
      <c r="BS2030" s="15"/>
      <c r="CD2030" s="15"/>
      <c r="CO2030" s="15"/>
      <c r="CZ2030" s="15"/>
    </row>
    <row r="2031" spans="5:104" x14ac:dyDescent="0.15">
      <c r="E2031" s="15"/>
      <c r="P2031" s="15"/>
      <c r="AA2031" s="15"/>
      <c r="AL2031" s="15"/>
      <c r="AW2031" s="15"/>
      <c r="BH2031" s="15"/>
      <c r="BS2031" s="15"/>
      <c r="CD2031" s="15"/>
      <c r="CO2031" s="15"/>
      <c r="CZ2031" s="15"/>
    </row>
    <row r="2032" spans="5:104" x14ac:dyDescent="0.15">
      <c r="E2032" s="15"/>
      <c r="P2032" s="15"/>
      <c r="AA2032" s="15"/>
      <c r="AL2032" s="15"/>
      <c r="AW2032" s="15"/>
      <c r="BH2032" s="15"/>
      <c r="BS2032" s="15"/>
      <c r="CD2032" s="15"/>
      <c r="CO2032" s="15"/>
      <c r="CZ2032" s="15"/>
    </row>
    <row r="2033" spans="5:104" x14ac:dyDescent="0.15">
      <c r="E2033" s="15"/>
      <c r="P2033" s="15"/>
      <c r="AA2033" s="15"/>
      <c r="AL2033" s="15"/>
      <c r="AW2033" s="15"/>
      <c r="BH2033" s="15"/>
      <c r="BS2033" s="15"/>
      <c r="CD2033" s="15"/>
      <c r="CO2033" s="15"/>
      <c r="CZ2033" s="15"/>
    </row>
    <row r="2034" spans="5:104" x14ac:dyDescent="0.15">
      <c r="E2034" s="15"/>
      <c r="P2034" s="15"/>
      <c r="AA2034" s="15"/>
      <c r="AL2034" s="15"/>
      <c r="AW2034" s="15"/>
      <c r="BH2034" s="15"/>
      <c r="BS2034" s="15"/>
      <c r="CD2034" s="15"/>
      <c r="CO2034" s="15"/>
      <c r="CZ2034" s="15"/>
    </row>
    <row r="2035" spans="5:104" x14ac:dyDescent="0.15">
      <c r="E2035" s="15"/>
      <c r="P2035" s="15"/>
      <c r="AA2035" s="15"/>
      <c r="AL2035" s="15"/>
      <c r="AW2035" s="15"/>
      <c r="BH2035" s="15"/>
      <c r="BS2035" s="15"/>
      <c r="CD2035" s="15"/>
      <c r="CO2035" s="15"/>
      <c r="CZ2035" s="15"/>
    </row>
    <row r="2036" spans="5:104" x14ac:dyDescent="0.15">
      <c r="E2036" s="15"/>
      <c r="P2036" s="15"/>
      <c r="AA2036" s="15"/>
      <c r="AL2036" s="15"/>
      <c r="AW2036" s="15"/>
      <c r="BH2036" s="15"/>
      <c r="BS2036" s="15"/>
      <c r="CD2036" s="15"/>
      <c r="CO2036" s="15"/>
      <c r="CZ2036" s="15"/>
    </row>
    <row r="2037" spans="5:104" x14ac:dyDescent="0.15">
      <c r="E2037" s="15"/>
      <c r="P2037" s="15"/>
      <c r="AA2037" s="15"/>
      <c r="AL2037" s="15"/>
      <c r="AW2037" s="15"/>
      <c r="BH2037" s="15"/>
      <c r="BS2037" s="15"/>
      <c r="CD2037" s="15"/>
      <c r="CO2037" s="15"/>
      <c r="CZ2037" s="15"/>
    </row>
    <row r="2038" spans="5:104" x14ac:dyDescent="0.15">
      <c r="E2038" s="15"/>
      <c r="P2038" s="15"/>
      <c r="AA2038" s="15"/>
      <c r="AL2038" s="15"/>
      <c r="AW2038" s="15"/>
      <c r="BH2038" s="15"/>
      <c r="BS2038" s="15"/>
      <c r="CD2038" s="15"/>
      <c r="CO2038" s="15"/>
      <c r="CZ2038" s="15"/>
    </row>
    <row r="2039" spans="5:104" x14ac:dyDescent="0.15">
      <c r="E2039" s="15"/>
      <c r="P2039" s="15"/>
      <c r="AA2039" s="15"/>
      <c r="AL2039" s="15"/>
      <c r="AW2039" s="15"/>
      <c r="BH2039" s="15"/>
      <c r="BS2039" s="15"/>
      <c r="CD2039" s="15"/>
      <c r="CO2039" s="15"/>
      <c r="CZ2039" s="15"/>
    </row>
    <row r="2040" spans="5:104" x14ac:dyDescent="0.15">
      <c r="E2040" s="15"/>
      <c r="P2040" s="15"/>
      <c r="AA2040" s="15"/>
      <c r="AL2040" s="15"/>
      <c r="AW2040" s="15"/>
      <c r="BH2040" s="15"/>
      <c r="BS2040" s="15"/>
      <c r="CD2040" s="15"/>
      <c r="CO2040" s="15"/>
      <c r="CZ2040" s="15"/>
    </row>
    <row r="2041" spans="5:104" x14ac:dyDescent="0.15">
      <c r="E2041" s="15"/>
      <c r="P2041" s="15"/>
      <c r="AA2041" s="15"/>
      <c r="AL2041" s="15"/>
      <c r="AW2041" s="15"/>
      <c r="BH2041" s="15"/>
      <c r="BS2041" s="15"/>
      <c r="CD2041" s="15"/>
      <c r="CO2041" s="15"/>
      <c r="CZ2041" s="15"/>
    </row>
    <row r="2042" spans="5:104" x14ac:dyDescent="0.15">
      <c r="E2042" s="15"/>
      <c r="P2042" s="15"/>
      <c r="AA2042" s="15"/>
      <c r="AL2042" s="15"/>
      <c r="AW2042" s="15"/>
      <c r="BH2042" s="15"/>
      <c r="BS2042" s="15"/>
      <c r="CD2042" s="15"/>
      <c r="CO2042" s="15"/>
      <c r="CZ2042" s="15"/>
    </row>
    <row r="2043" spans="5:104" x14ac:dyDescent="0.15">
      <c r="E2043" s="15"/>
      <c r="P2043" s="15"/>
      <c r="AA2043" s="15"/>
      <c r="AL2043" s="15"/>
      <c r="AW2043" s="15"/>
      <c r="BH2043" s="15"/>
      <c r="BS2043" s="15"/>
      <c r="CD2043" s="15"/>
      <c r="CO2043" s="15"/>
      <c r="CZ2043" s="15"/>
    </row>
    <row r="2044" spans="5:104" x14ac:dyDescent="0.15">
      <c r="E2044" s="15"/>
      <c r="P2044" s="15"/>
      <c r="AA2044" s="15"/>
      <c r="AL2044" s="15"/>
      <c r="AW2044" s="15"/>
      <c r="BH2044" s="15"/>
      <c r="BS2044" s="15"/>
      <c r="CD2044" s="15"/>
      <c r="CO2044" s="15"/>
      <c r="CZ2044" s="15"/>
    </row>
    <row r="2045" spans="5:104" x14ac:dyDescent="0.15">
      <c r="E2045" s="15"/>
      <c r="P2045" s="15"/>
      <c r="AA2045" s="15"/>
      <c r="AL2045" s="15"/>
      <c r="AW2045" s="15"/>
      <c r="BH2045" s="15"/>
      <c r="BS2045" s="15"/>
      <c r="CD2045" s="15"/>
      <c r="CO2045" s="15"/>
      <c r="CZ2045" s="15"/>
    </row>
    <row r="2046" spans="5:104" x14ac:dyDescent="0.15">
      <c r="E2046" s="15"/>
      <c r="P2046" s="15"/>
      <c r="AA2046" s="15"/>
      <c r="AL2046" s="15"/>
      <c r="AW2046" s="15"/>
      <c r="BH2046" s="15"/>
      <c r="BS2046" s="15"/>
      <c r="CD2046" s="15"/>
      <c r="CO2046" s="15"/>
      <c r="CZ2046" s="15"/>
    </row>
    <row r="2047" spans="5:104" x14ac:dyDescent="0.15">
      <c r="E2047" s="15"/>
      <c r="P2047" s="15"/>
      <c r="AA2047" s="15"/>
      <c r="AL2047" s="15"/>
      <c r="AW2047" s="15"/>
      <c r="BH2047" s="15"/>
      <c r="BS2047" s="15"/>
      <c r="CD2047" s="15"/>
      <c r="CO2047" s="15"/>
      <c r="CZ2047" s="15"/>
    </row>
    <row r="2048" spans="5:104" x14ac:dyDescent="0.15">
      <c r="E2048" s="15"/>
      <c r="P2048" s="15"/>
      <c r="AA2048" s="15"/>
      <c r="AL2048" s="15"/>
      <c r="AW2048" s="15"/>
      <c r="BH2048" s="15"/>
      <c r="BS2048" s="15"/>
      <c r="CD2048" s="15"/>
      <c r="CO2048" s="15"/>
      <c r="CZ2048" s="15"/>
    </row>
    <row r="2049" spans="5:104" x14ac:dyDescent="0.15">
      <c r="E2049" s="15"/>
      <c r="P2049" s="15"/>
      <c r="AA2049" s="15"/>
      <c r="AL2049" s="15"/>
      <c r="AW2049" s="15"/>
      <c r="BH2049" s="15"/>
      <c r="BS2049" s="15"/>
      <c r="CD2049" s="15"/>
      <c r="CO2049" s="15"/>
      <c r="CZ2049" s="15"/>
    </row>
    <row r="2050" spans="5:104" x14ac:dyDescent="0.15">
      <c r="E2050" s="15"/>
      <c r="P2050" s="15"/>
      <c r="AA2050" s="15"/>
      <c r="AL2050" s="15"/>
      <c r="AW2050" s="15"/>
      <c r="BH2050" s="15"/>
      <c r="BS2050" s="15"/>
      <c r="CD2050" s="15"/>
      <c r="CO2050" s="15"/>
      <c r="CZ2050" s="15"/>
    </row>
    <row r="2051" spans="5:104" x14ac:dyDescent="0.15">
      <c r="E2051" s="15"/>
      <c r="P2051" s="15"/>
      <c r="AA2051" s="15"/>
      <c r="AL2051" s="15"/>
      <c r="AW2051" s="15"/>
      <c r="BH2051" s="15"/>
      <c r="BS2051" s="15"/>
      <c r="CD2051" s="15"/>
      <c r="CO2051" s="15"/>
      <c r="CZ2051" s="15"/>
    </row>
    <row r="2052" spans="5:104" x14ac:dyDescent="0.15">
      <c r="E2052" s="15"/>
      <c r="P2052" s="15"/>
      <c r="AA2052" s="15"/>
      <c r="AL2052" s="15"/>
      <c r="AW2052" s="15"/>
      <c r="BH2052" s="15"/>
      <c r="BS2052" s="15"/>
      <c r="CD2052" s="15"/>
      <c r="CO2052" s="15"/>
      <c r="CZ2052" s="15"/>
    </row>
    <row r="2053" spans="5:104" x14ac:dyDescent="0.15">
      <c r="E2053" s="15"/>
      <c r="P2053" s="15"/>
      <c r="AA2053" s="15"/>
      <c r="AL2053" s="15"/>
      <c r="AW2053" s="15"/>
      <c r="BH2053" s="15"/>
      <c r="BS2053" s="15"/>
      <c r="CD2053" s="15"/>
      <c r="CO2053" s="15"/>
      <c r="CZ2053" s="15"/>
    </row>
    <row r="2054" spans="5:104" x14ac:dyDescent="0.15">
      <c r="E2054" s="15"/>
      <c r="P2054" s="15"/>
      <c r="AA2054" s="15"/>
      <c r="AL2054" s="15"/>
      <c r="AW2054" s="15"/>
      <c r="BH2054" s="15"/>
      <c r="BS2054" s="15"/>
      <c r="CD2054" s="15"/>
      <c r="CO2054" s="15"/>
      <c r="CZ2054" s="15"/>
    </row>
    <row r="2055" spans="5:104" x14ac:dyDescent="0.15">
      <c r="E2055" s="15"/>
      <c r="P2055" s="15"/>
      <c r="AA2055" s="15"/>
      <c r="AL2055" s="15"/>
      <c r="AW2055" s="15"/>
      <c r="BH2055" s="15"/>
      <c r="BS2055" s="15"/>
      <c r="CD2055" s="15"/>
      <c r="CO2055" s="15"/>
      <c r="CZ2055" s="15"/>
    </row>
    <row r="2056" spans="5:104" x14ac:dyDescent="0.15">
      <c r="E2056" s="15"/>
      <c r="P2056" s="15"/>
      <c r="AA2056" s="15"/>
      <c r="AL2056" s="15"/>
      <c r="AW2056" s="15"/>
      <c r="BH2056" s="15"/>
      <c r="BS2056" s="15"/>
      <c r="CD2056" s="15"/>
      <c r="CO2056" s="15"/>
      <c r="CZ2056" s="15"/>
    </row>
    <row r="2057" spans="5:104" x14ac:dyDescent="0.15">
      <c r="E2057" s="15"/>
      <c r="P2057" s="15"/>
      <c r="AA2057" s="15"/>
      <c r="AL2057" s="15"/>
      <c r="AW2057" s="15"/>
      <c r="BH2057" s="15"/>
      <c r="BS2057" s="15"/>
      <c r="CD2057" s="15"/>
      <c r="CO2057" s="15"/>
      <c r="CZ2057" s="15"/>
    </row>
    <row r="2058" spans="5:104" x14ac:dyDescent="0.15">
      <c r="E2058" s="15"/>
      <c r="P2058" s="15"/>
      <c r="AA2058" s="15"/>
      <c r="AL2058" s="15"/>
      <c r="AW2058" s="15"/>
      <c r="BH2058" s="15"/>
      <c r="BS2058" s="15"/>
      <c r="CD2058" s="15"/>
      <c r="CO2058" s="15"/>
      <c r="CZ2058" s="15"/>
    </row>
    <row r="2059" spans="5:104" x14ac:dyDescent="0.15">
      <c r="E2059" s="15"/>
      <c r="P2059" s="15"/>
      <c r="AA2059" s="15"/>
      <c r="AL2059" s="15"/>
      <c r="AW2059" s="15"/>
      <c r="BH2059" s="15"/>
      <c r="BS2059" s="15"/>
      <c r="CD2059" s="15"/>
      <c r="CO2059" s="15"/>
      <c r="CZ2059" s="15"/>
    </row>
    <row r="2060" spans="5:104" x14ac:dyDescent="0.15">
      <c r="E2060" s="15"/>
      <c r="P2060" s="15"/>
      <c r="AA2060" s="15"/>
      <c r="AL2060" s="15"/>
      <c r="AW2060" s="15"/>
      <c r="BH2060" s="15"/>
      <c r="BS2060" s="15"/>
      <c r="CD2060" s="15"/>
      <c r="CO2060" s="15"/>
      <c r="CZ2060" s="15"/>
    </row>
    <row r="2061" spans="5:104" x14ac:dyDescent="0.15">
      <c r="E2061" s="15"/>
      <c r="P2061" s="15"/>
      <c r="AA2061" s="15"/>
      <c r="AL2061" s="15"/>
      <c r="AW2061" s="15"/>
      <c r="BH2061" s="15"/>
      <c r="BS2061" s="15"/>
      <c r="CD2061" s="15"/>
      <c r="CO2061" s="15"/>
      <c r="CZ2061" s="15"/>
    </row>
    <row r="2062" spans="5:104" x14ac:dyDescent="0.15">
      <c r="E2062" s="15"/>
      <c r="P2062" s="15"/>
      <c r="AA2062" s="15"/>
      <c r="AL2062" s="15"/>
      <c r="AW2062" s="15"/>
      <c r="BH2062" s="15"/>
      <c r="BS2062" s="15"/>
      <c r="CD2062" s="15"/>
      <c r="CO2062" s="15"/>
      <c r="CZ2062" s="15"/>
    </row>
    <row r="2063" spans="5:104" x14ac:dyDescent="0.15">
      <c r="E2063" s="15"/>
      <c r="P2063" s="15"/>
      <c r="AA2063" s="15"/>
      <c r="AL2063" s="15"/>
      <c r="AW2063" s="15"/>
      <c r="BH2063" s="15"/>
      <c r="BS2063" s="15"/>
      <c r="CD2063" s="15"/>
      <c r="CO2063" s="15"/>
      <c r="CZ2063" s="15"/>
    </row>
    <row r="2064" spans="5:104" x14ac:dyDescent="0.15">
      <c r="E2064" s="15"/>
      <c r="P2064" s="15"/>
      <c r="AA2064" s="15"/>
      <c r="AL2064" s="15"/>
      <c r="AW2064" s="15"/>
      <c r="BH2064" s="15"/>
      <c r="BS2064" s="15"/>
      <c r="CD2064" s="15"/>
      <c r="CO2064" s="15"/>
      <c r="CZ2064" s="15"/>
    </row>
    <row r="2065" spans="5:104" x14ac:dyDescent="0.15">
      <c r="E2065" s="15"/>
      <c r="P2065" s="15"/>
      <c r="AA2065" s="15"/>
      <c r="AL2065" s="15"/>
      <c r="AW2065" s="15"/>
      <c r="BH2065" s="15"/>
      <c r="BS2065" s="15"/>
      <c r="CD2065" s="15"/>
      <c r="CO2065" s="15"/>
      <c r="CZ2065" s="15"/>
    </row>
    <row r="2066" spans="5:104" x14ac:dyDescent="0.15">
      <c r="E2066" s="15"/>
      <c r="P2066" s="15"/>
      <c r="AA2066" s="15"/>
      <c r="AL2066" s="15"/>
      <c r="AW2066" s="15"/>
      <c r="BH2066" s="15"/>
      <c r="BS2066" s="15"/>
      <c r="CD2066" s="15"/>
      <c r="CO2066" s="15"/>
      <c r="CZ2066" s="15"/>
    </row>
    <row r="2067" spans="5:104" x14ac:dyDescent="0.15">
      <c r="E2067" s="15"/>
      <c r="P2067" s="15"/>
      <c r="AA2067" s="15"/>
      <c r="AL2067" s="15"/>
      <c r="AW2067" s="15"/>
      <c r="BH2067" s="15"/>
      <c r="BS2067" s="15"/>
      <c r="CD2067" s="15"/>
      <c r="CO2067" s="15"/>
      <c r="CZ2067" s="15"/>
    </row>
    <row r="2068" spans="5:104" x14ac:dyDescent="0.15">
      <c r="E2068" s="15"/>
      <c r="P2068" s="15"/>
      <c r="AA2068" s="15"/>
      <c r="AL2068" s="15"/>
      <c r="AW2068" s="15"/>
      <c r="BH2068" s="15"/>
      <c r="BS2068" s="15"/>
      <c r="CD2068" s="15"/>
      <c r="CO2068" s="15"/>
      <c r="CZ2068" s="15"/>
    </row>
    <row r="2069" spans="5:104" x14ac:dyDescent="0.15">
      <c r="E2069" s="15"/>
      <c r="P2069" s="15"/>
      <c r="AA2069" s="15"/>
      <c r="AL2069" s="15"/>
      <c r="AW2069" s="15"/>
      <c r="BH2069" s="15"/>
      <c r="BS2069" s="15"/>
      <c r="CD2069" s="15"/>
      <c r="CO2069" s="15"/>
      <c r="CZ2069" s="15"/>
    </row>
    <row r="2070" spans="5:104" x14ac:dyDescent="0.15">
      <c r="E2070" s="15"/>
      <c r="P2070" s="15"/>
      <c r="AA2070" s="15"/>
      <c r="AL2070" s="15"/>
      <c r="AW2070" s="15"/>
      <c r="BH2070" s="15"/>
      <c r="BS2070" s="15"/>
      <c r="CD2070" s="15"/>
      <c r="CO2070" s="15"/>
      <c r="CZ2070" s="15"/>
    </row>
    <row r="2071" spans="5:104" x14ac:dyDescent="0.15">
      <c r="E2071" s="15"/>
      <c r="P2071" s="15"/>
      <c r="AA2071" s="15"/>
      <c r="AL2071" s="15"/>
      <c r="AW2071" s="15"/>
      <c r="BH2071" s="15"/>
      <c r="BS2071" s="15"/>
      <c r="CD2071" s="15"/>
      <c r="CO2071" s="15"/>
      <c r="CZ2071" s="15"/>
    </row>
    <row r="2072" spans="5:104" x14ac:dyDescent="0.15">
      <c r="E2072" s="15"/>
      <c r="P2072" s="15"/>
      <c r="AA2072" s="15"/>
      <c r="AL2072" s="15"/>
      <c r="AW2072" s="15"/>
      <c r="BH2072" s="15"/>
      <c r="BS2072" s="15"/>
      <c r="CD2072" s="15"/>
      <c r="CO2072" s="15"/>
      <c r="CZ2072" s="15"/>
    </row>
    <row r="2073" spans="5:104" x14ac:dyDescent="0.15">
      <c r="E2073" s="15"/>
      <c r="P2073" s="15"/>
      <c r="AA2073" s="15"/>
      <c r="AL2073" s="15"/>
      <c r="AW2073" s="15"/>
      <c r="BH2073" s="15"/>
      <c r="BS2073" s="15"/>
      <c r="CD2073" s="15"/>
      <c r="CO2073" s="15"/>
      <c r="CZ2073" s="15"/>
    </row>
    <row r="2074" spans="5:104" x14ac:dyDescent="0.15">
      <c r="E2074" s="15"/>
      <c r="P2074" s="15"/>
      <c r="AA2074" s="15"/>
      <c r="AL2074" s="15"/>
      <c r="AW2074" s="15"/>
      <c r="BH2074" s="15"/>
      <c r="BS2074" s="15"/>
      <c r="CD2074" s="15"/>
      <c r="CO2074" s="15"/>
      <c r="CZ2074" s="15"/>
    </row>
    <row r="2075" spans="5:104" x14ac:dyDescent="0.15">
      <c r="E2075" s="15"/>
      <c r="P2075" s="15"/>
      <c r="AA2075" s="15"/>
      <c r="AL2075" s="15"/>
      <c r="AW2075" s="15"/>
      <c r="BH2075" s="15"/>
      <c r="BS2075" s="15"/>
      <c r="CD2075" s="15"/>
      <c r="CO2075" s="15"/>
      <c r="CZ2075" s="15"/>
    </row>
    <row r="2076" spans="5:104" x14ac:dyDescent="0.15">
      <c r="E2076" s="15"/>
      <c r="P2076" s="15"/>
      <c r="AA2076" s="15"/>
      <c r="AL2076" s="15"/>
      <c r="AW2076" s="15"/>
      <c r="BH2076" s="15"/>
      <c r="BS2076" s="15"/>
      <c r="CD2076" s="15"/>
      <c r="CO2076" s="15"/>
      <c r="CZ2076" s="15"/>
    </row>
    <row r="2077" spans="5:104" x14ac:dyDescent="0.15">
      <c r="E2077" s="15"/>
      <c r="P2077" s="15"/>
      <c r="AA2077" s="15"/>
      <c r="AL2077" s="15"/>
      <c r="AW2077" s="15"/>
      <c r="BH2077" s="15"/>
      <c r="BS2077" s="15"/>
      <c r="CD2077" s="15"/>
      <c r="CO2077" s="15"/>
      <c r="CZ2077" s="15"/>
    </row>
    <row r="2078" spans="5:104" x14ac:dyDescent="0.15">
      <c r="E2078" s="15"/>
      <c r="P2078" s="15"/>
      <c r="AA2078" s="15"/>
      <c r="AL2078" s="15"/>
      <c r="AW2078" s="15"/>
      <c r="BH2078" s="15"/>
      <c r="BS2078" s="15"/>
      <c r="CD2078" s="15"/>
      <c r="CO2078" s="15"/>
      <c r="CZ2078" s="15"/>
    </row>
    <row r="2079" spans="5:104" x14ac:dyDescent="0.15">
      <c r="E2079" s="15"/>
      <c r="P2079" s="15"/>
      <c r="AA2079" s="15"/>
      <c r="AL2079" s="15"/>
      <c r="AW2079" s="15"/>
      <c r="BH2079" s="15"/>
      <c r="BS2079" s="15"/>
      <c r="CD2079" s="15"/>
      <c r="CO2079" s="15"/>
      <c r="CZ2079" s="15"/>
    </row>
    <row r="2080" spans="5:104" x14ac:dyDescent="0.15">
      <c r="E2080" s="15"/>
      <c r="P2080" s="15"/>
      <c r="AA2080" s="15"/>
      <c r="AL2080" s="15"/>
      <c r="AW2080" s="15"/>
      <c r="BH2080" s="15"/>
      <c r="BS2080" s="15"/>
      <c r="CD2080" s="15"/>
      <c r="CO2080" s="15"/>
      <c r="CZ2080" s="15"/>
    </row>
    <row r="2081" spans="5:104" x14ac:dyDescent="0.15">
      <c r="E2081" s="15"/>
      <c r="P2081" s="15"/>
      <c r="AA2081" s="15"/>
      <c r="AL2081" s="15"/>
      <c r="AW2081" s="15"/>
      <c r="BH2081" s="15"/>
      <c r="BS2081" s="15"/>
      <c r="CD2081" s="15"/>
      <c r="CO2081" s="15"/>
      <c r="CZ2081" s="15"/>
    </row>
    <row r="2082" spans="5:104" x14ac:dyDescent="0.15">
      <c r="E2082" s="15"/>
      <c r="P2082" s="15"/>
      <c r="AA2082" s="15"/>
      <c r="AL2082" s="15"/>
      <c r="AW2082" s="15"/>
      <c r="BH2082" s="15"/>
      <c r="BS2082" s="15"/>
      <c r="CD2082" s="15"/>
      <c r="CO2082" s="15"/>
      <c r="CZ2082" s="15"/>
    </row>
    <row r="2083" spans="5:104" x14ac:dyDescent="0.15">
      <c r="E2083" s="15"/>
      <c r="P2083" s="15"/>
      <c r="AA2083" s="15"/>
      <c r="AL2083" s="15"/>
      <c r="AW2083" s="15"/>
      <c r="BH2083" s="15"/>
      <c r="BS2083" s="15"/>
      <c r="CD2083" s="15"/>
      <c r="CO2083" s="15"/>
      <c r="CZ2083" s="15"/>
    </row>
    <row r="2084" spans="5:104" x14ac:dyDescent="0.15">
      <c r="E2084" s="15"/>
      <c r="P2084" s="15"/>
      <c r="AA2084" s="15"/>
      <c r="AL2084" s="15"/>
      <c r="AW2084" s="15"/>
      <c r="BH2084" s="15"/>
      <c r="BS2084" s="15"/>
      <c r="CD2084" s="15"/>
      <c r="CO2084" s="15"/>
      <c r="CZ2084" s="15"/>
    </row>
    <row r="2085" spans="5:104" x14ac:dyDescent="0.15">
      <c r="E2085" s="15"/>
      <c r="P2085" s="15"/>
      <c r="AA2085" s="15"/>
      <c r="AL2085" s="15"/>
      <c r="AW2085" s="15"/>
      <c r="BH2085" s="15"/>
      <c r="BS2085" s="15"/>
      <c r="CD2085" s="15"/>
      <c r="CO2085" s="15"/>
      <c r="CZ2085" s="15"/>
    </row>
    <row r="2086" spans="5:104" x14ac:dyDescent="0.15">
      <c r="E2086" s="15"/>
      <c r="P2086" s="15"/>
      <c r="AA2086" s="15"/>
      <c r="AL2086" s="15"/>
      <c r="AW2086" s="15"/>
      <c r="BH2086" s="15"/>
      <c r="BS2086" s="15"/>
      <c r="CD2086" s="15"/>
      <c r="CO2086" s="15"/>
      <c r="CZ2086" s="15"/>
    </row>
    <row r="2087" spans="5:104" x14ac:dyDescent="0.15">
      <c r="E2087" s="15"/>
      <c r="P2087" s="15"/>
      <c r="AA2087" s="15"/>
      <c r="AL2087" s="15"/>
      <c r="AW2087" s="15"/>
      <c r="BH2087" s="15"/>
      <c r="BS2087" s="15"/>
      <c r="CD2087" s="15"/>
      <c r="CO2087" s="15"/>
      <c r="CZ2087" s="15"/>
    </row>
    <row r="2088" spans="5:104" x14ac:dyDescent="0.15">
      <c r="E2088" s="15"/>
      <c r="P2088" s="15"/>
      <c r="AA2088" s="15"/>
      <c r="AL2088" s="15"/>
      <c r="AW2088" s="15"/>
      <c r="BH2088" s="15"/>
      <c r="BS2088" s="15"/>
      <c r="CD2088" s="15"/>
      <c r="CO2088" s="15"/>
      <c r="CZ2088" s="15"/>
    </row>
    <row r="2089" spans="5:104" x14ac:dyDescent="0.15">
      <c r="E2089" s="15"/>
      <c r="P2089" s="15"/>
      <c r="AA2089" s="15"/>
      <c r="AL2089" s="15"/>
      <c r="AW2089" s="15"/>
      <c r="BH2089" s="15"/>
      <c r="BS2089" s="15"/>
      <c r="CD2089" s="15"/>
      <c r="CO2089" s="15"/>
      <c r="CZ2089" s="15"/>
    </row>
    <row r="2090" spans="5:104" x14ac:dyDescent="0.15">
      <c r="E2090" s="15"/>
      <c r="P2090" s="15"/>
      <c r="AA2090" s="15"/>
      <c r="AL2090" s="15"/>
      <c r="AW2090" s="15"/>
      <c r="BH2090" s="15"/>
      <c r="BS2090" s="15"/>
      <c r="CD2090" s="15"/>
      <c r="CO2090" s="15"/>
      <c r="CZ2090" s="15"/>
    </row>
    <row r="2091" spans="5:104" x14ac:dyDescent="0.15">
      <c r="E2091" s="15"/>
      <c r="P2091" s="15"/>
      <c r="AA2091" s="15"/>
      <c r="AL2091" s="15"/>
      <c r="AW2091" s="15"/>
      <c r="BH2091" s="15"/>
      <c r="BS2091" s="15"/>
      <c r="CD2091" s="15"/>
      <c r="CO2091" s="15"/>
      <c r="CZ2091" s="15"/>
    </row>
    <row r="2092" spans="5:104" x14ac:dyDescent="0.15">
      <c r="E2092" s="15"/>
      <c r="P2092" s="15"/>
      <c r="AA2092" s="15"/>
      <c r="AL2092" s="15"/>
      <c r="AW2092" s="15"/>
      <c r="BH2092" s="15"/>
      <c r="BS2092" s="15"/>
      <c r="CD2092" s="15"/>
      <c r="CO2092" s="15"/>
      <c r="CZ2092" s="15"/>
    </row>
    <row r="2093" spans="5:104" x14ac:dyDescent="0.15">
      <c r="E2093" s="15"/>
      <c r="P2093" s="15"/>
      <c r="AA2093" s="15"/>
      <c r="AL2093" s="15"/>
      <c r="AW2093" s="15"/>
      <c r="BH2093" s="15"/>
      <c r="BS2093" s="15"/>
      <c r="CD2093" s="15"/>
      <c r="CO2093" s="15"/>
      <c r="CZ2093" s="15"/>
    </row>
    <row r="2094" spans="5:104" x14ac:dyDescent="0.15">
      <c r="E2094" s="15"/>
      <c r="P2094" s="15"/>
      <c r="AA2094" s="15"/>
      <c r="AL2094" s="15"/>
      <c r="AW2094" s="15"/>
      <c r="BH2094" s="15"/>
      <c r="BS2094" s="15"/>
      <c r="CD2094" s="15"/>
      <c r="CO2094" s="15"/>
      <c r="CZ2094" s="15"/>
    </row>
    <row r="2095" spans="5:104" x14ac:dyDescent="0.15">
      <c r="E2095" s="15"/>
      <c r="P2095" s="15"/>
      <c r="AA2095" s="15"/>
      <c r="AL2095" s="15"/>
      <c r="AW2095" s="15"/>
      <c r="BH2095" s="15"/>
      <c r="BS2095" s="15"/>
      <c r="CD2095" s="15"/>
      <c r="CO2095" s="15"/>
      <c r="CZ2095" s="15"/>
    </row>
    <row r="2096" spans="5:104" x14ac:dyDescent="0.15">
      <c r="E2096" s="15"/>
      <c r="P2096" s="15"/>
      <c r="AA2096" s="15"/>
      <c r="AL2096" s="15"/>
      <c r="AW2096" s="15"/>
      <c r="BH2096" s="15"/>
      <c r="BS2096" s="15"/>
      <c r="CD2096" s="15"/>
      <c r="CO2096" s="15"/>
      <c r="CZ2096" s="15"/>
    </row>
    <row r="2097" spans="5:104" x14ac:dyDescent="0.15">
      <c r="E2097" s="15"/>
      <c r="P2097" s="15"/>
      <c r="AA2097" s="15"/>
      <c r="AL2097" s="15"/>
      <c r="AW2097" s="15"/>
      <c r="BH2097" s="15"/>
      <c r="BS2097" s="15"/>
      <c r="CD2097" s="15"/>
      <c r="CO2097" s="15"/>
      <c r="CZ2097" s="15"/>
    </row>
    <row r="2098" spans="5:104" x14ac:dyDescent="0.15">
      <c r="E2098" s="15"/>
      <c r="P2098" s="15"/>
      <c r="AA2098" s="15"/>
      <c r="AL2098" s="15"/>
      <c r="AW2098" s="15"/>
      <c r="BH2098" s="15"/>
      <c r="BS2098" s="15"/>
      <c r="CD2098" s="15"/>
      <c r="CO2098" s="15"/>
      <c r="CZ2098" s="15"/>
    </row>
    <row r="2099" spans="5:104" x14ac:dyDescent="0.15">
      <c r="E2099" s="15"/>
      <c r="P2099" s="15"/>
      <c r="AA2099" s="15"/>
      <c r="AL2099" s="15"/>
      <c r="AW2099" s="15"/>
      <c r="BH2099" s="15"/>
      <c r="BS2099" s="15"/>
      <c r="CD2099" s="15"/>
      <c r="CO2099" s="15"/>
      <c r="CZ2099" s="15"/>
    </row>
    <row r="2100" spans="5:104" x14ac:dyDescent="0.15">
      <c r="E2100" s="15"/>
      <c r="P2100" s="15"/>
      <c r="AA2100" s="15"/>
      <c r="AL2100" s="15"/>
      <c r="AW2100" s="15"/>
      <c r="BH2100" s="15"/>
      <c r="BS2100" s="15"/>
      <c r="CD2100" s="15"/>
      <c r="CO2100" s="15"/>
      <c r="CZ2100" s="15"/>
    </row>
    <row r="2101" spans="5:104" x14ac:dyDescent="0.15">
      <c r="E2101" s="15"/>
      <c r="P2101" s="15"/>
      <c r="AA2101" s="15"/>
      <c r="AL2101" s="15"/>
      <c r="AW2101" s="15"/>
      <c r="BH2101" s="15"/>
      <c r="BS2101" s="15"/>
      <c r="CD2101" s="15"/>
      <c r="CO2101" s="15"/>
      <c r="CZ2101" s="15"/>
    </row>
    <row r="2102" spans="5:104" x14ac:dyDescent="0.15">
      <c r="E2102" s="15"/>
      <c r="P2102" s="15"/>
      <c r="AA2102" s="15"/>
      <c r="AL2102" s="15"/>
      <c r="AW2102" s="15"/>
      <c r="BH2102" s="15"/>
      <c r="BS2102" s="15"/>
      <c r="CD2102" s="15"/>
      <c r="CO2102" s="15"/>
      <c r="CZ2102" s="15"/>
    </row>
    <row r="2103" spans="5:104" x14ac:dyDescent="0.15">
      <c r="E2103" s="15"/>
      <c r="P2103" s="15"/>
      <c r="AA2103" s="15"/>
      <c r="AL2103" s="15"/>
      <c r="AW2103" s="15"/>
      <c r="BH2103" s="15"/>
      <c r="BS2103" s="15"/>
      <c r="CD2103" s="15"/>
      <c r="CO2103" s="15"/>
      <c r="CZ2103" s="15"/>
    </row>
    <row r="2104" spans="5:104" x14ac:dyDescent="0.15">
      <c r="E2104" s="15"/>
      <c r="P2104" s="15"/>
      <c r="AA2104" s="15"/>
      <c r="AL2104" s="15"/>
      <c r="AW2104" s="15"/>
      <c r="BH2104" s="15"/>
      <c r="BS2104" s="15"/>
      <c r="CD2104" s="15"/>
      <c r="CO2104" s="15"/>
      <c r="CZ2104" s="15"/>
    </row>
    <row r="2105" spans="5:104" x14ac:dyDescent="0.15">
      <c r="E2105" s="15"/>
      <c r="P2105" s="15"/>
      <c r="AA2105" s="15"/>
      <c r="AL2105" s="15"/>
      <c r="AW2105" s="15"/>
      <c r="BH2105" s="15"/>
      <c r="BS2105" s="15"/>
      <c r="CD2105" s="15"/>
      <c r="CO2105" s="15"/>
      <c r="CZ2105" s="15"/>
    </row>
    <row r="2106" spans="5:104" x14ac:dyDescent="0.15">
      <c r="E2106" s="15"/>
      <c r="P2106" s="15"/>
      <c r="AA2106" s="15"/>
      <c r="AL2106" s="15"/>
      <c r="AW2106" s="15"/>
      <c r="BH2106" s="15"/>
      <c r="BS2106" s="15"/>
      <c r="CD2106" s="15"/>
      <c r="CO2106" s="15"/>
      <c r="CZ2106" s="15"/>
    </row>
    <row r="2107" spans="5:104" x14ac:dyDescent="0.15">
      <c r="E2107" s="15"/>
      <c r="P2107" s="15"/>
      <c r="AA2107" s="15"/>
      <c r="AL2107" s="15"/>
      <c r="AW2107" s="15"/>
      <c r="BH2107" s="15"/>
      <c r="BS2107" s="15"/>
      <c r="CD2107" s="15"/>
      <c r="CO2107" s="15"/>
      <c r="CZ2107" s="15"/>
    </row>
    <row r="2108" spans="5:104" x14ac:dyDescent="0.15">
      <c r="E2108" s="15"/>
      <c r="P2108" s="15"/>
      <c r="AA2108" s="15"/>
      <c r="AL2108" s="15"/>
      <c r="AW2108" s="15"/>
      <c r="BH2108" s="15"/>
      <c r="BS2108" s="15"/>
      <c r="CD2108" s="15"/>
      <c r="CO2108" s="15"/>
      <c r="CZ2108" s="15"/>
    </row>
    <row r="2109" spans="5:104" x14ac:dyDescent="0.15">
      <c r="E2109" s="15"/>
      <c r="P2109" s="15"/>
      <c r="AA2109" s="15"/>
      <c r="AL2109" s="15"/>
      <c r="AW2109" s="15"/>
      <c r="BH2109" s="15"/>
      <c r="BS2109" s="15"/>
      <c r="CD2109" s="15"/>
      <c r="CO2109" s="15"/>
      <c r="CZ2109" s="15"/>
    </row>
    <row r="2110" spans="5:104" x14ac:dyDescent="0.15">
      <c r="E2110" s="15"/>
      <c r="P2110" s="15"/>
      <c r="AA2110" s="15"/>
      <c r="AL2110" s="15"/>
      <c r="AW2110" s="15"/>
      <c r="BH2110" s="15"/>
      <c r="BS2110" s="15"/>
      <c r="CD2110" s="15"/>
      <c r="CO2110" s="15"/>
      <c r="CZ2110" s="15"/>
    </row>
    <row r="2111" spans="5:104" x14ac:dyDescent="0.15">
      <c r="E2111" s="15"/>
      <c r="P2111" s="15"/>
      <c r="AA2111" s="15"/>
      <c r="AL2111" s="15"/>
      <c r="AW2111" s="15"/>
      <c r="BH2111" s="15"/>
      <c r="BS2111" s="15"/>
      <c r="CD2111" s="15"/>
      <c r="CO2111" s="15"/>
      <c r="CZ2111" s="15"/>
    </row>
    <row r="2112" spans="5:104" x14ac:dyDescent="0.15">
      <c r="E2112" s="15"/>
      <c r="P2112" s="15"/>
      <c r="AA2112" s="15"/>
      <c r="AL2112" s="15"/>
      <c r="AW2112" s="15"/>
      <c r="BH2112" s="15"/>
      <c r="BS2112" s="15"/>
      <c r="CD2112" s="15"/>
      <c r="CO2112" s="15"/>
      <c r="CZ2112" s="15"/>
    </row>
    <row r="2113" spans="5:104" x14ac:dyDescent="0.15">
      <c r="E2113" s="15"/>
      <c r="P2113" s="15"/>
      <c r="AA2113" s="15"/>
      <c r="AL2113" s="15"/>
      <c r="AW2113" s="15"/>
      <c r="BH2113" s="15"/>
      <c r="BS2113" s="15"/>
      <c r="CD2113" s="15"/>
      <c r="CO2113" s="15"/>
      <c r="CZ2113" s="15"/>
    </row>
    <row r="2114" spans="5:104" x14ac:dyDescent="0.15">
      <c r="E2114" s="15"/>
      <c r="P2114" s="15"/>
      <c r="AA2114" s="15"/>
      <c r="AL2114" s="15"/>
      <c r="AW2114" s="15"/>
      <c r="BH2114" s="15"/>
      <c r="BS2114" s="15"/>
      <c r="CD2114" s="15"/>
      <c r="CO2114" s="15"/>
      <c r="CZ2114" s="15"/>
    </row>
    <row r="2115" spans="5:104" x14ac:dyDescent="0.15">
      <c r="E2115" s="15"/>
      <c r="P2115" s="15"/>
      <c r="AA2115" s="15"/>
      <c r="AL2115" s="15"/>
      <c r="AW2115" s="15"/>
      <c r="BH2115" s="15"/>
      <c r="BS2115" s="15"/>
      <c r="CD2115" s="15"/>
      <c r="CO2115" s="15"/>
      <c r="CZ2115" s="15"/>
    </row>
    <row r="2116" spans="5:104" x14ac:dyDescent="0.15">
      <c r="E2116" s="15"/>
      <c r="P2116" s="15"/>
      <c r="AA2116" s="15"/>
      <c r="AL2116" s="15"/>
      <c r="AW2116" s="15"/>
      <c r="BH2116" s="15"/>
      <c r="BS2116" s="15"/>
      <c r="CD2116" s="15"/>
      <c r="CO2116" s="15"/>
      <c r="CZ2116" s="15"/>
    </row>
    <row r="2117" spans="5:104" x14ac:dyDescent="0.15">
      <c r="E2117" s="15"/>
      <c r="P2117" s="15"/>
      <c r="AA2117" s="15"/>
      <c r="AL2117" s="15"/>
      <c r="AW2117" s="15"/>
      <c r="BH2117" s="15"/>
      <c r="BS2117" s="15"/>
      <c r="CD2117" s="15"/>
      <c r="CO2117" s="15"/>
      <c r="CZ2117" s="15"/>
    </row>
    <row r="2118" spans="5:104" x14ac:dyDescent="0.15">
      <c r="E2118" s="15"/>
      <c r="P2118" s="15"/>
      <c r="AA2118" s="15"/>
      <c r="AL2118" s="15"/>
      <c r="AW2118" s="15"/>
      <c r="BH2118" s="15"/>
      <c r="BS2118" s="15"/>
      <c r="CD2118" s="15"/>
      <c r="CO2118" s="15"/>
      <c r="CZ2118" s="15"/>
    </row>
    <row r="2119" spans="5:104" x14ac:dyDescent="0.15">
      <c r="E2119" s="15"/>
      <c r="P2119" s="15"/>
      <c r="AA2119" s="15"/>
      <c r="AL2119" s="15"/>
      <c r="AW2119" s="15"/>
      <c r="BH2119" s="15"/>
      <c r="BS2119" s="15"/>
      <c r="CD2119" s="15"/>
      <c r="CO2119" s="15"/>
      <c r="CZ2119" s="15"/>
    </row>
    <row r="2120" spans="5:104" x14ac:dyDescent="0.15">
      <c r="E2120" s="15"/>
      <c r="P2120" s="15"/>
      <c r="AA2120" s="15"/>
      <c r="AL2120" s="15"/>
      <c r="AW2120" s="15"/>
      <c r="BH2120" s="15"/>
      <c r="BS2120" s="15"/>
      <c r="CD2120" s="15"/>
      <c r="CO2120" s="15"/>
      <c r="CZ2120" s="15"/>
    </row>
    <row r="2121" spans="5:104" x14ac:dyDescent="0.15">
      <c r="E2121" s="15"/>
      <c r="P2121" s="15"/>
      <c r="AA2121" s="15"/>
      <c r="AL2121" s="15"/>
      <c r="AW2121" s="15"/>
      <c r="BH2121" s="15"/>
      <c r="BS2121" s="15"/>
      <c r="CD2121" s="15"/>
      <c r="CO2121" s="15"/>
      <c r="CZ2121" s="15"/>
    </row>
    <row r="2122" spans="5:104" x14ac:dyDescent="0.15">
      <c r="E2122" s="15"/>
      <c r="P2122" s="15"/>
      <c r="AA2122" s="15"/>
      <c r="AL2122" s="15"/>
      <c r="AW2122" s="15"/>
      <c r="BH2122" s="15"/>
      <c r="BS2122" s="15"/>
      <c r="CD2122" s="15"/>
      <c r="CO2122" s="15"/>
      <c r="CZ2122" s="15"/>
    </row>
    <row r="2123" spans="5:104" x14ac:dyDescent="0.15">
      <c r="E2123" s="15"/>
      <c r="P2123" s="15"/>
      <c r="AA2123" s="15"/>
      <c r="AL2123" s="15"/>
      <c r="AW2123" s="15"/>
      <c r="BH2123" s="15"/>
      <c r="BS2123" s="15"/>
      <c r="CD2123" s="15"/>
      <c r="CO2123" s="15"/>
      <c r="CZ2123" s="15"/>
    </row>
    <row r="2124" spans="5:104" x14ac:dyDescent="0.15">
      <c r="E2124" s="15"/>
      <c r="P2124" s="15"/>
      <c r="AA2124" s="15"/>
      <c r="AL2124" s="15"/>
      <c r="AW2124" s="15"/>
      <c r="BH2124" s="15"/>
      <c r="BS2124" s="15"/>
      <c r="CD2124" s="15"/>
      <c r="CO2124" s="15"/>
      <c r="CZ2124" s="15"/>
    </row>
    <row r="2125" spans="5:104" x14ac:dyDescent="0.15">
      <c r="E2125" s="15"/>
      <c r="P2125" s="15"/>
      <c r="AA2125" s="15"/>
      <c r="AL2125" s="15"/>
      <c r="AW2125" s="15"/>
      <c r="BH2125" s="15"/>
      <c r="BS2125" s="15"/>
      <c r="CD2125" s="15"/>
      <c r="CO2125" s="15"/>
      <c r="CZ2125" s="15"/>
    </row>
    <row r="2126" spans="5:104" x14ac:dyDescent="0.15">
      <c r="E2126" s="15"/>
      <c r="P2126" s="15"/>
      <c r="AA2126" s="15"/>
      <c r="AL2126" s="15"/>
      <c r="AW2126" s="15"/>
      <c r="BH2126" s="15"/>
      <c r="BS2126" s="15"/>
      <c r="CD2126" s="15"/>
      <c r="CO2126" s="15"/>
      <c r="CZ2126" s="15"/>
    </row>
    <row r="2127" spans="5:104" x14ac:dyDescent="0.15">
      <c r="E2127" s="15"/>
      <c r="P2127" s="15"/>
      <c r="AA2127" s="15"/>
      <c r="AL2127" s="15"/>
      <c r="AW2127" s="15"/>
      <c r="BH2127" s="15"/>
      <c r="BS2127" s="15"/>
      <c r="CD2127" s="15"/>
      <c r="CO2127" s="15"/>
      <c r="CZ2127" s="15"/>
    </row>
    <row r="2128" spans="5:104" x14ac:dyDescent="0.15">
      <c r="E2128" s="15"/>
      <c r="P2128" s="15"/>
      <c r="AA2128" s="15"/>
      <c r="AL2128" s="15"/>
      <c r="AW2128" s="15"/>
      <c r="BH2128" s="15"/>
      <c r="BS2128" s="15"/>
      <c r="CD2128" s="15"/>
      <c r="CO2128" s="15"/>
      <c r="CZ2128" s="15"/>
    </row>
    <row r="2129" spans="5:104" x14ac:dyDescent="0.15">
      <c r="E2129" s="15"/>
      <c r="P2129" s="15"/>
      <c r="AA2129" s="15"/>
      <c r="AL2129" s="15"/>
      <c r="AW2129" s="15"/>
      <c r="BH2129" s="15"/>
      <c r="BS2129" s="15"/>
      <c r="CD2129" s="15"/>
      <c r="CO2129" s="15"/>
      <c r="CZ2129" s="15"/>
    </row>
    <row r="2130" spans="5:104" x14ac:dyDescent="0.15">
      <c r="E2130" s="15"/>
      <c r="P2130" s="15"/>
      <c r="AA2130" s="15"/>
      <c r="AL2130" s="15"/>
      <c r="AW2130" s="15"/>
      <c r="BH2130" s="15"/>
      <c r="BS2130" s="15"/>
      <c r="CD2130" s="15"/>
      <c r="CO2130" s="15"/>
      <c r="CZ2130" s="15"/>
    </row>
    <row r="2131" spans="5:104" x14ac:dyDescent="0.15">
      <c r="E2131" s="15"/>
      <c r="P2131" s="15"/>
      <c r="AA2131" s="15"/>
      <c r="AL2131" s="15"/>
      <c r="AW2131" s="15"/>
      <c r="BH2131" s="15"/>
      <c r="BS2131" s="15"/>
      <c r="CD2131" s="15"/>
      <c r="CO2131" s="15"/>
      <c r="CZ2131" s="15"/>
    </row>
    <row r="2132" spans="5:104" x14ac:dyDescent="0.15">
      <c r="E2132" s="15"/>
      <c r="P2132" s="15"/>
      <c r="AA2132" s="15"/>
      <c r="AL2132" s="15"/>
      <c r="AW2132" s="15"/>
      <c r="BH2132" s="15"/>
      <c r="BS2132" s="15"/>
      <c r="CD2132" s="15"/>
      <c r="CO2132" s="15"/>
      <c r="CZ2132" s="15"/>
    </row>
    <row r="2133" spans="5:104" x14ac:dyDescent="0.15">
      <c r="E2133" s="15"/>
      <c r="P2133" s="15"/>
      <c r="AA2133" s="15"/>
      <c r="AL2133" s="15"/>
      <c r="AW2133" s="15"/>
      <c r="BH2133" s="15"/>
      <c r="BS2133" s="15"/>
      <c r="CD2133" s="15"/>
      <c r="CO2133" s="15"/>
      <c r="CZ2133" s="15"/>
    </row>
    <row r="2134" spans="5:104" x14ac:dyDescent="0.15">
      <c r="E2134" s="15"/>
      <c r="P2134" s="15"/>
      <c r="AA2134" s="15"/>
      <c r="AL2134" s="15"/>
      <c r="AW2134" s="15"/>
      <c r="BH2134" s="15"/>
      <c r="BS2134" s="15"/>
      <c r="CD2134" s="15"/>
      <c r="CO2134" s="15"/>
      <c r="CZ2134" s="15"/>
    </row>
    <row r="2135" spans="5:104" x14ac:dyDescent="0.15">
      <c r="E2135" s="15"/>
      <c r="P2135" s="15"/>
      <c r="AA2135" s="15"/>
      <c r="AL2135" s="15"/>
      <c r="AW2135" s="15"/>
      <c r="BH2135" s="15"/>
      <c r="BS2135" s="15"/>
      <c r="CD2135" s="15"/>
      <c r="CO2135" s="15"/>
      <c r="CZ2135" s="15"/>
    </row>
    <row r="2136" spans="5:104" x14ac:dyDescent="0.15">
      <c r="E2136" s="15"/>
      <c r="P2136" s="15"/>
      <c r="AA2136" s="15"/>
      <c r="AL2136" s="15"/>
      <c r="AW2136" s="15"/>
      <c r="BH2136" s="15"/>
      <c r="BS2136" s="15"/>
      <c r="CD2136" s="15"/>
      <c r="CO2136" s="15"/>
      <c r="CZ2136" s="15"/>
    </row>
    <row r="2137" spans="5:104" x14ac:dyDescent="0.15">
      <c r="E2137" s="15"/>
      <c r="P2137" s="15"/>
      <c r="AA2137" s="15"/>
      <c r="AL2137" s="15"/>
      <c r="AW2137" s="15"/>
      <c r="BH2137" s="15"/>
      <c r="BS2137" s="15"/>
      <c r="CD2137" s="15"/>
      <c r="CO2137" s="15"/>
      <c r="CZ2137" s="15"/>
    </row>
    <row r="2138" spans="5:104" x14ac:dyDescent="0.15">
      <c r="E2138" s="15"/>
      <c r="P2138" s="15"/>
      <c r="AA2138" s="15"/>
      <c r="AL2138" s="15"/>
      <c r="AW2138" s="15"/>
      <c r="BH2138" s="15"/>
      <c r="BS2138" s="15"/>
      <c r="CD2138" s="15"/>
      <c r="CO2138" s="15"/>
      <c r="CZ2138" s="15"/>
    </row>
    <row r="2139" spans="5:104" x14ac:dyDescent="0.15">
      <c r="E2139" s="15"/>
      <c r="P2139" s="15"/>
      <c r="AA2139" s="15"/>
      <c r="AL2139" s="15"/>
      <c r="AW2139" s="15"/>
      <c r="BH2139" s="15"/>
      <c r="BS2139" s="15"/>
      <c r="CD2139" s="15"/>
      <c r="CO2139" s="15"/>
      <c r="CZ2139" s="15"/>
    </row>
    <row r="2140" spans="5:104" x14ac:dyDescent="0.15">
      <c r="E2140" s="15"/>
      <c r="P2140" s="15"/>
      <c r="AA2140" s="15"/>
      <c r="AL2140" s="15"/>
      <c r="AW2140" s="15"/>
      <c r="BH2140" s="15"/>
      <c r="BS2140" s="15"/>
      <c r="CD2140" s="15"/>
      <c r="CO2140" s="15"/>
      <c r="CZ2140" s="15"/>
    </row>
    <row r="2141" spans="5:104" x14ac:dyDescent="0.15">
      <c r="E2141" s="15"/>
      <c r="P2141" s="15"/>
      <c r="AA2141" s="15"/>
      <c r="AL2141" s="15"/>
      <c r="AW2141" s="15"/>
      <c r="BH2141" s="15"/>
      <c r="BS2141" s="15"/>
      <c r="CD2141" s="15"/>
      <c r="CO2141" s="15"/>
      <c r="CZ2141" s="15"/>
    </row>
    <row r="2142" spans="5:104" x14ac:dyDescent="0.15">
      <c r="E2142" s="15"/>
      <c r="P2142" s="15"/>
      <c r="AA2142" s="15"/>
      <c r="AL2142" s="15"/>
      <c r="AW2142" s="15"/>
      <c r="BH2142" s="15"/>
      <c r="BS2142" s="15"/>
      <c r="CD2142" s="15"/>
      <c r="CO2142" s="15"/>
      <c r="CZ2142" s="15"/>
    </row>
    <row r="2143" spans="5:104" x14ac:dyDescent="0.15">
      <c r="E2143" s="15"/>
      <c r="P2143" s="15"/>
      <c r="AA2143" s="15"/>
      <c r="AL2143" s="15"/>
      <c r="AW2143" s="15"/>
      <c r="BH2143" s="15"/>
      <c r="BS2143" s="15"/>
      <c r="CD2143" s="15"/>
      <c r="CO2143" s="15"/>
      <c r="CZ2143" s="15"/>
    </row>
    <row r="2144" spans="5:104" x14ac:dyDescent="0.15">
      <c r="E2144" s="15"/>
      <c r="P2144" s="15"/>
      <c r="AA2144" s="15"/>
      <c r="AL2144" s="15"/>
      <c r="AW2144" s="15"/>
      <c r="BH2144" s="15"/>
      <c r="BS2144" s="15"/>
      <c r="CD2144" s="15"/>
      <c r="CO2144" s="15"/>
      <c r="CZ2144" s="15"/>
    </row>
    <row r="2145" spans="5:104" x14ac:dyDescent="0.15">
      <c r="E2145" s="15"/>
      <c r="P2145" s="15"/>
      <c r="AA2145" s="15"/>
      <c r="AL2145" s="15"/>
      <c r="AW2145" s="15"/>
      <c r="BH2145" s="15"/>
      <c r="BS2145" s="15"/>
      <c r="CD2145" s="15"/>
      <c r="CO2145" s="15"/>
      <c r="CZ2145" s="15"/>
    </row>
    <row r="2146" spans="5:104" x14ac:dyDescent="0.15">
      <c r="E2146" s="15"/>
      <c r="P2146" s="15"/>
      <c r="AA2146" s="15"/>
      <c r="AL2146" s="15"/>
      <c r="AW2146" s="15"/>
      <c r="BH2146" s="15"/>
      <c r="BS2146" s="15"/>
      <c r="CD2146" s="15"/>
      <c r="CO2146" s="15"/>
      <c r="CZ2146" s="15"/>
    </row>
    <row r="2147" spans="5:104" x14ac:dyDescent="0.15">
      <c r="E2147" s="15"/>
      <c r="P2147" s="15"/>
      <c r="AA2147" s="15"/>
      <c r="AL2147" s="15"/>
      <c r="AW2147" s="15"/>
      <c r="BH2147" s="15"/>
      <c r="BS2147" s="15"/>
      <c r="CD2147" s="15"/>
      <c r="CO2147" s="15"/>
      <c r="CZ2147" s="15"/>
    </row>
    <row r="2148" spans="5:104" x14ac:dyDescent="0.15">
      <c r="E2148" s="15"/>
      <c r="P2148" s="15"/>
      <c r="AA2148" s="15"/>
      <c r="AL2148" s="15"/>
      <c r="AW2148" s="15"/>
      <c r="BH2148" s="15"/>
      <c r="BS2148" s="15"/>
      <c r="CD2148" s="15"/>
      <c r="CO2148" s="15"/>
      <c r="CZ2148" s="15"/>
    </row>
    <row r="2149" spans="5:104" x14ac:dyDescent="0.15">
      <c r="E2149" s="15"/>
      <c r="P2149" s="15"/>
      <c r="AA2149" s="15"/>
      <c r="AL2149" s="15"/>
      <c r="AW2149" s="15"/>
      <c r="BH2149" s="15"/>
      <c r="BS2149" s="15"/>
      <c r="CD2149" s="15"/>
      <c r="CO2149" s="15"/>
      <c r="CZ2149" s="15"/>
    </row>
    <row r="2150" spans="5:104" x14ac:dyDescent="0.15">
      <c r="E2150" s="15"/>
      <c r="P2150" s="15"/>
      <c r="AA2150" s="15"/>
      <c r="AL2150" s="15"/>
      <c r="AW2150" s="15"/>
      <c r="BH2150" s="15"/>
      <c r="BS2150" s="15"/>
      <c r="CD2150" s="15"/>
      <c r="CO2150" s="15"/>
      <c r="CZ2150" s="15"/>
    </row>
    <row r="2151" spans="5:104" x14ac:dyDescent="0.15">
      <c r="E2151" s="15"/>
      <c r="P2151" s="15"/>
      <c r="AA2151" s="15"/>
      <c r="AL2151" s="15"/>
      <c r="AW2151" s="15"/>
      <c r="BH2151" s="15"/>
      <c r="BS2151" s="15"/>
      <c r="CD2151" s="15"/>
      <c r="CO2151" s="15"/>
      <c r="CZ2151" s="15"/>
    </row>
    <row r="2152" spans="5:104" x14ac:dyDescent="0.15">
      <c r="E2152" s="15"/>
      <c r="P2152" s="15"/>
      <c r="AA2152" s="15"/>
      <c r="AL2152" s="15"/>
      <c r="AW2152" s="15"/>
      <c r="BH2152" s="15"/>
      <c r="BS2152" s="15"/>
      <c r="CD2152" s="15"/>
      <c r="CO2152" s="15"/>
      <c r="CZ2152" s="15"/>
    </row>
    <row r="2153" spans="5:104" x14ac:dyDescent="0.15">
      <c r="E2153" s="15"/>
      <c r="P2153" s="15"/>
      <c r="AA2153" s="15"/>
      <c r="AL2153" s="15"/>
      <c r="AW2153" s="15"/>
      <c r="BH2153" s="15"/>
      <c r="BS2153" s="15"/>
      <c r="CD2153" s="15"/>
      <c r="CO2153" s="15"/>
      <c r="CZ2153" s="15"/>
    </row>
    <row r="2154" spans="5:104" x14ac:dyDescent="0.15">
      <c r="E2154" s="15"/>
      <c r="P2154" s="15"/>
      <c r="AA2154" s="15"/>
      <c r="AL2154" s="15"/>
      <c r="AW2154" s="15"/>
      <c r="BH2154" s="15"/>
      <c r="BS2154" s="15"/>
      <c r="CD2154" s="15"/>
      <c r="CO2154" s="15"/>
      <c r="CZ2154" s="15"/>
    </row>
    <row r="2155" spans="5:104" x14ac:dyDescent="0.15">
      <c r="E2155" s="15"/>
      <c r="P2155" s="15"/>
      <c r="AA2155" s="15"/>
      <c r="AL2155" s="15"/>
      <c r="AW2155" s="15"/>
      <c r="BH2155" s="15"/>
      <c r="BS2155" s="15"/>
      <c r="CD2155" s="15"/>
      <c r="CO2155" s="15"/>
      <c r="CZ2155" s="15"/>
    </row>
    <row r="2156" spans="5:104" x14ac:dyDescent="0.15">
      <c r="E2156" s="15"/>
      <c r="P2156" s="15"/>
      <c r="AA2156" s="15"/>
      <c r="AL2156" s="15"/>
      <c r="AW2156" s="15"/>
      <c r="BH2156" s="15"/>
      <c r="BS2156" s="15"/>
      <c r="CD2156" s="15"/>
      <c r="CO2156" s="15"/>
      <c r="CZ2156" s="15"/>
    </row>
    <row r="2157" spans="5:104" x14ac:dyDescent="0.15">
      <c r="E2157" s="15"/>
      <c r="P2157" s="15"/>
      <c r="AA2157" s="15"/>
      <c r="AL2157" s="15"/>
      <c r="AW2157" s="15"/>
      <c r="BH2157" s="15"/>
      <c r="BS2157" s="15"/>
      <c r="CD2157" s="15"/>
      <c r="CO2157" s="15"/>
      <c r="CZ2157" s="15"/>
    </row>
    <row r="2158" spans="5:104" x14ac:dyDescent="0.15">
      <c r="E2158" s="15"/>
      <c r="P2158" s="15"/>
      <c r="AA2158" s="15"/>
      <c r="AL2158" s="15"/>
      <c r="AW2158" s="15"/>
      <c r="BH2158" s="15"/>
      <c r="BS2158" s="15"/>
      <c r="CD2158" s="15"/>
      <c r="CO2158" s="15"/>
      <c r="CZ2158" s="15"/>
    </row>
    <row r="2159" spans="5:104" x14ac:dyDescent="0.15">
      <c r="E2159" s="15"/>
      <c r="P2159" s="15"/>
      <c r="AA2159" s="15"/>
      <c r="AL2159" s="15"/>
      <c r="AW2159" s="15"/>
      <c r="BH2159" s="15"/>
      <c r="BS2159" s="15"/>
      <c r="CD2159" s="15"/>
      <c r="CO2159" s="15"/>
      <c r="CZ2159" s="15"/>
    </row>
    <row r="2160" spans="5:104" x14ac:dyDescent="0.15">
      <c r="E2160" s="15"/>
      <c r="P2160" s="15"/>
      <c r="AA2160" s="15"/>
      <c r="AL2160" s="15"/>
      <c r="AW2160" s="15"/>
      <c r="BH2160" s="15"/>
      <c r="BS2160" s="15"/>
      <c r="CD2160" s="15"/>
      <c r="CO2160" s="15"/>
      <c r="CZ2160" s="15"/>
    </row>
    <row r="2161" spans="5:104" x14ac:dyDescent="0.15">
      <c r="E2161" s="15"/>
      <c r="P2161" s="15"/>
      <c r="AA2161" s="15"/>
      <c r="AL2161" s="15"/>
      <c r="AW2161" s="15"/>
      <c r="BH2161" s="15"/>
      <c r="BS2161" s="15"/>
      <c r="CD2161" s="15"/>
      <c r="CO2161" s="15"/>
      <c r="CZ2161" s="15"/>
    </row>
    <row r="2162" spans="5:104" x14ac:dyDescent="0.15">
      <c r="E2162" s="15"/>
      <c r="P2162" s="15"/>
      <c r="AA2162" s="15"/>
      <c r="AL2162" s="15"/>
      <c r="AW2162" s="15"/>
      <c r="BH2162" s="15"/>
      <c r="BS2162" s="15"/>
      <c r="CD2162" s="15"/>
      <c r="CO2162" s="15"/>
      <c r="CZ2162" s="15"/>
    </row>
    <row r="2163" spans="5:104" x14ac:dyDescent="0.15">
      <c r="E2163" s="15"/>
      <c r="P2163" s="15"/>
      <c r="AA2163" s="15"/>
      <c r="AL2163" s="15"/>
      <c r="AW2163" s="15"/>
      <c r="BH2163" s="15"/>
      <c r="BS2163" s="15"/>
      <c r="CD2163" s="15"/>
      <c r="CO2163" s="15"/>
      <c r="CZ2163" s="15"/>
    </row>
    <row r="2164" spans="5:104" x14ac:dyDescent="0.15">
      <c r="E2164" s="15"/>
      <c r="P2164" s="15"/>
      <c r="AA2164" s="15"/>
      <c r="AL2164" s="15"/>
      <c r="AW2164" s="15"/>
      <c r="BH2164" s="15"/>
      <c r="BS2164" s="15"/>
      <c r="CD2164" s="15"/>
      <c r="CO2164" s="15"/>
      <c r="CZ2164" s="15"/>
    </row>
    <row r="2165" spans="5:104" x14ac:dyDescent="0.15">
      <c r="E2165" s="15"/>
      <c r="P2165" s="15"/>
      <c r="AA2165" s="15"/>
      <c r="AL2165" s="15"/>
      <c r="AW2165" s="15"/>
      <c r="BH2165" s="15"/>
      <c r="BS2165" s="15"/>
      <c r="CD2165" s="15"/>
      <c r="CO2165" s="15"/>
      <c r="CZ2165" s="15"/>
    </row>
    <row r="2166" spans="5:104" x14ac:dyDescent="0.15">
      <c r="E2166" s="15"/>
      <c r="P2166" s="15"/>
      <c r="AA2166" s="15"/>
      <c r="AL2166" s="15"/>
      <c r="AW2166" s="15"/>
      <c r="BH2166" s="15"/>
      <c r="BS2166" s="15"/>
      <c r="CD2166" s="15"/>
      <c r="CO2166" s="15"/>
      <c r="CZ2166" s="15"/>
    </row>
    <row r="2167" spans="5:104" x14ac:dyDescent="0.15">
      <c r="E2167" s="15"/>
      <c r="P2167" s="15"/>
      <c r="AA2167" s="15"/>
      <c r="AL2167" s="15"/>
      <c r="AW2167" s="15"/>
      <c r="BH2167" s="15"/>
      <c r="BS2167" s="15"/>
      <c r="CD2167" s="15"/>
      <c r="CO2167" s="15"/>
      <c r="CZ2167" s="15"/>
    </row>
    <row r="2168" spans="5:104" x14ac:dyDescent="0.15">
      <c r="E2168" s="15"/>
      <c r="P2168" s="15"/>
      <c r="AA2168" s="15"/>
      <c r="AL2168" s="15"/>
      <c r="AW2168" s="15"/>
      <c r="BH2168" s="15"/>
      <c r="BS2168" s="15"/>
      <c r="CD2168" s="15"/>
      <c r="CO2168" s="15"/>
      <c r="CZ2168" s="15"/>
    </row>
    <row r="2169" spans="5:104" x14ac:dyDescent="0.15">
      <c r="E2169" s="15"/>
      <c r="P2169" s="15"/>
      <c r="AA2169" s="15"/>
      <c r="AL2169" s="15"/>
      <c r="AW2169" s="15"/>
      <c r="BH2169" s="15"/>
      <c r="BS2169" s="15"/>
      <c r="CD2169" s="15"/>
      <c r="CO2169" s="15"/>
      <c r="CZ2169" s="15"/>
    </row>
    <row r="2170" spans="5:104" x14ac:dyDescent="0.15">
      <c r="E2170" s="15"/>
      <c r="P2170" s="15"/>
      <c r="AA2170" s="15"/>
      <c r="AL2170" s="15"/>
      <c r="AW2170" s="15"/>
      <c r="BH2170" s="15"/>
      <c r="BS2170" s="15"/>
      <c r="CD2170" s="15"/>
      <c r="CO2170" s="15"/>
      <c r="CZ2170" s="15"/>
    </row>
    <row r="2171" spans="5:104" x14ac:dyDescent="0.15">
      <c r="E2171" s="15"/>
      <c r="P2171" s="15"/>
      <c r="AA2171" s="15"/>
      <c r="AL2171" s="15"/>
      <c r="AW2171" s="15"/>
      <c r="BH2171" s="15"/>
      <c r="BS2171" s="15"/>
      <c r="CD2171" s="15"/>
      <c r="CO2171" s="15"/>
      <c r="CZ2171" s="15"/>
    </row>
    <row r="2172" spans="5:104" x14ac:dyDescent="0.15">
      <c r="E2172" s="15"/>
      <c r="P2172" s="15"/>
      <c r="AA2172" s="15"/>
      <c r="AL2172" s="15"/>
      <c r="AW2172" s="15"/>
      <c r="BH2172" s="15"/>
      <c r="BS2172" s="15"/>
      <c r="CD2172" s="15"/>
      <c r="CO2172" s="15"/>
      <c r="CZ2172" s="15"/>
    </row>
    <row r="2173" spans="5:104" x14ac:dyDescent="0.15">
      <c r="E2173" s="15"/>
      <c r="P2173" s="15"/>
      <c r="AA2173" s="15"/>
      <c r="AL2173" s="15"/>
      <c r="AW2173" s="15"/>
      <c r="BH2173" s="15"/>
      <c r="BS2173" s="15"/>
      <c r="CD2173" s="15"/>
      <c r="CO2173" s="15"/>
      <c r="CZ2173" s="15"/>
    </row>
    <row r="2174" spans="5:104" x14ac:dyDescent="0.15">
      <c r="E2174" s="15"/>
      <c r="P2174" s="15"/>
      <c r="AA2174" s="15"/>
      <c r="AL2174" s="15"/>
      <c r="AW2174" s="15"/>
      <c r="BH2174" s="15"/>
      <c r="BS2174" s="15"/>
      <c r="CD2174" s="15"/>
      <c r="CO2174" s="15"/>
      <c r="CZ2174" s="15"/>
    </row>
    <row r="2175" spans="5:104" x14ac:dyDescent="0.15">
      <c r="E2175" s="15"/>
      <c r="P2175" s="15"/>
      <c r="AA2175" s="15"/>
      <c r="AL2175" s="15"/>
      <c r="AW2175" s="15"/>
      <c r="BH2175" s="15"/>
      <c r="BS2175" s="15"/>
      <c r="CD2175" s="15"/>
      <c r="CO2175" s="15"/>
      <c r="CZ2175" s="15"/>
    </row>
    <row r="2176" spans="5:104" x14ac:dyDescent="0.15">
      <c r="E2176" s="15"/>
      <c r="P2176" s="15"/>
      <c r="AA2176" s="15"/>
      <c r="AL2176" s="15"/>
      <c r="AW2176" s="15"/>
      <c r="BH2176" s="15"/>
      <c r="BS2176" s="15"/>
      <c r="CD2176" s="15"/>
      <c r="CO2176" s="15"/>
      <c r="CZ2176" s="15"/>
    </row>
    <row r="2177" spans="5:104" x14ac:dyDescent="0.15">
      <c r="E2177" s="15"/>
      <c r="P2177" s="15"/>
      <c r="AA2177" s="15"/>
      <c r="AL2177" s="15"/>
      <c r="AW2177" s="15"/>
      <c r="BH2177" s="15"/>
      <c r="BS2177" s="15"/>
      <c r="CD2177" s="15"/>
      <c r="CO2177" s="15"/>
      <c r="CZ2177" s="15"/>
    </row>
    <row r="2178" spans="5:104" x14ac:dyDescent="0.15">
      <c r="E2178" s="15"/>
      <c r="P2178" s="15"/>
      <c r="AA2178" s="15"/>
      <c r="AL2178" s="15"/>
      <c r="AW2178" s="15"/>
      <c r="BH2178" s="15"/>
      <c r="BS2178" s="15"/>
      <c r="CD2178" s="15"/>
      <c r="CO2178" s="15"/>
      <c r="CZ2178" s="15"/>
    </row>
    <row r="2179" spans="5:104" x14ac:dyDescent="0.15">
      <c r="E2179" s="15"/>
      <c r="P2179" s="15"/>
      <c r="AA2179" s="15"/>
      <c r="AL2179" s="15"/>
      <c r="AW2179" s="15"/>
      <c r="BH2179" s="15"/>
      <c r="BS2179" s="15"/>
      <c r="CD2179" s="15"/>
      <c r="CO2179" s="15"/>
      <c r="CZ2179" s="15"/>
    </row>
    <row r="2180" spans="5:104" x14ac:dyDescent="0.15">
      <c r="E2180" s="15"/>
      <c r="P2180" s="15"/>
      <c r="AA2180" s="15"/>
      <c r="AL2180" s="15"/>
      <c r="AW2180" s="15"/>
      <c r="BH2180" s="15"/>
      <c r="BS2180" s="15"/>
      <c r="CD2180" s="15"/>
      <c r="CO2180" s="15"/>
      <c r="CZ2180" s="15"/>
    </row>
    <row r="2181" spans="5:104" x14ac:dyDescent="0.15">
      <c r="E2181" s="15"/>
      <c r="P2181" s="15"/>
      <c r="AA2181" s="15"/>
      <c r="AL2181" s="15"/>
      <c r="AW2181" s="15"/>
      <c r="BH2181" s="15"/>
      <c r="BS2181" s="15"/>
      <c r="CD2181" s="15"/>
      <c r="CO2181" s="15"/>
      <c r="CZ2181" s="15"/>
    </row>
    <row r="2182" spans="5:104" x14ac:dyDescent="0.15">
      <c r="E2182" s="15"/>
      <c r="P2182" s="15"/>
      <c r="AA2182" s="15"/>
      <c r="AL2182" s="15"/>
      <c r="AW2182" s="15"/>
      <c r="BH2182" s="15"/>
      <c r="BS2182" s="15"/>
      <c r="CD2182" s="15"/>
      <c r="CO2182" s="15"/>
      <c r="CZ2182" s="15"/>
    </row>
    <row r="2183" spans="5:104" x14ac:dyDescent="0.15">
      <c r="E2183" s="15"/>
      <c r="P2183" s="15"/>
      <c r="AA2183" s="15"/>
      <c r="AL2183" s="15"/>
      <c r="AW2183" s="15"/>
      <c r="BH2183" s="15"/>
      <c r="BS2183" s="15"/>
      <c r="CD2183" s="15"/>
      <c r="CO2183" s="15"/>
      <c r="CZ2183" s="15"/>
    </row>
    <row r="2184" spans="5:104" x14ac:dyDescent="0.15">
      <c r="E2184" s="15"/>
      <c r="P2184" s="15"/>
      <c r="AA2184" s="15"/>
      <c r="AL2184" s="15"/>
      <c r="AW2184" s="15"/>
      <c r="BH2184" s="15"/>
      <c r="BS2184" s="15"/>
      <c r="CD2184" s="15"/>
      <c r="CO2184" s="15"/>
      <c r="CZ2184" s="15"/>
    </row>
    <row r="2185" spans="5:104" x14ac:dyDescent="0.15">
      <c r="E2185" s="15"/>
      <c r="P2185" s="15"/>
      <c r="AA2185" s="15"/>
      <c r="AL2185" s="15"/>
      <c r="AW2185" s="15"/>
      <c r="BH2185" s="15"/>
      <c r="BS2185" s="15"/>
      <c r="CD2185" s="15"/>
      <c r="CO2185" s="15"/>
      <c r="CZ2185" s="15"/>
    </row>
    <row r="2186" spans="5:104" x14ac:dyDescent="0.15">
      <c r="E2186" s="15"/>
      <c r="P2186" s="15"/>
      <c r="AA2186" s="15"/>
      <c r="AL2186" s="15"/>
      <c r="AW2186" s="15"/>
      <c r="BH2186" s="15"/>
      <c r="BS2186" s="15"/>
      <c r="CD2186" s="15"/>
      <c r="CO2186" s="15"/>
      <c r="CZ2186" s="15"/>
    </row>
    <row r="2187" spans="5:104" x14ac:dyDescent="0.15">
      <c r="E2187" s="15"/>
      <c r="P2187" s="15"/>
      <c r="AA2187" s="15"/>
      <c r="AL2187" s="15"/>
      <c r="AW2187" s="15"/>
      <c r="BH2187" s="15"/>
      <c r="BS2187" s="15"/>
      <c r="CD2187" s="15"/>
      <c r="CO2187" s="15"/>
      <c r="CZ2187" s="15"/>
    </row>
    <row r="2188" spans="5:104" x14ac:dyDescent="0.15">
      <c r="E2188" s="15"/>
      <c r="P2188" s="15"/>
      <c r="AA2188" s="15"/>
      <c r="AL2188" s="15"/>
      <c r="AW2188" s="15"/>
      <c r="BH2188" s="15"/>
      <c r="BS2188" s="15"/>
      <c r="CD2188" s="15"/>
      <c r="CO2188" s="15"/>
      <c r="CZ2188" s="15"/>
    </row>
    <row r="2189" spans="5:104" x14ac:dyDescent="0.15">
      <c r="E2189" s="15"/>
      <c r="P2189" s="15"/>
      <c r="AA2189" s="15"/>
      <c r="AL2189" s="15"/>
      <c r="AW2189" s="15"/>
      <c r="BH2189" s="15"/>
      <c r="BS2189" s="15"/>
      <c r="CD2189" s="15"/>
      <c r="CO2189" s="15"/>
      <c r="CZ2189" s="15"/>
    </row>
    <row r="2190" spans="5:104" x14ac:dyDescent="0.15">
      <c r="E2190" s="15"/>
      <c r="P2190" s="15"/>
      <c r="AA2190" s="15"/>
      <c r="AL2190" s="15"/>
      <c r="AW2190" s="15"/>
      <c r="BH2190" s="15"/>
      <c r="BS2190" s="15"/>
      <c r="CD2190" s="15"/>
      <c r="CO2190" s="15"/>
      <c r="CZ2190" s="15"/>
    </row>
    <row r="2191" spans="5:104" x14ac:dyDescent="0.15">
      <c r="E2191" s="15"/>
      <c r="P2191" s="15"/>
      <c r="AA2191" s="15"/>
      <c r="AL2191" s="15"/>
      <c r="AW2191" s="15"/>
      <c r="BH2191" s="15"/>
      <c r="BS2191" s="15"/>
      <c r="CD2191" s="15"/>
      <c r="CO2191" s="15"/>
      <c r="CZ2191" s="15"/>
    </row>
    <row r="2192" spans="5:104" x14ac:dyDescent="0.15">
      <c r="E2192" s="15"/>
      <c r="P2192" s="15"/>
      <c r="AA2192" s="15"/>
      <c r="AL2192" s="15"/>
      <c r="AW2192" s="15"/>
      <c r="BH2192" s="15"/>
      <c r="BS2192" s="15"/>
      <c r="CD2192" s="15"/>
      <c r="CO2192" s="15"/>
      <c r="CZ2192" s="15"/>
    </row>
    <row r="2193" spans="5:104" x14ac:dyDescent="0.15">
      <c r="E2193" s="15"/>
      <c r="P2193" s="15"/>
      <c r="AA2193" s="15"/>
      <c r="AL2193" s="15"/>
      <c r="AW2193" s="15"/>
      <c r="BH2193" s="15"/>
      <c r="BS2193" s="15"/>
      <c r="CD2193" s="15"/>
      <c r="CO2193" s="15"/>
      <c r="CZ2193" s="15"/>
    </row>
    <row r="2194" spans="5:104" x14ac:dyDescent="0.15">
      <c r="E2194" s="15"/>
      <c r="P2194" s="15"/>
      <c r="AA2194" s="15"/>
      <c r="AL2194" s="15"/>
      <c r="AW2194" s="15"/>
      <c r="BH2194" s="15"/>
      <c r="BS2194" s="15"/>
      <c r="CD2194" s="15"/>
      <c r="CO2194" s="15"/>
      <c r="CZ2194" s="15"/>
    </row>
    <row r="2195" spans="5:104" x14ac:dyDescent="0.15">
      <c r="E2195" s="15"/>
      <c r="P2195" s="15"/>
      <c r="AA2195" s="15"/>
      <c r="AL2195" s="15"/>
      <c r="AW2195" s="15"/>
      <c r="BH2195" s="15"/>
      <c r="BS2195" s="15"/>
      <c r="CD2195" s="15"/>
      <c r="CO2195" s="15"/>
      <c r="CZ2195" s="15"/>
    </row>
    <row r="2196" spans="5:104" x14ac:dyDescent="0.15">
      <c r="E2196" s="15"/>
      <c r="P2196" s="15"/>
      <c r="AA2196" s="15"/>
      <c r="AL2196" s="15"/>
      <c r="AW2196" s="15"/>
      <c r="BH2196" s="15"/>
      <c r="BS2196" s="15"/>
      <c r="CD2196" s="15"/>
      <c r="CO2196" s="15"/>
      <c r="CZ2196" s="15"/>
    </row>
    <row r="2197" spans="5:104" x14ac:dyDescent="0.15">
      <c r="E2197" s="15"/>
      <c r="P2197" s="15"/>
      <c r="AA2197" s="15"/>
      <c r="AL2197" s="15"/>
      <c r="AW2197" s="15"/>
      <c r="BH2197" s="15"/>
      <c r="BS2197" s="15"/>
      <c r="CD2197" s="15"/>
      <c r="CO2197" s="15"/>
      <c r="CZ2197" s="15"/>
    </row>
    <row r="2198" spans="5:104" x14ac:dyDescent="0.15">
      <c r="E2198" s="15"/>
      <c r="P2198" s="15"/>
      <c r="AA2198" s="15"/>
      <c r="AL2198" s="15"/>
      <c r="AW2198" s="15"/>
      <c r="BH2198" s="15"/>
      <c r="BS2198" s="15"/>
      <c r="CD2198" s="15"/>
      <c r="CO2198" s="15"/>
      <c r="CZ2198" s="15"/>
    </row>
    <row r="2199" spans="5:104" x14ac:dyDescent="0.15">
      <c r="E2199" s="15"/>
      <c r="P2199" s="15"/>
      <c r="AA2199" s="15"/>
      <c r="AL2199" s="15"/>
      <c r="AW2199" s="15"/>
      <c r="BH2199" s="15"/>
      <c r="BS2199" s="15"/>
      <c r="CD2199" s="15"/>
      <c r="CO2199" s="15"/>
      <c r="CZ2199" s="15"/>
    </row>
    <row r="2200" spans="5:104" x14ac:dyDescent="0.15">
      <c r="E2200" s="15"/>
      <c r="P2200" s="15"/>
      <c r="AA2200" s="15"/>
      <c r="AL2200" s="15"/>
      <c r="AW2200" s="15"/>
      <c r="BH2200" s="15"/>
      <c r="BS2200" s="15"/>
      <c r="CD2200" s="15"/>
      <c r="CO2200" s="15"/>
      <c r="CZ2200" s="15"/>
    </row>
    <row r="2201" spans="5:104" x14ac:dyDescent="0.15">
      <c r="E2201" s="15"/>
      <c r="P2201" s="15"/>
      <c r="AA2201" s="15"/>
      <c r="AL2201" s="15"/>
      <c r="AW2201" s="15"/>
      <c r="BH2201" s="15"/>
      <c r="BS2201" s="15"/>
      <c r="CD2201" s="15"/>
      <c r="CO2201" s="15"/>
      <c r="CZ2201" s="15"/>
    </row>
    <row r="2202" spans="5:104" x14ac:dyDescent="0.15">
      <c r="E2202" s="15"/>
      <c r="P2202" s="15"/>
      <c r="AA2202" s="15"/>
      <c r="AL2202" s="15"/>
      <c r="AW2202" s="15"/>
      <c r="BH2202" s="15"/>
      <c r="BS2202" s="15"/>
      <c r="CD2202" s="15"/>
      <c r="CO2202" s="15"/>
      <c r="CZ2202" s="15"/>
    </row>
    <row r="2203" spans="5:104" x14ac:dyDescent="0.15">
      <c r="E2203" s="15"/>
      <c r="P2203" s="15"/>
      <c r="AA2203" s="15"/>
      <c r="AL2203" s="15"/>
      <c r="AW2203" s="15"/>
      <c r="BH2203" s="15"/>
      <c r="BS2203" s="15"/>
      <c r="CD2203" s="15"/>
      <c r="CO2203" s="15"/>
      <c r="CZ2203" s="15"/>
    </row>
    <row r="2204" spans="5:104" x14ac:dyDescent="0.15">
      <c r="E2204" s="15"/>
      <c r="P2204" s="15"/>
      <c r="AA2204" s="15"/>
      <c r="AL2204" s="15"/>
      <c r="AW2204" s="15"/>
      <c r="BH2204" s="15"/>
      <c r="BS2204" s="15"/>
      <c r="CD2204" s="15"/>
      <c r="CO2204" s="15"/>
      <c r="CZ2204" s="15"/>
    </row>
    <row r="2205" spans="5:104" x14ac:dyDescent="0.15">
      <c r="E2205" s="15"/>
      <c r="P2205" s="15"/>
      <c r="AA2205" s="15"/>
      <c r="AL2205" s="15"/>
      <c r="AW2205" s="15"/>
      <c r="BH2205" s="15"/>
      <c r="BS2205" s="15"/>
      <c r="CD2205" s="15"/>
      <c r="CO2205" s="15"/>
      <c r="CZ2205" s="15"/>
    </row>
    <row r="2206" spans="5:104" x14ac:dyDescent="0.15">
      <c r="E2206" s="15"/>
      <c r="P2206" s="15"/>
      <c r="AA2206" s="15"/>
      <c r="AL2206" s="15"/>
      <c r="AW2206" s="15"/>
      <c r="BH2206" s="15"/>
      <c r="BS2206" s="15"/>
      <c r="CD2206" s="15"/>
      <c r="CO2206" s="15"/>
      <c r="CZ2206" s="15"/>
    </row>
    <row r="2207" spans="5:104" x14ac:dyDescent="0.15">
      <c r="E2207" s="15"/>
      <c r="P2207" s="15"/>
      <c r="AA2207" s="15"/>
      <c r="AL2207" s="15"/>
      <c r="AW2207" s="15"/>
      <c r="BH2207" s="15"/>
      <c r="BS2207" s="15"/>
      <c r="CD2207" s="15"/>
      <c r="CO2207" s="15"/>
      <c r="CZ2207" s="15"/>
    </row>
    <row r="2208" spans="5:104" x14ac:dyDescent="0.15">
      <c r="E2208" s="15"/>
      <c r="P2208" s="15"/>
      <c r="AA2208" s="15"/>
      <c r="AL2208" s="15"/>
      <c r="AW2208" s="15"/>
      <c r="BH2208" s="15"/>
      <c r="BS2208" s="15"/>
      <c r="CD2208" s="15"/>
      <c r="CO2208" s="15"/>
      <c r="CZ2208" s="15"/>
    </row>
    <row r="2209" spans="5:104" x14ac:dyDescent="0.15">
      <c r="E2209" s="15"/>
      <c r="P2209" s="15"/>
      <c r="AA2209" s="15"/>
      <c r="AL2209" s="15"/>
      <c r="AW2209" s="15"/>
      <c r="BH2209" s="15"/>
      <c r="BS2209" s="15"/>
      <c r="CD2209" s="15"/>
      <c r="CO2209" s="15"/>
      <c r="CZ2209" s="15"/>
    </row>
    <row r="2210" spans="5:104" x14ac:dyDescent="0.15">
      <c r="E2210" s="15"/>
      <c r="P2210" s="15"/>
      <c r="AA2210" s="15"/>
      <c r="AL2210" s="15"/>
      <c r="AW2210" s="15"/>
      <c r="BH2210" s="15"/>
      <c r="BS2210" s="15"/>
      <c r="CD2210" s="15"/>
      <c r="CO2210" s="15"/>
      <c r="CZ2210" s="15"/>
    </row>
    <row r="2211" spans="5:104" x14ac:dyDescent="0.15">
      <c r="E2211" s="15"/>
      <c r="P2211" s="15"/>
      <c r="AA2211" s="15"/>
      <c r="AL2211" s="15"/>
      <c r="AW2211" s="15"/>
      <c r="BH2211" s="15"/>
      <c r="BS2211" s="15"/>
      <c r="CD2211" s="15"/>
      <c r="CO2211" s="15"/>
      <c r="CZ2211" s="15"/>
    </row>
    <row r="2212" spans="5:104" x14ac:dyDescent="0.15">
      <c r="E2212" s="15"/>
      <c r="P2212" s="15"/>
      <c r="AA2212" s="15"/>
      <c r="AL2212" s="15"/>
      <c r="AW2212" s="15"/>
      <c r="BH2212" s="15"/>
      <c r="BS2212" s="15"/>
      <c r="CD2212" s="15"/>
      <c r="CO2212" s="15"/>
      <c r="CZ2212" s="15"/>
    </row>
    <row r="2213" spans="5:104" x14ac:dyDescent="0.15">
      <c r="E2213" s="15"/>
      <c r="P2213" s="15"/>
      <c r="AA2213" s="15"/>
      <c r="AL2213" s="15"/>
      <c r="AW2213" s="15"/>
      <c r="BH2213" s="15"/>
      <c r="BS2213" s="15"/>
      <c r="CD2213" s="15"/>
      <c r="CO2213" s="15"/>
      <c r="CZ2213" s="15"/>
    </row>
    <row r="2214" spans="5:104" x14ac:dyDescent="0.15">
      <c r="E2214" s="15"/>
      <c r="P2214" s="15"/>
      <c r="AA2214" s="15"/>
      <c r="AL2214" s="15"/>
      <c r="AW2214" s="15"/>
      <c r="BH2214" s="15"/>
      <c r="BS2214" s="15"/>
      <c r="CD2214" s="15"/>
      <c r="CO2214" s="15"/>
      <c r="CZ2214" s="15"/>
    </row>
    <row r="2215" spans="5:104" x14ac:dyDescent="0.15">
      <c r="E2215" s="15"/>
      <c r="P2215" s="15"/>
      <c r="AA2215" s="15"/>
      <c r="AL2215" s="15"/>
      <c r="AW2215" s="15"/>
      <c r="BH2215" s="15"/>
      <c r="BS2215" s="15"/>
      <c r="CD2215" s="15"/>
      <c r="CO2215" s="15"/>
      <c r="CZ2215" s="15"/>
    </row>
    <row r="2216" spans="5:104" x14ac:dyDescent="0.15">
      <c r="E2216" s="15"/>
      <c r="P2216" s="15"/>
      <c r="AA2216" s="15"/>
      <c r="AL2216" s="15"/>
      <c r="AW2216" s="15"/>
      <c r="BH2216" s="15"/>
      <c r="BS2216" s="15"/>
      <c r="CD2216" s="15"/>
      <c r="CO2216" s="15"/>
      <c r="CZ2216" s="15"/>
    </row>
    <row r="2217" spans="5:104" x14ac:dyDescent="0.15">
      <c r="E2217" s="15"/>
      <c r="P2217" s="15"/>
      <c r="AA2217" s="15"/>
      <c r="AL2217" s="15"/>
      <c r="AW2217" s="15"/>
      <c r="BH2217" s="15"/>
      <c r="BS2217" s="15"/>
      <c r="CD2217" s="15"/>
      <c r="CO2217" s="15"/>
      <c r="CZ2217" s="15"/>
    </row>
    <row r="2218" spans="5:104" x14ac:dyDescent="0.15">
      <c r="E2218" s="15"/>
      <c r="P2218" s="15"/>
      <c r="AA2218" s="15"/>
      <c r="AL2218" s="15"/>
      <c r="AW2218" s="15"/>
      <c r="BH2218" s="15"/>
      <c r="BS2218" s="15"/>
      <c r="CD2218" s="15"/>
      <c r="CO2218" s="15"/>
      <c r="CZ2218" s="15"/>
    </row>
    <row r="2219" spans="5:104" x14ac:dyDescent="0.15">
      <c r="E2219" s="15"/>
      <c r="P2219" s="15"/>
      <c r="AA2219" s="15"/>
      <c r="AL2219" s="15"/>
      <c r="AW2219" s="15"/>
      <c r="BH2219" s="15"/>
      <c r="BS2219" s="15"/>
      <c r="CD2219" s="15"/>
      <c r="CO2219" s="15"/>
      <c r="CZ2219" s="15"/>
    </row>
    <row r="2220" spans="5:104" x14ac:dyDescent="0.15">
      <c r="E2220" s="15"/>
      <c r="P2220" s="15"/>
      <c r="AA2220" s="15"/>
      <c r="AL2220" s="15"/>
      <c r="AW2220" s="15"/>
      <c r="BH2220" s="15"/>
      <c r="BS2220" s="15"/>
      <c r="CD2220" s="15"/>
      <c r="CO2220" s="15"/>
      <c r="CZ2220" s="15"/>
    </row>
    <row r="2221" spans="5:104" x14ac:dyDescent="0.15">
      <c r="E2221" s="15"/>
      <c r="P2221" s="15"/>
      <c r="AA2221" s="15"/>
      <c r="AL2221" s="15"/>
      <c r="AW2221" s="15"/>
      <c r="BH2221" s="15"/>
      <c r="BS2221" s="15"/>
      <c r="CD2221" s="15"/>
      <c r="CO2221" s="15"/>
      <c r="CZ2221" s="15"/>
    </row>
    <row r="2222" spans="5:104" x14ac:dyDescent="0.15">
      <c r="E2222" s="15"/>
      <c r="P2222" s="15"/>
      <c r="AA2222" s="15"/>
      <c r="AL2222" s="15"/>
      <c r="AW2222" s="15"/>
      <c r="BH2222" s="15"/>
      <c r="BS2222" s="15"/>
      <c r="CD2222" s="15"/>
      <c r="CO2222" s="15"/>
      <c r="CZ2222" s="15"/>
    </row>
    <row r="2223" spans="5:104" x14ac:dyDescent="0.15">
      <c r="E2223" s="15"/>
      <c r="P2223" s="15"/>
      <c r="AA2223" s="15"/>
      <c r="AL2223" s="15"/>
      <c r="AW2223" s="15"/>
      <c r="BH2223" s="15"/>
      <c r="BS2223" s="15"/>
      <c r="CD2223" s="15"/>
      <c r="CO2223" s="15"/>
      <c r="CZ2223" s="15"/>
    </row>
    <row r="2224" spans="5:104" x14ac:dyDescent="0.15">
      <c r="E2224" s="15"/>
      <c r="P2224" s="15"/>
      <c r="AA2224" s="15"/>
      <c r="AL2224" s="15"/>
      <c r="AW2224" s="15"/>
      <c r="BH2224" s="15"/>
      <c r="BS2224" s="15"/>
      <c r="CD2224" s="15"/>
      <c r="CO2224" s="15"/>
      <c r="CZ2224" s="15"/>
    </row>
    <row r="2225" spans="5:104" x14ac:dyDescent="0.15">
      <c r="E2225" s="15"/>
      <c r="P2225" s="15"/>
      <c r="AA2225" s="15"/>
      <c r="AL2225" s="15"/>
      <c r="AW2225" s="15"/>
      <c r="BH2225" s="15"/>
      <c r="BS2225" s="15"/>
      <c r="CD2225" s="15"/>
      <c r="CO2225" s="15"/>
      <c r="CZ2225" s="15"/>
    </row>
    <row r="2226" spans="5:104" x14ac:dyDescent="0.15">
      <c r="E2226" s="15"/>
      <c r="P2226" s="15"/>
      <c r="AA2226" s="15"/>
      <c r="AL2226" s="15"/>
      <c r="AW2226" s="15"/>
      <c r="BH2226" s="15"/>
      <c r="BS2226" s="15"/>
      <c r="CD2226" s="15"/>
      <c r="CO2226" s="15"/>
      <c r="CZ2226" s="15"/>
    </row>
    <row r="2227" spans="5:104" x14ac:dyDescent="0.15">
      <c r="E2227" s="15"/>
      <c r="P2227" s="15"/>
      <c r="AA2227" s="15"/>
      <c r="AL2227" s="15"/>
      <c r="AW2227" s="15"/>
      <c r="BH2227" s="15"/>
      <c r="BS2227" s="15"/>
      <c r="CD2227" s="15"/>
      <c r="CO2227" s="15"/>
      <c r="CZ2227" s="15"/>
    </row>
    <row r="2228" spans="5:104" x14ac:dyDescent="0.15">
      <c r="E2228" s="15"/>
      <c r="P2228" s="15"/>
      <c r="AA2228" s="15"/>
      <c r="AL2228" s="15"/>
      <c r="AW2228" s="15"/>
      <c r="BH2228" s="15"/>
      <c r="BS2228" s="15"/>
      <c r="CD2228" s="15"/>
      <c r="CO2228" s="15"/>
      <c r="CZ2228" s="15"/>
    </row>
    <row r="2229" spans="5:104" x14ac:dyDescent="0.15">
      <c r="E2229" s="15"/>
      <c r="P2229" s="15"/>
      <c r="AA2229" s="15"/>
      <c r="AL2229" s="15"/>
      <c r="AW2229" s="15"/>
      <c r="BH2229" s="15"/>
      <c r="BS2229" s="15"/>
      <c r="CD2229" s="15"/>
      <c r="CO2229" s="15"/>
      <c r="CZ2229" s="15"/>
    </row>
    <row r="2230" spans="5:104" x14ac:dyDescent="0.15">
      <c r="E2230" s="15"/>
      <c r="P2230" s="15"/>
      <c r="AA2230" s="15"/>
      <c r="AL2230" s="15"/>
      <c r="AW2230" s="15"/>
      <c r="BH2230" s="15"/>
      <c r="BS2230" s="15"/>
      <c r="CD2230" s="15"/>
      <c r="CO2230" s="15"/>
      <c r="CZ2230" s="15"/>
    </row>
    <row r="2231" spans="5:104" x14ac:dyDescent="0.15">
      <c r="E2231" s="15"/>
      <c r="P2231" s="15"/>
      <c r="AA2231" s="15"/>
      <c r="AL2231" s="15"/>
      <c r="AW2231" s="15"/>
      <c r="BH2231" s="15"/>
      <c r="BS2231" s="15"/>
      <c r="CD2231" s="15"/>
      <c r="CO2231" s="15"/>
      <c r="CZ2231" s="15"/>
    </row>
    <row r="2232" spans="5:104" x14ac:dyDescent="0.15">
      <c r="E2232" s="15"/>
      <c r="P2232" s="15"/>
      <c r="AA2232" s="15"/>
      <c r="AL2232" s="15"/>
      <c r="AW2232" s="15"/>
      <c r="BH2232" s="15"/>
      <c r="BS2232" s="15"/>
      <c r="CD2232" s="15"/>
      <c r="CO2232" s="15"/>
      <c r="CZ2232" s="15"/>
    </row>
    <row r="2233" spans="5:104" x14ac:dyDescent="0.15">
      <c r="E2233" s="15"/>
      <c r="P2233" s="15"/>
      <c r="AA2233" s="15"/>
      <c r="AL2233" s="15"/>
      <c r="AW2233" s="15"/>
      <c r="BH2233" s="15"/>
      <c r="BS2233" s="15"/>
      <c r="CD2233" s="15"/>
      <c r="CO2233" s="15"/>
      <c r="CZ2233" s="15"/>
    </row>
    <row r="2234" spans="5:104" x14ac:dyDescent="0.15">
      <c r="E2234" s="15"/>
      <c r="P2234" s="15"/>
      <c r="AA2234" s="15"/>
      <c r="AL2234" s="15"/>
      <c r="AW2234" s="15"/>
      <c r="BH2234" s="15"/>
      <c r="BS2234" s="15"/>
      <c r="CD2234" s="15"/>
      <c r="CO2234" s="15"/>
      <c r="CZ2234" s="15"/>
    </row>
    <row r="2235" spans="5:104" x14ac:dyDescent="0.15">
      <c r="E2235" s="15"/>
      <c r="P2235" s="15"/>
      <c r="AA2235" s="15"/>
      <c r="AL2235" s="15"/>
      <c r="AW2235" s="15"/>
      <c r="BH2235" s="15"/>
      <c r="BS2235" s="15"/>
      <c r="CD2235" s="15"/>
      <c r="CO2235" s="15"/>
      <c r="CZ2235" s="15"/>
    </row>
    <row r="2236" spans="5:104" x14ac:dyDescent="0.15">
      <c r="E2236" s="15"/>
      <c r="P2236" s="15"/>
      <c r="AA2236" s="15"/>
      <c r="AL2236" s="15"/>
      <c r="AW2236" s="15"/>
      <c r="BH2236" s="15"/>
      <c r="BS2236" s="15"/>
      <c r="CD2236" s="15"/>
      <c r="CO2236" s="15"/>
      <c r="CZ2236" s="15"/>
    </row>
    <row r="2237" spans="5:104" x14ac:dyDescent="0.15">
      <c r="E2237" s="15"/>
      <c r="P2237" s="15"/>
      <c r="AA2237" s="15"/>
      <c r="AL2237" s="15"/>
      <c r="AW2237" s="15"/>
      <c r="BH2237" s="15"/>
      <c r="BS2237" s="15"/>
      <c r="CD2237" s="15"/>
      <c r="CO2237" s="15"/>
      <c r="CZ2237" s="15"/>
    </row>
    <row r="2238" spans="5:104" x14ac:dyDescent="0.15">
      <c r="E2238" s="15"/>
      <c r="P2238" s="15"/>
      <c r="AA2238" s="15"/>
      <c r="AL2238" s="15"/>
      <c r="AW2238" s="15"/>
      <c r="BH2238" s="15"/>
      <c r="BS2238" s="15"/>
      <c r="CD2238" s="15"/>
      <c r="CO2238" s="15"/>
      <c r="CZ2238" s="15"/>
    </row>
    <row r="2239" spans="5:104" x14ac:dyDescent="0.15">
      <c r="E2239" s="15"/>
      <c r="P2239" s="15"/>
      <c r="AA2239" s="15"/>
      <c r="AL2239" s="15"/>
      <c r="AW2239" s="15"/>
      <c r="BH2239" s="15"/>
      <c r="BS2239" s="15"/>
      <c r="CD2239" s="15"/>
      <c r="CO2239" s="15"/>
      <c r="CZ2239" s="15"/>
    </row>
    <row r="2240" spans="5:104" x14ac:dyDescent="0.15">
      <c r="E2240" s="15"/>
      <c r="P2240" s="15"/>
      <c r="AA2240" s="15"/>
      <c r="AL2240" s="15"/>
      <c r="AW2240" s="15"/>
      <c r="BH2240" s="15"/>
      <c r="BS2240" s="15"/>
      <c r="CD2240" s="15"/>
      <c r="CO2240" s="15"/>
      <c r="CZ2240" s="15"/>
    </row>
    <row r="2241" spans="5:104" x14ac:dyDescent="0.15">
      <c r="E2241" s="15"/>
      <c r="P2241" s="15"/>
      <c r="AA2241" s="15"/>
      <c r="AL2241" s="15"/>
      <c r="AW2241" s="15"/>
      <c r="BH2241" s="15"/>
      <c r="BS2241" s="15"/>
      <c r="CD2241" s="15"/>
      <c r="CO2241" s="15"/>
      <c r="CZ2241" s="15"/>
    </row>
    <row r="2242" spans="5:104" x14ac:dyDescent="0.15">
      <c r="E2242" s="15"/>
      <c r="P2242" s="15"/>
      <c r="AA2242" s="15"/>
      <c r="AL2242" s="15"/>
      <c r="AW2242" s="15"/>
      <c r="BH2242" s="15"/>
      <c r="BS2242" s="15"/>
      <c r="CD2242" s="15"/>
      <c r="CO2242" s="15"/>
      <c r="CZ2242" s="15"/>
    </row>
    <row r="2243" spans="5:104" x14ac:dyDescent="0.15">
      <c r="E2243" s="15"/>
      <c r="P2243" s="15"/>
      <c r="AA2243" s="15"/>
      <c r="AL2243" s="15"/>
      <c r="AW2243" s="15"/>
      <c r="BH2243" s="15"/>
      <c r="BS2243" s="15"/>
      <c r="CD2243" s="15"/>
      <c r="CO2243" s="15"/>
      <c r="CZ2243" s="15"/>
    </row>
    <row r="2244" spans="5:104" x14ac:dyDescent="0.15">
      <c r="E2244" s="15"/>
      <c r="P2244" s="15"/>
      <c r="AA2244" s="15"/>
      <c r="AL2244" s="15"/>
      <c r="AW2244" s="15"/>
      <c r="BH2244" s="15"/>
      <c r="BS2244" s="15"/>
      <c r="CD2244" s="15"/>
      <c r="CO2244" s="15"/>
      <c r="CZ2244" s="15"/>
    </row>
    <row r="2245" spans="5:104" x14ac:dyDescent="0.15">
      <c r="E2245" s="15"/>
      <c r="P2245" s="15"/>
      <c r="AA2245" s="15"/>
      <c r="AL2245" s="15"/>
      <c r="AW2245" s="15"/>
      <c r="BH2245" s="15"/>
      <c r="BS2245" s="15"/>
      <c r="CD2245" s="15"/>
      <c r="CO2245" s="15"/>
      <c r="CZ2245" s="15"/>
    </row>
    <row r="2246" spans="5:104" x14ac:dyDescent="0.15">
      <c r="E2246" s="15"/>
      <c r="P2246" s="15"/>
      <c r="AA2246" s="15"/>
      <c r="AL2246" s="15"/>
      <c r="AW2246" s="15"/>
      <c r="BH2246" s="15"/>
      <c r="BS2246" s="15"/>
      <c r="CD2246" s="15"/>
      <c r="CO2246" s="15"/>
      <c r="CZ2246" s="15"/>
    </row>
    <row r="2247" spans="5:104" x14ac:dyDescent="0.15">
      <c r="E2247" s="15"/>
      <c r="P2247" s="15"/>
      <c r="AA2247" s="15"/>
      <c r="AL2247" s="15"/>
      <c r="AW2247" s="15"/>
      <c r="BH2247" s="15"/>
      <c r="BS2247" s="15"/>
      <c r="CD2247" s="15"/>
      <c r="CO2247" s="15"/>
      <c r="CZ2247" s="15"/>
    </row>
    <row r="2248" spans="5:104" x14ac:dyDescent="0.15">
      <c r="E2248" s="15"/>
      <c r="P2248" s="15"/>
      <c r="AA2248" s="15"/>
      <c r="AL2248" s="15"/>
      <c r="AW2248" s="15"/>
      <c r="BH2248" s="15"/>
      <c r="BS2248" s="15"/>
      <c r="CD2248" s="15"/>
      <c r="CO2248" s="15"/>
      <c r="CZ2248" s="15"/>
    </row>
    <row r="2249" spans="5:104" x14ac:dyDescent="0.15">
      <c r="E2249" s="15"/>
      <c r="P2249" s="15"/>
      <c r="AA2249" s="15"/>
      <c r="AL2249" s="15"/>
      <c r="AW2249" s="15"/>
      <c r="BH2249" s="15"/>
      <c r="BS2249" s="15"/>
      <c r="CD2249" s="15"/>
      <c r="CO2249" s="15"/>
      <c r="CZ2249" s="15"/>
    </row>
    <row r="2250" spans="5:104" x14ac:dyDescent="0.15">
      <c r="E2250" s="15"/>
      <c r="P2250" s="15"/>
      <c r="AA2250" s="15"/>
      <c r="AL2250" s="15"/>
      <c r="AW2250" s="15"/>
      <c r="BH2250" s="15"/>
      <c r="BS2250" s="15"/>
      <c r="CD2250" s="15"/>
      <c r="CO2250" s="15"/>
      <c r="CZ2250" s="15"/>
    </row>
    <row r="2251" spans="5:104" x14ac:dyDescent="0.15">
      <c r="E2251" s="15"/>
      <c r="P2251" s="15"/>
      <c r="AA2251" s="15"/>
      <c r="AL2251" s="15"/>
      <c r="AW2251" s="15"/>
      <c r="BH2251" s="15"/>
      <c r="BS2251" s="15"/>
      <c r="CD2251" s="15"/>
      <c r="CO2251" s="15"/>
      <c r="CZ2251" s="15"/>
    </row>
    <row r="2252" spans="5:104" x14ac:dyDescent="0.15">
      <c r="E2252" s="15"/>
      <c r="P2252" s="15"/>
      <c r="AA2252" s="15"/>
      <c r="AL2252" s="15"/>
      <c r="AW2252" s="15"/>
      <c r="BH2252" s="15"/>
      <c r="BS2252" s="15"/>
      <c r="CD2252" s="15"/>
      <c r="CO2252" s="15"/>
      <c r="CZ2252" s="15"/>
    </row>
    <row r="2253" spans="5:104" x14ac:dyDescent="0.15">
      <c r="E2253" s="15"/>
      <c r="P2253" s="15"/>
      <c r="AA2253" s="15"/>
      <c r="AL2253" s="15"/>
      <c r="AW2253" s="15"/>
      <c r="BH2253" s="15"/>
      <c r="BS2253" s="15"/>
      <c r="CD2253" s="15"/>
      <c r="CO2253" s="15"/>
      <c r="CZ2253" s="15"/>
    </row>
    <row r="2254" spans="5:104" x14ac:dyDescent="0.15">
      <c r="E2254" s="15"/>
      <c r="P2254" s="15"/>
      <c r="AA2254" s="15"/>
      <c r="AL2254" s="15"/>
      <c r="AW2254" s="15"/>
      <c r="BH2254" s="15"/>
      <c r="BS2254" s="15"/>
      <c r="CD2254" s="15"/>
      <c r="CO2254" s="15"/>
      <c r="CZ2254" s="15"/>
    </row>
    <row r="2255" spans="5:104" x14ac:dyDescent="0.15">
      <c r="E2255" s="15"/>
      <c r="P2255" s="15"/>
      <c r="AA2255" s="15"/>
      <c r="AL2255" s="15"/>
      <c r="AW2255" s="15"/>
      <c r="BH2255" s="15"/>
      <c r="BS2255" s="15"/>
      <c r="CD2255" s="15"/>
      <c r="CO2255" s="15"/>
      <c r="CZ2255" s="15"/>
    </row>
    <row r="2256" spans="5:104" x14ac:dyDescent="0.15">
      <c r="E2256" s="15"/>
      <c r="P2256" s="15"/>
      <c r="AA2256" s="15"/>
      <c r="AL2256" s="15"/>
      <c r="AW2256" s="15"/>
      <c r="BH2256" s="15"/>
      <c r="BS2256" s="15"/>
      <c r="CD2256" s="15"/>
      <c r="CO2256" s="15"/>
      <c r="CZ2256" s="15"/>
    </row>
    <row r="2257" spans="5:104" x14ac:dyDescent="0.15">
      <c r="E2257" s="15"/>
      <c r="P2257" s="15"/>
      <c r="AA2257" s="15"/>
      <c r="AL2257" s="15"/>
      <c r="AW2257" s="15"/>
      <c r="BH2257" s="15"/>
      <c r="BS2257" s="15"/>
      <c r="CD2257" s="15"/>
      <c r="CO2257" s="15"/>
      <c r="CZ2257" s="15"/>
    </row>
    <row r="2258" spans="5:104" x14ac:dyDescent="0.15">
      <c r="E2258" s="15"/>
      <c r="P2258" s="15"/>
      <c r="AA2258" s="15"/>
      <c r="AL2258" s="15"/>
      <c r="AW2258" s="15"/>
      <c r="BH2258" s="15"/>
      <c r="BS2258" s="15"/>
      <c r="CD2258" s="15"/>
      <c r="CO2258" s="15"/>
      <c r="CZ2258" s="15"/>
    </row>
    <row r="2259" spans="5:104" x14ac:dyDescent="0.15">
      <c r="E2259" s="15"/>
      <c r="P2259" s="15"/>
      <c r="AA2259" s="15"/>
      <c r="AL2259" s="15"/>
      <c r="AW2259" s="15"/>
      <c r="BH2259" s="15"/>
      <c r="BS2259" s="15"/>
      <c r="CD2259" s="15"/>
      <c r="CO2259" s="15"/>
      <c r="CZ2259" s="15"/>
    </row>
    <row r="2260" spans="5:104" x14ac:dyDescent="0.15">
      <c r="E2260" s="15"/>
      <c r="P2260" s="15"/>
      <c r="AA2260" s="15"/>
      <c r="AL2260" s="15"/>
      <c r="AW2260" s="15"/>
      <c r="BH2260" s="15"/>
      <c r="BS2260" s="15"/>
      <c r="CD2260" s="15"/>
      <c r="CO2260" s="15"/>
      <c r="CZ2260" s="15"/>
    </row>
    <row r="2261" spans="5:104" x14ac:dyDescent="0.15">
      <c r="E2261" s="15"/>
      <c r="P2261" s="15"/>
      <c r="AA2261" s="15"/>
      <c r="AL2261" s="15"/>
      <c r="AW2261" s="15"/>
      <c r="BH2261" s="15"/>
      <c r="BS2261" s="15"/>
      <c r="CD2261" s="15"/>
      <c r="CO2261" s="15"/>
      <c r="CZ2261" s="15"/>
    </row>
    <row r="2262" spans="5:104" x14ac:dyDescent="0.15">
      <c r="E2262" s="15"/>
      <c r="P2262" s="15"/>
      <c r="AA2262" s="15"/>
      <c r="AL2262" s="15"/>
      <c r="AW2262" s="15"/>
      <c r="BH2262" s="15"/>
      <c r="BS2262" s="15"/>
      <c r="CD2262" s="15"/>
      <c r="CO2262" s="15"/>
      <c r="CZ2262" s="15"/>
    </row>
    <row r="2263" spans="5:104" x14ac:dyDescent="0.15">
      <c r="E2263" s="15"/>
      <c r="P2263" s="15"/>
      <c r="AA2263" s="15"/>
      <c r="AL2263" s="15"/>
      <c r="AW2263" s="15"/>
      <c r="BH2263" s="15"/>
      <c r="BS2263" s="15"/>
      <c r="CD2263" s="15"/>
      <c r="CO2263" s="15"/>
      <c r="CZ2263" s="15"/>
    </row>
    <row r="2264" spans="5:104" x14ac:dyDescent="0.15">
      <c r="E2264" s="15"/>
      <c r="P2264" s="15"/>
      <c r="AA2264" s="15"/>
      <c r="AL2264" s="15"/>
      <c r="AW2264" s="15"/>
      <c r="BH2264" s="15"/>
      <c r="BS2264" s="15"/>
      <c r="CD2264" s="15"/>
      <c r="CO2264" s="15"/>
      <c r="CZ2264" s="15"/>
    </row>
    <row r="2265" spans="5:104" x14ac:dyDescent="0.15">
      <c r="E2265" s="15"/>
      <c r="P2265" s="15"/>
      <c r="AA2265" s="15"/>
      <c r="AL2265" s="15"/>
      <c r="AW2265" s="15"/>
      <c r="BH2265" s="15"/>
      <c r="BS2265" s="15"/>
      <c r="CD2265" s="15"/>
      <c r="CO2265" s="15"/>
      <c r="CZ2265" s="15"/>
    </row>
    <row r="2266" spans="5:104" x14ac:dyDescent="0.15">
      <c r="E2266" s="15"/>
      <c r="P2266" s="15"/>
      <c r="AA2266" s="15"/>
      <c r="AL2266" s="15"/>
      <c r="AW2266" s="15"/>
      <c r="BH2266" s="15"/>
      <c r="BS2266" s="15"/>
      <c r="CD2266" s="15"/>
      <c r="CO2266" s="15"/>
      <c r="CZ2266" s="15"/>
    </row>
    <row r="2267" spans="5:104" x14ac:dyDescent="0.15">
      <c r="E2267" s="15"/>
      <c r="P2267" s="15"/>
      <c r="AA2267" s="15"/>
      <c r="AL2267" s="15"/>
      <c r="AW2267" s="15"/>
      <c r="BH2267" s="15"/>
      <c r="BS2267" s="15"/>
      <c r="CD2267" s="15"/>
      <c r="CO2267" s="15"/>
      <c r="CZ2267" s="15"/>
    </row>
    <row r="2268" spans="5:104" x14ac:dyDescent="0.15">
      <c r="E2268" s="15"/>
      <c r="P2268" s="15"/>
      <c r="AA2268" s="15"/>
      <c r="AL2268" s="15"/>
      <c r="AW2268" s="15"/>
      <c r="BH2268" s="15"/>
      <c r="BS2268" s="15"/>
      <c r="CD2268" s="15"/>
      <c r="CO2268" s="15"/>
      <c r="CZ2268" s="15"/>
    </row>
    <row r="2269" spans="5:104" x14ac:dyDescent="0.15">
      <c r="E2269" s="15"/>
      <c r="P2269" s="15"/>
      <c r="AA2269" s="15"/>
      <c r="AL2269" s="15"/>
      <c r="AW2269" s="15"/>
      <c r="BH2269" s="15"/>
      <c r="BS2269" s="15"/>
      <c r="CD2269" s="15"/>
      <c r="CO2269" s="15"/>
      <c r="CZ2269" s="15"/>
    </row>
    <row r="2270" spans="5:104" x14ac:dyDescent="0.15">
      <c r="E2270" s="15"/>
      <c r="P2270" s="15"/>
      <c r="AA2270" s="15"/>
      <c r="AL2270" s="15"/>
      <c r="AW2270" s="15"/>
      <c r="BH2270" s="15"/>
      <c r="BS2270" s="15"/>
      <c r="CD2270" s="15"/>
      <c r="CO2270" s="15"/>
      <c r="CZ2270" s="15"/>
    </row>
    <row r="2271" spans="5:104" x14ac:dyDescent="0.15">
      <c r="E2271" s="15"/>
      <c r="P2271" s="15"/>
      <c r="AA2271" s="15"/>
      <c r="AL2271" s="15"/>
      <c r="AW2271" s="15"/>
      <c r="BH2271" s="15"/>
      <c r="BS2271" s="15"/>
      <c r="CD2271" s="15"/>
      <c r="CO2271" s="15"/>
      <c r="CZ2271" s="15"/>
    </row>
    <row r="2272" spans="5:104" x14ac:dyDescent="0.15">
      <c r="E2272" s="15"/>
      <c r="P2272" s="15"/>
      <c r="AA2272" s="15"/>
      <c r="AL2272" s="15"/>
      <c r="AW2272" s="15"/>
      <c r="BH2272" s="15"/>
      <c r="BS2272" s="15"/>
      <c r="CD2272" s="15"/>
      <c r="CO2272" s="15"/>
      <c r="CZ2272" s="15"/>
    </row>
    <row r="2273" spans="5:104" x14ac:dyDescent="0.15">
      <c r="E2273" s="15"/>
      <c r="P2273" s="15"/>
      <c r="AA2273" s="15"/>
      <c r="AL2273" s="15"/>
      <c r="AW2273" s="15"/>
      <c r="BH2273" s="15"/>
      <c r="BS2273" s="15"/>
      <c r="CD2273" s="15"/>
      <c r="CO2273" s="15"/>
      <c r="CZ2273" s="15"/>
    </row>
    <row r="2274" spans="5:104" x14ac:dyDescent="0.15">
      <c r="E2274" s="15"/>
      <c r="P2274" s="15"/>
      <c r="AA2274" s="15"/>
      <c r="AL2274" s="15"/>
      <c r="AW2274" s="15"/>
      <c r="BH2274" s="15"/>
      <c r="BS2274" s="15"/>
      <c r="CD2274" s="15"/>
      <c r="CO2274" s="15"/>
      <c r="CZ2274" s="15"/>
    </row>
    <row r="2275" spans="5:104" x14ac:dyDescent="0.15">
      <c r="E2275" s="15"/>
      <c r="P2275" s="15"/>
      <c r="AA2275" s="15"/>
      <c r="AL2275" s="15"/>
      <c r="AW2275" s="15"/>
      <c r="BH2275" s="15"/>
      <c r="BS2275" s="15"/>
      <c r="CD2275" s="15"/>
      <c r="CO2275" s="15"/>
      <c r="CZ2275" s="15"/>
    </row>
    <row r="2276" spans="5:104" x14ac:dyDescent="0.15">
      <c r="E2276" s="15"/>
      <c r="P2276" s="15"/>
      <c r="AA2276" s="15"/>
      <c r="AL2276" s="15"/>
      <c r="AW2276" s="15"/>
      <c r="BH2276" s="15"/>
      <c r="BS2276" s="15"/>
      <c r="CD2276" s="15"/>
      <c r="CO2276" s="15"/>
      <c r="CZ2276" s="15"/>
    </row>
    <row r="2277" spans="5:104" x14ac:dyDescent="0.15">
      <c r="E2277" s="15"/>
      <c r="P2277" s="15"/>
      <c r="AA2277" s="15"/>
      <c r="AL2277" s="15"/>
      <c r="AW2277" s="15"/>
      <c r="BH2277" s="15"/>
      <c r="BS2277" s="15"/>
      <c r="CD2277" s="15"/>
      <c r="CO2277" s="15"/>
      <c r="CZ2277" s="15"/>
    </row>
    <row r="2278" spans="5:104" x14ac:dyDescent="0.15">
      <c r="E2278" s="15"/>
      <c r="P2278" s="15"/>
      <c r="AA2278" s="15"/>
      <c r="AL2278" s="15"/>
      <c r="AW2278" s="15"/>
      <c r="BH2278" s="15"/>
      <c r="BS2278" s="15"/>
      <c r="CD2278" s="15"/>
      <c r="CO2278" s="15"/>
      <c r="CZ2278" s="15"/>
    </row>
    <row r="2279" spans="5:104" x14ac:dyDescent="0.15">
      <c r="E2279" s="15"/>
      <c r="P2279" s="15"/>
      <c r="AA2279" s="15"/>
      <c r="AL2279" s="15"/>
      <c r="AW2279" s="15"/>
      <c r="BH2279" s="15"/>
      <c r="BS2279" s="15"/>
      <c r="CD2279" s="15"/>
      <c r="CO2279" s="15"/>
      <c r="CZ2279" s="15"/>
    </row>
    <row r="2280" spans="5:104" x14ac:dyDescent="0.15">
      <c r="E2280" s="15"/>
      <c r="P2280" s="15"/>
      <c r="AA2280" s="15"/>
      <c r="AL2280" s="15"/>
      <c r="AW2280" s="15"/>
      <c r="BH2280" s="15"/>
      <c r="BS2280" s="15"/>
      <c r="CD2280" s="15"/>
      <c r="CO2280" s="15"/>
      <c r="CZ2280" s="15"/>
    </row>
    <row r="2281" spans="5:104" x14ac:dyDescent="0.15">
      <c r="E2281" s="15"/>
      <c r="P2281" s="15"/>
      <c r="AA2281" s="15"/>
      <c r="AL2281" s="15"/>
      <c r="AW2281" s="15"/>
      <c r="BH2281" s="15"/>
      <c r="BS2281" s="15"/>
      <c r="CD2281" s="15"/>
      <c r="CO2281" s="15"/>
      <c r="CZ2281" s="15"/>
    </row>
    <row r="2282" spans="5:104" x14ac:dyDescent="0.15">
      <c r="E2282" s="15"/>
      <c r="P2282" s="15"/>
      <c r="AA2282" s="15"/>
      <c r="AL2282" s="15"/>
      <c r="AW2282" s="15"/>
      <c r="BH2282" s="15"/>
      <c r="BS2282" s="15"/>
      <c r="CD2282" s="15"/>
      <c r="CO2282" s="15"/>
      <c r="CZ2282" s="15"/>
    </row>
    <row r="2283" spans="5:104" x14ac:dyDescent="0.15">
      <c r="E2283" s="15"/>
      <c r="P2283" s="15"/>
      <c r="AA2283" s="15"/>
      <c r="AL2283" s="15"/>
      <c r="AW2283" s="15"/>
      <c r="BH2283" s="15"/>
      <c r="BS2283" s="15"/>
      <c r="CD2283" s="15"/>
      <c r="CO2283" s="15"/>
      <c r="CZ2283" s="15"/>
    </row>
    <row r="2284" spans="5:104" x14ac:dyDescent="0.15">
      <c r="E2284" s="15"/>
      <c r="P2284" s="15"/>
      <c r="AA2284" s="15"/>
      <c r="AL2284" s="15"/>
      <c r="AW2284" s="15"/>
      <c r="BH2284" s="15"/>
      <c r="BS2284" s="15"/>
      <c r="CD2284" s="15"/>
      <c r="CO2284" s="15"/>
      <c r="CZ2284" s="15"/>
    </row>
    <row r="2285" spans="5:104" x14ac:dyDescent="0.15">
      <c r="E2285" s="15"/>
      <c r="P2285" s="15"/>
      <c r="AA2285" s="15"/>
      <c r="AL2285" s="15"/>
      <c r="AW2285" s="15"/>
      <c r="BH2285" s="15"/>
      <c r="BS2285" s="15"/>
      <c r="CD2285" s="15"/>
      <c r="CO2285" s="15"/>
      <c r="CZ2285" s="15"/>
    </row>
    <row r="2286" spans="5:104" x14ac:dyDescent="0.15">
      <c r="E2286" s="15"/>
      <c r="P2286" s="15"/>
      <c r="AA2286" s="15"/>
      <c r="AL2286" s="15"/>
      <c r="AW2286" s="15"/>
      <c r="BH2286" s="15"/>
      <c r="BS2286" s="15"/>
      <c r="CD2286" s="15"/>
      <c r="CO2286" s="15"/>
      <c r="CZ2286" s="15"/>
    </row>
    <row r="2287" spans="5:104" x14ac:dyDescent="0.15">
      <c r="E2287" s="15"/>
      <c r="P2287" s="15"/>
      <c r="AA2287" s="15"/>
      <c r="AL2287" s="15"/>
      <c r="AW2287" s="15"/>
      <c r="BH2287" s="15"/>
      <c r="BS2287" s="15"/>
      <c r="CD2287" s="15"/>
      <c r="CO2287" s="15"/>
      <c r="CZ2287" s="15"/>
    </row>
    <row r="2288" spans="5:104" x14ac:dyDescent="0.15">
      <c r="E2288" s="15"/>
      <c r="P2288" s="15"/>
      <c r="AA2288" s="15"/>
      <c r="AL2288" s="15"/>
      <c r="AW2288" s="15"/>
      <c r="BH2288" s="15"/>
      <c r="BS2288" s="15"/>
      <c r="CD2288" s="15"/>
      <c r="CO2288" s="15"/>
      <c r="CZ2288" s="15"/>
    </row>
    <row r="2289" spans="5:104" x14ac:dyDescent="0.15">
      <c r="E2289" s="15"/>
      <c r="P2289" s="15"/>
      <c r="AA2289" s="15"/>
      <c r="AL2289" s="15"/>
      <c r="AW2289" s="15"/>
      <c r="BH2289" s="15"/>
      <c r="BS2289" s="15"/>
      <c r="CD2289" s="15"/>
      <c r="CO2289" s="15"/>
      <c r="CZ2289" s="15"/>
    </row>
    <row r="2290" spans="5:104" x14ac:dyDescent="0.15">
      <c r="E2290" s="15"/>
      <c r="P2290" s="15"/>
      <c r="AA2290" s="15"/>
      <c r="AL2290" s="15"/>
      <c r="AW2290" s="15"/>
      <c r="BH2290" s="15"/>
      <c r="BS2290" s="15"/>
      <c r="CD2290" s="15"/>
      <c r="CO2290" s="15"/>
      <c r="CZ2290" s="15"/>
    </row>
    <row r="2291" spans="5:104" x14ac:dyDescent="0.15">
      <c r="E2291" s="15"/>
      <c r="P2291" s="15"/>
      <c r="AA2291" s="15"/>
      <c r="AL2291" s="15"/>
      <c r="AW2291" s="15"/>
      <c r="BH2291" s="15"/>
      <c r="BS2291" s="15"/>
      <c r="CD2291" s="15"/>
      <c r="CO2291" s="15"/>
      <c r="CZ2291" s="15"/>
    </row>
    <row r="2292" spans="5:104" x14ac:dyDescent="0.15">
      <c r="E2292" s="15"/>
      <c r="P2292" s="15"/>
      <c r="AA2292" s="15"/>
      <c r="AL2292" s="15"/>
      <c r="AW2292" s="15"/>
      <c r="BH2292" s="15"/>
      <c r="BS2292" s="15"/>
      <c r="CD2292" s="15"/>
      <c r="CO2292" s="15"/>
      <c r="CZ2292" s="15"/>
    </row>
    <row r="2293" spans="5:104" x14ac:dyDescent="0.15">
      <c r="E2293" s="15"/>
      <c r="P2293" s="15"/>
      <c r="AA2293" s="15"/>
      <c r="AL2293" s="15"/>
      <c r="AW2293" s="15"/>
      <c r="BH2293" s="15"/>
      <c r="BS2293" s="15"/>
      <c r="CD2293" s="15"/>
      <c r="CO2293" s="15"/>
      <c r="CZ2293" s="15"/>
    </row>
    <row r="2294" spans="5:104" x14ac:dyDescent="0.15">
      <c r="E2294" s="15"/>
      <c r="P2294" s="15"/>
      <c r="AA2294" s="15"/>
      <c r="AL2294" s="15"/>
      <c r="AW2294" s="15"/>
      <c r="BH2294" s="15"/>
      <c r="BS2294" s="15"/>
      <c r="CD2294" s="15"/>
      <c r="CO2294" s="15"/>
      <c r="CZ2294" s="15"/>
    </row>
    <row r="2295" spans="5:104" x14ac:dyDescent="0.15">
      <c r="E2295" s="15"/>
      <c r="P2295" s="15"/>
      <c r="AA2295" s="15"/>
      <c r="AL2295" s="15"/>
      <c r="AW2295" s="15"/>
      <c r="BH2295" s="15"/>
      <c r="BS2295" s="15"/>
      <c r="CD2295" s="15"/>
      <c r="CO2295" s="15"/>
      <c r="CZ2295" s="15"/>
    </row>
    <row r="2296" spans="5:104" x14ac:dyDescent="0.15">
      <c r="E2296" s="15"/>
      <c r="P2296" s="15"/>
      <c r="AA2296" s="15"/>
      <c r="AL2296" s="15"/>
      <c r="AW2296" s="15"/>
      <c r="BH2296" s="15"/>
      <c r="BS2296" s="15"/>
      <c r="CD2296" s="15"/>
      <c r="CO2296" s="15"/>
      <c r="CZ2296" s="15"/>
    </row>
    <row r="2297" spans="5:104" x14ac:dyDescent="0.15">
      <c r="E2297" s="15"/>
      <c r="P2297" s="15"/>
      <c r="AA2297" s="15"/>
      <c r="AL2297" s="15"/>
      <c r="AW2297" s="15"/>
      <c r="BH2297" s="15"/>
      <c r="BS2297" s="15"/>
      <c r="CD2297" s="15"/>
      <c r="CO2297" s="15"/>
      <c r="CZ2297" s="15"/>
    </row>
    <row r="2298" spans="5:104" x14ac:dyDescent="0.15">
      <c r="E2298" s="15"/>
      <c r="P2298" s="15"/>
      <c r="AA2298" s="15"/>
      <c r="AL2298" s="15"/>
      <c r="AW2298" s="15"/>
      <c r="BH2298" s="15"/>
      <c r="BS2298" s="15"/>
      <c r="CD2298" s="15"/>
      <c r="CO2298" s="15"/>
      <c r="CZ2298" s="15"/>
    </row>
    <row r="2299" spans="5:104" x14ac:dyDescent="0.15">
      <c r="E2299" s="15"/>
      <c r="P2299" s="15"/>
      <c r="AA2299" s="15"/>
      <c r="AL2299" s="15"/>
      <c r="AW2299" s="15"/>
      <c r="BH2299" s="15"/>
      <c r="BS2299" s="15"/>
      <c r="CD2299" s="15"/>
      <c r="CO2299" s="15"/>
      <c r="CZ2299" s="15"/>
    </row>
    <row r="2300" spans="5:104" x14ac:dyDescent="0.15">
      <c r="E2300" s="15"/>
      <c r="P2300" s="15"/>
      <c r="AA2300" s="15"/>
      <c r="AL2300" s="15"/>
      <c r="AW2300" s="15"/>
      <c r="BH2300" s="15"/>
      <c r="BS2300" s="15"/>
      <c r="CD2300" s="15"/>
      <c r="CO2300" s="15"/>
      <c r="CZ2300" s="15"/>
    </row>
    <row r="2301" spans="5:104" x14ac:dyDescent="0.15">
      <c r="E2301" s="15"/>
      <c r="P2301" s="15"/>
      <c r="AA2301" s="15"/>
      <c r="AL2301" s="15"/>
      <c r="AW2301" s="15"/>
      <c r="BH2301" s="15"/>
      <c r="BS2301" s="15"/>
      <c r="CD2301" s="15"/>
      <c r="CO2301" s="15"/>
      <c r="CZ2301" s="15"/>
    </row>
    <row r="2302" spans="5:104" x14ac:dyDescent="0.15">
      <c r="E2302" s="15"/>
      <c r="P2302" s="15"/>
      <c r="AA2302" s="15"/>
      <c r="AL2302" s="15"/>
      <c r="AW2302" s="15"/>
      <c r="BH2302" s="15"/>
      <c r="BS2302" s="15"/>
      <c r="CD2302" s="15"/>
      <c r="CO2302" s="15"/>
      <c r="CZ2302" s="15"/>
    </row>
    <row r="2303" spans="5:104" x14ac:dyDescent="0.15">
      <c r="E2303" s="15"/>
      <c r="P2303" s="15"/>
      <c r="AA2303" s="15"/>
      <c r="AL2303" s="15"/>
      <c r="AW2303" s="15"/>
      <c r="BH2303" s="15"/>
      <c r="BS2303" s="15"/>
      <c r="CD2303" s="15"/>
      <c r="CO2303" s="15"/>
      <c r="CZ2303" s="15"/>
    </row>
    <row r="2304" spans="5:104" x14ac:dyDescent="0.15">
      <c r="E2304" s="15"/>
      <c r="P2304" s="15"/>
      <c r="AA2304" s="15"/>
      <c r="AL2304" s="15"/>
      <c r="AW2304" s="15"/>
      <c r="BH2304" s="15"/>
      <c r="BS2304" s="15"/>
      <c r="CD2304" s="15"/>
      <c r="CO2304" s="15"/>
      <c r="CZ2304" s="15"/>
    </row>
    <row r="2305" spans="5:104" x14ac:dyDescent="0.15">
      <c r="E2305" s="15"/>
      <c r="P2305" s="15"/>
      <c r="AA2305" s="15"/>
      <c r="AL2305" s="15"/>
      <c r="AW2305" s="15"/>
      <c r="BH2305" s="15"/>
      <c r="BS2305" s="15"/>
      <c r="CD2305" s="15"/>
      <c r="CO2305" s="15"/>
      <c r="CZ2305" s="15"/>
    </row>
    <row r="2306" spans="5:104" x14ac:dyDescent="0.15">
      <c r="E2306" s="15"/>
      <c r="P2306" s="15"/>
      <c r="AA2306" s="15"/>
      <c r="AL2306" s="15"/>
      <c r="AW2306" s="15"/>
      <c r="BH2306" s="15"/>
      <c r="BS2306" s="15"/>
      <c r="CD2306" s="15"/>
      <c r="CO2306" s="15"/>
      <c r="CZ2306" s="15"/>
    </row>
    <row r="2307" spans="5:104" x14ac:dyDescent="0.15">
      <c r="E2307" s="15"/>
      <c r="P2307" s="15"/>
      <c r="AA2307" s="15"/>
      <c r="AL2307" s="15"/>
      <c r="AW2307" s="15"/>
      <c r="BH2307" s="15"/>
      <c r="BS2307" s="15"/>
      <c r="CD2307" s="15"/>
      <c r="CO2307" s="15"/>
      <c r="CZ2307" s="15"/>
    </row>
    <row r="2308" spans="5:104" x14ac:dyDescent="0.15">
      <c r="E2308" s="15"/>
      <c r="P2308" s="15"/>
      <c r="AA2308" s="15"/>
      <c r="AL2308" s="15"/>
      <c r="AW2308" s="15"/>
      <c r="BH2308" s="15"/>
      <c r="BS2308" s="15"/>
      <c r="CD2308" s="15"/>
      <c r="CO2308" s="15"/>
      <c r="CZ2308" s="15"/>
    </row>
    <row r="2309" spans="5:104" x14ac:dyDescent="0.15">
      <c r="E2309" s="15"/>
      <c r="P2309" s="15"/>
      <c r="AA2309" s="15"/>
      <c r="AL2309" s="15"/>
      <c r="AW2309" s="15"/>
      <c r="BH2309" s="15"/>
      <c r="BS2309" s="15"/>
      <c r="CD2309" s="15"/>
      <c r="CO2309" s="15"/>
      <c r="CZ2309" s="15"/>
    </row>
    <row r="2310" spans="5:104" x14ac:dyDescent="0.15">
      <c r="E2310" s="15"/>
      <c r="P2310" s="15"/>
      <c r="AA2310" s="15"/>
      <c r="AL2310" s="15"/>
      <c r="AW2310" s="15"/>
      <c r="BH2310" s="15"/>
      <c r="BS2310" s="15"/>
      <c r="CD2310" s="15"/>
      <c r="CO2310" s="15"/>
      <c r="CZ2310" s="15"/>
    </row>
    <row r="2311" spans="5:104" x14ac:dyDescent="0.15">
      <c r="E2311" s="15"/>
      <c r="P2311" s="15"/>
      <c r="AA2311" s="15"/>
      <c r="AL2311" s="15"/>
      <c r="AW2311" s="15"/>
      <c r="BH2311" s="15"/>
      <c r="BS2311" s="15"/>
      <c r="CD2311" s="15"/>
      <c r="CO2311" s="15"/>
      <c r="CZ2311" s="15"/>
    </row>
    <row r="2312" spans="5:104" x14ac:dyDescent="0.15">
      <c r="E2312" s="15"/>
      <c r="P2312" s="15"/>
      <c r="AA2312" s="15"/>
      <c r="AL2312" s="15"/>
      <c r="AW2312" s="15"/>
      <c r="BH2312" s="15"/>
      <c r="BS2312" s="15"/>
      <c r="CD2312" s="15"/>
      <c r="CO2312" s="15"/>
      <c r="CZ2312" s="15"/>
    </row>
    <row r="2313" spans="5:104" x14ac:dyDescent="0.15">
      <c r="E2313" s="15"/>
      <c r="P2313" s="15"/>
      <c r="AA2313" s="15"/>
      <c r="AL2313" s="15"/>
      <c r="AW2313" s="15"/>
      <c r="BH2313" s="15"/>
      <c r="BS2313" s="15"/>
      <c r="CD2313" s="15"/>
      <c r="CO2313" s="15"/>
      <c r="CZ2313" s="15"/>
    </row>
    <row r="2314" spans="5:104" x14ac:dyDescent="0.15">
      <c r="E2314" s="15"/>
      <c r="P2314" s="15"/>
      <c r="AA2314" s="15"/>
      <c r="AL2314" s="15"/>
      <c r="AW2314" s="15"/>
      <c r="BH2314" s="15"/>
      <c r="BS2314" s="15"/>
      <c r="CD2314" s="15"/>
      <c r="CO2314" s="15"/>
      <c r="CZ2314" s="15"/>
    </row>
    <row r="2315" spans="5:104" x14ac:dyDescent="0.15">
      <c r="E2315" s="15"/>
      <c r="P2315" s="15"/>
      <c r="AA2315" s="15"/>
      <c r="AL2315" s="15"/>
      <c r="AW2315" s="15"/>
      <c r="BH2315" s="15"/>
      <c r="BS2315" s="15"/>
      <c r="CD2315" s="15"/>
      <c r="CO2315" s="15"/>
      <c r="CZ2315" s="15"/>
    </row>
    <row r="2316" spans="5:104" x14ac:dyDescent="0.15">
      <c r="E2316" s="15"/>
      <c r="P2316" s="15"/>
      <c r="AA2316" s="15"/>
      <c r="AL2316" s="15"/>
      <c r="AW2316" s="15"/>
      <c r="BH2316" s="15"/>
      <c r="BS2316" s="15"/>
      <c r="CD2316" s="15"/>
      <c r="CO2316" s="15"/>
      <c r="CZ2316" s="15"/>
    </row>
    <row r="2317" spans="5:104" x14ac:dyDescent="0.15">
      <c r="E2317" s="15"/>
      <c r="P2317" s="15"/>
      <c r="AA2317" s="15"/>
      <c r="AL2317" s="15"/>
      <c r="AW2317" s="15"/>
      <c r="BH2317" s="15"/>
      <c r="BS2317" s="15"/>
      <c r="CD2317" s="15"/>
      <c r="CO2317" s="15"/>
      <c r="CZ2317" s="15"/>
    </row>
    <row r="2318" spans="5:104" x14ac:dyDescent="0.15">
      <c r="E2318" s="15"/>
      <c r="P2318" s="15"/>
      <c r="AA2318" s="15"/>
      <c r="AL2318" s="15"/>
      <c r="AW2318" s="15"/>
      <c r="BH2318" s="15"/>
      <c r="BS2318" s="15"/>
      <c r="CD2318" s="15"/>
      <c r="CO2318" s="15"/>
      <c r="CZ2318" s="15"/>
    </row>
    <row r="2319" spans="5:104" x14ac:dyDescent="0.15">
      <c r="E2319" s="15"/>
      <c r="P2319" s="15"/>
      <c r="AA2319" s="15"/>
      <c r="AL2319" s="15"/>
      <c r="AW2319" s="15"/>
      <c r="BH2319" s="15"/>
      <c r="BS2319" s="15"/>
      <c r="CD2319" s="15"/>
      <c r="CO2319" s="15"/>
      <c r="CZ2319" s="15"/>
    </row>
    <row r="2320" spans="5:104" x14ac:dyDescent="0.15">
      <c r="E2320" s="15"/>
      <c r="P2320" s="15"/>
      <c r="AA2320" s="15"/>
      <c r="AL2320" s="15"/>
      <c r="AW2320" s="15"/>
      <c r="BH2320" s="15"/>
      <c r="BS2320" s="15"/>
      <c r="CD2320" s="15"/>
      <c r="CO2320" s="15"/>
      <c r="CZ2320" s="15"/>
    </row>
    <row r="2321" spans="5:104" x14ac:dyDescent="0.15">
      <c r="E2321" s="15"/>
      <c r="P2321" s="15"/>
      <c r="AA2321" s="15"/>
      <c r="AL2321" s="15"/>
      <c r="AW2321" s="15"/>
      <c r="BH2321" s="15"/>
      <c r="BS2321" s="15"/>
      <c r="CD2321" s="15"/>
      <c r="CO2321" s="15"/>
      <c r="CZ2321" s="15"/>
    </row>
    <row r="2322" spans="5:104" x14ac:dyDescent="0.15">
      <c r="E2322" s="15"/>
      <c r="P2322" s="15"/>
      <c r="AA2322" s="15"/>
      <c r="AL2322" s="15"/>
      <c r="AW2322" s="15"/>
      <c r="BH2322" s="15"/>
      <c r="BS2322" s="15"/>
      <c r="CD2322" s="15"/>
      <c r="CO2322" s="15"/>
      <c r="CZ2322" s="15"/>
    </row>
    <row r="2323" spans="5:104" x14ac:dyDescent="0.15">
      <c r="E2323" s="15"/>
      <c r="P2323" s="15"/>
      <c r="AA2323" s="15"/>
      <c r="AL2323" s="15"/>
      <c r="AW2323" s="15"/>
      <c r="BH2323" s="15"/>
      <c r="BS2323" s="15"/>
      <c r="CD2323" s="15"/>
      <c r="CO2323" s="15"/>
      <c r="CZ2323" s="15"/>
    </row>
    <row r="2324" spans="5:104" x14ac:dyDescent="0.15">
      <c r="E2324" s="15"/>
      <c r="P2324" s="15"/>
      <c r="AA2324" s="15"/>
      <c r="AL2324" s="15"/>
      <c r="AW2324" s="15"/>
      <c r="BH2324" s="15"/>
      <c r="BS2324" s="15"/>
      <c r="CD2324" s="15"/>
      <c r="CO2324" s="15"/>
      <c r="CZ2324" s="15"/>
    </row>
    <row r="2325" spans="5:104" x14ac:dyDescent="0.15">
      <c r="E2325" s="15"/>
      <c r="P2325" s="15"/>
      <c r="AA2325" s="15"/>
      <c r="AL2325" s="15"/>
      <c r="AW2325" s="15"/>
      <c r="BH2325" s="15"/>
      <c r="BS2325" s="15"/>
      <c r="CD2325" s="15"/>
      <c r="CO2325" s="15"/>
      <c r="CZ2325" s="15"/>
    </row>
    <row r="2326" spans="5:104" x14ac:dyDescent="0.15">
      <c r="E2326" s="15"/>
      <c r="P2326" s="15"/>
      <c r="AA2326" s="15"/>
      <c r="AL2326" s="15"/>
      <c r="AW2326" s="15"/>
      <c r="BH2326" s="15"/>
      <c r="BS2326" s="15"/>
      <c r="CD2326" s="15"/>
      <c r="CO2326" s="15"/>
      <c r="CZ2326" s="15"/>
    </row>
    <row r="2327" spans="5:104" x14ac:dyDescent="0.15">
      <c r="E2327" s="15"/>
      <c r="P2327" s="15"/>
      <c r="AA2327" s="15"/>
      <c r="AL2327" s="15"/>
      <c r="AW2327" s="15"/>
      <c r="BH2327" s="15"/>
      <c r="BS2327" s="15"/>
      <c r="CD2327" s="15"/>
      <c r="CO2327" s="15"/>
      <c r="CZ2327" s="15"/>
    </row>
    <row r="2328" spans="5:104" x14ac:dyDescent="0.15">
      <c r="E2328" s="15"/>
      <c r="P2328" s="15"/>
      <c r="AA2328" s="15"/>
      <c r="AL2328" s="15"/>
      <c r="AW2328" s="15"/>
      <c r="BH2328" s="15"/>
      <c r="BS2328" s="15"/>
      <c r="CD2328" s="15"/>
      <c r="CO2328" s="15"/>
      <c r="CZ2328" s="15"/>
    </row>
    <row r="2329" spans="5:104" x14ac:dyDescent="0.15">
      <c r="E2329" s="15"/>
      <c r="P2329" s="15"/>
      <c r="AA2329" s="15"/>
      <c r="AL2329" s="15"/>
      <c r="AW2329" s="15"/>
      <c r="BH2329" s="15"/>
      <c r="BS2329" s="15"/>
      <c r="CD2329" s="15"/>
      <c r="CO2329" s="15"/>
      <c r="CZ2329" s="15"/>
    </row>
    <row r="2330" spans="5:104" x14ac:dyDescent="0.15">
      <c r="E2330" s="15"/>
      <c r="P2330" s="15"/>
      <c r="AA2330" s="15"/>
      <c r="AL2330" s="15"/>
      <c r="AW2330" s="15"/>
      <c r="BH2330" s="15"/>
      <c r="BS2330" s="15"/>
      <c r="CD2330" s="15"/>
      <c r="CO2330" s="15"/>
      <c r="CZ2330" s="15"/>
    </row>
    <row r="2331" spans="5:104" x14ac:dyDescent="0.15">
      <c r="E2331" s="15"/>
      <c r="P2331" s="15"/>
      <c r="AA2331" s="15"/>
      <c r="AL2331" s="15"/>
      <c r="AW2331" s="15"/>
      <c r="BH2331" s="15"/>
      <c r="BS2331" s="15"/>
      <c r="CD2331" s="15"/>
      <c r="CO2331" s="15"/>
      <c r="CZ2331" s="15"/>
    </row>
    <row r="2332" spans="5:104" x14ac:dyDescent="0.15">
      <c r="E2332" s="15"/>
      <c r="P2332" s="15"/>
      <c r="AA2332" s="15"/>
      <c r="AL2332" s="15"/>
      <c r="AW2332" s="15"/>
      <c r="BH2332" s="15"/>
      <c r="BS2332" s="15"/>
      <c r="CD2332" s="15"/>
      <c r="CO2332" s="15"/>
      <c r="CZ2332" s="15"/>
    </row>
    <row r="2333" spans="5:104" x14ac:dyDescent="0.15">
      <c r="E2333" s="15"/>
      <c r="P2333" s="15"/>
      <c r="AA2333" s="15"/>
      <c r="AL2333" s="15"/>
      <c r="AW2333" s="15"/>
      <c r="BH2333" s="15"/>
      <c r="BS2333" s="15"/>
      <c r="CD2333" s="15"/>
      <c r="CO2333" s="15"/>
      <c r="CZ2333" s="15"/>
    </row>
    <row r="2334" spans="5:104" x14ac:dyDescent="0.15">
      <c r="E2334" s="15"/>
      <c r="P2334" s="15"/>
      <c r="AA2334" s="15"/>
      <c r="AL2334" s="15"/>
      <c r="AW2334" s="15"/>
      <c r="BH2334" s="15"/>
      <c r="BS2334" s="15"/>
      <c r="CD2334" s="15"/>
      <c r="CO2334" s="15"/>
      <c r="CZ2334" s="15"/>
    </row>
    <row r="2335" spans="5:104" x14ac:dyDescent="0.15">
      <c r="E2335" s="15"/>
      <c r="P2335" s="15"/>
      <c r="AA2335" s="15"/>
      <c r="AL2335" s="15"/>
      <c r="AW2335" s="15"/>
      <c r="BH2335" s="15"/>
      <c r="BS2335" s="15"/>
      <c r="CD2335" s="15"/>
      <c r="CO2335" s="15"/>
      <c r="CZ2335" s="15"/>
    </row>
    <row r="2336" spans="5:104" x14ac:dyDescent="0.15">
      <c r="E2336" s="15"/>
      <c r="P2336" s="15"/>
      <c r="AA2336" s="15"/>
      <c r="AL2336" s="15"/>
      <c r="AW2336" s="15"/>
      <c r="BH2336" s="15"/>
      <c r="BS2336" s="15"/>
      <c r="CD2336" s="15"/>
      <c r="CO2336" s="15"/>
      <c r="CZ2336" s="15"/>
    </row>
    <row r="2337" spans="5:104" x14ac:dyDescent="0.15">
      <c r="E2337" s="15"/>
      <c r="P2337" s="15"/>
      <c r="AA2337" s="15"/>
      <c r="AL2337" s="15"/>
      <c r="AW2337" s="15"/>
      <c r="BH2337" s="15"/>
      <c r="BS2337" s="15"/>
      <c r="CD2337" s="15"/>
      <c r="CO2337" s="15"/>
      <c r="CZ2337" s="15"/>
    </row>
    <row r="2338" spans="5:104" x14ac:dyDescent="0.15">
      <c r="E2338" s="15"/>
      <c r="P2338" s="15"/>
      <c r="AA2338" s="15"/>
      <c r="AL2338" s="15"/>
      <c r="AW2338" s="15"/>
      <c r="BH2338" s="15"/>
      <c r="BS2338" s="15"/>
      <c r="CD2338" s="15"/>
      <c r="CO2338" s="15"/>
      <c r="CZ2338" s="15"/>
    </row>
    <row r="2339" spans="5:104" x14ac:dyDescent="0.15">
      <c r="E2339" s="15"/>
      <c r="P2339" s="15"/>
      <c r="AA2339" s="15"/>
      <c r="AL2339" s="15"/>
      <c r="AW2339" s="15"/>
      <c r="BH2339" s="15"/>
      <c r="BS2339" s="15"/>
      <c r="CD2339" s="15"/>
      <c r="CO2339" s="15"/>
      <c r="CZ2339" s="15"/>
    </row>
    <row r="2340" spans="5:104" x14ac:dyDescent="0.15">
      <c r="E2340" s="15"/>
      <c r="P2340" s="15"/>
      <c r="AA2340" s="15"/>
      <c r="AL2340" s="15"/>
      <c r="AW2340" s="15"/>
      <c r="BH2340" s="15"/>
      <c r="BS2340" s="15"/>
      <c r="CD2340" s="15"/>
      <c r="CO2340" s="15"/>
      <c r="CZ2340" s="15"/>
    </row>
    <row r="2341" spans="5:104" x14ac:dyDescent="0.15">
      <c r="E2341" s="15"/>
      <c r="P2341" s="15"/>
      <c r="AA2341" s="15"/>
      <c r="AL2341" s="15"/>
      <c r="AW2341" s="15"/>
      <c r="BH2341" s="15"/>
      <c r="BS2341" s="15"/>
      <c r="CD2341" s="15"/>
      <c r="CO2341" s="15"/>
      <c r="CZ2341" s="15"/>
    </row>
    <row r="2342" spans="5:104" x14ac:dyDescent="0.15">
      <c r="E2342" s="15"/>
      <c r="P2342" s="15"/>
      <c r="AA2342" s="15"/>
      <c r="AL2342" s="15"/>
      <c r="AW2342" s="15"/>
      <c r="BH2342" s="15"/>
      <c r="BS2342" s="15"/>
      <c r="CD2342" s="15"/>
      <c r="CO2342" s="15"/>
      <c r="CZ2342" s="15"/>
    </row>
    <row r="2343" spans="5:104" x14ac:dyDescent="0.15">
      <c r="E2343" s="15"/>
      <c r="P2343" s="15"/>
      <c r="AA2343" s="15"/>
      <c r="AL2343" s="15"/>
      <c r="AW2343" s="15"/>
      <c r="BH2343" s="15"/>
      <c r="BS2343" s="15"/>
      <c r="CD2343" s="15"/>
      <c r="CO2343" s="15"/>
      <c r="CZ2343" s="15"/>
    </row>
    <row r="2344" spans="5:104" x14ac:dyDescent="0.15">
      <c r="E2344" s="15"/>
      <c r="P2344" s="15"/>
      <c r="AA2344" s="15"/>
      <c r="AL2344" s="15"/>
      <c r="AW2344" s="15"/>
      <c r="BH2344" s="15"/>
      <c r="BS2344" s="15"/>
      <c r="CD2344" s="15"/>
      <c r="CO2344" s="15"/>
      <c r="CZ2344" s="15"/>
    </row>
    <row r="2345" spans="5:104" x14ac:dyDescent="0.15">
      <c r="E2345" s="15"/>
      <c r="P2345" s="15"/>
      <c r="AA2345" s="15"/>
      <c r="AL2345" s="15"/>
      <c r="AW2345" s="15"/>
      <c r="BH2345" s="15"/>
      <c r="BS2345" s="15"/>
      <c r="CD2345" s="15"/>
      <c r="CO2345" s="15"/>
      <c r="CZ2345" s="15"/>
    </row>
    <row r="2346" spans="5:104" x14ac:dyDescent="0.15">
      <c r="E2346" s="15"/>
      <c r="P2346" s="15"/>
      <c r="AA2346" s="15"/>
      <c r="AL2346" s="15"/>
      <c r="AW2346" s="15"/>
      <c r="BH2346" s="15"/>
      <c r="BS2346" s="15"/>
      <c r="CD2346" s="15"/>
      <c r="CO2346" s="15"/>
      <c r="CZ2346" s="15"/>
    </row>
    <row r="2347" spans="5:104" x14ac:dyDescent="0.15">
      <c r="E2347" s="15"/>
      <c r="P2347" s="15"/>
      <c r="AA2347" s="15"/>
      <c r="AL2347" s="15"/>
      <c r="AW2347" s="15"/>
      <c r="BH2347" s="15"/>
      <c r="BS2347" s="15"/>
      <c r="CD2347" s="15"/>
      <c r="CO2347" s="15"/>
      <c r="CZ2347" s="15"/>
    </row>
    <row r="2348" spans="5:104" x14ac:dyDescent="0.15">
      <c r="E2348" s="15"/>
      <c r="P2348" s="15"/>
      <c r="AA2348" s="15"/>
      <c r="AL2348" s="15"/>
      <c r="AW2348" s="15"/>
      <c r="BH2348" s="15"/>
      <c r="BS2348" s="15"/>
      <c r="CD2348" s="15"/>
      <c r="CO2348" s="15"/>
      <c r="CZ2348" s="15"/>
    </row>
    <row r="2349" spans="5:104" x14ac:dyDescent="0.15">
      <c r="E2349" s="15"/>
      <c r="P2349" s="15"/>
      <c r="AA2349" s="15"/>
      <c r="AL2349" s="15"/>
      <c r="AW2349" s="15"/>
      <c r="BH2349" s="15"/>
      <c r="BS2349" s="15"/>
      <c r="CD2349" s="15"/>
      <c r="CO2349" s="15"/>
      <c r="CZ2349" s="15"/>
    </row>
    <row r="2350" spans="5:104" x14ac:dyDescent="0.15">
      <c r="E2350" s="15"/>
      <c r="P2350" s="15"/>
      <c r="AA2350" s="15"/>
      <c r="AL2350" s="15"/>
      <c r="AW2350" s="15"/>
      <c r="BH2350" s="15"/>
      <c r="BS2350" s="15"/>
      <c r="CD2350" s="15"/>
      <c r="CO2350" s="15"/>
      <c r="CZ2350" s="15"/>
    </row>
    <row r="2351" spans="5:104" x14ac:dyDescent="0.15">
      <c r="E2351" s="15"/>
      <c r="P2351" s="15"/>
      <c r="AA2351" s="15"/>
      <c r="AL2351" s="15"/>
      <c r="AW2351" s="15"/>
      <c r="BH2351" s="15"/>
      <c r="BS2351" s="15"/>
      <c r="CD2351" s="15"/>
      <c r="CO2351" s="15"/>
      <c r="CZ2351" s="15"/>
    </row>
    <row r="2352" spans="5:104" x14ac:dyDescent="0.15">
      <c r="E2352" s="15"/>
      <c r="P2352" s="15"/>
      <c r="AA2352" s="15"/>
      <c r="AL2352" s="15"/>
      <c r="AW2352" s="15"/>
      <c r="BH2352" s="15"/>
      <c r="BS2352" s="15"/>
      <c r="CD2352" s="15"/>
      <c r="CO2352" s="15"/>
      <c r="CZ2352" s="15"/>
    </row>
    <row r="2353" spans="5:104" x14ac:dyDescent="0.15">
      <c r="E2353" s="15"/>
      <c r="P2353" s="15"/>
      <c r="AA2353" s="15"/>
      <c r="AL2353" s="15"/>
      <c r="AW2353" s="15"/>
      <c r="BH2353" s="15"/>
      <c r="BS2353" s="15"/>
      <c r="CD2353" s="15"/>
      <c r="CO2353" s="15"/>
      <c r="CZ2353" s="15"/>
    </row>
    <row r="2354" spans="5:104" x14ac:dyDescent="0.15">
      <c r="E2354" s="15"/>
      <c r="P2354" s="15"/>
      <c r="AA2354" s="15"/>
      <c r="AL2354" s="15"/>
      <c r="AW2354" s="15"/>
      <c r="BH2354" s="15"/>
      <c r="BS2354" s="15"/>
      <c r="CD2354" s="15"/>
      <c r="CO2354" s="15"/>
      <c r="CZ2354" s="15"/>
    </row>
    <row r="2355" spans="5:104" x14ac:dyDescent="0.15">
      <c r="E2355" s="15"/>
      <c r="P2355" s="15"/>
      <c r="AA2355" s="15"/>
      <c r="AL2355" s="15"/>
      <c r="AW2355" s="15"/>
      <c r="BH2355" s="15"/>
      <c r="BS2355" s="15"/>
      <c r="CD2355" s="15"/>
      <c r="CO2355" s="15"/>
      <c r="CZ2355" s="15"/>
    </row>
    <row r="2356" spans="5:104" x14ac:dyDescent="0.15">
      <c r="E2356" s="15"/>
      <c r="P2356" s="15"/>
      <c r="AA2356" s="15"/>
      <c r="AL2356" s="15"/>
      <c r="AW2356" s="15"/>
      <c r="BH2356" s="15"/>
      <c r="BS2356" s="15"/>
      <c r="CD2356" s="15"/>
      <c r="CO2356" s="15"/>
      <c r="CZ2356" s="15"/>
    </row>
    <row r="2357" spans="5:104" x14ac:dyDescent="0.15">
      <c r="E2357" s="15"/>
      <c r="P2357" s="15"/>
      <c r="AA2357" s="15"/>
      <c r="AL2357" s="15"/>
      <c r="AW2357" s="15"/>
      <c r="BH2357" s="15"/>
      <c r="BS2357" s="15"/>
      <c r="CD2357" s="15"/>
      <c r="CO2357" s="15"/>
      <c r="CZ2357" s="15"/>
    </row>
    <row r="2358" spans="5:104" x14ac:dyDescent="0.15">
      <c r="E2358" s="15"/>
      <c r="P2358" s="15"/>
      <c r="AA2358" s="15"/>
      <c r="AL2358" s="15"/>
      <c r="AW2358" s="15"/>
      <c r="BH2358" s="15"/>
      <c r="BS2358" s="15"/>
      <c r="CD2358" s="15"/>
      <c r="CO2358" s="15"/>
      <c r="CZ2358" s="15"/>
    </row>
    <row r="2359" spans="5:104" x14ac:dyDescent="0.15">
      <c r="E2359" s="15"/>
      <c r="P2359" s="15"/>
      <c r="AA2359" s="15"/>
      <c r="AL2359" s="15"/>
      <c r="AW2359" s="15"/>
      <c r="BH2359" s="15"/>
      <c r="BS2359" s="15"/>
      <c r="CD2359" s="15"/>
      <c r="CO2359" s="15"/>
      <c r="CZ2359" s="15"/>
    </row>
    <row r="2360" spans="5:104" x14ac:dyDescent="0.15">
      <c r="E2360" s="15"/>
      <c r="P2360" s="15"/>
      <c r="AA2360" s="15"/>
      <c r="AL2360" s="15"/>
      <c r="AW2360" s="15"/>
      <c r="BH2360" s="15"/>
      <c r="BS2360" s="15"/>
      <c r="CD2360" s="15"/>
      <c r="CO2360" s="15"/>
      <c r="CZ2360" s="15"/>
    </row>
    <row r="2361" spans="5:104" x14ac:dyDescent="0.15">
      <c r="E2361" s="15"/>
      <c r="P2361" s="15"/>
      <c r="AA2361" s="15"/>
      <c r="AL2361" s="15"/>
      <c r="AW2361" s="15"/>
      <c r="BH2361" s="15"/>
      <c r="BS2361" s="15"/>
      <c r="CD2361" s="15"/>
      <c r="CO2361" s="15"/>
      <c r="CZ2361" s="15"/>
    </row>
    <row r="2362" spans="5:104" x14ac:dyDescent="0.15">
      <c r="E2362" s="15"/>
      <c r="P2362" s="15"/>
      <c r="AA2362" s="15"/>
      <c r="AL2362" s="15"/>
      <c r="AW2362" s="15"/>
      <c r="BH2362" s="15"/>
      <c r="BS2362" s="15"/>
      <c r="CD2362" s="15"/>
      <c r="CO2362" s="15"/>
      <c r="CZ2362" s="15"/>
    </row>
    <row r="2363" spans="5:104" x14ac:dyDescent="0.15">
      <c r="E2363" s="15"/>
      <c r="P2363" s="15"/>
      <c r="AA2363" s="15"/>
      <c r="AL2363" s="15"/>
      <c r="AW2363" s="15"/>
      <c r="BH2363" s="15"/>
      <c r="BS2363" s="15"/>
      <c r="CD2363" s="15"/>
      <c r="CO2363" s="15"/>
      <c r="CZ2363" s="15"/>
    </row>
    <row r="2364" spans="5:104" x14ac:dyDescent="0.15">
      <c r="E2364" s="15"/>
      <c r="P2364" s="15"/>
      <c r="AA2364" s="15"/>
      <c r="AL2364" s="15"/>
      <c r="AW2364" s="15"/>
      <c r="BH2364" s="15"/>
      <c r="BS2364" s="15"/>
      <c r="CD2364" s="15"/>
      <c r="CO2364" s="15"/>
      <c r="CZ2364" s="15"/>
    </row>
    <row r="2365" spans="5:104" x14ac:dyDescent="0.15">
      <c r="E2365" s="15"/>
      <c r="P2365" s="15"/>
      <c r="AA2365" s="15"/>
      <c r="AL2365" s="15"/>
      <c r="AW2365" s="15"/>
      <c r="BH2365" s="15"/>
      <c r="BS2365" s="15"/>
      <c r="CD2365" s="15"/>
      <c r="CO2365" s="15"/>
      <c r="CZ2365" s="15"/>
    </row>
    <row r="2366" spans="5:104" x14ac:dyDescent="0.15">
      <c r="E2366" s="15"/>
      <c r="P2366" s="15"/>
      <c r="AA2366" s="15"/>
      <c r="AL2366" s="15"/>
      <c r="AW2366" s="15"/>
      <c r="BH2366" s="15"/>
      <c r="BS2366" s="15"/>
      <c r="CD2366" s="15"/>
      <c r="CO2366" s="15"/>
      <c r="CZ2366" s="15"/>
    </row>
    <row r="2367" spans="5:104" x14ac:dyDescent="0.15">
      <c r="E2367" s="15"/>
      <c r="P2367" s="15"/>
      <c r="AA2367" s="15"/>
      <c r="AL2367" s="15"/>
      <c r="AW2367" s="15"/>
      <c r="BH2367" s="15"/>
      <c r="BS2367" s="15"/>
      <c r="CD2367" s="15"/>
      <c r="CO2367" s="15"/>
      <c r="CZ2367" s="15"/>
    </row>
    <row r="2368" spans="5:104" x14ac:dyDescent="0.15">
      <c r="E2368" s="15"/>
      <c r="P2368" s="15"/>
      <c r="AA2368" s="15"/>
      <c r="AL2368" s="15"/>
      <c r="AW2368" s="15"/>
      <c r="BH2368" s="15"/>
      <c r="BS2368" s="15"/>
      <c r="CD2368" s="15"/>
      <c r="CO2368" s="15"/>
      <c r="CZ2368" s="15"/>
    </row>
    <row r="2369" spans="5:104" x14ac:dyDescent="0.15">
      <c r="E2369" s="15"/>
      <c r="P2369" s="15"/>
      <c r="AA2369" s="15"/>
      <c r="AL2369" s="15"/>
      <c r="AW2369" s="15"/>
      <c r="BH2369" s="15"/>
      <c r="BS2369" s="15"/>
      <c r="CD2369" s="15"/>
      <c r="CO2369" s="15"/>
      <c r="CZ2369" s="15"/>
    </row>
    <row r="2370" spans="5:104" x14ac:dyDescent="0.15">
      <c r="E2370" s="15"/>
      <c r="P2370" s="15"/>
      <c r="AA2370" s="15"/>
      <c r="AL2370" s="15"/>
      <c r="AW2370" s="15"/>
      <c r="BH2370" s="15"/>
      <c r="BS2370" s="15"/>
      <c r="CD2370" s="15"/>
      <c r="CO2370" s="15"/>
      <c r="CZ2370" s="15"/>
    </row>
    <row r="2371" spans="5:104" x14ac:dyDescent="0.15">
      <c r="E2371" s="15"/>
      <c r="P2371" s="15"/>
      <c r="AA2371" s="15"/>
      <c r="AL2371" s="15"/>
      <c r="AW2371" s="15"/>
      <c r="BH2371" s="15"/>
      <c r="BS2371" s="15"/>
      <c r="CD2371" s="15"/>
      <c r="CO2371" s="15"/>
      <c r="CZ2371" s="15"/>
    </row>
    <row r="2372" spans="5:104" x14ac:dyDescent="0.15">
      <c r="E2372" s="15"/>
      <c r="P2372" s="15"/>
      <c r="AA2372" s="15"/>
      <c r="AL2372" s="15"/>
      <c r="AW2372" s="15"/>
      <c r="BH2372" s="15"/>
      <c r="BS2372" s="15"/>
      <c r="CD2372" s="15"/>
      <c r="CO2372" s="15"/>
      <c r="CZ2372" s="15"/>
    </row>
    <row r="2373" spans="5:104" x14ac:dyDescent="0.15">
      <c r="E2373" s="15"/>
      <c r="P2373" s="15"/>
      <c r="AA2373" s="15"/>
      <c r="AL2373" s="15"/>
      <c r="AW2373" s="15"/>
      <c r="BH2373" s="15"/>
      <c r="BS2373" s="15"/>
      <c r="CD2373" s="15"/>
      <c r="CO2373" s="15"/>
      <c r="CZ2373" s="15"/>
    </row>
    <row r="2374" spans="5:104" x14ac:dyDescent="0.15">
      <c r="E2374" s="15"/>
      <c r="P2374" s="15"/>
      <c r="AA2374" s="15"/>
      <c r="AL2374" s="15"/>
      <c r="AW2374" s="15"/>
      <c r="BH2374" s="15"/>
      <c r="BS2374" s="15"/>
      <c r="CD2374" s="15"/>
      <c r="CO2374" s="15"/>
      <c r="CZ2374" s="15"/>
    </row>
    <row r="2375" spans="5:104" x14ac:dyDescent="0.15">
      <c r="E2375" s="15"/>
      <c r="P2375" s="15"/>
      <c r="AA2375" s="15"/>
      <c r="AL2375" s="15"/>
      <c r="AW2375" s="15"/>
      <c r="BH2375" s="15"/>
      <c r="BS2375" s="15"/>
      <c r="CD2375" s="15"/>
      <c r="CO2375" s="15"/>
      <c r="CZ2375" s="15"/>
    </row>
    <row r="2376" spans="5:104" x14ac:dyDescent="0.15">
      <c r="E2376" s="15"/>
      <c r="P2376" s="15"/>
      <c r="AA2376" s="15"/>
      <c r="AL2376" s="15"/>
      <c r="AW2376" s="15"/>
      <c r="BH2376" s="15"/>
      <c r="BS2376" s="15"/>
      <c r="CD2376" s="15"/>
      <c r="CO2376" s="15"/>
      <c r="CZ2376" s="15"/>
    </row>
    <row r="2377" spans="5:104" x14ac:dyDescent="0.15">
      <c r="E2377" s="15"/>
      <c r="P2377" s="15"/>
      <c r="AA2377" s="15"/>
      <c r="AL2377" s="15"/>
      <c r="AW2377" s="15"/>
      <c r="BH2377" s="15"/>
      <c r="BS2377" s="15"/>
      <c r="CD2377" s="15"/>
      <c r="CO2377" s="15"/>
      <c r="CZ2377" s="15"/>
    </row>
    <row r="2378" spans="5:104" x14ac:dyDescent="0.15">
      <c r="E2378" s="15"/>
      <c r="P2378" s="15"/>
      <c r="AA2378" s="15"/>
      <c r="AL2378" s="15"/>
      <c r="AW2378" s="15"/>
      <c r="BH2378" s="15"/>
      <c r="BS2378" s="15"/>
      <c r="CD2378" s="15"/>
      <c r="CO2378" s="15"/>
      <c r="CZ2378" s="15"/>
    </row>
    <row r="2379" spans="5:104" x14ac:dyDescent="0.15">
      <c r="E2379" s="15"/>
      <c r="P2379" s="15"/>
      <c r="AA2379" s="15"/>
      <c r="AL2379" s="15"/>
      <c r="AW2379" s="15"/>
      <c r="BH2379" s="15"/>
      <c r="BS2379" s="15"/>
      <c r="CD2379" s="15"/>
      <c r="CO2379" s="15"/>
      <c r="CZ2379" s="15"/>
    </row>
    <row r="2380" spans="5:104" x14ac:dyDescent="0.15">
      <c r="E2380" s="15"/>
      <c r="P2380" s="15"/>
      <c r="AA2380" s="15"/>
      <c r="AL2380" s="15"/>
      <c r="AW2380" s="15"/>
      <c r="BH2380" s="15"/>
      <c r="BS2380" s="15"/>
      <c r="CD2380" s="15"/>
      <c r="CO2380" s="15"/>
      <c r="CZ2380" s="15"/>
    </row>
    <row r="2381" spans="5:104" x14ac:dyDescent="0.15">
      <c r="E2381" s="15"/>
      <c r="P2381" s="15"/>
      <c r="AA2381" s="15"/>
      <c r="AL2381" s="15"/>
      <c r="AW2381" s="15"/>
      <c r="BH2381" s="15"/>
      <c r="BS2381" s="15"/>
      <c r="CD2381" s="15"/>
      <c r="CO2381" s="15"/>
      <c r="CZ2381" s="15"/>
    </row>
    <row r="2382" spans="5:104" x14ac:dyDescent="0.15">
      <c r="E2382" s="15"/>
      <c r="P2382" s="15"/>
      <c r="AA2382" s="15"/>
      <c r="AL2382" s="15"/>
      <c r="AW2382" s="15"/>
      <c r="BH2382" s="15"/>
      <c r="BS2382" s="15"/>
      <c r="CD2382" s="15"/>
      <c r="CO2382" s="15"/>
      <c r="CZ2382" s="15"/>
    </row>
    <row r="2383" spans="5:104" x14ac:dyDescent="0.15">
      <c r="E2383" s="15"/>
      <c r="P2383" s="15"/>
      <c r="AA2383" s="15"/>
      <c r="AL2383" s="15"/>
      <c r="AW2383" s="15"/>
      <c r="BH2383" s="15"/>
      <c r="BS2383" s="15"/>
      <c r="CD2383" s="15"/>
      <c r="CO2383" s="15"/>
      <c r="CZ2383" s="15"/>
    </row>
    <row r="2384" spans="5:104" x14ac:dyDescent="0.15">
      <c r="E2384" s="15"/>
      <c r="P2384" s="15"/>
      <c r="AA2384" s="15"/>
      <c r="AL2384" s="15"/>
      <c r="AW2384" s="15"/>
      <c r="BH2384" s="15"/>
      <c r="BS2384" s="15"/>
      <c r="CD2384" s="15"/>
      <c r="CO2384" s="15"/>
      <c r="CZ2384" s="15"/>
    </row>
    <row r="2385" spans="5:104" x14ac:dyDescent="0.15">
      <c r="E2385" s="15"/>
      <c r="P2385" s="15"/>
      <c r="AA2385" s="15"/>
      <c r="AL2385" s="15"/>
      <c r="AW2385" s="15"/>
      <c r="BH2385" s="15"/>
      <c r="BS2385" s="15"/>
      <c r="CD2385" s="15"/>
      <c r="CO2385" s="15"/>
      <c r="CZ2385" s="15"/>
    </row>
    <row r="2386" spans="5:104" x14ac:dyDescent="0.15">
      <c r="E2386" s="15"/>
      <c r="P2386" s="15"/>
      <c r="AA2386" s="15"/>
      <c r="AL2386" s="15"/>
      <c r="AW2386" s="15"/>
      <c r="BH2386" s="15"/>
      <c r="BS2386" s="15"/>
      <c r="CD2386" s="15"/>
      <c r="CO2386" s="15"/>
      <c r="CZ2386" s="15"/>
    </row>
    <row r="2387" spans="5:104" x14ac:dyDescent="0.15">
      <c r="E2387" s="15"/>
      <c r="P2387" s="15"/>
      <c r="AA2387" s="15"/>
      <c r="AL2387" s="15"/>
      <c r="AW2387" s="15"/>
      <c r="BH2387" s="15"/>
      <c r="BS2387" s="15"/>
      <c r="CD2387" s="15"/>
      <c r="CO2387" s="15"/>
      <c r="CZ2387" s="15"/>
    </row>
    <row r="2388" spans="5:104" x14ac:dyDescent="0.15">
      <c r="E2388" s="15"/>
      <c r="P2388" s="15"/>
      <c r="AA2388" s="15"/>
      <c r="AL2388" s="15"/>
      <c r="AW2388" s="15"/>
      <c r="BH2388" s="15"/>
      <c r="BS2388" s="15"/>
      <c r="CD2388" s="15"/>
      <c r="CO2388" s="15"/>
      <c r="CZ2388" s="15"/>
    </row>
  </sheetData>
  <mergeCells count="11">
    <mergeCell ref="E2:G2"/>
    <mergeCell ref="I9:J10"/>
    <mergeCell ref="K9:K10"/>
    <mergeCell ref="E5:G5"/>
    <mergeCell ref="E6:G6"/>
    <mergeCell ref="H11:H12"/>
    <mergeCell ref="F9:G10"/>
    <mergeCell ref="C9:E10"/>
    <mergeCell ref="E4:G4"/>
    <mergeCell ref="E3:G3"/>
    <mergeCell ref="H9:H10"/>
  </mergeCells>
  <hyperlinks>
    <hyperlink ref="K11" r:id="rId1"/>
    <hyperlink ref="H6" r:id="rId2"/>
    <hyperlink ref="H5" r:id="rId3"/>
  </hyperlinks>
  <pageMargins left="0.78740157499999996" right="0.78740157499999996" top="0.984251969" bottom="0.984251969" header="0.4921259845" footer="0.4921259845"/>
  <pageSetup orientation="portrait" r:id="rId4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5"/>
  <sheetViews>
    <sheetView tabSelected="1" workbookViewId="0">
      <selection activeCell="H10" sqref="H10"/>
    </sheetView>
  </sheetViews>
  <sheetFormatPr baseColWidth="10" defaultRowHeight="13" x14ac:dyDescent="0.15"/>
  <cols>
    <col min="1" max="1" width="5.83203125" customWidth="1"/>
    <col min="2" max="2" width="6.1640625" customWidth="1"/>
    <col min="3" max="3" width="21.5" customWidth="1"/>
    <col min="4" max="4" width="15.33203125" style="36" customWidth="1"/>
    <col min="5" max="5" width="15" style="36" customWidth="1"/>
    <col min="6" max="6" width="12.6640625" customWidth="1"/>
    <col min="7" max="7" width="13" customWidth="1"/>
    <col min="9" max="9" width="17.33203125" customWidth="1"/>
    <col min="10" max="10" width="18.1640625" customWidth="1"/>
    <col min="11" max="11" width="18.33203125" customWidth="1"/>
    <col min="12" max="12" width="17.6640625" customWidth="1"/>
    <col min="13" max="13" width="16.83203125" customWidth="1"/>
  </cols>
  <sheetData>
    <row r="1" spans="1:13" x14ac:dyDescent="0.15">
      <c r="C1" s="32" t="s">
        <v>75</v>
      </c>
      <c r="D1" s="36">
        <f xml:space="preserve"> AVERAGE(F15:F265)</f>
        <v>8.1204741117885126E-4</v>
      </c>
    </row>
    <row r="2" spans="1:13" x14ac:dyDescent="0.15">
      <c r="C2" s="32" t="s">
        <v>76</v>
      </c>
      <c r="D2" s="36">
        <f xml:space="preserve"> AVERAGE(G15:G265)</f>
        <v>-1.0224175108789289E-4</v>
      </c>
      <c r="F2" s="32" t="s">
        <v>82</v>
      </c>
      <c r="G2">
        <f xml:space="preserve"> SQRT((D7 - 2 * D4 * D1)/D12 + D1 *D1)</f>
        <v>5.3109647660818148E-3</v>
      </c>
      <c r="I2">
        <f xml:space="preserve"> (D8 - 2*D5*D2)/D12 + D2 * D2</f>
        <v>2.4114457975267836E-10</v>
      </c>
    </row>
    <row r="3" spans="1:13" x14ac:dyDescent="0.15">
      <c r="C3" s="32"/>
      <c r="F3" s="32"/>
    </row>
    <row r="4" spans="1:13" x14ac:dyDescent="0.15">
      <c r="C4" s="32" t="s">
        <v>77</v>
      </c>
      <c r="D4" s="36">
        <f>SUM(I15:I265)</f>
        <v>-1.4569411275223005E-3</v>
      </c>
      <c r="F4" s="32" t="s">
        <v>83</v>
      </c>
      <c r="G4">
        <f xml:space="preserve"> SQRT((D8 - 2 * D5 * D2)/D12 + D2 *D2)</f>
        <v>1.5528830598363754E-5</v>
      </c>
    </row>
    <row r="5" spans="1:13" x14ac:dyDescent="0.15">
      <c r="C5" s="32" t="s">
        <v>78</v>
      </c>
      <c r="D5" s="36">
        <f xml:space="preserve"> SUM(J15:J265)</f>
        <v>-1.6800800296235784E-3</v>
      </c>
      <c r="F5" s="32"/>
      <c r="I5">
        <f xml:space="preserve"> (D8 - 2*D5*D2)/D12</f>
        <v>-1.0212231085765969E-8</v>
      </c>
    </row>
    <row r="6" spans="1:13" x14ac:dyDescent="0.15">
      <c r="C6" s="32"/>
      <c r="F6" s="32" t="s">
        <v>13</v>
      </c>
      <c r="G6">
        <f xml:space="preserve"> (D10 - D4 *D2 - D5 *D1)/D12 + D1*D2</f>
        <v>-2.7180358631919068E-9</v>
      </c>
    </row>
    <row r="7" spans="1:13" x14ac:dyDescent="0.15">
      <c r="C7" s="32" t="s">
        <v>79</v>
      </c>
      <c r="D7" s="36">
        <f xml:space="preserve"> SUM(K15:K265)</f>
        <v>4.5674913599468567E-4</v>
      </c>
      <c r="F7" s="32"/>
    </row>
    <row r="8" spans="1:13" x14ac:dyDescent="0.15">
      <c r="C8" s="32" t="s">
        <v>80</v>
      </c>
      <c r="D8" s="36">
        <f xml:space="preserve"> SUM(L15:L265)</f>
        <v>1.7334482758750444E-7</v>
      </c>
      <c r="F8" s="32" t="s">
        <v>16</v>
      </c>
      <c r="G8">
        <f>G6/(G2 * G4)</f>
        <v>-3.2956646233683856E-2</v>
      </c>
      <c r="I8">
        <f xml:space="preserve"> D2 * D2</f>
        <v>1.0453375665518647E-8</v>
      </c>
    </row>
    <row r="9" spans="1:13" x14ac:dyDescent="0.15">
      <c r="C9" s="32"/>
    </row>
    <row r="10" spans="1:13" x14ac:dyDescent="0.15">
      <c r="C10" s="32" t="s">
        <v>81</v>
      </c>
      <c r="D10" s="36">
        <f xml:space="preserve"> SUM(M15:M265)</f>
        <v>1.2310722302865238E-7</v>
      </c>
    </row>
    <row r="11" spans="1:13" x14ac:dyDescent="0.15">
      <c r="C11" s="32"/>
    </row>
    <row r="12" spans="1:13" x14ac:dyDescent="0.15">
      <c r="C12" s="32" t="s">
        <v>84</v>
      </c>
      <c r="D12" s="36">
        <f>SUM(H15:H265)</f>
        <v>16.666663667918421</v>
      </c>
      <c r="H12" s="38">
        <v>251</v>
      </c>
    </row>
    <row r="13" spans="1:13" x14ac:dyDescent="0.15">
      <c r="H13" s="37">
        <v>0.94</v>
      </c>
    </row>
    <row r="14" spans="1:13" s="36" customFormat="1" x14ac:dyDescent="0.15">
      <c r="D14" s="36" t="s">
        <v>65</v>
      </c>
      <c r="E14" s="36" t="s">
        <v>66</v>
      </c>
      <c r="F14" s="36" t="s">
        <v>67</v>
      </c>
      <c r="G14" s="36" t="s">
        <v>68</v>
      </c>
      <c r="H14" s="36" t="s">
        <v>69</v>
      </c>
      <c r="I14" s="36" t="s">
        <v>70</v>
      </c>
      <c r="J14" s="36" t="s">
        <v>71</v>
      </c>
      <c r="K14" s="36" t="s">
        <v>72</v>
      </c>
      <c r="L14" s="36" t="s">
        <v>73</v>
      </c>
      <c r="M14" s="36" t="s">
        <v>74</v>
      </c>
    </row>
    <row r="15" spans="1:13" x14ac:dyDescent="0.15">
      <c r="A15">
        <f>VLOOKUP($C$15,Datum!$B:$C,2,0)</f>
        <v>1</v>
      </c>
      <c r="B15">
        <f>WEEKDAY(C15)</f>
        <v>5</v>
      </c>
      <c r="C15" s="15">
        <v>41711</v>
      </c>
      <c r="D15" s="36">
        <f>VLOOKUP(C16,Zeitreihen!$B:$C,2,0)</f>
        <v>675.51</v>
      </c>
      <c r="E15" s="36">
        <f>VLOOKUP(C16,Zeitreihen!$R:$S,2,0)</f>
        <v>1.0002</v>
      </c>
      <c r="F15">
        <f xml:space="preserve"> LN(D15/D16)</f>
        <v>-1.1656275734294525E-2</v>
      </c>
      <c r="G15" s="9">
        <f xml:space="preserve"> LN(E15/E16)</f>
        <v>-9.9975006331715633E-5</v>
      </c>
      <c r="H15">
        <v>1</v>
      </c>
      <c r="I15">
        <f xml:space="preserve"> H15 *F15</f>
        <v>-1.1656275734294525E-2</v>
      </c>
      <c r="J15" s="9">
        <f xml:space="preserve"> G15 *H15</f>
        <v>-9.9975006331715633E-5</v>
      </c>
      <c r="K15">
        <f xml:space="preserve"> I15*F15</f>
        <v>1.3586876399390336E-4</v>
      </c>
      <c r="L15">
        <f xml:space="preserve"> J15 * G15</f>
        <v>9.995001891026581E-9</v>
      </c>
      <c r="M15">
        <f xml:space="preserve"> I15 * G15</f>
        <v>1.1653362403403184E-6</v>
      </c>
    </row>
    <row r="16" spans="1:13" x14ac:dyDescent="0.15">
      <c r="A16">
        <f>A15+1</f>
        <v>2</v>
      </c>
      <c r="B16" s="9">
        <f t="shared" ref="B16:B20" si="0">WEEKDAY(C16)</f>
        <v>4</v>
      </c>
      <c r="C16">
        <f>VLOOKUP($A16,Datum!$A:$B,2,0)</f>
        <v>41710</v>
      </c>
      <c r="D16" s="36">
        <f>VLOOKUP(C17,Zeitreihen!$B:$C,2,0)</f>
        <v>683.43</v>
      </c>
      <c r="E16" s="36">
        <f>VLOOKUP(C17,Zeitreihen!$R:$S,2,0)</f>
        <v>1.0003</v>
      </c>
      <c r="F16" s="9">
        <f t="shared" ref="F16:F79" si="1" xml:space="preserve"> LN(D16/D17)</f>
        <v>-5.5586438340681117E-4</v>
      </c>
      <c r="G16" s="9">
        <f t="shared" ref="G16:G79" si="2" xml:space="preserve"> LN(E16/E17)</f>
        <v>-9.9965012328907192E-5</v>
      </c>
      <c r="H16">
        <f>H15*$H$13</f>
        <v>0.94</v>
      </c>
      <c r="I16" s="9">
        <f xml:space="preserve"> H16 *F16</f>
        <v>-5.2251252040240242E-4</v>
      </c>
      <c r="J16" s="9">
        <f xml:space="preserve"> G16 *H16</f>
        <v>-9.3967111589172761E-5</v>
      </c>
      <c r="K16" s="9">
        <f t="shared" ref="K16:K79" si="3" xml:space="preserve"> I16*F16</f>
        <v>2.9044609997582028E-7</v>
      </c>
      <c r="L16" s="9">
        <f t="shared" ref="L16:L79" si="4" xml:space="preserve"> J16 * G16</f>
        <v>9.3934234685234528E-9</v>
      </c>
      <c r="M16" s="9">
        <f t="shared" ref="M16:M79" si="5" xml:space="preserve"> I16 * G16</f>
        <v>5.2232970544034531E-8</v>
      </c>
    </row>
    <row r="17" spans="1:13" x14ac:dyDescent="0.15">
      <c r="A17" s="9">
        <f t="shared" ref="A17:A80" si="6">A16+1</f>
        <v>3</v>
      </c>
      <c r="B17" s="9">
        <f t="shared" si="0"/>
        <v>3</v>
      </c>
      <c r="C17" s="9">
        <f>VLOOKUP($A17,Datum!$A:$B,2,0)</f>
        <v>41709</v>
      </c>
      <c r="D17" s="36">
        <f>VLOOKUP(C18,Zeitreihen!$B:$C,2,0)</f>
        <v>683.81</v>
      </c>
      <c r="E17" s="36">
        <f>VLOOKUP(C18,Zeitreihen!$R:$S,2,0)</f>
        <v>1.0004</v>
      </c>
      <c r="F17" s="9">
        <f t="shared" si="1"/>
        <v>-1.5781401682580271E-3</v>
      </c>
      <c r="G17" s="9">
        <f t="shared" si="2"/>
        <v>-9.9955020324133653E-5</v>
      </c>
      <c r="H17" s="9">
        <f t="shared" ref="H17:H80" si="7">H16*$H$13</f>
        <v>0.88359999999999994</v>
      </c>
      <c r="I17" s="9">
        <f t="shared" ref="I17:I80" si="8" xml:space="preserve"> H17 *F17</f>
        <v>-1.3944446526727927E-3</v>
      </c>
      <c r="J17" s="9">
        <f t="shared" ref="J17:J80" si="9" xml:space="preserve"> G17 *H17</f>
        <v>-8.832025595840449E-5</v>
      </c>
      <c r="K17" s="9">
        <f t="shared" si="3"/>
        <v>2.200629118795547E-6</v>
      </c>
      <c r="L17" s="9">
        <f t="shared" si="4"/>
        <v>8.828052979355008E-9</v>
      </c>
      <c r="M17" s="9">
        <f t="shared" si="5"/>
        <v>1.3938174359878849E-7</v>
      </c>
    </row>
    <row r="18" spans="1:13" x14ac:dyDescent="0.15">
      <c r="A18" s="9">
        <f t="shared" si="6"/>
        <v>4</v>
      </c>
      <c r="B18" s="9">
        <f t="shared" si="0"/>
        <v>2</v>
      </c>
      <c r="C18" s="9">
        <f>VLOOKUP($A18,Datum!$A:$B,2,0)</f>
        <v>41708</v>
      </c>
      <c r="D18" s="36">
        <f>VLOOKUP(C19,Zeitreihen!$B:$C,2,0)</f>
        <v>684.89</v>
      </c>
      <c r="E18" s="36">
        <f>VLOOKUP(C19,Zeitreihen!$R:$S,2,0)</f>
        <v>1.0004999999999999</v>
      </c>
      <c r="F18" s="9">
        <f t="shared" si="1"/>
        <v>7.3007089020690654E-5</v>
      </c>
      <c r="G18" s="9">
        <f t="shared" si="2"/>
        <v>-9.9945030316506663E-5</v>
      </c>
      <c r="H18" s="9">
        <f t="shared" si="7"/>
        <v>0.83058399999999988</v>
      </c>
      <c r="I18" s="9">
        <f t="shared" si="8"/>
        <v>6.0638520027161318E-5</v>
      </c>
      <c r="J18" s="9">
        <f t="shared" si="9"/>
        <v>-8.3012743060405358E-5</v>
      </c>
      <c r="K18" s="9">
        <f t="shared" si="3"/>
        <v>4.4270418297058994E-9</v>
      </c>
      <c r="L18" s="9">
        <f t="shared" si="4"/>
        <v>8.2967111218285919E-9</v>
      </c>
      <c r="M18" s="9">
        <f t="shared" si="5"/>
        <v>-6.060518722462734E-9</v>
      </c>
    </row>
    <row r="19" spans="1:13" x14ac:dyDescent="0.15">
      <c r="A19" s="9">
        <f t="shared" si="6"/>
        <v>5</v>
      </c>
      <c r="B19" s="9">
        <f t="shared" si="0"/>
        <v>6</v>
      </c>
      <c r="C19" s="9">
        <f>VLOOKUP($A19,Datum!$A:$B,2,0)</f>
        <v>41705</v>
      </c>
      <c r="D19" s="36">
        <f>VLOOKUP(C20,Zeitreihen!$B:$C,2,0)</f>
        <v>684.84</v>
      </c>
      <c r="E19" s="36">
        <f>VLOOKUP(C20,Zeitreihen!$R:$S,2,0)</f>
        <v>1.0005999999999999</v>
      </c>
      <c r="F19" s="9">
        <f t="shared" si="1"/>
        <v>4.2435569029071188E-3</v>
      </c>
      <c r="G19" s="9">
        <f t="shared" si="2"/>
        <v>-9.9935042305693072E-5</v>
      </c>
      <c r="H19" s="9">
        <f t="shared" si="7"/>
        <v>0.78074895999999983</v>
      </c>
      <c r="I19" s="9">
        <f t="shared" si="8"/>
        <v>3.3131526386455533E-3</v>
      </c>
      <c r="J19" s="9">
        <f t="shared" si="9"/>
        <v>-7.8024180347725845E-5</v>
      </c>
      <c r="K19" s="9">
        <f t="shared" si="3"/>
        <v>1.4059551750109272E-5</v>
      </c>
      <c r="L19" s="9">
        <f t="shared" si="4"/>
        <v>7.7973497639170078E-9</v>
      </c>
      <c r="M19" s="9">
        <f t="shared" si="5"/>
        <v>-3.3110004910826199E-7</v>
      </c>
    </row>
    <row r="20" spans="1:13" x14ac:dyDescent="0.15">
      <c r="A20" s="9">
        <f t="shared" si="6"/>
        <v>6</v>
      </c>
      <c r="B20" s="9">
        <f t="shared" si="0"/>
        <v>5</v>
      </c>
      <c r="C20" s="9">
        <f>VLOOKUP($A20,Datum!$A:$B,2,0)</f>
        <v>41704</v>
      </c>
      <c r="D20" s="36">
        <f>VLOOKUP(C21,Zeitreihen!$B:$C,2,0)</f>
        <v>681.94</v>
      </c>
      <c r="E20" s="36">
        <f>VLOOKUP(C21,Zeitreihen!$R:$S,2,0)</f>
        <v>1.0006999999999999</v>
      </c>
      <c r="F20" s="9">
        <f t="shared" si="1"/>
        <v>-2.2410860333005088E-3</v>
      </c>
      <c r="G20" s="9">
        <f t="shared" si="2"/>
        <v>-9.9925056291026625E-5</v>
      </c>
      <c r="H20" s="9">
        <f t="shared" si="7"/>
        <v>0.73390402239999974</v>
      </c>
      <c r="I20" s="9">
        <f t="shared" si="8"/>
        <v>-1.6447420543837033E-3</v>
      </c>
      <c r="J20" s="9">
        <f t="shared" si="9"/>
        <v>-7.3335400750530839E-5</v>
      </c>
      <c r="K20" s="9">
        <f t="shared" si="3"/>
        <v>3.6860084464613033E-6</v>
      </c>
      <c r="L20" s="9">
        <f t="shared" si="4"/>
        <v>7.32804404812179E-9</v>
      </c>
      <c r="M20" s="9">
        <f t="shared" si="5"/>
        <v>1.6435094236851033E-7</v>
      </c>
    </row>
    <row r="21" spans="1:13" x14ac:dyDescent="0.15">
      <c r="A21" s="9">
        <f t="shared" si="6"/>
        <v>7</v>
      </c>
      <c r="C21" s="9">
        <f>VLOOKUP($A21,Datum!$A:$B,2,0)</f>
        <v>41703</v>
      </c>
      <c r="D21" s="36">
        <f>VLOOKUP(C22,Zeitreihen!$B:$C,2,0)</f>
        <v>683.47</v>
      </c>
      <c r="E21" s="36">
        <f>VLOOKUP(C22,Zeitreihen!$R:$S,2,0)</f>
        <v>1.0007999999999999</v>
      </c>
      <c r="F21" s="9">
        <f t="shared" si="1"/>
        <v>9.3683678080745474E-4</v>
      </c>
      <c r="G21" s="9">
        <f t="shared" si="2"/>
        <v>-9.9915072271730018E-5</v>
      </c>
      <c r="H21" s="9">
        <f t="shared" si="7"/>
        <v>0.68986978105599972</v>
      </c>
      <c r="I21" s="9">
        <f t="shared" si="8"/>
        <v>6.4629538486084639E-4</v>
      </c>
      <c r="J21" s="9">
        <f t="shared" si="9"/>
        <v>-6.8928389032292778E-5</v>
      </c>
      <c r="K21" s="9">
        <f t="shared" si="3"/>
        <v>6.0547328780375035E-7</v>
      </c>
      <c r="L21" s="9">
        <f t="shared" si="4"/>
        <v>6.8869849717354553E-9</v>
      </c>
      <c r="M21" s="9">
        <f t="shared" si="5"/>
        <v>-6.4574650087257028E-8</v>
      </c>
    </row>
    <row r="22" spans="1:13" x14ac:dyDescent="0.15">
      <c r="A22" s="9">
        <f t="shared" si="6"/>
        <v>8</v>
      </c>
      <c r="C22" s="9">
        <f>VLOOKUP($A22,Datum!$A:$B,2,0)</f>
        <v>41702</v>
      </c>
      <c r="D22" s="36">
        <f>VLOOKUP(C23,Zeitreihen!$B:$C,2,0)</f>
        <v>682.83</v>
      </c>
      <c r="E22" s="36">
        <f>VLOOKUP(C23,Zeitreihen!$R:$S,2,0)</f>
        <v>1.0008999999999999</v>
      </c>
      <c r="F22" s="9">
        <f t="shared" si="1"/>
        <v>-1.3802349790371775E-2</v>
      </c>
      <c r="G22" s="9">
        <f t="shared" si="2"/>
        <v>-9.9905090247470087E-5</v>
      </c>
      <c r="H22" s="9">
        <f t="shared" si="7"/>
        <v>0.64847759419263973</v>
      </c>
      <c r="I22" s="9">
        <f t="shared" si="8"/>
        <v>-8.950514586265574E-3</v>
      </c>
      <c r="J22" s="9">
        <f t="shared" si="9"/>
        <v>-6.4786212571277962E-5</v>
      </c>
      <c r="K22" s="9">
        <f t="shared" si="3"/>
        <v>1.2353813312346217E-4</v>
      </c>
      <c r="L22" s="9">
        <f t="shared" si="4"/>
        <v>6.4724724137253062E-9</v>
      </c>
      <c r="M22" s="9">
        <f t="shared" si="5"/>
        <v>8.9420196750215955E-7</v>
      </c>
    </row>
    <row r="23" spans="1:13" x14ac:dyDescent="0.15">
      <c r="A23" s="9">
        <f t="shared" si="6"/>
        <v>9</v>
      </c>
      <c r="C23" s="9">
        <f>VLOOKUP($A23,Datum!$A:$B,2,0)</f>
        <v>41701</v>
      </c>
      <c r="D23" s="36">
        <f>VLOOKUP(C24,Zeitreihen!$B:$C,2,0)</f>
        <v>692.32</v>
      </c>
      <c r="E23" s="36">
        <f>VLOOKUP(C24,Zeitreihen!$R:$S,2,0)</f>
        <v>1.0009999999999999</v>
      </c>
      <c r="F23" s="9">
        <f t="shared" si="1"/>
        <v>2.4006143215490865E-3</v>
      </c>
      <c r="G23" s="9">
        <f t="shared" si="2"/>
        <v>-9.9895110217691614E-5</v>
      </c>
      <c r="H23" s="9">
        <f t="shared" si="7"/>
        <v>0.6095689385410813</v>
      </c>
      <c r="I23" s="9">
        <f t="shared" si="8"/>
        <v>1.4633399238331948E-3</v>
      </c>
      <c r="J23" s="9">
        <f t="shared" si="9"/>
        <v>-6.0892956300842604E-5</v>
      </c>
      <c r="K23" s="9">
        <f t="shared" si="3"/>
        <v>3.512914778448517E-6</v>
      </c>
      <c r="L23" s="9">
        <f t="shared" si="4"/>
        <v>6.0829085811537506E-9</v>
      </c>
      <c r="M23" s="9">
        <f t="shared" si="5"/>
        <v>-1.4618050297726545E-7</v>
      </c>
    </row>
    <row r="24" spans="1:13" x14ac:dyDescent="0.15">
      <c r="A24" s="9">
        <f t="shared" si="6"/>
        <v>10</v>
      </c>
      <c r="C24" s="9">
        <f>VLOOKUP($A24,Datum!$A:$B,2,0)</f>
        <v>41698</v>
      </c>
      <c r="D24" s="36">
        <f>VLOOKUP(C25,Zeitreihen!$B:$C,2,0)</f>
        <v>690.66</v>
      </c>
      <c r="E24" s="36">
        <f>VLOOKUP(C25,Zeitreihen!$R:$S,2,0)</f>
        <v>1.0011000000000001</v>
      </c>
      <c r="F24" s="9">
        <f t="shared" si="1"/>
        <v>1.3031862923230757E-4</v>
      </c>
      <c r="G24" s="9">
        <f t="shared" si="2"/>
        <v>-9.9885132181173176E-5</v>
      </c>
      <c r="H24" s="9">
        <f t="shared" si="7"/>
        <v>0.57299480222861643</v>
      </c>
      <c r="I24" s="9">
        <f t="shared" si="8"/>
        <v>7.4671897183670473E-5</v>
      </c>
      <c r="J24" s="9">
        <f t="shared" si="9"/>
        <v>-5.7233661559730533E-5</v>
      </c>
      <c r="K24" s="9">
        <f t="shared" si="3"/>
        <v>9.7311392831517447E-9</v>
      </c>
      <c r="L24" s="9">
        <f t="shared" si="4"/>
        <v>5.716791850106214E-9</v>
      </c>
      <c r="M24" s="9">
        <f t="shared" si="5"/>
        <v>-7.4586123204098988E-9</v>
      </c>
    </row>
    <row r="25" spans="1:13" x14ac:dyDescent="0.15">
      <c r="A25" s="9">
        <f t="shared" si="6"/>
        <v>11</v>
      </c>
      <c r="C25" s="9">
        <f>VLOOKUP($A25,Datum!$A:$B,2,0)</f>
        <v>41697</v>
      </c>
      <c r="D25" s="36">
        <f>VLOOKUP(C26,Zeitreihen!$B:$C,2,0)</f>
        <v>690.57</v>
      </c>
      <c r="E25" s="36">
        <f>VLOOKUP(C26,Zeitreihen!$R:$S,2,0)</f>
        <v>1.0012000000000001</v>
      </c>
      <c r="F25" s="9">
        <f t="shared" si="1"/>
        <v>-9.9867575222387637E-4</v>
      </c>
      <c r="G25" s="9">
        <f t="shared" si="2"/>
        <v>-9.9875156137914706E-5</v>
      </c>
      <c r="H25" s="9">
        <f t="shared" si="7"/>
        <v>0.53861511409489937</v>
      </c>
      <c r="I25" s="9">
        <f t="shared" si="8"/>
        <v>-5.379018542278726E-4</v>
      </c>
      <c r="J25" s="9">
        <f t="shared" si="9"/>
        <v>-5.3794268618468818E-5</v>
      </c>
      <c r="K25" s="9">
        <f t="shared" si="3"/>
        <v>5.3718953889363858E-7</v>
      </c>
      <c r="L25" s="9">
        <f t="shared" si="4"/>
        <v>5.3727109775944988E-9</v>
      </c>
      <c r="M25" s="9">
        <f t="shared" si="5"/>
        <v>5.3723031677882609E-8</v>
      </c>
    </row>
    <row r="26" spans="1:13" x14ac:dyDescent="0.15">
      <c r="A26" s="9">
        <f t="shared" si="6"/>
        <v>12</v>
      </c>
      <c r="C26" s="9">
        <f>VLOOKUP($A26,Datum!$A:$B,2,0)</f>
        <v>41696</v>
      </c>
      <c r="D26" s="36">
        <f>VLOOKUP(C27,Zeitreihen!$B:$C,2,0)</f>
        <v>691.26</v>
      </c>
      <c r="E26" s="36">
        <f>VLOOKUP(C27,Zeitreihen!$R:$S,2,0)</f>
        <v>1.0013000000000001</v>
      </c>
      <c r="F26" s="9">
        <f t="shared" si="1"/>
        <v>2.0563326339480994E-3</v>
      </c>
      <c r="G26" s="9">
        <f t="shared" si="2"/>
        <v>-9.9865182087249948E-5</v>
      </c>
      <c r="H26" s="9">
        <f t="shared" si="7"/>
        <v>0.50629820724920538</v>
      </c>
      <c r="I26" s="9">
        <f t="shared" si="8"/>
        <v>1.0411175260759593E-3</v>
      </c>
      <c r="J26" s="9">
        <f t="shared" si="9"/>
        <v>-5.0561562657390107E-5</v>
      </c>
      <c r="K26" s="9">
        <f t="shared" si="3"/>
        <v>2.1408839446453064E-6</v>
      </c>
      <c r="L26" s="9">
        <f t="shared" si="4"/>
        <v>5.0493396613961601E-9</v>
      </c>
      <c r="M26" s="9">
        <f t="shared" si="5"/>
        <v>-1.0397139131580287E-7</v>
      </c>
    </row>
    <row r="27" spans="1:13" x14ac:dyDescent="0.15">
      <c r="A27" s="9">
        <f t="shared" si="6"/>
        <v>13</v>
      </c>
      <c r="C27" s="9">
        <f>VLOOKUP($A27,Datum!$A:$B,2,0)</f>
        <v>41695</v>
      </c>
      <c r="D27" s="36">
        <f>VLOOKUP(C28,Zeitreihen!$B:$C,2,0)</f>
        <v>689.84</v>
      </c>
      <c r="E27" s="36">
        <f>VLOOKUP(C28,Zeitreihen!$R:$S,2,0)</f>
        <v>1.0014000000000001</v>
      </c>
      <c r="F27" s="9">
        <f t="shared" si="1"/>
        <v>-3.1262689736005302E-3</v>
      </c>
      <c r="G27" s="9">
        <f t="shared" si="2"/>
        <v>-9.9855210028512633E-5</v>
      </c>
      <c r="H27" s="9">
        <f t="shared" si="7"/>
        <v>0.47592031481425301</v>
      </c>
      <c r="I27" s="9">
        <f t="shared" si="8"/>
        <v>-1.4878549141099961E-3</v>
      </c>
      <c r="J27" s="9">
        <f t="shared" si="9"/>
        <v>-4.7523122992613089E-5</v>
      </c>
      <c r="K27" s="9">
        <f t="shared" si="3"/>
        <v>4.6514346552011628E-6</v>
      </c>
      <c r="L27" s="9">
        <f t="shared" si="4"/>
        <v>4.7454314276382176E-9</v>
      </c>
      <c r="M27" s="9">
        <f t="shared" si="5"/>
        <v>1.4857006494040828E-7</v>
      </c>
    </row>
    <row r="28" spans="1:13" x14ac:dyDescent="0.15">
      <c r="A28" s="9">
        <f t="shared" si="6"/>
        <v>14</v>
      </c>
      <c r="C28" s="9">
        <f>VLOOKUP($A28,Datum!$A:$B,2,0)</f>
        <v>41694</v>
      </c>
      <c r="D28" s="36">
        <f>VLOOKUP(C29,Zeitreihen!$B:$C,2,0)</f>
        <v>692</v>
      </c>
      <c r="E28" s="36">
        <f>VLOOKUP(C29,Zeitreihen!$R:$S,2,0)</f>
        <v>1.0015000000000001</v>
      </c>
      <c r="F28" s="9">
        <f t="shared" si="1"/>
        <v>-4.3351661459211438E-5</v>
      </c>
      <c r="G28" s="9">
        <f t="shared" si="2"/>
        <v>-9.9845239961147541E-5</v>
      </c>
      <c r="H28" s="9">
        <f t="shared" si="7"/>
        <v>0.4473650959253978</v>
      </c>
      <c r="I28" s="9">
        <f t="shared" si="8"/>
        <v>-1.9394020187225495E-5</v>
      </c>
      <c r="J28" s="9">
        <f t="shared" si="9"/>
        <v>-4.466727535291313E-5</v>
      </c>
      <c r="K28" s="9">
        <f t="shared" si="3"/>
        <v>8.4076299748971211E-10</v>
      </c>
      <c r="L28" s="9">
        <f t="shared" si="4"/>
        <v>4.4598148260222629E-9</v>
      </c>
      <c r="M28" s="9">
        <f t="shared" si="5"/>
        <v>1.936400599404869E-9</v>
      </c>
    </row>
    <row r="29" spans="1:13" x14ac:dyDescent="0.15">
      <c r="A29" s="9">
        <f t="shared" si="6"/>
        <v>15</v>
      </c>
      <c r="C29" s="9">
        <f>VLOOKUP($A29,Datum!$A:$B,2,0)</f>
        <v>41691</v>
      </c>
      <c r="D29" s="36">
        <f>VLOOKUP(C30,Zeitreihen!$B:$C,2,0)</f>
        <v>692.03</v>
      </c>
      <c r="E29" s="36">
        <f>VLOOKUP(C30,Zeitreihen!$R:$S,2,0)</f>
        <v>1.0016</v>
      </c>
      <c r="F29" s="9">
        <f t="shared" si="1"/>
        <v>1.6921089590136293E-3</v>
      </c>
      <c r="G29" s="9">
        <f t="shared" si="2"/>
        <v>-9.9835271884488416E-5</v>
      </c>
      <c r="H29" s="9">
        <f t="shared" si="7"/>
        <v>0.42052319016987394</v>
      </c>
      <c r="I29" s="9">
        <f t="shared" si="8"/>
        <v>7.1157105755943588E-4</v>
      </c>
      <c r="J29" s="9">
        <f t="shared" si="9"/>
        <v>-4.1983047024341792E-5</v>
      </c>
      <c r="K29" s="9">
        <f t="shared" si="3"/>
        <v>1.2040557614711244E-6</v>
      </c>
      <c r="L29" s="9">
        <f t="shared" si="4"/>
        <v>4.1913889142144255E-9</v>
      </c>
      <c r="M29" s="9">
        <f t="shared" si="5"/>
        <v>-7.1039889996579235E-8</v>
      </c>
    </row>
    <row r="30" spans="1:13" x14ac:dyDescent="0.15">
      <c r="A30" s="9">
        <f t="shared" si="6"/>
        <v>16</v>
      </c>
      <c r="C30" s="9">
        <f>VLOOKUP($A30,Datum!$A:$B,2,0)</f>
        <v>41690</v>
      </c>
      <c r="D30" s="36">
        <f>VLOOKUP(C31,Zeitreihen!$B:$C,2,0)</f>
        <v>690.86</v>
      </c>
      <c r="E30" s="36">
        <f>VLOOKUP(C31,Zeitreihen!$R:$S,2,0)</f>
        <v>1.0017</v>
      </c>
      <c r="F30" s="9">
        <f t="shared" si="1"/>
        <v>4.5845019943247522E-3</v>
      </c>
      <c r="G30" s="9">
        <f t="shared" si="2"/>
        <v>-9.9825305797869002E-5</v>
      </c>
      <c r="H30" s="9">
        <f t="shared" si="7"/>
        <v>0.39529179875968146</v>
      </c>
      <c r="I30" s="9">
        <f t="shared" si="8"/>
        <v>1.8122160397539783E-3</v>
      </c>
      <c r="J30" s="9">
        <f t="shared" si="9"/>
        <v>-3.9460124690574894E-5</v>
      </c>
      <c r="K30" s="9">
        <f t="shared" si="3"/>
        <v>8.3081080483994181E-6</v>
      </c>
      <c r="L30" s="9">
        <f t="shared" si="4"/>
        <v>3.9391190140586794E-9</v>
      </c>
      <c r="M30" s="9">
        <f t="shared" si="5"/>
        <v>-1.8090502034024401E-7</v>
      </c>
    </row>
    <row r="31" spans="1:13" x14ac:dyDescent="0.15">
      <c r="A31" s="9">
        <f t="shared" si="6"/>
        <v>17</v>
      </c>
      <c r="C31" s="9">
        <f>VLOOKUP($A31,Datum!$A:$B,2,0)</f>
        <v>41689</v>
      </c>
      <c r="D31" s="36">
        <f>VLOOKUP(C32,Zeitreihen!$B:$C,2,0)</f>
        <v>687.7</v>
      </c>
      <c r="E31" s="36">
        <f>VLOOKUP(C32,Zeitreihen!$R:$S,2,0)</f>
        <v>1.0018</v>
      </c>
      <c r="F31" s="9">
        <f t="shared" si="1"/>
        <v>1.8193069821765178E-3</v>
      </c>
      <c r="G31" s="9">
        <f t="shared" si="2"/>
        <v>-9.9815341700845088E-5</v>
      </c>
      <c r="H31" s="9">
        <f t="shared" si="7"/>
        <v>0.37157429083410054</v>
      </c>
      <c r="I31" s="9">
        <f t="shared" si="8"/>
        <v>6.760077017117672E-4</v>
      </c>
      <c r="J31" s="9">
        <f t="shared" si="9"/>
        <v>-3.7088814806854937E-5</v>
      </c>
      <c r="K31" s="9">
        <f t="shared" si="3"/>
        <v>1.2298655317293187E-6</v>
      </c>
      <c r="L31" s="9">
        <f t="shared" si="4"/>
        <v>3.7020327232255883E-9</v>
      </c>
      <c r="M31" s="9">
        <f t="shared" si="5"/>
        <v>-6.7475939738763004E-8</v>
      </c>
    </row>
    <row r="32" spans="1:13" x14ac:dyDescent="0.15">
      <c r="A32" s="9">
        <f t="shared" si="6"/>
        <v>18</v>
      </c>
      <c r="C32" s="9">
        <f>VLOOKUP($A32,Datum!$A:$B,2,0)</f>
        <v>41688</v>
      </c>
      <c r="D32" s="36">
        <f>VLOOKUP(C33,Zeitreihen!$B:$C,2,0)</f>
        <v>686.45</v>
      </c>
      <c r="E32" s="36">
        <f>VLOOKUP(C33,Zeitreihen!$R:$S,2,0)</f>
        <v>1.0019</v>
      </c>
      <c r="F32" s="9">
        <f t="shared" si="1"/>
        <v>7.7068009391168023E-3</v>
      </c>
      <c r="G32" s="9">
        <f t="shared" si="2"/>
        <v>-9.9805379592750432E-5</v>
      </c>
      <c r="H32" s="9">
        <f t="shared" si="7"/>
        <v>0.34927983338405449</v>
      </c>
      <c r="I32" s="9">
        <f t="shared" si="8"/>
        <v>2.6918301479387915E-3</v>
      </c>
      <c r="J32" s="9">
        <f t="shared" si="9"/>
        <v>-3.4860006354988186E-5</v>
      </c>
      <c r="K32" s="9">
        <f t="shared" si="3"/>
        <v>2.0745399112077601E-5</v>
      </c>
      <c r="L32" s="9">
        <f t="shared" si="4"/>
        <v>3.4792161668652882E-9</v>
      </c>
      <c r="M32" s="9">
        <f t="shared" si="5"/>
        <v>-2.6865912971424062E-7</v>
      </c>
    </row>
    <row r="33" spans="1:13" x14ac:dyDescent="0.15">
      <c r="A33" s="9">
        <f t="shared" si="6"/>
        <v>19</v>
      </c>
      <c r="C33" s="9">
        <f>VLOOKUP($A33,Datum!$A:$B,2,0)</f>
        <v>41687</v>
      </c>
      <c r="D33" s="36">
        <f>VLOOKUP(C34,Zeitreihen!$B:$C,2,0)</f>
        <v>681.18</v>
      </c>
      <c r="E33" s="36">
        <f>VLOOKUP(C34,Zeitreihen!$R:$S,2,0)</f>
        <v>1.002</v>
      </c>
      <c r="F33" s="9">
        <f t="shared" si="1"/>
        <v>6.0207792119431713E-4</v>
      </c>
      <c r="G33" s="9">
        <f t="shared" si="2"/>
        <v>-9.97954194730298E-5</v>
      </c>
      <c r="H33" s="9">
        <f t="shared" si="7"/>
        <v>0.3283230433810112</v>
      </c>
      <c r="I33" s="9">
        <f t="shared" si="8"/>
        <v>1.9767605543903082E-4</v>
      </c>
      <c r="J33" s="9">
        <f t="shared" si="9"/>
        <v>-3.2765135836869777E-5</v>
      </c>
      <c r="K33" s="9">
        <f t="shared" si="3"/>
        <v>1.1901638852862427E-7</v>
      </c>
      <c r="L33" s="9">
        <f t="shared" si="4"/>
        <v>3.2698104749312208E-9</v>
      </c>
      <c r="M33" s="9">
        <f t="shared" si="5"/>
        <v>-1.9727164872311975E-8</v>
      </c>
    </row>
    <row r="34" spans="1:13" x14ac:dyDescent="0.15">
      <c r="A34" s="9">
        <f t="shared" si="6"/>
        <v>20</v>
      </c>
      <c r="C34" s="9">
        <f>VLOOKUP($A34,Datum!$A:$B,2,0)</f>
        <v>41684</v>
      </c>
      <c r="D34" s="36">
        <f>VLOOKUP(C35,Zeitreihen!$B:$C,2,0)</f>
        <v>680.77</v>
      </c>
      <c r="E34" s="36">
        <f>VLOOKUP(C35,Zeitreihen!$R:$S,2,0)</f>
        <v>1.0021</v>
      </c>
      <c r="F34" s="9">
        <f t="shared" si="1"/>
        <v>2.5886554925550818E-3</v>
      </c>
      <c r="G34" s="9">
        <f t="shared" si="2"/>
        <v>-9.9785461341127973E-5</v>
      </c>
      <c r="H34" s="9">
        <f t="shared" si="7"/>
        <v>0.30862366077815051</v>
      </c>
      <c r="I34" s="9">
        <f t="shared" si="8"/>
        <v>7.9892033460581566E-4</v>
      </c>
      <c r="J34" s="9">
        <f t="shared" si="9"/>
        <v>-3.0796154371535528E-5</v>
      </c>
      <c r="K34" s="9">
        <f t="shared" si="3"/>
        <v>2.0681295122912883E-6</v>
      </c>
      <c r="L34" s="9">
        <f t="shared" si="4"/>
        <v>3.0730084714962675E-9</v>
      </c>
      <c r="M34" s="9">
        <f t="shared" si="5"/>
        <v>-7.9720634163449644E-8</v>
      </c>
    </row>
    <row r="35" spans="1:13" x14ac:dyDescent="0.15">
      <c r="A35" s="9">
        <f t="shared" si="6"/>
        <v>21</v>
      </c>
      <c r="C35" s="9">
        <f>VLOOKUP($A35,Datum!$A:$B,2,0)</f>
        <v>41683</v>
      </c>
      <c r="D35" s="36">
        <f>VLOOKUP(C36,Zeitreihen!$B:$C,2,0)</f>
        <v>679.01</v>
      </c>
      <c r="E35" s="36">
        <f>VLOOKUP(C36,Zeitreihen!$R:$S,2,0)</f>
        <v>1.0022</v>
      </c>
      <c r="F35" s="9">
        <f t="shared" si="1"/>
        <v>2.7578087751232538E-3</v>
      </c>
      <c r="G35" s="9">
        <f t="shared" si="2"/>
        <v>-9.9775505196267631E-5</v>
      </c>
      <c r="H35" s="9">
        <f t="shared" si="7"/>
        <v>0.29010624113146144</v>
      </c>
      <c r="I35" s="9">
        <f t="shared" si="8"/>
        <v>8.0005753751036701E-4</v>
      </c>
      <c r="J35" s="9">
        <f t="shared" si="9"/>
        <v>-2.8945496769481801E-5</v>
      </c>
      <c r="K35" s="9">
        <f t="shared" si="3"/>
        <v>2.2064056975495918E-6</v>
      </c>
      <c r="L35" s="9">
        <f t="shared" si="4"/>
        <v>2.8880515633319791E-9</v>
      </c>
      <c r="M35" s="9">
        <f t="shared" si="5"/>
        <v>-7.9826144991178707E-8</v>
      </c>
    </row>
    <row r="36" spans="1:13" x14ac:dyDescent="0.15">
      <c r="A36" s="9">
        <f t="shared" si="6"/>
        <v>22</v>
      </c>
      <c r="C36" s="9">
        <f>VLOOKUP($A36,Datum!$A:$B,2,0)</f>
        <v>41682</v>
      </c>
      <c r="D36" s="36">
        <f>VLOOKUP(C37,Zeitreihen!$B:$C,2,0)</f>
        <v>677.14</v>
      </c>
      <c r="E36" s="36">
        <f>VLOOKUP(C37,Zeitreihen!$R:$S,2,0)</f>
        <v>1.0023</v>
      </c>
      <c r="F36" s="9">
        <f t="shared" si="1"/>
        <v>8.716915059711729E-4</v>
      </c>
      <c r="G36" s="9">
        <f t="shared" si="2"/>
        <v>-9.9765551038004618E-5</v>
      </c>
      <c r="H36" s="9">
        <f t="shared" si="7"/>
        <v>0.27269986666357376</v>
      </c>
      <c r="I36" s="9">
        <f t="shared" si="8"/>
        <v>2.3771015745010867E-4</v>
      </c>
      <c r="J36" s="9">
        <f t="shared" si="9"/>
        <v>-2.7206052465681824E-5</v>
      </c>
      <c r="K36" s="9">
        <f t="shared" si="3"/>
        <v>2.0720992513232985E-7</v>
      </c>
      <c r="L36" s="9">
        <f t="shared" si="4"/>
        <v>2.7142268158076112E-9</v>
      </c>
      <c r="M36" s="9">
        <f t="shared" si="5"/>
        <v>-2.3715284845340932E-8</v>
      </c>
    </row>
    <row r="37" spans="1:13" x14ac:dyDescent="0.15">
      <c r="A37" s="9">
        <f t="shared" si="6"/>
        <v>23</v>
      </c>
      <c r="C37" s="9">
        <f>VLOOKUP($A37,Datum!$A:$B,2,0)</f>
        <v>41681</v>
      </c>
      <c r="D37" s="36">
        <f>VLOOKUP(C38,Zeitreihen!$B:$C,2,0)</f>
        <v>676.55</v>
      </c>
      <c r="E37" s="36">
        <f>VLOOKUP(C38,Zeitreihen!$R:$S,2,0)</f>
        <v>1.0024</v>
      </c>
      <c r="F37" s="9">
        <f t="shared" si="1"/>
        <v>1.5506496050124175E-2</v>
      </c>
      <c r="G37" s="9">
        <f t="shared" si="2"/>
        <v>-9.9755598865672651E-5</v>
      </c>
      <c r="H37" s="9">
        <f t="shared" si="7"/>
        <v>0.25633787466375935</v>
      </c>
      <c r="I37" s="9">
        <f t="shared" si="8"/>
        <v>3.9749022409708099E-3</v>
      </c>
      <c r="J37" s="9">
        <f t="shared" si="9"/>
        <v>-2.5571138199037049E-5</v>
      </c>
      <c r="K37" s="9">
        <f t="shared" si="3"/>
        <v>6.1636805899243597E-5</v>
      </c>
      <c r="L37" s="9">
        <f t="shared" si="4"/>
        <v>2.5508642047218188E-9</v>
      </c>
      <c r="M37" s="9">
        <f t="shared" si="5"/>
        <v>-3.965187534805474E-7</v>
      </c>
    </row>
    <row r="38" spans="1:13" x14ac:dyDescent="0.15">
      <c r="A38" s="9">
        <f t="shared" si="6"/>
        <v>24</v>
      </c>
      <c r="C38" s="9">
        <f>VLOOKUP($A38,Datum!$A:$B,2,0)</f>
        <v>41680</v>
      </c>
      <c r="D38" s="36">
        <f>VLOOKUP(C39,Zeitreihen!$B:$C,2,0)</f>
        <v>666.14</v>
      </c>
      <c r="E38" s="36">
        <f>VLOOKUP(C39,Zeitreihen!$R:$S,2,0)</f>
        <v>1.0024999999999999</v>
      </c>
      <c r="F38" s="9">
        <f t="shared" si="1"/>
        <v>7.5087480438532615E-4</v>
      </c>
      <c r="G38" s="9">
        <f t="shared" si="2"/>
        <v>-9.9745648678716524E-5</v>
      </c>
      <c r="H38" s="9">
        <f t="shared" si="7"/>
        <v>0.24095760218393378</v>
      </c>
      <c r="I38" s="9">
        <f t="shared" si="8"/>
        <v>1.809289924050185E-4</v>
      </c>
      <c r="J38" s="9">
        <f t="shared" si="9"/>
        <v>-2.4034472333904594E-5</v>
      </c>
      <c r="K38" s="9">
        <f t="shared" si="3"/>
        <v>1.3585502177975242E-7</v>
      </c>
      <c r="L38" s="9">
        <f t="shared" si="4"/>
        <v>2.3973340335959795E-9</v>
      </c>
      <c r="M38" s="9">
        <f t="shared" si="5"/>
        <v>-1.8046879712225146E-8</v>
      </c>
    </row>
    <row r="39" spans="1:13" x14ac:dyDescent="0.15">
      <c r="A39" s="9">
        <f t="shared" si="6"/>
        <v>25</v>
      </c>
      <c r="C39" s="9">
        <f>VLOOKUP($A39,Datum!$A:$B,2,0)</f>
        <v>41677</v>
      </c>
      <c r="D39" s="36">
        <f>VLOOKUP(C40,Zeitreihen!$B:$C,2,0)</f>
        <v>665.64</v>
      </c>
      <c r="E39" s="36">
        <f>VLOOKUP(C40,Zeitreihen!$R:$S,2,0)</f>
        <v>1.0025999999999999</v>
      </c>
      <c r="F39" s="9">
        <f t="shared" si="1"/>
        <v>5.030358364209681E-3</v>
      </c>
      <c r="G39" s="9">
        <f t="shared" si="2"/>
        <v>-9.9735700476580975E-5</v>
      </c>
      <c r="H39" s="9">
        <f t="shared" si="7"/>
        <v>0.22650014605289773</v>
      </c>
      <c r="I39" s="9">
        <f t="shared" si="8"/>
        <v>1.1393769041919085E-3</v>
      </c>
      <c r="J39" s="9">
        <f t="shared" si="9"/>
        <v>-2.2590150724633653E-5</v>
      </c>
      <c r="K39" s="9">
        <f t="shared" si="3"/>
        <v>5.7314741399890994E-6</v>
      </c>
      <c r="L39" s="9">
        <f t="shared" si="4"/>
        <v>2.2530445063928808E-9</v>
      </c>
      <c r="M39" s="9">
        <f t="shared" si="5"/>
        <v>-1.1363655364641828E-7</v>
      </c>
    </row>
    <row r="40" spans="1:13" x14ac:dyDescent="0.15">
      <c r="A40" s="9">
        <f t="shared" si="6"/>
        <v>26</v>
      </c>
      <c r="C40" s="9">
        <f>VLOOKUP($A40,Datum!$A:$B,2,0)</f>
        <v>41676</v>
      </c>
      <c r="D40" s="36">
        <f>VLOOKUP(C41,Zeitreihen!$B:$C,2,0)</f>
        <v>662.3</v>
      </c>
      <c r="E40" s="36">
        <f>VLOOKUP(C41,Zeitreihen!$R:$S,2,0)</f>
        <v>1.0026999999999999</v>
      </c>
      <c r="F40" s="9">
        <f t="shared" si="1"/>
        <v>8.4589594482312256E-4</v>
      </c>
      <c r="G40" s="9">
        <f t="shared" si="2"/>
        <v>-9.972575425859979E-5</v>
      </c>
      <c r="H40" s="9">
        <f t="shared" si="7"/>
        <v>0.21291013728972386</v>
      </c>
      <c r="I40" s="9">
        <f t="shared" si="8"/>
        <v>1.8009982174511171E-4</v>
      </c>
      <c r="J40" s="9">
        <f t="shared" si="9"/>
        <v>-2.1232624030519745E-5</v>
      </c>
      <c r="K40" s="9">
        <f t="shared" si="3"/>
        <v>1.5234570887755721E-7</v>
      </c>
      <c r="L40" s="9">
        <f t="shared" si="4"/>
        <v>2.1174394463328527E-9</v>
      </c>
      <c r="M40" s="9">
        <f t="shared" si="5"/>
        <v>-1.7960590565370636E-8</v>
      </c>
    </row>
    <row r="41" spans="1:13" x14ac:dyDescent="0.15">
      <c r="A41" s="9">
        <f t="shared" si="6"/>
        <v>27</v>
      </c>
      <c r="C41" s="9">
        <f>VLOOKUP($A41,Datum!$A:$B,2,0)</f>
        <v>41675</v>
      </c>
      <c r="D41" s="36">
        <f>VLOOKUP(C42,Zeitreihen!$B:$C,2,0)</f>
        <v>661.74</v>
      </c>
      <c r="E41" s="36">
        <f>VLOOKUP(C42,Zeitreihen!$R:$S,2,0)</f>
        <v>1.0027999999999999</v>
      </c>
      <c r="F41" s="9">
        <f t="shared" si="1"/>
        <v>-4.0869012314062991E-3</v>
      </c>
      <c r="G41" s="9">
        <f t="shared" si="2"/>
        <v>-9.971581002432873E-5</v>
      </c>
      <c r="H41" s="9">
        <f t="shared" si="7"/>
        <v>0.20013552905234042</v>
      </c>
      <c r="I41" s="9">
        <f t="shared" si="8"/>
        <v>-8.1793414013216117E-4</v>
      </c>
      <c r="J41" s="9">
        <f t="shared" si="9"/>
        <v>-1.9956676394101699E-5</v>
      </c>
      <c r="K41" s="9">
        <f t="shared" si="3"/>
        <v>3.342816044515382E-6</v>
      </c>
      <c r="L41" s="9">
        <f t="shared" si="4"/>
        <v>1.9899961520312507E-9</v>
      </c>
      <c r="M41" s="9">
        <f t="shared" si="5"/>
        <v>8.1560965329831258E-8</v>
      </c>
    </row>
    <row r="42" spans="1:13" x14ac:dyDescent="0.15">
      <c r="A42" s="9">
        <f t="shared" si="6"/>
        <v>28</v>
      </c>
      <c r="C42" s="9">
        <f>VLOOKUP($A42,Datum!$A:$B,2,0)</f>
        <v>41674</v>
      </c>
      <c r="D42" s="36">
        <f>VLOOKUP(C43,Zeitreihen!$B:$C,2,0)</f>
        <v>664.45</v>
      </c>
      <c r="E42" s="36">
        <f>VLOOKUP(C43,Zeitreihen!$R:$S,2,0)</f>
        <v>1.0028999999999999</v>
      </c>
      <c r="F42" s="9">
        <f t="shared" si="1"/>
        <v>1.3704924621933234E-3</v>
      </c>
      <c r="G42" s="9">
        <f t="shared" si="2"/>
        <v>-9.9705867772879509E-5</v>
      </c>
      <c r="H42" s="9">
        <f t="shared" si="7"/>
        <v>0.18812739730919997</v>
      </c>
      <c r="I42" s="9">
        <f t="shared" si="8"/>
        <v>2.5782717994430709E-4</v>
      </c>
      <c r="J42" s="9">
        <f t="shared" si="9"/>
        <v>-1.8757405400567059E-5</v>
      </c>
      <c r="K42" s="9">
        <f t="shared" si="3"/>
        <v>3.5335020666223448E-7</v>
      </c>
      <c r="L42" s="9">
        <f t="shared" si="4"/>
        <v>1.870223382631235E-9</v>
      </c>
      <c r="M42" s="9">
        <f t="shared" si="5"/>
        <v>-2.5706882711781494E-8</v>
      </c>
    </row>
    <row r="43" spans="1:13" x14ac:dyDescent="0.15">
      <c r="A43" s="9">
        <f t="shared" si="6"/>
        <v>29</v>
      </c>
      <c r="C43" s="9">
        <f>VLOOKUP($A43,Datum!$A:$B,2,0)</f>
        <v>41673</v>
      </c>
      <c r="D43" s="36">
        <f>VLOOKUP(C44,Zeitreihen!$B:$C,2,0)</f>
        <v>663.54</v>
      </c>
      <c r="E43" s="36">
        <f>VLOOKUP(C44,Zeitreihen!$R:$S,2,0)</f>
        <v>1.0029999999999999</v>
      </c>
      <c r="F43" s="9">
        <f t="shared" si="1"/>
        <v>-3.4656561361258545E-4</v>
      </c>
      <c r="G43" s="9">
        <f t="shared" si="2"/>
        <v>-9.9695927504141009E-5</v>
      </c>
      <c r="H43" s="9">
        <f t="shared" si="7"/>
        <v>0.17683975347064795</v>
      </c>
      <c r="I43" s="9">
        <f t="shared" si="8"/>
        <v>-6.1286577672653442E-5</v>
      </c>
      <c r="J43" s="9">
        <f t="shared" si="9"/>
        <v>-1.7630203241859888E-5</v>
      </c>
      <c r="K43" s="9">
        <f t="shared" si="3"/>
        <v>2.1239820397338519E-8</v>
      </c>
      <c r="L43" s="9">
        <f t="shared" si="4"/>
        <v>1.7576594642837351E-9</v>
      </c>
      <c r="M43" s="9">
        <f t="shared" si="5"/>
        <v>6.1100222046297649E-9</v>
      </c>
    </row>
    <row r="44" spans="1:13" x14ac:dyDescent="0.15">
      <c r="A44" s="9">
        <f t="shared" si="6"/>
        <v>30</v>
      </c>
      <c r="C44" s="9">
        <f>VLOOKUP($A44,Datum!$A:$B,2,0)</f>
        <v>41670</v>
      </c>
      <c r="D44" s="36">
        <f>VLOOKUP(C45,Zeitreihen!$B:$C,2,0)</f>
        <v>663.77</v>
      </c>
      <c r="E44" s="36">
        <f>VLOOKUP(C45,Zeitreihen!$R:$S,2,0)</f>
        <v>1.0031000000000001</v>
      </c>
      <c r="F44" s="9">
        <f t="shared" si="1"/>
        <v>-2.663037284057956E-3</v>
      </c>
      <c r="G44" s="9">
        <f t="shared" si="2"/>
        <v>-9.9685989216780787E-5</v>
      </c>
      <c r="H44" s="9">
        <f t="shared" si="7"/>
        <v>0.16622936826240906</v>
      </c>
      <c r="I44" s="9">
        <f t="shared" si="8"/>
        <v>-4.426750053881956E-4</v>
      </c>
      <c r="J44" s="9">
        <f t="shared" si="9"/>
        <v>-1.6570739012118792E-5</v>
      </c>
      <c r="K44" s="9">
        <f t="shared" si="3"/>
        <v>1.1788600440693216E-6</v>
      </c>
      <c r="L44" s="9">
        <f t="shared" si="4"/>
        <v>1.6518705104761626E-9</v>
      </c>
      <c r="M44" s="9">
        <f t="shared" si="5"/>
        <v>4.4128495813666042E-8</v>
      </c>
    </row>
    <row r="45" spans="1:13" x14ac:dyDescent="0.15">
      <c r="A45" s="9">
        <f t="shared" si="6"/>
        <v>31</v>
      </c>
      <c r="C45" s="9">
        <f>VLOOKUP($A45,Datum!$A:$B,2,0)</f>
        <v>41669</v>
      </c>
      <c r="D45" s="36">
        <f>VLOOKUP(C46,Zeitreihen!$B:$C,2,0)</f>
        <v>665.54</v>
      </c>
      <c r="E45" s="36">
        <f>VLOOKUP(C46,Zeitreihen!$R:$S,2,0)</f>
        <v>1.0032000000000001</v>
      </c>
      <c r="F45" s="9">
        <f t="shared" si="1"/>
        <v>5.7411234563465342E-3</v>
      </c>
      <c r="G45" s="9">
        <f t="shared" si="2"/>
        <v>-9.9676052910798775E-5</v>
      </c>
      <c r="H45" s="9">
        <f t="shared" si="7"/>
        <v>0.15625560616666451</v>
      </c>
      <c r="I45" s="9">
        <f t="shared" si="8"/>
        <v>8.9708272574908377E-4</v>
      </c>
      <c r="J45" s="9">
        <f t="shared" si="9"/>
        <v>-1.5574942067877386E-5</v>
      </c>
      <c r="K45" s="9">
        <f t="shared" si="3"/>
        <v>5.1502626790813502E-6</v>
      </c>
      <c r="L45" s="9">
        <f t="shared" si="4"/>
        <v>1.552448749640372E-9</v>
      </c>
      <c r="M45" s="9">
        <f t="shared" si="5"/>
        <v>-8.9417665237129259E-8</v>
      </c>
    </row>
    <row r="46" spans="1:13" x14ac:dyDescent="0.15">
      <c r="A46" s="9">
        <f t="shared" si="6"/>
        <v>32</v>
      </c>
      <c r="C46" s="9">
        <f>VLOOKUP($A46,Datum!$A:$B,2,0)</f>
        <v>41668</v>
      </c>
      <c r="D46" s="36">
        <f>VLOOKUP(C47,Zeitreihen!$B:$C,2,0)</f>
        <v>661.73</v>
      </c>
      <c r="E46" s="36">
        <f>VLOOKUP(C47,Zeitreihen!$R:$S,2,0)</f>
        <v>1.0033000000000001</v>
      </c>
      <c r="F46" s="9">
        <f t="shared" si="1"/>
        <v>3.3149954294394331E-3</v>
      </c>
      <c r="G46" s="9">
        <f t="shared" si="2"/>
        <v>-9.9666118585528703E-5</v>
      </c>
      <c r="H46" s="9">
        <f t="shared" si="7"/>
        <v>0.14688026979666463</v>
      </c>
      <c r="I46" s="9">
        <f t="shared" si="8"/>
        <v>4.8690742305077406E-4</v>
      </c>
      <c r="J46" s="9">
        <f t="shared" si="9"/>
        <v>-1.4638986387428826E-5</v>
      </c>
      <c r="K46" s="9">
        <f t="shared" si="3"/>
        <v>1.6140958819734485E-6</v>
      </c>
      <c r="L46" s="9">
        <f t="shared" si="4"/>
        <v>1.4590109532614218E-9</v>
      </c>
      <c r="M46" s="9">
        <f t="shared" si="5"/>
        <v>-4.8528172965952639E-8</v>
      </c>
    </row>
    <row r="47" spans="1:13" x14ac:dyDescent="0.15">
      <c r="A47" s="9">
        <f t="shared" si="6"/>
        <v>33</v>
      </c>
      <c r="C47" s="9">
        <f>VLOOKUP($A47,Datum!$A:$B,2,0)</f>
        <v>41667</v>
      </c>
      <c r="D47" s="36">
        <f>VLOOKUP(C48,Zeitreihen!$B:$C,2,0)</f>
        <v>659.54</v>
      </c>
      <c r="E47" s="36">
        <f>VLOOKUP(C48,Zeitreihen!$R:$S,2,0)</f>
        <v>1.0034000000000001</v>
      </c>
      <c r="F47" s="9">
        <f t="shared" si="1"/>
        <v>-9.1312430284670627E-3</v>
      </c>
      <c r="G47" s="9">
        <f t="shared" si="2"/>
        <v>-9.9656186240193307E-5</v>
      </c>
      <c r="H47" s="9">
        <f t="shared" si="7"/>
        <v>0.13806745360886474</v>
      </c>
      <c r="I47" s="9">
        <f t="shared" si="8"/>
        <v>-1.2607274732241457E-3</v>
      </c>
      <c r="J47" s="9">
        <f t="shared" si="9"/>
        <v>-1.3759275870554275E-5</v>
      </c>
      <c r="K47" s="9">
        <f t="shared" si="3"/>
        <v>1.1512008950674877E-5</v>
      </c>
      <c r="L47" s="9">
        <f t="shared" si="4"/>
        <v>1.3711969586861548E-9</v>
      </c>
      <c r="M47" s="9">
        <f t="shared" si="5"/>
        <v>1.2563929186975379E-7</v>
      </c>
    </row>
    <row r="48" spans="1:13" x14ac:dyDescent="0.15">
      <c r="A48" s="9">
        <f t="shared" si="6"/>
        <v>34</v>
      </c>
      <c r="C48" s="9">
        <f>VLOOKUP($A48,Datum!$A:$B,2,0)</f>
        <v>41666</v>
      </c>
      <c r="D48" s="36">
        <f>VLOOKUP(C49,Zeitreihen!$B:$C,2,0)</f>
        <v>665.59</v>
      </c>
      <c r="E48" s="36">
        <f>VLOOKUP(C49,Zeitreihen!$R:$S,2,0)</f>
        <v>1.0035000000000001</v>
      </c>
      <c r="F48" s="9">
        <f t="shared" si="1"/>
        <v>-6.0095250990865522E-5</v>
      </c>
      <c r="G48" s="9">
        <f t="shared" si="2"/>
        <v>-9.9646255874348362E-5</v>
      </c>
      <c r="H48" s="9">
        <f t="shared" si="7"/>
        <v>0.12978340639233285</v>
      </c>
      <c r="I48" s="9">
        <f t="shared" si="8"/>
        <v>-7.7993663815967442E-6</v>
      </c>
      <c r="J48" s="9">
        <f t="shared" si="9"/>
        <v>-1.2932430521614938E-5</v>
      </c>
      <c r="K48" s="9">
        <f t="shared" si="3"/>
        <v>4.6870488027177502E-10</v>
      </c>
      <c r="L48" s="9">
        <f t="shared" si="4"/>
        <v>1.2886682808340746E-9</v>
      </c>
      <c r="M48" s="9">
        <f t="shared" si="5"/>
        <v>7.7717765811837971E-10</v>
      </c>
    </row>
    <row r="49" spans="1:13" x14ac:dyDescent="0.15">
      <c r="A49" s="9">
        <f t="shared" si="6"/>
        <v>35</v>
      </c>
      <c r="C49" s="9">
        <f>VLOOKUP($A49,Datum!$A:$B,2,0)</f>
        <v>41663</v>
      </c>
      <c r="D49" s="36">
        <f>VLOOKUP(C50,Zeitreihen!$B:$C,2,0)</f>
        <v>665.63</v>
      </c>
      <c r="E49" s="36">
        <f>VLOOKUP(C50,Zeitreihen!$R:$S,2,0)</f>
        <v>1.0036</v>
      </c>
      <c r="F49" s="9">
        <f t="shared" si="1"/>
        <v>9.3581350985744178E-3</v>
      </c>
      <c r="G49" s="9">
        <f t="shared" si="2"/>
        <v>-9.9636327487438663E-5</v>
      </c>
      <c r="H49" s="9">
        <f t="shared" si="7"/>
        <v>0.12199640200879287</v>
      </c>
      <c r="I49" s="9">
        <f t="shared" si="8"/>
        <v>1.1416588115382791E-3</v>
      </c>
      <c r="J49" s="9">
        <f t="shared" si="9"/>
        <v>-1.2155273462837306E-5</v>
      </c>
      <c r="K49" s="9">
        <f t="shared" si="3"/>
        <v>1.0683797394853125E-5</v>
      </c>
      <c r="L49" s="9">
        <f t="shared" si="4"/>
        <v>1.2111068074426305E-9</v>
      </c>
      <c r="M49" s="9">
        <f t="shared" si="5"/>
        <v>-1.13750691225348E-7</v>
      </c>
    </row>
    <row r="50" spans="1:13" x14ac:dyDescent="0.15">
      <c r="A50" s="9">
        <f t="shared" si="6"/>
        <v>36</v>
      </c>
      <c r="C50" s="9">
        <f>VLOOKUP($A50,Datum!$A:$B,2,0)</f>
        <v>41662</v>
      </c>
      <c r="D50" s="36">
        <f>VLOOKUP(C51,Zeitreihen!$B:$C,2,0)</f>
        <v>659.43</v>
      </c>
      <c r="E50" s="36">
        <f>VLOOKUP(C51,Zeitreihen!$R:$S,2,0)</f>
        <v>1.0037</v>
      </c>
      <c r="F50" s="9">
        <f t="shared" si="1"/>
        <v>3.5548301038780122E-3</v>
      </c>
      <c r="G50" s="9">
        <f t="shared" si="2"/>
        <v>-9.9626401078686916E-5</v>
      </c>
      <c r="H50" s="9">
        <f t="shared" si="7"/>
        <v>0.11467661788826529</v>
      </c>
      <c r="I50" s="9">
        <f t="shared" si="8"/>
        <v>4.076558934801212E-4</v>
      </c>
      <c r="J50" s="9">
        <f t="shared" si="9"/>
        <v>-1.142481872808364E-5</v>
      </c>
      <c r="K50" s="9">
        <f t="shared" si="3"/>
        <v>1.4491474421664231E-6</v>
      </c>
      <c r="L50" s="9">
        <f t="shared" si="4"/>
        <v>1.1382135728553544E-9</v>
      </c>
      <c r="M50" s="9">
        <f t="shared" si="5"/>
        <v>-4.0613289545941028E-8</v>
      </c>
    </row>
    <row r="51" spans="1:13" x14ac:dyDescent="0.15">
      <c r="A51" s="9">
        <f t="shared" si="6"/>
        <v>37</v>
      </c>
      <c r="C51" s="9">
        <f>VLOOKUP($A51,Datum!$A:$B,2,0)</f>
        <v>41661</v>
      </c>
      <c r="D51" s="36">
        <f>VLOOKUP(C52,Zeitreihen!$B:$C,2,0)</f>
        <v>657.09</v>
      </c>
      <c r="E51" s="36">
        <f>VLOOKUP(C52,Zeitreihen!$R:$S,2,0)</f>
        <v>1.0038</v>
      </c>
      <c r="F51" s="9">
        <f t="shared" si="1"/>
        <v>6.9025822679335538E-3</v>
      </c>
      <c r="G51" s="9">
        <f t="shared" si="2"/>
        <v>-9.9616476647537889E-5</v>
      </c>
      <c r="H51" s="9">
        <f t="shared" si="7"/>
        <v>0.10779602081496936</v>
      </c>
      <c r="I51" s="9">
        <f t="shared" si="8"/>
        <v>7.4407090183120379E-4</v>
      </c>
      <c r="J51" s="9">
        <f t="shared" si="9"/>
        <v>-1.0738259790211903E-5</v>
      </c>
      <c r="K51" s="9">
        <f t="shared" si="3"/>
        <v>5.1360106130653951E-6</v>
      </c>
      <c r="L51" s="9">
        <f t="shared" si="4"/>
        <v>1.0697076056268391E-9</v>
      </c>
      <c r="M51" s="9">
        <f t="shared" si="5"/>
        <v>-7.4121721616380569E-8</v>
      </c>
    </row>
    <row r="52" spans="1:13" x14ac:dyDescent="0.15">
      <c r="A52" s="9">
        <f t="shared" si="6"/>
        <v>38</v>
      </c>
      <c r="C52" s="9">
        <f>VLOOKUP($A52,Datum!$A:$B,2,0)</f>
        <v>41660</v>
      </c>
      <c r="D52" s="36">
        <f>VLOOKUP(C53,Zeitreihen!$B:$C,2,0)</f>
        <v>652.57000000000005</v>
      </c>
      <c r="E52" s="36">
        <f>VLOOKUP(C53,Zeitreihen!$R:$S,2,0)</f>
        <v>1.0039</v>
      </c>
      <c r="F52" s="9">
        <f t="shared" si="1"/>
        <v>1.9326937942252399E-3</v>
      </c>
      <c r="G52" s="9">
        <f t="shared" si="2"/>
        <v>-9.9606554193658434E-5</v>
      </c>
      <c r="H52" s="9">
        <f t="shared" si="7"/>
        <v>0.10132825956607119</v>
      </c>
      <c r="I52" s="9">
        <f t="shared" si="8"/>
        <v>1.958364984429901E-4</v>
      </c>
      <c r="J52" s="9">
        <f t="shared" si="9"/>
        <v>-1.0092958777816959E-5</v>
      </c>
      <c r="K52" s="9">
        <f t="shared" si="3"/>
        <v>3.7849198522356783E-7</v>
      </c>
      <c r="L52" s="9">
        <f t="shared" si="4"/>
        <v>1.0053248454769854E-9</v>
      </c>
      <c r="M52" s="9">
        <f t="shared" si="5"/>
        <v>-1.9506598795258E-8</v>
      </c>
    </row>
    <row r="53" spans="1:13" x14ac:dyDescent="0.15">
      <c r="A53" s="9">
        <f t="shared" si="6"/>
        <v>39</v>
      </c>
      <c r="C53" s="9">
        <f>VLOOKUP($A53,Datum!$A:$B,2,0)</f>
        <v>41659</v>
      </c>
      <c r="D53" s="36">
        <f>VLOOKUP(C54,Zeitreihen!$B:$C,2,0)</f>
        <v>651.30999999999995</v>
      </c>
      <c r="E53" s="36">
        <f>VLOOKUP(C54,Zeitreihen!$R:$S,2,0)</f>
        <v>1.004</v>
      </c>
      <c r="F53" s="9">
        <f t="shared" si="1"/>
        <v>-1.6887612976045766E-4</v>
      </c>
      <c r="G53" s="9">
        <f t="shared" si="2"/>
        <v>-9.9596633716049173E-5</v>
      </c>
      <c r="H53" s="9">
        <f t="shared" si="7"/>
        <v>9.5248563992106919E-2</v>
      </c>
      <c r="I53" s="9">
        <f t="shared" si="8"/>
        <v>-1.6085208852228303E-5</v>
      </c>
      <c r="J53" s="9">
        <f t="shared" si="9"/>
        <v>-9.486436339901543E-6</v>
      </c>
      <c r="K53" s="9">
        <f t="shared" si="3"/>
        <v>2.716407817352969E-9</v>
      </c>
      <c r="L53" s="9">
        <f t="shared" si="4"/>
        <v>9.4481712541579222E-10</v>
      </c>
      <c r="M53" s="9">
        <f t="shared" si="5"/>
        <v>1.6020326543015341E-9</v>
      </c>
    </row>
    <row r="54" spans="1:13" x14ac:dyDescent="0.15">
      <c r="A54" s="9">
        <f t="shared" si="6"/>
        <v>40</v>
      </c>
      <c r="C54" s="9">
        <f>VLOOKUP($A54,Datum!$A:$B,2,0)</f>
        <v>41656</v>
      </c>
      <c r="D54" s="36">
        <f>VLOOKUP(C55,Zeitreihen!$B:$C,2,0)</f>
        <v>651.41999999999996</v>
      </c>
      <c r="E54" s="36">
        <f>VLOOKUP(C55,Zeitreihen!$R:$S,2,0)</f>
        <v>1.0041</v>
      </c>
      <c r="F54" s="9">
        <f t="shared" si="1"/>
        <v>3.2135334208470974E-3</v>
      </c>
      <c r="G54" s="9">
        <f t="shared" si="2"/>
        <v>-9.9586715214487994E-5</v>
      </c>
      <c r="H54" s="9">
        <f t="shared" si="7"/>
        <v>8.9533650152580496E-2</v>
      </c>
      <c r="I54" s="9">
        <f t="shared" si="8"/>
        <v>2.8771937705574923E-4</v>
      </c>
      <c r="J54" s="9">
        <f t="shared" si="9"/>
        <v>-8.9163621198586341E-6</v>
      </c>
      <c r="K54" s="9">
        <f t="shared" si="3"/>
        <v>9.2459583399395773E-7</v>
      </c>
      <c r="L54" s="9">
        <f t="shared" si="4"/>
        <v>8.8795121517961023E-10</v>
      </c>
      <c r="M54" s="9">
        <f t="shared" si="5"/>
        <v>-2.8653027664540791E-8</v>
      </c>
    </row>
    <row r="55" spans="1:13" x14ac:dyDescent="0.15">
      <c r="A55" s="9">
        <f t="shared" si="6"/>
        <v>41</v>
      </c>
      <c r="C55" s="9">
        <f>VLOOKUP($A55,Datum!$A:$B,2,0)</f>
        <v>41655</v>
      </c>
      <c r="D55" s="36">
        <f>VLOOKUP(C56,Zeitreihen!$B:$C,2,0)</f>
        <v>649.33000000000004</v>
      </c>
      <c r="E55" s="36">
        <f>VLOOKUP(C56,Zeitreihen!$R:$S,2,0)</f>
        <v>1.0042</v>
      </c>
      <c r="F55" s="9">
        <f t="shared" si="1"/>
        <v>2.1583962251392743E-3</v>
      </c>
      <c r="G55" s="9">
        <f t="shared" si="2"/>
        <v>-9.9576798688197606E-5</v>
      </c>
      <c r="H55" s="9">
        <f t="shared" si="7"/>
        <v>8.4161631143425661E-2</v>
      </c>
      <c r="I55" s="9">
        <f t="shared" si="8"/>
        <v>1.8165414696153393E-4</v>
      </c>
      <c r="J55" s="9">
        <f t="shared" si="9"/>
        <v>-8.3805458016392389E-6</v>
      </c>
      <c r="K55" s="9">
        <f t="shared" si="3"/>
        <v>3.920816250826698E-7</v>
      </c>
      <c r="L55" s="9">
        <f t="shared" si="4"/>
        <v>8.3450792218705012E-10</v>
      </c>
      <c r="M55" s="9">
        <f t="shared" si="5"/>
        <v>-1.8088538422864926E-8</v>
      </c>
    </row>
    <row r="56" spans="1:13" x14ac:dyDescent="0.15">
      <c r="A56" s="9">
        <f t="shared" si="6"/>
        <v>42</v>
      </c>
      <c r="C56" s="9">
        <f>VLOOKUP($A56,Datum!$A:$B,2,0)</f>
        <v>41654</v>
      </c>
      <c r="D56" s="36">
        <f>VLOOKUP(C57,Zeitreihen!$B:$C,2,0)</f>
        <v>647.92999999999995</v>
      </c>
      <c r="E56" s="36">
        <f>VLOOKUP(C57,Zeitreihen!$R:$S,2,0)</f>
        <v>1.0043</v>
      </c>
      <c r="F56" s="9">
        <f t="shared" si="1"/>
        <v>3.0141222748124386E-3</v>
      </c>
      <c r="G56" s="9">
        <f t="shared" si="2"/>
        <v>-9.9566884136622776E-5</v>
      </c>
      <c r="H56" s="9">
        <f t="shared" si="7"/>
        <v>7.911193327482012E-2</v>
      </c>
      <c r="I56" s="9">
        <f t="shared" si="8"/>
        <v>2.3845304028711069E-4</v>
      </c>
      <c r="J56" s="9">
        <f t="shared" si="9"/>
        <v>-7.8769286941982464E-6</v>
      </c>
      <c r="K56" s="9">
        <f t="shared" si="3"/>
        <v>7.1872662022612815E-7</v>
      </c>
      <c r="L56" s="9">
        <f t="shared" si="4"/>
        <v>7.8428124664767613E-10</v>
      </c>
      <c r="M56" s="9">
        <f t="shared" si="5"/>
        <v>-2.3742026234292192E-8</v>
      </c>
    </row>
    <row r="57" spans="1:13" x14ac:dyDescent="0.15">
      <c r="A57" s="9">
        <f t="shared" si="6"/>
        <v>43</v>
      </c>
      <c r="C57" s="9">
        <f>VLOOKUP($A57,Datum!$A:$B,2,0)</f>
        <v>41653</v>
      </c>
      <c r="D57" s="36">
        <f>VLOOKUP(C58,Zeitreihen!$B:$C,2,0)</f>
        <v>645.98</v>
      </c>
      <c r="E57" s="36">
        <f>VLOOKUP(C58,Zeitreihen!$R:$S,2,0)</f>
        <v>1.0044</v>
      </c>
      <c r="F57" s="9">
        <f t="shared" si="1"/>
        <v>4.2506385651929404E-3</v>
      </c>
      <c r="G57" s="9">
        <f t="shared" si="2"/>
        <v>-9.9556971559097246E-5</v>
      </c>
      <c r="H57" s="9">
        <f t="shared" si="7"/>
        <v>7.4365217278330911E-2</v>
      </c>
      <c r="I57" s="9">
        <f t="shared" si="8"/>
        <v>3.1609966047222576E-4</v>
      </c>
      <c r="J57" s="9">
        <f t="shared" si="9"/>
        <v>-7.4035758215648778E-6</v>
      </c>
      <c r="K57" s="9">
        <f t="shared" si="3"/>
        <v>1.3436254072476374E-6</v>
      </c>
      <c r="L57" s="9">
        <f t="shared" si="4"/>
        <v>7.3707758750315462E-10</v>
      </c>
      <c r="M57" s="9">
        <f t="shared" si="5"/>
        <v>-3.1469924907473677E-8</v>
      </c>
    </row>
    <row r="58" spans="1:13" x14ac:dyDescent="0.15">
      <c r="A58" s="9">
        <f t="shared" si="6"/>
        <v>44</v>
      </c>
      <c r="C58" s="9">
        <f>VLOOKUP($A58,Datum!$A:$B,2,0)</f>
        <v>41652</v>
      </c>
      <c r="D58" s="36">
        <f>VLOOKUP(C59,Zeitreihen!$B:$C,2,0)</f>
        <v>643.24</v>
      </c>
      <c r="E58" s="36">
        <f>VLOOKUP(C59,Zeitreihen!$R:$S,2,0)</f>
        <v>1.0044999999999999</v>
      </c>
      <c r="F58" s="9">
        <f t="shared" si="1"/>
        <v>-5.1289624301065033E-4</v>
      </c>
      <c r="G58" s="9">
        <f t="shared" si="2"/>
        <v>-9.954706095517682E-5</v>
      </c>
      <c r="H58" s="9">
        <f t="shared" si="7"/>
        <v>6.9903304241631048E-2</v>
      </c>
      <c r="I58" s="9">
        <f t="shared" si="8"/>
        <v>-3.5853142119563023E-5</v>
      </c>
      <c r="J58" s="9">
        <f t="shared" si="9"/>
        <v>-6.9586684883099167E-6</v>
      </c>
      <c r="K58" s="9">
        <f t="shared" si="3"/>
        <v>1.8388941893250778E-8</v>
      </c>
      <c r="L58" s="9">
        <f t="shared" si="4"/>
        <v>6.9271499617265539E-10</v>
      </c>
      <c r="M58" s="9">
        <f t="shared" si="5"/>
        <v>3.5690749240107576E-9</v>
      </c>
    </row>
    <row r="59" spans="1:13" x14ac:dyDescent="0.15">
      <c r="A59" s="9">
        <f t="shared" si="6"/>
        <v>45</v>
      </c>
      <c r="C59" s="9">
        <f>VLOOKUP($A59,Datum!$A:$B,2,0)</f>
        <v>41649</v>
      </c>
      <c r="D59" s="36">
        <f>VLOOKUP(C60,Zeitreihen!$B:$C,2,0)</f>
        <v>643.57000000000005</v>
      </c>
      <c r="E59" s="36">
        <f>VLOOKUP(C60,Zeitreihen!$R:$S,2,0)</f>
        <v>1.0045999999999999</v>
      </c>
      <c r="F59" s="9">
        <f t="shared" si="1"/>
        <v>6.5005646030934627E-3</v>
      </c>
      <c r="G59" s="9">
        <f t="shared" si="2"/>
        <v>-9.9537152324195255E-5</v>
      </c>
      <c r="H59" s="9">
        <f t="shared" si="7"/>
        <v>6.5709105987133185E-2</v>
      </c>
      <c r="I59" s="9">
        <f t="shared" si="8"/>
        <v>4.2714628848087471E-4</v>
      </c>
      <c r="J59" s="9">
        <f t="shared" si="9"/>
        <v>-6.5404972917279663E-6</v>
      </c>
      <c r="K59" s="9">
        <f t="shared" si="3"/>
        <v>2.776692043241523E-6</v>
      </c>
      <c r="L59" s="9">
        <f t="shared" si="4"/>
        <v>6.5102247520271307E-10</v>
      </c>
      <c r="M59" s="9">
        <f t="shared" si="5"/>
        <v>-4.2516925181235473E-8</v>
      </c>
    </row>
    <row r="60" spans="1:13" x14ac:dyDescent="0.15">
      <c r="A60" s="9">
        <f t="shared" si="6"/>
        <v>46</v>
      </c>
      <c r="C60" s="9">
        <f>VLOOKUP($A60,Datum!$A:$B,2,0)</f>
        <v>41648</v>
      </c>
      <c r="D60" s="36">
        <f>VLOOKUP(C61,Zeitreihen!$B:$C,2,0)</f>
        <v>639.4</v>
      </c>
      <c r="E60" s="36">
        <f>VLOOKUP(C61,Zeitreihen!$R:$S,2,0)</f>
        <v>1.0046999999999999</v>
      </c>
      <c r="F60" s="9">
        <f t="shared" si="1"/>
        <v>1.3459162868734698E-3</v>
      </c>
      <c r="G60" s="9">
        <f t="shared" si="2"/>
        <v>-9.9527245665597319E-5</v>
      </c>
      <c r="H60" s="9">
        <f t="shared" si="7"/>
        <v>6.1766559627905192E-2</v>
      </c>
      <c r="I60" s="9">
        <f t="shared" si="8"/>
        <v>8.3132618587338921E-5</v>
      </c>
      <c r="J60" s="9">
        <f t="shared" si="9"/>
        <v>-6.147455554005285E-6</v>
      </c>
      <c r="K60" s="9">
        <f t="shared" si="3"/>
        <v>1.118895453271396E-7</v>
      </c>
      <c r="L60" s="9">
        <f t="shared" si="4"/>
        <v>6.1183931914182462E-10</v>
      </c>
      <c r="M60" s="9">
        <f t="shared" si="5"/>
        <v>-8.2739605529664831E-9</v>
      </c>
    </row>
    <row r="61" spans="1:13" x14ac:dyDescent="0.15">
      <c r="A61" s="9">
        <f t="shared" si="6"/>
        <v>47</v>
      </c>
      <c r="C61" s="9">
        <f>VLOOKUP($A61,Datum!$A:$B,2,0)</f>
        <v>41647</v>
      </c>
      <c r="D61" s="36">
        <f>VLOOKUP(C62,Zeitreihen!$B:$C,2,0)</f>
        <v>638.54</v>
      </c>
      <c r="E61" s="36">
        <f>VLOOKUP(C62,Zeitreihen!$R:$S,2,0)</f>
        <v>1.0047999999999999</v>
      </c>
      <c r="F61" s="9">
        <f t="shared" si="1"/>
        <v>-1.4553879299175508E-3</v>
      </c>
      <c r="G61" s="9">
        <f xml:space="preserve"> LN(E61/E62)</f>
        <v>-9.9517340978827777E-5</v>
      </c>
      <c r="H61" s="9">
        <f t="shared" si="7"/>
        <v>5.8060566050230876E-2</v>
      </c>
      <c r="I61" s="9">
        <f t="shared" si="8"/>
        <v>-8.4500647033686741E-5</v>
      </c>
      <c r="J61" s="9">
        <f t="shared" si="9"/>
        <v>-5.7780331490445779E-6</v>
      </c>
      <c r="K61" s="9">
        <f t="shared" si="3"/>
        <v>1.2298122176305097E-7</v>
      </c>
      <c r="L61" s="9">
        <f t="shared" si="4"/>
        <v>5.7501449508043931E-10</v>
      </c>
      <c r="M61" s="9">
        <f t="shared" si="5"/>
        <v>8.4092797037829757E-9</v>
      </c>
    </row>
    <row r="62" spans="1:13" x14ac:dyDescent="0.15">
      <c r="A62" s="9">
        <f t="shared" si="6"/>
        <v>48</v>
      </c>
      <c r="C62" s="9">
        <f>VLOOKUP($A62,Datum!$A:$B,2,0)</f>
        <v>41646</v>
      </c>
      <c r="D62" s="36">
        <f>VLOOKUP(C63,Zeitreihen!$B:$C,2,0)</f>
        <v>639.47</v>
      </c>
      <c r="E62" s="36">
        <f>VLOOKUP(C63,Zeitreihen!$R:$S,2,0)</f>
        <v>1.0048999999999999</v>
      </c>
      <c r="F62" s="9">
        <f t="shared" si="1"/>
        <v>6.8729871357000368E-3</v>
      </c>
      <c r="G62" s="9">
        <f t="shared" si="2"/>
        <v>-9.9507438263109338E-5</v>
      </c>
      <c r="H62" s="9">
        <f t="shared" si="7"/>
        <v>5.457693208721702E-2</v>
      </c>
      <c r="I62" s="9">
        <f t="shared" si="8"/>
        <v>3.7510655214141716E-4</v>
      </c>
      <c r="J62" s="9">
        <f t="shared" si="9"/>
        <v>-5.4308107002586585E-6</v>
      </c>
      <c r="K62" s="9">
        <f t="shared" si="3"/>
        <v>2.5781025073847552E-6</v>
      </c>
      <c r="L62" s="9">
        <f t="shared" si="4"/>
        <v>5.4040606047462209E-10</v>
      </c>
      <c r="M62" s="9">
        <f t="shared" si="5"/>
        <v>-3.7325892079299871E-8</v>
      </c>
    </row>
    <row r="63" spans="1:13" x14ac:dyDescent="0.15">
      <c r="A63" s="9">
        <f t="shared" si="6"/>
        <v>49</v>
      </c>
      <c r="C63" s="9">
        <f>VLOOKUP($A63,Datum!$A:$B,2,0)</f>
        <v>41645</v>
      </c>
      <c r="D63" s="36">
        <f>VLOOKUP(C64,Zeitreihen!$B:$C,2,0)</f>
        <v>635.09</v>
      </c>
      <c r="E63" s="36">
        <f>VLOOKUP(C64,Zeitreihen!$R:$S,2,0)</f>
        <v>1.0049999999999999</v>
      </c>
      <c r="F63" s="9">
        <f t="shared" si="1"/>
        <v>2.0471635046495688E-4</v>
      </c>
      <c r="G63" s="9">
        <f t="shared" si="2"/>
        <v>-9.9497537518219889E-5</v>
      </c>
      <c r="H63" s="9">
        <f t="shared" si="7"/>
        <v>5.1302316161983996E-2</v>
      </c>
      <c r="I63" s="9">
        <f t="shared" si="8"/>
        <v>1.0502422935080738E-5</v>
      </c>
      <c r="J63" s="9">
        <f t="shared" si="9"/>
        <v>-5.1044541270985812E-6</v>
      </c>
      <c r="K63" s="9">
        <f t="shared" si="3"/>
        <v>2.1500176943091894E-9</v>
      </c>
      <c r="L63" s="9">
        <f t="shared" si="4"/>
        <v>5.0788061602102342E-10</v>
      </c>
      <c r="M63" s="9">
        <f t="shared" si="5"/>
        <v>-1.0449652200154087E-9</v>
      </c>
    </row>
    <row r="64" spans="1:13" x14ac:dyDescent="0.15">
      <c r="A64" s="9">
        <f t="shared" si="6"/>
        <v>50</v>
      </c>
      <c r="C64" s="9">
        <f>VLOOKUP($A64,Datum!$A:$B,2,0)</f>
        <v>41642</v>
      </c>
      <c r="D64" s="36">
        <f>VLOOKUP(C65,Zeitreihen!$B:$C,2,0)</f>
        <v>634.96</v>
      </c>
      <c r="E64" s="36">
        <f>VLOOKUP(C65,Zeitreihen!$R:$S,2,0)</f>
        <v>1.0051000000000001</v>
      </c>
      <c r="F64" s="9">
        <f t="shared" si="1"/>
        <v>8.0961859064084419E-3</v>
      </c>
      <c r="G64" s="9">
        <f t="shared" si="2"/>
        <v>-9.9487638742937995E-5</v>
      </c>
      <c r="H64" s="9">
        <f t="shared" si="7"/>
        <v>4.8224177192264954E-2</v>
      </c>
      <c r="I64" s="9">
        <f t="shared" si="8"/>
        <v>3.9043190373215893E-4</v>
      </c>
      <c r="J64" s="9">
        <f t="shared" si="9"/>
        <v>-4.7977095191794856E-6</v>
      </c>
      <c r="K64" s="9">
        <f t="shared" si="3"/>
        <v>3.1610092764085228E-6</v>
      </c>
      <c r="L64" s="9">
        <f t="shared" si="4"/>
        <v>4.7731279143768343E-10</v>
      </c>
      <c r="M64" s="9">
        <f t="shared" si="5"/>
        <v>-3.8843148192222573E-8</v>
      </c>
    </row>
    <row r="65" spans="1:13" x14ac:dyDescent="0.15">
      <c r="A65" s="9">
        <f t="shared" si="6"/>
        <v>51</v>
      </c>
      <c r="C65" s="9">
        <f>VLOOKUP($A65,Datum!$A:$B,2,0)</f>
        <v>41641</v>
      </c>
      <c r="D65" s="36">
        <f>VLOOKUP(C66,Zeitreihen!$B:$C,2,0)</f>
        <v>629.84</v>
      </c>
      <c r="E65" s="36">
        <f>VLOOKUP(C66,Zeitreihen!$R:$S,2,0)</f>
        <v>1.0052000000000001</v>
      </c>
      <c r="F65" s="9">
        <f t="shared" si="1"/>
        <v>2.9256524080130599E-3</v>
      </c>
      <c r="G65" s="9">
        <f t="shared" si="2"/>
        <v>-1.9894558903778297E-4</v>
      </c>
      <c r="H65" s="9">
        <f t="shared" si="7"/>
        <v>4.5330726560729055E-2</v>
      </c>
      <c r="I65" s="9">
        <f t="shared" si="8"/>
        <v>1.3262194931937854E-4</v>
      </c>
      <c r="J65" s="9">
        <f t="shared" si="9"/>
        <v>-9.0183480971349154E-6</v>
      </c>
      <c r="K65" s="9">
        <f t="shared" si="3"/>
        <v>3.8800572538162582E-7</v>
      </c>
      <c r="L65" s="9">
        <f t="shared" si="4"/>
        <v>1.7941605743322749E-9</v>
      </c>
      <c r="M65" s="9">
        <f t="shared" si="5"/>
        <v>-2.6384551826682762E-8</v>
      </c>
    </row>
    <row r="66" spans="1:13" x14ac:dyDescent="0.15">
      <c r="A66" s="9">
        <f t="shared" si="6"/>
        <v>52</v>
      </c>
      <c r="C66" s="9">
        <f>VLOOKUP($A66,Datum!$A:$B,2,0)</f>
        <v>41640</v>
      </c>
      <c r="D66" s="36">
        <f>VLOOKUP(C67,Zeitreihen!$B:$C,2,0)</f>
        <v>628</v>
      </c>
      <c r="E66" s="36">
        <f>VLOOKUP(C67,Zeitreihen!$R:$S,2,0)</f>
        <v>1.0054000000000001</v>
      </c>
      <c r="F66" s="9">
        <f t="shared" si="1"/>
        <v>3.3815070343420966E-3</v>
      </c>
      <c r="G66" s="9">
        <f t="shared" si="2"/>
        <v>-9.9457954231850227E-5</v>
      </c>
      <c r="H66" s="9">
        <f t="shared" si="7"/>
        <v>4.261088296708531E-2</v>
      </c>
      <c r="I66" s="9">
        <f t="shared" si="8"/>
        <v>1.4408900049272681E-4</v>
      </c>
      <c r="J66" s="9">
        <f t="shared" si="9"/>
        <v>-4.2379912479190968E-6</v>
      </c>
      <c r="K66" s="9">
        <f t="shared" si="3"/>
        <v>4.8723796873747755E-7</v>
      </c>
      <c r="L66" s="9">
        <f t="shared" si="4"/>
        <v>4.2150193957051935E-10</v>
      </c>
      <c r="M66" s="9">
        <f t="shared" si="5"/>
        <v>-1.4330797216318668E-8</v>
      </c>
    </row>
    <row r="67" spans="1:13" x14ac:dyDescent="0.15">
      <c r="A67" s="9">
        <f t="shared" si="6"/>
        <v>53</v>
      </c>
      <c r="C67" s="9">
        <f>VLOOKUP($A67,Datum!$A:$B,2,0)</f>
        <v>41638</v>
      </c>
      <c r="D67" s="36">
        <f>VLOOKUP(C68,Zeitreihen!$B:$C,2,0)</f>
        <v>625.88</v>
      </c>
      <c r="E67" s="36">
        <f>VLOOKUP(C68,Zeitreihen!$R:$S,2,0)</f>
        <v>1.0055000000000001</v>
      </c>
      <c r="F67" s="9">
        <f t="shared" si="1"/>
        <v>1.1350466827485675E-3</v>
      </c>
      <c r="G67" s="9">
        <f t="shared" si="2"/>
        <v>-3.9773292758581765E-4</v>
      </c>
      <c r="H67" s="9">
        <f t="shared" si="7"/>
        <v>4.0054229989060192E-2</v>
      </c>
      <c r="I67" s="9">
        <f t="shared" si="8"/>
        <v>4.5463420879130967E-5</v>
      </c>
      <c r="J67" s="9">
        <f t="shared" si="9"/>
        <v>-1.5930886155744563E-5</v>
      </c>
      <c r="K67" s="9">
        <f t="shared" si="3"/>
        <v>5.1603105055259569E-8</v>
      </c>
      <c r="L67" s="9">
        <f t="shared" si="4"/>
        <v>6.3362379897606573E-9</v>
      </c>
      <c r="M67" s="9">
        <f t="shared" si="5"/>
        <v>-1.8082299484322946E-8</v>
      </c>
    </row>
    <row r="68" spans="1:13" x14ac:dyDescent="0.15">
      <c r="A68" s="9">
        <f t="shared" si="6"/>
        <v>54</v>
      </c>
      <c r="C68" s="9">
        <f>VLOOKUP($A68,Datum!$A:$B,2,0)</f>
        <v>41635</v>
      </c>
      <c r="D68" s="36">
        <f>VLOOKUP(C69,Zeitreihen!$B:$C,2,0)</f>
        <v>625.16999999999996</v>
      </c>
      <c r="E68" s="36">
        <f>VLOOKUP(C69,Zeitreihen!$R:$S,2,0)</f>
        <v>1.0059</v>
      </c>
      <c r="F68" s="9">
        <f t="shared" si="1"/>
        <v>-2.8272295229666649E-3</v>
      </c>
      <c r="G68" s="9">
        <f t="shared" si="2"/>
        <v>-9.9408519391919537E-5</v>
      </c>
      <c r="H68" s="9">
        <f t="shared" si="7"/>
        <v>3.7650976189716578E-2</v>
      </c>
      <c r="I68" s="9">
        <f t="shared" si="8"/>
        <v>-1.0644795145208166E-4</v>
      </c>
      <c r="J68" s="9">
        <f t="shared" si="9"/>
        <v>-3.7428277966801412E-6</v>
      </c>
      <c r="K68" s="9">
        <f t="shared" si="3"/>
        <v>3.0095279100464753E-7</v>
      </c>
      <c r="L68" s="9">
        <f t="shared" si="4"/>
        <v>3.7206896960689327E-10</v>
      </c>
      <c r="M68" s="9">
        <f t="shared" si="5"/>
        <v>1.058183324615437E-8</v>
      </c>
    </row>
    <row r="69" spans="1:13" x14ac:dyDescent="0.15">
      <c r="A69" s="9">
        <f t="shared" si="6"/>
        <v>55</v>
      </c>
      <c r="C69" s="9">
        <f>VLOOKUP($A69,Datum!$A:$B,2,0)</f>
        <v>41631</v>
      </c>
      <c r="D69" s="36">
        <f>VLOOKUP(C70,Zeitreihen!$B:$C,2,0)</f>
        <v>626.94000000000005</v>
      </c>
      <c r="E69" s="36">
        <f>VLOOKUP(C70,Zeitreihen!$R:$S,2,0)</f>
        <v>1.006</v>
      </c>
      <c r="F69" s="9">
        <f t="shared" si="1"/>
        <v>-1.5949217724662746E-4</v>
      </c>
      <c r="G69" s="9">
        <f t="shared" si="2"/>
        <v>-9.939863832045224E-5</v>
      </c>
      <c r="H69" s="9">
        <f t="shared" si="7"/>
        <v>3.5391917618333581E-2</v>
      </c>
      <c r="I69" s="9">
        <f t="shared" si="8"/>
        <v>-5.644733997881297E-6</v>
      </c>
      <c r="J69" s="9">
        <f t="shared" si="9"/>
        <v>-3.5179084188119811E-6</v>
      </c>
      <c r="K69" s="9">
        <f t="shared" si="3"/>
        <v>9.0029091530014791E-10</v>
      </c>
      <c r="L69" s="9">
        <f t="shared" si="4"/>
        <v>3.4967530656596612E-10</v>
      </c>
      <c r="M69" s="9">
        <f t="shared" si="5"/>
        <v>5.6107887307056342E-10</v>
      </c>
    </row>
    <row r="70" spans="1:13" x14ac:dyDescent="0.15">
      <c r="A70" s="9">
        <f t="shared" si="6"/>
        <v>56</v>
      </c>
      <c r="C70" s="9">
        <f>VLOOKUP($A70,Datum!$A:$B,2,0)</f>
        <v>41628</v>
      </c>
      <c r="D70" s="36">
        <f>VLOOKUP(C71,Zeitreihen!$B:$C,2,0)</f>
        <v>627.04</v>
      </c>
      <c r="E70" s="36">
        <f>VLOOKUP(C71,Zeitreihen!$R:$S,2,0)</f>
        <v>1.0061</v>
      </c>
      <c r="F70" s="9">
        <f t="shared" si="1"/>
        <v>3.3546893232146656E-3</v>
      </c>
      <c r="G70" s="9">
        <f t="shared" si="2"/>
        <v>-9.9388759213151281E-5</v>
      </c>
      <c r="H70" s="9">
        <f t="shared" si="7"/>
        <v>3.3268402561233562E-2</v>
      </c>
      <c r="I70" s="9">
        <f t="shared" si="8"/>
        <v>1.1160515487257767E-4</v>
      </c>
      <c r="J70" s="9">
        <f t="shared" si="9"/>
        <v>-3.306505251564628E-6</v>
      </c>
      <c r="K70" s="9">
        <f t="shared" si="3"/>
        <v>3.7440062146675554E-7</v>
      </c>
      <c r="L70" s="9">
        <f t="shared" si="4"/>
        <v>3.2862945428477703E-10</v>
      </c>
      <c r="M70" s="9">
        <f t="shared" si="5"/>
        <v>-1.1092297864577079E-8</v>
      </c>
    </row>
    <row r="71" spans="1:13" x14ac:dyDescent="0.15">
      <c r="A71" s="9">
        <f t="shared" si="6"/>
        <v>57</v>
      </c>
      <c r="C71" s="9">
        <f>VLOOKUP($A71,Datum!$A:$B,2,0)</f>
        <v>41627</v>
      </c>
      <c r="D71" s="36">
        <f>VLOOKUP(C72,Zeitreihen!$B:$C,2,0)</f>
        <v>624.94000000000005</v>
      </c>
      <c r="E71" s="36">
        <f>VLOOKUP(C72,Zeitreihen!$R:$S,2,0)</f>
        <v>1.0062</v>
      </c>
      <c r="F71" s="9">
        <f t="shared" si="1"/>
        <v>1.6815743494680742E-3</v>
      </c>
      <c r="G71" s="9">
        <f t="shared" si="2"/>
        <v>-9.9378882069350405E-5</v>
      </c>
      <c r="H71" s="9">
        <f t="shared" si="7"/>
        <v>3.1272298407559546E-2</v>
      </c>
      <c r="I71" s="9">
        <f t="shared" si="8"/>
        <v>5.2586694851063434E-5</v>
      </c>
      <c r="J71" s="9">
        <f t="shared" si="9"/>
        <v>-3.1078060554823943E-6</v>
      </c>
      <c r="K71" s="9">
        <f t="shared" si="3"/>
        <v>8.8428437184853122E-8</v>
      </c>
      <c r="L71" s="9">
        <f t="shared" si="4"/>
        <v>3.0885029148219792E-10</v>
      </c>
      <c r="M71" s="9">
        <f t="shared" si="5"/>
        <v>-5.2260069460207489E-9</v>
      </c>
    </row>
    <row r="72" spans="1:13" x14ac:dyDescent="0.15">
      <c r="A72" s="9">
        <f t="shared" si="6"/>
        <v>58</v>
      </c>
      <c r="C72" s="9">
        <f>VLOOKUP($A72,Datum!$A:$B,2,0)</f>
        <v>41626</v>
      </c>
      <c r="D72" s="36">
        <f>VLOOKUP(C73,Zeitreihen!$B:$C,2,0)</f>
        <v>623.89</v>
      </c>
      <c r="E72" s="36">
        <f>VLOOKUP(C73,Zeitreihen!$R:$S,2,0)</f>
        <v>1.0063</v>
      </c>
      <c r="F72" s="9">
        <f t="shared" si="1"/>
        <v>4.0634466672466044E-3</v>
      </c>
      <c r="G72" s="9">
        <f t="shared" si="2"/>
        <v>-9.9369006888494376E-5</v>
      </c>
      <c r="H72" s="9">
        <f t="shared" si="7"/>
        <v>2.9395960503105972E-2</v>
      </c>
      <c r="I72" s="9">
        <f t="shared" si="8"/>
        <v>1.1944891773685878E-4</v>
      </c>
      <c r="J72" s="9">
        <f t="shared" si="9"/>
        <v>-2.921047401727046E-6</v>
      </c>
      <c r="K72" s="9">
        <f t="shared" si="3"/>
        <v>4.853743066840526E-7</v>
      </c>
      <c r="L72" s="9">
        <f t="shared" si="4"/>
        <v>2.9026157938383342E-10</v>
      </c>
      <c r="M72" s="9">
        <f t="shared" si="5"/>
        <v>-1.1869520329417119E-8</v>
      </c>
    </row>
    <row r="73" spans="1:13" x14ac:dyDescent="0.15">
      <c r="A73" s="9">
        <f t="shared" si="6"/>
        <v>59</v>
      </c>
      <c r="C73" s="9">
        <f>VLOOKUP($A73,Datum!$A:$B,2,0)</f>
        <v>41625</v>
      </c>
      <c r="D73" s="36">
        <f>VLOOKUP(C74,Zeitreihen!$B:$C,2,0)</f>
        <v>621.36</v>
      </c>
      <c r="E73" s="36">
        <f>VLOOKUP(C74,Zeitreihen!$R:$S,2,0)</f>
        <v>1.0064</v>
      </c>
      <c r="F73" s="9">
        <f t="shared" si="1"/>
        <v>4.9903012118926319E-4</v>
      </c>
      <c r="G73" s="9">
        <f t="shared" si="2"/>
        <v>-9.9359133670139026E-5</v>
      </c>
      <c r="H73" s="9">
        <f t="shared" si="7"/>
        <v>2.7632202872919613E-2</v>
      </c>
      <c r="I73" s="9">
        <f t="shared" si="8"/>
        <v>1.3789301548399381E-5</v>
      </c>
      <c r="J73" s="9">
        <f t="shared" si="9"/>
        <v>-2.7455117388508194E-6</v>
      </c>
      <c r="K73" s="9">
        <f t="shared" si="3"/>
        <v>6.8812768228130377E-9</v>
      </c>
      <c r="L73" s="9">
        <f t="shared" si="4"/>
        <v>2.727916678534144E-10</v>
      </c>
      <c r="M73" s="9">
        <f t="shared" si="5"/>
        <v>-1.3700930557652691E-9</v>
      </c>
    </row>
    <row r="74" spans="1:13" x14ac:dyDescent="0.15">
      <c r="A74" s="9">
        <f t="shared" si="6"/>
        <v>60</v>
      </c>
      <c r="C74" s="9">
        <f>VLOOKUP($A74,Datum!$A:$B,2,0)</f>
        <v>41624</v>
      </c>
      <c r="D74" s="36">
        <f>VLOOKUP(C75,Zeitreihen!$B:$C,2,0)</f>
        <v>621.04999999999995</v>
      </c>
      <c r="E74" s="36">
        <f>VLOOKUP(C75,Zeitreihen!$R:$S,2,0)</f>
        <v>1.0065</v>
      </c>
      <c r="F74" s="9">
        <f t="shared" si="1"/>
        <v>-6.7604548175708584E-4</v>
      </c>
      <c r="G74" s="9">
        <f t="shared" si="2"/>
        <v>-9.9349262413396013E-5</v>
      </c>
      <c r="H74" s="9">
        <f t="shared" si="7"/>
        <v>2.5974270700544436E-2</v>
      </c>
      <c r="I74" s="9">
        <f t="shared" si="8"/>
        <v>-1.7559788349038521E-5</v>
      </c>
      <c r="J74" s="9">
        <f t="shared" si="9"/>
        <v>-2.5805246358249726E-6</v>
      </c>
      <c r="K74" s="9">
        <f t="shared" si="3"/>
        <v>1.187121557397821E-8</v>
      </c>
      <c r="L74" s="9">
        <f t="shared" si="4"/>
        <v>2.563732192088084E-10</v>
      </c>
      <c r="M74" s="9">
        <f t="shared" si="5"/>
        <v>1.7445520206123219E-9</v>
      </c>
    </row>
    <row r="75" spans="1:13" x14ac:dyDescent="0.15">
      <c r="A75" s="9">
        <f t="shared" si="6"/>
        <v>61</v>
      </c>
      <c r="C75" s="9">
        <f>VLOOKUP($A75,Datum!$A:$B,2,0)</f>
        <v>41621</v>
      </c>
      <c r="D75" s="36">
        <f>VLOOKUP(C76,Zeitreihen!$B:$C,2,0)</f>
        <v>621.47</v>
      </c>
      <c r="E75" s="36">
        <f>VLOOKUP(C76,Zeitreihen!$R:$S,2,0)</f>
        <v>1.0065999999999999</v>
      </c>
      <c r="F75" s="9">
        <f t="shared" si="1"/>
        <v>6.133305215197081E-3</v>
      </c>
      <c r="G75" s="9">
        <f t="shared" si="2"/>
        <v>-9.9339393118043224E-5</v>
      </c>
      <c r="H75" s="9">
        <f t="shared" si="7"/>
        <v>2.4415814458511768E-2</v>
      </c>
      <c r="I75" s="9">
        <f t="shared" si="8"/>
        <v>1.4974964215167452E-4</v>
      </c>
      <c r="J75" s="9">
        <f t="shared" si="9"/>
        <v>-2.425452190791304E-6</v>
      </c>
      <c r="K75" s="9">
        <f t="shared" si="3"/>
        <v>9.18460261182762E-7</v>
      </c>
      <c r="L75" s="9">
        <f t="shared" si="4"/>
        <v>2.4094294867003653E-10</v>
      </c>
      <c r="M75" s="9">
        <f t="shared" si="5"/>
        <v>-1.4876038570991492E-8</v>
      </c>
    </row>
    <row r="76" spans="1:13" x14ac:dyDescent="0.15">
      <c r="A76" s="9">
        <f t="shared" si="6"/>
        <v>62</v>
      </c>
      <c r="C76" s="9">
        <f>VLOOKUP($A76,Datum!$A:$B,2,0)</f>
        <v>41620</v>
      </c>
      <c r="D76" s="36">
        <f>VLOOKUP(C77,Zeitreihen!$B:$C,2,0)</f>
        <v>617.66999999999996</v>
      </c>
      <c r="E76" s="36">
        <f>VLOOKUP(C77,Zeitreihen!$R:$S,2,0)</f>
        <v>1.0066999999999999</v>
      </c>
      <c r="F76" s="9">
        <f t="shared" si="1"/>
        <v>-3.2166062664019048E-3</v>
      </c>
      <c r="G76" s="9">
        <f t="shared" si="2"/>
        <v>-9.9329525783192318E-5</v>
      </c>
      <c r="H76" s="9">
        <f t="shared" si="7"/>
        <v>2.2950865591001061E-2</v>
      </c>
      <c r="I76" s="9">
        <f t="shared" si="8"/>
        <v>-7.3823898079361869E-5</v>
      </c>
      <c r="J76" s="9">
        <f t="shared" si="9"/>
        <v>-2.2796985954679214E-6</v>
      </c>
      <c r="K76" s="9">
        <f t="shared" si="3"/>
        <v>2.3746241317229092E-7</v>
      </c>
      <c r="L76" s="9">
        <f t="shared" si="4"/>
        <v>2.264413804164382E-10</v>
      </c>
      <c r="M76" s="9">
        <f t="shared" si="5"/>
        <v>7.3328927876897368E-9</v>
      </c>
    </row>
    <row r="77" spans="1:13" x14ac:dyDescent="0.15">
      <c r="A77" s="9">
        <f t="shared" si="6"/>
        <v>63</v>
      </c>
      <c r="C77" s="9">
        <f>VLOOKUP($A77,Datum!$A:$B,2,0)</f>
        <v>41619</v>
      </c>
      <c r="D77" s="36">
        <f>VLOOKUP(C78,Zeitreihen!$B:$C,2,0)</f>
        <v>619.66</v>
      </c>
      <c r="E77" s="36">
        <f>VLOOKUP(C78,Zeitreihen!$R:$S,2,0)</f>
        <v>1.0067999999999999</v>
      </c>
      <c r="F77" s="9">
        <f t="shared" si="1"/>
        <v>2.7472100793155953E-3</v>
      </c>
      <c r="G77" s="9">
        <f t="shared" si="2"/>
        <v>-9.9319660408399112E-5</v>
      </c>
      <c r="H77" s="9">
        <f t="shared" si="7"/>
        <v>2.1573813655540997E-2</v>
      </c>
      <c r="I77" s="9">
        <f t="shared" si="8"/>
        <v>5.9267798323778652E-5</v>
      </c>
      <c r="J77" s="9">
        <f t="shared" si="9"/>
        <v>-2.1427038459824152E-6</v>
      </c>
      <c r="K77" s="9">
        <f t="shared" si="3"/>
        <v>1.6282109293392864E-7</v>
      </c>
      <c r="L77" s="9">
        <f t="shared" si="4"/>
        <v>2.128126183387442E-10</v>
      </c>
      <c r="M77" s="9">
        <f t="shared" si="5"/>
        <v>-5.8864576026711821E-9</v>
      </c>
    </row>
    <row r="78" spans="1:13" x14ac:dyDescent="0.15">
      <c r="A78" s="9">
        <f t="shared" si="6"/>
        <v>64</v>
      </c>
      <c r="C78" s="9">
        <f>VLOOKUP($A78,Datum!$A:$B,2,0)</f>
        <v>41618</v>
      </c>
      <c r="D78" s="36">
        <f>VLOOKUP(C79,Zeitreihen!$B:$C,2,0)</f>
        <v>617.96</v>
      </c>
      <c r="E78" s="36">
        <f>VLOOKUP(C79,Zeitreihen!$R:$S,2,0)</f>
        <v>1.0068999999999999</v>
      </c>
      <c r="F78" s="9">
        <f t="shared" si="1"/>
        <v>9.8875455887842776E-3</v>
      </c>
      <c r="G78" s="9">
        <f t="shared" si="2"/>
        <v>-9.9309796993108371E-5</v>
      </c>
      <c r="H78" s="9">
        <f t="shared" si="7"/>
        <v>2.0279384836208537E-2</v>
      </c>
      <c r="I78" s="9">
        <f t="shared" si="8"/>
        <v>2.005133420805125E-4</v>
      </c>
      <c r="J78" s="9">
        <f t="shared" si="9"/>
        <v>-2.01394159122899E-6</v>
      </c>
      <c r="K78" s="9">
        <f t="shared" si="3"/>
        <v>1.9825848109805643E-6</v>
      </c>
      <c r="L78" s="9">
        <f t="shared" si="4"/>
        <v>2.0000413058092863E-10</v>
      </c>
      <c r="M78" s="9">
        <f t="shared" si="5"/>
        <v>-1.9912939296425392E-8</v>
      </c>
    </row>
    <row r="79" spans="1:13" x14ac:dyDescent="0.15">
      <c r="A79" s="9">
        <f t="shared" si="6"/>
        <v>65</v>
      </c>
      <c r="C79" s="9">
        <f>VLOOKUP($A79,Datum!$A:$B,2,0)</f>
        <v>41617</v>
      </c>
      <c r="D79" s="36">
        <f>VLOOKUP(C80,Zeitreihen!$B:$C,2,0)</f>
        <v>611.88</v>
      </c>
      <c r="E79" s="36">
        <f>VLOOKUP(C80,Zeitreihen!$R:$S,2,0)</f>
        <v>1.0069999999999999</v>
      </c>
      <c r="F79" s="9">
        <f t="shared" si="1"/>
        <v>-1.0127575638173344E-3</v>
      </c>
      <c r="G79" s="9">
        <f t="shared" si="2"/>
        <v>-9.9299935536875927E-5</v>
      </c>
      <c r="H79" s="9">
        <f t="shared" si="7"/>
        <v>1.9062621746036023E-2</v>
      </c>
      <c r="I79" s="9">
        <f t="shared" si="8"/>
        <v>-1.9305814359486782E-5</v>
      </c>
      <c r="J79" s="9">
        <f t="shared" si="9"/>
        <v>-1.8929171105452264E-6</v>
      </c>
      <c r="K79" s="9">
        <f t="shared" si="3"/>
        <v>1.9552109518223545E-8</v>
      </c>
      <c r="L79" s="9">
        <f t="shared" si="4"/>
        <v>1.8796654705379042E-10</v>
      </c>
      <c r="M79" s="9">
        <f t="shared" si="5"/>
        <v>1.917066121383931E-9</v>
      </c>
    </row>
    <row r="80" spans="1:13" x14ac:dyDescent="0.15">
      <c r="A80" s="9">
        <f t="shared" si="6"/>
        <v>66</v>
      </c>
      <c r="C80" s="9">
        <f>VLOOKUP($A80,Datum!$A:$B,2,0)</f>
        <v>41614</v>
      </c>
      <c r="D80" s="36">
        <f>VLOOKUP(C81,Zeitreihen!$B:$C,2,0)</f>
        <v>612.5</v>
      </c>
      <c r="E80" s="36">
        <f>VLOOKUP(C81,Zeitreihen!$R:$S,2,0)</f>
        <v>1.0071000000000001</v>
      </c>
      <c r="F80" s="9">
        <f t="shared" ref="F80:G143" si="10" xml:space="preserve"> LN(D80/D81)</f>
        <v>6.5684639800760855E-3</v>
      </c>
      <c r="G80" s="9">
        <f t="shared" si="10"/>
        <v>-9.9290076038480342E-5</v>
      </c>
      <c r="H80" s="9">
        <f t="shared" si="7"/>
        <v>1.7918864441273861E-2</v>
      </c>
      <c r="I80" s="9">
        <f t="shared" si="8"/>
        <v>1.1769941564637355E-4</v>
      </c>
      <c r="J80" s="9">
        <f t="shared" si="9"/>
        <v>-1.7791654128973032E-6</v>
      </c>
      <c r="K80" s="9">
        <f t="shared" ref="K80:K143" si="11" xml:space="preserve"> I80*F80</f>
        <v>7.7310437214920828E-7</v>
      </c>
      <c r="L80" s="9">
        <f t="shared" ref="L80:L143" si="12" xml:space="preserve"> J80 * G80</f>
        <v>1.7665346913160752E-10</v>
      </c>
      <c r="M80" s="9">
        <f t="shared" ref="M80:M143" si="13" xml:space="preserve"> I80 * G80</f>
        <v>-1.1686383929213132E-8</v>
      </c>
    </row>
    <row r="81" spans="1:13" x14ac:dyDescent="0.15">
      <c r="A81" s="9">
        <f t="shared" ref="A81:A144" si="14">A80+1</f>
        <v>67</v>
      </c>
      <c r="C81" s="9">
        <f>VLOOKUP($A81,Datum!$A:$B,2,0)</f>
        <v>41613</v>
      </c>
      <c r="D81" s="36">
        <f>VLOOKUP(C82,Zeitreihen!$B:$C,2,0)</f>
        <v>608.49</v>
      </c>
      <c r="E81" s="36">
        <f>VLOOKUP(C82,Zeitreihen!$R:$S,2,0)</f>
        <v>1.0072000000000001</v>
      </c>
      <c r="F81" s="9">
        <f t="shared" si="10"/>
        <v>-1.0676479090414015E-3</v>
      </c>
      <c r="G81" s="9">
        <f t="shared" si="10"/>
        <v>-9.9280218498032599E-5</v>
      </c>
      <c r="H81" s="9">
        <f t="shared" ref="H81:H144" si="15">H80*$H$13</f>
        <v>1.6843732574797429E-2</v>
      </c>
      <c r="I81" s="9">
        <f t="shared" ref="I81:I144" si="16" xml:space="preserve"> H81 *F81</f>
        <v>-1.7983175863935018E-5</v>
      </c>
      <c r="J81" s="9">
        <f t="shared" ref="J81:J144" si="17" xml:space="preserve"> G81 *H81</f>
        <v>-1.672249450348318E-6</v>
      </c>
      <c r="K81" s="9">
        <f t="shared" si="11"/>
        <v>1.919970010905402E-8</v>
      </c>
      <c r="L81" s="9">
        <f t="shared" si="12"/>
        <v>1.6602129081379592E-10</v>
      </c>
      <c r="M81" s="9">
        <f t="shared" si="13"/>
        <v>1.7853736290600147E-9</v>
      </c>
    </row>
    <row r="82" spans="1:13" x14ac:dyDescent="0.15">
      <c r="A82" s="9">
        <f t="shared" si="14"/>
        <v>68</v>
      </c>
      <c r="C82" s="9">
        <f>VLOOKUP($A82,Datum!$A:$B,2,0)</f>
        <v>41612</v>
      </c>
      <c r="D82" s="36">
        <f>VLOOKUP(C83,Zeitreihen!$B:$C,2,0)</f>
        <v>609.14</v>
      </c>
      <c r="E82" s="36">
        <f>VLOOKUP(C83,Zeitreihen!$R:$S,2,0)</f>
        <v>1.0073000000000001</v>
      </c>
      <c r="F82" s="9">
        <f t="shared" si="10"/>
        <v>1.2813143436793248E-3</v>
      </c>
      <c r="G82" s="9">
        <f t="shared" si="10"/>
        <v>-9.9270362914644357E-5</v>
      </c>
      <c r="H82" s="9">
        <f t="shared" si="15"/>
        <v>1.5833108620309583E-2</v>
      </c>
      <c r="I82" s="9">
        <f t="shared" si="16"/>
        <v>2.0287189180235432E-5</v>
      </c>
      <c r="J82" s="9">
        <f t="shared" si="17"/>
        <v>-1.5717584388051164E-6</v>
      </c>
      <c r="K82" s="9">
        <f t="shared" si="11"/>
        <v>2.5994266489571663E-8</v>
      </c>
      <c r="L82" s="9">
        <f t="shared" si="12"/>
        <v>1.5602903063433873E-10</v>
      </c>
      <c r="M82" s="9">
        <f t="shared" si="13"/>
        <v>-2.0139166324400179E-9</v>
      </c>
    </row>
    <row r="83" spans="1:13" x14ac:dyDescent="0.15">
      <c r="A83" s="9">
        <f t="shared" si="14"/>
        <v>69</v>
      </c>
      <c r="C83" s="9">
        <f>VLOOKUP($A83,Datum!$A:$B,2,0)</f>
        <v>41611</v>
      </c>
      <c r="D83" s="36">
        <f>VLOOKUP(C84,Zeitreihen!$B:$C,2,0)</f>
        <v>608.36</v>
      </c>
      <c r="E83" s="36">
        <f>VLOOKUP(C84,Zeitreihen!$R:$S,2,0)</f>
        <v>1.0074000000000001</v>
      </c>
      <c r="F83" s="9">
        <f t="shared" si="10"/>
        <v>-6.9014249251578318E-4</v>
      </c>
      <c r="G83" s="9">
        <f t="shared" si="10"/>
        <v>-9.9260509287871432E-5</v>
      </c>
      <c r="H83" s="9">
        <f t="shared" si="15"/>
        <v>1.4883122103091008E-2</v>
      </c>
      <c r="I83" s="9">
        <f t="shared" si="16"/>
        <v>-1.0271474984643973E-5</v>
      </c>
      <c r="J83" s="9">
        <f t="shared" si="17"/>
        <v>-1.4773062797463896E-6</v>
      </c>
      <c r="K83" s="9">
        <f t="shared" si="11"/>
        <v>7.0887813477157073E-9</v>
      </c>
      <c r="L83" s="9">
        <f t="shared" si="12"/>
        <v>1.4663817370179729E-10</v>
      </c>
      <c r="M83" s="9">
        <f t="shared" si="13"/>
        <v>1.0195518381133923E-9</v>
      </c>
    </row>
    <row r="84" spans="1:13" x14ac:dyDescent="0.15">
      <c r="A84" s="9">
        <f t="shared" si="14"/>
        <v>70</v>
      </c>
      <c r="C84" s="9">
        <f>VLOOKUP($A84,Datum!$A:$B,2,0)</f>
        <v>41610</v>
      </c>
      <c r="D84" s="36">
        <f>VLOOKUP(C85,Zeitreihen!$B:$C,2,0)</f>
        <v>608.78</v>
      </c>
      <c r="E84" s="36">
        <f>VLOOKUP(C85,Zeitreihen!$R:$S,2,0)</f>
        <v>1.0075000000000001</v>
      </c>
      <c r="F84" s="9">
        <f t="shared" si="10"/>
        <v>0</v>
      </c>
      <c r="G84" s="9">
        <f t="shared" si="10"/>
        <v>-9.9250657617047582E-5</v>
      </c>
      <c r="H84" s="9">
        <f t="shared" si="15"/>
        <v>1.3990134776905546E-2</v>
      </c>
      <c r="I84" s="9">
        <f t="shared" si="16"/>
        <v>0</v>
      </c>
      <c r="J84" s="9">
        <f t="shared" si="17"/>
        <v>-1.3885300767590027E-6</v>
      </c>
      <c r="K84" s="9">
        <f t="shared" si="11"/>
        <v>0</v>
      </c>
      <c r="L84" s="9">
        <f t="shared" si="12"/>
        <v>1.3781252323938057E-10</v>
      </c>
      <c r="M84" s="9">
        <f t="shared" si="13"/>
        <v>0</v>
      </c>
    </row>
    <row r="85" spans="1:13" x14ac:dyDescent="0.15">
      <c r="A85" s="9">
        <f t="shared" si="14"/>
        <v>71</v>
      </c>
      <c r="C85" s="9">
        <f>VLOOKUP($A85,Datum!$A:$B,2,0)</f>
        <v>41607</v>
      </c>
      <c r="D85" s="36">
        <f>VLOOKUP(C86,Zeitreihen!$B:$C,2,0)</f>
        <v>608.78</v>
      </c>
      <c r="E85" s="36">
        <f>VLOOKUP(C86,Zeitreihen!$R:$S,2,0)</f>
        <v>1.0076000000000001</v>
      </c>
      <c r="F85" s="9">
        <f t="shared" si="10"/>
        <v>1.8908104054059128E-3</v>
      </c>
      <c r="G85" s="9">
        <f t="shared" si="10"/>
        <v>-9.9240807901617559E-5</v>
      </c>
      <c r="H85" s="9">
        <f t="shared" si="15"/>
        <v>1.3150726690291213E-2</v>
      </c>
      <c r="I85" s="9">
        <f t="shared" si="16"/>
        <v>2.4865530864651886E-5</v>
      </c>
      <c r="J85" s="9">
        <f t="shared" si="17"/>
        <v>-1.3050887412378652E-6</v>
      </c>
      <c r="K85" s="9">
        <f t="shared" si="11"/>
        <v>4.7016004494825666E-8</v>
      </c>
      <c r="L85" s="9">
        <f t="shared" si="12"/>
        <v>1.2951806106375086E-10</v>
      </c>
      <c r="M85" s="9">
        <f t="shared" si="13"/>
        <v>-2.4676753719106604E-9</v>
      </c>
    </row>
    <row r="86" spans="1:13" x14ac:dyDescent="0.15">
      <c r="A86" s="9">
        <f t="shared" si="14"/>
        <v>72</v>
      </c>
      <c r="C86" s="9">
        <f>VLOOKUP($A86,Datum!$A:$B,2,0)</f>
        <v>41606</v>
      </c>
      <c r="D86" s="36">
        <f>VLOOKUP(C87,Zeitreihen!$B:$C,2,0)</f>
        <v>607.63</v>
      </c>
      <c r="E86" s="36">
        <f>VLOOKUP(C87,Zeitreihen!$R:$S,2,0)</f>
        <v>1.0077</v>
      </c>
      <c r="F86" s="9">
        <f t="shared" si="10"/>
        <v>5.644324464679721E-3</v>
      </c>
      <c r="G86" s="9">
        <f t="shared" si="10"/>
        <v>-9.9230960140915121E-5</v>
      </c>
      <c r="H86" s="9">
        <f t="shared" si="15"/>
        <v>1.236168308887374E-2</v>
      </c>
      <c r="I86" s="9">
        <f t="shared" si="16"/>
        <v>6.9773350283147632E-5</v>
      </c>
      <c r="J86" s="9">
        <f t="shared" si="17"/>
        <v>-1.2266616818666545E-6</v>
      </c>
      <c r="K86" s="9">
        <f t="shared" si="11"/>
        <v>3.9382342798583794E-7</v>
      </c>
      <c r="L86" s="9">
        <f t="shared" si="12"/>
        <v>1.2172281645969791E-10</v>
      </c>
      <c r="M86" s="9">
        <f t="shared" si="13"/>
        <v>-6.9236765408451314E-9</v>
      </c>
    </row>
    <row r="87" spans="1:13" x14ac:dyDescent="0.15">
      <c r="A87" s="9">
        <f t="shared" si="14"/>
        <v>73</v>
      </c>
      <c r="C87" s="9">
        <f>VLOOKUP($A87,Datum!$A:$B,2,0)</f>
        <v>41605</v>
      </c>
      <c r="D87" s="36">
        <f>VLOOKUP(C88,Zeitreihen!$B:$C,2,0)</f>
        <v>604.21</v>
      </c>
      <c r="E87" s="36">
        <f>VLOOKUP(C88,Zeitreihen!$R:$S,2,0)</f>
        <v>1.0078</v>
      </c>
      <c r="F87" s="9">
        <f t="shared" si="10"/>
        <v>-6.236614835888229E-3</v>
      </c>
      <c r="G87" s="9">
        <f t="shared" si="10"/>
        <v>-9.9221114334496072E-5</v>
      </c>
      <c r="H87" s="9">
        <f t="shared" si="15"/>
        <v>1.1619982103541315E-2</v>
      </c>
      <c r="I87" s="9">
        <f t="shared" si="16"/>
        <v>-7.2469352779701475E-5</v>
      </c>
      <c r="J87" s="9">
        <f t="shared" si="17"/>
        <v>-1.152947572860271E-6</v>
      </c>
      <c r="K87" s="9">
        <f t="shared" si="11"/>
        <v>4.519634406931041E-7</v>
      </c>
      <c r="L87" s="9">
        <f t="shared" si="12"/>
        <v>1.1439674294844868E-10</v>
      </c>
      <c r="M87" s="9">
        <f t="shared" si="13"/>
        <v>7.1904899379016903E-9</v>
      </c>
    </row>
    <row r="88" spans="1:13" x14ac:dyDescent="0.15">
      <c r="A88" s="9">
        <f t="shared" si="14"/>
        <v>74</v>
      </c>
      <c r="C88" s="9">
        <f>VLOOKUP($A88,Datum!$A:$B,2,0)</f>
        <v>41604</v>
      </c>
      <c r="D88" s="36">
        <f>VLOOKUP(C89,Zeitreihen!$B:$C,2,0)</f>
        <v>607.99</v>
      </c>
      <c r="E88" s="36">
        <f>VLOOKUP(C89,Zeitreihen!$R:$S,2,0)</f>
        <v>1.0079</v>
      </c>
      <c r="F88" s="9">
        <f t="shared" si="10"/>
        <v>2.7505349587126793E-3</v>
      </c>
      <c r="G88" s="9">
        <f t="shared" si="10"/>
        <v>-9.921127048169414E-5</v>
      </c>
      <c r="H88" s="9">
        <f t="shared" si="15"/>
        <v>1.0922783177328836E-2</v>
      </c>
      <c r="I88" s="9">
        <f t="shared" si="16"/>
        <v>3.0043496975681718E-5</v>
      </c>
      <c r="J88" s="9">
        <f t="shared" si="17"/>
        <v>-1.0836631962188697E-6</v>
      </c>
      <c r="K88" s="9">
        <f t="shared" si="11"/>
        <v>8.2635688713591224E-8</v>
      </c>
      <c r="L88" s="9">
        <f t="shared" si="12"/>
        <v>1.0751160247112747E-10</v>
      </c>
      <c r="M88" s="9">
        <f t="shared" si="13"/>
        <v>-2.9806535046703187E-9</v>
      </c>
    </row>
    <row r="89" spans="1:13" x14ac:dyDescent="0.15">
      <c r="A89" s="9">
        <f t="shared" si="14"/>
        <v>75</v>
      </c>
      <c r="C89" s="9">
        <f>VLOOKUP($A89,Datum!$A:$B,2,0)</f>
        <v>41603</v>
      </c>
      <c r="D89" s="36">
        <f>VLOOKUP(C90,Zeitreihen!$B:$C,2,0)</f>
        <v>606.32000000000005</v>
      </c>
      <c r="E89" s="36">
        <f>VLOOKUP(C90,Zeitreihen!$R:$S,2,0)</f>
        <v>1.008</v>
      </c>
      <c r="F89" s="9">
        <f t="shared" si="10"/>
        <v>-1.1544392324248199E-4</v>
      </c>
      <c r="G89" s="9">
        <f t="shared" si="10"/>
        <v>-9.9201428581954134E-5</v>
      </c>
      <c r="H89" s="9">
        <f t="shared" si="15"/>
        <v>1.0267416186689105E-2</v>
      </c>
      <c r="I89" s="9">
        <f t="shared" si="16"/>
        <v>-1.1853108061547541E-6</v>
      </c>
      <c r="J89" s="9">
        <f t="shared" si="17"/>
        <v>-1.018542353565039E-6</v>
      </c>
      <c r="K89" s="9">
        <f t="shared" si="11"/>
        <v>1.3683692972421389E-10</v>
      </c>
      <c r="L89" s="9">
        <f t="shared" si="12"/>
        <v>1.010408565448777E-10</v>
      </c>
      <c r="M89" s="9">
        <f t="shared" si="13"/>
        <v>1.1758452528417931E-10</v>
      </c>
    </row>
    <row r="90" spans="1:13" x14ac:dyDescent="0.15">
      <c r="A90" s="9">
        <f t="shared" si="14"/>
        <v>76</v>
      </c>
      <c r="C90" s="9">
        <f>VLOOKUP($A90,Datum!$A:$B,2,0)</f>
        <v>41600</v>
      </c>
      <c r="D90" s="36">
        <f>VLOOKUP(C91,Zeitreihen!$B:$C,2,0)</f>
        <v>606.39</v>
      </c>
      <c r="E90" s="36">
        <f>VLOOKUP(C91,Zeitreihen!$R:$S,2,0)</f>
        <v>1.0081</v>
      </c>
      <c r="F90" s="9">
        <f t="shared" si="10"/>
        <v>-3.1119588452420579E-3</v>
      </c>
      <c r="G90" s="9">
        <f t="shared" si="10"/>
        <v>-9.9191588634609771E-5</v>
      </c>
      <c r="H90" s="9">
        <f t="shared" si="15"/>
        <v>9.6513712154877584E-3</v>
      </c>
      <c r="I90" s="9">
        <f t="shared" si="16"/>
        <v>-3.0034670022751722E-5</v>
      </c>
      <c r="J90" s="9">
        <f t="shared" si="17"/>
        <v>-9.5733484336657553E-7</v>
      </c>
      <c r="K90" s="9">
        <f t="shared" si="11"/>
        <v>9.3466657041228706E-8</v>
      </c>
      <c r="L90" s="9">
        <f t="shared" si="12"/>
        <v>9.4959563968795937E-11</v>
      </c>
      <c r="M90" s="9">
        <f t="shared" si="13"/>
        <v>2.9791866336730343E-9</v>
      </c>
    </row>
    <row r="91" spans="1:13" x14ac:dyDescent="0.15">
      <c r="A91" s="9">
        <f t="shared" si="14"/>
        <v>77</v>
      </c>
      <c r="C91" s="9">
        <f>VLOOKUP($A91,Datum!$A:$B,2,0)</f>
        <v>41599</v>
      </c>
      <c r="D91" s="36">
        <f>VLOOKUP(C92,Zeitreihen!$B:$C,2,0)</f>
        <v>608.28</v>
      </c>
      <c r="E91" s="36">
        <f>VLOOKUP(C92,Zeitreihen!$R:$S,2,0)</f>
        <v>1.0082</v>
      </c>
      <c r="F91" s="9">
        <f t="shared" si="10"/>
        <v>1.4477496606099612E-3</v>
      </c>
      <c r="G91" s="9">
        <f t="shared" si="10"/>
        <v>-9.9181750639216852E-5</v>
      </c>
      <c r="H91" s="9">
        <f t="shared" si="15"/>
        <v>9.0722889425584926E-3</v>
      </c>
      <c r="I91" s="9">
        <f t="shared" si="16"/>
        <v>1.3134403237544561E-5</v>
      </c>
      <c r="J91" s="9">
        <f t="shared" si="17"/>
        <v>-8.9980549962776077E-7</v>
      </c>
      <c r="K91" s="9">
        <f t="shared" si="11"/>
        <v>1.9015327829469514E-8</v>
      </c>
      <c r="L91" s="9">
        <f t="shared" si="12"/>
        <v>8.9244284687876507E-11</v>
      </c>
      <c r="M91" s="9">
        <f t="shared" si="13"/>
        <v>-1.3026931067010672E-9</v>
      </c>
    </row>
    <row r="92" spans="1:13" x14ac:dyDescent="0.15">
      <c r="A92" s="9">
        <f t="shared" si="14"/>
        <v>78</v>
      </c>
      <c r="C92" s="9">
        <f>VLOOKUP($A92,Datum!$A:$B,2,0)</f>
        <v>41598</v>
      </c>
      <c r="D92" s="36">
        <f>VLOOKUP(C93,Zeitreihen!$B:$C,2,0)</f>
        <v>607.4</v>
      </c>
      <c r="E92" s="36">
        <f>VLOOKUP(C93,Zeitreihen!$R:$S,2,0)</f>
        <v>1.0083</v>
      </c>
      <c r="F92" s="9">
        <f t="shared" si="10"/>
        <v>1.5322895894339485E-3</v>
      </c>
      <c r="G92" s="9">
        <f t="shared" si="10"/>
        <v>-9.917191459510915E-5</v>
      </c>
      <c r="H92" s="9">
        <f t="shared" si="15"/>
        <v>8.5279516060049829E-3</v>
      </c>
      <c r="I92" s="9">
        <f t="shared" si="16"/>
        <v>1.3067291465077958E-5</v>
      </c>
      <c r="J92" s="9">
        <f t="shared" si="17"/>
        <v>-8.4573328834195012E-7</v>
      </c>
      <c r="K92" s="9">
        <f t="shared" si="11"/>
        <v>2.0022874674038045E-8</v>
      </c>
      <c r="L92" s="9">
        <f t="shared" si="12"/>
        <v>8.3872989441688692E-11</v>
      </c>
      <c r="M92" s="9">
        <f t="shared" si="13"/>
        <v>-1.29590831316411E-9</v>
      </c>
    </row>
    <row r="93" spans="1:13" x14ac:dyDescent="0.15">
      <c r="A93" s="9">
        <f t="shared" si="14"/>
        <v>79</v>
      </c>
      <c r="C93" s="9">
        <f>VLOOKUP($A93,Datum!$A:$B,2,0)</f>
        <v>41597</v>
      </c>
      <c r="D93" s="36">
        <f>VLOOKUP(C94,Zeitreihen!$B:$C,2,0)</f>
        <v>606.47</v>
      </c>
      <c r="E93" s="36">
        <f>VLOOKUP(C94,Zeitreihen!$R:$S,2,0)</f>
        <v>1.0084</v>
      </c>
      <c r="F93" s="9">
        <f t="shared" si="10"/>
        <v>3.1212609461330528E-3</v>
      </c>
      <c r="G93" s="9">
        <f t="shared" si="10"/>
        <v>-9.9162080501731417E-5</v>
      </c>
      <c r="H93" s="9">
        <f t="shared" si="15"/>
        <v>8.0162745096446827E-3</v>
      </c>
      <c r="I93" s="9">
        <f t="shared" si="16"/>
        <v>2.5020884560435835E-5</v>
      </c>
      <c r="J93" s="9">
        <f t="shared" si="17"/>
        <v>-7.9491045824936357E-7</v>
      </c>
      <c r="K93" s="9">
        <f t="shared" si="11"/>
        <v>7.8096709816191847E-8</v>
      </c>
      <c r="L93" s="9">
        <f t="shared" si="12"/>
        <v>7.8824974852591596E-11</v>
      </c>
      <c r="M93" s="9">
        <f t="shared" si="13"/>
        <v>-2.4811229690064672E-9</v>
      </c>
    </row>
    <row r="94" spans="1:13" x14ac:dyDescent="0.15">
      <c r="A94" s="9">
        <f t="shared" si="14"/>
        <v>80</v>
      </c>
      <c r="C94" s="9">
        <f>VLOOKUP($A94,Datum!$A:$B,2,0)</f>
        <v>41596</v>
      </c>
      <c r="D94" s="36">
        <f>VLOOKUP(C95,Zeitreihen!$B:$C,2,0)</f>
        <v>604.58000000000004</v>
      </c>
      <c r="E94" s="36">
        <f>VLOOKUP(C95,Zeitreihen!$R:$S,2,0)</f>
        <v>1.0085</v>
      </c>
      <c r="F94" s="9">
        <f t="shared" si="10"/>
        <v>-1.6539040442557171E-4</v>
      </c>
      <c r="G94" s="9">
        <f t="shared" si="10"/>
        <v>-9.9152248358417411E-5</v>
      </c>
      <c r="H94" s="9">
        <f t="shared" si="15"/>
        <v>7.5352980390660015E-3</v>
      </c>
      <c r="I94" s="9">
        <f t="shared" si="16"/>
        <v>-1.2462659901483435E-6</v>
      </c>
      <c r="J94" s="9">
        <f t="shared" si="17"/>
        <v>-7.4714174262416791E-7</v>
      </c>
      <c r="K94" s="9">
        <f t="shared" si="11"/>
        <v>2.0612043613247011E-10</v>
      </c>
      <c r="L94" s="9">
        <f t="shared" si="12"/>
        <v>7.4080783623612275E-11</v>
      </c>
      <c r="M94" s="9">
        <f t="shared" si="13"/>
        <v>1.2357007497583755E-10</v>
      </c>
    </row>
    <row r="95" spans="1:13" x14ac:dyDescent="0.15">
      <c r="A95" s="9">
        <f t="shared" si="14"/>
        <v>81</v>
      </c>
      <c r="C95" s="9">
        <f>VLOOKUP($A95,Datum!$A:$B,2,0)</f>
        <v>41593</v>
      </c>
      <c r="D95" s="36">
        <f>VLOOKUP(C96,Zeitreihen!$B:$C,2,0)</f>
        <v>604.67999999999995</v>
      </c>
      <c r="E95" s="36">
        <f>VLOOKUP(C96,Zeitreihen!$R:$S,2,0)</f>
        <v>1.0085999999999999</v>
      </c>
      <c r="F95" s="9">
        <f t="shared" si="10"/>
        <v>3.6389500376724458E-4</v>
      </c>
      <c r="G95" s="9">
        <f t="shared" si="10"/>
        <v>-9.9142418164722935E-5</v>
      </c>
      <c r="H95" s="9">
        <f t="shared" si="15"/>
        <v>7.0831801567220413E-3</v>
      </c>
      <c r="I95" s="9">
        <f t="shared" si="16"/>
        <v>2.5775338698144394E-6</v>
      </c>
      <c r="J95" s="9">
        <f t="shared" si="17"/>
        <v>-7.0224360903380438E-7</v>
      </c>
      <c r="K95" s="9">
        <f t="shared" si="11"/>
        <v>9.3795169726632584E-10</v>
      </c>
      <c r="L95" s="9">
        <f t="shared" si="12"/>
        <v>6.9622129540333643E-11</v>
      </c>
      <c r="M95" s="9">
        <f t="shared" si="13"/>
        <v>-2.555429407548797E-10</v>
      </c>
    </row>
    <row r="96" spans="1:13" x14ac:dyDescent="0.15">
      <c r="A96" s="9">
        <f t="shared" si="14"/>
        <v>82</v>
      </c>
      <c r="C96" s="9">
        <f>VLOOKUP($A96,Datum!$A:$B,2,0)</f>
        <v>41592</v>
      </c>
      <c r="D96" s="36">
        <f>VLOOKUP(C97,Zeitreihen!$B:$C,2,0)</f>
        <v>604.46</v>
      </c>
      <c r="E96" s="36">
        <f>VLOOKUP(C97,Zeitreihen!$R:$S,2,0)</f>
        <v>1.0086999999999999</v>
      </c>
      <c r="F96" s="9">
        <f t="shared" si="10"/>
        <v>-2.1504487076786687E-4</v>
      </c>
      <c r="G96" s="9">
        <f xml:space="preserve"> LN(E96/E97)</f>
        <v>-9.9132589920092754E-5</v>
      </c>
      <c r="H96" s="9">
        <f t="shared" si="15"/>
        <v>6.6581893473187182E-3</v>
      </c>
      <c r="I96" s="9">
        <f t="shared" si="16"/>
        <v>-1.4318094677421416E-6</v>
      </c>
      <c r="J96" s="9">
        <f t="shared" si="17"/>
        <v>-6.6004355417807655E-7</v>
      </c>
      <c r="K96" s="9">
        <f t="shared" si="11"/>
        <v>3.0790328195481708E-10</v>
      </c>
      <c r="L96" s="9">
        <f t="shared" si="12"/>
        <v>6.5431826985735789E-11</v>
      </c>
      <c r="M96" s="9">
        <f t="shared" si="13"/>
        <v>1.4193898080938799E-10</v>
      </c>
    </row>
    <row r="97" spans="1:13" x14ac:dyDescent="0.15">
      <c r="A97" s="9">
        <f t="shared" si="14"/>
        <v>83</v>
      </c>
      <c r="C97" s="9">
        <f>VLOOKUP($A97,Datum!$A:$B,2,0)</f>
        <v>41591</v>
      </c>
      <c r="D97" s="36">
        <f>VLOOKUP(C98,Zeitreihen!$B:$C,2,0)</f>
        <v>604.59</v>
      </c>
      <c r="E97" s="36">
        <f>VLOOKUP(C98,Zeitreihen!$R:$S,2,0)</f>
        <v>1.0087999999999999</v>
      </c>
      <c r="F97" s="9">
        <f t="shared" si="10"/>
        <v>3.14311948923048E-4</v>
      </c>
      <c r="G97" s="9">
        <f t="shared" si="10"/>
        <v>-9.9122763623749592E-5</v>
      </c>
      <c r="H97" s="9">
        <f t="shared" si="15"/>
        <v>6.2586979864795948E-3</v>
      </c>
      <c r="I97" s="9">
        <f t="shared" si="16"/>
        <v>1.967183561851158E-6</v>
      </c>
      <c r="J97" s="9">
        <f t="shared" si="17"/>
        <v>-6.2037944110625434E-7</v>
      </c>
      <c r="K97" s="9">
        <f t="shared" si="11"/>
        <v>6.1830929921482082E-10</v>
      </c>
      <c r="L97" s="9">
        <f t="shared" si="12"/>
        <v>6.1493724697809129E-11</v>
      </c>
      <c r="M97" s="9">
        <f t="shared" si="13"/>
        <v>-1.9499267120589812E-10</v>
      </c>
    </row>
    <row r="98" spans="1:13" x14ac:dyDescent="0.15">
      <c r="A98" s="9">
        <f t="shared" si="14"/>
        <v>84</v>
      </c>
      <c r="C98" s="9">
        <f>VLOOKUP($A98,Datum!$A:$B,2,0)</f>
        <v>41590</v>
      </c>
      <c r="D98" s="36">
        <f>VLOOKUP(C99,Zeitreihen!$B:$C,2,0)</f>
        <v>604.4</v>
      </c>
      <c r="E98" s="36">
        <f>VLOOKUP(C99,Zeitreihen!$R:$S,2,0)</f>
        <v>1.0088999999999999</v>
      </c>
      <c r="F98" s="9">
        <f t="shared" si="10"/>
        <v>-4.1937089877688398E-3</v>
      </c>
      <c r="G98" s="9">
        <f t="shared" si="10"/>
        <v>-9.9112939275360285E-5</v>
      </c>
      <c r="H98" s="9">
        <f t="shared" si="15"/>
        <v>5.883176107290819E-3</v>
      </c>
      <c r="I98" s="9">
        <f t="shared" si="16"/>
        <v>-2.4672328517772404E-5</v>
      </c>
      <c r="J98" s="9">
        <f t="shared" si="17"/>
        <v>-5.8309887626816547E-7</v>
      </c>
      <c r="K98" s="9">
        <f t="shared" si="11"/>
        <v>1.0346856585416758E-7</v>
      </c>
      <c r="L98" s="9">
        <f t="shared" si="12"/>
        <v>5.7792643515097506E-11</v>
      </c>
      <c r="M98" s="9">
        <f t="shared" si="13"/>
        <v>2.445346998163716E-9</v>
      </c>
    </row>
    <row r="99" spans="1:13" x14ac:dyDescent="0.15">
      <c r="A99" s="9">
        <f t="shared" si="14"/>
        <v>85</v>
      </c>
      <c r="C99" s="9">
        <f>VLOOKUP($A99,Datum!$A:$B,2,0)</f>
        <v>41589</v>
      </c>
      <c r="D99" s="36">
        <f>VLOOKUP(C100,Zeitreihen!$B:$C,2,0)</f>
        <v>606.94000000000005</v>
      </c>
      <c r="E99" s="36">
        <f>VLOOKUP(C100,Zeitreihen!$R:$S,2,0)</f>
        <v>1.0089999999999999</v>
      </c>
      <c r="F99" s="9">
        <f t="shared" si="10"/>
        <v>9.8861445764389825E-5</v>
      </c>
      <c r="G99" s="9">
        <f t="shared" si="10"/>
        <v>-9.9103116874369615E-5</v>
      </c>
      <c r="H99" s="9">
        <f t="shared" si="15"/>
        <v>5.5301855408533699E-3</v>
      </c>
      <c r="I99" s="9">
        <f t="shared" si="16"/>
        <v>5.4672213791408824E-7</v>
      </c>
      <c r="J99" s="9">
        <f t="shared" si="17"/>
        <v>-5.4805862399214042E-7</v>
      </c>
      <c r="K99" s="9">
        <f t="shared" si="11"/>
        <v>5.4049740985584887E-11</v>
      </c>
      <c r="L99" s="9">
        <f t="shared" si="12"/>
        <v>5.4314317867499284E-11</v>
      </c>
      <c r="M99" s="9">
        <f t="shared" si="13"/>
        <v>-5.4181867931505109E-11</v>
      </c>
    </row>
    <row r="100" spans="1:13" x14ac:dyDescent="0.15">
      <c r="A100" s="9">
        <f t="shared" si="14"/>
        <v>86</v>
      </c>
      <c r="C100" s="9">
        <f>VLOOKUP($A100,Datum!$A:$B,2,0)</f>
        <v>41586</v>
      </c>
      <c r="D100" s="36">
        <f>VLOOKUP(C101,Zeitreihen!$B:$C,2,0)</f>
        <v>606.88</v>
      </c>
      <c r="E100" s="36">
        <f>VLOOKUP(C101,Zeitreihen!$R:$S,2,0)</f>
        <v>1.0091000000000001</v>
      </c>
      <c r="F100" s="9">
        <f t="shared" si="10"/>
        <v>1.682141663532296E-3</v>
      </c>
      <c r="G100" s="9">
        <f t="shared" si="10"/>
        <v>-9.9093296419556145E-5</v>
      </c>
      <c r="H100" s="9">
        <f t="shared" si="15"/>
        <v>5.1983744084021675E-3</v>
      </c>
      <c r="I100" s="9">
        <f t="shared" si="16"/>
        <v>8.744402175013337E-6</v>
      </c>
      <c r="J100" s="9">
        <f t="shared" si="17"/>
        <v>-5.1512405615163083E-7</v>
      </c>
      <c r="K100" s="9">
        <f t="shared" si="11"/>
        <v>1.4709323221272362E-8</v>
      </c>
      <c r="L100" s="9">
        <f t="shared" si="12"/>
        <v>5.1045340789077635E-11</v>
      </c>
      <c r="M100" s="9">
        <f t="shared" si="13"/>
        <v>-8.6651163674040805E-10</v>
      </c>
    </row>
    <row r="101" spans="1:13" x14ac:dyDescent="0.15">
      <c r="A101" s="9">
        <f t="shared" si="14"/>
        <v>87</v>
      </c>
      <c r="C101" s="9">
        <f>VLOOKUP($A101,Datum!$A:$B,2,0)</f>
        <v>41585</v>
      </c>
      <c r="D101" s="36">
        <f>VLOOKUP(C102,Zeitreihen!$B:$C,2,0)</f>
        <v>605.86</v>
      </c>
      <c r="E101" s="36">
        <f>VLOOKUP(C102,Zeitreihen!$R:$S,2,0)</f>
        <v>1.0092000000000001</v>
      </c>
      <c r="F101" s="9">
        <f t="shared" si="10"/>
        <v>2.4127058784721902E-3</v>
      </c>
      <c r="G101" s="9">
        <f t="shared" si="10"/>
        <v>-9.9083477911141894E-5</v>
      </c>
      <c r="H101" s="9">
        <f t="shared" si="15"/>
        <v>4.8864719438980369E-3</v>
      </c>
      <c r="I101" s="9">
        <f t="shared" si="16"/>
        <v>1.1789619584032224E-5</v>
      </c>
      <c r="J101" s="9">
        <f t="shared" si="17"/>
        <v>-4.8416863491663576E-7</v>
      </c>
      <c r="K101" s="9">
        <f t="shared" si="11"/>
        <v>2.8444884475345404E-8</v>
      </c>
      <c r="L101" s="9">
        <f t="shared" si="12"/>
        <v>4.7973112243030204E-11</v>
      </c>
      <c r="M101" s="9">
        <f t="shared" si="13"/>
        <v>-1.1681565116352227E-9</v>
      </c>
    </row>
    <row r="102" spans="1:13" x14ac:dyDescent="0.15">
      <c r="A102" s="9">
        <f t="shared" si="14"/>
        <v>88</v>
      </c>
      <c r="C102" s="9">
        <f>VLOOKUP($A102,Datum!$A:$B,2,0)</f>
        <v>41584</v>
      </c>
      <c r="D102" s="36">
        <f>VLOOKUP(C103,Zeitreihen!$B:$C,2,0)</f>
        <v>604.4</v>
      </c>
      <c r="E102" s="36">
        <f>VLOOKUP(C103,Zeitreihen!$R:$S,2,0)</f>
        <v>1.0093000000000001</v>
      </c>
      <c r="F102" s="9">
        <f t="shared" si="10"/>
        <v>1.0263372252875831E-3</v>
      </c>
      <c r="G102" s="9">
        <f t="shared" si="10"/>
        <v>-9.9073661348127512E-5</v>
      </c>
      <c r="H102" s="9">
        <f t="shared" si="15"/>
        <v>4.5932836272641548E-3</v>
      </c>
      <c r="I102" s="9">
        <f t="shared" si="16"/>
        <v>4.7142579729651774E-6</v>
      </c>
      <c r="J102" s="9">
        <f t="shared" si="17"/>
        <v>-4.5507342656346765E-7</v>
      </c>
      <c r="K102" s="9">
        <f t="shared" si="11"/>
        <v>4.8384184472629456E-9</v>
      </c>
      <c r="L102" s="9">
        <f t="shared" si="12"/>
        <v>4.5085790551880968E-11</v>
      </c>
      <c r="M102" s="9">
        <f t="shared" si="13"/>
        <v>-4.670587979212621E-10</v>
      </c>
    </row>
    <row r="103" spans="1:13" x14ac:dyDescent="0.15">
      <c r="A103" s="9">
        <f t="shared" si="14"/>
        <v>89</v>
      </c>
      <c r="C103" s="9">
        <f>VLOOKUP($A103,Datum!$A:$B,2,0)</f>
        <v>41583</v>
      </c>
      <c r="D103" s="36">
        <f>VLOOKUP(C104,Zeitreihen!$B:$C,2,0)</f>
        <v>603.78</v>
      </c>
      <c r="E103" s="36">
        <f>VLOOKUP(C104,Zeitreihen!$R:$S,2,0)</f>
        <v>1.0094000000000001</v>
      </c>
      <c r="F103" s="9">
        <f t="shared" si="10"/>
        <v>-3.2244490570957031E-3</v>
      </c>
      <c r="G103" s="9">
        <f t="shared" si="10"/>
        <v>-9.9063846730179823E-5</v>
      </c>
      <c r="H103" s="9">
        <f t="shared" si="15"/>
        <v>4.3176866096283056E-3</v>
      </c>
      <c r="I103" s="9">
        <f t="shared" si="16"/>
        <v>-1.3922160517250733E-5</v>
      </c>
      <c r="J103" s="9">
        <f t="shared" si="17"/>
        <v>-4.2772664452516824E-7</v>
      </c>
      <c r="K103" s="9">
        <f t="shared" si="11"/>
        <v>4.4891297352584148E-8</v>
      </c>
      <c r="L103" s="9">
        <f t="shared" si="12"/>
        <v>4.2372246755655374E-11</v>
      </c>
      <c r="M103" s="9">
        <f t="shared" si="13"/>
        <v>1.3791827756338876E-9</v>
      </c>
    </row>
    <row r="104" spans="1:13" x14ac:dyDescent="0.15">
      <c r="A104" s="9">
        <f t="shared" si="14"/>
        <v>90</v>
      </c>
      <c r="C104" s="9">
        <f>VLOOKUP($A104,Datum!$A:$B,2,0)</f>
        <v>41582</v>
      </c>
      <c r="D104" s="36">
        <f>VLOOKUP(C105,Zeitreihen!$B:$C,2,0)</f>
        <v>605.73</v>
      </c>
      <c r="E104" s="36">
        <f>VLOOKUP(C105,Zeitreihen!$R:$S,2,0)</f>
        <v>1.0095000000000001</v>
      </c>
      <c r="F104" s="9">
        <f t="shared" si="10"/>
        <v>-1.2044317941053114E-3</v>
      </c>
      <c r="G104" s="9">
        <f t="shared" si="10"/>
        <v>-9.9054034056521564E-5</v>
      </c>
      <c r="H104" s="9">
        <f t="shared" si="15"/>
        <v>4.0586254130506073E-3</v>
      </c>
      <c r="I104" s="9">
        <f t="shared" si="16"/>
        <v>-4.8883374878419537E-6</v>
      </c>
      <c r="J104" s="9">
        <f t="shared" si="17"/>
        <v>-4.0202321988697878E-7</v>
      </c>
      <c r="K104" s="9">
        <f t="shared" si="11"/>
        <v>5.8876690906737354E-9</v>
      </c>
      <c r="L104" s="9">
        <f t="shared" si="12"/>
        <v>3.9822021714197255E-11</v>
      </c>
      <c r="M104" s="9">
        <f t="shared" si="13"/>
        <v>4.8420954800046798E-10</v>
      </c>
    </row>
    <row r="105" spans="1:13" x14ac:dyDescent="0.15">
      <c r="A105" s="9">
        <f t="shared" si="14"/>
        <v>91</v>
      </c>
      <c r="C105" s="9">
        <f>VLOOKUP($A105,Datum!$A:$B,2,0)</f>
        <v>41579</v>
      </c>
      <c r="D105" s="36">
        <f>VLOOKUP(C106,Zeitreihen!$B:$C,2,0)</f>
        <v>606.46</v>
      </c>
      <c r="E105" s="36">
        <f>VLOOKUP(C106,Zeitreihen!$R:$S,2,0)</f>
        <v>1.0096000000000001</v>
      </c>
      <c r="F105" s="9">
        <f t="shared" si="10"/>
        <v>1.6337580886787442E-3</v>
      </c>
      <c r="G105" s="9">
        <f t="shared" si="10"/>
        <v>-9.9044223326597472E-5</v>
      </c>
      <c r="H105" s="9">
        <f t="shared" si="15"/>
        <v>3.8151078882675705E-3</v>
      </c>
      <c r="I105" s="9">
        <f t="shared" si="16"/>
        <v>6.2329633716392258E-6</v>
      </c>
      <c r="J105" s="9">
        <f t="shared" si="17"/>
        <v>-3.7786439770063695E-7</v>
      </c>
      <c r="K105" s="9">
        <f t="shared" si="11"/>
        <v>1.0183154324853922E-8</v>
      </c>
      <c r="L105" s="9">
        <f t="shared" si="12"/>
        <v>3.7425285793032127E-11</v>
      </c>
      <c r="M105" s="9">
        <f t="shared" si="13"/>
        <v>-6.1733901616713739E-10</v>
      </c>
    </row>
    <row r="106" spans="1:13" x14ac:dyDescent="0.15">
      <c r="A106" s="9">
        <f t="shared" si="14"/>
        <v>92</v>
      </c>
      <c r="C106" s="9">
        <f>VLOOKUP($A106,Datum!$A:$B,2,0)</f>
        <v>41578</v>
      </c>
      <c r="D106" s="36">
        <f>VLOOKUP(C107,Zeitreihen!$B:$C,2,0)</f>
        <v>605.47</v>
      </c>
      <c r="E106" s="36">
        <f>VLOOKUP(C107,Zeitreihen!$R:$S,2,0)</f>
        <v>1.0097</v>
      </c>
      <c r="F106" s="9">
        <f t="shared" si="10"/>
        <v>-8.9147164750952377E-4</v>
      </c>
      <c r="G106" s="9">
        <f t="shared" si="10"/>
        <v>-9.9034414539963392E-5</v>
      </c>
      <c r="H106" s="9">
        <f t="shared" si="15"/>
        <v>3.5862014149715161E-3</v>
      </c>
      <c r="I106" s="9">
        <f t="shared" si="16"/>
        <v>-3.1969968837056427E-6</v>
      </c>
      <c r="J106" s="9">
        <f t="shared" si="17"/>
        <v>-3.5515735755409243E-7</v>
      </c>
      <c r="K106" s="9">
        <f t="shared" si="11"/>
        <v>2.8500320789998825E-9</v>
      </c>
      <c r="L106" s="9">
        <f t="shared" si="12"/>
        <v>3.5172800974929986E-11</v>
      </c>
      <c r="M106" s="9">
        <f t="shared" si="13"/>
        <v>3.1661271466387573E-10</v>
      </c>
    </row>
    <row r="107" spans="1:13" x14ac:dyDescent="0.15">
      <c r="A107" s="9">
        <f t="shared" si="14"/>
        <v>93</v>
      </c>
      <c r="C107" s="9">
        <f>VLOOKUP($A107,Datum!$A:$B,2,0)</f>
        <v>41577</v>
      </c>
      <c r="D107" s="36">
        <f>VLOOKUP(C108,Zeitreihen!$B:$C,2,0)</f>
        <v>606.01</v>
      </c>
      <c r="E107" s="36">
        <f>VLOOKUP(C108,Zeitreihen!$R:$S,2,0)</f>
        <v>1.0098</v>
      </c>
      <c r="F107" s="9">
        <f t="shared" si="10"/>
        <v>3.3222896485137128E-3</v>
      </c>
      <c r="G107" s="9">
        <f t="shared" si="10"/>
        <v>-9.9024607695953054E-5</v>
      </c>
      <c r="H107" s="9">
        <f t="shared" si="15"/>
        <v>3.371029330073225E-3</v>
      </c>
      <c r="I107" s="9">
        <f t="shared" si="16"/>
        <v>1.1199535848138392E-5</v>
      </c>
      <c r="J107" s="9">
        <f t="shared" si="17"/>
        <v>-3.3381485694205256E-7</v>
      </c>
      <c r="K107" s="9">
        <f t="shared" si="11"/>
        <v>3.7208102016428427E-8</v>
      </c>
      <c r="L107" s="9">
        <f t="shared" si="12"/>
        <v>3.3055885251767447E-11</v>
      </c>
      <c r="M107" s="9">
        <f t="shared" si="13"/>
        <v>-1.109029643738667E-9</v>
      </c>
    </row>
    <row r="108" spans="1:13" x14ac:dyDescent="0.15">
      <c r="A108" s="9">
        <f t="shared" si="14"/>
        <v>94</v>
      </c>
      <c r="C108" s="9">
        <f>VLOOKUP($A108,Datum!$A:$B,2,0)</f>
        <v>41576</v>
      </c>
      <c r="D108" s="36">
        <f>VLOOKUP(C109,Zeitreihen!$B:$C,2,0)</f>
        <v>604</v>
      </c>
      <c r="E108" s="36">
        <f>VLOOKUP(C109,Zeitreihen!$R:$S,2,0)</f>
        <v>1.0099</v>
      </c>
      <c r="F108" s="9">
        <f t="shared" si="10"/>
        <v>-2.1995659352230497E-3</v>
      </c>
      <c r="G108" s="9">
        <f t="shared" si="10"/>
        <v>-9.9014802793900202E-5</v>
      </c>
      <c r="H108" s="9">
        <f t="shared" si="15"/>
        <v>3.1687675702688316E-3</v>
      </c>
      <c r="I108" s="9">
        <f t="shared" si="16"/>
        <v>-6.9699132042028331E-6</v>
      </c>
      <c r="J108" s="9">
        <f t="shared" si="17"/>
        <v>-3.1375489606987465E-7</v>
      </c>
      <c r="K108" s="9">
        <f t="shared" si="11"/>
        <v>1.5330783655425886E-8</v>
      </c>
      <c r="L108" s="9">
        <f t="shared" si="12"/>
        <v>3.1066379159979289E-11</v>
      </c>
      <c r="M108" s="9">
        <f t="shared" si="13"/>
        <v>6.9012458140474461E-10</v>
      </c>
    </row>
    <row r="109" spans="1:13" x14ac:dyDescent="0.15">
      <c r="A109" s="9">
        <f t="shared" si="14"/>
        <v>95</v>
      </c>
      <c r="C109" s="9">
        <f>VLOOKUP($A109,Datum!$A:$B,2,0)</f>
        <v>41575</v>
      </c>
      <c r="D109" s="36">
        <f>VLOOKUP(C110,Zeitreihen!$B:$C,2,0)</f>
        <v>605.33000000000004</v>
      </c>
      <c r="E109" s="36">
        <f>VLOOKUP(C110,Zeitreihen!$R:$S,2,0)</f>
        <v>1.01</v>
      </c>
      <c r="F109" s="9">
        <f t="shared" si="10"/>
        <v>8.5940474987207722E-4</v>
      </c>
      <c r="G109" s="9">
        <f t="shared" si="10"/>
        <v>-9.9004999833360652E-5</v>
      </c>
      <c r="H109" s="9">
        <f t="shared" si="15"/>
        <v>2.9786415160527016E-3</v>
      </c>
      <c r="I109" s="9">
        <f t="shared" si="16"/>
        <v>2.5598586670618571E-6</v>
      </c>
      <c r="J109" s="9">
        <f t="shared" si="17"/>
        <v>-2.9490040280043883E-7</v>
      </c>
      <c r="K109" s="9">
        <f t="shared" si="11"/>
        <v>2.1999546974741642E-9</v>
      </c>
      <c r="L109" s="9">
        <f t="shared" si="12"/>
        <v>2.9196614330115436E-11</v>
      </c>
      <c r="M109" s="9">
        <f t="shared" si="13"/>
        <v>-2.5343880690588597E-10</v>
      </c>
    </row>
    <row r="110" spans="1:13" x14ac:dyDescent="0.15">
      <c r="A110" s="9">
        <f t="shared" si="14"/>
        <v>96</v>
      </c>
      <c r="C110" s="9">
        <f>VLOOKUP($A110,Datum!$A:$B,2,0)</f>
        <v>41572</v>
      </c>
      <c r="D110" s="36">
        <f>VLOOKUP(C111,Zeitreihen!$B:$C,2,0)</f>
        <v>604.80999999999995</v>
      </c>
      <c r="E110" s="36">
        <f>VLOOKUP(C111,Zeitreihen!$R:$S,2,0)</f>
        <v>1.0101</v>
      </c>
      <c r="F110" s="9">
        <f t="shared" si="10"/>
        <v>3.445023861987665E-3</v>
      </c>
      <c r="G110" s="9">
        <f t="shared" si="10"/>
        <v>-9.8995198813668135E-5</v>
      </c>
      <c r="H110" s="9">
        <f t="shared" si="15"/>
        <v>2.7999230250895396E-3</v>
      </c>
      <c r="I110" s="9">
        <f t="shared" si="16"/>
        <v>9.6458016331621521E-6</v>
      </c>
      <c r="J110" s="9">
        <f t="shared" si="17"/>
        <v>-2.7717893653170609E-7</v>
      </c>
      <c r="K110" s="9">
        <f t="shared" si="11"/>
        <v>3.3230016794243206E-8</v>
      </c>
      <c r="L110" s="9">
        <f t="shared" si="12"/>
        <v>2.7439383928917346E-11</v>
      </c>
      <c r="M110" s="9">
        <f t="shared" si="13"/>
        <v>-9.5488805039209209E-10</v>
      </c>
    </row>
    <row r="111" spans="1:13" x14ac:dyDescent="0.15">
      <c r="A111" s="9">
        <f t="shared" si="14"/>
        <v>97</v>
      </c>
      <c r="C111" s="9">
        <f>VLOOKUP($A111,Datum!$A:$B,2,0)</f>
        <v>41571</v>
      </c>
      <c r="D111" s="36">
        <f>VLOOKUP(C112,Zeitreihen!$B:$C,2,0)</f>
        <v>602.73</v>
      </c>
      <c r="E111" s="36">
        <f>VLOOKUP(C112,Zeitreihen!$R:$S,2,0)</f>
        <v>1.0102</v>
      </c>
      <c r="F111" s="9">
        <f t="shared" si="10"/>
        <v>1.3273822382578172E-4</v>
      </c>
      <c r="G111" s="9">
        <f t="shared" si="10"/>
        <v>-9.8985399734378466E-5</v>
      </c>
      <c r="H111" s="9">
        <f t="shared" si="15"/>
        <v>2.6319276435841669E-3</v>
      </c>
      <c r="I111" s="9">
        <f t="shared" si="16"/>
        <v>3.493574006473374E-7</v>
      </c>
      <c r="J111" s="9">
        <f t="shared" si="17"/>
        <v>-2.6052240987213954E-7</v>
      </c>
      <c r="K111" s="9">
        <f t="shared" si="11"/>
        <v>4.6373080842319573E-11</v>
      </c>
      <c r="L111" s="9">
        <f t="shared" si="12"/>
        <v>2.5787914880957321E-11</v>
      </c>
      <c r="M111" s="9">
        <f t="shared" si="13"/>
        <v>-3.4581281953240102E-11</v>
      </c>
    </row>
    <row r="112" spans="1:13" x14ac:dyDescent="0.15">
      <c r="A112" s="9">
        <f t="shared" si="14"/>
        <v>98</v>
      </c>
      <c r="C112" s="9">
        <f>VLOOKUP($A112,Datum!$A:$B,2,0)</f>
        <v>41570</v>
      </c>
      <c r="D112" s="36">
        <f>VLOOKUP(C113,Zeitreihen!$B:$C,2,0)</f>
        <v>602.65</v>
      </c>
      <c r="E112" s="36">
        <f>VLOOKUP(C113,Zeitreihen!$R:$S,2,0)</f>
        <v>1.0103</v>
      </c>
      <c r="F112" s="9">
        <f t="shared" si="10"/>
        <v>8.9644416508270243E-4</v>
      </c>
      <c r="G112" s="9">
        <f t="shared" si="10"/>
        <v>-9.8975602594714355E-5</v>
      </c>
      <c r="H112" s="9">
        <f t="shared" si="15"/>
        <v>2.4740119849691166E-3</v>
      </c>
      <c r="I112" s="9">
        <f t="shared" si="16"/>
        <v>2.2178136082702391E-6</v>
      </c>
      <c r="J112" s="9">
        <f t="shared" si="17"/>
        <v>-2.448668270388637E-7</v>
      </c>
      <c r="K112" s="9">
        <f t="shared" si="11"/>
        <v>1.9881460683748702E-9</v>
      </c>
      <c r="L112" s="9">
        <f t="shared" si="12"/>
        <v>2.4235841761627229E-11</v>
      </c>
      <c r="M112" s="9">
        <f t="shared" si="13"/>
        <v>-2.1950943832130468E-10</v>
      </c>
    </row>
    <row r="113" spans="1:13" x14ac:dyDescent="0.15">
      <c r="A113" s="9">
        <f t="shared" si="14"/>
        <v>99</v>
      </c>
      <c r="C113" s="9">
        <f>VLOOKUP($A113,Datum!$A:$B,2,0)</f>
        <v>41569</v>
      </c>
      <c r="D113" s="36">
        <f>VLOOKUP(C114,Zeitreihen!$B:$C,2,0)</f>
        <v>602.11</v>
      </c>
      <c r="E113" s="36">
        <f>VLOOKUP(C114,Zeitreihen!$R:$S,2,0)</f>
        <v>1.0104</v>
      </c>
      <c r="F113" s="9">
        <f t="shared" si="10"/>
        <v>6.6989085706377106E-3</v>
      </c>
      <c r="G113" s="9">
        <f t="shared" si="10"/>
        <v>-9.8965807394342639E-5</v>
      </c>
      <c r="H113" s="9">
        <f t="shared" si="15"/>
        <v>2.3255712658709696E-3</v>
      </c>
      <c r="I113" s="9">
        <f t="shared" si="16"/>
        <v>1.5578789284571829E-5</v>
      </c>
      <c r="J113" s="9">
        <f t="shared" si="17"/>
        <v>-2.3015203798000397E-7</v>
      </c>
      <c r="K113" s="9">
        <f t="shared" si="11"/>
        <v>1.0436088505857716E-7</v>
      </c>
      <c r="L113" s="9">
        <f t="shared" si="12"/>
        <v>2.2777182262144506E-11</v>
      </c>
      <c r="M113" s="9">
        <f t="shared" si="13"/>
        <v>-1.5417674597739845E-9</v>
      </c>
    </row>
    <row r="114" spans="1:13" x14ac:dyDescent="0.15">
      <c r="A114" s="9">
        <f t="shared" si="14"/>
        <v>100</v>
      </c>
      <c r="C114" s="9">
        <f>VLOOKUP($A114,Datum!$A:$B,2,0)</f>
        <v>41568</v>
      </c>
      <c r="D114" s="36">
        <f>VLOOKUP(C115,Zeitreihen!$B:$C,2,0)</f>
        <v>598.09</v>
      </c>
      <c r="E114" s="36">
        <f>VLOOKUP(C115,Zeitreihen!$R:$S,2,0)</f>
        <v>1.0105</v>
      </c>
      <c r="F114" s="9">
        <f t="shared" si="10"/>
        <v>-5.0158417010874064E-5</v>
      </c>
      <c r="G114" s="9">
        <f t="shared" si="10"/>
        <v>-9.895601413248604E-5</v>
      </c>
      <c r="H114" s="9">
        <f t="shared" si="15"/>
        <v>2.1860369899187114E-3</v>
      </c>
      <c r="I114" s="9">
        <f t="shared" si="16"/>
        <v>-1.0964815494153863E-7</v>
      </c>
      <c r="J114" s="9">
        <f t="shared" si="17"/>
        <v>-2.1632150726853325E-7</v>
      </c>
      <c r="K114" s="9">
        <f t="shared" si="11"/>
        <v>5.4997778800306263E-12</v>
      </c>
      <c r="L114" s="9">
        <f t="shared" si="12"/>
        <v>2.1406314130425656E-11</v>
      </c>
      <c r="M114" s="9">
        <f t="shared" si="13"/>
        <v>1.0850344369995915E-11</v>
      </c>
    </row>
    <row r="115" spans="1:13" x14ac:dyDescent="0.15">
      <c r="A115" s="9">
        <f t="shared" si="14"/>
        <v>101</v>
      </c>
      <c r="C115" s="9">
        <f>VLOOKUP($A115,Datum!$A:$B,2,0)</f>
        <v>41565</v>
      </c>
      <c r="D115" s="36">
        <f>VLOOKUP(C116,Zeitreihen!$B:$C,2,0)</f>
        <v>598.12</v>
      </c>
      <c r="E115" s="36">
        <f>VLOOKUP(C116,Zeitreihen!$R:$S,2,0)</f>
        <v>1.0105999999999999</v>
      </c>
      <c r="F115" s="9">
        <f t="shared" si="10"/>
        <v>8.865026381144782E-4</v>
      </c>
      <c r="G115" s="9">
        <f t="shared" si="10"/>
        <v>-9.8946222808700361E-5</v>
      </c>
      <c r="H115" s="9">
        <f t="shared" si="15"/>
        <v>2.0548747705235884E-3</v>
      </c>
      <c r="I115" s="9">
        <f t="shared" si="16"/>
        <v>1.8216519050640441E-6</v>
      </c>
      <c r="J115" s="9">
        <f t="shared" si="17"/>
        <v>-2.0332209688820402E-7</v>
      </c>
      <c r="K115" s="9">
        <f t="shared" si="11"/>
        <v>1.61489921956554E-9</v>
      </c>
      <c r="L115" s="9">
        <f t="shared" si="12"/>
        <v>2.0117953500632398E-11</v>
      </c>
      <c r="M115" s="9">
        <f t="shared" si="13"/>
        <v>-1.802455752783604E-10</v>
      </c>
    </row>
    <row r="116" spans="1:13" x14ac:dyDescent="0.15">
      <c r="A116" s="9">
        <f t="shared" si="14"/>
        <v>102</v>
      </c>
      <c r="C116" s="9">
        <f>VLOOKUP($A116,Datum!$A:$B,2,0)</f>
        <v>41564</v>
      </c>
      <c r="D116" s="36">
        <f>VLOOKUP(C117,Zeitreihen!$B:$C,2,0)</f>
        <v>597.59</v>
      </c>
      <c r="E116" s="36">
        <f>VLOOKUP(C117,Zeitreihen!$R:$S,2,0)</f>
        <v>1.0106999999999999</v>
      </c>
      <c r="F116" s="9">
        <f t="shared" si="10"/>
        <v>-5.0200383206751481E-5</v>
      </c>
      <c r="G116" s="9">
        <f t="shared" si="10"/>
        <v>-9.8936433422319346E-5</v>
      </c>
      <c r="H116" s="9">
        <f t="shared" si="15"/>
        <v>1.931582284292173E-3</v>
      </c>
      <c r="I116" s="9">
        <f t="shared" si="16"/>
        <v>-9.6966170866839467E-8</v>
      </c>
      <c r="J116" s="9">
        <f t="shared" si="17"/>
        <v>-1.9110386206960408E-7</v>
      </c>
      <c r="K116" s="9">
        <f t="shared" si="11"/>
        <v>4.8677389356066827E-12</v>
      </c>
      <c r="L116" s="9">
        <f t="shared" si="12"/>
        <v>1.8907134526397481E-11</v>
      </c>
      <c r="M116" s="9">
        <f t="shared" si="13"/>
        <v>9.5934871081843052E-12</v>
      </c>
    </row>
    <row r="117" spans="1:13" x14ac:dyDescent="0.15">
      <c r="A117" s="9">
        <f t="shared" si="14"/>
        <v>103</v>
      </c>
      <c r="C117" s="9">
        <f>VLOOKUP($A117,Datum!$A:$B,2,0)</f>
        <v>41563</v>
      </c>
      <c r="D117" s="36">
        <f>VLOOKUP(C118,Zeitreihen!$B:$C,2,0)</f>
        <v>597.62</v>
      </c>
      <c r="E117" s="36">
        <f>VLOOKUP(C118,Zeitreihen!$R:$S,2,0)</f>
        <v>1.0107999999999999</v>
      </c>
      <c r="F117" s="9">
        <f t="shared" si="10"/>
        <v>1.5060871048838678E-4</v>
      </c>
      <c r="G117" s="9">
        <f t="shared" si="10"/>
        <v>-9.8926645972787774E-5</v>
      </c>
      <c r="H117" s="9">
        <f t="shared" si="15"/>
        <v>1.8156873472346426E-3</v>
      </c>
      <c r="I117" s="9">
        <f t="shared" si="16"/>
        <v>2.7345833001708931E-7</v>
      </c>
      <c r="J117" s="9">
        <f t="shared" si="17"/>
        <v>-1.7961985939715168E-7</v>
      </c>
      <c r="K117" s="9">
        <f t="shared" si="11"/>
        <v>4.1185206456181533E-11</v>
      </c>
      <c r="L117" s="9">
        <f t="shared" si="12"/>
        <v>1.7769190240263942E-11</v>
      </c>
      <c r="M117" s="9">
        <f t="shared" si="13"/>
        <v>-2.7052315401910359E-11</v>
      </c>
    </row>
    <row r="118" spans="1:13" x14ac:dyDescent="0.15">
      <c r="A118" s="9">
        <f t="shared" si="14"/>
        <v>104</v>
      </c>
      <c r="C118" s="9">
        <f>VLOOKUP($A118,Datum!$A:$B,2,0)</f>
        <v>41562</v>
      </c>
      <c r="D118" s="36">
        <f>VLOOKUP(C119,Zeitreihen!$B:$C,2,0)</f>
        <v>597.53</v>
      </c>
      <c r="E118" s="36">
        <f>VLOOKUP(C119,Zeitreihen!$R:$S,2,0)</f>
        <v>1.0108999999999999</v>
      </c>
      <c r="F118" s="9">
        <f t="shared" si="10"/>
        <v>5.3568141629487572E-4</v>
      </c>
      <c r="G118" s="9">
        <f xml:space="preserve"> LN(E118/E119)</f>
        <v>-9.8916860459550413E-5</v>
      </c>
      <c r="H118" s="9">
        <f t="shared" si="15"/>
        <v>1.706746106400564E-3</v>
      </c>
      <c r="I118" s="9">
        <f t="shared" si="16"/>
        <v>9.1427217153241879E-7</v>
      </c>
      <c r="J118" s="9">
        <f t="shared" si="17"/>
        <v>-1.6882596644670558E-7</v>
      </c>
      <c r="K118" s="9">
        <f t="shared" si="11"/>
        <v>4.8975861172547765E-10</v>
      </c>
      <c r="L118" s="9">
        <f t="shared" si="12"/>
        <v>1.6699734564957514E-11</v>
      </c>
      <c r="M118" s="9">
        <f t="shared" si="13"/>
        <v>-9.0436932813522413E-11</v>
      </c>
    </row>
    <row r="119" spans="1:13" x14ac:dyDescent="0.15">
      <c r="A119" s="9">
        <f t="shared" si="14"/>
        <v>105</v>
      </c>
      <c r="C119" s="9">
        <f>VLOOKUP($A119,Datum!$A:$B,2,0)</f>
        <v>41561</v>
      </c>
      <c r="D119" s="36">
        <f>VLOOKUP(C120,Zeitreihen!$B:$C,2,0)</f>
        <v>597.21</v>
      </c>
      <c r="E119" s="36">
        <f>VLOOKUP(C120,Zeitreihen!$R:$S,2,0)</f>
        <v>1.0109999999999999</v>
      </c>
      <c r="F119" s="9">
        <f t="shared" si="10"/>
        <v>-1.3394725846722737E-4</v>
      </c>
      <c r="G119" s="9">
        <f t="shared" si="10"/>
        <v>-9.8907076882163078E-5</v>
      </c>
      <c r="H119" s="9">
        <f t="shared" si="15"/>
        <v>1.6043413400165301E-3</v>
      </c>
      <c r="I119" s="9">
        <f t="shared" si="16"/>
        <v>-2.1489712414085207E-7</v>
      </c>
      <c r="J119" s="9">
        <f t="shared" si="17"/>
        <v>-1.5868071226224749E-7</v>
      </c>
      <c r="K119" s="9">
        <f t="shared" si="11"/>
        <v>2.8784880631158559E-11</v>
      </c>
      <c r="L119" s="9">
        <f t="shared" si="12"/>
        <v>1.5694645407438511E-11</v>
      </c>
      <c r="M119" s="9">
        <f t="shared" si="13"/>
        <v>2.1254846379155E-11</v>
      </c>
    </row>
    <row r="120" spans="1:13" x14ac:dyDescent="0.15">
      <c r="A120" s="9">
        <f t="shared" si="14"/>
        <v>106</v>
      </c>
      <c r="C120" s="9">
        <f>VLOOKUP($A120,Datum!$A:$B,2,0)</f>
        <v>41558</v>
      </c>
      <c r="D120" s="36">
        <f>VLOOKUP(C121,Zeitreihen!$B:$C,2,0)</f>
        <v>597.29</v>
      </c>
      <c r="E120" s="36">
        <f>VLOOKUP(C121,Zeitreihen!$R:$S,2,0)</f>
        <v>1.0111000000000001</v>
      </c>
      <c r="F120" s="9">
        <f t="shared" si="10"/>
        <v>4.3793118472689645E-3</v>
      </c>
      <c r="G120" s="9">
        <f t="shared" si="10"/>
        <v>-9.8897295239626419E-5</v>
      </c>
      <c r="H120" s="9">
        <f t="shared" si="15"/>
        <v>1.5080808596155382E-3</v>
      </c>
      <c r="I120" s="9">
        <f t="shared" si="16"/>
        <v>6.6043563751538903E-6</v>
      </c>
      <c r="J120" s="9">
        <f t="shared" si="17"/>
        <v>-1.4914511801862748E-7</v>
      </c>
      <c r="K120" s="9">
        <f t="shared" si="11"/>
        <v>2.8922536117297746E-8</v>
      </c>
      <c r="L120" s="9">
        <f t="shared" si="12"/>
        <v>1.4750048770237127E-11</v>
      </c>
      <c r="M120" s="9">
        <f t="shared" si="13"/>
        <v>-6.5315298230130322E-10</v>
      </c>
    </row>
    <row r="121" spans="1:13" x14ac:dyDescent="0.15">
      <c r="A121" s="9">
        <f t="shared" si="14"/>
        <v>107</v>
      </c>
      <c r="C121" s="9">
        <f>VLOOKUP($A121,Datum!$A:$B,2,0)</f>
        <v>41557</v>
      </c>
      <c r="D121" s="36">
        <f>VLOOKUP(C122,Zeitreihen!$B:$C,2,0)</f>
        <v>594.67999999999995</v>
      </c>
      <c r="E121" s="36">
        <f>VLOOKUP(C122,Zeitreihen!$R:$S,2,0)</f>
        <v>1.0112000000000001</v>
      </c>
      <c r="F121" s="9">
        <f t="shared" si="10"/>
        <v>-1.1596152721662346E-3</v>
      </c>
      <c r="G121" s="9">
        <f t="shared" si="10"/>
        <v>-9.8887515531718311E-5</v>
      </c>
      <c r="H121" s="9">
        <f t="shared" si="15"/>
        <v>1.4175960080386059E-3</v>
      </c>
      <c r="I121" s="9">
        <f t="shared" si="16"/>
        <v>-1.6438659806834557E-6</v>
      </c>
      <c r="J121" s="9">
        <f t="shared" si="17"/>
        <v>-1.4018254726261952E-7</v>
      </c>
      <c r="K121" s="9">
        <f t="shared" si="11"/>
        <v>1.9062520965950594E-9</v>
      </c>
      <c r="L121" s="9">
        <f t="shared" si="12"/>
        <v>1.3862303819708124E-11</v>
      </c>
      <c r="M121" s="9">
        <f t="shared" si="13"/>
        <v>1.6255782269689858E-10</v>
      </c>
    </row>
    <row r="122" spans="1:13" x14ac:dyDescent="0.15">
      <c r="A122" s="9">
        <f t="shared" si="14"/>
        <v>108</v>
      </c>
      <c r="C122" s="9">
        <f>VLOOKUP($A122,Datum!$A:$B,2,0)</f>
        <v>41556</v>
      </c>
      <c r="D122" s="36">
        <f>VLOOKUP(C123,Zeitreihen!$B:$C,2,0)</f>
        <v>595.37</v>
      </c>
      <c r="E122" s="36">
        <f>VLOOKUP(C123,Zeitreihen!$R:$S,2,0)</f>
        <v>1.0113000000000001</v>
      </c>
      <c r="F122" s="9">
        <f t="shared" si="10"/>
        <v>6.0819137377040042E-3</v>
      </c>
      <c r="G122" s="9">
        <f t="shared" si="10"/>
        <v>-9.8877737757883534E-5</v>
      </c>
      <c r="H122" s="9">
        <f t="shared" si="15"/>
        <v>1.3325402475562896E-3</v>
      </c>
      <c r="I122" s="9">
        <f t="shared" si="16"/>
        <v>8.1043948376560927E-6</v>
      </c>
      <c r="J122" s="9">
        <f t="shared" si="17"/>
        <v>-1.3175856514969602E-7</v>
      </c>
      <c r="K122" s="9">
        <f t="shared" si="11"/>
        <v>4.9290230298918E-8</v>
      </c>
      <c r="L122" s="9">
        <f t="shared" si="12"/>
        <v>1.3027988852226655E-11</v>
      </c>
      <c r="M122" s="9">
        <f t="shared" si="13"/>
        <v>-8.0134422744410421E-10</v>
      </c>
    </row>
    <row r="123" spans="1:13" x14ac:dyDescent="0.15">
      <c r="A123" s="9">
        <f t="shared" si="14"/>
        <v>109</v>
      </c>
      <c r="C123" s="9">
        <f>VLOOKUP($A123,Datum!$A:$B,2,0)</f>
        <v>41555</v>
      </c>
      <c r="D123" s="36">
        <f>VLOOKUP(C124,Zeitreihen!$B:$C,2,0)</f>
        <v>591.76</v>
      </c>
      <c r="E123" s="36">
        <f>VLOOKUP(C124,Zeitreihen!$R:$S,2,0)</f>
        <v>1.0114000000000001</v>
      </c>
      <c r="F123" s="9">
        <f t="shared" si="10"/>
        <v>-2.9529158278273227E-3</v>
      </c>
      <c r="G123" s="9">
        <f t="shared" si="10"/>
        <v>-9.8867961917455818E-5</v>
      </c>
      <c r="H123" s="9">
        <f t="shared" si="15"/>
        <v>1.2525878327029122E-3</v>
      </c>
      <c r="I123" s="9">
        <f t="shared" si="16"/>
        <v>-3.698786436932352E-6</v>
      </c>
      <c r="J123" s="9">
        <f t="shared" si="17"/>
        <v>-1.2384080614194003E-7</v>
      </c>
      <c r="K123" s="9">
        <f t="shared" si="11"/>
        <v>1.092220501337057E-8</v>
      </c>
      <c r="L123" s="9">
        <f t="shared" si="12"/>
        <v>1.2243888105468355E-11</v>
      </c>
      <c r="M123" s="9">
        <f t="shared" si="13"/>
        <v>3.6569147658742986E-10</v>
      </c>
    </row>
    <row r="124" spans="1:13" x14ac:dyDescent="0.15">
      <c r="A124" s="9">
        <f t="shared" si="14"/>
        <v>110</v>
      </c>
      <c r="C124" s="9">
        <f>VLOOKUP($A124,Datum!$A:$B,2,0)</f>
        <v>41554</v>
      </c>
      <c r="D124" s="36">
        <f>VLOOKUP(C125,Zeitreihen!$B:$C,2,0)</f>
        <v>593.51</v>
      </c>
      <c r="E124" s="36">
        <f>VLOOKUP(C125,Zeitreihen!$R:$S,2,0)</f>
        <v>1.0115000000000001</v>
      </c>
      <c r="F124" s="9">
        <f t="shared" si="10"/>
        <v>5.2245284366253303E-4</v>
      </c>
      <c r="G124" s="9">
        <f t="shared" si="10"/>
        <v>-9.8858188009879943E-5</v>
      </c>
      <c r="H124" s="9">
        <f t="shared" si="15"/>
        <v>1.1774325627407374E-3</v>
      </c>
      <c r="I124" s="9">
        <f t="shared" si="16"/>
        <v>6.1515299062476207E-7</v>
      </c>
      <c r="J124" s="9">
        <f t="shared" si="17"/>
        <v>-1.1639884965637858E-7</v>
      </c>
      <c r="K124" s="9">
        <f t="shared" si="11"/>
        <v>3.2138842923941844E-10</v>
      </c>
      <c r="L124" s="9">
        <f t="shared" si="12"/>
        <v>1.1506979363464022E-11</v>
      </c>
      <c r="M124" s="9">
        <f t="shared" si="13"/>
        <v>-6.0812910002022645E-11</v>
      </c>
    </row>
    <row r="125" spans="1:13" x14ac:dyDescent="0.15">
      <c r="A125" s="9">
        <f t="shared" si="14"/>
        <v>111</v>
      </c>
      <c r="C125" s="9">
        <f>VLOOKUP($A125,Datum!$A:$B,2,0)</f>
        <v>41551</v>
      </c>
      <c r="D125" s="36">
        <f>VLOOKUP(C126,Zeitreihen!$B:$C,2,0)</f>
        <v>593.20000000000005</v>
      </c>
      <c r="E125" s="36">
        <f>VLOOKUP(C126,Zeitreihen!$R:$S,2,0)</f>
        <v>1.0116000000000001</v>
      </c>
      <c r="F125" s="9">
        <f t="shared" si="10"/>
        <v>8.6011355427778071E-4</v>
      </c>
      <c r="G125" s="9">
        <f t="shared" si="10"/>
        <v>-9.884841603460069E-5</v>
      </c>
      <c r="H125" s="9">
        <f t="shared" si="15"/>
        <v>1.106786608976293E-3</v>
      </c>
      <c r="I125" s="9">
        <f t="shared" si="16"/>
        <v>9.5196216407365166E-7</v>
      </c>
      <c r="J125" s="9">
        <f t="shared" si="17"/>
        <v>-1.0940410318561353E-7</v>
      </c>
      <c r="K125" s="9">
        <f t="shared" si="11"/>
        <v>8.1879556047935641E-10</v>
      </c>
      <c r="L125" s="9">
        <f t="shared" si="12"/>
        <v>1.0814422307583908E-11</v>
      </c>
      <c r="M125" s="9">
        <f t="shared" si="13"/>
        <v>-9.4099952043551125E-11</v>
      </c>
    </row>
    <row r="126" spans="1:13" x14ac:dyDescent="0.15">
      <c r="A126" s="9">
        <f t="shared" si="14"/>
        <v>112</v>
      </c>
      <c r="C126" s="9">
        <f>VLOOKUP($A126,Datum!$A:$B,2,0)</f>
        <v>41550</v>
      </c>
      <c r="D126" s="36">
        <f>VLOOKUP(C127,Zeitreihen!$B:$C,2,0)</f>
        <v>592.69000000000005</v>
      </c>
      <c r="E126" s="36">
        <f>VLOOKUP(C127,Zeitreihen!$R:$S,2,0)</f>
        <v>1.0117</v>
      </c>
      <c r="F126" s="9">
        <f t="shared" si="10"/>
        <v>6.3811457122914536E-3</v>
      </c>
      <c r="G126" s="9">
        <f t="shared" si="10"/>
        <v>-9.8838645990951816E-5</v>
      </c>
      <c r="H126" s="9">
        <f t="shared" si="15"/>
        <v>1.0403794124377154E-3</v>
      </c>
      <c r="I126" s="9">
        <f t="shared" si="16"/>
        <v>6.6388126268332294E-6</v>
      </c>
      <c r="J126" s="9">
        <f t="shared" si="17"/>
        <v>-1.028296924422058E-7</v>
      </c>
      <c r="K126" s="9">
        <f t="shared" si="11"/>
        <v>4.2363230728423222E-8</v>
      </c>
      <c r="L126" s="9">
        <f t="shared" si="12"/>
        <v>1.0163547568653633E-11</v>
      </c>
      <c r="M126" s="9">
        <f t="shared" si="13"/>
        <v>-6.561712510238305E-10</v>
      </c>
    </row>
    <row r="127" spans="1:13" x14ac:dyDescent="0.15">
      <c r="A127" s="9">
        <f t="shared" si="14"/>
        <v>113</v>
      </c>
      <c r="C127" s="9">
        <f>VLOOKUP($A127,Datum!$A:$B,2,0)</f>
        <v>41549</v>
      </c>
      <c r="D127" s="36">
        <f>VLOOKUP(C128,Zeitreihen!$B:$C,2,0)</f>
        <v>588.91999999999996</v>
      </c>
      <c r="E127" s="36">
        <f>VLOOKUP(C128,Zeitreihen!$R:$S,2,0)</f>
        <v>1.0118</v>
      </c>
      <c r="F127" s="9">
        <f t="shared" si="10"/>
        <v>-1.662680011821862E-3</v>
      </c>
      <c r="G127" s="9">
        <f t="shared" si="10"/>
        <v>-9.882887787848911E-5</v>
      </c>
      <c r="H127" s="9">
        <f t="shared" si="15"/>
        <v>9.7795664769145243E-4</v>
      </c>
      <c r="I127" s="9">
        <f t="shared" si="16"/>
        <v>-1.6260289705448927E-6</v>
      </c>
      <c r="J127" s="9">
        <f t="shared" si="17"/>
        <v>-9.6650358105155154E-8</v>
      </c>
      <c r="K127" s="9">
        <f t="shared" si="11"/>
        <v>2.7035658679682724E-9</v>
      </c>
      <c r="L127" s="9">
        <f t="shared" si="12"/>
        <v>9.5518464380866184E-12</v>
      </c>
      <c r="M127" s="9">
        <f t="shared" si="13"/>
        <v>1.6069861855686656E-10</v>
      </c>
    </row>
    <row r="128" spans="1:13" x14ac:dyDescent="0.15">
      <c r="A128" s="9">
        <f t="shared" si="14"/>
        <v>114</v>
      </c>
      <c r="C128" s="9">
        <f>VLOOKUP($A128,Datum!$A:$B,2,0)</f>
        <v>41548</v>
      </c>
      <c r="D128" s="36">
        <f>VLOOKUP(C129,Zeitreihen!$B:$C,2,0)</f>
        <v>589.9</v>
      </c>
      <c r="E128" s="36">
        <f>VLOOKUP(C129,Zeitreihen!$R:$S,2,0)</f>
        <v>1.0119</v>
      </c>
      <c r="F128" s="9">
        <f t="shared" si="10"/>
        <v>-9.6579893475179476E-4</v>
      </c>
      <c r="G128" s="9">
        <f t="shared" si="10"/>
        <v>-9.8819111696546317E-5</v>
      </c>
      <c r="H128" s="9">
        <f t="shared" si="15"/>
        <v>9.1927924882996526E-4</v>
      </c>
      <c r="I128" s="9">
        <f t="shared" si="16"/>
        <v>-8.8783891925941055E-7</v>
      </c>
      <c r="J128" s="9">
        <f t="shared" si="17"/>
        <v>-9.0842358770445527E-8</v>
      </c>
      <c r="K128" s="9">
        <f t="shared" si="11"/>
        <v>8.5747388245192345E-10</v>
      </c>
      <c r="L128" s="9">
        <f t="shared" si="12"/>
        <v>8.9769611981143897E-12</v>
      </c>
      <c r="M128" s="9">
        <f t="shared" si="13"/>
        <v>8.7735453330836655E-11</v>
      </c>
    </row>
    <row r="129" spans="1:13" x14ac:dyDescent="0.15">
      <c r="A129" s="9">
        <f t="shared" si="14"/>
        <v>115</v>
      </c>
      <c r="C129" s="9">
        <f>VLOOKUP($A129,Datum!$A:$B,2,0)</f>
        <v>41547</v>
      </c>
      <c r="D129" s="36">
        <f>VLOOKUP(C130,Zeitreihen!$B:$C,2,0)</f>
        <v>590.47</v>
      </c>
      <c r="E129" s="36">
        <f>VLOOKUP(C130,Zeitreihen!$R:$S,2,0)</f>
        <v>1.012</v>
      </c>
      <c r="F129" s="9">
        <f t="shared" si="10"/>
        <v>1.4914498637770036E-3</v>
      </c>
      <c r="G129" s="9">
        <f t="shared" si="10"/>
        <v>-9.8809347444679265E-5</v>
      </c>
      <c r="H129" s="9">
        <f t="shared" si="15"/>
        <v>8.6412249390016734E-4</v>
      </c>
      <c r="I129" s="9">
        <f t="shared" si="16"/>
        <v>1.2887953758140492E-6</v>
      </c>
      <c r="J129" s="9">
        <f t="shared" si="17"/>
        <v>-8.5383379734544367E-8</v>
      </c>
      <c r="K129" s="9">
        <f t="shared" si="11"/>
        <v>1.922173687694296E-9</v>
      </c>
      <c r="L129" s="9">
        <f t="shared" si="12"/>
        <v>8.436676034191581E-12</v>
      </c>
      <c r="M129" s="9">
        <f t="shared" si="13"/>
        <v>-1.2734503007390638E-10</v>
      </c>
    </row>
    <row r="130" spans="1:13" x14ac:dyDescent="0.15">
      <c r="A130" s="9">
        <f t="shared" si="14"/>
        <v>116</v>
      </c>
      <c r="C130" s="9">
        <f>VLOOKUP($A130,Datum!$A:$B,2,0)</f>
        <v>41544</v>
      </c>
      <c r="D130" s="36">
        <f>VLOOKUP(C131,Zeitreihen!$B:$C,2,0)</f>
        <v>589.59</v>
      </c>
      <c r="E130" s="36">
        <f>VLOOKUP(C131,Zeitreihen!$R:$S,2,0)</f>
        <v>1.0121</v>
      </c>
      <c r="F130" s="9">
        <f t="shared" si="10"/>
        <v>3.1086787679823337E-3</v>
      </c>
      <c r="G130" s="9">
        <f t="shared" si="10"/>
        <v>-9.8799585122110649E-5</v>
      </c>
      <c r="H130" s="9">
        <f t="shared" si="15"/>
        <v>8.1227514426615729E-4</v>
      </c>
      <c r="I130" s="9">
        <f t="shared" si="16"/>
        <v>2.5251024947399901E-6</v>
      </c>
      <c r="J130" s="9">
        <f t="shared" si="17"/>
        <v>-8.0252447258498921E-8</v>
      </c>
      <c r="K130" s="9">
        <f t="shared" si="11"/>
        <v>7.8497325123774293E-9</v>
      </c>
      <c r="L130" s="9">
        <f t="shared" si="12"/>
        <v>7.9289084941737602E-12</v>
      </c>
      <c r="M130" s="9">
        <f t="shared" si="13"/>
        <v>-2.494790788711176E-10</v>
      </c>
    </row>
    <row r="131" spans="1:13" x14ac:dyDescent="0.15">
      <c r="A131" s="9">
        <f t="shared" si="14"/>
        <v>117</v>
      </c>
      <c r="C131" s="9">
        <f>VLOOKUP($A131,Datum!$A:$B,2,0)</f>
        <v>41543</v>
      </c>
      <c r="D131" s="36">
        <f>VLOOKUP(C132,Zeitreihen!$B:$C,2,0)</f>
        <v>587.76</v>
      </c>
      <c r="E131" s="36">
        <f>VLOOKUP(C132,Zeitreihen!$R:$S,2,0)</f>
        <v>1.0122</v>
      </c>
      <c r="F131" s="9">
        <f t="shared" si="10"/>
        <v>7.488852172850474E-4</v>
      </c>
      <c r="G131" s="9">
        <f t="shared" si="10"/>
        <v>-9.8789824728396286E-5</v>
      </c>
      <c r="H131" s="9">
        <f t="shared" si="15"/>
        <v>7.6353863561018777E-4</v>
      </c>
      <c r="I131" s="9">
        <f t="shared" si="16"/>
        <v>5.7180279703446414E-7</v>
      </c>
      <c r="J131" s="9">
        <f t="shared" si="17"/>
        <v>-7.5429847985289287E-8</v>
      </c>
      <c r="K131" s="9">
        <f t="shared" si="11"/>
        <v>4.2821466190135254E-10</v>
      </c>
      <c r="L131" s="9">
        <f t="shared" si="12"/>
        <v>7.4517014617563035E-12</v>
      </c>
      <c r="M131" s="9">
        <f t="shared" si="13"/>
        <v>-5.6488298098241466E-11</v>
      </c>
    </row>
    <row r="132" spans="1:13" x14ac:dyDescent="0.15">
      <c r="A132" s="9">
        <f t="shared" si="14"/>
        <v>118</v>
      </c>
      <c r="C132" s="9">
        <f>VLOOKUP($A132,Datum!$A:$B,2,0)</f>
        <v>41542</v>
      </c>
      <c r="D132" s="36">
        <f>VLOOKUP(C133,Zeitreihen!$B:$C,2,0)</f>
        <v>587.32000000000005</v>
      </c>
      <c r="E132" s="36">
        <f>VLOOKUP(C133,Zeitreihen!$R:$S,2,0)</f>
        <v>1.0123</v>
      </c>
      <c r="F132" s="9">
        <f t="shared" si="10"/>
        <v>-4.7221979683862497E-3</v>
      </c>
      <c r="G132" s="9">
        <f t="shared" si="10"/>
        <v>-9.8780066262980955E-5</v>
      </c>
      <c r="H132" s="9">
        <f t="shared" si="15"/>
        <v>7.1772631747357642E-4</v>
      </c>
      <c r="I132" s="9">
        <f t="shared" si="16"/>
        <v>-3.3892457582310671E-6</v>
      </c>
      <c r="J132" s="9">
        <f t="shared" si="17"/>
        <v>-7.0897053198725189E-8</v>
      </c>
      <c r="K132" s="9">
        <f t="shared" si="11"/>
        <v>1.6004689433880458E-8</v>
      </c>
      <c r="L132" s="9">
        <f t="shared" si="12"/>
        <v>7.0032156128201597E-12</v>
      </c>
      <c r="M132" s="9">
        <f t="shared" si="13"/>
        <v>3.3478992057959196E-10</v>
      </c>
    </row>
    <row r="133" spans="1:13" x14ac:dyDescent="0.15">
      <c r="A133" s="9">
        <f t="shared" si="14"/>
        <v>119</v>
      </c>
      <c r="C133" s="9">
        <f>VLOOKUP($A133,Datum!$A:$B,2,0)</f>
        <v>41541</v>
      </c>
      <c r="D133" s="36">
        <f>VLOOKUP(C134,Zeitreihen!$B:$C,2,0)</f>
        <v>590.1</v>
      </c>
      <c r="E133" s="36">
        <f>VLOOKUP(C134,Zeitreihen!$R:$S,2,0)</f>
        <v>1.0124</v>
      </c>
      <c r="F133" s="9">
        <f t="shared" si="10"/>
        <v>3.4290209972907717E-3</v>
      </c>
      <c r="G133" s="9">
        <f t="shared" si="10"/>
        <v>-9.8770309725198388E-5</v>
      </c>
      <c r="H133" s="9">
        <f t="shared" si="15"/>
        <v>6.7466273842516176E-4</v>
      </c>
      <c r="I133" s="9">
        <f t="shared" si="16"/>
        <v>2.3134326961495714E-6</v>
      </c>
      <c r="J133" s="9">
        <f t="shared" si="17"/>
        <v>-6.6636647634303726E-8</v>
      </c>
      <c r="K133" s="9">
        <f t="shared" si="11"/>
        <v>7.9328092909158821E-9</v>
      </c>
      <c r="L133" s="9">
        <f t="shared" si="12"/>
        <v>6.5817223258890872E-12</v>
      </c>
      <c r="M133" s="9">
        <f t="shared" si="13"/>
        <v>-2.2849846392709393E-10</v>
      </c>
    </row>
    <row r="134" spans="1:13" x14ac:dyDescent="0.15">
      <c r="A134" s="9">
        <f t="shared" si="14"/>
        <v>120</v>
      </c>
      <c r="C134" s="9">
        <f>VLOOKUP($A134,Datum!$A:$B,2,0)</f>
        <v>41540</v>
      </c>
      <c r="D134" s="36">
        <f>VLOOKUP(C135,Zeitreihen!$B:$C,2,0)</f>
        <v>588.08000000000004</v>
      </c>
      <c r="E134" s="36">
        <f>VLOOKUP(C135,Zeitreihen!$R:$S,2,0)</f>
        <v>1.0125</v>
      </c>
      <c r="F134" s="9">
        <f t="shared" si="10"/>
        <v>-1.700434461041105E-5</v>
      </c>
      <c r="G134" s="9">
        <f t="shared" si="10"/>
        <v>-9.8760555114604413E-5</v>
      </c>
      <c r="H134" s="9">
        <f t="shared" si="15"/>
        <v>6.3418297411965197E-4</v>
      </c>
      <c r="I134" s="9">
        <f t="shared" si="16"/>
        <v>-1.0783865837985955E-8</v>
      </c>
      <c r="J134" s="9">
        <f t="shared" si="17"/>
        <v>-6.2632262568287638E-8</v>
      </c>
      <c r="K134" s="9">
        <f t="shared" si="11"/>
        <v>1.833725709415523E-13</v>
      </c>
      <c r="L134" s="9">
        <f t="shared" si="12"/>
        <v>6.185597019327746E-12</v>
      </c>
      <c r="M134" s="9">
        <f t="shared" si="13"/>
        <v>1.0650205764409116E-12</v>
      </c>
    </row>
    <row r="135" spans="1:13" x14ac:dyDescent="0.15">
      <c r="A135" s="9">
        <f t="shared" si="14"/>
        <v>121</v>
      </c>
      <c r="C135" s="9">
        <f>VLOOKUP($A135,Datum!$A:$B,2,0)</f>
        <v>41537</v>
      </c>
      <c r="D135" s="36">
        <f>VLOOKUP(C136,Zeitreihen!$B:$C,2,0)</f>
        <v>588.09</v>
      </c>
      <c r="E135" s="36">
        <f>VLOOKUP(C136,Zeitreihen!$R:$S,2,0)</f>
        <v>1.0125999999999999</v>
      </c>
      <c r="F135" s="9">
        <f t="shared" si="10"/>
        <v>7.2530247223052064E-3</v>
      </c>
      <c r="G135" s="9">
        <f t="shared" si="10"/>
        <v>-9.8750802430532761E-5</v>
      </c>
      <c r="H135" s="9">
        <f t="shared" si="15"/>
        <v>5.9613199567247282E-4</v>
      </c>
      <c r="I135" s="9">
        <f t="shared" si="16"/>
        <v>4.3237601023695854E-6</v>
      </c>
      <c r="J135" s="9">
        <f t="shared" si="17"/>
        <v>-5.8868512927171574E-8</v>
      </c>
      <c r="K135" s="9">
        <f t="shared" si="11"/>
        <v>3.1360338915803492E-8</v>
      </c>
      <c r="L135" s="9">
        <f t="shared" si="12"/>
        <v>5.8133128894503841E-12</v>
      </c>
      <c r="M135" s="9">
        <f t="shared" si="13"/>
        <v>-4.2697477962611904E-10</v>
      </c>
    </row>
    <row r="136" spans="1:13" x14ac:dyDescent="0.15">
      <c r="A136" s="9">
        <f t="shared" si="14"/>
        <v>122</v>
      </c>
      <c r="C136" s="9">
        <f>VLOOKUP($A136,Datum!$A:$B,2,0)</f>
        <v>41536</v>
      </c>
      <c r="D136" s="36">
        <f>VLOOKUP(C137,Zeitreihen!$B:$C,2,0)</f>
        <v>583.84</v>
      </c>
      <c r="E136" s="36">
        <f>VLOOKUP(C137,Zeitreihen!$R:$S,2,0)</f>
        <v>1.0126999999999999</v>
      </c>
      <c r="F136" s="9">
        <f t="shared" si="10"/>
        <v>-8.9025857617581214E-4</v>
      </c>
      <c r="G136" s="9">
        <f t="shared" si="10"/>
        <v>-9.8741051672428213E-5</v>
      </c>
      <c r="H136" s="9">
        <f t="shared" si="15"/>
        <v>5.6036407593212446E-4</v>
      </c>
      <c r="I136" s="9">
        <f t="shared" si="16"/>
        <v>-4.988689243794078E-7</v>
      </c>
      <c r="J136" s="9">
        <f t="shared" si="17"/>
        <v>-5.5330938176986391E-8</v>
      </c>
      <c r="K136" s="9">
        <f t="shared" si="11"/>
        <v>4.4412233831637048E-10</v>
      </c>
      <c r="L136" s="9">
        <f t="shared" si="12"/>
        <v>5.4634350256177443E-12</v>
      </c>
      <c r="M136" s="9">
        <f t="shared" si="13"/>
        <v>4.9258842239915785E-11</v>
      </c>
    </row>
    <row r="137" spans="1:13" x14ac:dyDescent="0.15">
      <c r="A137" s="9">
        <f t="shared" si="14"/>
        <v>123</v>
      </c>
      <c r="C137" s="9">
        <f>VLOOKUP($A137,Datum!$A:$B,2,0)</f>
        <v>41535</v>
      </c>
      <c r="D137" s="36">
        <f>VLOOKUP(C138,Zeitreihen!$B:$C,2,0)</f>
        <v>584.36</v>
      </c>
      <c r="E137" s="36">
        <f>VLOOKUP(C138,Zeitreihen!$R:$S,2,0)</f>
        <v>1.0127999999999999</v>
      </c>
      <c r="F137" s="9">
        <f t="shared" si="10"/>
        <v>-2.6660302218325231E-3</v>
      </c>
      <c r="G137" s="9">
        <f t="shared" si="10"/>
        <v>-9.8731302839735548E-5</v>
      </c>
      <c r="H137" s="9">
        <f t="shared" si="15"/>
        <v>5.2674223137619692E-4</v>
      </c>
      <c r="I137" s="9">
        <f t="shared" si="16"/>
        <v>-1.4043107079644404E-6</v>
      </c>
      <c r="J137" s="9">
        <f t="shared" si="17"/>
        <v>-5.2005946764481353E-8</v>
      </c>
      <c r="K137" s="9">
        <f t="shared" si="11"/>
        <v>3.7439347882762246E-9</v>
      </c>
      <c r="L137" s="9">
        <f t="shared" si="12"/>
        <v>5.1346148794711738E-12</v>
      </c>
      <c r="M137" s="9">
        <f t="shared" si="13"/>
        <v>1.3864942578912059E-10</v>
      </c>
    </row>
    <row r="138" spans="1:13" x14ac:dyDescent="0.15">
      <c r="A138" s="9">
        <f t="shared" si="14"/>
        <v>124</v>
      </c>
      <c r="C138" s="9">
        <f>VLOOKUP($A138,Datum!$A:$B,2,0)</f>
        <v>41534</v>
      </c>
      <c r="D138" s="36">
        <f>VLOOKUP(C139,Zeitreihen!$B:$C,2,0)</f>
        <v>585.91999999999996</v>
      </c>
      <c r="E138" s="36">
        <f>VLOOKUP(C139,Zeitreihen!$R:$S,2,0)</f>
        <v>1.0128999999999999</v>
      </c>
      <c r="F138" s="9">
        <f t="shared" si="10"/>
        <v>1.4734593088281012E-2</v>
      </c>
      <c r="G138" s="9">
        <f t="shared" si="10"/>
        <v>-9.8721555931899533E-5</v>
      </c>
      <c r="H138" s="9">
        <f t="shared" si="15"/>
        <v>4.9513769749362513E-4</v>
      </c>
      <c r="I138" s="9">
        <f t="shared" si="16"/>
        <v>7.2956524952369435E-6</v>
      </c>
      <c r="J138" s="9">
        <f t="shared" si="17"/>
        <v>-4.8880763897108867E-8</v>
      </c>
      <c r="K138" s="9">
        <f t="shared" si="11"/>
        <v>1.0749847083081838E-7</v>
      </c>
      <c r="L138" s="9">
        <f t="shared" si="12"/>
        <v>4.8255850670624082E-12</v>
      </c>
      <c r="M138" s="9">
        <f t="shared" si="13"/>
        <v>-7.2023816586823636E-10</v>
      </c>
    </row>
    <row r="139" spans="1:13" x14ac:dyDescent="0.15">
      <c r="A139" s="9">
        <f t="shared" si="14"/>
        <v>125</v>
      </c>
      <c r="C139" s="9">
        <f>VLOOKUP($A139,Datum!$A:$B,2,0)</f>
        <v>41533</v>
      </c>
      <c r="D139" s="36">
        <f>VLOOKUP(C140,Zeitreihen!$B:$C,2,0)</f>
        <v>577.35</v>
      </c>
      <c r="E139" s="36">
        <f>VLOOKUP(C140,Zeitreihen!$R:$S,2,0)</f>
        <v>1.0129999999999999</v>
      </c>
      <c r="F139" s="9">
        <f t="shared" si="10"/>
        <v>-5.1960198499615512E-5</v>
      </c>
      <c r="G139" s="9">
        <f t="shared" si="10"/>
        <v>-9.8711810948364962E-5</v>
      </c>
      <c r="H139" s="9">
        <f t="shared" si="15"/>
        <v>4.6542943564400758E-4</v>
      </c>
      <c r="I139" s="9">
        <f t="shared" si="16"/>
        <v>-2.4183805863626658E-8</v>
      </c>
      <c r="J139" s="9">
        <f t="shared" si="17"/>
        <v>-4.5943382461095473E-8</v>
      </c>
      <c r="K139" s="9">
        <f t="shared" si="11"/>
        <v>1.2565953531502068E-12</v>
      </c>
      <c r="L139" s="9">
        <f t="shared" si="12"/>
        <v>4.5351544838280825E-12</v>
      </c>
      <c r="M139" s="9">
        <f t="shared" si="13"/>
        <v>2.3872272724222747E-12</v>
      </c>
    </row>
    <row r="140" spans="1:13" x14ac:dyDescent="0.15">
      <c r="A140" s="9">
        <f t="shared" si="14"/>
        <v>126</v>
      </c>
      <c r="C140" s="9">
        <f>VLOOKUP($A140,Datum!$A:$B,2,0)</f>
        <v>41530</v>
      </c>
      <c r="D140" s="36">
        <f>VLOOKUP(C141,Zeitreihen!$B:$C,2,0)</f>
        <v>577.38</v>
      </c>
      <c r="E140" s="36">
        <f>VLOOKUP(C141,Zeitreihen!$R:$S,2,0)</f>
        <v>1.0130999999999999</v>
      </c>
      <c r="F140" s="9">
        <f t="shared" si="10"/>
        <v>2.8965669073914898E-3</v>
      </c>
      <c r="G140" s="9">
        <f t="shared" si="10"/>
        <v>-9.8702067888687637E-5</v>
      </c>
      <c r="H140" s="9">
        <f t="shared" si="15"/>
        <v>4.3750366950536711E-4</v>
      </c>
      <c r="I140" s="9">
        <f t="shared" si="16"/>
        <v>1.2672586509515897E-6</v>
      </c>
      <c r="J140" s="9">
        <f t="shared" si="17"/>
        <v>-4.3182516889068706E-8</v>
      </c>
      <c r="K140" s="9">
        <f t="shared" si="11"/>
        <v>3.6706994714519576E-9</v>
      </c>
      <c r="L140" s="9">
        <f t="shared" si="12"/>
        <v>4.2622037135892598E-12</v>
      </c>
      <c r="M140" s="9">
        <f t="shared" si="13"/>
        <v>-1.2508104939875051E-10</v>
      </c>
    </row>
    <row r="141" spans="1:13" x14ac:dyDescent="0.15">
      <c r="A141" s="9">
        <f t="shared" si="14"/>
        <v>127</v>
      </c>
      <c r="C141" s="9">
        <f>VLOOKUP($A141,Datum!$A:$B,2,0)</f>
        <v>41529</v>
      </c>
      <c r="D141" s="36">
        <f>VLOOKUP(C142,Zeitreihen!$B:$C,2,0)</f>
        <v>575.71</v>
      </c>
      <c r="E141" s="36">
        <f>VLOOKUP(C142,Zeitreihen!$R:$S,2,0)</f>
        <v>1.0132000000000001</v>
      </c>
      <c r="F141" s="9">
        <f t="shared" si="10"/>
        <v>2.6785419708816481E-3</v>
      </c>
      <c r="G141" s="9">
        <f t="shared" si="10"/>
        <v>-9.8692326751646136E-5</v>
      </c>
      <c r="H141" s="9">
        <f t="shared" si="15"/>
        <v>4.1125344933504507E-4</v>
      </c>
      <c r="I141" s="9">
        <f t="shared" si="16"/>
        <v>1.1015596247137676E-6</v>
      </c>
      <c r="J141" s="9">
        <f t="shared" si="17"/>
        <v>-4.0587559799515816E-8</v>
      </c>
      <c r="K141" s="9">
        <f t="shared" si="11"/>
        <v>2.9505736882244636E-9</v>
      </c>
      <c r="L141" s="9">
        <f t="shared" si="12"/>
        <v>4.0056807137857916E-12</v>
      </c>
      <c r="M141" s="9">
        <f t="shared" si="13"/>
        <v>-1.0871548241867185E-10</v>
      </c>
    </row>
    <row r="142" spans="1:13" x14ac:dyDescent="0.15">
      <c r="A142" s="9">
        <f t="shared" si="14"/>
        <v>128</v>
      </c>
      <c r="C142" s="9">
        <f>VLOOKUP($A142,Datum!$A:$B,2,0)</f>
        <v>41528</v>
      </c>
      <c r="D142" s="36">
        <f>VLOOKUP(C143,Zeitreihen!$B:$C,2,0)</f>
        <v>574.16999999999996</v>
      </c>
      <c r="E142" s="36">
        <f>VLOOKUP(C143,Zeitreihen!$R:$S,2,0)</f>
        <v>1.0133000000000001</v>
      </c>
      <c r="F142" s="9">
        <f t="shared" si="10"/>
        <v>3.2606966873785365E-2</v>
      </c>
      <c r="G142" s="9">
        <f t="shared" si="10"/>
        <v>-9.8682587537462477E-5</v>
      </c>
      <c r="H142" s="9">
        <f t="shared" si="15"/>
        <v>3.8657824237494233E-4</v>
      </c>
      <c r="I142" s="9">
        <f t="shared" si="16"/>
        <v>1.2605143943245914E-5</v>
      </c>
      <c r="J142" s="9">
        <f t="shared" si="17"/>
        <v>-3.8148541243243632E-8</v>
      </c>
      <c r="K142" s="9">
        <f t="shared" si="11"/>
        <v>4.1101551099671574E-7</v>
      </c>
      <c r="L142" s="9">
        <f t="shared" si="12"/>
        <v>3.7645967606628873E-12</v>
      </c>
      <c r="M142" s="9">
        <f t="shared" si="13"/>
        <v>-1.2439082206016798E-9</v>
      </c>
    </row>
    <row r="143" spans="1:13" x14ac:dyDescent="0.15">
      <c r="A143" s="9">
        <f t="shared" si="14"/>
        <v>129</v>
      </c>
      <c r="C143" s="9">
        <f>VLOOKUP($A143,Datum!$A:$B,2,0)</f>
        <v>41527</v>
      </c>
      <c r="D143" s="36">
        <f>VLOOKUP(C144,Zeitreihen!$B:$C,2,0)</f>
        <v>555.75</v>
      </c>
      <c r="E143" s="36">
        <f>VLOOKUP(C144,Zeitreihen!$R:$S,2,0)</f>
        <v>1.0134000000000001</v>
      </c>
      <c r="F143" s="9">
        <f t="shared" si="10"/>
        <v>-4.4974140627646877E-4</v>
      </c>
      <c r="G143" s="9">
        <f t="shared" si="10"/>
        <v>-9.8672850245359355E-5</v>
      </c>
      <c r="H143" s="9">
        <f t="shared" si="15"/>
        <v>3.6338354783244575E-4</v>
      </c>
      <c r="I143" s="9">
        <f t="shared" si="16"/>
        <v>-1.634286278198966E-7</v>
      </c>
      <c r="J143" s="9">
        <f t="shared" si="17"/>
        <v>-3.58560903968983E-8</v>
      </c>
      <c r="K143" s="9">
        <f t="shared" si="11"/>
        <v>7.3500620901553921E-11</v>
      </c>
      <c r="L143" s="9">
        <f t="shared" si="12"/>
        <v>3.5380226381172135E-12</v>
      </c>
      <c r="M143" s="9">
        <f t="shared" si="13"/>
        <v>1.6125968518677227E-11</v>
      </c>
    </row>
    <row r="144" spans="1:13" x14ac:dyDescent="0.15">
      <c r="A144" s="9">
        <f t="shared" si="14"/>
        <v>130</v>
      </c>
      <c r="C144" s="9">
        <f>VLOOKUP($A144,Datum!$A:$B,2,0)</f>
        <v>41526</v>
      </c>
      <c r="D144" s="36">
        <f>VLOOKUP(C145,Zeitreihen!$B:$C,2,0)</f>
        <v>556</v>
      </c>
      <c r="E144" s="36">
        <f>VLOOKUP(C145,Zeitreihen!$R:$S,2,0)</f>
        <v>1.0135000000000001</v>
      </c>
      <c r="F144" s="9">
        <f t="shared" ref="F144:G207" si="18" xml:space="preserve"> LN(D144/D145)</f>
        <v>4.6773527036924245E-4</v>
      </c>
      <c r="G144" s="9">
        <f t="shared" si="18"/>
        <v>-9.8663114874559504E-5</v>
      </c>
      <c r="H144" s="9">
        <f t="shared" si="15"/>
        <v>3.4158053496249896E-4</v>
      </c>
      <c r="I144" s="9">
        <f t="shared" si="16"/>
        <v>1.5976926387355493E-7</v>
      </c>
      <c r="J144" s="9">
        <f t="shared" si="17"/>
        <v>-3.3701399559918527E-8</v>
      </c>
      <c r="K144" s="9">
        <f t="shared" ref="K144:K207" si="19" xml:space="preserve"> I144*F144</f>
        <v>7.4729719834592057E-11</v>
      </c>
      <c r="L144" s="9">
        <f t="shared" ref="L144:L207" si="20" xml:space="preserve"> J144 * G144</f>
        <v>3.3250850562136708E-12</v>
      </c>
      <c r="M144" s="9">
        <f t="shared" ref="M144:M207" si="21" xml:space="preserve"> I144 * G144</f>
        <v>-1.576333323498036E-11</v>
      </c>
    </row>
    <row r="145" spans="1:13" x14ac:dyDescent="0.15">
      <c r="A145" s="9">
        <f t="shared" ref="A145:A208" si="22">A144+1</f>
        <v>131</v>
      </c>
      <c r="C145" s="9">
        <f>VLOOKUP($A145,Datum!$A:$B,2,0)</f>
        <v>41523</v>
      </c>
      <c r="D145" s="36">
        <f>VLOOKUP(C146,Zeitreihen!$B:$C,2,0)</f>
        <v>555.74</v>
      </c>
      <c r="E145" s="36">
        <f>VLOOKUP(C146,Zeitreihen!$R:$S,2,0)</f>
        <v>1.0136000000000001</v>
      </c>
      <c r="F145" s="9">
        <f t="shared" si="18"/>
        <v>-9.331216010760578E-3</v>
      </c>
      <c r="G145" s="9">
        <f t="shared" si="18"/>
        <v>-9.8653381424618715E-5</v>
      </c>
      <c r="H145" s="9">
        <f t="shared" ref="H145:H208" si="23">H144*$H$13</f>
        <v>3.2108570286474902E-4</v>
      </c>
      <c r="I145" s="9">
        <f t="shared" ref="I145:I208" si="24" xml:space="preserve"> H145 *F145</f>
        <v>-2.9961200513978598E-6</v>
      </c>
      <c r="J145" s="9">
        <f t="shared" ref="J145:J208" si="25" xml:space="preserve"> G145 *H145</f>
        <v>-3.1676190314707878E-8</v>
      </c>
      <c r="K145" s="9">
        <f t="shared" si="19"/>
        <v>2.7957443393764517E-8</v>
      </c>
      <c r="L145" s="9">
        <f t="shared" si="20"/>
        <v>3.1249632851956896E-12</v>
      </c>
      <c r="M145" s="9">
        <f t="shared" si="21"/>
        <v>2.9557737422450129E-10</v>
      </c>
    </row>
    <row r="146" spans="1:13" x14ac:dyDescent="0.15">
      <c r="A146" s="9">
        <f t="shared" si="22"/>
        <v>132</v>
      </c>
      <c r="C146" s="9">
        <f>VLOOKUP($A146,Datum!$A:$B,2,0)</f>
        <v>41522</v>
      </c>
      <c r="D146" s="36">
        <f>VLOOKUP(C147,Zeitreihen!$B:$C,2,0)</f>
        <v>560.95000000000005</v>
      </c>
      <c r="E146" s="36">
        <f>VLOOKUP(C147,Zeitreihen!$R:$S,2,0)</f>
        <v>1.0137</v>
      </c>
      <c r="F146" s="9">
        <f t="shared" si="18"/>
        <v>-1.1820405755885433E-2</v>
      </c>
      <c r="G146" s="9">
        <f t="shared" si="18"/>
        <v>-9.8643649894981767E-5</v>
      </c>
      <c r="H146" s="9">
        <f t="shared" si="23"/>
        <v>3.0182056069286405E-4</v>
      </c>
      <c r="I146" s="9">
        <f t="shared" si="24"/>
        <v>-3.5676414928584989E-6</v>
      </c>
      <c r="J146" s="9">
        <f t="shared" si="25"/>
        <v>-2.9772681720093978E-8</v>
      </c>
      <c r="K146" s="9">
        <f t="shared" si="19"/>
        <v>4.2170970037120297E-8</v>
      </c>
      <c r="L146" s="9">
        <f t="shared" si="20"/>
        <v>2.936885992031674E-12</v>
      </c>
      <c r="M146" s="9">
        <f t="shared" si="21"/>
        <v>3.5192517837234386E-10</v>
      </c>
    </row>
    <row r="147" spans="1:13" x14ac:dyDescent="0.15">
      <c r="A147" s="9">
        <f t="shared" si="22"/>
        <v>133</v>
      </c>
      <c r="C147" s="9">
        <f>VLOOKUP($A147,Datum!$A:$B,2,0)</f>
        <v>41521</v>
      </c>
      <c r="D147" s="36">
        <f>VLOOKUP(C148,Zeitreihen!$B:$C,2,0)</f>
        <v>567.62</v>
      </c>
      <c r="E147" s="36">
        <f>VLOOKUP(C148,Zeitreihen!$R:$S,2,0)</f>
        <v>1.0138</v>
      </c>
      <c r="F147" s="9">
        <f t="shared" si="18"/>
        <v>-1.0392935980417429E-2</v>
      </c>
      <c r="G147" s="9">
        <f t="shared" si="18"/>
        <v>-9.863392028509344E-5</v>
      </c>
      <c r="H147" s="9">
        <f t="shared" si="23"/>
        <v>2.8371132705129221E-4</v>
      </c>
      <c r="I147" s="9">
        <f t="shared" si="24"/>
        <v>-2.9485936589633514E-6</v>
      </c>
      <c r="J147" s="9">
        <f t="shared" si="25"/>
        <v>-2.798356041635523E-8</v>
      </c>
      <c r="K147" s="9">
        <f t="shared" si="19"/>
        <v>3.0644545129870895E-8</v>
      </c>
      <c r="L147" s="9">
        <f t="shared" si="20"/>
        <v>2.7601282673998779E-12</v>
      </c>
      <c r="M147" s="9">
        <f t="shared" si="21"/>
        <v>2.9083135191132321E-10</v>
      </c>
    </row>
    <row r="148" spans="1:13" x14ac:dyDescent="0.15">
      <c r="A148" s="9">
        <f t="shared" si="22"/>
        <v>134</v>
      </c>
      <c r="C148" s="9">
        <f>VLOOKUP($A148,Datum!$A:$B,2,0)</f>
        <v>41520</v>
      </c>
      <c r="D148" s="36">
        <f>VLOOKUP(C149,Zeitreihen!$B:$C,2,0)</f>
        <v>573.54999999999995</v>
      </c>
      <c r="E148" s="36">
        <f>VLOOKUP(C149,Zeitreihen!$R:$S,2,0)</f>
        <v>1.0139</v>
      </c>
      <c r="F148" s="9">
        <f t="shared" si="18"/>
        <v>1.3085010808408079E-3</v>
      </c>
      <c r="G148" s="9">
        <f t="shared" si="18"/>
        <v>-9.8624192594398515E-5</v>
      </c>
      <c r="H148" s="9">
        <f t="shared" si="23"/>
        <v>2.6668864742821467E-4</v>
      </c>
      <c r="I148" s="9">
        <f t="shared" si="24"/>
        <v>3.4896238340779203E-7</v>
      </c>
      <c r="J148" s="9">
        <f t="shared" si="25"/>
        <v>-2.6301952526699887E-8</v>
      </c>
      <c r="K148" s="9">
        <f t="shared" si="19"/>
        <v>4.5661765586188029E-10</v>
      </c>
      <c r="L148" s="9">
        <f t="shared" si="20"/>
        <v>2.5940088316019764E-12</v>
      </c>
      <c r="M148" s="9">
        <f t="shared" si="21"/>
        <v>-3.4416133309410417E-11</v>
      </c>
    </row>
    <row r="149" spans="1:13" x14ac:dyDescent="0.15">
      <c r="A149" s="9">
        <f t="shared" si="22"/>
        <v>135</v>
      </c>
      <c r="C149" s="9">
        <f>VLOOKUP($A149,Datum!$A:$B,2,0)</f>
        <v>41519</v>
      </c>
      <c r="D149" s="36">
        <f>VLOOKUP(C150,Zeitreihen!$B:$C,2,0)</f>
        <v>572.79999999999995</v>
      </c>
      <c r="E149" s="36">
        <f>VLOOKUP(C150,Zeitreihen!$R:$S,2,0)</f>
        <v>1.014</v>
      </c>
      <c r="F149" s="9">
        <f t="shared" si="18"/>
        <v>2.2698106551566558E-4</v>
      </c>
      <c r="G149" s="9">
        <f t="shared" si="18"/>
        <v>-9.8614466822230748E-5</v>
      </c>
      <c r="H149" s="9">
        <f t="shared" si="23"/>
        <v>2.5068732858252179E-4</v>
      </c>
      <c r="I149" s="9">
        <f t="shared" si="24"/>
        <v>5.6901276952936566E-8</v>
      </c>
      <c r="J149" s="9">
        <f t="shared" si="25"/>
        <v>-2.4721397247254755E-8</v>
      </c>
      <c r="K149" s="9">
        <f t="shared" si="19"/>
        <v>1.2915512471979527E-11</v>
      </c>
      <c r="L149" s="9">
        <f t="shared" si="20"/>
        <v>2.4378874086385904E-12</v>
      </c>
      <c r="M149" s="9">
        <f t="shared" si="21"/>
        <v>-5.611289088217926E-12</v>
      </c>
    </row>
    <row r="150" spans="1:13" x14ac:dyDescent="0.15">
      <c r="A150" s="9">
        <f t="shared" si="22"/>
        <v>136</v>
      </c>
      <c r="C150" s="9">
        <f>VLOOKUP($A150,Datum!$A:$B,2,0)</f>
        <v>41516</v>
      </c>
      <c r="D150" s="36">
        <f>VLOOKUP(C151,Zeitreihen!$B:$C,2,0)</f>
        <v>572.66999999999996</v>
      </c>
      <c r="E150" s="36">
        <f>VLOOKUP(C151,Zeitreihen!$R:$S,2,0)</f>
        <v>1.0141</v>
      </c>
      <c r="F150" s="9">
        <f t="shared" si="18"/>
        <v>-5.0627166920249862E-4</v>
      </c>
      <c r="G150" s="9">
        <f xml:space="preserve"> LN(E150/E151)</f>
        <v>-9.8604742968034893E-5</v>
      </c>
      <c r="H150" s="9">
        <f t="shared" si="23"/>
        <v>2.3564608886757047E-4</v>
      </c>
      <c r="I150" s="9">
        <f t="shared" si="24"/>
        <v>-1.1930093875202524E-7</v>
      </c>
      <c r="J150" s="9">
        <f t="shared" si="25"/>
        <v>-2.3235822024209495E-8</v>
      </c>
      <c r="K150" s="9">
        <f t="shared" si="19"/>
        <v>6.0398685399412873E-11</v>
      </c>
      <c r="L150" s="9">
        <f t="shared" si="20"/>
        <v>2.2911622583481816E-12</v>
      </c>
      <c r="M150" s="9">
        <f t="shared" si="21"/>
        <v>1.1763638401488722E-11</v>
      </c>
    </row>
    <row r="151" spans="1:13" x14ac:dyDescent="0.15">
      <c r="A151" s="9">
        <f t="shared" si="22"/>
        <v>137</v>
      </c>
      <c r="C151" s="9">
        <f>VLOOKUP($A151,Datum!$A:$B,2,0)</f>
        <v>41515</v>
      </c>
      <c r="D151" s="36">
        <f>VLOOKUP(C152,Zeitreihen!$B:$C,2,0)</f>
        <v>572.96</v>
      </c>
      <c r="E151" s="36">
        <f>VLOOKUP(C152,Zeitreihen!$R:$S,2,0)</f>
        <v>1.0142</v>
      </c>
      <c r="F151" s="9">
        <f t="shared" si="18"/>
        <v>-1.3487246138929631E-2</v>
      </c>
      <c r="G151" s="9">
        <f t="shared" si="18"/>
        <v>-9.8595021031255744E-5</v>
      </c>
      <c r="H151" s="9">
        <f t="shared" si="23"/>
        <v>2.2150732353551624E-4</v>
      </c>
      <c r="I151" s="9">
        <f t="shared" si="24"/>
        <v>-2.9875237940990282E-6</v>
      </c>
      <c r="J151" s="9">
        <f t="shared" si="25"/>
        <v>-2.1839519222561395E-8</v>
      </c>
      <c r="K151" s="9">
        <f t="shared" si="19"/>
        <v>4.0293468756922524E-8</v>
      </c>
      <c r="L151" s="9">
        <f t="shared" si="20"/>
        <v>2.1532678570609548E-12</v>
      </c>
      <c r="M151" s="9">
        <f t="shared" si="21"/>
        <v>2.9455497131057064E-10</v>
      </c>
    </row>
    <row r="152" spans="1:13" x14ac:dyDescent="0.15">
      <c r="A152" s="9">
        <f t="shared" si="22"/>
        <v>138</v>
      </c>
      <c r="C152" s="9">
        <f>VLOOKUP($A152,Datum!$A:$B,2,0)</f>
        <v>41514</v>
      </c>
      <c r="D152" s="36">
        <f>VLOOKUP(C153,Zeitreihen!$B:$C,2,0)</f>
        <v>580.74</v>
      </c>
      <c r="E152" s="36">
        <f>VLOOKUP(C153,Zeitreihen!$R:$S,2,0)</f>
        <v>1.0143</v>
      </c>
      <c r="F152" s="9">
        <f t="shared" si="18"/>
        <v>-1.7918873954819795E-2</v>
      </c>
      <c r="G152" s="9">
        <f t="shared" si="18"/>
        <v>-9.8585301011449103E-5</v>
      </c>
      <c r="H152" s="9">
        <f t="shared" si="23"/>
        <v>2.0821688412338526E-4</v>
      </c>
      <c r="I152" s="9">
        <f t="shared" si="24"/>
        <v>-3.7310121018722594E-6</v>
      </c>
      <c r="J152" s="9">
        <f t="shared" si="25"/>
        <v>-2.0527124196969954E-8</v>
      </c>
      <c r="K152" s="9">
        <f t="shared" si="19"/>
        <v>6.6855535577356286E-8</v>
      </c>
      <c r="L152" s="9">
        <f t="shared" si="20"/>
        <v>2.0236727178576835E-12</v>
      </c>
      <c r="M152" s="9">
        <f t="shared" si="21"/>
        <v>3.6782295114043612E-10</v>
      </c>
    </row>
    <row r="153" spans="1:13" x14ac:dyDescent="0.15">
      <c r="A153" s="9">
        <f t="shared" si="22"/>
        <v>139</v>
      </c>
      <c r="C153" s="9">
        <f>VLOOKUP($A153,Datum!$A:$B,2,0)</f>
        <v>41513</v>
      </c>
      <c r="D153" s="36">
        <f>VLOOKUP(C154,Zeitreihen!$B:$C,2,0)</f>
        <v>591.24</v>
      </c>
      <c r="E153" s="36">
        <f>VLOOKUP(C154,Zeitreihen!$R:$S,2,0)</f>
        <v>1.0144</v>
      </c>
      <c r="F153" s="9">
        <f t="shared" si="18"/>
        <v>-5.1285624252800383E-3</v>
      </c>
      <c r="G153" s="9">
        <f t="shared" si="18"/>
        <v>-9.8575582907948727E-5</v>
      </c>
      <c r="H153" s="9">
        <f t="shared" si="23"/>
        <v>1.9572387107598215E-4</v>
      </c>
      <c r="I153" s="9">
        <f t="shared" si="24"/>
        <v>-1.0037820909306364E-6</v>
      </c>
      <c r="J153" s="9">
        <f t="shared" si="25"/>
        <v>-1.9293594680315145E-8</v>
      </c>
      <c r="K153" s="9">
        <f t="shared" si="19"/>
        <v>5.1479591147158924E-9</v>
      </c>
      <c r="L153" s="9">
        <f t="shared" si="20"/>
        <v>1.9018773420017641E-12</v>
      </c>
      <c r="M153" s="9">
        <f t="shared" si="21"/>
        <v>9.8948404726047082E-11</v>
      </c>
    </row>
    <row r="154" spans="1:13" x14ac:dyDescent="0.15">
      <c r="A154" s="9">
        <f t="shared" si="22"/>
        <v>140</v>
      </c>
      <c r="C154" s="9">
        <f>VLOOKUP($A154,Datum!$A:$B,2,0)</f>
        <v>41512</v>
      </c>
      <c r="D154" s="36">
        <f>VLOOKUP(C155,Zeitreihen!$B:$C,2,0)</f>
        <v>594.28</v>
      </c>
      <c r="E154" s="36">
        <f>VLOOKUP(C155,Zeitreihen!$R:$S,2,0)</f>
        <v>1.0145</v>
      </c>
      <c r="F154" s="9">
        <f t="shared" si="18"/>
        <v>8.5854977707515423E-4</v>
      </c>
      <c r="G154" s="9">
        <f t="shared" si="18"/>
        <v>-9.8565866720199384E-5</v>
      </c>
      <c r="H154" s="9">
        <f t="shared" si="23"/>
        <v>1.8398043881142322E-4</v>
      </c>
      <c r="I154" s="9">
        <f t="shared" si="24"/>
        <v>1.5795636472773647E-7</v>
      </c>
      <c r="J154" s="9">
        <f t="shared" si="25"/>
        <v>-1.8134191411010539E-8</v>
      </c>
      <c r="K154" s="9">
        <f t="shared" si="19"/>
        <v>1.3561340172459991E-10</v>
      </c>
      <c r="L154" s="9">
        <f t="shared" si="20"/>
        <v>1.7874122936962491E-12</v>
      </c>
      <c r="M154" s="9">
        <f t="shared" si="21"/>
        <v>-1.5569105993361276E-11</v>
      </c>
    </row>
    <row r="155" spans="1:13" x14ac:dyDescent="0.15">
      <c r="A155" s="9">
        <f t="shared" si="22"/>
        <v>141</v>
      </c>
      <c r="C155" s="9">
        <f>VLOOKUP($A155,Datum!$A:$B,2,0)</f>
        <v>41509</v>
      </c>
      <c r="D155" s="36">
        <f>VLOOKUP(C156,Zeitreihen!$B:$C,2,0)</f>
        <v>593.77</v>
      </c>
      <c r="E155" s="36">
        <f>VLOOKUP(C156,Zeitreihen!$R:$S,2,0)</f>
        <v>1.0145999999999999</v>
      </c>
      <c r="F155" s="9">
        <f t="shared" si="18"/>
        <v>3.5936971889078259E-3</v>
      </c>
      <c r="G155" s="9">
        <f t="shared" si="18"/>
        <v>-9.8556152447534817E-5</v>
      </c>
      <c r="H155" s="9">
        <f t="shared" si="23"/>
        <v>1.7294161248273781E-4</v>
      </c>
      <c r="I155" s="9">
        <f t="shared" si="24"/>
        <v>6.2149978662440142E-7</v>
      </c>
      <c r="J155" s="9">
        <f t="shared" si="25"/>
        <v>-1.7044459924371199E-8</v>
      </c>
      <c r="K155" s="9">
        <f t="shared" si="19"/>
        <v>2.2334820360989248E-9</v>
      </c>
      <c r="L155" s="9">
        <f t="shared" si="20"/>
        <v>1.6798363906922257E-12</v>
      </c>
      <c r="M155" s="9">
        <f t="shared" si="21"/>
        <v>-6.1252627716664869E-11</v>
      </c>
    </row>
    <row r="156" spans="1:13" x14ac:dyDescent="0.15">
      <c r="A156" s="9">
        <f t="shared" si="22"/>
        <v>142</v>
      </c>
      <c r="C156" s="9">
        <f>VLOOKUP($A156,Datum!$A:$B,2,0)</f>
        <v>41508</v>
      </c>
      <c r="D156" s="36">
        <f>VLOOKUP(C157,Zeitreihen!$B:$C,2,0)</f>
        <v>591.64</v>
      </c>
      <c r="E156" s="36">
        <f>VLOOKUP(C157,Zeitreihen!$R:$S,2,0)</f>
        <v>1.0146999999999999</v>
      </c>
      <c r="F156" s="9">
        <f t="shared" si="18"/>
        <v>1.3361637181445512E-3</v>
      </c>
      <c r="G156" s="9">
        <f t="shared" si="18"/>
        <v>-9.8546440089621878E-5</v>
      </c>
      <c r="H156" s="9">
        <f t="shared" si="23"/>
        <v>1.6256511573377354E-4</v>
      </c>
      <c r="I156" s="9">
        <f t="shared" si="24"/>
        <v>2.1721360947943813E-7</v>
      </c>
      <c r="J156" s="9">
        <f t="shared" si="25"/>
        <v>-1.6020213438320762E-8</v>
      </c>
      <c r="K156" s="9">
        <f t="shared" si="19"/>
        <v>2.902329440736446E-10</v>
      </c>
      <c r="L156" s="9">
        <f t="shared" si="20"/>
        <v>1.5787350038224322E-12</v>
      </c>
      <c r="M156" s="9">
        <f t="shared" si="21"/>
        <v>-2.1405627953215973E-11</v>
      </c>
    </row>
    <row r="157" spans="1:13" x14ac:dyDescent="0.15">
      <c r="A157" s="9">
        <f t="shared" si="22"/>
        <v>143</v>
      </c>
      <c r="C157" s="9">
        <f>VLOOKUP($A157,Datum!$A:$B,2,0)</f>
        <v>41507</v>
      </c>
      <c r="D157" s="36">
        <f>VLOOKUP(C158,Zeitreihen!$B:$C,2,0)</f>
        <v>590.85</v>
      </c>
      <c r="E157" s="36">
        <f>VLOOKUP(C158,Zeitreihen!$R:$S,2,0)</f>
        <v>1.0147999999999999</v>
      </c>
      <c r="F157" s="9">
        <f t="shared" si="18"/>
        <v>7.4496727282600715E-4</v>
      </c>
      <c r="G157" s="9">
        <f t="shared" si="18"/>
        <v>-9.8536729645683262E-5</v>
      </c>
      <c r="H157" s="9">
        <f t="shared" si="23"/>
        <v>1.5281120878974711E-4</v>
      </c>
      <c r="I157" s="9">
        <f t="shared" si="24"/>
        <v>1.1383934946934348E-7</v>
      </c>
      <c r="J157" s="9">
        <f t="shared" si="25"/>
        <v>-1.5057516767345368E-8</v>
      </c>
      <c r="K157" s="9">
        <f t="shared" si="19"/>
        <v>8.4806589714463584E-11</v>
      </c>
      <c r="L157" s="9">
        <f t="shared" si="20"/>
        <v>1.483718458839253E-12</v>
      </c>
      <c r="M157" s="9">
        <f t="shared" si="21"/>
        <v>-1.1217357201701156E-11</v>
      </c>
    </row>
    <row r="158" spans="1:13" x14ac:dyDescent="0.15">
      <c r="A158" s="9">
        <f t="shared" si="22"/>
        <v>144</v>
      </c>
      <c r="C158" s="9">
        <f>VLOOKUP($A158,Datum!$A:$B,2,0)</f>
        <v>41506</v>
      </c>
      <c r="D158" s="36">
        <f>VLOOKUP(C159,Zeitreihen!$B:$C,2,0)</f>
        <v>590.41</v>
      </c>
      <c r="E158" s="36">
        <f>VLOOKUP(C159,Zeitreihen!$R:$S,2,0)</f>
        <v>1.0148999999999999</v>
      </c>
      <c r="F158" s="9">
        <f t="shared" si="18"/>
        <v>2.8325507638244079E-3</v>
      </c>
      <c r="G158" s="9">
        <f t="shared" si="18"/>
        <v>-9.8527021115163776E-5</v>
      </c>
      <c r="H158" s="9">
        <f t="shared" si="23"/>
        <v>1.4364253626236227E-4</v>
      </c>
      <c r="I158" s="9">
        <f t="shared" si="24"/>
        <v>4.0687477580762945E-7</v>
      </c>
      <c r="J158" s="9">
        <f t="shared" si="25"/>
        <v>-1.4152671203357446E-8</v>
      </c>
      <c r="K158" s="9">
        <f t="shared" si="19"/>
        <v>1.1524934569947855E-9</v>
      </c>
      <c r="L158" s="9">
        <f t="shared" si="20"/>
        <v>1.3944205344891693E-12</v>
      </c>
      <c r="M158" s="9">
        <f t="shared" si="21"/>
        <v>-4.0088159627225834E-11</v>
      </c>
    </row>
    <row r="159" spans="1:13" x14ac:dyDescent="0.15">
      <c r="A159" s="9">
        <f t="shared" si="22"/>
        <v>145</v>
      </c>
      <c r="C159" s="9">
        <f>VLOOKUP($A159,Datum!$A:$B,2,0)</f>
        <v>41505</v>
      </c>
      <c r="D159" s="36">
        <f>VLOOKUP(C160,Zeitreihen!$B:$C,2,0)</f>
        <v>588.74</v>
      </c>
      <c r="E159" s="36">
        <f>VLOOKUP(C160,Zeitreihen!$R:$S,2,0)</f>
        <v>1.0149999999999999</v>
      </c>
      <c r="F159" s="9">
        <f t="shared" si="18"/>
        <v>3.5675758700624637E-4</v>
      </c>
      <c r="G159" s="9">
        <f t="shared" si="18"/>
        <v>-9.8517314497730246E-5</v>
      </c>
      <c r="H159" s="9">
        <f t="shared" si="23"/>
        <v>1.3502398408662053E-4</v>
      </c>
      <c r="I159" s="9">
        <f t="shared" si="24"/>
        <v>4.817083075071255E-8</v>
      </c>
      <c r="J159" s="9">
        <f t="shared" si="25"/>
        <v>-1.3302200304998118E-8</v>
      </c>
      <c r="K159" s="9">
        <f t="shared" si="19"/>
        <v>1.7185309342710499E-11</v>
      </c>
      <c r="L159" s="9">
        <f t="shared" si="20"/>
        <v>1.3104970509593028E-12</v>
      </c>
      <c r="M159" s="9">
        <f t="shared" si="21"/>
        <v>-4.7456608826848834E-12</v>
      </c>
    </row>
    <row r="160" spans="1:13" x14ac:dyDescent="0.15">
      <c r="A160" s="9">
        <f t="shared" si="22"/>
        <v>146</v>
      </c>
      <c r="C160" s="9">
        <f>VLOOKUP($A160,Datum!$A:$B,2,0)</f>
        <v>41502</v>
      </c>
      <c r="D160" s="36">
        <f>VLOOKUP(C161,Zeitreihen!$B:$C,2,0)</f>
        <v>588.53</v>
      </c>
      <c r="E160" s="36">
        <f>VLOOKUP(C161,Zeitreihen!$R:$S,2,0)</f>
        <v>1.0150999999999999</v>
      </c>
      <c r="F160" s="9">
        <f t="shared" si="18"/>
        <v>-2.9352153344805862E-3</v>
      </c>
      <c r="G160" s="9">
        <f t="shared" si="18"/>
        <v>-9.8507609792716414E-5</v>
      </c>
      <c r="H160" s="9">
        <f t="shared" si="23"/>
        <v>1.2692254504142328E-4</v>
      </c>
      <c r="I160" s="9">
        <f t="shared" si="24"/>
        <v>-3.7254500049688848E-7</v>
      </c>
      <c r="J160" s="9">
        <f t="shared" si="25"/>
        <v>-1.2502836540838997E-8</v>
      </c>
      <c r="K160" s="9">
        <f t="shared" si="19"/>
        <v>1.0934997982425447E-9</v>
      </c>
      <c r="L160" s="9">
        <f t="shared" si="20"/>
        <v>1.2316245432670842E-12</v>
      </c>
      <c r="M160" s="9">
        <f t="shared" si="21"/>
        <v>3.6698517539174835E-11</v>
      </c>
    </row>
    <row r="161" spans="1:13" x14ac:dyDescent="0.15">
      <c r="A161" s="9">
        <f t="shared" si="22"/>
        <v>147</v>
      </c>
      <c r="C161" s="9">
        <f>VLOOKUP($A161,Datum!$A:$B,2,0)</f>
        <v>41501</v>
      </c>
      <c r="D161" s="36">
        <f>VLOOKUP(C162,Zeitreihen!$B:$C,2,0)</f>
        <v>590.26</v>
      </c>
      <c r="E161" s="36">
        <f>VLOOKUP(C162,Zeitreihen!$R:$S,2,0)</f>
        <v>1.0152000000000001</v>
      </c>
      <c r="F161" s="9">
        <f t="shared" si="18"/>
        <v>5.7618331001422433E-4</v>
      </c>
      <c r="G161" s="9">
        <f t="shared" si="18"/>
        <v>-9.8497906999122931E-5</v>
      </c>
      <c r="H161" s="9">
        <f t="shared" si="23"/>
        <v>1.1930719233893787E-4</v>
      </c>
      <c r="I161" s="9">
        <f t="shared" si="24"/>
        <v>6.8742812990352922E-8</v>
      </c>
      <c r="J161" s="9">
        <f t="shared" si="25"/>
        <v>-1.1751508735327174E-8</v>
      </c>
      <c r="K161" s="9">
        <f t="shared" si="19"/>
        <v>3.9608461528470368E-11</v>
      </c>
      <c r="L161" s="9">
        <f t="shared" si="20"/>
        <v>1.1574990145116367E-12</v>
      </c>
      <c r="M161" s="9">
        <f t="shared" si="21"/>
        <v>-6.7710232007818818E-12</v>
      </c>
    </row>
    <row r="162" spans="1:13" x14ac:dyDescent="0.15">
      <c r="A162" s="9">
        <f t="shared" si="22"/>
        <v>148</v>
      </c>
      <c r="C162" s="9">
        <f>VLOOKUP($A162,Datum!$A:$B,2,0)</f>
        <v>41500</v>
      </c>
      <c r="D162" s="36">
        <f>VLOOKUP(C163,Zeitreihen!$B:$C,2,0)</f>
        <v>589.91999999999996</v>
      </c>
      <c r="E162" s="36">
        <f>VLOOKUP(C163,Zeitreihen!$R:$S,2,0)</f>
        <v>1.0153000000000001</v>
      </c>
      <c r="F162" s="9">
        <f t="shared" si="18"/>
        <v>2.4270002833155402E-3</v>
      </c>
      <c r="G162" s="9">
        <f t="shared" si="18"/>
        <v>-9.848820611694973E-5</v>
      </c>
      <c r="H162" s="9">
        <f t="shared" si="23"/>
        <v>1.1214876079860159E-4</v>
      </c>
      <c r="I162" s="9">
        <f t="shared" si="24"/>
        <v>2.7218507423169282E-7</v>
      </c>
      <c r="J162" s="9">
        <f t="shared" si="25"/>
        <v>-1.1045330269293165E-8</v>
      </c>
      <c r="K162" s="9">
        <f t="shared" si="19"/>
        <v>6.6059325227457979E-10</v>
      </c>
      <c r="L162" s="9">
        <f t="shared" si="20"/>
        <v>1.087834764191929E-12</v>
      </c>
      <c r="M162" s="9">
        <f t="shared" si="21"/>
        <v>-2.6807019692888225E-11</v>
      </c>
    </row>
    <row r="163" spans="1:13" x14ac:dyDescent="0.15">
      <c r="A163" s="9">
        <f t="shared" si="22"/>
        <v>149</v>
      </c>
      <c r="C163" s="9">
        <f>VLOOKUP($A163,Datum!$A:$B,2,0)</f>
        <v>41499</v>
      </c>
      <c r="D163" s="36">
        <f>VLOOKUP(C164,Zeitreihen!$B:$C,2,0)</f>
        <v>588.49</v>
      </c>
      <c r="E163" s="36">
        <f>VLOOKUP(C164,Zeitreihen!$R:$S,2,0)</f>
        <v>1.0154000000000001</v>
      </c>
      <c r="F163" s="9">
        <f t="shared" si="18"/>
        <v>-5.6594972803761072E-3</v>
      </c>
      <c r="G163" s="9">
        <f t="shared" si="18"/>
        <v>-9.8478507145419546E-5</v>
      </c>
      <c r="H163" s="9">
        <f t="shared" si="23"/>
        <v>1.0541983515068549E-4</v>
      </c>
      <c r="I163" s="9">
        <f t="shared" si="24"/>
        <v>-5.9662327033300206E-7</v>
      </c>
      <c r="J163" s="9">
        <f t="shared" si="25"/>
        <v>-1.0381587989155733E-8</v>
      </c>
      <c r="K163" s="9">
        <f t="shared" si="19"/>
        <v>3.3765877758587242E-9</v>
      </c>
      <c r="L163" s="9">
        <f t="shared" si="20"/>
        <v>1.0223632869708746E-12</v>
      </c>
      <c r="M163" s="9">
        <f t="shared" si="21"/>
        <v>5.8754568990612119E-11</v>
      </c>
    </row>
    <row r="164" spans="1:13" x14ac:dyDescent="0.15">
      <c r="A164" s="9">
        <f t="shared" si="22"/>
        <v>150</v>
      </c>
      <c r="C164" s="9">
        <f>VLOOKUP($A164,Datum!$A:$B,2,0)</f>
        <v>41498</v>
      </c>
      <c r="D164" s="36">
        <f>VLOOKUP(C165,Zeitreihen!$B:$C,2,0)</f>
        <v>591.83000000000004</v>
      </c>
      <c r="E164" s="36">
        <f>VLOOKUP(C165,Zeitreihen!$R:$S,2,0)</f>
        <v>1.0155000000000001</v>
      </c>
      <c r="F164" s="9">
        <f t="shared" si="18"/>
        <v>-2.0274037475047954E-4</v>
      </c>
      <c r="G164" s="9">
        <f t="shared" si="18"/>
        <v>-9.8468810083977146E-5</v>
      </c>
      <c r="H164" s="9">
        <f t="shared" si="23"/>
        <v>9.9094645041644363E-5</v>
      </c>
      <c r="I164" s="9">
        <f t="shared" si="24"/>
        <v>-2.0090485471508727E-8</v>
      </c>
      <c r="J164" s="9">
        <f t="shared" si="25"/>
        <v>-9.7577317829448056E-9</v>
      </c>
      <c r="K164" s="9">
        <f t="shared" si="19"/>
        <v>4.0731525534127438E-12</v>
      </c>
      <c r="L164" s="9">
        <f t="shared" si="20"/>
        <v>9.6083223778517974E-13</v>
      </c>
      <c r="M164" s="9">
        <f t="shared" si="21"/>
        <v>1.9782861983888948E-12</v>
      </c>
    </row>
    <row r="165" spans="1:13" x14ac:dyDescent="0.15">
      <c r="A165" s="9">
        <f t="shared" si="22"/>
        <v>151</v>
      </c>
      <c r="C165" s="9">
        <f>VLOOKUP($A165,Datum!$A:$B,2,0)</f>
        <v>41495</v>
      </c>
      <c r="D165" s="36">
        <f>VLOOKUP(C166,Zeitreihen!$B:$C,2,0)</f>
        <v>591.95000000000005</v>
      </c>
      <c r="E165" s="36">
        <f>VLOOKUP(C166,Zeitreihen!$R:$S,2,0)</f>
        <v>1.0156000000000001</v>
      </c>
      <c r="F165" s="9">
        <f t="shared" si="18"/>
        <v>2.8722766368825776E-4</v>
      </c>
      <c r="G165" s="9">
        <f t="shared" si="18"/>
        <v>-9.8459114932067309E-5</v>
      </c>
      <c r="H165" s="9">
        <f t="shared" si="23"/>
        <v>9.3148966339145689E-5</v>
      </c>
      <c r="I165" s="9">
        <f t="shared" si="24"/>
        <v>2.6754959976568982E-8</v>
      </c>
      <c r="J165" s="9">
        <f t="shared" si="25"/>
        <v>-9.171364782589215E-9</v>
      </c>
      <c r="K165" s="9">
        <f t="shared" si="19"/>
        <v>7.6847646461427521E-12</v>
      </c>
      <c r="L165" s="9">
        <f t="shared" si="20"/>
        <v>9.0300445921286597E-13</v>
      </c>
      <c r="M165" s="9">
        <f t="shared" si="21"/>
        <v>-2.6342696793358664E-12</v>
      </c>
    </row>
    <row r="166" spans="1:13" x14ac:dyDescent="0.15">
      <c r="A166" s="9">
        <f t="shared" si="22"/>
        <v>152</v>
      </c>
      <c r="C166" s="9">
        <f>VLOOKUP($A166,Datum!$A:$B,2,0)</f>
        <v>41494</v>
      </c>
      <c r="D166" s="36">
        <f>VLOOKUP(C167,Zeitreihen!$B:$C,2,0)</f>
        <v>591.78</v>
      </c>
      <c r="E166" s="36">
        <f>VLOOKUP(C167,Zeitreihen!$R:$S,2,0)</f>
        <v>1.0157</v>
      </c>
      <c r="F166" s="9">
        <f t="shared" si="18"/>
        <v>1.3020064572352003E-3</v>
      </c>
      <c r="G166" s="9">
        <f t="shared" si="18"/>
        <v>-9.8449421689134802E-5</v>
      </c>
      <c r="H166" s="9">
        <f t="shared" si="23"/>
        <v>8.7560028358796941E-5</v>
      </c>
      <c r="I166" s="9">
        <f t="shared" si="24"/>
        <v>1.1400372231885088E-7</v>
      </c>
      <c r="J166" s="9">
        <f t="shared" si="25"/>
        <v>-8.6202341550078025E-9</v>
      </c>
      <c r="K166" s="9">
        <f t="shared" si="19"/>
        <v>1.4843358260799257E-10</v>
      </c>
      <c r="L166" s="9">
        <f t="shared" si="20"/>
        <v>8.4865706738544579E-13</v>
      </c>
      <c r="M166" s="9">
        <f t="shared" si="21"/>
        <v>-1.1223600532699579E-11</v>
      </c>
    </row>
    <row r="167" spans="1:13" x14ac:dyDescent="0.15">
      <c r="A167" s="9">
        <f t="shared" si="22"/>
        <v>153</v>
      </c>
      <c r="C167" s="9">
        <f>VLOOKUP($A167,Datum!$A:$B,2,0)</f>
        <v>41493</v>
      </c>
      <c r="D167" s="36">
        <f>VLOOKUP(C168,Zeitreihen!$B:$C,2,0)</f>
        <v>591.01</v>
      </c>
      <c r="E167" s="36">
        <f>VLOOKUP(C168,Zeitreihen!$R:$S,2,0)</f>
        <v>1.0158</v>
      </c>
      <c r="F167" s="9">
        <f t="shared" si="18"/>
        <v>-4.9056509006224292E-4</v>
      </c>
      <c r="G167" s="9">
        <f t="shared" si="18"/>
        <v>-9.8439730354624419E-5</v>
      </c>
      <c r="H167" s="9">
        <f t="shared" si="23"/>
        <v>8.230642665726912E-5</v>
      </c>
      <c r="I167" s="9">
        <f t="shared" si="24"/>
        <v>-4.0376659605824618E-8</v>
      </c>
      <c r="J167" s="9">
        <f t="shared" si="25"/>
        <v>-8.1022224465942436E-9</v>
      </c>
      <c r="K167" s="9">
        <f t="shared" si="19"/>
        <v>1.9807379655943879E-11</v>
      </c>
      <c r="L167" s="9">
        <f t="shared" si="20"/>
        <v>7.9758059291592271E-13</v>
      </c>
      <c r="M167" s="9">
        <f t="shared" si="21"/>
        <v>3.9746674842178316E-12</v>
      </c>
    </row>
    <row r="168" spans="1:13" x14ac:dyDescent="0.15">
      <c r="A168" s="9">
        <f t="shared" si="22"/>
        <v>154</v>
      </c>
      <c r="C168" s="9">
        <f>VLOOKUP($A168,Datum!$A:$B,2,0)</f>
        <v>41492</v>
      </c>
      <c r="D168" s="36">
        <f>VLOOKUP(C169,Zeitreihen!$B:$C,2,0)</f>
        <v>591.29999999999995</v>
      </c>
      <c r="E168" s="36">
        <f>VLOOKUP(C169,Zeitreihen!$R:$S,2,0)</f>
        <v>1.0159</v>
      </c>
      <c r="F168" s="9">
        <f t="shared" si="18"/>
        <v>7.2816473686670288E-3</v>
      </c>
      <c r="G168" s="9">
        <f t="shared" si="18"/>
        <v>-9.8430040927980925E-5</v>
      </c>
      <c r="H168" s="9">
        <f t="shared" si="23"/>
        <v>7.7368041057832964E-5</v>
      </c>
      <c r="I168" s="9">
        <f t="shared" si="24"/>
        <v>5.63366792587692E-7</v>
      </c>
      <c r="J168" s="9">
        <f t="shared" si="25"/>
        <v>-7.6153394478402071E-9</v>
      </c>
      <c r="K168" s="9">
        <f t="shared" si="19"/>
        <v>4.1022383228405511E-9</v>
      </c>
      <c r="L168" s="9">
        <f t="shared" si="20"/>
        <v>7.4957817353137927E-13</v>
      </c>
      <c r="M168" s="9">
        <f t="shared" si="21"/>
        <v>-5.5452216451871863E-11</v>
      </c>
    </row>
    <row r="169" spans="1:13" x14ac:dyDescent="0.15">
      <c r="A169" s="9">
        <f t="shared" si="22"/>
        <v>155</v>
      </c>
      <c r="C169" s="9">
        <f>VLOOKUP($A169,Datum!$A:$B,2,0)</f>
        <v>41491</v>
      </c>
      <c r="D169" s="36">
        <f>VLOOKUP(C170,Zeitreihen!$B:$C,2,0)</f>
        <v>587.01</v>
      </c>
      <c r="E169" s="36">
        <f>VLOOKUP(C170,Zeitreihen!$R:$S,2,0)</f>
        <v>1.016</v>
      </c>
      <c r="F169" s="9">
        <f t="shared" si="18"/>
        <v>1.1420293566617027E-3</v>
      </c>
      <c r="G169" s="9">
        <f t="shared" si="18"/>
        <v>-9.842035340853808E-5</v>
      </c>
      <c r="H169" s="9">
        <f t="shared" si="23"/>
        <v>7.2725958594362978E-5</v>
      </c>
      <c r="I169" s="9">
        <f t="shared" si="24"/>
        <v>8.3055179706125985E-8</v>
      </c>
      <c r="J169" s="9">
        <f t="shared" si="25"/>
        <v>-7.1577145468319118E-9</v>
      </c>
      <c r="K169" s="9">
        <f t="shared" si="19"/>
        <v>9.4851453447209168E-11</v>
      </c>
      <c r="L169" s="9">
        <f t="shared" si="20"/>
        <v>7.044647952966308E-13</v>
      </c>
      <c r="M169" s="9">
        <f t="shared" si="21"/>
        <v>-8.174320139086559E-12</v>
      </c>
    </row>
    <row r="170" spans="1:13" x14ac:dyDescent="0.15">
      <c r="A170" s="9">
        <f t="shared" si="22"/>
        <v>156</v>
      </c>
      <c r="C170" s="9">
        <f>VLOOKUP($A170,Datum!$A:$B,2,0)</f>
        <v>41488</v>
      </c>
      <c r="D170" s="36">
        <f>VLOOKUP(C171,Zeitreihen!$B:$C,2,0)</f>
        <v>586.34</v>
      </c>
      <c r="E170" s="36">
        <f>VLOOKUP(C171,Zeitreihen!$R:$S,2,0)</f>
        <v>1.0161</v>
      </c>
      <c r="F170" s="9">
        <f t="shared" si="18"/>
        <v>2.7496238727962169E-3</v>
      </c>
      <c r="G170" s="9">
        <f t="shared" si="18"/>
        <v>-9.841066779574065E-5</v>
      </c>
      <c r="H170" s="9">
        <f t="shared" si="23"/>
        <v>6.8362401078701196E-5</v>
      </c>
      <c r="I170" s="9">
        <f t="shared" si="24"/>
        <v>1.8797089000766666E-7</v>
      </c>
      <c r="J170" s="9">
        <f t="shared" si="25"/>
        <v>-6.7275895422752454E-9</v>
      </c>
      <c r="K170" s="9">
        <f t="shared" si="19"/>
        <v>5.168492465558321E-10</v>
      </c>
      <c r="L170" s="9">
        <f t="shared" si="20"/>
        <v>6.6206657951094805E-13</v>
      </c>
      <c r="M170" s="9">
        <f t="shared" si="21"/>
        <v>-1.849834081181419E-11</v>
      </c>
    </row>
    <row r="171" spans="1:13" x14ac:dyDescent="0.15">
      <c r="A171" s="9">
        <f t="shared" si="22"/>
        <v>157</v>
      </c>
      <c r="C171" s="9">
        <f>VLOOKUP($A171,Datum!$A:$B,2,0)</f>
        <v>41487</v>
      </c>
      <c r="D171" s="36">
        <f>VLOOKUP(C172,Zeitreihen!$B:$C,2,0)</f>
        <v>584.73</v>
      </c>
      <c r="E171" s="36">
        <f>VLOOKUP(C172,Zeitreihen!$R:$S,2,0)</f>
        <v>1.0162</v>
      </c>
      <c r="F171" s="9">
        <f t="shared" si="18"/>
        <v>7.5276731070043716E-4</v>
      </c>
      <c r="G171" s="9">
        <f t="shared" si="18"/>
        <v>-9.8400984089255472E-5</v>
      </c>
      <c r="H171" s="9">
        <f t="shared" si="23"/>
        <v>6.4260657013979122E-5</v>
      </c>
      <c r="I171" s="9">
        <f t="shared" si="24"/>
        <v>4.8373321964256251E-8</v>
      </c>
      <c r="J171" s="9">
        <f t="shared" si="25"/>
        <v>-6.3233118883976627E-9</v>
      </c>
      <c r="K171" s="9">
        <f t="shared" si="19"/>
        <v>3.6413855484679568E-11</v>
      </c>
      <c r="L171" s="9">
        <f t="shared" si="20"/>
        <v>6.2222011252161839E-13</v>
      </c>
      <c r="M171" s="9">
        <f t="shared" si="21"/>
        <v>-4.7599824849492116E-12</v>
      </c>
    </row>
    <row r="172" spans="1:13" x14ac:dyDescent="0.15">
      <c r="A172" s="9">
        <f t="shared" si="22"/>
        <v>158</v>
      </c>
      <c r="C172" s="9">
        <f>VLOOKUP($A172,Datum!$A:$B,2,0)</f>
        <v>41486</v>
      </c>
      <c r="D172" s="36">
        <f>VLOOKUP(C173,Zeitreihen!$B:$C,2,0)</f>
        <v>584.29</v>
      </c>
      <c r="E172" s="36">
        <f>VLOOKUP(C173,Zeitreihen!$R:$S,2,0)</f>
        <v>1.0163</v>
      </c>
      <c r="F172" s="9">
        <f t="shared" si="18"/>
        <v>4.7864629592393251E-3</v>
      </c>
      <c r="G172" s="9">
        <f t="shared" si="18"/>
        <v>-9.8391302288305295E-5</v>
      </c>
      <c r="H172" s="9">
        <f t="shared" si="23"/>
        <v>6.0405017593140373E-5</v>
      </c>
      <c r="I172" s="9">
        <f t="shared" si="24"/>
        <v>2.8912637926176615E-7</v>
      </c>
      <c r="J172" s="9">
        <f t="shared" si="25"/>
        <v>-5.9433283457370737E-9</v>
      </c>
      <c r="K172" s="9">
        <f t="shared" si="19"/>
        <v>1.3838927048754248E-9</v>
      </c>
      <c r="L172" s="9">
        <f t="shared" si="20"/>
        <v>5.8477181586406982E-13</v>
      </c>
      <c r="M172" s="9">
        <f t="shared" si="21"/>
        <v>-2.8447520981467635E-11</v>
      </c>
    </row>
    <row r="173" spans="1:13" x14ac:dyDescent="0.15">
      <c r="A173" s="9">
        <f t="shared" si="22"/>
        <v>159</v>
      </c>
      <c r="C173" s="9">
        <f>VLOOKUP($A173,Datum!$A:$B,2,0)</f>
        <v>41485</v>
      </c>
      <c r="D173" s="36">
        <f>VLOOKUP(C174,Zeitreihen!$B:$C,2,0)</f>
        <v>581.5</v>
      </c>
      <c r="E173" s="36">
        <f>VLOOKUP(C174,Zeitreihen!$R:$S,2,0)</f>
        <v>1.0164</v>
      </c>
      <c r="F173" s="9">
        <f t="shared" si="18"/>
        <v>-6.5477342655066743E-3</v>
      </c>
      <c r="G173" s="9">
        <f t="shared" si="18"/>
        <v>-9.838162239233486E-5</v>
      </c>
      <c r="H173" s="9">
        <f t="shared" si="23"/>
        <v>5.6780716537551951E-5</v>
      </c>
      <c r="I173" s="9">
        <f t="shared" si="24"/>
        <v>-3.7178504329295041E-7</v>
      </c>
      <c r="J173" s="9">
        <f t="shared" si="25"/>
        <v>-5.586179013563639E-9</v>
      </c>
      <c r="K173" s="9">
        <f t="shared" si="19"/>
        <v>2.4343496673721336E-9</v>
      </c>
      <c r="L173" s="9">
        <f t="shared" si="20"/>
        <v>5.4957735432840355E-13</v>
      </c>
      <c r="M173" s="9">
        <f t="shared" si="21"/>
        <v>3.6576815740364913E-11</v>
      </c>
    </row>
    <row r="174" spans="1:13" x14ac:dyDescent="0.15">
      <c r="A174" s="9">
        <f t="shared" si="22"/>
        <v>160</v>
      </c>
      <c r="C174" s="9">
        <f>VLOOKUP($A174,Datum!$A:$B,2,0)</f>
        <v>41484</v>
      </c>
      <c r="D174" s="36">
        <f>VLOOKUP(C175,Zeitreihen!$B:$C,2,0)</f>
        <v>585.32000000000005</v>
      </c>
      <c r="E174" s="36">
        <f>VLOOKUP(C175,Zeitreihen!$R:$S,2,0)</f>
        <v>1.0165</v>
      </c>
      <c r="F174" s="9">
        <f t="shared" si="18"/>
        <v>3.5884248054722528E-4</v>
      </c>
      <c r="G174" s="9">
        <f t="shared" si="18"/>
        <v>-9.837194440078896E-5</v>
      </c>
      <c r="H174" s="9">
        <f t="shared" si="23"/>
        <v>5.3373873545298832E-5</v>
      </c>
      <c r="I174" s="9">
        <f t="shared" si="24"/>
        <v>1.9152813179408959E-8</v>
      </c>
      <c r="J174" s="9">
        <f t="shared" si="25"/>
        <v>-5.2504917208528777E-9</v>
      </c>
      <c r="K174" s="9">
        <f t="shared" si="19"/>
        <v>6.8728429907566995E-12</v>
      </c>
      <c r="L174" s="9">
        <f t="shared" si="20"/>
        <v>5.1650107964054199E-13</v>
      </c>
      <c r="M174" s="9">
        <f t="shared" si="21"/>
        <v>-1.8840994732035161E-12</v>
      </c>
    </row>
    <row r="175" spans="1:13" x14ac:dyDescent="0.15">
      <c r="A175" s="9">
        <f t="shared" si="22"/>
        <v>161</v>
      </c>
      <c r="C175" s="9">
        <f>VLOOKUP($A175,Datum!$A:$B,2,0)</f>
        <v>41481</v>
      </c>
      <c r="D175" s="36">
        <f>VLOOKUP(C176,Zeitreihen!$B:$C,2,0)</f>
        <v>585.11</v>
      </c>
      <c r="E175" s="36">
        <f>VLOOKUP(C176,Zeitreihen!$R:$S,2,0)</f>
        <v>1.0165999999999999</v>
      </c>
      <c r="F175" s="9">
        <f t="shared" si="18"/>
        <v>5.0030088077690988E-3</v>
      </c>
      <c r="G175" s="9">
        <f t="shared" si="18"/>
        <v>-9.8362268313223396E-5</v>
      </c>
      <c r="H175" s="9">
        <f t="shared" si="23"/>
        <v>5.0171441132580901E-5</v>
      </c>
      <c r="I175" s="9">
        <f t="shared" si="24"/>
        <v>2.5100816188477109E-7</v>
      </c>
      <c r="J175" s="9">
        <f t="shared" si="25"/>
        <v>-4.9349767543440151E-9</v>
      </c>
      <c r="K175" s="9">
        <f t="shared" si="19"/>
        <v>1.2557960447314416E-9</v>
      </c>
      <c r="L175" s="9">
        <f t="shared" si="20"/>
        <v>4.8541550763030635E-13</v>
      </c>
      <c r="M175" s="9">
        <f t="shared" si="21"/>
        <v>-2.4689732168118868E-11</v>
      </c>
    </row>
    <row r="176" spans="1:13" x14ac:dyDescent="0.15">
      <c r="A176" s="9">
        <f t="shared" si="22"/>
        <v>162</v>
      </c>
      <c r="C176" s="9">
        <f>VLOOKUP($A176,Datum!$A:$B,2,0)</f>
        <v>41480</v>
      </c>
      <c r="D176" s="36">
        <f>VLOOKUP(C177,Zeitreihen!$B:$C,2,0)</f>
        <v>582.19000000000005</v>
      </c>
      <c r="E176" s="36">
        <f>VLOOKUP(C177,Zeitreihen!$R:$S,2,0)</f>
        <v>1.0166999999999999</v>
      </c>
      <c r="F176" s="9">
        <f t="shared" si="18"/>
        <v>-4.6953270166848254E-3</v>
      </c>
      <c r="G176" s="9">
        <f t="shared" si="18"/>
        <v>-9.8352594128971928E-5</v>
      </c>
      <c r="H176" s="9">
        <f t="shared" si="23"/>
        <v>4.7161154664626048E-5</v>
      </c>
      <c r="I176" s="9">
        <f t="shared" si="24"/>
        <v>-2.2143704363487025E-7</v>
      </c>
      <c r="J176" s="9">
        <f t="shared" si="25"/>
        <v>-4.6384219033836373E-9</v>
      </c>
      <c r="K176" s="9">
        <f t="shared" si="19"/>
        <v>1.0397193334736229E-9</v>
      </c>
      <c r="L176" s="9">
        <f t="shared" si="20"/>
        <v>4.562008268624243E-13</v>
      </c>
      <c r="M176" s="9">
        <f t="shared" si="21"/>
        <v>2.177890767773984E-11</v>
      </c>
    </row>
    <row r="177" spans="1:13" x14ac:dyDescent="0.15">
      <c r="A177" s="9">
        <f t="shared" si="22"/>
        <v>163</v>
      </c>
      <c r="C177" s="9">
        <f>VLOOKUP($A177,Datum!$A:$B,2,0)</f>
        <v>41479</v>
      </c>
      <c r="D177" s="36">
        <f>VLOOKUP(C178,Zeitreihen!$B:$C,2,0)</f>
        <v>584.92999999999995</v>
      </c>
      <c r="E177" s="36">
        <f>VLOOKUP(C178,Zeitreihen!$R:$S,2,0)</f>
        <v>1.0167999999999999</v>
      </c>
      <c r="F177" s="9">
        <f t="shared" si="18"/>
        <v>-8.5476660649967044E-5</v>
      </c>
      <c r="G177" s="9">
        <f xml:space="preserve"> LN(E177/E178)</f>
        <v>-9.8342921847479334E-5</v>
      </c>
      <c r="H177" s="9">
        <f t="shared" si="23"/>
        <v>4.433148538474848E-5</v>
      </c>
      <c r="I177" s="9">
        <f t="shared" si="24"/>
        <v>-3.7893073323411196E-9</v>
      </c>
      <c r="J177" s="9">
        <f t="shared" si="25"/>
        <v>-4.3596878025749921E-9</v>
      </c>
      <c r="K177" s="9">
        <f t="shared" si="19"/>
        <v>3.2389733694495377E-13</v>
      </c>
      <c r="L177" s="9">
        <f t="shared" si="20"/>
        <v>4.2874443684804136E-13</v>
      </c>
      <c r="M177" s="9">
        <f t="shared" si="21"/>
        <v>3.7265155484050314E-13</v>
      </c>
    </row>
    <row r="178" spans="1:13" x14ac:dyDescent="0.15">
      <c r="A178" s="9">
        <f t="shared" si="22"/>
        <v>164</v>
      </c>
      <c r="C178" s="9">
        <f>VLOOKUP($A178,Datum!$A:$B,2,0)</f>
        <v>41478</v>
      </c>
      <c r="D178" s="36">
        <f>VLOOKUP(C179,Zeitreihen!$B:$C,2,0)</f>
        <v>584.98</v>
      </c>
      <c r="E178" s="36">
        <f>VLOOKUP(C179,Zeitreihen!$R:$S,2,0)</f>
        <v>1.0168999999999999</v>
      </c>
      <c r="F178" s="9">
        <f t="shared" si="18"/>
        <v>6.5687595235273269E-3</v>
      </c>
      <c r="G178" s="9">
        <f t="shared" si="18"/>
        <v>-9.8333251468190382E-5</v>
      </c>
      <c r="H178" s="9">
        <f t="shared" si="23"/>
        <v>4.1671596261663566E-5</v>
      </c>
      <c r="I178" s="9">
        <f t="shared" si="24"/>
        <v>2.7373069480438831E-7</v>
      </c>
      <c r="J178" s="9">
        <f t="shared" si="25"/>
        <v>-4.097703554279066E-9</v>
      </c>
      <c r="K178" s="9">
        <f t="shared" si="19"/>
        <v>1.7980711083780779E-9</v>
      </c>
      <c r="L178" s="9">
        <f t="shared" si="20"/>
        <v>4.029405140450209E-13</v>
      </c>
      <c r="M178" s="9">
        <f t="shared" si="21"/>
        <v>-2.6916829246762392E-11</v>
      </c>
    </row>
    <row r="179" spans="1:13" x14ac:dyDescent="0.15">
      <c r="A179" s="9">
        <f t="shared" si="22"/>
        <v>165</v>
      </c>
      <c r="C179" s="9">
        <f>VLOOKUP($A179,Datum!$A:$B,2,0)</f>
        <v>41477</v>
      </c>
      <c r="D179" s="36">
        <f>VLOOKUP(C180,Zeitreihen!$B:$C,2,0)</f>
        <v>581.15</v>
      </c>
      <c r="E179" s="36">
        <f>VLOOKUP(C180,Zeitreihen!$R:$S,2,0)</f>
        <v>1.0169999999999999</v>
      </c>
      <c r="F179" s="9">
        <f t="shared" si="18"/>
        <v>7.2296625863896074E-4</v>
      </c>
      <c r="G179" s="9">
        <f t="shared" si="18"/>
        <v>-9.8323582990549865E-5</v>
      </c>
      <c r="H179" s="9">
        <f t="shared" si="23"/>
        <v>3.9171300485963749E-5</v>
      </c>
      <c r="I179" s="9">
        <f t="shared" si="24"/>
        <v>2.8319528558359718E-8</v>
      </c>
      <c r="J179" s="9">
        <f t="shared" si="25"/>
        <v>-3.8514626141794228E-9</v>
      </c>
      <c r="K179" s="9">
        <f t="shared" si="19"/>
        <v>2.0474063608256527E-11</v>
      </c>
      <c r="L179" s="9">
        <f t="shared" si="20"/>
        <v>3.7868960398027062E-13</v>
      </c>
      <c r="M179" s="9">
        <f t="shared" si="21"/>
        <v>-2.7844775164611289E-12</v>
      </c>
    </row>
    <row r="180" spans="1:13" x14ac:dyDescent="0.15">
      <c r="A180" s="9">
        <f t="shared" si="22"/>
        <v>166</v>
      </c>
      <c r="C180" s="9">
        <f>VLOOKUP($A180,Datum!$A:$B,2,0)</f>
        <v>41474</v>
      </c>
      <c r="D180" s="36">
        <f>VLOOKUP(C181,Zeitreihen!$B:$C,2,0)</f>
        <v>580.73</v>
      </c>
      <c r="E180" s="36">
        <f>VLOOKUP(C181,Zeitreihen!$R:$S,2,0)</f>
        <v>1.0170999999999999</v>
      </c>
      <c r="F180" s="9">
        <f t="shared" si="18"/>
        <v>2.5862975208055558E-3</v>
      </c>
      <c r="G180" s="9">
        <f t="shared" si="18"/>
        <v>-9.8313916414224622E-5</v>
      </c>
      <c r="H180" s="9">
        <f t="shared" si="23"/>
        <v>3.6821022456805924E-5</v>
      </c>
      <c r="I180" s="9">
        <f t="shared" si="24"/>
        <v>9.5230119093562857E-8</v>
      </c>
      <c r="J180" s="9">
        <f t="shared" si="25"/>
        <v>-3.6200189241047053E-9</v>
      </c>
      <c r="K180" s="9">
        <f t="shared" si="19"/>
        <v>2.4629342091769942E-10</v>
      </c>
      <c r="L180" s="9">
        <f t="shared" si="20"/>
        <v>3.5589823792234136E-13</v>
      </c>
      <c r="M180" s="9">
        <f t="shared" si="21"/>
        <v>-9.3624459686811944E-12</v>
      </c>
    </row>
    <row r="181" spans="1:13" x14ac:dyDescent="0.15">
      <c r="A181" s="9">
        <f t="shared" si="22"/>
        <v>167</v>
      </c>
      <c r="C181" s="9">
        <f>VLOOKUP($A181,Datum!$A:$B,2,0)</f>
        <v>41473</v>
      </c>
      <c r="D181" s="36">
        <f>VLOOKUP(C182,Zeitreihen!$B:$C,2,0)</f>
        <v>579.23</v>
      </c>
      <c r="E181" s="36">
        <f>VLOOKUP(C182,Zeitreihen!$R:$S,2,0)</f>
        <v>1.0172000000000001</v>
      </c>
      <c r="F181" s="9">
        <f t="shared" si="18"/>
        <v>4.4814803303540821E-3</v>
      </c>
      <c r="G181" s="9">
        <f t="shared" si="18"/>
        <v>-9.8304251737993216E-5</v>
      </c>
      <c r="H181" s="9">
        <f t="shared" si="23"/>
        <v>3.4611761109397564E-5</v>
      </c>
      <c r="I181" s="9">
        <f t="shared" si="24"/>
        <v>1.5511192661067956E-7</v>
      </c>
      <c r="J181" s="9">
        <f t="shared" si="25"/>
        <v>-3.4024832771935017E-9</v>
      </c>
      <c r="K181" s="9">
        <f t="shared" si="19"/>
        <v>6.951310481090864E-10</v>
      </c>
      <c r="L181" s="9">
        <f t="shared" si="20"/>
        <v>3.3447857261554212E-13</v>
      </c>
      <c r="M181" s="9">
        <f t="shared" si="21"/>
        <v>-1.5248161881101373E-11</v>
      </c>
    </row>
    <row r="182" spans="1:13" x14ac:dyDescent="0.15">
      <c r="A182" s="9">
        <f t="shared" si="22"/>
        <v>168</v>
      </c>
      <c r="C182" s="9">
        <f>VLOOKUP($A182,Datum!$A:$B,2,0)</f>
        <v>41472</v>
      </c>
      <c r="D182" s="36">
        <f>VLOOKUP(C183,Zeitreihen!$B:$C,2,0)</f>
        <v>576.64</v>
      </c>
      <c r="E182" s="36">
        <f>VLOOKUP(C183,Zeitreihen!$R:$S,2,0)</f>
        <v>1.0173000000000001</v>
      </c>
      <c r="F182" s="9">
        <f t="shared" si="18"/>
        <v>5.0766825539059306E-3</v>
      </c>
      <c r="G182" s="9">
        <f t="shared" si="18"/>
        <v>-9.8294588961966658E-5</v>
      </c>
      <c r="H182" s="9">
        <f t="shared" si="23"/>
        <v>3.2535055442833707E-5</v>
      </c>
      <c r="I182" s="9">
        <f t="shared" si="24"/>
        <v>1.6517014835699606E-7</v>
      </c>
      <c r="J182" s="9">
        <f t="shared" si="25"/>
        <v>-3.1980199016081351E-9</v>
      </c>
      <c r="K182" s="9">
        <f t="shared" si="19"/>
        <v>8.3851641059001619E-10</v>
      </c>
      <c r="L182" s="9">
        <f t="shared" si="20"/>
        <v>3.143480517207607E-13</v>
      </c>
      <c r="M182" s="9">
        <f t="shared" si="21"/>
        <v>-1.623533184153798E-11</v>
      </c>
    </row>
    <row r="183" spans="1:13" x14ac:dyDescent="0.15">
      <c r="A183" s="9">
        <f t="shared" si="22"/>
        <v>169</v>
      </c>
      <c r="C183" s="9">
        <f>VLOOKUP($A183,Datum!$A:$B,2,0)</f>
        <v>41471</v>
      </c>
      <c r="D183" s="36">
        <f>VLOOKUP(C184,Zeitreihen!$B:$C,2,0)</f>
        <v>573.72</v>
      </c>
      <c r="E183" s="36">
        <f>VLOOKUP(C184,Zeitreihen!$R:$S,2,0)</f>
        <v>1.0174000000000001</v>
      </c>
      <c r="F183" s="9">
        <f t="shared" si="18"/>
        <v>6.8385004986543808E-3</v>
      </c>
      <c r="G183" s="9">
        <f t="shared" si="18"/>
        <v>-9.8284928085367627E-5</v>
      </c>
      <c r="H183" s="9">
        <f t="shared" si="23"/>
        <v>3.0582952116263685E-5</v>
      </c>
      <c r="I183" s="9">
        <f t="shared" si="24"/>
        <v>2.0914153329739227E-7</v>
      </c>
      <c r="J183" s="9">
        <f t="shared" si="25"/>
        <v>-3.0058432493852181E-9</v>
      </c>
      <c r="K183" s="9">
        <f t="shared" si="19"/>
        <v>1.4302144797435588E-9</v>
      </c>
      <c r="L183" s="9">
        <f t="shared" si="20"/>
        <v>2.954290876017139E-13</v>
      </c>
      <c r="M183" s="9">
        <f t="shared" si="21"/>
        <v>-2.0555460559797718E-11</v>
      </c>
    </row>
    <row r="184" spans="1:13" x14ac:dyDescent="0.15">
      <c r="A184" s="9">
        <f t="shared" si="22"/>
        <v>170</v>
      </c>
      <c r="C184" s="9">
        <f>VLOOKUP($A184,Datum!$A:$B,2,0)</f>
        <v>41470</v>
      </c>
      <c r="D184" s="36">
        <f>VLOOKUP(C185,Zeitreihen!$B:$C,2,0)</f>
        <v>569.80999999999995</v>
      </c>
      <c r="E184" s="36">
        <f>VLOOKUP(C185,Zeitreihen!$R:$S,2,0)</f>
        <v>1.0175000000000001</v>
      </c>
      <c r="F184" s="9">
        <f t="shared" si="18"/>
        <v>4.9151264001435818E-4</v>
      </c>
      <c r="G184" s="9">
        <f t="shared" si="18"/>
        <v>-9.8275269107640919E-5</v>
      </c>
      <c r="H184" s="9">
        <f t="shared" si="23"/>
        <v>2.8747974989287864E-5</v>
      </c>
      <c r="I184" s="9">
        <f t="shared" si="24"/>
        <v>1.4129993082051618E-8</v>
      </c>
      <c r="J184" s="9">
        <f t="shared" si="25"/>
        <v>-2.8252149783719955E-9</v>
      </c>
      <c r="K184" s="9">
        <f t="shared" si="19"/>
        <v>6.9450702031438083E-12</v>
      </c>
      <c r="L184" s="9">
        <f t="shared" si="20"/>
        <v>2.7764876228644576E-13</v>
      </c>
      <c r="M184" s="9">
        <f t="shared" si="21"/>
        <v>-1.3886288726277273E-12</v>
      </c>
    </row>
    <row r="185" spans="1:13" x14ac:dyDescent="0.15">
      <c r="A185" s="9">
        <f t="shared" si="22"/>
        <v>171</v>
      </c>
      <c r="C185" s="9">
        <f>VLOOKUP($A185,Datum!$A:$B,2,0)</f>
        <v>41467</v>
      </c>
      <c r="D185" s="36">
        <f>VLOOKUP(C186,Zeitreihen!$B:$C,2,0)</f>
        <v>569.53</v>
      </c>
      <c r="E185" s="36">
        <f>VLOOKUP(C186,Zeitreihen!$R:$S,2,0)</f>
        <v>1.0176000000000001</v>
      </c>
      <c r="F185" s="9">
        <f t="shared" si="18"/>
        <v>4.9990422882853457E-3</v>
      </c>
      <c r="G185" s="9">
        <f t="shared" si="18"/>
        <v>-9.8265612028120277E-5</v>
      </c>
      <c r="H185" s="9">
        <f t="shared" si="23"/>
        <v>2.702309648993059E-5</v>
      </c>
      <c r="I185" s="9">
        <f t="shared" si="24"/>
        <v>1.3508960211357832E-7</v>
      </c>
      <c r="J185" s="9">
        <f t="shared" si="25"/>
        <v>-2.6554411154779782E-9</v>
      </c>
      <c r="K185" s="9">
        <f t="shared" si="19"/>
        <v>6.7531863367341945E-10</v>
      </c>
      <c r="L185" s="9">
        <f t="shared" si="20"/>
        <v>2.6093854641707795E-13</v>
      </c>
      <c r="M185" s="9">
        <f t="shared" si="21"/>
        <v>-1.3274662430326024E-11</v>
      </c>
    </row>
    <row r="186" spans="1:13" x14ac:dyDescent="0.15">
      <c r="A186" s="9">
        <f t="shared" si="22"/>
        <v>172</v>
      </c>
      <c r="C186" s="9">
        <f>VLOOKUP($A186,Datum!$A:$B,2,0)</f>
        <v>41466</v>
      </c>
      <c r="D186" s="36">
        <f>VLOOKUP(C187,Zeitreihen!$B:$C,2,0)</f>
        <v>566.69000000000005</v>
      </c>
      <c r="E186" s="36">
        <f>VLOOKUP(C187,Zeitreihen!$R:$S,2,0)</f>
        <v>1.0177</v>
      </c>
      <c r="F186" s="9">
        <f t="shared" si="18"/>
        <v>6.8844387929917444E-4</v>
      </c>
      <c r="G186" s="9">
        <f t="shared" si="18"/>
        <v>-9.8255956846361517E-5</v>
      </c>
      <c r="H186" s="9">
        <f t="shared" si="23"/>
        <v>2.5401710700534752E-5</v>
      </c>
      <c r="I186" s="9">
        <f t="shared" si="24"/>
        <v>1.7487652255511494E-8</v>
      </c>
      <c r="J186" s="9">
        <f t="shared" si="25"/>
        <v>-2.4958693904155023E-9</v>
      </c>
      <c r="K186" s="9">
        <f t="shared" si="19"/>
        <v>1.2039267158619291E-11</v>
      </c>
      <c r="L186" s="9">
        <f t="shared" si="20"/>
        <v>2.4523403511882022E-13</v>
      </c>
      <c r="M186" s="9">
        <f t="shared" si="21"/>
        <v>-1.7182660053617141E-12</v>
      </c>
    </row>
    <row r="187" spans="1:13" x14ac:dyDescent="0.15">
      <c r="A187" s="9">
        <f t="shared" si="22"/>
        <v>173</v>
      </c>
      <c r="C187" s="9">
        <f>VLOOKUP($A187,Datum!$A:$B,2,0)</f>
        <v>41465</v>
      </c>
      <c r="D187" s="36">
        <f>VLOOKUP(C188,Zeitreihen!$B:$C,2,0)</f>
        <v>566.29999999999995</v>
      </c>
      <c r="E187" s="36">
        <f>VLOOKUP(C188,Zeitreihen!$R:$S,2,0)</f>
        <v>1.0178</v>
      </c>
      <c r="F187" s="9">
        <f t="shared" si="18"/>
        <v>5.2583710480195757E-3</v>
      </c>
      <c r="G187" s="9">
        <f t="shared" si="18"/>
        <v>-9.8246303561809418E-5</v>
      </c>
      <c r="H187" s="9">
        <f t="shared" si="23"/>
        <v>2.3877608058502667E-5</v>
      </c>
      <c r="I187" s="9">
        <f t="shared" si="24"/>
        <v>1.2555732291078932E-7</v>
      </c>
      <c r="J187" s="9">
        <f t="shared" si="25"/>
        <v>-2.3458867296455599E-9</v>
      </c>
      <c r="K187" s="9">
        <f t="shared" si="19"/>
        <v>6.6022699166093952E-10</v>
      </c>
      <c r="L187" s="9">
        <f t="shared" si="20"/>
        <v>2.3047469976237804E-13</v>
      </c>
      <c r="M187" s="9">
        <f t="shared" si="21"/>
        <v>-1.2335542861101536E-11</v>
      </c>
    </row>
    <row r="188" spans="1:13" x14ac:dyDescent="0.15">
      <c r="A188" s="9">
        <f t="shared" si="22"/>
        <v>174</v>
      </c>
      <c r="C188" s="9">
        <f>VLOOKUP($A188,Datum!$A:$B,2,0)</f>
        <v>41464</v>
      </c>
      <c r="D188" s="36">
        <f>VLOOKUP(C189,Zeitreihen!$B:$C,2,0)</f>
        <v>563.33000000000004</v>
      </c>
      <c r="E188" s="36">
        <f>VLOOKUP(C189,Zeitreihen!$R:$S,2,0)</f>
        <v>1.0179</v>
      </c>
      <c r="F188" s="9">
        <f t="shared" si="18"/>
        <v>-1.9684871178202801E-3</v>
      </c>
      <c r="G188" s="9">
        <f t="shared" si="18"/>
        <v>-9.8236652173908749E-5</v>
      </c>
      <c r="H188" s="9">
        <f t="shared" si="23"/>
        <v>2.2444951574992506E-5</v>
      </c>
      <c r="I188" s="9">
        <f t="shared" si="24"/>
        <v>-4.4182598035472757E-8</v>
      </c>
      <c r="J188" s="9">
        <f t="shared" si="25"/>
        <v>-2.2049169009327641E-9</v>
      </c>
      <c r="K188" s="9">
        <f t="shared" si="19"/>
        <v>8.6972875064659736E-11</v>
      </c>
      <c r="L188" s="9">
        <f t="shared" si="20"/>
        <v>2.1660365466930477E-13</v>
      </c>
      <c r="M188" s="9">
        <f t="shared" si="21"/>
        <v>4.3403505153503615E-12</v>
      </c>
    </row>
    <row r="189" spans="1:13" x14ac:dyDescent="0.15">
      <c r="A189" s="9">
        <f t="shared" si="22"/>
        <v>175</v>
      </c>
      <c r="C189" s="9">
        <f>VLOOKUP($A189,Datum!$A:$B,2,0)</f>
        <v>41463</v>
      </c>
      <c r="D189" s="36">
        <f>VLOOKUP(C190,Zeitreihen!$B:$C,2,0)</f>
        <v>564.44000000000005</v>
      </c>
      <c r="E189" s="36">
        <f>VLOOKUP(C190,Zeitreihen!$R:$S,2,0)</f>
        <v>1.018</v>
      </c>
      <c r="F189" s="9">
        <f t="shared" si="18"/>
        <v>-1.5578533103901096E-3</v>
      </c>
      <c r="G189" s="9">
        <f t="shared" si="18"/>
        <v>-9.8227002681993265E-5</v>
      </c>
      <c r="H189" s="9">
        <f t="shared" si="23"/>
        <v>2.1098254480492953E-5</v>
      </c>
      <c r="I189" s="9">
        <f t="shared" si="24"/>
        <v>-3.286798558588891E-8</v>
      </c>
      <c r="J189" s="9">
        <f t="shared" si="25"/>
        <v>-2.0724182994407577E-9</v>
      </c>
      <c r="K189" s="9">
        <f t="shared" si="19"/>
        <v>5.120350015083144E-11</v>
      </c>
      <c r="L189" s="9">
        <f t="shared" si="20"/>
        <v>2.0356743785737923E-13</v>
      </c>
      <c r="M189" s="9">
        <f t="shared" si="21"/>
        <v>3.2285237082968261E-12</v>
      </c>
    </row>
    <row r="190" spans="1:13" x14ac:dyDescent="0.15">
      <c r="A190" s="9">
        <f t="shared" si="22"/>
        <v>176</v>
      </c>
      <c r="C190" s="9">
        <f>VLOOKUP($A190,Datum!$A:$B,2,0)</f>
        <v>41460</v>
      </c>
      <c r="D190" s="36">
        <f>VLOOKUP(C191,Zeitreihen!$B:$C,2,0)</f>
        <v>565.32000000000005</v>
      </c>
      <c r="E190" s="36">
        <f>VLOOKUP(C191,Zeitreihen!$R:$S,2,0)</f>
        <v>1.0181</v>
      </c>
      <c r="F190" s="9">
        <f t="shared" si="18"/>
        <v>6.3528331060890885E-3</v>
      </c>
      <c r="G190" s="9">
        <f t="shared" si="18"/>
        <v>-9.8217355085618784E-5</v>
      </c>
      <c r="H190" s="9">
        <f t="shared" si="23"/>
        <v>1.9832359211663374E-5</v>
      </c>
      <c r="I190" s="9">
        <f t="shared" si="24"/>
        <v>1.2599166817170599E-7</v>
      </c>
      <c r="J190" s="9">
        <f t="shared" si="25"/>
        <v>-1.9478818668774841E-9</v>
      </c>
      <c r="K190" s="9">
        <f t="shared" si="19"/>
        <v>8.0040404065260472E-10</v>
      </c>
      <c r="L190" s="9">
        <f t="shared" si="20"/>
        <v>1.9131580498394387E-13</v>
      </c>
      <c r="M190" s="9">
        <f t="shared" si="21"/>
        <v>-1.2374568410649901E-11</v>
      </c>
    </row>
    <row r="191" spans="1:13" x14ac:dyDescent="0.15">
      <c r="A191" s="9">
        <f t="shared" si="22"/>
        <v>177</v>
      </c>
      <c r="C191" s="9">
        <f>VLOOKUP($A191,Datum!$A:$B,2,0)</f>
        <v>41459</v>
      </c>
      <c r="D191" s="36">
        <f>VLOOKUP(C192,Zeitreihen!$B:$C,2,0)</f>
        <v>561.74</v>
      </c>
      <c r="E191" s="36">
        <f>VLOOKUP(C192,Zeitreihen!$R:$S,2,0)</f>
        <v>1.0182</v>
      </c>
      <c r="F191" s="9">
        <f t="shared" si="18"/>
        <v>-7.8297391714422587E-4</v>
      </c>
      <c r="G191" s="9">
        <f t="shared" si="18"/>
        <v>-9.8207709384119036E-5</v>
      </c>
      <c r="H191" s="9">
        <f t="shared" si="23"/>
        <v>1.8642417658963572E-5</v>
      </c>
      <c r="I191" s="9">
        <f t="shared" si="24"/>
        <v>-1.4596526779477397E-8</v>
      </c>
      <c r="J191" s="9">
        <f t="shared" si="25"/>
        <v>-1.8308291356688632E-9</v>
      </c>
      <c r="K191" s="9">
        <f t="shared" si="19"/>
        <v>1.142869974922801E-11</v>
      </c>
      <c r="L191" s="9">
        <f t="shared" si="20"/>
        <v>1.7980153568774556E-13</v>
      </c>
      <c r="M191" s="9">
        <f t="shared" si="21"/>
        <v>1.4334914599764273E-12</v>
      </c>
    </row>
    <row r="192" spans="1:13" x14ac:dyDescent="0.15">
      <c r="A192" s="9">
        <f t="shared" si="22"/>
        <v>178</v>
      </c>
      <c r="C192" s="9">
        <f>VLOOKUP($A192,Datum!$A:$B,2,0)</f>
        <v>41458</v>
      </c>
      <c r="D192" s="36">
        <f>VLOOKUP(C193,Zeitreihen!$B:$C,2,0)</f>
        <v>562.17999999999995</v>
      </c>
      <c r="E192" s="36">
        <f>VLOOKUP(C193,Zeitreihen!$R:$S,2,0)</f>
        <v>1.0183</v>
      </c>
      <c r="F192" s="9">
        <f t="shared" si="18"/>
        <v>5.8515170353529017E-3</v>
      </c>
      <c r="G192" s="9">
        <f t="shared" si="18"/>
        <v>-9.8198065577049837E-5</v>
      </c>
      <c r="H192" s="9">
        <f t="shared" si="23"/>
        <v>1.7523872599425755E-5</v>
      </c>
      <c r="I192" s="9">
        <f t="shared" si="24"/>
        <v>1.0254123904089374E-7</v>
      </c>
      <c r="J192" s="9">
        <f t="shared" si="25"/>
        <v>-1.720810390682277E-9</v>
      </c>
      <c r="K192" s="9">
        <f t="shared" si="19"/>
        <v>6.0002180707398379E-10</v>
      </c>
      <c r="L192" s="9">
        <f t="shared" si="20"/>
        <v>1.68980251589887E-13</v>
      </c>
      <c r="M192" s="9">
        <f t="shared" si="21"/>
        <v>-1.0069351315689627E-11</v>
      </c>
    </row>
    <row r="193" spans="1:13" x14ac:dyDescent="0.15">
      <c r="A193" s="9">
        <f t="shared" si="22"/>
        <v>179</v>
      </c>
      <c r="C193" s="9">
        <f>VLOOKUP($A193,Datum!$A:$B,2,0)</f>
        <v>41457</v>
      </c>
      <c r="D193" s="36">
        <f>VLOOKUP(C194,Zeitreihen!$B:$C,2,0)</f>
        <v>558.9</v>
      </c>
      <c r="E193" s="36">
        <f>VLOOKUP(C194,Zeitreihen!$R:$S,2,0)</f>
        <v>1.0184</v>
      </c>
      <c r="F193" s="9">
        <f t="shared" si="18"/>
        <v>4.7347554287062964E-3</v>
      </c>
      <c r="G193" s="9">
        <f t="shared" si="18"/>
        <v>-9.8188423663744944E-5</v>
      </c>
      <c r="H193" s="9">
        <f t="shared" si="23"/>
        <v>1.6472440243460208E-5</v>
      </c>
      <c r="I193" s="9">
        <f t="shared" si="24"/>
        <v>7.7992975866763287E-8</v>
      </c>
      <c r="J193" s="9">
        <f t="shared" si="25"/>
        <v>-1.6174029414005928E-9</v>
      </c>
      <c r="K193" s="9">
        <f t="shared" si="19"/>
        <v>3.6927766588611664E-10</v>
      </c>
      <c r="L193" s="9">
        <f t="shared" si="20"/>
        <v>1.5881024524522864E-13</v>
      </c>
      <c r="M193" s="9">
        <f t="shared" si="21"/>
        <v>-7.6580073572019895E-12</v>
      </c>
    </row>
    <row r="194" spans="1:13" x14ac:dyDescent="0.15">
      <c r="A194" s="9">
        <f t="shared" si="22"/>
        <v>180</v>
      </c>
      <c r="C194" s="9">
        <f>VLOOKUP($A194,Datum!$A:$B,2,0)</f>
        <v>41456</v>
      </c>
      <c r="D194" s="36">
        <f>VLOOKUP(C195,Zeitreihen!$B:$C,2,0)</f>
        <v>556.26</v>
      </c>
      <c r="E194" s="36">
        <f>VLOOKUP(C195,Zeitreihen!$R:$S,2,0)</f>
        <v>1.0185</v>
      </c>
      <c r="F194" s="9">
        <f t="shared" si="18"/>
        <v>-7.0086532777019202E-4</v>
      </c>
      <c r="G194" s="9">
        <f t="shared" si="18"/>
        <v>-9.8178783643760147E-5</v>
      </c>
      <c r="H194" s="9">
        <f t="shared" si="23"/>
        <v>1.5484093828852595E-5</v>
      </c>
      <c r="I194" s="9">
        <f t="shared" si="24"/>
        <v>-1.0852264496583182E-8</v>
      </c>
      <c r="J194" s="9">
        <f t="shared" si="25"/>
        <v>-1.5202094979426005E-9</v>
      </c>
      <c r="K194" s="9">
        <f t="shared" si="19"/>
        <v>7.6059759134465902E-12</v>
      </c>
      <c r="L194" s="9">
        <f t="shared" si="20"/>
        <v>1.4925231939169581E-13</v>
      </c>
      <c r="M194" s="9">
        <f t="shared" si="21"/>
        <v>1.0654621280548998E-12</v>
      </c>
    </row>
    <row r="195" spans="1:13" x14ac:dyDescent="0.15">
      <c r="A195" s="9">
        <f t="shared" si="22"/>
        <v>181</v>
      </c>
      <c r="C195" s="9">
        <f>VLOOKUP($A195,Datum!$A:$B,2,0)</f>
        <v>41453</v>
      </c>
      <c r="D195" s="36">
        <f>VLOOKUP(C196,Zeitreihen!$B:$C,2,0)</f>
        <v>556.65</v>
      </c>
      <c r="E195" s="36">
        <f>VLOOKUP(C196,Zeitreihen!$R:$S,2,0)</f>
        <v>1.0185999999999999</v>
      </c>
      <c r="F195" s="9">
        <f t="shared" si="18"/>
        <v>3.4912215132707849E-3</v>
      </c>
      <c r="G195" s="9">
        <f t="shared" si="18"/>
        <v>-9.816914551642923E-5</v>
      </c>
      <c r="H195" s="9">
        <f t="shared" si="23"/>
        <v>1.4555048199121439E-5</v>
      </c>
      <c r="I195" s="9">
        <f t="shared" si="24"/>
        <v>5.0814897399465965E-8</v>
      </c>
      <c r="J195" s="9">
        <f t="shared" si="25"/>
        <v>-1.4288566446581937E-9</v>
      </c>
      <c r="K195" s="9">
        <f t="shared" si="19"/>
        <v>1.7740606299566324E-10</v>
      </c>
      <c r="L195" s="9">
        <f t="shared" si="20"/>
        <v>1.4026963587156704E-13</v>
      </c>
      <c r="M195" s="9">
        <f t="shared" si="21"/>
        <v>-4.9884550572105959E-12</v>
      </c>
    </row>
    <row r="196" spans="1:13" x14ac:dyDescent="0.15">
      <c r="A196" s="9">
        <f t="shared" si="22"/>
        <v>182</v>
      </c>
      <c r="C196" s="9">
        <f>VLOOKUP($A196,Datum!$A:$B,2,0)</f>
        <v>41452</v>
      </c>
      <c r="D196" s="36">
        <f>VLOOKUP(C197,Zeitreihen!$B:$C,2,0)</f>
        <v>554.71</v>
      </c>
      <c r="E196" s="36">
        <f>VLOOKUP(C197,Zeitreihen!$R:$S,2,0)</f>
        <v>1.0186999999999999</v>
      </c>
      <c r="F196" s="9">
        <f t="shared" si="18"/>
        <v>-1.711141748787218E-3</v>
      </c>
      <c r="G196" s="9">
        <f t="shared" si="18"/>
        <v>-9.8159509281307969E-5</v>
      </c>
      <c r="H196" s="9">
        <f t="shared" si="23"/>
        <v>1.3681745307174152E-5</v>
      </c>
      <c r="I196" s="9">
        <f t="shared" si="24"/>
        <v>-2.341140559137929E-8</v>
      </c>
      <c r="J196" s="9">
        <f t="shared" si="25"/>
        <v>-1.342993405464053E-9</v>
      </c>
      <c r="K196" s="9">
        <f t="shared" si="19"/>
        <v>4.006023350519961E-11</v>
      </c>
      <c r="L196" s="9">
        <f t="shared" si="20"/>
        <v>1.318275736483841E-13</v>
      </c>
      <c r="M196" s="9">
        <f t="shared" si="21"/>
        <v>2.2980520844354605E-12</v>
      </c>
    </row>
    <row r="197" spans="1:13" x14ac:dyDescent="0.15">
      <c r="A197" s="9">
        <f t="shared" si="22"/>
        <v>183</v>
      </c>
      <c r="C197" s="9">
        <f>VLOOKUP($A197,Datum!$A:$B,2,0)</f>
        <v>41451</v>
      </c>
      <c r="D197" s="36">
        <f>VLOOKUP(C198,Zeitreihen!$B:$C,2,0)</f>
        <v>555.66</v>
      </c>
      <c r="E197" s="36">
        <f>VLOOKUP(C198,Zeitreihen!$R:$S,2,0)</f>
        <v>1.0187999999999999</v>
      </c>
      <c r="F197" s="9">
        <f t="shared" si="18"/>
        <v>-9.7134538963200318E-4</v>
      </c>
      <c r="G197" s="9">
        <f t="shared" si="18"/>
        <v>-9.8149874937730121E-5</v>
      </c>
      <c r="H197" s="9">
        <f t="shared" si="23"/>
        <v>1.2860840588743703E-5</v>
      </c>
      <c r="I197" s="9">
        <f t="shared" si="24"/>
        <v>-1.2492318212668333E-8</v>
      </c>
      <c r="J197" s="9">
        <f t="shared" si="25"/>
        <v>-1.2622898953792779E-9</v>
      </c>
      <c r="K197" s="9">
        <f t="shared" si="19"/>
        <v>1.2134355701691292E-11</v>
      </c>
      <c r="L197" s="9">
        <f t="shared" si="20"/>
        <v>1.2389359536663655E-13</v>
      </c>
      <c r="M197" s="9">
        <f t="shared" si="21"/>
        <v>1.2261194702557251E-12</v>
      </c>
    </row>
    <row r="198" spans="1:13" x14ac:dyDescent="0.15">
      <c r="A198" s="9">
        <f t="shared" si="22"/>
        <v>184</v>
      </c>
      <c r="C198" s="9">
        <f>VLOOKUP($A198,Datum!$A:$B,2,0)</f>
        <v>41450</v>
      </c>
      <c r="D198" s="36">
        <f>VLOOKUP(C199,Zeitreihen!$B:$C,2,0)</f>
        <v>556.20000000000005</v>
      </c>
      <c r="E198" s="36">
        <f>VLOOKUP(C199,Zeitreihen!$R:$S,2,0)</f>
        <v>1.0188999999999999</v>
      </c>
      <c r="F198" s="9">
        <f t="shared" si="18"/>
        <v>-1.6493932517471485E-2</v>
      </c>
      <c r="G198" s="9">
        <f t="shared" si="18"/>
        <v>-9.814024248514048E-5</v>
      </c>
      <c r="H198" s="9">
        <f t="shared" si="23"/>
        <v>1.208919015341908E-5</v>
      </c>
      <c r="I198" s="9">
        <f t="shared" si="24"/>
        <v>-1.9939828658137507E-7</v>
      </c>
      <c r="J198" s="9">
        <f t="shared" si="25"/>
        <v>-1.1864360531055211E-9</v>
      </c>
      <c r="K198" s="9">
        <f t="shared" si="19"/>
        <v>3.2888618829726405E-9</v>
      </c>
      <c r="L198" s="9">
        <f t="shared" si="20"/>
        <v>1.1643712194488885E-13</v>
      </c>
      <c r="M198" s="9">
        <f t="shared" si="21"/>
        <v>1.9568996196217683E-11</v>
      </c>
    </row>
    <row r="199" spans="1:13" x14ac:dyDescent="0.15">
      <c r="A199" s="9">
        <f t="shared" si="22"/>
        <v>185</v>
      </c>
      <c r="C199" s="9">
        <f>VLOOKUP($A199,Datum!$A:$B,2,0)</f>
        <v>41449</v>
      </c>
      <c r="D199" s="36">
        <f>VLOOKUP(C200,Zeitreihen!$B:$C,2,0)</f>
        <v>565.45000000000005</v>
      </c>
      <c r="E199" s="36">
        <f>VLOOKUP(C200,Zeitreihen!$R:$S,2,0)</f>
        <v>1.0189999999999999</v>
      </c>
      <c r="F199" s="9">
        <f t="shared" si="18"/>
        <v>-5.3041019631071555E-4</v>
      </c>
      <c r="G199" s="9">
        <f t="shared" si="18"/>
        <v>-9.8130611923094848E-5</v>
      </c>
      <c r="H199" s="9">
        <f t="shared" si="23"/>
        <v>1.1363838744213935E-5</v>
      </c>
      <c r="I199" s="9">
        <f t="shared" si="24"/>
        <v>-6.0274959391618289E-9</v>
      </c>
      <c r="J199" s="9">
        <f t="shared" si="25"/>
        <v>-1.1151404497650872E-9</v>
      </c>
      <c r="K199" s="9">
        <f t="shared" si="19"/>
        <v>3.1970453043528664E-12</v>
      </c>
      <c r="L199" s="9">
        <f t="shared" si="20"/>
        <v>1.0942941471564321E-13</v>
      </c>
      <c r="M199" s="9">
        <f t="shared" si="21"/>
        <v>5.9148186487391959E-13</v>
      </c>
    </row>
    <row r="200" spans="1:13" x14ac:dyDescent="0.15">
      <c r="A200" s="9">
        <f t="shared" si="22"/>
        <v>186</v>
      </c>
      <c r="C200" s="9">
        <f>VLOOKUP($A200,Datum!$A:$B,2,0)</f>
        <v>41446</v>
      </c>
      <c r="D200" s="36">
        <f>VLOOKUP(C201,Zeitreihen!$B:$C,2,0)</f>
        <v>565.75</v>
      </c>
      <c r="E200" s="36">
        <f>VLOOKUP(C201,Zeitreihen!$R:$S,2,0)</f>
        <v>1.0190999999999999</v>
      </c>
      <c r="F200" s="9">
        <f t="shared" si="18"/>
        <v>-7.4489879800624268E-3</v>
      </c>
      <c r="G200" s="9">
        <f t="shared" si="18"/>
        <v>-9.8120983251149028E-5</v>
      </c>
      <c r="H200" s="9">
        <f t="shared" si="23"/>
        <v>1.0682008419561098E-5</v>
      </c>
      <c r="I200" s="9">
        <f t="shared" si="24"/>
        <v>-7.9570152320236263E-8</v>
      </c>
      <c r="J200" s="9">
        <f t="shared" si="25"/>
        <v>-1.0481291692243875E-9</v>
      </c>
      <c r="K200" s="9">
        <f t="shared" si="19"/>
        <v>5.9271710820517632E-10</v>
      </c>
      <c r="L200" s="9">
        <f t="shared" si="20"/>
        <v>1.0284346465850687E-13</v>
      </c>
      <c r="M200" s="9">
        <f t="shared" si="21"/>
        <v>7.8075015831052792E-12</v>
      </c>
    </row>
    <row r="201" spans="1:13" x14ac:dyDescent="0.15">
      <c r="A201" s="9">
        <f t="shared" si="22"/>
        <v>187</v>
      </c>
      <c r="C201" s="9">
        <f>VLOOKUP($A201,Datum!$A:$B,2,0)</f>
        <v>41445</v>
      </c>
      <c r="D201" s="36">
        <f>VLOOKUP(C202,Zeitreihen!$B:$C,2,0)</f>
        <v>569.98</v>
      </c>
      <c r="E201" s="36">
        <f>VLOOKUP(C202,Zeitreihen!$R:$S,2,0)</f>
        <v>1.0192000000000001</v>
      </c>
      <c r="F201" s="9">
        <f t="shared" si="18"/>
        <v>-2.105115438270681E-4</v>
      </c>
      <c r="G201" s="9">
        <f t="shared" si="18"/>
        <v>-9.8111356468192634E-5</v>
      </c>
      <c r="H201" s="9">
        <f t="shared" si="23"/>
        <v>1.0041087914387432E-5</v>
      </c>
      <c r="I201" s="9">
        <f t="shared" si="24"/>
        <v>-2.1137649185610138E-9</v>
      </c>
      <c r="J201" s="9">
        <f t="shared" si="25"/>
        <v>-9.851447556969263E-10</v>
      </c>
      <c r="K201" s="9">
        <f t="shared" si="19"/>
        <v>4.449719162937759E-13</v>
      </c>
      <c r="L201" s="9">
        <f t="shared" si="20"/>
        <v>9.665388829895168E-14</v>
      </c>
      <c r="M201" s="9">
        <f t="shared" si="21"/>
        <v>2.0738434341489979E-13</v>
      </c>
    </row>
    <row r="202" spans="1:13" x14ac:dyDescent="0.15">
      <c r="A202" s="9">
        <f t="shared" si="22"/>
        <v>188</v>
      </c>
      <c r="C202" s="9">
        <f>VLOOKUP($A202,Datum!$A:$B,2,0)</f>
        <v>41444</v>
      </c>
      <c r="D202" s="36">
        <f>VLOOKUP(C203,Zeitreihen!$B:$C,2,0)</f>
        <v>570.1</v>
      </c>
      <c r="E202" s="36">
        <f>VLOOKUP(C203,Zeitreihen!$R:$S,2,0)</f>
        <v>1.0193000000000001</v>
      </c>
      <c r="F202" s="9">
        <f t="shared" si="18"/>
        <v>3.8840460431170771E-3</v>
      </c>
      <c r="G202" s="9">
        <f t="shared" si="18"/>
        <v>-9.8101731574225639E-5</v>
      </c>
      <c r="H202" s="9">
        <f t="shared" si="23"/>
        <v>9.4386226395241866E-6</v>
      </c>
      <c r="I202" s="9">
        <f t="shared" si="24"/>
        <v>3.666004491551918E-8</v>
      </c>
      <c r="J202" s="9">
        <f t="shared" si="25"/>
        <v>-9.2594522461301081E-10</v>
      </c>
      <c r="K202" s="9">
        <f t="shared" si="19"/>
        <v>1.423893023946166E-10</v>
      </c>
      <c r="L202" s="9">
        <f t="shared" si="20"/>
        <v>9.0836829877421653E-14</v>
      </c>
      <c r="M202" s="9">
        <f t="shared" si="21"/>
        <v>-3.5964138858013182E-12</v>
      </c>
    </row>
    <row r="203" spans="1:13" x14ac:dyDescent="0.15">
      <c r="A203" s="9">
        <f t="shared" si="22"/>
        <v>189</v>
      </c>
      <c r="C203" s="9">
        <f>VLOOKUP($A203,Datum!$A:$B,2,0)</f>
        <v>41443</v>
      </c>
      <c r="D203" s="36">
        <f>VLOOKUP(C204,Zeitreihen!$B:$C,2,0)</f>
        <v>567.89</v>
      </c>
      <c r="E203" s="36">
        <f>VLOOKUP(C204,Zeitreihen!$R:$S,2,0)</f>
        <v>1.0194000000000001</v>
      </c>
      <c r="F203" s="9">
        <f t="shared" si="18"/>
        <v>-4.00682398182956E-3</v>
      </c>
      <c r="G203" s="9">
        <f t="shared" si="18"/>
        <v>-9.8092108568470724E-5</v>
      </c>
      <c r="H203" s="9">
        <f t="shared" si="23"/>
        <v>8.8723052811527342E-6</v>
      </c>
      <c r="I203" s="9">
        <f t="shared" si="24"/>
        <v>-3.5549765574635832E-8</v>
      </c>
      <c r="J203" s="9">
        <f t="shared" si="25"/>
        <v>-8.7030313289145012E-10</v>
      </c>
      <c r="K203" s="9">
        <f t="shared" si="19"/>
        <v>1.4244165325286975E-10</v>
      </c>
      <c r="L203" s="9">
        <f t="shared" si="20"/>
        <v>8.5369869399068335E-14</v>
      </c>
      <c r="M203" s="9">
        <f t="shared" si="21"/>
        <v>3.4871514643308611E-12</v>
      </c>
    </row>
    <row r="204" spans="1:13" x14ac:dyDescent="0.15">
      <c r="A204" s="9">
        <f t="shared" si="22"/>
        <v>190</v>
      </c>
      <c r="C204" s="9">
        <f>VLOOKUP($A204,Datum!$A:$B,2,0)</f>
        <v>41442</v>
      </c>
      <c r="D204" s="36">
        <f>VLOOKUP(C205,Zeitreihen!$B:$C,2,0)</f>
        <v>570.16999999999996</v>
      </c>
      <c r="E204" s="36">
        <f>VLOOKUP(C205,Zeitreihen!$R:$S,2,0)</f>
        <v>1.0195000000000001</v>
      </c>
      <c r="F204" s="9">
        <f t="shared" si="18"/>
        <v>-6.1366367897272513E-4</v>
      </c>
      <c r="G204" s="9">
        <f t="shared" si="18"/>
        <v>-9.8082487450483718E-5</v>
      </c>
      <c r="H204" s="9">
        <f t="shared" si="23"/>
        <v>8.3399669642835695E-6</v>
      </c>
      <c r="I204" s="9">
        <f t="shared" si="24"/>
        <v>-5.1179348098132454E-9</v>
      </c>
      <c r="J204" s="9">
        <f t="shared" si="25"/>
        <v>-8.1800470511179195E-10</v>
      </c>
      <c r="K204" s="9">
        <f t="shared" si="19"/>
        <v>3.1406907041325705E-12</v>
      </c>
      <c r="L204" s="9">
        <f t="shared" si="20"/>
        <v>8.023193622356397E-14</v>
      </c>
      <c r="M204" s="9">
        <f t="shared" si="21"/>
        <v>5.019797767559014E-13</v>
      </c>
    </row>
    <row r="205" spans="1:13" x14ac:dyDescent="0.15">
      <c r="A205" s="9">
        <f t="shared" si="22"/>
        <v>191</v>
      </c>
      <c r="C205" s="9">
        <f>VLOOKUP($A205,Datum!$A:$B,2,0)</f>
        <v>41439</v>
      </c>
      <c r="D205" s="36">
        <f>VLOOKUP(C206,Zeitreihen!$B:$C,2,0)</f>
        <v>570.52</v>
      </c>
      <c r="E205" s="36">
        <f>VLOOKUP(C206,Zeitreihen!$R:$S,2,0)</f>
        <v>1.0196000000000001</v>
      </c>
      <c r="F205" s="9">
        <f t="shared" si="18"/>
        <v>-6.2902080479580492E-3</v>
      </c>
      <c r="G205" s="9">
        <f xml:space="preserve"> LN(E205/E206)</f>
        <v>-9.8072868219598367E-5</v>
      </c>
      <c r="H205" s="9">
        <f t="shared" si="23"/>
        <v>7.839568946426554E-6</v>
      </c>
      <c r="I205" s="9">
        <f t="shared" si="24"/>
        <v>-4.9312519679334315E-8</v>
      </c>
      <c r="J205" s="9">
        <f t="shared" si="25"/>
        <v>-7.6884901218134706E-10</v>
      </c>
      <c r="K205" s="9">
        <f t="shared" si="19"/>
        <v>3.1018600815203839E-10</v>
      </c>
      <c r="L205" s="9">
        <f t="shared" si="20"/>
        <v>7.5403227852429632E-14</v>
      </c>
      <c r="M205" s="9">
        <f t="shared" si="21"/>
        <v>4.8362202440877051E-12</v>
      </c>
    </row>
    <row r="206" spans="1:13" x14ac:dyDescent="0.15">
      <c r="A206" s="9">
        <f t="shared" si="22"/>
        <v>192</v>
      </c>
      <c r="C206" s="9">
        <f>VLOOKUP($A206,Datum!$A:$B,2,0)</f>
        <v>41438</v>
      </c>
      <c r="D206" s="36">
        <f>VLOOKUP(C207,Zeitreihen!$B:$C,2,0)</f>
        <v>574.12</v>
      </c>
      <c r="E206" s="36">
        <f>VLOOKUP(C207,Zeitreihen!$R:$S,2,0)</f>
        <v>1.0197000000000001</v>
      </c>
      <c r="F206" s="9">
        <f t="shared" si="18"/>
        <v>3.9267408810145015E-3</v>
      </c>
      <c r="G206" s="9">
        <f t="shared" si="18"/>
        <v>-9.8063250875370472E-5</v>
      </c>
      <c r="H206" s="9">
        <f t="shared" si="23"/>
        <v>7.3691948096409606E-6</v>
      </c>
      <c r="I206" s="9">
        <f t="shared" si="24"/>
        <v>2.8936918519177039E-8</v>
      </c>
      <c r="J206" s="9">
        <f t="shared" si="25"/>
        <v>-7.2264719936729949E-10</v>
      </c>
      <c r="K206" s="9">
        <f t="shared" si="19"/>
        <v>1.136277809198381E-10</v>
      </c>
      <c r="L206" s="9">
        <f t="shared" si="20"/>
        <v>7.086513360593935E-14</v>
      </c>
      <c r="M206" s="9">
        <f t="shared" si="21"/>
        <v>-2.8376483003062119E-12</v>
      </c>
    </row>
    <row r="207" spans="1:13" x14ac:dyDescent="0.15">
      <c r="A207" s="9">
        <f t="shared" si="22"/>
        <v>193</v>
      </c>
      <c r="C207" s="9">
        <f>VLOOKUP($A207,Datum!$A:$B,2,0)</f>
        <v>41437</v>
      </c>
      <c r="D207" s="36">
        <f>VLOOKUP(C208,Zeitreihen!$B:$C,2,0)</f>
        <v>571.87</v>
      </c>
      <c r="E207" s="36">
        <f>VLOOKUP(C208,Zeitreihen!$R:$S,2,0)</f>
        <v>1.0198</v>
      </c>
      <c r="F207" s="9">
        <f t="shared" si="18"/>
        <v>4.714964258222187E-3</v>
      </c>
      <c r="G207" s="9">
        <f t="shared" si="18"/>
        <v>-9.8053635417133791E-5</v>
      </c>
      <c r="H207" s="9">
        <f t="shared" si="23"/>
        <v>6.9270431210625025E-6</v>
      </c>
      <c r="I207" s="9">
        <f t="shared" si="24"/>
        <v>3.2660760730973565E-8</v>
      </c>
      <c r="J207" s="9">
        <f t="shared" si="25"/>
        <v>-6.7922176071142717E-10</v>
      </c>
      <c r="K207" s="9">
        <f t="shared" si="19"/>
        <v>1.5399431949288712E-10</v>
      </c>
      <c r="L207" s="9">
        <f t="shared" si="20"/>
        <v>6.6600162892181966E-14</v>
      </c>
      <c r="M207" s="9">
        <f t="shared" si="21"/>
        <v>-3.2025063251611223E-12</v>
      </c>
    </row>
    <row r="208" spans="1:13" x14ac:dyDescent="0.15">
      <c r="A208" s="9">
        <f t="shared" si="22"/>
        <v>194</v>
      </c>
      <c r="C208" s="9">
        <f>VLOOKUP($A208,Datum!$A:$B,2,0)</f>
        <v>41436</v>
      </c>
      <c r="D208" s="36">
        <f>VLOOKUP(C209,Zeitreihen!$B:$C,2,0)</f>
        <v>569.17999999999995</v>
      </c>
      <c r="E208" s="36">
        <f>VLOOKUP(C209,Zeitreihen!$R:$S,2,0)</f>
        <v>1.0199</v>
      </c>
      <c r="F208" s="9">
        <f t="shared" ref="F208:G265" si="26" xml:space="preserve"> LN(D208/D209)</f>
        <v>-1.347221269890079E-2</v>
      </c>
      <c r="G208" s="9">
        <f t="shared" si="26"/>
        <v>-9.8044021844333104E-5</v>
      </c>
      <c r="H208" s="9">
        <f t="shared" si="23"/>
        <v>6.5114205337987519E-6</v>
      </c>
      <c r="I208" s="9">
        <f t="shared" si="24"/>
        <v>-8.7723242403326916E-8</v>
      </c>
      <c r="J208" s="9">
        <f t="shared" si="25"/>
        <v>-6.3840585705340392E-10</v>
      </c>
      <c r="K208" s="9">
        <f t="shared" ref="K208:K265" si="27" xml:space="preserve"> I208*F208</f>
        <v>1.1818261802948533E-9</v>
      </c>
      <c r="L208" s="9">
        <f t="shared" ref="L208:L265" si="28" xml:space="preserve"> J208 * G208</f>
        <v>6.2591877794494127E-14</v>
      </c>
      <c r="M208" s="9">
        <f t="shared" ref="M208:M265" si="29" xml:space="preserve"> I208 * G208</f>
        <v>8.6007394944475114E-12</v>
      </c>
    </row>
    <row r="209" spans="1:13" x14ac:dyDescent="0.15">
      <c r="A209" s="9">
        <f t="shared" ref="A209:A267" si="30">A208+1</f>
        <v>195</v>
      </c>
      <c r="C209" s="9">
        <f>VLOOKUP($A209,Datum!$A:$B,2,0)</f>
        <v>41435</v>
      </c>
      <c r="D209" s="36">
        <f>VLOOKUP(C210,Zeitreihen!$B:$C,2,0)</f>
        <v>576.9</v>
      </c>
      <c r="E209" s="36">
        <f>VLOOKUP(C210,Zeitreihen!$R:$S,2,0)</f>
        <v>1.02</v>
      </c>
      <c r="F209" s="9">
        <f t="shared" si="26"/>
        <v>8.1503130243290101E-4</v>
      </c>
      <c r="G209" s="9">
        <f t="shared" si="26"/>
        <v>-9.8034410156413177E-5</v>
      </c>
      <c r="H209" s="9">
        <f t="shared" ref="H209:H265" si="31">H208*$H$13</f>
        <v>6.1207353017708268E-6</v>
      </c>
      <c r="I209" s="9">
        <f t="shared" ref="I209:I265" si="32" xml:space="preserve"> H209 *F209</f>
        <v>4.9885908648493126E-9</v>
      </c>
      <c r="J209" s="9">
        <f t="shared" ref="J209:J265" si="33" xml:space="preserve"> G209 *H209</f>
        <v>-6.0004267503263864E-10</v>
      </c>
      <c r="K209" s="9">
        <f t="shared" si="27"/>
        <v>4.065857709883007E-12</v>
      </c>
      <c r="L209" s="9">
        <f t="shared" si="28"/>
        <v>5.8824829715501035E-14</v>
      </c>
      <c r="M209" s="9">
        <f t="shared" si="29"/>
        <v>-4.8905356294717347E-13</v>
      </c>
    </row>
    <row r="210" spans="1:13" x14ac:dyDescent="0.15">
      <c r="A210" s="9">
        <f t="shared" si="30"/>
        <v>196</v>
      </c>
      <c r="C210" s="9">
        <f>VLOOKUP($A210,Datum!$A:$B,2,0)</f>
        <v>41432</v>
      </c>
      <c r="D210" s="36">
        <f>VLOOKUP(C211,Zeitreihen!$B:$C,2,0)</f>
        <v>576.42999999999995</v>
      </c>
      <c r="E210" s="36">
        <f>VLOOKUP(C211,Zeitreihen!$R:$S,2,0)</f>
        <v>1.0201</v>
      </c>
      <c r="F210" s="9">
        <f t="shared" si="26"/>
        <v>-7.8036264809336342E-4</v>
      </c>
      <c r="G210" s="9">
        <f t="shared" si="26"/>
        <v>-9.8024800352929841E-5</v>
      </c>
      <c r="H210" s="9">
        <f t="shared" si="31"/>
        <v>5.7534911836645769E-6</v>
      </c>
      <c r="I210" s="9">
        <f t="shared" si="32"/>
        <v>-4.489809615866309E-9</v>
      </c>
      <c r="J210" s="9">
        <f t="shared" si="33"/>
        <v>-5.6398482461106209E-10</v>
      </c>
      <c r="K210" s="9">
        <f t="shared" si="27"/>
        <v>3.5036797212724795E-12</v>
      </c>
      <c r="L210" s="9">
        <f t="shared" si="28"/>
        <v>5.5284499834581513E-14</v>
      </c>
      <c r="M210" s="9">
        <f t="shared" si="29"/>
        <v>4.4011269121795957E-13</v>
      </c>
    </row>
    <row r="211" spans="1:13" x14ac:dyDescent="0.15">
      <c r="A211" s="9">
        <f t="shared" si="30"/>
        <v>197</v>
      </c>
      <c r="C211" s="9">
        <f>VLOOKUP($A211,Datum!$A:$B,2,0)</f>
        <v>41431</v>
      </c>
      <c r="D211" s="36">
        <f>VLOOKUP(C212,Zeitreihen!$B:$C,2,0)</f>
        <v>576.88</v>
      </c>
      <c r="E211" s="36">
        <f>VLOOKUP(C212,Zeitreihen!$R:$S,2,0)</f>
        <v>1.0202</v>
      </c>
      <c r="F211" s="9">
        <f t="shared" si="26"/>
        <v>-8.8367545407485931E-4</v>
      </c>
      <c r="G211" s="9">
        <f t="shared" si="26"/>
        <v>-9.8015192433327874E-5</v>
      </c>
      <c r="H211" s="9">
        <f t="shared" si="31"/>
        <v>5.4082817126447023E-6</v>
      </c>
      <c r="I211" s="9">
        <f t="shared" si="32"/>
        <v>-4.7791657981860649E-9</v>
      </c>
      <c r="J211" s="9">
        <f t="shared" si="33"/>
        <v>-5.300937727985185E-10</v>
      </c>
      <c r="K211" s="9">
        <f t="shared" si="27"/>
        <v>4.2232315068111082E-12</v>
      </c>
      <c r="L211" s="9">
        <f t="shared" si="28"/>
        <v>5.1957243148555576E-14</v>
      </c>
      <c r="M211" s="9">
        <f t="shared" si="29"/>
        <v>4.6843085537998618E-13</v>
      </c>
    </row>
    <row r="212" spans="1:13" x14ac:dyDescent="0.15">
      <c r="A212" s="9">
        <f t="shared" si="30"/>
        <v>198</v>
      </c>
      <c r="C212" s="9">
        <f>VLOOKUP($A212,Datum!$A:$B,2,0)</f>
        <v>41430</v>
      </c>
      <c r="D212" s="36">
        <f>VLOOKUP(C213,Zeitreihen!$B:$C,2,0)</f>
        <v>577.39</v>
      </c>
      <c r="E212" s="36">
        <f>VLOOKUP(C213,Zeitreihen!$R:$S,2,0)</f>
        <v>1.0203</v>
      </c>
      <c r="F212" s="9">
        <f t="shared" si="26"/>
        <v>-4.1307731766931982E-3</v>
      </c>
      <c r="G212" s="9">
        <f t="shared" si="26"/>
        <v>-9.8005586396829973E-5</v>
      </c>
      <c r="H212" s="9">
        <f t="shared" si="31"/>
        <v>5.08378480988602E-6</v>
      </c>
      <c r="I212" s="9">
        <f t="shared" si="32"/>
        <v>-2.0999961928757502E-8</v>
      </c>
      <c r="J212" s="9">
        <f t="shared" si="33"/>
        <v>-4.982393114081762E-10</v>
      </c>
      <c r="K212" s="9">
        <f t="shared" si="27"/>
        <v>8.6746079446889847E-11</v>
      </c>
      <c r="L212" s="9">
        <f t="shared" si="28"/>
        <v>4.8830235880511088E-14</v>
      </c>
      <c r="M212" s="9">
        <f t="shared" si="29"/>
        <v>2.0581135831389835E-12</v>
      </c>
    </row>
    <row r="213" spans="1:13" x14ac:dyDescent="0.15">
      <c r="A213" s="9">
        <f t="shared" si="30"/>
        <v>199</v>
      </c>
      <c r="C213" s="9">
        <f>VLOOKUP($A213,Datum!$A:$B,2,0)</f>
        <v>41429</v>
      </c>
      <c r="D213" s="36">
        <f>VLOOKUP(C214,Zeitreihen!$B:$C,2,0)</f>
        <v>579.78</v>
      </c>
      <c r="E213" s="36">
        <f>VLOOKUP(C214,Zeitreihen!$R:$S,2,0)</f>
        <v>1.0204</v>
      </c>
      <c r="F213" s="9">
        <f t="shared" si="26"/>
        <v>-2.6870623856957475E-3</v>
      </c>
      <c r="G213" s="9">
        <f t="shared" si="26"/>
        <v>-9.7995982243103002E-5</v>
      </c>
      <c r="H213" s="9">
        <f t="shared" si="31"/>
        <v>4.7787577212928584E-6</v>
      </c>
      <c r="I213" s="9">
        <f t="shared" si="32"/>
        <v>-1.2840820123239162E-8</v>
      </c>
      <c r="J213" s="9">
        <f t="shared" si="33"/>
        <v>-4.682990567999063E-10</v>
      </c>
      <c r="K213" s="9">
        <f t="shared" si="27"/>
        <v>3.4504084754640985E-11</v>
      </c>
      <c r="L213" s="9">
        <f t="shared" si="28"/>
        <v>4.5891426054625503E-14</v>
      </c>
      <c r="M213" s="9">
        <f t="shared" si="29"/>
        <v>1.2583487807838246E-12</v>
      </c>
    </row>
    <row r="214" spans="1:13" x14ac:dyDescent="0.15">
      <c r="A214" s="9">
        <f t="shared" si="30"/>
        <v>200</v>
      </c>
      <c r="C214" s="9">
        <f>VLOOKUP($A214,Datum!$A:$B,2,0)</f>
        <v>41428</v>
      </c>
      <c r="D214" s="36">
        <f>VLOOKUP(C215,Zeitreihen!$B:$C,2,0)</f>
        <v>581.34</v>
      </c>
      <c r="E214" s="36">
        <f>VLOOKUP(C215,Zeitreihen!$R:$S,2,0)</f>
        <v>1.0205</v>
      </c>
      <c r="F214" s="9">
        <f t="shared" si="26"/>
        <v>-5.3310863780759658E-4</v>
      </c>
      <c r="G214" s="9">
        <f t="shared" si="26"/>
        <v>-9.7986379971591727E-5</v>
      </c>
      <c r="H214" s="9">
        <f t="shared" si="31"/>
        <v>4.4920322580152867E-6</v>
      </c>
      <c r="I214" s="9">
        <f t="shared" si="32"/>
        <v>-2.3947411980583117E-9</v>
      </c>
      <c r="J214" s="9">
        <f t="shared" si="33"/>
        <v>-4.4015797967853306E-10</v>
      </c>
      <c r="K214" s="9">
        <f t="shared" si="27"/>
        <v>1.2766572179985984E-12</v>
      </c>
      <c r="L214" s="9">
        <f t="shared" si="28"/>
        <v>4.312948704430889E-14</v>
      </c>
      <c r="M214" s="9">
        <f t="shared" si="29"/>
        <v>2.3465202096656653E-13</v>
      </c>
    </row>
    <row r="215" spans="1:13" x14ac:dyDescent="0.15">
      <c r="A215" s="9">
        <f t="shared" si="30"/>
        <v>201</v>
      </c>
      <c r="C215" s="9">
        <f>VLOOKUP($A215,Datum!$A:$B,2,0)</f>
        <v>41425</v>
      </c>
      <c r="D215" s="36">
        <f>VLOOKUP(C216,Zeitreihen!$B:$C,2,0)</f>
        <v>581.65</v>
      </c>
      <c r="E215" s="36">
        <f>VLOOKUP(C216,Zeitreihen!$R:$S,2,0)</f>
        <v>1.0206</v>
      </c>
      <c r="F215" s="9">
        <f t="shared" si="26"/>
        <v>8.4426568243291984E-3</v>
      </c>
      <c r="G215" s="9">
        <f t="shared" si="26"/>
        <v>-9.7976779581629908E-5</v>
      </c>
      <c r="H215" s="9">
        <f t="shared" si="31"/>
        <v>4.2225103225343691E-6</v>
      </c>
      <c r="I215" s="9">
        <f t="shared" si="32"/>
        <v>3.5649205590345277E-8</v>
      </c>
      <c r="J215" s="9">
        <f t="shared" si="33"/>
        <v>-4.1370796315210689E-10</v>
      </c>
      <c r="K215" s="9">
        <f t="shared" si="27"/>
        <v>3.0097400885924315E-10</v>
      </c>
      <c r="L215" s="9">
        <f t="shared" si="28"/>
        <v>4.0533773916919045E-14</v>
      </c>
      <c r="M215" s="9">
        <f t="shared" si="29"/>
        <v>-3.4927943583854677E-12</v>
      </c>
    </row>
    <row r="216" spans="1:13" x14ac:dyDescent="0.15">
      <c r="A216" s="9">
        <f t="shared" si="30"/>
        <v>202</v>
      </c>
      <c r="C216" s="9">
        <f>VLOOKUP($A216,Datum!$A:$B,2,0)</f>
        <v>41424</v>
      </c>
      <c r="D216" s="36">
        <f>VLOOKUP(C217,Zeitreihen!$B:$C,2,0)</f>
        <v>576.76</v>
      </c>
      <c r="E216" s="36">
        <f>VLOOKUP(C217,Zeitreihen!$R:$S,2,0)</f>
        <v>1.0206999999999999</v>
      </c>
      <c r="F216" s="9">
        <f t="shared" si="26"/>
        <v>2.8649085896130001E-3</v>
      </c>
      <c r="G216" s="9">
        <f t="shared" si="26"/>
        <v>-9.7967181072662309E-5</v>
      </c>
      <c r="H216" s="9">
        <f t="shared" si="31"/>
        <v>3.969159703182307E-6</v>
      </c>
      <c r="I216" s="9">
        <f t="shared" si="32"/>
        <v>1.1371279727192778E-8</v>
      </c>
      <c r="J216" s="9">
        <f t="shared" si="33"/>
        <v>-3.8884738734797563E-10</v>
      </c>
      <c r="K216" s="9">
        <f t="shared" si="27"/>
        <v>3.2577676965326762E-11</v>
      </c>
      <c r="L216" s="9">
        <f t="shared" si="28"/>
        <v>3.8094282405950785E-14</v>
      </c>
      <c r="M216" s="9">
        <f t="shared" si="29"/>
        <v>-1.114012220061789E-12</v>
      </c>
    </row>
    <row r="217" spans="1:13" x14ac:dyDescent="0.15">
      <c r="A217" s="9">
        <f t="shared" si="30"/>
        <v>203</v>
      </c>
      <c r="C217" s="9">
        <f>VLOOKUP($A217,Datum!$A:$B,2,0)</f>
        <v>41423</v>
      </c>
      <c r="D217" s="36">
        <f>VLOOKUP(C218,Zeitreihen!$B:$C,2,0)</f>
        <v>575.11</v>
      </c>
      <c r="E217" s="36">
        <f>VLOOKUP(C218,Zeitreihen!$R:$S,2,0)</f>
        <v>1.0207999999999999</v>
      </c>
      <c r="F217" s="9">
        <f t="shared" si="26"/>
        <v>1.5487286991432729E-3</v>
      </c>
      <c r="G217" s="9">
        <f t="shared" si="26"/>
        <v>-9.7957584444244747E-5</v>
      </c>
      <c r="H217" s="9">
        <f t="shared" si="31"/>
        <v>3.7310101209913684E-6</v>
      </c>
      <c r="I217" s="9">
        <f t="shared" si="32"/>
        <v>5.7783224511733473E-9</v>
      </c>
      <c r="J217" s="9">
        <f t="shared" si="33"/>
        <v>-3.654807389893438E-10</v>
      </c>
      <c r="K217" s="9">
        <f t="shared" si="27"/>
        <v>8.9490538130360663E-12</v>
      </c>
      <c r="L217" s="9">
        <f t="shared" si="28"/>
        <v>3.5801610352293621E-14</v>
      </c>
      <c r="M217" s="9">
        <f t="shared" si="29"/>
        <v>-5.6603050945688851E-13</v>
      </c>
    </row>
    <row r="218" spans="1:13" x14ac:dyDescent="0.15">
      <c r="A218" s="9">
        <f t="shared" si="30"/>
        <v>204</v>
      </c>
      <c r="C218" s="9">
        <f>VLOOKUP($A218,Datum!$A:$B,2,0)</f>
        <v>41422</v>
      </c>
      <c r="D218" s="36">
        <f>VLOOKUP(C219,Zeitreihen!$B:$C,2,0)</f>
        <v>574.22</v>
      </c>
      <c r="E218" s="36">
        <f>VLOOKUP(C219,Zeitreihen!$R:$S,2,0)</f>
        <v>1.0208999999999999</v>
      </c>
      <c r="F218" s="9">
        <f t="shared" si="26"/>
        <v>4.9756123564594643E-3</v>
      </c>
      <c r="G218" s="9">
        <f t="shared" si="26"/>
        <v>-9.7947989695822016E-5</v>
      </c>
      <c r="H218" s="9">
        <f t="shared" si="31"/>
        <v>3.5071495137318862E-6</v>
      </c>
      <c r="I218" s="9">
        <f t="shared" si="32"/>
        <v>1.7450216456475174E-8</v>
      </c>
      <c r="J218" s="9">
        <f t="shared" si="33"/>
        <v>-3.4351824443271799E-10</v>
      </c>
      <c r="K218" s="9">
        <f t="shared" si="27"/>
        <v>8.682551262373017E-11</v>
      </c>
      <c r="L218" s="9">
        <f t="shared" si="28"/>
        <v>3.3646921466022728E-14</v>
      </c>
      <c r="M218" s="9">
        <f t="shared" si="29"/>
        <v>-1.7092136216686941E-12</v>
      </c>
    </row>
    <row r="219" spans="1:13" x14ac:dyDescent="0.15">
      <c r="A219" s="9">
        <f t="shared" si="30"/>
        <v>205</v>
      </c>
      <c r="C219" s="9">
        <f>VLOOKUP($A219,Datum!$A:$B,2,0)</f>
        <v>41421</v>
      </c>
      <c r="D219" s="36">
        <f>VLOOKUP(C220,Zeitreihen!$B:$C,2,0)</f>
        <v>571.37</v>
      </c>
      <c r="E219" s="36">
        <f>VLOOKUP(C220,Zeitreihen!$R:$S,2,0)</f>
        <v>1.0209999999999999</v>
      </c>
      <c r="F219" s="9">
        <f t="shared" si="26"/>
        <v>1.4002415439542652E-4</v>
      </c>
      <c r="G219" s="9">
        <f t="shared" si="26"/>
        <v>-9.793839682672786E-5</v>
      </c>
      <c r="H219" s="9">
        <f t="shared" si="31"/>
        <v>3.2967205429079731E-6</v>
      </c>
      <c r="I219" s="9">
        <f t="shared" si="32"/>
        <v>4.6162050629872038E-10</v>
      </c>
      <c r="J219" s="9">
        <f t="shared" si="33"/>
        <v>-3.2287552475814676E-10</v>
      </c>
      <c r="K219" s="9">
        <f t="shared" si="27"/>
        <v>6.463802104606699E-14</v>
      </c>
      <c r="L219" s="9">
        <f t="shared" si="28"/>
        <v>3.1621911269401375E-14</v>
      </c>
      <c r="M219" s="9">
        <f t="shared" si="29"/>
        <v>-4.5210372329239101E-14</v>
      </c>
    </row>
    <row r="220" spans="1:13" x14ac:dyDescent="0.15">
      <c r="A220" s="9">
        <f t="shared" si="30"/>
        <v>206</v>
      </c>
      <c r="C220" s="9">
        <f>VLOOKUP($A220,Datum!$A:$B,2,0)</f>
        <v>41418</v>
      </c>
      <c r="D220" s="36">
        <f>VLOOKUP(C221,Zeitreihen!$B:$C,2,0)</f>
        <v>571.29</v>
      </c>
      <c r="E220" s="36">
        <f>VLOOKUP(C221,Zeitreihen!$R:$S,2,0)</f>
        <v>1.0210999999999999</v>
      </c>
      <c r="F220" s="9">
        <f t="shared" si="26"/>
        <v>-7.2380039202659214E-3</v>
      </c>
      <c r="G220" s="9">
        <f t="shared" si="26"/>
        <v>-9.7928805836629116E-5</v>
      </c>
      <c r="H220" s="9">
        <f t="shared" si="31"/>
        <v>3.0989173103334947E-6</v>
      </c>
      <c r="I220" s="9">
        <f t="shared" si="32"/>
        <v>-2.2429975640773759E-8</v>
      </c>
      <c r="J220" s="9">
        <f t="shared" si="33"/>
        <v>-3.0347327158741773E-10</v>
      </c>
      <c r="K220" s="9">
        <f t="shared" si="27"/>
        <v>1.623482516193896E-10</v>
      </c>
      <c r="L220" s="9">
        <f t="shared" si="28"/>
        <v>2.9718775089890844E-14</v>
      </c>
      <c r="M220" s="9">
        <f t="shared" si="29"/>
        <v>2.1965407294456542E-12</v>
      </c>
    </row>
    <row r="221" spans="1:13" x14ac:dyDescent="0.15">
      <c r="A221" s="9">
        <f t="shared" si="30"/>
        <v>207</v>
      </c>
      <c r="C221" s="9">
        <f>VLOOKUP($A221,Datum!$A:$B,2,0)</f>
        <v>41417</v>
      </c>
      <c r="D221" s="36">
        <f>VLOOKUP(C222,Zeitreihen!$B:$C,2,0)</f>
        <v>575.44000000000005</v>
      </c>
      <c r="E221" s="36">
        <f>VLOOKUP(C222,Zeitreihen!$R:$S,2,0)</f>
        <v>1.0212000000000001</v>
      </c>
      <c r="F221" s="9">
        <f t="shared" si="26"/>
        <v>-9.3797231173787859E-4</v>
      </c>
      <c r="G221" s="9">
        <f t="shared" si="26"/>
        <v>-9.7919216724526423E-5</v>
      </c>
      <c r="H221" s="9">
        <f t="shared" si="31"/>
        <v>2.9129822717134847E-6</v>
      </c>
      <c r="I221" s="9">
        <f t="shared" si="32"/>
        <v>-2.7322967154505546E-9</v>
      </c>
      <c r="J221" s="9">
        <f t="shared" si="33"/>
        <v>-2.8523694237861602E-10</v>
      </c>
      <c r="K221" s="9">
        <f t="shared" si="27"/>
        <v>2.5628186665449696E-12</v>
      </c>
      <c r="L221" s="9">
        <f t="shared" si="28"/>
        <v>2.7930177978612959E-14</v>
      </c>
      <c r="M221" s="9">
        <f t="shared" si="29"/>
        <v>2.6754435423591455E-13</v>
      </c>
    </row>
    <row r="222" spans="1:13" x14ac:dyDescent="0.15">
      <c r="A222" s="9">
        <f t="shared" si="30"/>
        <v>208</v>
      </c>
      <c r="C222" s="9">
        <f>VLOOKUP($A222,Datum!$A:$B,2,0)</f>
        <v>41416</v>
      </c>
      <c r="D222" s="36">
        <f>VLOOKUP(C223,Zeitreihen!$B:$C,2,0)</f>
        <v>575.98</v>
      </c>
      <c r="E222" s="36">
        <f>VLOOKUP(C223,Zeitreihen!$R:$S,2,0)</f>
        <v>1.0213000000000001</v>
      </c>
      <c r="F222" s="9">
        <f t="shared" si="26"/>
        <v>7.9834480741660992E-3</v>
      </c>
      <c r="G222" s="9">
        <f t="shared" si="26"/>
        <v>-1.9580967362345321E-4</v>
      </c>
      <c r="H222" s="9">
        <f t="shared" si="31"/>
        <v>2.7382033354106753E-6</v>
      </c>
      <c r="I222" s="9">
        <f t="shared" si="32"/>
        <v>2.1860304144759545E-8</v>
      </c>
      <c r="J222" s="9">
        <f t="shared" si="33"/>
        <v>-5.3616670142141528E-10</v>
      </c>
      <c r="K222" s="9">
        <f t="shared" si="27"/>
        <v>1.7452060302516578E-10</v>
      </c>
      <c r="L222" s="9">
        <f t="shared" si="28"/>
        <v>1.0498662681309082E-13</v>
      </c>
      <c r="M222" s="9">
        <f t="shared" si="29"/>
        <v>-4.2804590198947878E-12</v>
      </c>
    </row>
    <row r="223" spans="1:13" x14ac:dyDescent="0.15">
      <c r="A223" s="9">
        <f t="shared" si="30"/>
        <v>209</v>
      </c>
      <c r="C223" s="9">
        <f>VLOOKUP($A223,Datum!$A:$B,2,0)</f>
        <v>41415</v>
      </c>
      <c r="D223" s="36">
        <f>VLOOKUP(C224,Zeitreihen!$B:$C,2,0)</f>
        <v>571.4</v>
      </c>
      <c r="E223" s="36">
        <f>VLOOKUP(C224,Zeitreihen!$R:$S,2,0)</f>
        <v>1.0215000000000001</v>
      </c>
      <c r="F223" s="9">
        <f t="shared" si="26"/>
        <v>-1.8708425119777143E-3</v>
      </c>
      <c r="G223" s="9">
        <f t="shared" si="26"/>
        <v>-9.7890460652752176E-5</v>
      </c>
      <c r="H223" s="9">
        <f t="shared" si="31"/>
        <v>2.5739111352860344E-6</v>
      </c>
      <c r="I223" s="9">
        <f t="shared" si="32"/>
        <v>-4.8153823739459348E-9</v>
      </c>
      <c r="J223" s="9">
        <f t="shared" si="33"/>
        <v>-2.5196134671239826E-10</v>
      </c>
      <c r="K223" s="9">
        <f t="shared" si="27"/>
        <v>9.0088220566062214E-12</v>
      </c>
      <c r="L223" s="9">
        <f t="shared" si="28"/>
        <v>2.466461229636447E-14</v>
      </c>
      <c r="M223" s="9">
        <f t="shared" si="29"/>
        <v>4.7137999880471095E-13</v>
      </c>
    </row>
    <row r="224" spans="1:13" x14ac:dyDescent="0.15">
      <c r="A224" s="9">
        <f t="shared" si="30"/>
        <v>210</v>
      </c>
      <c r="C224" s="9">
        <f>VLOOKUP($A224,Datum!$A:$B,2,0)</f>
        <v>41411</v>
      </c>
      <c r="D224" s="36">
        <f>VLOOKUP(C225,Zeitreihen!$B:$C,2,0)</f>
        <v>572.47</v>
      </c>
      <c r="E224" s="36">
        <f>VLOOKUP(C225,Zeitreihen!$R:$S,2,0)</f>
        <v>1.0216000000000001</v>
      </c>
      <c r="F224" s="9">
        <f t="shared" si="26"/>
        <v>-2.0242568643273375E-3</v>
      </c>
      <c r="G224" s="9">
        <f t="shared" si="26"/>
        <v>-9.7880879048413939E-5</v>
      </c>
      <c r="H224" s="9">
        <f t="shared" si="31"/>
        <v>2.4194764671688723E-6</v>
      </c>
      <c r="I224" s="9">
        <f t="shared" si="32"/>
        <v>-4.8976418467450453E-9</v>
      </c>
      <c r="J224" s="9">
        <f t="shared" si="33"/>
        <v>-2.3682048344344022E-10</v>
      </c>
      <c r="K224" s="9">
        <f t="shared" si="27"/>
        <v>9.9140851272904759E-12</v>
      </c>
      <c r="L224" s="9">
        <f t="shared" si="28"/>
        <v>2.3180197096114287E-14</v>
      </c>
      <c r="M224" s="9">
        <f t="shared" si="29"/>
        <v>4.7938548922370249E-13</v>
      </c>
    </row>
    <row r="225" spans="1:13" x14ac:dyDescent="0.15">
      <c r="A225" s="9">
        <f t="shared" si="30"/>
        <v>211</v>
      </c>
      <c r="C225" s="9">
        <f>VLOOKUP($A225,Datum!$A:$B,2,0)</f>
        <v>41410</v>
      </c>
      <c r="D225" s="36">
        <f>VLOOKUP(C226,Zeitreihen!$B:$C,2,0)</f>
        <v>573.63</v>
      </c>
      <c r="E225" s="36">
        <f>VLOOKUP(C226,Zeitreihen!$R:$S,2,0)</f>
        <v>1.0217000000000001</v>
      </c>
      <c r="F225" s="9">
        <f t="shared" si="26"/>
        <v>3.8775986543999334E-3</v>
      </c>
      <c r="G225" s="9">
        <f t="shared" si="26"/>
        <v>-9.7871299319628774E-5</v>
      </c>
      <c r="H225" s="9">
        <f t="shared" si="31"/>
        <v>2.2743078791387396E-6</v>
      </c>
      <c r="I225" s="9">
        <f t="shared" si="32"/>
        <v>8.8188531718395432E-9</v>
      </c>
      <c r="J225" s="9">
        <f t="shared" si="33"/>
        <v>-2.225894671841777E-10</v>
      </c>
      <c r="K225" s="9">
        <f t="shared" si="27"/>
        <v>3.4195973192475601E-11</v>
      </c>
      <c r="L225" s="9">
        <f t="shared" si="28"/>
        <v>2.1785120368179341E-14</v>
      </c>
      <c r="M225" s="9">
        <f t="shared" si="29"/>
        <v>-8.6311261843696549E-13</v>
      </c>
    </row>
    <row r="226" spans="1:13" x14ac:dyDescent="0.15">
      <c r="A226" s="9">
        <f t="shared" si="30"/>
        <v>212</v>
      </c>
      <c r="C226" s="9">
        <f>VLOOKUP($A226,Datum!$A:$B,2,0)</f>
        <v>41409</v>
      </c>
      <c r="D226" s="36">
        <f>VLOOKUP(C227,Zeitreihen!$B:$C,2,0)</f>
        <v>571.41</v>
      </c>
      <c r="E226" s="36">
        <f>VLOOKUP(C227,Zeitreihen!$R:$S,2,0)</f>
        <v>1.0218</v>
      </c>
      <c r="F226" s="9">
        <f t="shared" si="26"/>
        <v>4.2010188088311112E-4</v>
      </c>
      <c r="G226" s="9">
        <f t="shared" si="26"/>
        <v>-9.786172146573041E-5</v>
      </c>
      <c r="H226" s="9">
        <f t="shared" si="31"/>
        <v>2.1378494063904152E-6</v>
      </c>
      <c r="I226" s="9">
        <f t="shared" si="32"/>
        <v>8.9811455666945607E-10</v>
      </c>
      <c r="J226" s="9">
        <f t="shared" si="33"/>
        <v>-2.0921362314385591E-10</v>
      </c>
      <c r="K226" s="9">
        <f t="shared" si="27"/>
        <v>3.7729961450534E-13</v>
      </c>
      <c r="L226" s="9">
        <f t="shared" si="28"/>
        <v>2.0474005314940317E-14</v>
      </c>
      <c r="M226" s="9">
        <f t="shared" si="29"/>
        <v>-8.7891036589104254E-14</v>
      </c>
    </row>
    <row r="227" spans="1:13" x14ac:dyDescent="0.15">
      <c r="A227" s="9">
        <f t="shared" si="30"/>
        <v>213</v>
      </c>
      <c r="C227" s="9">
        <f>VLOOKUP($A227,Datum!$A:$B,2,0)</f>
        <v>41408</v>
      </c>
      <c r="D227" s="36">
        <f>VLOOKUP(C228,Zeitreihen!$B:$C,2,0)</f>
        <v>571.16999999999996</v>
      </c>
      <c r="E227" s="36">
        <f>VLOOKUP(C228,Zeitreihen!$R:$S,2,0)</f>
        <v>1.0219</v>
      </c>
      <c r="F227" s="9">
        <f t="shared" si="26"/>
        <v>4.1931725108748825E-3</v>
      </c>
      <c r="G227" s="9">
        <f t="shared" si="26"/>
        <v>-9.7852145486385699E-5</v>
      </c>
      <c r="H227" s="9">
        <f t="shared" si="31"/>
        <v>2.0095784420069903E-6</v>
      </c>
      <c r="I227" s="9">
        <f t="shared" si="32"/>
        <v>8.4265090814704866E-9</v>
      </c>
      <c r="J227" s="9">
        <f t="shared" si="33"/>
        <v>-1.9664156207357233E-10</v>
      </c>
      <c r="K227" s="9">
        <f t="shared" si="27"/>
        <v>3.53338062430596E-11</v>
      </c>
      <c r="L227" s="9">
        <f t="shared" si="28"/>
        <v>1.9241798740693342E-14</v>
      </c>
      <c r="M227" s="9">
        <f t="shared" si="29"/>
        <v>-8.2455199258240033E-13</v>
      </c>
    </row>
    <row r="228" spans="1:13" x14ac:dyDescent="0.15">
      <c r="A228" s="9">
        <f t="shared" si="30"/>
        <v>214</v>
      </c>
      <c r="C228" s="9">
        <f>VLOOKUP($A228,Datum!$A:$B,2,0)</f>
        <v>41407</v>
      </c>
      <c r="D228" s="36">
        <f>VLOOKUP(C229,Zeitreihen!$B:$C,2,0)</f>
        <v>568.78</v>
      </c>
      <c r="E228" s="36">
        <f>VLOOKUP(C229,Zeitreihen!$R:$S,2,0)</f>
        <v>1.022</v>
      </c>
      <c r="F228" s="9">
        <f t="shared" si="26"/>
        <v>-1.9320962222108523E-3</v>
      </c>
      <c r="G228" s="9">
        <f t="shared" si="26"/>
        <v>-1.9567557052937266E-4</v>
      </c>
      <c r="H228" s="9">
        <f t="shared" si="31"/>
        <v>1.8890037354865708E-6</v>
      </c>
      <c r="I228" s="9">
        <f t="shared" si="32"/>
        <v>-3.6497369810757914E-9</v>
      </c>
      <c r="J228" s="9">
        <f t="shared" si="33"/>
        <v>-3.6963188367345088E-10</v>
      </c>
      <c r="K228" s="9">
        <f t="shared" si="27"/>
        <v>7.0516430331997778E-12</v>
      </c>
      <c r="L228" s="9">
        <f t="shared" si="28"/>
        <v>7.2327929723649214E-14</v>
      </c>
      <c r="M228" s="9">
        <f t="shared" si="29"/>
        <v>7.1416436605415563E-13</v>
      </c>
    </row>
    <row r="229" spans="1:13" x14ac:dyDescent="0.15">
      <c r="A229" s="9">
        <f t="shared" si="30"/>
        <v>215</v>
      </c>
      <c r="C229" s="9">
        <f>VLOOKUP($A229,Datum!$A:$B,2,0)</f>
        <v>41404</v>
      </c>
      <c r="D229" s="36">
        <f>VLOOKUP(C230,Zeitreihen!$B:$C,2,0)</f>
        <v>569.88</v>
      </c>
      <c r="E229" s="36">
        <f>VLOOKUP(C230,Zeitreihen!$R:$S,2,0)</f>
        <v>1.0222</v>
      </c>
      <c r="F229" s="9">
        <f t="shared" si="26"/>
        <v>1.2290837850878417E-3</v>
      </c>
      <c r="G229" s="9">
        <f t="shared" si="26"/>
        <v>-9.7823428789122036E-5</v>
      </c>
      <c r="H229" s="9">
        <f t="shared" si="31"/>
        <v>1.7756635113573764E-6</v>
      </c>
      <c r="I229" s="9">
        <f t="shared" si="32"/>
        <v>2.1824392295814919E-9</v>
      </c>
      <c r="J229" s="9">
        <f t="shared" si="33"/>
        <v>-1.7370149305671071E-10</v>
      </c>
      <c r="K229" s="9">
        <f t="shared" si="27"/>
        <v>2.6824006690182131E-12</v>
      </c>
      <c r="L229" s="9">
        <f t="shared" si="28"/>
        <v>1.6992075636597315E-14</v>
      </c>
      <c r="M229" s="9">
        <f t="shared" si="29"/>
        <v>-2.1349368856155143E-13</v>
      </c>
    </row>
    <row r="230" spans="1:13" x14ac:dyDescent="0.15">
      <c r="A230" s="9">
        <f t="shared" si="30"/>
        <v>216</v>
      </c>
      <c r="C230" s="9">
        <f>VLOOKUP($A230,Datum!$A:$B,2,0)</f>
        <v>41402</v>
      </c>
      <c r="D230" s="36">
        <f>VLOOKUP(C231,Zeitreihen!$B:$C,2,0)</f>
        <v>569.17999999999995</v>
      </c>
      <c r="E230" s="36">
        <f>VLOOKUP(C231,Zeitreihen!$R:$S,2,0)</f>
        <v>1.0223</v>
      </c>
      <c r="F230" s="9">
        <f t="shared" si="26"/>
        <v>4.6843442177471467E-3</v>
      </c>
      <c r="G230" s="9">
        <f xml:space="preserve"> LN(E230/E231)</f>
        <v>-9.7813860301995624E-5</v>
      </c>
      <c r="H230" s="9">
        <f t="shared" si="31"/>
        <v>1.6691237006759338E-6</v>
      </c>
      <c r="I230" s="9">
        <f t="shared" si="32"/>
        <v>7.8187499559660295E-9</v>
      </c>
      <c r="J230" s="9">
        <f t="shared" si="33"/>
        <v>-1.6326343248466575E-10</v>
      </c>
      <c r="K230" s="9">
        <f t="shared" si="27"/>
        <v>3.6625716146240229E-11</v>
      </c>
      <c r="L230" s="9">
        <f t="shared" si="28"/>
        <v>1.596942657747939E-14</v>
      </c>
      <c r="M230" s="9">
        <f t="shared" si="29"/>
        <v>-7.6478211592909561E-13</v>
      </c>
    </row>
    <row r="231" spans="1:13" x14ac:dyDescent="0.15">
      <c r="A231" s="9">
        <f t="shared" si="30"/>
        <v>217</v>
      </c>
      <c r="C231" s="9">
        <f>VLOOKUP($A231,Datum!$A:$B,2,0)</f>
        <v>41401</v>
      </c>
      <c r="D231" s="36">
        <f>VLOOKUP(C232,Zeitreihen!$B:$C,2,0)</f>
        <v>566.52</v>
      </c>
      <c r="E231" s="36">
        <f>VLOOKUP(C232,Zeitreihen!$R:$S,2,0)</f>
        <v>1.0224</v>
      </c>
      <c r="F231" s="9">
        <f t="shared" si="26"/>
        <v>2.0496879635966891E-3</v>
      </c>
      <c r="G231" s="9">
        <f t="shared" si="26"/>
        <v>-9.7804293686424708E-5</v>
      </c>
      <c r="H231" s="9">
        <f t="shared" si="31"/>
        <v>1.5689762786353777E-6</v>
      </c>
      <c r="I231" s="9">
        <f t="shared" si="32"/>
        <v>3.2159117934876588E-9</v>
      </c>
      <c r="J231" s="9">
        <f t="shared" si="33"/>
        <v>-1.5345261674268821E-10</v>
      </c>
      <c r="K231" s="9">
        <f t="shared" si="27"/>
        <v>6.5916156951002955E-12</v>
      </c>
      <c r="L231" s="9">
        <f t="shared" si="28"/>
        <v>1.500832479485225E-14</v>
      </c>
      <c r="M231" s="9">
        <f t="shared" si="29"/>
        <v>-3.1452998151990379E-13</v>
      </c>
    </row>
    <row r="232" spans="1:13" x14ac:dyDescent="0.15">
      <c r="A232" s="9">
        <f t="shared" si="30"/>
        <v>218</v>
      </c>
      <c r="C232" s="9">
        <f>VLOOKUP($A232,Datum!$A:$B,2,0)</f>
        <v>41400</v>
      </c>
      <c r="D232" s="36">
        <f>VLOOKUP(C233,Zeitreihen!$B:$C,2,0)</f>
        <v>565.36</v>
      </c>
      <c r="E232" s="36">
        <f>VLOOKUP(C233,Zeitreihen!$R:$S,2,0)</f>
        <v>1.0225</v>
      </c>
      <c r="F232" s="9">
        <f t="shared" si="26"/>
        <v>4.4229392036141199E-4</v>
      </c>
      <c r="G232" s="9">
        <f t="shared" si="26"/>
        <v>-9.7794728942076126E-5</v>
      </c>
      <c r="H232" s="9">
        <f t="shared" si="31"/>
        <v>1.4748377019172549E-6</v>
      </c>
      <c r="I232" s="9">
        <f t="shared" si="32"/>
        <v>6.5231174907779819E-10</v>
      </c>
      <c r="J232" s="9">
        <f t="shared" si="33"/>
        <v>-1.4423135329255241E-10</v>
      </c>
      <c r="K232" s="9">
        <f t="shared" si="27"/>
        <v>2.8851352079742904E-13</v>
      </c>
      <c r="L232" s="9">
        <f t="shared" si="28"/>
        <v>1.4105066100193982E-14</v>
      </c>
      <c r="M232" s="9">
        <f t="shared" si="29"/>
        <v>-6.3792650686794851E-14</v>
      </c>
    </row>
    <row r="233" spans="1:13" x14ac:dyDescent="0.15">
      <c r="A233" s="9">
        <f t="shared" si="30"/>
        <v>219</v>
      </c>
      <c r="C233" s="9">
        <f>VLOOKUP($A233,Datum!$A:$B,2,0)</f>
        <v>41397</v>
      </c>
      <c r="D233" s="36">
        <f>VLOOKUP(C234,Zeitreihen!$B:$C,2,0)</f>
        <v>565.11</v>
      </c>
      <c r="E233" s="36">
        <f>VLOOKUP(C234,Zeitreihen!$R:$S,2,0)</f>
        <v>1.0226</v>
      </c>
      <c r="F233" s="9">
        <f t="shared" si="26"/>
        <v>3.2968231498836636E-3</v>
      </c>
      <c r="G233" s="9">
        <f t="shared" si="26"/>
        <v>-1.9556077113265925E-4</v>
      </c>
      <c r="H233" s="9">
        <f t="shared" si="31"/>
        <v>1.3863474398022194E-6</v>
      </c>
      <c r="I233" s="9">
        <f t="shared" si="32"/>
        <v>4.5705423333219053E-9</v>
      </c>
      <c r="J233" s="9">
        <f t="shared" si="33"/>
        <v>-2.7111517438550991E-10</v>
      </c>
      <c r="K233" s="9">
        <f t="shared" si="27"/>
        <v>1.5068269772018954E-11</v>
      </c>
      <c r="L233" s="9">
        <f t="shared" si="28"/>
        <v>5.3019492568595707E-14</v>
      </c>
      <c r="M233" s="9">
        <f t="shared" si="29"/>
        <v>-8.9381878319889551E-13</v>
      </c>
    </row>
    <row r="234" spans="1:13" x14ac:dyDescent="0.15">
      <c r="A234" s="9">
        <f t="shared" si="30"/>
        <v>220</v>
      </c>
      <c r="C234" s="9">
        <f>VLOOKUP($A234,Datum!$A:$B,2,0)</f>
        <v>41396</v>
      </c>
      <c r="D234" s="36">
        <f>VLOOKUP(C235,Zeitreihen!$B:$C,2,0)</f>
        <v>563.25</v>
      </c>
      <c r="E234" s="36">
        <f>VLOOKUP(C235,Zeitreihen!$R:$S,2,0)</f>
        <v>1.0227999999999999</v>
      </c>
      <c r="F234" s="9">
        <f t="shared" si="26"/>
        <v>1.1724580324134902E-3</v>
      </c>
      <c r="G234" s="9">
        <f t="shared" si="26"/>
        <v>-9.7766045930146038E-5</v>
      </c>
      <c r="H234" s="9">
        <f t="shared" si="31"/>
        <v>1.3031665934140862E-6</v>
      </c>
      <c r="I234" s="9">
        <f t="shared" si="32"/>
        <v>1.5279081400212703E-9</v>
      </c>
      <c r="J234" s="9">
        <f t="shared" si="33"/>
        <v>-1.2740544502635349E-10</v>
      </c>
      <c r="K234" s="9">
        <f t="shared" si="27"/>
        <v>1.791408171557894E-12</v>
      </c>
      <c r="L234" s="9">
        <f t="shared" si="28"/>
        <v>1.2455926590197171E-14</v>
      </c>
      <c r="M234" s="9">
        <f t="shared" si="29"/>
        <v>-1.4937753739436351E-13</v>
      </c>
    </row>
    <row r="235" spans="1:13" x14ac:dyDescent="0.15">
      <c r="A235" s="9">
        <f t="shared" si="30"/>
        <v>221</v>
      </c>
      <c r="C235" s="9">
        <f>VLOOKUP($A235,Datum!$A:$B,2,0)</f>
        <v>41394</v>
      </c>
      <c r="D235" s="36">
        <f>VLOOKUP(C236,Zeitreihen!$B:$C,2,0)</f>
        <v>562.59</v>
      </c>
      <c r="E235" s="36">
        <f>VLOOKUP(C236,Zeitreihen!$R:$S,2,0)</f>
        <v>1.0228999999999999</v>
      </c>
      <c r="F235" s="9">
        <f t="shared" si="26"/>
        <v>3.5791592470211832E-3</v>
      </c>
      <c r="G235" s="9">
        <f t="shared" si="26"/>
        <v>-9.7756488664801526E-5</v>
      </c>
      <c r="H235" s="9">
        <f t="shared" si="31"/>
        <v>1.2249765978092409E-6</v>
      </c>
      <c r="I235" s="9">
        <f t="shared" si="32"/>
        <v>4.3843863174334936E-9</v>
      </c>
      <c r="J235" s="9">
        <f t="shared" si="33"/>
        <v>-1.1974941089838619E-10</v>
      </c>
      <c r="K235" s="9">
        <f t="shared" si="27"/>
        <v>1.569241683055524E-11</v>
      </c>
      <c r="L235" s="9">
        <f t="shared" si="28"/>
        <v>1.170628192910475E-14</v>
      </c>
      <c r="M235" s="9">
        <f t="shared" si="29"/>
        <v>-4.2860221134229821E-13</v>
      </c>
    </row>
    <row r="236" spans="1:13" x14ac:dyDescent="0.15">
      <c r="A236" s="9">
        <f t="shared" si="30"/>
        <v>222</v>
      </c>
      <c r="C236" s="9">
        <f>VLOOKUP($A236,Datum!$A:$B,2,0)</f>
        <v>41393</v>
      </c>
      <c r="D236" s="36">
        <f>VLOOKUP(C237,Zeitreihen!$B:$C,2,0)</f>
        <v>560.58000000000004</v>
      </c>
      <c r="E236" s="36">
        <f>VLOOKUP(C237,Zeitreihen!$R:$S,2,0)</f>
        <v>1.0229999999999999</v>
      </c>
      <c r="F236" s="9">
        <f t="shared" si="26"/>
        <v>3.3899212613989788E-4</v>
      </c>
      <c r="G236" s="9">
        <f t="shared" si="26"/>
        <v>-9.7746933267792212E-5</v>
      </c>
      <c r="H236" s="9">
        <f t="shared" si="31"/>
        <v>1.1514780019406865E-6</v>
      </c>
      <c r="I236" s="9">
        <f t="shared" si="32"/>
        <v>3.9034197608119478E-10</v>
      </c>
      <c r="J236" s="9">
        <f t="shared" si="33"/>
        <v>-1.12553443415027E-10</v>
      </c>
      <c r="K236" s="9">
        <f t="shared" si="27"/>
        <v>1.3232285639341339E-13</v>
      </c>
      <c r="L236" s="9">
        <f t="shared" si="28"/>
        <v>1.100175392254887E-14</v>
      </c>
      <c r="M236" s="9">
        <f t="shared" si="29"/>
        <v>-3.8154731087626689E-14</v>
      </c>
    </row>
    <row r="237" spans="1:13" x14ac:dyDescent="0.15">
      <c r="A237" s="9">
        <f t="shared" si="30"/>
        <v>223</v>
      </c>
      <c r="C237" s="9">
        <f>VLOOKUP($A237,Datum!$A:$B,2,0)</f>
        <v>41390</v>
      </c>
      <c r="D237" s="36">
        <f>VLOOKUP(C238,Zeitreihen!$B:$C,2,0)</f>
        <v>560.39</v>
      </c>
      <c r="E237" s="36">
        <f>VLOOKUP(C238,Zeitreihen!$R:$S,2,0)</f>
        <v>1.0230999999999999</v>
      </c>
      <c r="F237" s="9">
        <f t="shared" si="26"/>
        <v>1.6430628953145918E-3</v>
      </c>
      <c r="G237" s="9">
        <f t="shared" si="26"/>
        <v>-9.7737379738895998E-5</v>
      </c>
      <c r="H237" s="9">
        <f t="shared" si="31"/>
        <v>1.0823893218242451E-6</v>
      </c>
      <c r="I237" s="9">
        <f t="shared" si="32"/>
        <v>1.7784337329741416E-9</v>
      </c>
      <c r="J237" s="9">
        <f t="shared" si="33"/>
        <v>-1.0578989617246236E-10</v>
      </c>
      <c r="K237" s="9">
        <f t="shared" si="27"/>
        <v>2.9220784784256307E-12</v>
      </c>
      <c r="L237" s="9">
        <f t="shared" si="28"/>
        <v>1.0339627254746334E-14</v>
      </c>
      <c r="M237" s="9">
        <f t="shared" si="29"/>
        <v>-1.7381945310015605E-13</v>
      </c>
    </row>
    <row r="238" spans="1:13" x14ac:dyDescent="0.15">
      <c r="A238" s="9">
        <f t="shared" si="30"/>
        <v>224</v>
      </c>
      <c r="C238" s="9">
        <f>VLOOKUP($A238,Datum!$A:$B,2,0)</f>
        <v>41389</v>
      </c>
      <c r="D238" s="36">
        <f>VLOOKUP(C239,Zeitreihen!$B:$C,2,0)</f>
        <v>559.47</v>
      </c>
      <c r="E238" s="36">
        <f>VLOOKUP(C239,Zeitreihen!$R:$S,2,0)</f>
        <v>1.0232000000000001</v>
      </c>
      <c r="F238" s="9">
        <f t="shared" si="26"/>
        <v>7.175304790664189E-3</v>
      </c>
      <c r="G238" s="9">
        <f t="shared" si="26"/>
        <v>-9.7727828076780426E-5</v>
      </c>
      <c r="H238" s="9">
        <f t="shared" si="31"/>
        <v>1.0174459625147903E-6</v>
      </c>
      <c r="I238" s="9">
        <f t="shared" si="32"/>
        <v>7.3004848890743113E-9</v>
      </c>
      <c r="J238" s="9">
        <f t="shared" si="33"/>
        <v>-9.943278410205981E-11</v>
      </c>
      <c r="K238" s="9">
        <f t="shared" si="27"/>
        <v>5.2383204198746426E-11</v>
      </c>
      <c r="L238" s="9">
        <f t="shared" si="28"/>
        <v>9.7173500299217269E-15</v>
      </c>
      <c r="M238" s="9">
        <f t="shared" si="29"/>
        <v>-7.1346053211658769E-13</v>
      </c>
    </row>
    <row r="239" spans="1:13" x14ac:dyDescent="0.15">
      <c r="A239" s="9">
        <f t="shared" si="30"/>
        <v>225</v>
      </c>
      <c r="C239" s="9">
        <f>VLOOKUP($A239,Datum!$A:$B,2,0)</f>
        <v>41388</v>
      </c>
      <c r="D239" s="36">
        <f>VLOOKUP(C240,Zeitreihen!$B:$C,2,0)</f>
        <v>555.47</v>
      </c>
      <c r="E239" s="36">
        <f>VLOOKUP(C240,Zeitreihen!$R:$S,2,0)</f>
        <v>1.0233000000000001</v>
      </c>
      <c r="F239" s="9">
        <f t="shared" si="26"/>
        <v>3.0651641321822569E-3</v>
      </c>
      <c r="G239" s="9">
        <f t="shared" si="26"/>
        <v>-9.7718278281667487E-5</v>
      </c>
      <c r="H239" s="9">
        <f t="shared" si="31"/>
        <v>9.5639920476390274E-7</v>
      </c>
      <c r="I239" s="9">
        <f t="shared" si="32"/>
        <v>2.9315205384899484E-9</v>
      </c>
      <c r="J239" s="9">
        <f t="shared" si="33"/>
        <v>-9.3457683639484536E-11</v>
      </c>
      <c r="K239" s="9">
        <f t="shared" si="27"/>
        <v>8.9855916073350055E-12</v>
      </c>
      <c r="L239" s="9">
        <f t="shared" si="28"/>
        <v>9.1325239374431926E-15</v>
      </c>
      <c r="M239" s="9">
        <f t="shared" si="29"/>
        <v>-2.864631397685845E-13</v>
      </c>
    </row>
    <row r="240" spans="1:13" x14ac:dyDescent="0.15">
      <c r="A240" s="9">
        <f t="shared" si="30"/>
        <v>226</v>
      </c>
      <c r="C240" s="9">
        <f>VLOOKUP($A240,Datum!$A:$B,2,0)</f>
        <v>41387</v>
      </c>
      <c r="D240" s="36">
        <f>VLOOKUP(C241,Zeitreihen!$B:$C,2,0)</f>
        <v>553.77</v>
      </c>
      <c r="E240" s="36">
        <f>VLOOKUP(C241,Zeitreihen!$R:$S,2,0)</f>
        <v>1.0234000000000001</v>
      </c>
      <c r="F240" s="9">
        <f t="shared" si="26"/>
        <v>-2.1667298714309803E-4</v>
      </c>
      <c r="G240" s="9">
        <f t="shared" si="26"/>
        <v>-9.7708730352779929E-5</v>
      </c>
      <c r="H240" s="9">
        <f t="shared" si="31"/>
        <v>8.9901525247806851E-7</v>
      </c>
      <c r="I240" s="9">
        <f t="shared" si="32"/>
        <v>-1.9479232024162957E-10</v>
      </c>
      <c r="J240" s="9">
        <f t="shared" si="33"/>
        <v>-8.7841638887415962E-11</v>
      </c>
      <c r="K240" s="9">
        <f t="shared" si="27"/>
        <v>4.2206233899288836E-14</v>
      </c>
      <c r="L240" s="9">
        <f t="shared" si="28"/>
        <v>8.5828950077967943E-15</v>
      </c>
      <c r="M240" s="9">
        <f t="shared" si="29"/>
        <v>1.903291029328174E-14</v>
      </c>
    </row>
    <row r="241" spans="1:13" x14ac:dyDescent="0.15">
      <c r="A241" s="9">
        <f t="shared" si="30"/>
        <v>227</v>
      </c>
      <c r="C241" s="9">
        <f>VLOOKUP($A241,Datum!$A:$B,2,0)</f>
        <v>41386</v>
      </c>
      <c r="D241" s="36">
        <f>VLOOKUP(C242,Zeitreihen!$B:$C,2,0)</f>
        <v>553.89</v>
      </c>
      <c r="E241" s="36">
        <f>VLOOKUP(C242,Zeitreihen!$R:$S,2,0)</f>
        <v>1.0235000000000001</v>
      </c>
      <c r="F241" s="9">
        <f t="shared" si="26"/>
        <v>5.4177051926499668E-4</v>
      </c>
      <c r="G241" s="9">
        <f t="shared" si="26"/>
        <v>-9.7699184289562507E-5</v>
      </c>
      <c r="H241" s="9">
        <f t="shared" si="31"/>
        <v>8.4507433732938437E-7</v>
      </c>
      <c r="I241" s="9">
        <f t="shared" si="32"/>
        <v>4.5783636255246354E-10</v>
      </c>
      <c r="J241" s="9">
        <f t="shared" si="33"/>
        <v>-8.2563073421123434E-11</v>
      </c>
      <c r="K241" s="9">
        <f t="shared" si="27"/>
        <v>2.4804224387844544E-13</v>
      </c>
      <c r="L241" s="9">
        <f t="shared" si="28"/>
        <v>8.0663449256830178E-15</v>
      </c>
      <c r="M241" s="9">
        <f t="shared" si="29"/>
        <v>-4.4730239159476092E-14</v>
      </c>
    </row>
    <row r="242" spans="1:13" x14ac:dyDescent="0.15">
      <c r="A242" s="9">
        <f t="shared" si="30"/>
        <v>228</v>
      </c>
      <c r="C242" s="9">
        <f>VLOOKUP($A242,Datum!$A:$B,2,0)</f>
        <v>41383</v>
      </c>
      <c r="D242" s="36">
        <f>VLOOKUP(C243,Zeitreihen!$B:$C,2,0)</f>
        <v>553.59</v>
      </c>
      <c r="E242" s="36">
        <f>VLOOKUP(C243,Zeitreihen!$R:$S,2,0)</f>
        <v>1.0236000000000001</v>
      </c>
      <c r="F242" s="9">
        <f t="shared" si="26"/>
        <v>1.625884078047918E-4</v>
      </c>
      <c r="G242" s="9">
        <f t="shared" si="26"/>
        <v>-9.7689640091348976E-5</v>
      </c>
      <c r="H242" s="9">
        <f t="shared" si="31"/>
        <v>7.9436987708962124E-7</v>
      </c>
      <c r="I242" s="9">
        <f t="shared" si="32"/>
        <v>1.2915533352408968E-10</v>
      </c>
      <c r="J242" s="9">
        <f t="shared" si="33"/>
        <v>-7.7601707392294224E-11</v>
      </c>
      <c r="K242" s="9">
        <f t="shared" si="27"/>
        <v>2.099916003717859E-14</v>
      </c>
      <c r="L242" s="9">
        <f t="shared" si="28"/>
        <v>7.5808828656273974E-15</v>
      </c>
      <c r="M242" s="9">
        <f t="shared" si="29"/>
        <v>-1.2617138047846459E-14</v>
      </c>
    </row>
    <row r="243" spans="1:13" x14ac:dyDescent="0.15">
      <c r="A243" s="9">
        <f t="shared" si="30"/>
        <v>229</v>
      </c>
      <c r="C243" s="9">
        <f>VLOOKUP($A243,Datum!$A:$B,2,0)</f>
        <v>41382</v>
      </c>
      <c r="D243" s="36">
        <f>VLOOKUP(C244,Zeitreihen!$B:$C,2,0)</f>
        <v>553.5</v>
      </c>
      <c r="E243" s="36">
        <f>VLOOKUP(C244,Zeitreihen!$R:$S,2,0)</f>
        <v>1.0237000000000001</v>
      </c>
      <c r="F243" s="9">
        <f t="shared" si="26"/>
        <v>-3.6133041864012393E-5</v>
      </c>
      <c r="G243" s="9">
        <f t="shared" si="26"/>
        <v>-9.768009775780619E-5</v>
      </c>
      <c r="H243" s="9">
        <f t="shared" si="31"/>
        <v>7.4670768446424395E-7</v>
      </c>
      <c r="I243" s="9">
        <f t="shared" si="32"/>
        <v>-2.6980820022926282E-11</v>
      </c>
      <c r="J243" s="9">
        <f t="shared" si="33"/>
        <v>-7.2938479614972444E-11</v>
      </c>
      <c r="K243" s="9">
        <f t="shared" si="27"/>
        <v>9.7489909941377921E-16</v>
      </c>
      <c r="L243" s="9">
        <f t="shared" si="28"/>
        <v>7.1246378190962622E-15</v>
      </c>
      <c r="M243" s="9">
        <f t="shared" si="29"/>
        <v>2.6354891374252139E-15</v>
      </c>
    </row>
    <row r="244" spans="1:13" x14ac:dyDescent="0.15">
      <c r="A244" s="9">
        <f t="shared" si="30"/>
        <v>230</v>
      </c>
      <c r="C244" s="9">
        <f>VLOOKUP($A244,Datum!$A:$B,2,0)</f>
        <v>41381</v>
      </c>
      <c r="D244" s="36">
        <f>VLOOKUP(C245,Zeitreihen!$B:$C,2,0)</f>
        <v>553.52</v>
      </c>
      <c r="E244" s="36">
        <f>VLOOKUP(C245,Zeitreihen!$R:$S,2,0)</f>
        <v>1.0238</v>
      </c>
      <c r="F244" s="9">
        <f t="shared" si="26"/>
        <v>1.4463410100160829E-3</v>
      </c>
      <c r="G244" s="9">
        <f t="shared" si="26"/>
        <v>-9.767055728815687E-5</v>
      </c>
      <c r="H244" s="9">
        <f t="shared" si="31"/>
        <v>7.0190522339638929E-7</v>
      </c>
      <c r="I244" s="9">
        <f t="shared" si="32"/>
        <v>1.0151943097426979E-9</v>
      </c>
      <c r="J244" s="9">
        <f t="shared" si="33"/>
        <v>-6.8555474332593587E-11</v>
      </c>
      <c r="K244" s="9">
        <f t="shared" si="27"/>
        <v>1.4683171633158337E-12</v>
      </c>
      <c r="L244" s="9">
        <f t="shared" si="28"/>
        <v>6.6958513832183496E-15</v>
      </c>
      <c r="M244" s="9">
        <f t="shared" si="29"/>
        <v>-9.9154593988335049E-14</v>
      </c>
    </row>
    <row r="245" spans="1:13" x14ac:dyDescent="0.15">
      <c r="A245" s="9">
        <f t="shared" si="30"/>
        <v>231</v>
      </c>
      <c r="C245" s="9">
        <f>VLOOKUP($A245,Datum!$A:$B,2,0)</f>
        <v>41380</v>
      </c>
      <c r="D245" s="36">
        <f>VLOOKUP(C246,Zeitreihen!$B:$C,2,0)</f>
        <v>552.72</v>
      </c>
      <c r="E245" s="36">
        <f>VLOOKUP(C246,Zeitreihen!$R:$S,2,0)</f>
        <v>1.0239</v>
      </c>
      <c r="F245" s="9">
        <f t="shared" si="26"/>
        <v>-3.1070511646128841E-3</v>
      </c>
      <c r="G245" s="9">
        <f t="shared" si="26"/>
        <v>-9.7661018682067841E-5</v>
      </c>
      <c r="H245" s="9">
        <f t="shared" si="31"/>
        <v>6.597909099926059E-7</v>
      </c>
      <c r="I245" s="9">
        <f t="shared" si="32"/>
        <v>-2.0500041152935209E-9</v>
      </c>
      <c r="J245" s="9">
        <f t="shared" si="33"/>
        <v>-6.4435852387046425E-11</v>
      </c>
      <c r="K245" s="9">
        <f t="shared" si="27"/>
        <v>6.3694676738839389E-12</v>
      </c>
      <c r="L245" s="9">
        <f t="shared" si="28"/>
        <v>6.2928709837663066E-15</v>
      </c>
      <c r="M245" s="9">
        <f t="shared" si="29"/>
        <v>2.0020549020199651E-13</v>
      </c>
    </row>
    <row r="246" spans="1:13" x14ac:dyDescent="0.15">
      <c r="A246" s="9">
        <f t="shared" si="30"/>
        <v>232</v>
      </c>
      <c r="C246" s="9">
        <f>VLOOKUP($A246,Datum!$A:$B,2,0)</f>
        <v>41379</v>
      </c>
      <c r="D246" s="36">
        <f>VLOOKUP(C247,Zeitreihen!$B:$C,2,0)</f>
        <v>554.44000000000005</v>
      </c>
      <c r="E246" s="36">
        <f>VLOOKUP(C247,Zeitreihen!$R:$S,2,0)</f>
        <v>1.024</v>
      </c>
      <c r="F246" s="9">
        <f t="shared" si="26"/>
        <v>3.607308407251641E-5</v>
      </c>
      <c r="G246" s="9">
        <f t="shared" si="26"/>
        <v>-9.765148193887286E-5</v>
      </c>
      <c r="H246" s="9">
        <f t="shared" si="31"/>
        <v>6.2020345539304949E-7</v>
      </c>
      <c r="I246" s="9">
        <f t="shared" si="32"/>
        <v>2.2372651388458654E-11</v>
      </c>
      <c r="J246" s="9">
        <f t="shared" si="33"/>
        <v>-6.0563786522740908E-11</v>
      </c>
      <c r="K246" s="9">
        <f t="shared" si="27"/>
        <v>8.0705053446097003E-16</v>
      </c>
      <c r="L246" s="9">
        <f t="shared" si="28"/>
        <v>5.9141435057751857E-15</v>
      </c>
      <c r="M246" s="9">
        <f t="shared" si="29"/>
        <v>-2.1847225629847693E-15</v>
      </c>
    </row>
    <row r="247" spans="1:13" x14ac:dyDescent="0.15">
      <c r="A247" s="9">
        <f t="shared" si="30"/>
        <v>233</v>
      </c>
      <c r="C247" s="9">
        <f>VLOOKUP($A247,Datum!$A:$B,2,0)</f>
        <v>41376</v>
      </c>
      <c r="D247" s="36">
        <f>VLOOKUP(C248,Zeitreihen!$B:$C,2,0)</f>
        <v>554.41999999999996</v>
      </c>
      <c r="E247" s="36">
        <f>VLOOKUP(C248,Zeitreihen!$R:$S,2,0)</f>
        <v>1.0241</v>
      </c>
      <c r="F247" s="9">
        <f t="shared" si="26"/>
        <v>1.6246370705243741E-3</v>
      </c>
      <c r="G247" s="9">
        <f t="shared" si="26"/>
        <v>-9.7641947058016708E-5</v>
      </c>
      <c r="H247" s="9">
        <f t="shared" si="31"/>
        <v>5.8299124806946653E-7</v>
      </c>
      <c r="I247" s="9">
        <f t="shared" si="32"/>
        <v>9.4714919340492675E-10</v>
      </c>
      <c r="J247" s="9">
        <f t="shared" si="33"/>
        <v>-5.6924400579285933E-11</v>
      </c>
      <c r="K247" s="9">
        <f t="shared" si="27"/>
        <v>1.5387736909229039E-12</v>
      </c>
      <c r="L247" s="9">
        <f t="shared" si="28"/>
        <v>5.558209307671973E-15</v>
      </c>
      <c r="M247" s="9">
        <f t="shared" si="29"/>
        <v>-9.2481491398487082E-14</v>
      </c>
    </row>
    <row r="248" spans="1:13" x14ac:dyDescent="0.15">
      <c r="A248" s="9">
        <f t="shared" si="30"/>
        <v>234</v>
      </c>
      <c r="C248" s="9">
        <f>VLOOKUP($A248,Datum!$A:$B,2,0)</f>
        <v>41375</v>
      </c>
      <c r="D248" s="36">
        <f>VLOOKUP(C249,Zeitreihen!$B:$C,2,0)</f>
        <v>553.52</v>
      </c>
      <c r="E248" s="36">
        <f>VLOOKUP(C249,Zeitreihen!$R:$S,2,0)</f>
        <v>1.0242</v>
      </c>
      <c r="F248" s="9">
        <f t="shared" si="26"/>
        <v>6.3251680537266901E-4</v>
      </c>
      <c r="G248" s="9">
        <f t="shared" si="26"/>
        <v>-9.7632414038944178E-5</v>
      </c>
      <c r="H248" s="9">
        <f t="shared" si="31"/>
        <v>5.4801177318529854E-7</v>
      </c>
      <c r="I248" s="9">
        <f t="shared" si="32"/>
        <v>3.4662665608177673E-10</v>
      </c>
      <c r="J248" s="9">
        <f t="shared" si="33"/>
        <v>-5.3503712337843032E-11</v>
      </c>
      <c r="K248" s="9">
        <f t="shared" si="27"/>
        <v>2.1924718516185625E-13</v>
      </c>
      <c r="L248" s="9">
        <f t="shared" si="28"/>
        <v>5.2236965955888569E-15</v>
      </c>
      <c r="M248" s="9">
        <f t="shared" si="29"/>
        <v>-3.3841997203510732E-14</v>
      </c>
    </row>
    <row r="249" spans="1:13" x14ac:dyDescent="0.15">
      <c r="A249" s="9">
        <f t="shared" si="30"/>
        <v>235</v>
      </c>
      <c r="C249" s="9">
        <f>VLOOKUP($A249,Datum!$A:$B,2,0)</f>
        <v>41374</v>
      </c>
      <c r="D249" s="36">
        <f>VLOOKUP(C250,Zeitreihen!$B:$C,2,0)</f>
        <v>553.16999999999996</v>
      </c>
      <c r="E249" s="36">
        <f>VLOOKUP(C250,Zeitreihen!$R:$S,2,0)</f>
        <v>1.0243</v>
      </c>
      <c r="F249" s="9">
        <f t="shared" si="26"/>
        <v>6.6020009453221845E-3</v>
      </c>
      <c r="G249" s="9">
        <f t="shared" si="26"/>
        <v>-9.762288288121106E-5</v>
      </c>
      <c r="H249" s="9">
        <f t="shared" si="31"/>
        <v>5.1513106679418062E-7</v>
      </c>
      <c r="I249" s="9">
        <f t="shared" si="32"/>
        <v>3.4008957899400056E-9</v>
      </c>
      <c r="J249" s="9">
        <f t="shared" si="33"/>
        <v>-5.0288579802121604E-11</v>
      </c>
      <c r="K249" s="9">
        <f t="shared" si="27"/>
        <v>2.2452717220126153E-11</v>
      </c>
      <c r="L249" s="9">
        <f t="shared" si="28"/>
        <v>4.9093161362849532E-15</v>
      </c>
      <c r="M249" s="9">
        <f t="shared" si="29"/>
        <v>-3.3200525139251696E-13</v>
      </c>
    </row>
    <row r="250" spans="1:13" x14ac:dyDescent="0.15">
      <c r="A250" s="9">
        <f t="shared" si="30"/>
        <v>236</v>
      </c>
      <c r="C250" s="9">
        <f>VLOOKUP($A250,Datum!$A:$B,2,0)</f>
        <v>41373</v>
      </c>
      <c r="D250" s="36">
        <f>VLOOKUP(C251,Zeitreihen!$B:$C,2,0)</f>
        <v>549.53</v>
      </c>
      <c r="E250" s="36">
        <f>VLOOKUP(C251,Zeitreihen!$R:$S,2,0)</f>
        <v>1.0244</v>
      </c>
      <c r="F250" s="9">
        <f t="shared" si="26"/>
        <v>-1.1639539369925588E-3</v>
      </c>
      <c r="G250" s="9">
        <f t="shared" si="26"/>
        <v>-9.7613353584262159E-5</v>
      </c>
      <c r="H250" s="9">
        <f t="shared" si="31"/>
        <v>4.8422320278652975E-7</v>
      </c>
      <c r="I250" s="9">
        <f t="shared" si="32"/>
        <v>-5.6361350326652741E-10</v>
      </c>
      <c r="J250" s="9">
        <f t="shared" si="33"/>
        <v>-4.7266650707305405E-11</v>
      </c>
      <c r="K250" s="9">
        <f t="shared" si="27"/>
        <v>6.5602015606924292E-13</v>
      </c>
      <c r="L250" s="9">
        <f t="shared" si="28"/>
        <v>4.6138562882360174E-15</v>
      </c>
      <c r="M250" s="9">
        <f t="shared" si="29"/>
        <v>5.5016204179220234E-14</v>
      </c>
    </row>
    <row r="251" spans="1:13" x14ac:dyDescent="0.15">
      <c r="A251" s="9">
        <f t="shared" si="30"/>
        <v>237</v>
      </c>
      <c r="C251" s="9">
        <f>VLOOKUP($A251,Datum!$A:$B,2,0)</f>
        <v>41372</v>
      </c>
      <c r="D251" s="36">
        <f>VLOOKUP(C252,Zeitreihen!$B:$C,2,0)</f>
        <v>550.16999999999996</v>
      </c>
      <c r="E251" s="36">
        <f>VLOOKUP(C252,Zeitreihen!$R:$S,2,0)</f>
        <v>1.0245</v>
      </c>
      <c r="F251" s="9">
        <f t="shared" si="26"/>
        <v>2.5114667055369739E-3</v>
      </c>
      <c r="G251" s="9">
        <f t="shared" si="26"/>
        <v>-9.7603826147431221E-5</v>
      </c>
      <c r="H251" s="9">
        <f t="shared" si="31"/>
        <v>4.5516981061933796E-7</v>
      </c>
      <c r="I251" s="9">
        <f t="shared" si="32"/>
        <v>1.143143824736037E-9</v>
      </c>
      <c r="J251" s="9">
        <f t="shared" si="33"/>
        <v>-4.4426315063249055E-11</v>
      </c>
      <c r="K251" s="9">
        <f t="shared" si="27"/>
        <v>2.8709676554647506E-12</v>
      </c>
      <c r="L251" s="9">
        <f t="shared" si="28"/>
        <v>4.3361783318043652E-15</v>
      </c>
      <c r="M251" s="9">
        <f t="shared" si="29"/>
        <v>-1.1157521113104574E-13</v>
      </c>
    </row>
    <row r="252" spans="1:13" x14ac:dyDescent="0.15">
      <c r="A252" s="9">
        <f t="shared" si="30"/>
        <v>238</v>
      </c>
      <c r="C252" s="9">
        <f>VLOOKUP($A252,Datum!$A:$B,2,0)</f>
        <v>41369</v>
      </c>
      <c r="D252" s="36">
        <f>VLOOKUP(C253,Zeitreihen!$B:$C,2,0)</f>
        <v>548.79</v>
      </c>
      <c r="E252" s="36">
        <f>VLOOKUP(C253,Zeitreihen!$R:$S,2,0)</f>
        <v>1.0246</v>
      </c>
      <c r="F252" s="9">
        <f t="shared" si="26"/>
        <v>3.9802864306848311E-3</v>
      </c>
      <c r="G252" s="9">
        <f t="shared" si="26"/>
        <v>-9.7594300570274034E-5</v>
      </c>
      <c r="H252" s="9">
        <f t="shared" si="31"/>
        <v>4.2785962198217766E-7</v>
      </c>
      <c r="I252" s="9">
        <f t="shared" si="32"/>
        <v>1.703003847613603E-9</v>
      </c>
      <c r="J252" s="9">
        <f t="shared" si="33"/>
        <v>-4.1756660549612472E-11</v>
      </c>
      <c r="K252" s="9">
        <f t="shared" si="27"/>
        <v>6.7784431060604819E-12</v>
      </c>
      <c r="L252" s="9">
        <f t="shared" si="28"/>
        <v>4.0752120804897838E-15</v>
      </c>
      <c r="M252" s="9">
        <f t="shared" si="29"/>
        <v>-1.6620346937633513E-13</v>
      </c>
    </row>
    <row r="253" spans="1:13" x14ac:dyDescent="0.15">
      <c r="A253" s="9">
        <f t="shared" si="30"/>
        <v>239</v>
      </c>
      <c r="C253" s="9">
        <f>VLOOKUP($A253,Datum!$A:$B,2,0)</f>
        <v>41368</v>
      </c>
      <c r="D253" s="36">
        <f>VLOOKUP(C254,Zeitreihen!$B:$C,2,0)</f>
        <v>546.61</v>
      </c>
      <c r="E253" s="36">
        <f>VLOOKUP(C254,Zeitreihen!$R:$S,2,0)</f>
        <v>1.0246999999999999</v>
      </c>
      <c r="F253" s="9">
        <f t="shared" si="26"/>
        <v>-6.5838807038215441E-4</v>
      </c>
      <c r="G253" s="9">
        <f t="shared" si="26"/>
        <v>-9.7584776852235406E-5</v>
      </c>
      <c r="H253" s="9">
        <f t="shared" si="31"/>
        <v>4.02188044663247E-7</v>
      </c>
      <c r="I253" s="9">
        <f t="shared" si="32"/>
        <v>-2.6479581065660693E-10</v>
      </c>
      <c r="J253" s="9">
        <f t="shared" si="33"/>
        <v>-3.9247430591099844E-11</v>
      </c>
      <c r="K253" s="9">
        <f t="shared" si="27"/>
        <v>1.7433840282348177E-13</v>
      </c>
      <c r="L253" s="9">
        <f t="shared" si="28"/>
        <v>3.8299517562560759E-15</v>
      </c>
      <c r="M253" s="9">
        <f t="shared" si="29"/>
        <v>2.5840040094331765E-14</v>
      </c>
    </row>
    <row r="254" spans="1:13" x14ac:dyDescent="0.15">
      <c r="A254" s="9">
        <f t="shared" si="30"/>
        <v>240</v>
      </c>
      <c r="C254" s="9">
        <f>VLOOKUP($A254,Datum!$A:$B,2,0)</f>
        <v>41367</v>
      </c>
      <c r="D254" s="36">
        <f>VLOOKUP(C255,Zeitreihen!$B:$C,2,0)</f>
        <v>546.97</v>
      </c>
      <c r="E254" s="36">
        <f>VLOOKUP(C255,Zeitreihen!$R:$S,2,0)</f>
        <v>1.0247999999999999</v>
      </c>
      <c r="F254" s="9">
        <f t="shared" si="26"/>
        <v>-7.3127479511113765E-5</v>
      </c>
      <c r="G254" s="9">
        <f t="shared" si="26"/>
        <v>-2.9269720683132829E-4</v>
      </c>
      <c r="H254" s="9">
        <f t="shared" si="31"/>
        <v>3.7805676198345214E-7</v>
      </c>
      <c r="I254" s="9">
        <f t="shared" si="32"/>
        <v>-2.7646338115982909E-11</v>
      </c>
      <c r="J254" s="9">
        <f t="shared" si="33"/>
        <v>-1.1065615825625275E-10</v>
      </c>
      <c r="K254" s="9">
        <f t="shared" si="27"/>
        <v>2.0217070241338635E-15</v>
      </c>
      <c r="L254" s="9">
        <f t="shared" si="28"/>
        <v>3.2388748440290603E-14</v>
      </c>
      <c r="M254" s="9">
        <f t="shared" si="29"/>
        <v>8.0920059456626836E-15</v>
      </c>
    </row>
    <row r="255" spans="1:13" x14ac:dyDescent="0.15">
      <c r="A255" s="9">
        <f t="shared" si="30"/>
        <v>241</v>
      </c>
      <c r="C255" s="9">
        <f>VLOOKUP($A255,Datum!$A:$B,2,0)</f>
        <v>41366</v>
      </c>
      <c r="D255" s="36">
        <f>VLOOKUP(C256,Zeitreihen!$B:$C,2,0)</f>
        <v>547.01</v>
      </c>
      <c r="E255" s="36">
        <f>VLOOKUP(C256,Zeitreihen!$R:$S,2,0)</f>
        <v>1.0250999999999999</v>
      </c>
      <c r="F255" s="9">
        <f t="shared" si="26"/>
        <v>2.3768386329896021E-4</v>
      </c>
      <c r="G255" s="9">
        <f t="shared" si="26"/>
        <v>-9.7546700560162037E-5</v>
      </c>
      <c r="H255" s="9">
        <f t="shared" si="31"/>
        <v>3.5537335626444499E-7</v>
      </c>
      <c r="I255" s="9">
        <f t="shared" si="32"/>
        <v>8.4466512230451029E-11</v>
      </c>
      <c r="J255" s="9">
        <f t="shared" si="33"/>
        <v>-3.4665498370587597E-11</v>
      </c>
      <c r="K255" s="9">
        <f t="shared" si="27"/>
        <v>2.0076326946322474E-14</v>
      </c>
      <c r="L255" s="9">
        <f t="shared" si="28"/>
        <v>3.3815049893244934E-15</v>
      </c>
      <c r="M255" s="9">
        <f t="shared" si="29"/>
        <v>-8.2394295759050703E-15</v>
      </c>
    </row>
    <row r="256" spans="1:13" x14ac:dyDescent="0.15">
      <c r="A256" s="9">
        <f t="shared" si="30"/>
        <v>242</v>
      </c>
      <c r="C256" s="9">
        <f>VLOOKUP($A256,Datum!$A:$B,2,0)</f>
        <v>41361</v>
      </c>
      <c r="D256" s="36">
        <f>VLOOKUP(C257,Zeitreihen!$B:$C,2,0)</f>
        <v>546.88</v>
      </c>
      <c r="E256" s="36">
        <f>VLOOKUP(C257,Zeitreihen!$R:$S,2,0)</f>
        <v>1.0251999999999999</v>
      </c>
      <c r="F256" s="9">
        <f t="shared" si="26"/>
        <v>-1.1147967564429258E-3</v>
      </c>
      <c r="G256" s="9">
        <f t="shared" si="26"/>
        <v>-9.7537186129720982E-5</v>
      </c>
      <c r="H256" s="9">
        <f t="shared" si="31"/>
        <v>3.340509548885783E-7</v>
      </c>
      <c r="I256" s="9">
        <f t="shared" si="32"/>
        <v>-3.7239892099644919E-10</v>
      </c>
      <c r="J256" s="9">
        <f t="shared" si="33"/>
        <v>-3.2582390163778287E-11</v>
      </c>
      <c r="K256" s="9">
        <f t="shared" si="27"/>
        <v>4.1514910922968692E-13</v>
      </c>
      <c r="L256" s="9">
        <f t="shared" si="28"/>
        <v>3.1779946539556327E-15</v>
      </c>
      <c r="M256" s="9">
        <f t="shared" si="29"/>
        <v>3.6322742871737921E-14</v>
      </c>
    </row>
    <row r="257" spans="1:13" x14ac:dyDescent="0.15">
      <c r="A257" s="9">
        <f t="shared" si="30"/>
        <v>243</v>
      </c>
      <c r="C257" s="9">
        <f>VLOOKUP($A257,Datum!$A:$B,2,0)</f>
        <v>41360</v>
      </c>
      <c r="D257" s="36">
        <f>VLOOKUP(C258,Zeitreihen!$B:$C,2,0)</f>
        <v>547.49</v>
      </c>
      <c r="E257" s="36">
        <f>VLOOKUP(C258,Zeitreihen!$R:$S,2,0)</f>
        <v>1.0253000000000001</v>
      </c>
      <c r="F257" s="9">
        <f t="shared" si="26"/>
        <v>1.2976689475786775E-3</v>
      </c>
      <c r="G257" s="9">
        <f t="shared" si="26"/>
        <v>-9.7527673554623036E-5</v>
      </c>
      <c r="H257" s="9">
        <f t="shared" si="31"/>
        <v>3.1400789759526356E-7</v>
      </c>
      <c r="I257" s="9">
        <f t="shared" si="32"/>
        <v>4.074782980038388E-10</v>
      </c>
      <c r="J257" s="9">
        <f t="shared" si="33"/>
        <v>-3.0624459730244365E-11</v>
      </c>
      <c r="K257" s="9">
        <f t="shared" si="27"/>
        <v>5.2877193413179222E-13</v>
      </c>
      <c r="L257" s="9">
        <f t="shared" si="28"/>
        <v>2.9867323113579715E-15</v>
      </c>
      <c r="M257" s="9">
        <f t="shared" si="29"/>
        <v>-3.9740410428311793E-14</v>
      </c>
    </row>
    <row r="258" spans="1:13" x14ac:dyDescent="0.15">
      <c r="A258" s="9">
        <f t="shared" si="30"/>
        <v>244</v>
      </c>
      <c r="C258" s="9">
        <f>VLOOKUP($A258,Datum!$A:$B,2,0)</f>
        <v>41359</v>
      </c>
      <c r="D258" s="36">
        <f>VLOOKUP(C259,Zeitreihen!$B:$C,2,0)</f>
        <v>546.78</v>
      </c>
      <c r="E258" s="36">
        <f>VLOOKUP(C259,Zeitreihen!$R:$S,2,0)</f>
        <v>1.0254000000000001</v>
      </c>
      <c r="F258" s="9">
        <f t="shared" si="26"/>
        <v>-4.9076495307775305E-3</v>
      </c>
      <c r="G258" s="9">
        <f t="shared" si="26"/>
        <v>-9.7518162835090203E-5</v>
      </c>
      <c r="H258" s="9">
        <f t="shared" si="31"/>
        <v>2.9516742373954773E-7</v>
      </c>
      <c r="I258" s="9">
        <f t="shared" si="32"/>
        <v>-1.4485782686162039E-9</v>
      </c>
      <c r="J258" s="9">
        <f t="shared" si="33"/>
        <v>-2.8784184891847284E-11</v>
      </c>
      <c r="K258" s="9">
        <f t="shared" si="27"/>
        <v>7.1091144602688402E-12</v>
      </c>
      <c r="L258" s="9">
        <f t="shared" si="28"/>
        <v>2.8069808293585066E-15</v>
      </c>
      <c r="M258" s="9">
        <f t="shared" si="29"/>
        <v>1.41262691478288E-13</v>
      </c>
    </row>
    <row r="259" spans="1:13" x14ac:dyDescent="0.15">
      <c r="A259" s="9">
        <f t="shared" si="30"/>
        <v>245</v>
      </c>
      <c r="C259" s="9">
        <f>VLOOKUP($A259,Datum!$A:$B,2,0)</f>
        <v>41358</v>
      </c>
      <c r="D259" s="36">
        <f>VLOOKUP(C260,Zeitreihen!$B:$C,2,0)</f>
        <v>549.47</v>
      </c>
      <c r="E259" s="36">
        <f>VLOOKUP(C260,Zeitreihen!$R:$S,2,0)</f>
        <v>1.0255000000000001</v>
      </c>
      <c r="F259" s="9">
        <f t="shared" si="26"/>
        <v>7.6466522314572064E-4</v>
      </c>
      <c r="G259" s="9">
        <f xml:space="preserve"> LN(E259/E260)</f>
        <v>-9.7508653970234169E-5</v>
      </c>
      <c r="H259" s="9">
        <f t="shared" si="31"/>
        <v>2.7745737831517483E-7</v>
      </c>
      <c r="I259" s="9">
        <f t="shared" si="32"/>
        <v>2.121620081027998E-10</v>
      </c>
      <c r="J259" s="9">
        <f t="shared" si="33"/>
        <v>-2.7054495493622735E-11</v>
      </c>
      <c r="K259" s="9">
        <f t="shared" si="27"/>
        <v>1.6223290926897159E-13</v>
      </c>
      <c r="L259" s="9">
        <f t="shared" si="28"/>
        <v>2.638047439426919E-15</v>
      </c>
      <c r="M259" s="9">
        <f t="shared" si="29"/>
        <v>-2.0687631833725923E-14</v>
      </c>
    </row>
    <row r="260" spans="1:13" x14ac:dyDescent="0.15">
      <c r="A260" s="9">
        <f t="shared" si="30"/>
        <v>246</v>
      </c>
      <c r="C260" s="9">
        <f>VLOOKUP($A260,Datum!$A:$B,2,0)</f>
        <v>41355</v>
      </c>
      <c r="D260" s="36">
        <f>VLOOKUP(C261,Zeitreihen!$B:$C,2,0)</f>
        <v>549.04999999999995</v>
      </c>
      <c r="E260" s="36">
        <f>VLOOKUP(C261,Zeitreihen!$R:$S,2,0)</f>
        <v>1.0256000000000001</v>
      </c>
      <c r="F260" s="9">
        <f t="shared" si="26"/>
        <v>-1.1103932114500206E-3</v>
      </c>
      <c r="G260" s="9">
        <f t="shared" si="26"/>
        <v>-9.7499146959721799E-5</v>
      </c>
      <c r="H260" s="9">
        <f t="shared" si="31"/>
        <v>2.6080993561626432E-7</v>
      </c>
      <c r="I260" s="9">
        <f t="shared" si="32"/>
        <v>-2.8960158198701684E-10</v>
      </c>
      <c r="J260" s="9">
        <f t="shared" si="33"/>
        <v>-2.5428746241205737E-11</v>
      </c>
      <c r="K260" s="9">
        <f t="shared" si="27"/>
        <v>3.2157163066357004E-13</v>
      </c>
      <c r="L260" s="9">
        <f t="shared" si="28"/>
        <v>2.4792810667727915E-15</v>
      </c>
      <c r="M260" s="9">
        <f t="shared" si="29"/>
        <v>2.8235907201920078E-14</v>
      </c>
    </row>
    <row r="261" spans="1:13" x14ac:dyDescent="0.15">
      <c r="A261" s="9">
        <f t="shared" si="30"/>
        <v>247</v>
      </c>
      <c r="C261" s="9">
        <f>VLOOKUP($A261,Datum!$A:$B,2,0)</f>
        <v>41354</v>
      </c>
      <c r="D261" s="36">
        <f>VLOOKUP(C262,Zeitreihen!$B:$C,2,0)</f>
        <v>549.66</v>
      </c>
      <c r="E261" s="36">
        <f>VLOOKUP(C262,Zeitreihen!$R:$S,2,0)</f>
        <v>1.0257000000000001</v>
      </c>
      <c r="F261" s="9">
        <f t="shared" si="26"/>
        <v>-2.561937570910318E-3</v>
      </c>
      <c r="G261" s="9">
        <f t="shared" si="26"/>
        <v>-9.7489641802775775E-5</v>
      </c>
      <c r="H261" s="9">
        <f t="shared" si="31"/>
        <v>2.4516133947928845E-7</v>
      </c>
      <c r="I261" s="9">
        <f t="shared" si="32"/>
        <v>-6.2808804654668808E-10</v>
      </c>
      <c r="J261" s="9">
        <f t="shared" si="33"/>
        <v>-2.3900691169724541E-11</v>
      </c>
      <c r="K261" s="9">
        <f t="shared" si="27"/>
        <v>1.6091223642876289E-12</v>
      </c>
      <c r="L261" s="9">
        <f t="shared" si="28"/>
        <v>2.3300698209752116E-15</v>
      </c>
      <c r="M261" s="9">
        <f t="shared" si="29"/>
        <v>6.1232078678441785E-14</v>
      </c>
    </row>
    <row r="262" spans="1:13" x14ac:dyDescent="0.15">
      <c r="A262" s="9">
        <f t="shared" si="30"/>
        <v>248</v>
      </c>
      <c r="C262" s="9">
        <f>VLOOKUP($A262,Datum!$A:$B,2,0)</f>
        <v>41353</v>
      </c>
      <c r="D262" s="36">
        <f>VLOOKUP(C263,Zeitreihen!$B:$C,2,0)</f>
        <v>551.07000000000005</v>
      </c>
      <c r="E262" s="36">
        <f>VLOOKUP(C263,Zeitreihen!$R:$S,2,0)</f>
        <v>1.0258</v>
      </c>
      <c r="F262" s="9">
        <f t="shared" si="26"/>
        <v>-2.1773447367064486E-4</v>
      </c>
      <c r="G262" s="9">
        <f t="shared" si="26"/>
        <v>-9.748013849895194E-5</v>
      </c>
      <c r="H262" s="9">
        <f t="shared" si="31"/>
        <v>2.3045165911053114E-7</v>
      </c>
      <c r="I262" s="9">
        <f t="shared" si="32"/>
        <v>-5.0177270702958366E-11</v>
      </c>
      <c r="J262" s="9">
        <f t="shared" si="33"/>
        <v>-2.2464459647407836E-11</v>
      </c>
      <c r="K262" s="9">
        <f t="shared" si="27"/>
        <v>1.0925321626738108E-14</v>
      </c>
      <c r="L262" s="9">
        <f t="shared" si="28"/>
        <v>2.189838637733433E-15</v>
      </c>
      <c r="M262" s="9">
        <f t="shared" si="29"/>
        <v>4.8912872976237848E-15</v>
      </c>
    </row>
    <row r="263" spans="1:13" x14ac:dyDescent="0.15">
      <c r="A263" s="9">
        <f t="shared" si="30"/>
        <v>249</v>
      </c>
      <c r="C263" s="9">
        <f>VLOOKUP($A263,Datum!$A:$B,2,0)</f>
        <v>41352</v>
      </c>
      <c r="D263" s="36">
        <f>VLOOKUP(C264,Zeitreihen!$B:$C,2,0)</f>
        <v>551.19000000000005</v>
      </c>
      <c r="E263" s="36">
        <f>VLOOKUP(C264,Zeitreihen!$R:$S,2,0)</f>
        <v>1.0259</v>
      </c>
      <c r="F263" s="9">
        <f t="shared" si="26"/>
        <v>-1.8307221963009227E-3</v>
      </c>
      <c r="G263" s="9">
        <f t="shared" si="26"/>
        <v>-9.7470637047806095E-5</v>
      </c>
      <c r="H263" s="9">
        <f t="shared" si="31"/>
        <v>2.1662455956389925E-7</v>
      </c>
      <c r="I263" s="9">
        <f t="shared" si="32"/>
        <v>-3.9657938945754169E-10</v>
      </c>
      <c r="J263" s="9">
        <f t="shared" si="33"/>
        <v>-2.1114533820893676E-11</v>
      </c>
      <c r="K263" s="9">
        <f t="shared" si="27"/>
        <v>7.2602669087538975E-13</v>
      </c>
      <c r="L263" s="9">
        <f t="shared" si="28"/>
        <v>2.058047062489954E-15</v>
      </c>
      <c r="M263" s="9">
        <f t="shared" si="29"/>
        <v>3.8654845730456588E-14</v>
      </c>
    </row>
    <row r="264" spans="1:13" x14ac:dyDescent="0.15">
      <c r="A264" s="9">
        <f t="shared" si="30"/>
        <v>250</v>
      </c>
      <c r="C264" s="9">
        <f>VLOOKUP($A264,Datum!$A:$B,2,0)</f>
        <v>41351</v>
      </c>
      <c r="D264" s="36">
        <f>VLOOKUP(C265,Zeitreihen!$B:$C,2,0)</f>
        <v>552.20000000000005</v>
      </c>
      <c r="E264" s="36">
        <f>VLOOKUP(C265,Zeitreihen!$R:$S,2,0)</f>
        <v>1.026</v>
      </c>
      <c r="F264" s="9">
        <f t="shared" si="26"/>
        <v>9.9651228973907601E-4</v>
      </c>
      <c r="G264" s="9">
        <f t="shared" si="26"/>
        <v>-9.7461137448560963E-5</v>
      </c>
      <c r="H264" s="9">
        <f t="shared" si="31"/>
        <v>2.0362708599006528E-7</v>
      </c>
      <c r="I264" s="9">
        <f t="shared" si="32"/>
        <v>2.0291689371285569E-10</v>
      </c>
      <c r="J264" s="9">
        <f t="shared" si="33"/>
        <v>-1.9845727415927696E-11</v>
      </c>
      <c r="K264" s="9">
        <f t="shared" si="27"/>
        <v>2.0220917838053854E-13</v>
      </c>
      <c r="L264" s="9">
        <f t="shared" si="28"/>
        <v>1.9341871674504036E-15</v>
      </c>
      <c r="M264" s="9">
        <f t="shared" si="29"/>
        <v>-1.9776511268783665E-14</v>
      </c>
    </row>
    <row r="265" spans="1:13" x14ac:dyDescent="0.15">
      <c r="A265" s="9">
        <f t="shared" si="30"/>
        <v>251</v>
      </c>
      <c r="C265" s="9">
        <f>VLOOKUP($A265,Datum!$A:$B,2,0)</f>
        <v>41348</v>
      </c>
      <c r="D265" s="36">
        <f>VLOOKUP(C266,Zeitreihen!$B:$C,2,0)</f>
        <v>551.65</v>
      </c>
      <c r="E265" s="36">
        <f>VLOOKUP(C266,Zeitreihen!$R:$S,2,0)</f>
        <v>1.0261</v>
      </c>
      <c r="F265" s="9">
        <f t="shared" si="26"/>
        <v>1.2697262725288737E-3</v>
      </c>
      <c r="G265" s="9">
        <f t="shared" si="26"/>
        <v>-9.7451639700994418E-5</v>
      </c>
      <c r="H265" s="9">
        <f t="shared" si="31"/>
        <v>1.9140946083066135E-7</v>
      </c>
      <c r="I265" s="9">
        <f t="shared" si="32"/>
        <v>2.4303762122727709E-10</v>
      </c>
      <c r="J265" s="9">
        <f t="shared" si="33"/>
        <v>-1.8653165812231213E-11</v>
      </c>
      <c r="K265" s="9">
        <f t="shared" si="27"/>
        <v>3.0859125288519478E-13</v>
      </c>
      <c r="L265" s="9">
        <f t="shared" si="28"/>
        <v>1.817781594016463E-15</v>
      </c>
      <c r="M265" s="9">
        <f t="shared" si="29"/>
        <v>-2.3684414697627359E-14</v>
      </c>
    </row>
    <row r="266" spans="1:13" x14ac:dyDescent="0.15">
      <c r="A266" s="9">
        <f t="shared" si="30"/>
        <v>252</v>
      </c>
      <c r="C266" s="9">
        <f>VLOOKUP($A266,Datum!$A:$B,2,0)</f>
        <v>41347</v>
      </c>
      <c r="D266" s="36">
        <f>VLOOKUP(C267,Zeitreihen!$B:$C,2,0)</f>
        <v>550.95000000000005</v>
      </c>
      <c r="E266" s="36">
        <f>VLOOKUP(C267,Zeitreihen!$R:$S,2,0)</f>
        <v>1.0262</v>
      </c>
    </row>
    <row r="267" spans="1:13" x14ac:dyDescent="0.15">
      <c r="A267" s="9">
        <f t="shared" si="30"/>
        <v>253</v>
      </c>
      <c r="C267" s="9">
        <f>VLOOKUP($A267,Datum!$A:$B,2,0)</f>
        <v>41346</v>
      </c>
    </row>
    <row r="268" spans="1:13" x14ac:dyDescent="0.15">
      <c r="C268" s="9"/>
    </row>
    <row r="269" spans="1:13" x14ac:dyDescent="0.15">
      <c r="C269" s="9"/>
    </row>
    <row r="270" spans="1:13" x14ac:dyDescent="0.15">
      <c r="C270" s="9"/>
    </row>
    <row r="271" spans="1:13" x14ac:dyDescent="0.15">
      <c r="C271" s="9"/>
    </row>
    <row r="272" spans="1:13" x14ac:dyDescent="0.15">
      <c r="C272" s="9"/>
    </row>
    <row r="273" spans="3:3" x14ac:dyDescent="0.15">
      <c r="C273" s="9"/>
    </row>
    <row r="274" spans="3:3" x14ac:dyDescent="0.15">
      <c r="C274" s="9"/>
    </row>
    <row r="275" spans="3:3" x14ac:dyDescent="0.15">
      <c r="C275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Übersicht</vt:lpstr>
      <vt:lpstr>Korrelation</vt:lpstr>
      <vt:lpstr>Zeitreihen</vt:lpstr>
      <vt:lpstr>Datum</vt:lpstr>
      <vt:lpstr>Fehlende Kurse</vt:lpstr>
      <vt:lpstr>KorrelationJavier</vt:lpstr>
      <vt:lpstr>CorrelationTrung</vt:lpstr>
    </vt:vector>
  </TitlesOfParts>
  <Company>DZ BANK International S.A.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ipcmir</dc:creator>
  <cp:lastModifiedBy>Microsoft Office User</cp:lastModifiedBy>
  <dcterms:created xsi:type="dcterms:W3CDTF">2014-03-04T09:36:34Z</dcterms:created>
  <dcterms:modified xsi:type="dcterms:W3CDTF">2016-10-14T19:45:03Z</dcterms:modified>
</cp:coreProperties>
</file>